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erbertroth/Downloads/"/>
    </mc:Choice>
  </mc:AlternateContent>
  <xr:revisionPtr revIDLastSave="0" documentId="8_{12CAEE33-7344-FD4F-B39D-7C220BFCA26B}" xr6:coauthVersionLast="47" xr6:coauthVersionMax="47" xr10:uidLastSave="{00000000-0000-0000-0000-000000000000}"/>
  <bookViews>
    <workbookView xWindow="0" yWindow="0" windowWidth="25600" windowHeight="15720" xr2:uid="{00000000-000D-0000-FFFF-FFFF00000000}"/>
  </bookViews>
  <sheets>
    <sheet name="Norte de Europa" sheetId="10" r:id="rId1"/>
    <sheet name="America" sheetId="3" r:id="rId2"/>
    <sheet name="Far East" sheetId="2" r:id="rId3"/>
    <sheet name="Oceania" sheetId="5" r:id="rId4"/>
    <sheet name="Medio Oriente" sheetId="8" r:id="rId5"/>
  </sheets>
  <definedNames>
    <definedName name="_xlnm.Print_Area" localSheetId="1">America!$A$1:$N$1389</definedName>
    <definedName name="_xlnm.Print_Area" localSheetId="2">'Far East'!$A$1:$I$1752</definedName>
    <definedName name="_xlnm.Print_Area" localSheetId="4">'Medio Oriente'!$A$1:$H$597</definedName>
    <definedName name="_xlnm.Print_Area" localSheetId="0">'Norte de Europa'!$A$1:$K$754</definedName>
    <definedName name="_xlnm.Print_Area" localSheetId="3">Oceania!$A$1:$M$330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73" i="2" l="1"/>
  <c r="C1396" i="3"/>
  <c r="G1573" i="2"/>
  <c r="D1574" i="2"/>
  <c r="D1575" i="2" s="1"/>
  <c r="D1576" i="2" s="1"/>
  <c r="D1577" i="2" s="1"/>
  <c r="E1577" i="2" s="1"/>
  <c r="G1575" i="2" l="1"/>
  <c r="G1574" i="2"/>
  <c r="G1576" i="2"/>
  <c r="G1577" i="2"/>
  <c r="C1574" i="2"/>
  <c r="C1575" i="2"/>
  <c r="C1576" i="2"/>
  <c r="C1577" i="2"/>
  <c r="J1577" i="2"/>
  <c r="I1577" i="2"/>
  <c r="H1577" i="2"/>
  <c r="F1577" i="2"/>
  <c r="E1573" i="2" l="1"/>
  <c r="E1572" i="2"/>
  <c r="E1576" i="2" l="1"/>
  <c r="E1574" i="2" l="1"/>
  <c r="E1575" i="2"/>
  <c r="D743" i="2" l="1"/>
  <c r="N336" i="10"/>
  <c r="N281" i="10"/>
  <c r="N89" i="10"/>
  <c r="D1571" i="2"/>
  <c r="C1571" i="2"/>
  <c r="C1572" i="2" s="1"/>
  <c r="J1576" i="2" l="1"/>
  <c r="I1576" i="2"/>
  <c r="F1576" i="2"/>
  <c r="H1576" i="2"/>
  <c r="H1575" i="2"/>
  <c r="I1575" i="2"/>
  <c r="F1575" i="2"/>
  <c r="J1575" i="2"/>
  <c r="E338" i="10"/>
  <c r="G338" i="10" s="1"/>
  <c r="M338" i="10" l="1"/>
  <c r="D338" i="10"/>
  <c r="L338" i="10"/>
  <c r="I338" i="10"/>
  <c r="F338" i="10"/>
  <c r="N338" i="10" s="1"/>
  <c r="J338" i="10"/>
  <c r="H338" i="10"/>
  <c r="K338" i="10"/>
  <c r="O338" i="10"/>
  <c r="Q338" i="10"/>
  <c r="J1570" i="2" l="1"/>
  <c r="D744" i="2" l="1"/>
  <c r="F439" i="2"/>
  <c r="C744" i="2" l="1"/>
  <c r="D745" i="2"/>
  <c r="D746" i="2" s="1"/>
  <c r="D747" i="2" s="1"/>
  <c r="D748" i="2" s="1"/>
  <c r="E744" i="2"/>
  <c r="E439" i="2"/>
  <c r="F440" i="2"/>
  <c r="F441" i="2" s="1"/>
  <c r="C439" i="2"/>
  <c r="D439" i="2"/>
  <c r="J1571" i="2"/>
  <c r="D441" i="2" l="1"/>
  <c r="C441" i="2"/>
  <c r="E441" i="2"/>
  <c r="F442" i="2"/>
  <c r="F443" i="2" s="1"/>
  <c r="E746" i="2"/>
  <c r="F746" i="2"/>
  <c r="I746" i="2"/>
  <c r="G746" i="2"/>
  <c r="H746" i="2"/>
  <c r="C746" i="2"/>
  <c r="D440" i="2"/>
  <c r="E440" i="2"/>
  <c r="C440" i="2"/>
  <c r="C745" i="2"/>
  <c r="I745" i="2"/>
  <c r="G745" i="2"/>
  <c r="E745" i="2"/>
  <c r="H745" i="2"/>
  <c r="F745" i="2"/>
  <c r="J1572" i="2"/>
  <c r="E443" i="2" l="1"/>
  <c r="D443" i="2"/>
  <c r="C443" i="2"/>
  <c r="F444" i="2"/>
  <c r="E442" i="2"/>
  <c r="D442" i="2"/>
  <c r="C442" i="2"/>
  <c r="J1573" i="2"/>
  <c r="D586" i="8"/>
  <c r="E337" i="8"/>
  <c r="E338" i="8" s="1"/>
  <c r="E339" i="8" s="1"/>
  <c r="E340" i="8" s="1"/>
  <c r="E337" i="5"/>
  <c r="H1571" i="2"/>
  <c r="H1570" i="2"/>
  <c r="G1572" i="2"/>
  <c r="G1571" i="2"/>
  <c r="G1570" i="2"/>
  <c r="G1569" i="2"/>
  <c r="H1573" i="2"/>
  <c r="H742" i="2"/>
  <c r="G742" i="2"/>
  <c r="F742" i="2"/>
  <c r="E438" i="2"/>
  <c r="D438" i="2"/>
  <c r="C438" i="2"/>
  <c r="D340" i="8" l="1"/>
  <c r="E341" i="8"/>
  <c r="F445" i="2"/>
  <c r="C444" i="2"/>
  <c r="D444" i="2"/>
  <c r="E444" i="2"/>
  <c r="D339" i="8"/>
  <c r="D749" i="2"/>
  <c r="C747" i="2"/>
  <c r="I747" i="2"/>
  <c r="G747" i="2"/>
  <c r="F747" i="2"/>
  <c r="H747" i="2"/>
  <c r="E747" i="2"/>
  <c r="J1574" i="2"/>
  <c r="F1574" i="2"/>
  <c r="H1574" i="2"/>
  <c r="I1574" i="2"/>
  <c r="C586" i="8"/>
  <c r="D587" i="8"/>
  <c r="D588" i="8" s="1"/>
  <c r="D337" i="8"/>
  <c r="D337" i="5"/>
  <c r="E338" i="5"/>
  <c r="E339" i="5" s="1"/>
  <c r="E340" i="5" s="1"/>
  <c r="E341" i="5" s="1"/>
  <c r="D338" i="8"/>
  <c r="G439" i="2"/>
  <c r="H1572" i="2"/>
  <c r="I1573" i="2"/>
  <c r="F1573" i="2"/>
  <c r="E342" i="5" l="1"/>
  <c r="C341" i="5"/>
  <c r="D341" i="5"/>
  <c r="D341" i="8"/>
  <c r="E342" i="8"/>
  <c r="C341" i="8"/>
  <c r="D340" i="5"/>
  <c r="E445" i="2"/>
  <c r="D445" i="2"/>
  <c r="C445" i="2"/>
  <c r="F446" i="2"/>
  <c r="C588" i="8"/>
  <c r="D589" i="8"/>
  <c r="D339" i="5"/>
  <c r="C749" i="2"/>
  <c r="I749" i="2"/>
  <c r="F749" i="2"/>
  <c r="H749" i="2"/>
  <c r="G749" i="2"/>
  <c r="E749" i="2"/>
  <c r="G748" i="2"/>
  <c r="C748" i="2"/>
  <c r="H748" i="2"/>
  <c r="F748" i="2"/>
  <c r="I748" i="2"/>
  <c r="E748" i="2"/>
  <c r="J443" i="2"/>
  <c r="I443" i="2"/>
  <c r="G443" i="2"/>
  <c r="H443" i="2"/>
  <c r="C587" i="8"/>
  <c r="D338" i="5"/>
  <c r="E589" i="8" l="1"/>
  <c r="D590" i="8"/>
  <c r="E590" i="8" s="1"/>
  <c r="D342" i="8"/>
  <c r="E343" i="8"/>
  <c r="C342" i="8"/>
  <c r="C342" i="5"/>
  <c r="D342" i="5"/>
  <c r="E343" i="5"/>
  <c r="H446" i="2"/>
  <c r="F447" i="2"/>
  <c r="C446" i="2"/>
  <c r="E446" i="2"/>
  <c r="D446" i="2"/>
  <c r="G446" i="2"/>
  <c r="J446" i="2"/>
  <c r="I446" i="2"/>
  <c r="C589" i="8"/>
  <c r="I445" i="2"/>
  <c r="H445" i="2"/>
  <c r="G445" i="2"/>
  <c r="J445" i="2"/>
  <c r="H444" i="2"/>
  <c r="I444" i="2"/>
  <c r="J444" i="2"/>
  <c r="G444" i="2"/>
  <c r="F341" i="8"/>
  <c r="G341" i="8"/>
  <c r="H341" i="8"/>
  <c r="I341" i="8"/>
  <c r="I442" i="2"/>
  <c r="G442" i="2"/>
  <c r="H442" i="2"/>
  <c r="J442" i="2"/>
  <c r="E344" i="5" l="1"/>
  <c r="D343" i="5"/>
  <c r="C343" i="5"/>
  <c r="E344" i="8"/>
  <c r="C343" i="8"/>
  <c r="D343" i="8"/>
  <c r="D591" i="8"/>
  <c r="C590" i="8"/>
  <c r="I447" i="2"/>
  <c r="E447" i="2"/>
  <c r="C447" i="2"/>
  <c r="J447" i="2"/>
  <c r="H447" i="2"/>
  <c r="G447" i="2"/>
  <c r="D447" i="2"/>
  <c r="F1153" i="3"/>
  <c r="F1154" i="3" s="1"/>
  <c r="F1155" i="3" s="1"/>
  <c r="E807" i="3"/>
  <c r="D758" i="2"/>
  <c r="D592" i="8" l="1"/>
  <c r="C591" i="8"/>
  <c r="E591" i="8"/>
  <c r="D344" i="8"/>
  <c r="E345" i="8"/>
  <c r="C344" i="8"/>
  <c r="C344" i="5"/>
  <c r="E345" i="5"/>
  <c r="D344" i="5"/>
  <c r="F1156" i="3"/>
  <c r="F1157" i="3" s="1"/>
  <c r="I344" i="8"/>
  <c r="H344" i="8"/>
  <c r="G344" i="8"/>
  <c r="F344" i="8"/>
  <c r="G343" i="8"/>
  <c r="F343" i="8"/>
  <c r="H343" i="8"/>
  <c r="I343" i="8"/>
  <c r="I758" i="2"/>
  <c r="E758" i="2"/>
  <c r="H758" i="2"/>
  <c r="G758" i="2"/>
  <c r="F758" i="2"/>
  <c r="F342" i="8"/>
  <c r="G342" i="8"/>
  <c r="H342" i="8"/>
  <c r="I342" i="8"/>
  <c r="D807" i="3"/>
  <c r="E808" i="3"/>
  <c r="E809" i="3" s="1"/>
  <c r="E810" i="3" s="1"/>
  <c r="E811" i="3" s="1"/>
  <c r="D1154" i="3"/>
  <c r="G341" i="5"/>
  <c r="H341" i="5"/>
  <c r="I341" i="5"/>
  <c r="C757" i="2"/>
  <c r="F757" i="2" s="1"/>
  <c r="I757" i="2"/>
  <c r="H757" i="2"/>
  <c r="G757" i="2"/>
  <c r="E757" i="2"/>
  <c r="C758" i="2"/>
  <c r="D759" i="2"/>
  <c r="F806" i="3"/>
  <c r="F805" i="3"/>
  <c r="F687" i="3"/>
  <c r="F449" i="3"/>
  <c r="F450" i="3" s="1"/>
  <c r="F451" i="3" s="1"/>
  <c r="F365" i="3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D345" i="5" l="1"/>
  <c r="C345" i="5"/>
  <c r="G345" i="5"/>
  <c r="H345" i="5"/>
  <c r="I345" i="5"/>
  <c r="F1158" i="3"/>
  <c r="D1158" i="3" s="1"/>
  <c r="G1157" i="3"/>
  <c r="E812" i="3"/>
  <c r="C811" i="3"/>
  <c r="D811" i="3"/>
  <c r="H345" i="8"/>
  <c r="I345" i="8"/>
  <c r="G345" i="8"/>
  <c r="F345" i="8"/>
  <c r="C345" i="8"/>
  <c r="D345" i="8"/>
  <c r="D593" i="8"/>
  <c r="C592" i="8"/>
  <c r="E592" i="8"/>
  <c r="G344" i="5"/>
  <c r="H344" i="5"/>
  <c r="I344" i="5"/>
  <c r="D810" i="3"/>
  <c r="G343" i="5"/>
  <c r="H343" i="5"/>
  <c r="I343" i="5"/>
  <c r="D809" i="3"/>
  <c r="J809" i="3"/>
  <c r="M809" i="3"/>
  <c r="G342" i="5"/>
  <c r="H342" i="5"/>
  <c r="I342" i="5"/>
  <c r="G759" i="2"/>
  <c r="H759" i="2"/>
  <c r="E759" i="2"/>
  <c r="F759" i="2"/>
  <c r="I759" i="2"/>
  <c r="D808" i="3"/>
  <c r="D1155" i="3"/>
  <c r="C759" i="2"/>
  <c r="D760" i="2"/>
  <c r="F437" i="2"/>
  <c r="D437" i="2" s="1"/>
  <c r="E1158" i="3" l="1"/>
  <c r="D812" i="3"/>
  <c r="E813" i="3"/>
  <c r="C812" i="3"/>
  <c r="F1159" i="3"/>
  <c r="E1159" i="3" s="1"/>
  <c r="C1158" i="3"/>
  <c r="G1158" i="3"/>
  <c r="H1158" i="3"/>
  <c r="D594" i="8"/>
  <c r="C593" i="8"/>
  <c r="E593" i="8"/>
  <c r="J810" i="3"/>
  <c r="M810" i="3"/>
  <c r="E437" i="2"/>
  <c r="E760" i="2"/>
  <c r="F760" i="2"/>
  <c r="I760" i="2"/>
  <c r="G760" i="2"/>
  <c r="H760" i="2"/>
  <c r="D1156" i="3"/>
  <c r="D761" i="2"/>
  <c r="C760" i="2"/>
  <c r="C437" i="2"/>
  <c r="E585" i="8"/>
  <c r="E587" i="8"/>
  <c r="C585" i="8"/>
  <c r="D336" i="8"/>
  <c r="H336" i="5"/>
  <c r="H338" i="5"/>
  <c r="D336" i="5"/>
  <c r="J437" i="2"/>
  <c r="I437" i="2"/>
  <c r="H437" i="2"/>
  <c r="G437" i="2"/>
  <c r="I714" i="2"/>
  <c r="J714" i="2"/>
  <c r="H714" i="2"/>
  <c r="G714" i="2"/>
  <c r="F714" i="2"/>
  <c r="E715" i="2"/>
  <c r="I715" i="2" s="1"/>
  <c r="H439" i="2"/>
  <c r="M806" i="3"/>
  <c r="L806" i="3"/>
  <c r="K806" i="3"/>
  <c r="J806" i="3"/>
  <c r="I806" i="3"/>
  <c r="H806" i="3"/>
  <c r="G806" i="3"/>
  <c r="J807" i="3"/>
  <c r="D806" i="3"/>
  <c r="E690" i="3"/>
  <c r="E691" i="3" s="1"/>
  <c r="D689" i="3"/>
  <c r="F689" i="3" s="1"/>
  <c r="D688" i="3"/>
  <c r="F688" i="3" s="1"/>
  <c r="E682" i="3"/>
  <c r="D682" i="3" s="1"/>
  <c r="F682" i="3" s="1"/>
  <c r="D681" i="3"/>
  <c r="F681" i="3" s="1"/>
  <c r="C681" i="3"/>
  <c r="E643" i="3"/>
  <c r="D643" i="3" s="1"/>
  <c r="F643" i="3" s="1"/>
  <c r="D642" i="3"/>
  <c r="F642" i="3" s="1"/>
  <c r="C642" i="3"/>
  <c r="D641" i="3"/>
  <c r="F641" i="3" s="1"/>
  <c r="C641" i="3"/>
  <c r="E639" i="3"/>
  <c r="D639" i="3" s="1"/>
  <c r="F639" i="3" s="1"/>
  <c r="E634" i="3"/>
  <c r="D634" i="3" s="1"/>
  <c r="F634" i="3" s="1"/>
  <c r="D633" i="3"/>
  <c r="F633" i="3" s="1"/>
  <c r="C633" i="3"/>
  <c r="E501" i="3"/>
  <c r="D501" i="3" s="1"/>
  <c r="D500" i="3"/>
  <c r="C500" i="3" s="1"/>
  <c r="E499" i="3"/>
  <c r="D499" i="3" s="1"/>
  <c r="D498" i="3"/>
  <c r="C498" i="3"/>
  <c r="D497" i="3"/>
  <c r="C497" i="3"/>
  <c r="D490" i="3"/>
  <c r="C490" i="3"/>
  <c r="E489" i="3"/>
  <c r="C489" i="3" s="1"/>
  <c r="C488" i="3"/>
  <c r="C487" i="3"/>
  <c r="C486" i="3"/>
  <c r="C485" i="3"/>
  <c r="C484" i="3"/>
  <c r="C483" i="3"/>
  <c r="C482" i="3"/>
  <c r="D428" i="3"/>
  <c r="D429" i="3" s="1"/>
  <c r="D430" i="3" s="1"/>
  <c r="D431" i="3" s="1"/>
  <c r="D432" i="3" s="1"/>
  <c r="D433" i="3" s="1"/>
  <c r="D434" i="3" s="1"/>
  <c r="D435" i="3" s="1"/>
  <c r="D436" i="3" s="1"/>
  <c r="D437" i="3" s="1"/>
  <c r="D438" i="3" s="1"/>
  <c r="D439" i="3" s="1"/>
  <c r="D440" i="3" s="1"/>
  <c r="D365" i="3"/>
  <c r="D366" i="3" s="1"/>
  <c r="D367" i="3" s="1"/>
  <c r="D368" i="3" s="1"/>
  <c r="D369" i="3" s="1"/>
  <c r="D370" i="3" s="1"/>
  <c r="D371" i="3" s="1"/>
  <c r="D372" i="3" s="1"/>
  <c r="D373" i="3" s="1"/>
  <c r="D374" i="3" s="1"/>
  <c r="D375" i="3" s="1"/>
  <c r="D376" i="3" s="1"/>
  <c r="D377" i="3" s="1"/>
  <c r="D378" i="3" s="1"/>
  <c r="D379" i="3" s="1"/>
  <c r="D380" i="3" s="1"/>
  <c r="D381" i="3" s="1"/>
  <c r="D382" i="3" s="1"/>
  <c r="D383" i="3" s="1"/>
  <c r="D384" i="3" s="1"/>
  <c r="D385" i="3" s="1"/>
  <c r="D386" i="3" s="1"/>
  <c r="D387" i="3" s="1"/>
  <c r="D388" i="3" s="1"/>
  <c r="D389" i="3" s="1"/>
  <c r="D390" i="3" s="1"/>
  <c r="D391" i="3" s="1"/>
  <c r="D392" i="3" s="1"/>
  <c r="D393" i="3" s="1"/>
  <c r="D394" i="3" s="1"/>
  <c r="D395" i="3" s="1"/>
  <c r="D396" i="3" s="1"/>
  <c r="D397" i="3" s="1"/>
  <c r="D398" i="3" s="1"/>
  <c r="D399" i="3" s="1"/>
  <c r="D400" i="3" s="1"/>
  <c r="D401" i="3" s="1"/>
  <c r="D402" i="3" s="1"/>
  <c r="D403" i="3" s="1"/>
  <c r="D404" i="3" s="1"/>
  <c r="D405" i="3" s="1"/>
  <c r="D406" i="3" s="1"/>
  <c r="D407" i="3" s="1"/>
  <c r="D408" i="3" s="1"/>
  <c r="D409" i="3" s="1"/>
  <c r="D410" i="3" s="1"/>
  <c r="D411" i="3" s="1"/>
  <c r="D412" i="3" s="1"/>
  <c r="D413" i="3" s="1"/>
  <c r="D414" i="3" s="1"/>
  <c r="D415" i="3" s="1"/>
  <c r="D416" i="3" s="1"/>
  <c r="D417" i="3" s="1"/>
  <c r="D418" i="3" s="1"/>
  <c r="D419" i="3" s="1"/>
  <c r="D420" i="3" s="1"/>
  <c r="D421" i="3" s="1"/>
  <c r="D422" i="3" s="1"/>
  <c r="D423" i="3" s="1"/>
  <c r="D424" i="3" s="1"/>
  <c r="D425" i="3" s="1"/>
  <c r="D426" i="3" s="1"/>
  <c r="E364" i="3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C364" i="3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Q337" i="10"/>
  <c r="K337" i="10"/>
  <c r="O337" i="10"/>
  <c r="M337" i="10"/>
  <c r="L337" i="10"/>
  <c r="J337" i="10"/>
  <c r="I337" i="10"/>
  <c r="H337" i="10"/>
  <c r="G337" i="10"/>
  <c r="F337" i="10"/>
  <c r="N337" i="10" s="1"/>
  <c r="D337" i="10"/>
  <c r="C594" i="8" l="1"/>
  <c r="E594" i="8"/>
  <c r="H761" i="2"/>
  <c r="I761" i="2"/>
  <c r="F761" i="2"/>
  <c r="D1159" i="3"/>
  <c r="D813" i="3"/>
  <c r="E814" i="3"/>
  <c r="C813" i="3"/>
  <c r="C1159" i="3"/>
  <c r="H1159" i="3"/>
  <c r="F1160" i="3"/>
  <c r="G1159" i="3"/>
  <c r="M811" i="3"/>
  <c r="J811" i="3"/>
  <c r="D762" i="2"/>
  <c r="E761" i="2"/>
  <c r="G761" i="2"/>
  <c r="C1157" i="3"/>
  <c r="H1157" i="3"/>
  <c r="D1157" i="3"/>
  <c r="E1157" i="3"/>
  <c r="E339" i="10"/>
  <c r="E340" i="10" s="1"/>
  <c r="E586" i="8"/>
  <c r="H337" i="5"/>
  <c r="C761" i="2"/>
  <c r="F807" i="3"/>
  <c r="L807" i="3"/>
  <c r="I807" i="3"/>
  <c r="K807" i="3"/>
  <c r="G807" i="3"/>
  <c r="M807" i="3"/>
  <c r="E588" i="8"/>
  <c r="H339" i="5"/>
  <c r="G438" i="2"/>
  <c r="J438" i="2"/>
  <c r="E716" i="2"/>
  <c r="I716" i="2" s="1"/>
  <c r="J439" i="2"/>
  <c r="F715" i="2"/>
  <c r="I438" i="2"/>
  <c r="H715" i="2"/>
  <c r="I439" i="2"/>
  <c r="G715" i="2"/>
  <c r="D715" i="2"/>
  <c r="H438" i="2"/>
  <c r="J715" i="2"/>
  <c r="H807" i="3"/>
  <c r="C634" i="3"/>
  <c r="D489" i="3"/>
  <c r="C499" i="3"/>
  <c r="E635" i="3"/>
  <c r="E636" i="3" s="1"/>
  <c r="E491" i="3"/>
  <c r="E644" i="3"/>
  <c r="E645" i="3" s="1"/>
  <c r="E502" i="3"/>
  <c r="C501" i="3"/>
  <c r="C643" i="3"/>
  <c r="D441" i="3"/>
  <c r="D443" i="3"/>
  <c r="D444" i="3" s="1"/>
  <c r="D445" i="3" s="1"/>
  <c r="D446" i="3" s="1"/>
  <c r="D447" i="3" s="1"/>
  <c r="D448" i="3" s="1"/>
  <c r="D449" i="3" s="1"/>
  <c r="D450" i="3" s="1"/>
  <c r="D451" i="3" s="1"/>
  <c r="D452" i="3" s="1"/>
  <c r="D453" i="3" s="1"/>
  <c r="D454" i="3" s="1"/>
  <c r="D455" i="3" s="1"/>
  <c r="C427" i="3"/>
  <c r="C426" i="3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E442" i="3"/>
  <c r="E443" i="3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692" i="3"/>
  <c r="D691" i="3"/>
  <c r="F691" i="3" s="1"/>
  <c r="E640" i="3"/>
  <c r="C682" i="3"/>
  <c r="E683" i="3"/>
  <c r="D690" i="3"/>
  <c r="F690" i="3" s="1"/>
  <c r="F1161" i="3" l="1"/>
  <c r="G1160" i="3"/>
  <c r="D1160" i="3"/>
  <c r="C1160" i="3"/>
  <c r="H1160" i="3"/>
  <c r="E1160" i="3"/>
  <c r="C814" i="3"/>
  <c r="E815" i="3"/>
  <c r="D814" i="3"/>
  <c r="D763" i="2"/>
  <c r="H762" i="2"/>
  <c r="I762" i="2"/>
  <c r="F762" i="2"/>
  <c r="M812" i="3"/>
  <c r="J812" i="3"/>
  <c r="E341" i="10"/>
  <c r="N340" i="10"/>
  <c r="E763" i="2"/>
  <c r="C763" i="2"/>
  <c r="G763" i="2"/>
  <c r="G762" i="2"/>
  <c r="E762" i="2"/>
  <c r="C762" i="2"/>
  <c r="D456" i="3"/>
  <c r="D457" i="3" s="1"/>
  <c r="D458" i="3" s="1"/>
  <c r="D459" i="3" s="1"/>
  <c r="D460" i="3" s="1"/>
  <c r="D461" i="3" s="1"/>
  <c r="D462" i="3" s="1"/>
  <c r="D463" i="3" s="1"/>
  <c r="D464" i="3" s="1"/>
  <c r="D465" i="3" s="1"/>
  <c r="D466" i="3" s="1"/>
  <c r="D467" i="3" s="1"/>
  <c r="D468" i="3" s="1"/>
  <c r="D469" i="3" s="1"/>
  <c r="D470" i="3" s="1"/>
  <c r="D471" i="3" s="1"/>
  <c r="D472" i="3" s="1"/>
  <c r="D473" i="3" s="1"/>
  <c r="D474" i="3" s="1"/>
  <c r="D475" i="3" s="1"/>
  <c r="D476" i="3" s="1"/>
  <c r="D477" i="3" s="1"/>
  <c r="D478" i="3" s="1"/>
  <c r="D479" i="3" s="1"/>
  <c r="D480" i="3" s="1"/>
  <c r="D481" i="3" s="1"/>
  <c r="F455" i="3"/>
  <c r="L809" i="3"/>
  <c r="F809" i="3"/>
  <c r="K809" i="3"/>
  <c r="I809" i="3"/>
  <c r="H808" i="3"/>
  <c r="F808" i="3"/>
  <c r="K808" i="3"/>
  <c r="L808" i="3"/>
  <c r="J808" i="3"/>
  <c r="I808" i="3"/>
  <c r="M808" i="3"/>
  <c r="G808" i="3"/>
  <c r="H340" i="5"/>
  <c r="F716" i="2"/>
  <c r="H716" i="2"/>
  <c r="G716" i="2"/>
  <c r="D716" i="2"/>
  <c r="J716" i="2"/>
  <c r="E717" i="2"/>
  <c r="H717" i="2" s="1"/>
  <c r="I440" i="2"/>
  <c r="G440" i="2"/>
  <c r="J440" i="2"/>
  <c r="H440" i="2"/>
  <c r="H809" i="3"/>
  <c r="G809" i="3"/>
  <c r="E492" i="3"/>
  <c r="C491" i="3"/>
  <c r="D635" i="3"/>
  <c r="F635" i="3" s="1"/>
  <c r="C635" i="3"/>
  <c r="D491" i="3"/>
  <c r="E503" i="3"/>
  <c r="C502" i="3"/>
  <c r="D502" i="3"/>
  <c r="D644" i="3"/>
  <c r="F644" i="3" s="1"/>
  <c r="C644" i="3"/>
  <c r="C458" i="3"/>
  <c r="E459" i="3"/>
  <c r="E693" i="3"/>
  <c r="D693" i="3" s="1"/>
  <c r="F693" i="3" s="1"/>
  <c r="D692" i="3"/>
  <c r="F692" i="3" s="1"/>
  <c r="D645" i="3"/>
  <c r="F645" i="3" s="1"/>
  <c r="E646" i="3"/>
  <c r="C645" i="3"/>
  <c r="E684" i="3"/>
  <c r="C683" i="3"/>
  <c r="D683" i="3"/>
  <c r="F683" i="3" s="1"/>
  <c r="C442" i="3"/>
  <c r="C443" i="3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41" i="3"/>
  <c r="D636" i="3"/>
  <c r="F636" i="3" s="1"/>
  <c r="E637" i="3"/>
  <c r="C636" i="3"/>
  <c r="D640" i="3"/>
  <c r="F640" i="3" s="1"/>
  <c r="C640" i="3"/>
  <c r="D764" i="2" l="1"/>
  <c r="H763" i="2"/>
  <c r="F763" i="2"/>
  <c r="I763" i="2"/>
  <c r="D815" i="3"/>
  <c r="C815" i="3"/>
  <c r="G1161" i="3"/>
  <c r="C1161" i="3"/>
  <c r="D1161" i="3"/>
  <c r="E1161" i="3"/>
  <c r="H1161" i="3"/>
  <c r="G815" i="3"/>
  <c r="H815" i="3"/>
  <c r="M815" i="3"/>
  <c r="I815" i="3"/>
  <c r="K815" i="3"/>
  <c r="L815" i="3"/>
  <c r="J815" i="3"/>
  <c r="F815" i="3"/>
  <c r="N341" i="10"/>
  <c r="K341" i="10"/>
  <c r="M814" i="3"/>
  <c r="J814" i="3"/>
  <c r="F814" i="3"/>
  <c r="K814" i="3"/>
  <c r="G814" i="3"/>
  <c r="I814" i="3"/>
  <c r="H814" i="3"/>
  <c r="L814" i="3"/>
  <c r="J813" i="3"/>
  <c r="K813" i="3"/>
  <c r="L813" i="3"/>
  <c r="F813" i="3"/>
  <c r="M813" i="3"/>
  <c r="G813" i="3"/>
  <c r="H813" i="3"/>
  <c r="I813" i="3"/>
  <c r="E718" i="2"/>
  <c r="E719" i="2" s="1"/>
  <c r="I812" i="3"/>
  <c r="K812" i="3"/>
  <c r="F812" i="3"/>
  <c r="H812" i="3"/>
  <c r="G812" i="3"/>
  <c r="L812" i="3"/>
  <c r="I811" i="3"/>
  <c r="K811" i="3"/>
  <c r="L811" i="3"/>
  <c r="G811" i="3"/>
  <c r="H811" i="3"/>
  <c r="F811" i="3"/>
  <c r="F810" i="3"/>
  <c r="I810" i="3"/>
  <c r="L810" i="3"/>
  <c r="K810" i="3"/>
  <c r="F717" i="2"/>
  <c r="I717" i="2"/>
  <c r="G717" i="2"/>
  <c r="I340" i="8"/>
  <c r="F340" i="8"/>
  <c r="H340" i="8"/>
  <c r="G340" i="8"/>
  <c r="G340" i="5"/>
  <c r="I340" i="5"/>
  <c r="J717" i="2"/>
  <c r="D717" i="2"/>
  <c r="I441" i="2"/>
  <c r="G441" i="2"/>
  <c r="H441" i="2"/>
  <c r="J441" i="2"/>
  <c r="G810" i="3"/>
  <c r="H810" i="3"/>
  <c r="D492" i="3"/>
  <c r="E493" i="3"/>
  <c r="C492" i="3"/>
  <c r="D503" i="3"/>
  <c r="C503" i="3"/>
  <c r="E504" i="3"/>
  <c r="C684" i="3"/>
  <c r="E685" i="3"/>
  <c r="D684" i="3"/>
  <c r="F684" i="3" s="1"/>
  <c r="D646" i="3"/>
  <c r="F646" i="3" s="1"/>
  <c r="C646" i="3"/>
  <c r="E647" i="3"/>
  <c r="D637" i="3"/>
  <c r="F637" i="3" s="1"/>
  <c r="C637" i="3"/>
  <c r="E638" i="3"/>
  <c r="C459" i="3"/>
  <c r="E460" i="3"/>
  <c r="H718" i="2" l="1"/>
  <c r="D765" i="2"/>
  <c r="I764" i="2"/>
  <c r="F764" i="2"/>
  <c r="H764" i="2"/>
  <c r="E764" i="2"/>
  <c r="G764" i="2"/>
  <c r="C764" i="2"/>
  <c r="C718" i="2"/>
  <c r="E720" i="2"/>
  <c r="E721" i="2" s="1"/>
  <c r="E722" i="2" s="1"/>
  <c r="E723" i="2" s="1"/>
  <c r="C719" i="2"/>
  <c r="G718" i="2"/>
  <c r="D718" i="2"/>
  <c r="F718" i="2"/>
  <c r="J718" i="2"/>
  <c r="I718" i="2"/>
  <c r="H719" i="2"/>
  <c r="I719" i="2"/>
  <c r="D719" i="2"/>
  <c r="F719" i="2"/>
  <c r="G719" i="2"/>
  <c r="J719" i="2"/>
  <c r="C493" i="3"/>
  <c r="D493" i="3"/>
  <c r="E494" i="3"/>
  <c r="D504" i="3"/>
  <c r="C504" i="3"/>
  <c r="E505" i="3"/>
  <c r="C638" i="3"/>
  <c r="D638" i="3"/>
  <c r="F638" i="3" s="1"/>
  <c r="E686" i="3"/>
  <c r="D685" i="3"/>
  <c r="F685" i="3" s="1"/>
  <c r="C685" i="3"/>
  <c r="C647" i="3"/>
  <c r="E648" i="3"/>
  <c r="D647" i="3"/>
  <c r="F647" i="3" s="1"/>
  <c r="C460" i="3"/>
  <c r="E461" i="3"/>
  <c r="H734" i="2"/>
  <c r="I734" i="2"/>
  <c r="C734" i="2"/>
  <c r="H733" i="2"/>
  <c r="I733" i="2"/>
  <c r="C733" i="2"/>
  <c r="H732" i="2"/>
  <c r="I732" i="2"/>
  <c r="C732" i="2"/>
  <c r="I731" i="2"/>
  <c r="C731" i="2"/>
  <c r="G756" i="2"/>
  <c r="I756" i="2"/>
  <c r="H756" i="2"/>
  <c r="E756" i="2"/>
  <c r="C756" i="2"/>
  <c r="F756" i="2" s="1"/>
  <c r="C773" i="2"/>
  <c r="C774" i="2" s="1"/>
  <c r="E773" i="2"/>
  <c r="E774" i="2" s="1"/>
  <c r="F773" i="2"/>
  <c r="F774" i="2" s="1"/>
  <c r="G773" i="2"/>
  <c r="G774" i="2" s="1"/>
  <c r="H773" i="2"/>
  <c r="H774" i="2" s="1"/>
  <c r="I773" i="2"/>
  <c r="I774" i="2" s="1"/>
  <c r="C777" i="2"/>
  <c r="C778" i="2" s="1"/>
  <c r="C779" i="2" s="1"/>
  <c r="C780" i="2" s="1"/>
  <c r="C781" i="2" s="1"/>
  <c r="C782" i="2" s="1"/>
  <c r="C783" i="2" s="1"/>
  <c r="C784" i="2" s="1"/>
  <c r="C785" i="2" s="1"/>
  <c r="C786" i="2" s="1"/>
  <c r="E777" i="2"/>
  <c r="E778" i="2" s="1"/>
  <c r="E779" i="2" s="1"/>
  <c r="E780" i="2" s="1"/>
  <c r="E781" i="2" s="1"/>
  <c r="E782" i="2" s="1"/>
  <c r="E783" i="2" s="1"/>
  <c r="E784" i="2" s="1"/>
  <c r="E785" i="2" s="1"/>
  <c r="E786" i="2" s="1"/>
  <c r="F777" i="2"/>
  <c r="F778" i="2" s="1"/>
  <c r="F779" i="2" s="1"/>
  <c r="F780" i="2" s="1"/>
  <c r="F781" i="2" s="1"/>
  <c r="F782" i="2" s="1"/>
  <c r="F783" i="2" s="1"/>
  <c r="F784" i="2" s="1"/>
  <c r="F785" i="2" s="1"/>
  <c r="F786" i="2" s="1"/>
  <c r="G777" i="2"/>
  <c r="G778" i="2" s="1"/>
  <c r="G779" i="2" s="1"/>
  <c r="G780" i="2" s="1"/>
  <c r="G781" i="2" s="1"/>
  <c r="G782" i="2" s="1"/>
  <c r="G783" i="2" s="1"/>
  <c r="G784" i="2" s="1"/>
  <c r="G785" i="2" s="1"/>
  <c r="G786" i="2" s="1"/>
  <c r="H777" i="2"/>
  <c r="H778" i="2" s="1"/>
  <c r="H779" i="2" s="1"/>
  <c r="H780" i="2" s="1"/>
  <c r="H781" i="2" s="1"/>
  <c r="H782" i="2" s="1"/>
  <c r="H783" i="2" s="1"/>
  <c r="H784" i="2" s="1"/>
  <c r="H785" i="2" s="1"/>
  <c r="H786" i="2" s="1"/>
  <c r="I777" i="2"/>
  <c r="I778" i="2" s="1"/>
  <c r="I779" i="2" s="1"/>
  <c r="I780" i="2" s="1"/>
  <c r="I781" i="2" s="1"/>
  <c r="I782" i="2" s="1"/>
  <c r="I783" i="2" s="1"/>
  <c r="I784" i="2" s="1"/>
  <c r="I785" i="2" s="1"/>
  <c r="I786" i="2" s="1"/>
  <c r="C788" i="2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E788" i="2"/>
  <c r="E789" i="2" s="1"/>
  <c r="E790" i="2" s="1"/>
  <c r="E791" i="2" s="1"/>
  <c r="E792" i="2" s="1"/>
  <c r="E793" i="2" s="1"/>
  <c r="E794" i="2" s="1"/>
  <c r="F788" i="2"/>
  <c r="F789" i="2" s="1"/>
  <c r="F790" i="2" s="1"/>
  <c r="F791" i="2" s="1"/>
  <c r="F792" i="2" s="1"/>
  <c r="F793" i="2" s="1"/>
  <c r="F794" i="2" s="1"/>
  <c r="G788" i="2"/>
  <c r="G789" i="2" s="1"/>
  <c r="G790" i="2" s="1"/>
  <c r="G791" i="2" s="1"/>
  <c r="G792" i="2" s="1"/>
  <c r="G793" i="2" s="1"/>
  <c r="G794" i="2" s="1"/>
  <c r="H788" i="2"/>
  <c r="H789" i="2" s="1"/>
  <c r="H790" i="2" s="1"/>
  <c r="H791" i="2" s="1"/>
  <c r="H792" i="2" s="1"/>
  <c r="H793" i="2" s="1"/>
  <c r="H794" i="2" s="1"/>
  <c r="I788" i="2"/>
  <c r="I789" i="2" s="1"/>
  <c r="I790" i="2" s="1"/>
  <c r="I791" i="2" s="1"/>
  <c r="I792" i="2" s="1"/>
  <c r="I793" i="2" s="1"/>
  <c r="I794" i="2" s="1"/>
  <c r="E796" i="2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F796" i="2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G796" i="2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H796" i="2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I796" i="2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C845" i="2"/>
  <c r="E846" i="2"/>
  <c r="C846" i="2" s="1"/>
  <c r="E847" i="2"/>
  <c r="C847" i="2" s="1"/>
  <c r="E848" i="2"/>
  <c r="C848" i="2" s="1"/>
  <c r="E849" i="2"/>
  <c r="C849" i="2" s="1"/>
  <c r="C850" i="2"/>
  <c r="E851" i="2"/>
  <c r="C851" i="2" s="1"/>
  <c r="F851" i="2"/>
  <c r="G851" i="2" s="1"/>
  <c r="H851" i="2" s="1"/>
  <c r="I851" i="2" s="1"/>
  <c r="E852" i="2"/>
  <c r="C852" i="2" s="1"/>
  <c r="F852" i="2"/>
  <c r="G852" i="2" s="1"/>
  <c r="H852" i="2" s="1"/>
  <c r="I852" i="2" s="1"/>
  <c r="E853" i="2"/>
  <c r="C853" i="2" s="1"/>
  <c r="F853" i="2"/>
  <c r="G853" i="2" s="1"/>
  <c r="H853" i="2" s="1"/>
  <c r="I853" i="2" s="1"/>
  <c r="E854" i="2"/>
  <c r="C854" i="2" s="1"/>
  <c r="F854" i="2"/>
  <c r="G854" i="2" s="1"/>
  <c r="H854" i="2" s="1"/>
  <c r="I854" i="2" s="1"/>
  <c r="E855" i="2"/>
  <c r="C855" i="2" s="1"/>
  <c r="F855" i="2"/>
  <c r="G855" i="2" s="1"/>
  <c r="H855" i="2" s="1"/>
  <c r="I855" i="2" s="1"/>
  <c r="E856" i="2"/>
  <c r="C856" i="2" s="1"/>
  <c r="F856" i="2"/>
  <c r="G856" i="2" s="1"/>
  <c r="H856" i="2" s="1"/>
  <c r="I856" i="2" s="1"/>
  <c r="E857" i="2"/>
  <c r="C857" i="2" s="1"/>
  <c r="F857" i="2"/>
  <c r="G857" i="2" s="1"/>
  <c r="H857" i="2" s="1"/>
  <c r="I857" i="2" s="1"/>
  <c r="E858" i="2"/>
  <c r="C858" i="2" s="1"/>
  <c r="F858" i="2"/>
  <c r="G858" i="2" s="1"/>
  <c r="H858" i="2" s="1"/>
  <c r="I858" i="2" s="1"/>
  <c r="E859" i="2"/>
  <c r="C859" i="2" s="1"/>
  <c r="F859" i="2"/>
  <c r="G859" i="2" s="1"/>
  <c r="H859" i="2" s="1"/>
  <c r="I859" i="2" s="1"/>
  <c r="E860" i="2"/>
  <c r="C860" i="2" s="1"/>
  <c r="F860" i="2"/>
  <c r="G860" i="2" s="1"/>
  <c r="H860" i="2" s="1"/>
  <c r="I860" i="2" s="1"/>
  <c r="E863" i="2"/>
  <c r="C863" i="2" s="1"/>
  <c r="F863" i="2"/>
  <c r="G863" i="2" s="1"/>
  <c r="H863" i="2" s="1"/>
  <c r="I863" i="2" s="1"/>
  <c r="E864" i="2"/>
  <c r="C864" i="2" s="1"/>
  <c r="F864" i="2"/>
  <c r="G864" i="2" s="1"/>
  <c r="H864" i="2" s="1"/>
  <c r="I864" i="2" s="1"/>
  <c r="E865" i="2"/>
  <c r="C865" i="2" s="1"/>
  <c r="F865" i="2"/>
  <c r="G865" i="2" s="1"/>
  <c r="H865" i="2" s="1"/>
  <c r="I865" i="2" s="1"/>
  <c r="E866" i="2"/>
  <c r="C866" i="2" s="1"/>
  <c r="F866" i="2"/>
  <c r="G866" i="2" s="1"/>
  <c r="H866" i="2" s="1"/>
  <c r="I866" i="2" s="1"/>
  <c r="E867" i="2"/>
  <c r="C867" i="2" s="1"/>
  <c r="F867" i="2"/>
  <c r="G867" i="2" s="1"/>
  <c r="H867" i="2" s="1"/>
  <c r="I867" i="2" s="1"/>
  <c r="E868" i="2"/>
  <c r="C868" i="2" s="1"/>
  <c r="F868" i="2"/>
  <c r="G868" i="2" s="1"/>
  <c r="H868" i="2" s="1"/>
  <c r="I868" i="2" s="1"/>
  <c r="E869" i="2"/>
  <c r="C869" i="2" s="1"/>
  <c r="F869" i="2"/>
  <c r="G869" i="2" s="1"/>
  <c r="H869" i="2" s="1"/>
  <c r="I869" i="2" s="1"/>
  <c r="E870" i="2"/>
  <c r="C870" i="2" s="1"/>
  <c r="F870" i="2"/>
  <c r="G870" i="2" s="1"/>
  <c r="H870" i="2" s="1"/>
  <c r="I870" i="2" s="1"/>
  <c r="E871" i="2"/>
  <c r="C871" i="2" s="1"/>
  <c r="F871" i="2"/>
  <c r="G871" i="2" s="1"/>
  <c r="H871" i="2" s="1"/>
  <c r="I871" i="2" s="1"/>
  <c r="E872" i="2"/>
  <c r="C872" i="2" s="1"/>
  <c r="F872" i="2"/>
  <c r="G872" i="2" s="1"/>
  <c r="H872" i="2" s="1"/>
  <c r="I872" i="2" s="1"/>
  <c r="E873" i="2"/>
  <c r="C873" i="2" s="1"/>
  <c r="F873" i="2"/>
  <c r="G873" i="2" s="1"/>
  <c r="H873" i="2" s="1"/>
  <c r="I873" i="2" s="1"/>
  <c r="E874" i="2"/>
  <c r="C874" i="2" s="1"/>
  <c r="F874" i="2"/>
  <c r="G874" i="2" s="1"/>
  <c r="H874" i="2" s="1"/>
  <c r="I874" i="2" s="1"/>
  <c r="E875" i="2"/>
  <c r="C875" i="2" s="1"/>
  <c r="F875" i="2"/>
  <c r="G875" i="2" s="1"/>
  <c r="H875" i="2" s="1"/>
  <c r="I875" i="2" s="1"/>
  <c r="E876" i="2"/>
  <c r="C876" i="2" s="1"/>
  <c r="F876" i="2"/>
  <c r="G876" i="2" s="1"/>
  <c r="H876" i="2" s="1"/>
  <c r="I876" i="2" s="1"/>
  <c r="E877" i="2"/>
  <c r="C877" i="2" s="1"/>
  <c r="F877" i="2"/>
  <c r="G877" i="2" s="1"/>
  <c r="H877" i="2" s="1"/>
  <c r="I877" i="2" s="1"/>
  <c r="E878" i="2"/>
  <c r="C878" i="2" s="1"/>
  <c r="F878" i="2"/>
  <c r="G878" i="2" s="1"/>
  <c r="H878" i="2" s="1"/>
  <c r="I878" i="2" s="1"/>
  <c r="E879" i="2"/>
  <c r="C879" i="2" s="1"/>
  <c r="F879" i="2"/>
  <c r="G879" i="2" s="1"/>
  <c r="H879" i="2" s="1"/>
  <c r="I879" i="2" s="1"/>
  <c r="E880" i="2"/>
  <c r="C880" i="2" s="1"/>
  <c r="F880" i="2"/>
  <c r="G880" i="2" s="1"/>
  <c r="H880" i="2" s="1"/>
  <c r="I880" i="2" s="1"/>
  <c r="E881" i="2"/>
  <c r="C881" i="2" s="1"/>
  <c r="F881" i="2"/>
  <c r="G881" i="2" s="1"/>
  <c r="H881" i="2" s="1"/>
  <c r="I881" i="2" s="1"/>
  <c r="E882" i="2"/>
  <c r="C882" i="2" s="1"/>
  <c r="F882" i="2"/>
  <c r="G882" i="2" s="1"/>
  <c r="H882" i="2" s="1"/>
  <c r="I882" i="2" s="1"/>
  <c r="E883" i="2"/>
  <c r="C883" i="2" s="1"/>
  <c r="F883" i="2"/>
  <c r="G883" i="2" s="1"/>
  <c r="H883" i="2" s="1"/>
  <c r="I883" i="2" s="1"/>
  <c r="E884" i="2"/>
  <c r="C884" i="2" s="1"/>
  <c r="F884" i="2"/>
  <c r="G884" i="2" s="1"/>
  <c r="H884" i="2" s="1"/>
  <c r="I884" i="2" s="1"/>
  <c r="E885" i="2"/>
  <c r="C885" i="2" s="1"/>
  <c r="F885" i="2"/>
  <c r="G885" i="2" s="1"/>
  <c r="H885" i="2" s="1"/>
  <c r="I885" i="2" s="1"/>
  <c r="E886" i="2"/>
  <c r="C886" i="2" s="1"/>
  <c r="F886" i="2"/>
  <c r="G886" i="2" s="1"/>
  <c r="H886" i="2" s="1"/>
  <c r="I886" i="2" s="1"/>
  <c r="E887" i="2"/>
  <c r="C887" i="2" s="1"/>
  <c r="F887" i="2"/>
  <c r="G887" i="2" s="1"/>
  <c r="H887" i="2" s="1"/>
  <c r="I887" i="2" s="1"/>
  <c r="E888" i="2"/>
  <c r="C888" i="2" s="1"/>
  <c r="F888" i="2"/>
  <c r="G888" i="2" s="1"/>
  <c r="H888" i="2" s="1"/>
  <c r="I888" i="2" s="1"/>
  <c r="E889" i="2"/>
  <c r="C889" i="2" s="1"/>
  <c r="F889" i="2"/>
  <c r="G889" i="2" s="1"/>
  <c r="H889" i="2" s="1"/>
  <c r="I889" i="2" s="1"/>
  <c r="E890" i="2"/>
  <c r="C890" i="2" s="1"/>
  <c r="F890" i="2"/>
  <c r="G890" i="2" s="1"/>
  <c r="H890" i="2" s="1"/>
  <c r="I890" i="2" s="1"/>
  <c r="E891" i="2"/>
  <c r="C891" i="2" s="1"/>
  <c r="F891" i="2"/>
  <c r="G891" i="2" s="1"/>
  <c r="H891" i="2" s="1"/>
  <c r="I891" i="2" s="1"/>
  <c r="E892" i="2"/>
  <c r="C892" i="2" s="1"/>
  <c r="F892" i="2"/>
  <c r="G892" i="2" s="1"/>
  <c r="H892" i="2" s="1"/>
  <c r="I892" i="2" s="1"/>
  <c r="E893" i="2"/>
  <c r="C893" i="2" s="1"/>
  <c r="F893" i="2"/>
  <c r="G893" i="2" s="1"/>
  <c r="H893" i="2" s="1"/>
  <c r="I893" i="2" s="1"/>
  <c r="E894" i="2"/>
  <c r="C894" i="2" s="1"/>
  <c r="F894" i="2"/>
  <c r="G894" i="2" s="1"/>
  <c r="H894" i="2" s="1"/>
  <c r="I894" i="2" s="1"/>
  <c r="E895" i="2"/>
  <c r="C895" i="2" s="1"/>
  <c r="F895" i="2"/>
  <c r="G895" i="2" s="1"/>
  <c r="H895" i="2" s="1"/>
  <c r="I895" i="2" s="1"/>
  <c r="E896" i="2"/>
  <c r="C896" i="2" s="1"/>
  <c r="F896" i="2"/>
  <c r="G896" i="2" s="1"/>
  <c r="H896" i="2" s="1"/>
  <c r="I896" i="2" s="1"/>
  <c r="E897" i="2"/>
  <c r="C897" i="2" s="1"/>
  <c r="F897" i="2"/>
  <c r="G897" i="2" s="1"/>
  <c r="H897" i="2" s="1"/>
  <c r="I897" i="2" s="1"/>
  <c r="E898" i="2"/>
  <c r="C898" i="2" s="1"/>
  <c r="F898" i="2"/>
  <c r="G898" i="2" s="1"/>
  <c r="H898" i="2" s="1"/>
  <c r="I898" i="2" s="1"/>
  <c r="E899" i="2"/>
  <c r="C899" i="2" s="1"/>
  <c r="G899" i="2"/>
  <c r="H899" i="2"/>
  <c r="I899" i="2"/>
  <c r="E900" i="2"/>
  <c r="C900" i="2" s="1"/>
  <c r="G900" i="2"/>
  <c r="H900" i="2"/>
  <c r="I900" i="2"/>
  <c r="E901" i="2"/>
  <c r="C901" i="2" s="1"/>
  <c r="G901" i="2"/>
  <c r="H901" i="2"/>
  <c r="I901" i="2"/>
  <c r="E902" i="2"/>
  <c r="C902" i="2" s="1"/>
  <c r="F902" i="2"/>
  <c r="G902" i="2"/>
  <c r="H902" i="2"/>
  <c r="I902" i="2"/>
  <c r="E903" i="2"/>
  <c r="C903" i="2" s="1"/>
  <c r="F903" i="2"/>
  <c r="G903" i="2"/>
  <c r="H903" i="2"/>
  <c r="I903" i="2"/>
  <c r="E904" i="2"/>
  <c r="C904" i="2" s="1"/>
  <c r="F904" i="2"/>
  <c r="G904" i="2"/>
  <c r="H904" i="2"/>
  <c r="I904" i="2"/>
  <c r="E905" i="2"/>
  <c r="C905" i="2" s="1"/>
  <c r="F905" i="2"/>
  <c r="G905" i="2"/>
  <c r="H905" i="2"/>
  <c r="I905" i="2"/>
  <c r="E906" i="2"/>
  <c r="C906" i="2" s="1"/>
  <c r="F906" i="2"/>
  <c r="G906" i="2"/>
  <c r="H906" i="2"/>
  <c r="I906" i="2"/>
  <c r="E907" i="2"/>
  <c r="C907" i="2" s="1"/>
  <c r="F907" i="2"/>
  <c r="G907" i="2"/>
  <c r="H907" i="2"/>
  <c r="I907" i="2"/>
  <c r="E908" i="2"/>
  <c r="C908" i="2" s="1"/>
  <c r="F908" i="2"/>
  <c r="G908" i="2"/>
  <c r="H908" i="2"/>
  <c r="I908" i="2"/>
  <c r="E909" i="2"/>
  <c r="C909" i="2" s="1"/>
  <c r="F909" i="2"/>
  <c r="G909" i="2"/>
  <c r="H909" i="2"/>
  <c r="I909" i="2"/>
  <c r="E910" i="2"/>
  <c r="C910" i="2" s="1"/>
  <c r="F910" i="2"/>
  <c r="G910" i="2"/>
  <c r="H910" i="2"/>
  <c r="I910" i="2"/>
  <c r="E911" i="2"/>
  <c r="C911" i="2" s="1"/>
  <c r="F911" i="2"/>
  <c r="G911" i="2"/>
  <c r="H911" i="2"/>
  <c r="I911" i="2"/>
  <c r="E912" i="2"/>
  <c r="C912" i="2" s="1"/>
  <c r="F912" i="2"/>
  <c r="G912" i="2"/>
  <c r="H912" i="2"/>
  <c r="I912" i="2"/>
  <c r="E913" i="2"/>
  <c r="C913" i="2" s="1"/>
  <c r="F913" i="2"/>
  <c r="G913" i="2"/>
  <c r="H913" i="2"/>
  <c r="I913" i="2"/>
  <c r="E914" i="2"/>
  <c r="C914" i="2" s="1"/>
  <c r="F914" i="2"/>
  <c r="G914" i="2"/>
  <c r="H914" i="2"/>
  <c r="I914" i="2"/>
  <c r="E915" i="2"/>
  <c r="C915" i="2" s="1"/>
  <c r="F915" i="2"/>
  <c r="G915" i="2"/>
  <c r="H915" i="2"/>
  <c r="I915" i="2"/>
  <c r="E916" i="2"/>
  <c r="C916" i="2" s="1"/>
  <c r="F916" i="2"/>
  <c r="G916" i="2"/>
  <c r="H916" i="2"/>
  <c r="I916" i="2"/>
  <c r="E917" i="2"/>
  <c r="C917" i="2" s="1"/>
  <c r="F917" i="2"/>
  <c r="G917" i="2"/>
  <c r="H917" i="2"/>
  <c r="I917" i="2"/>
  <c r="E918" i="2"/>
  <c r="C918" i="2" s="1"/>
  <c r="F918" i="2"/>
  <c r="G918" i="2"/>
  <c r="H918" i="2"/>
  <c r="I918" i="2"/>
  <c r="E919" i="2"/>
  <c r="C919" i="2" s="1"/>
  <c r="F919" i="2"/>
  <c r="G919" i="2"/>
  <c r="H919" i="2"/>
  <c r="I919" i="2"/>
  <c r="E920" i="2"/>
  <c r="C920" i="2" s="1"/>
  <c r="F920" i="2"/>
  <c r="G920" i="2"/>
  <c r="H920" i="2"/>
  <c r="I920" i="2"/>
  <c r="E921" i="2"/>
  <c r="C921" i="2" s="1"/>
  <c r="F921" i="2"/>
  <c r="G921" i="2"/>
  <c r="H921" i="2"/>
  <c r="I921" i="2"/>
  <c r="E922" i="2"/>
  <c r="C922" i="2" s="1"/>
  <c r="F922" i="2"/>
  <c r="G922" i="2"/>
  <c r="H922" i="2"/>
  <c r="I922" i="2"/>
  <c r="E923" i="2"/>
  <c r="C923" i="2" s="1"/>
  <c r="F923" i="2"/>
  <c r="G923" i="2"/>
  <c r="H923" i="2"/>
  <c r="I923" i="2"/>
  <c r="E924" i="2"/>
  <c r="C924" i="2" s="1"/>
  <c r="F924" i="2"/>
  <c r="G924" i="2"/>
  <c r="H924" i="2"/>
  <c r="I924" i="2"/>
  <c r="E925" i="2"/>
  <c r="C925" i="2" s="1"/>
  <c r="F925" i="2"/>
  <c r="G925" i="2"/>
  <c r="H925" i="2"/>
  <c r="I925" i="2"/>
  <c r="E926" i="2"/>
  <c r="C926" i="2" s="1"/>
  <c r="F926" i="2"/>
  <c r="G926" i="2"/>
  <c r="H926" i="2"/>
  <c r="I926" i="2"/>
  <c r="E927" i="2"/>
  <c r="C927" i="2" s="1"/>
  <c r="F927" i="2"/>
  <c r="G927" i="2"/>
  <c r="H927" i="2"/>
  <c r="I927" i="2"/>
  <c r="E928" i="2"/>
  <c r="C928" i="2" s="1"/>
  <c r="F928" i="2"/>
  <c r="G928" i="2"/>
  <c r="H928" i="2"/>
  <c r="I928" i="2"/>
  <c r="E929" i="2"/>
  <c r="C929" i="2" s="1"/>
  <c r="F929" i="2"/>
  <c r="G929" i="2"/>
  <c r="H929" i="2"/>
  <c r="I929" i="2"/>
  <c r="E930" i="2"/>
  <c r="C930" i="2" s="1"/>
  <c r="F930" i="2"/>
  <c r="G930" i="2"/>
  <c r="H930" i="2"/>
  <c r="I930" i="2"/>
  <c r="E931" i="2"/>
  <c r="C931" i="2" s="1"/>
  <c r="F931" i="2"/>
  <c r="G931" i="2"/>
  <c r="H931" i="2"/>
  <c r="I931" i="2"/>
  <c r="E932" i="2"/>
  <c r="C932" i="2" s="1"/>
  <c r="F932" i="2"/>
  <c r="G932" i="2"/>
  <c r="H932" i="2"/>
  <c r="I932" i="2"/>
  <c r="E933" i="2"/>
  <c r="C933" i="2" s="1"/>
  <c r="F933" i="2"/>
  <c r="G933" i="2"/>
  <c r="H933" i="2"/>
  <c r="I933" i="2"/>
  <c r="E934" i="2"/>
  <c r="C934" i="2" s="1"/>
  <c r="F934" i="2"/>
  <c r="G934" i="2"/>
  <c r="H934" i="2"/>
  <c r="I934" i="2"/>
  <c r="E935" i="2"/>
  <c r="C935" i="2" s="1"/>
  <c r="F935" i="2"/>
  <c r="G935" i="2"/>
  <c r="H935" i="2"/>
  <c r="I935" i="2"/>
  <c r="E936" i="2"/>
  <c r="C936" i="2" s="1"/>
  <c r="F936" i="2"/>
  <c r="G936" i="2"/>
  <c r="H936" i="2"/>
  <c r="I936" i="2"/>
  <c r="E937" i="2"/>
  <c r="C937" i="2" s="1"/>
  <c r="F937" i="2"/>
  <c r="G937" i="2"/>
  <c r="H937" i="2"/>
  <c r="I937" i="2"/>
  <c r="E938" i="2"/>
  <c r="C938" i="2" s="1"/>
  <c r="F938" i="2"/>
  <c r="G938" i="2"/>
  <c r="H938" i="2"/>
  <c r="I938" i="2"/>
  <c r="E939" i="2"/>
  <c r="C939" i="2" s="1"/>
  <c r="F939" i="2"/>
  <c r="G939" i="2"/>
  <c r="H939" i="2"/>
  <c r="I939" i="2"/>
  <c r="E940" i="2"/>
  <c r="C940" i="2" s="1"/>
  <c r="F940" i="2"/>
  <c r="G940" i="2"/>
  <c r="H940" i="2"/>
  <c r="I940" i="2"/>
  <c r="E941" i="2"/>
  <c r="C941" i="2" s="1"/>
  <c r="F941" i="2"/>
  <c r="G941" i="2"/>
  <c r="H941" i="2"/>
  <c r="I941" i="2"/>
  <c r="E942" i="2"/>
  <c r="C942" i="2" s="1"/>
  <c r="F942" i="2"/>
  <c r="G942" i="2"/>
  <c r="H942" i="2"/>
  <c r="I942" i="2"/>
  <c r="E943" i="2"/>
  <c r="C943" i="2" s="1"/>
  <c r="F943" i="2"/>
  <c r="G943" i="2"/>
  <c r="H943" i="2"/>
  <c r="I943" i="2"/>
  <c r="E944" i="2"/>
  <c r="C944" i="2" s="1"/>
  <c r="F944" i="2"/>
  <c r="G944" i="2"/>
  <c r="H944" i="2"/>
  <c r="I944" i="2"/>
  <c r="E945" i="2"/>
  <c r="C945" i="2" s="1"/>
  <c r="F945" i="2"/>
  <c r="G945" i="2"/>
  <c r="H945" i="2"/>
  <c r="I945" i="2"/>
  <c r="E946" i="2"/>
  <c r="C946" i="2" s="1"/>
  <c r="F946" i="2"/>
  <c r="G946" i="2"/>
  <c r="H946" i="2"/>
  <c r="I946" i="2"/>
  <c r="E947" i="2"/>
  <c r="C947" i="2" s="1"/>
  <c r="F947" i="2"/>
  <c r="G947" i="2"/>
  <c r="H947" i="2"/>
  <c r="I947" i="2"/>
  <c r="E948" i="2"/>
  <c r="C948" i="2" s="1"/>
  <c r="F948" i="2"/>
  <c r="G948" i="2"/>
  <c r="H948" i="2"/>
  <c r="I948" i="2"/>
  <c r="E949" i="2"/>
  <c r="C949" i="2" s="1"/>
  <c r="F949" i="2"/>
  <c r="G949" i="2"/>
  <c r="H949" i="2"/>
  <c r="I949" i="2"/>
  <c r="E950" i="2"/>
  <c r="C950" i="2" s="1"/>
  <c r="F950" i="2"/>
  <c r="G950" i="2"/>
  <c r="H950" i="2"/>
  <c r="I950" i="2"/>
  <c r="E951" i="2"/>
  <c r="C951" i="2" s="1"/>
  <c r="F951" i="2"/>
  <c r="G951" i="2"/>
  <c r="H951" i="2"/>
  <c r="I951" i="2"/>
  <c r="E952" i="2"/>
  <c r="C952" i="2" s="1"/>
  <c r="F952" i="2"/>
  <c r="G952" i="2"/>
  <c r="H952" i="2"/>
  <c r="I952" i="2"/>
  <c r="E953" i="2"/>
  <c r="C953" i="2" s="1"/>
  <c r="F953" i="2"/>
  <c r="G953" i="2"/>
  <c r="H953" i="2"/>
  <c r="I953" i="2"/>
  <c r="E954" i="2"/>
  <c r="C954" i="2" s="1"/>
  <c r="F954" i="2"/>
  <c r="G954" i="2"/>
  <c r="H954" i="2"/>
  <c r="I954" i="2"/>
  <c r="E955" i="2"/>
  <c r="C955" i="2" s="1"/>
  <c r="F955" i="2"/>
  <c r="G955" i="2"/>
  <c r="H955" i="2"/>
  <c r="I955" i="2"/>
  <c r="E956" i="2"/>
  <c r="C956" i="2" s="1"/>
  <c r="F956" i="2"/>
  <c r="G956" i="2"/>
  <c r="H956" i="2"/>
  <c r="I956" i="2"/>
  <c r="E958" i="2"/>
  <c r="C958" i="2" s="1"/>
  <c r="F958" i="2"/>
  <c r="G958" i="2"/>
  <c r="H958" i="2"/>
  <c r="I958" i="2"/>
  <c r="C959" i="2"/>
  <c r="F959" i="2"/>
  <c r="G959" i="2"/>
  <c r="H959" i="2"/>
  <c r="I959" i="2"/>
  <c r="E960" i="2"/>
  <c r="C960" i="2" s="1"/>
  <c r="F960" i="2"/>
  <c r="G960" i="2"/>
  <c r="H960" i="2"/>
  <c r="I960" i="2"/>
  <c r="E961" i="2"/>
  <c r="C961" i="2" s="1"/>
  <c r="F961" i="2"/>
  <c r="G961" i="2"/>
  <c r="H961" i="2"/>
  <c r="I961" i="2"/>
  <c r="E962" i="2"/>
  <c r="C962" i="2" s="1"/>
  <c r="F962" i="2"/>
  <c r="G962" i="2"/>
  <c r="H962" i="2"/>
  <c r="I962" i="2"/>
  <c r="E963" i="2"/>
  <c r="C963" i="2" s="1"/>
  <c r="F963" i="2"/>
  <c r="G963" i="2"/>
  <c r="H963" i="2"/>
  <c r="I963" i="2"/>
  <c r="E964" i="2"/>
  <c r="C964" i="2" s="1"/>
  <c r="F964" i="2"/>
  <c r="G964" i="2"/>
  <c r="H964" i="2"/>
  <c r="I964" i="2"/>
  <c r="E965" i="2"/>
  <c r="C965" i="2" s="1"/>
  <c r="F965" i="2"/>
  <c r="G965" i="2"/>
  <c r="H965" i="2"/>
  <c r="I965" i="2"/>
  <c r="E966" i="2"/>
  <c r="C966" i="2" s="1"/>
  <c r="F966" i="2"/>
  <c r="G966" i="2"/>
  <c r="H966" i="2"/>
  <c r="I966" i="2"/>
  <c r="E967" i="2"/>
  <c r="C967" i="2" s="1"/>
  <c r="F967" i="2"/>
  <c r="G967" i="2"/>
  <c r="H967" i="2"/>
  <c r="I967" i="2"/>
  <c r="E968" i="2"/>
  <c r="C968" i="2" s="1"/>
  <c r="F968" i="2"/>
  <c r="G968" i="2"/>
  <c r="H968" i="2"/>
  <c r="I968" i="2"/>
  <c r="E969" i="2"/>
  <c r="C969" i="2" s="1"/>
  <c r="F969" i="2"/>
  <c r="G969" i="2"/>
  <c r="H969" i="2"/>
  <c r="I969" i="2"/>
  <c r="E970" i="2"/>
  <c r="E973" i="2" s="1"/>
  <c r="F970" i="2"/>
  <c r="G970" i="2"/>
  <c r="H970" i="2"/>
  <c r="I970" i="2"/>
  <c r="F973" i="2"/>
  <c r="G973" i="2"/>
  <c r="H973" i="2"/>
  <c r="I973" i="2"/>
  <c r="E974" i="2"/>
  <c r="C974" i="2" s="1"/>
  <c r="F974" i="2"/>
  <c r="G974" i="2"/>
  <c r="H974" i="2"/>
  <c r="I974" i="2"/>
  <c r="E975" i="2"/>
  <c r="F975" i="2"/>
  <c r="G975" i="2"/>
  <c r="H975" i="2"/>
  <c r="I975" i="2"/>
  <c r="F976" i="2"/>
  <c r="G976" i="2"/>
  <c r="H976" i="2"/>
  <c r="I976" i="2"/>
  <c r="F977" i="2"/>
  <c r="G977" i="2"/>
  <c r="H977" i="2"/>
  <c r="I977" i="2"/>
  <c r="F978" i="2"/>
  <c r="G978" i="2"/>
  <c r="H978" i="2"/>
  <c r="I978" i="2"/>
  <c r="E979" i="2"/>
  <c r="C979" i="2" s="1"/>
  <c r="F979" i="2"/>
  <c r="G979" i="2"/>
  <c r="H979" i="2"/>
  <c r="I979" i="2"/>
  <c r="E980" i="2"/>
  <c r="C980" i="2" s="1"/>
  <c r="F980" i="2"/>
  <c r="G980" i="2"/>
  <c r="H980" i="2"/>
  <c r="I980" i="2"/>
  <c r="E981" i="2"/>
  <c r="C981" i="2" s="1"/>
  <c r="F981" i="2"/>
  <c r="G981" i="2"/>
  <c r="H981" i="2"/>
  <c r="I981" i="2"/>
  <c r="E982" i="2"/>
  <c r="C982" i="2" s="1"/>
  <c r="F982" i="2"/>
  <c r="G982" i="2"/>
  <c r="H982" i="2"/>
  <c r="I982" i="2"/>
  <c r="E983" i="2"/>
  <c r="C983" i="2" s="1"/>
  <c r="F983" i="2"/>
  <c r="G983" i="2"/>
  <c r="H983" i="2"/>
  <c r="I983" i="2"/>
  <c r="E984" i="2"/>
  <c r="C984" i="2" s="1"/>
  <c r="F984" i="2"/>
  <c r="G984" i="2"/>
  <c r="H984" i="2"/>
  <c r="I984" i="2"/>
  <c r="E985" i="2"/>
  <c r="C985" i="2" s="1"/>
  <c r="F985" i="2"/>
  <c r="G985" i="2"/>
  <c r="H985" i="2"/>
  <c r="I985" i="2"/>
  <c r="E986" i="2"/>
  <c r="C986" i="2" s="1"/>
  <c r="F986" i="2"/>
  <c r="G986" i="2"/>
  <c r="H986" i="2"/>
  <c r="I986" i="2"/>
  <c r="E987" i="2"/>
  <c r="C987" i="2" s="1"/>
  <c r="F987" i="2"/>
  <c r="G987" i="2"/>
  <c r="H987" i="2"/>
  <c r="I987" i="2"/>
  <c r="E988" i="2"/>
  <c r="C988" i="2" s="1"/>
  <c r="F988" i="2"/>
  <c r="G988" i="2"/>
  <c r="H988" i="2"/>
  <c r="I988" i="2"/>
  <c r="E989" i="2"/>
  <c r="C989" i="2" s="1"/>
  <c r="F989" i="2"/>
  <c r="G989" i="2"/>
  <c r="H989" i="2"/>
  <c r="I989" i="2"/>
  <c r="C990" i="2"/>
  <c r="E990" i="2"/>
  <c r="F990" i="2"/>
  <c r="G990" i="2"/>
  <c r="H990" i="2"/>
  <c r="I990" i="2"/>
  <c r="E991" i="2"/>
  <c r="C991" i="2" s="1"/>
  <c r="F991" i="2"/>
  <c r="G991" i="2"/>
  <c r="H991" i="2"/>
  <c r="I991" i="2"/>
  <c r="E992" i="2"/>
  <c r="C992" i="2" s="1"/>
  <c r="F992" i="2"/>
  <c r="G992" i="2"/>
  <c r="H992" i="2"/>
  <c r="I992" i="2"/>
  <c r="E993" i="2"/>
  <c r="C993" i="2" s="1"/>
  <c r="F993" i="2"/>
  <c r="G993" i="2"/>
  <c r="H993" i="2"/>
  <c r="I993" i="2"/>
  <c r="E994" i="2"/>
  <c r="C994" i="2" s="1"/>
  <c r="F994" i="2"/>
  <c r="G994" i="2"/>
  <c r="H994" i="2"/>
  <c r="I994" i="2"/>
  <c r="E995" i="2"/>
  <c r="C995" i="2" s="1"/>
  <c r="F995" i="2"/>
  <c r="G995" i="2"/>
  <c r="H995" i="2"/>
  <c r="I995" i="2"/>
  <c r="E996" i="2"/>
  <c r="C996" i="2" s="1"/>
  <c r="F996" i="2"/>
  <c r="G996" i="2"/>
  <c r="H996" i="2"/>
  <c r="I996" i="2"/>
  <c r="E997" i="2"/>
  <c r="C997" i="2" s="1"/>
  <c r="F997" i="2"/>
  <c r="G997" i="2"/>
  <c r="H997" i="2"/>
  <c r="I997" i="2"/>
  <c r="E999" i="2"/>
  <c r="C999" i="2" s="1"/>
  <c r="F999" i="2"/>
  <c r="G999" i="2"/>
  <c r="H999" i="2"/>
  <c r="I999" i="2"/>
  <c r="E1000" i="2"/>
  <c r="C1000" i="2" s="1"/>
  <c r="F1000" i="2"/>
  <c r="G1000" i="2"/>
  <c r="H1000" i="2"/>
  <c r="I1000" i="2"/>
  <c r="E1001" i="2"/>
  <c r="C1001" i="2" s="1"/>
  <c r="F1001" i="2"/>
  <c r="G1001" i="2"/>
  <c r="H1001" i="2"/>
  <c r="I1001" i="2"/>
  <c r="E1002" i="2"/>
  <c r="C1002" i="2" s="1"/>
  <c r="F1002" i="2"/>
  <c r="G1002" i="2"/>
  <c r="H1002" i="2"/>
  <c r="I1002" i="2"/>
  <c r="E1003" i="2"/>
  <c r="C1003" i="2" s="1"/>
  <c r="F1003" i="2"/>
  <c r="G1003" i="2"/>
  <c r="H1003" i="2"/>
  <c r="I1003" i="2"/>
  <c r="E1004" i="2"/>
  <c r="C1004" i="2" s="1"/>
  <c r="F1004" i="2"/>
  <c r="G1004" i="2"/>
  <c r="H1004" i="2"/>
  <c r="I1004" i="2"/>
  <c r="E1006" i="2"/>
  <c r="C1006" i="2" s="1"/>
  <c r="F1006" i="2"/>
  <c r="G1006" i="2"/>
  <c r="H1006" i="2"/>
  <c r="I1006" i="2"/>
  <c r="E1007" i="2"/>
  <c r="C1007" i="2" s="1"/>
  <c r="F1007" i="2"/>
  <c r="G1007" i="2"/>
  <c r="H1007" i="2"/>
  <c r="I1007" i="2"/>
  <c r="E1009" i="2"/>
  <c r="C1009" i="2" s="1"/>
  <c r="F1009" i="2"/>
  <c r="G1009" i="2"/>
  <c r="H1009" i="2"/>
  <c r="I1009" i="2"/>
  <c r="E1010" i="2"/>
  <c r="C1010" i="2" s="1"/>
  <c r="F1010" i="2"/>
  <c r="G1010" i="2"/>
  <c r="H1010" i="2"/>
  <c r="I1010" i="2"/>
  <c r="E1011" i="2"/>
  <c r="C1011" i="2" s="1"/>
  <c r="F1011" i="2"/>
  <c r="G1011" i="2"/>
  <c r="H1011" i="2"/>
  <c r="I1011" i="2"/>
  <c r="E1012" i="2"/>
  <c r="C1012" i="2" s="1"/>
  <c r="F1012" i="2"/>
  <c r="G1012" i="2"/>
  <c r="H1012" i="2"/>
  <c r="I1012" i="2"/>
  <c r="E1013" i="2"/>
  <c r="C1013" i="2" s="1"/>
  <c r="F1013" i="2"/>
  <c r="G1013" i="2"/>
  <c r="H1013" i="2"/>
  <c r="I1013" i="2"/>
  <c r="E1014" i="2"/>
  <c r="C1014" i="2" s="1"/>
  <c r="F1014" i="2"/>
  <c r="G1014" i="2"/>
  <c r="H1014" i="2"/>
  <c r="I1014" i="2"/>
  <c r="E1015" i="2"/>
  <c r="C1015" i="2" s="1"/>
  <c r="F1015" i="2"/>
  <c r="G1015" i="2"/>
  <c r="H1015" i="2"/>
  <c r="I1015" i="2"/>
  <c r="E1016" i="2"/>
  <c r="C1016" i="2" s="1"/>
  <c r="F1016" i="2"/>
  <c r="G1016" i="2"/>
  <c r="H1016" i="2"/>
  <c r="I1016" i="2"/>
  <c r="E1017" i="2"/>
  <c r="C1017" i="2" s="1"/>
  <c r="F1017" i="2"/>
  <c r="G1017" i="2"/>
  <c r="H1017" i="2"/>
  <c r="I1017" i="2"/>
  <c r="E1018" i="2"/>
  <c r="C1018" i="2" s="1"/>
  <c r="F1018" i="2"/>
  <c r="G1018" i="2"/>
  <c r="H1018" i="2"/>
  <c r="I1018" i="2"/>
  <c r="E1019" i="2"/>
  <c r="C1019" i="2" s="1"/>
  <c r="F1019" i="2"/>
  <c r="G1019" i="2"/>
  <c r="H1019" i="2"/>
  <c r="I1019" i="2"/>
  <c r="E1020" i="2"/>
  <c r="C1020" i="2" s="1"/>
  <c r="F1020" i="2"/>
  <c r="G1020" i="2"/>
  <c r="H1020" i="2"/>
  <c r="I1020" i="2"/>
  <c r="E1021" i="2"/>
  <c r="C1021" i="2" s="1"/>
  <c r="F1021" i="2"/>
  <c r="G1021" i="2"/>
  <c r="H1021" i="2"/>
  <c r="I1021" i="2"/>
  <c r="E1022" i="2"/>
  <c r="C1022" i="2" s="1"/>
  <c r="F1022" i="2"/>
  <c r="G1022" i="2"/>
  <c r="H1022" i="2"/>
  <c r="I1022" i="2"/>
  <c r="E1023" i="2"/>
  <c r="C1023" i="2" s="1"/>
  <c r="F1023" i="2"/>
  <c r="G1023" i="2"/>
  <c r="H1023" i="2"/>
  <c r="I1023" i="2"/>
  <c r="E1024" i="2"/>
  <c r="C1024" i="2" s="1"/>
  <c r="F1024" i="2"/>
  <c r="G1024" i="2"/>
  <c r="H1024" i="2"/>
  <c r="I1024" i="2"/>
  <c r="E1025" i="2"/>
  <c r="C1025" i="2" s="1"/>
  <c r="F1025" i="2"/>
  <c r="G1025" i="2"/>
  <c r="H1025" i="2"/>
  <c r="I1025" i="2"/>
  <c r="E1026" i="2"/>
  <c r="C1026" i="2" s="1"/>
  <c r="F1026" i="2"/>
  <c r="G1026" i="2"/>
  <c r="H1026" i="2"/>
  <c r="I1026" i="2"/>
  <c r="E1027" i="2"/>
  <c r="C1027" i="2" s="1"/>
  <c r="F1027" i="2"/>
  <c r="G1027" i="2"/>
  <c r="H1027" i="2"/>
  <c r="I1027" i="2"/>
  <c r="E1028" i="2"/>
  <c r="C1028" i="2" s="1"/>
  <c r="F1028" i="2"/>
  <c r="G1028" i="2"/>
  <c r="H1028" i="2"/>
  <c r="I1028" i="2"/>
  <c r="E1029" i="2"/>
  <c r="C1029" i="2" s="1"/>
  <c r="F1029" i="2"/>
  <c r="G1029" i="2"/>
  <c r="H1029" i="2"/>
  <c r="I1029" i="2"/>
  <c r="E1030" i="2"/>
  <c r="C1030" i="2" s="1"/>
  <c r="F1030" i="2"/>
  <c r="G1030" i="2"/>
  <c r="H1030" i="2"/>
  <c r="I1030" i="2"/>
  <c r="E1031" i="2"/>
  <c r="C1031" i="2" s="1"/>
  <c r="F1031" i="2"/>
  <c r="G1031" i="2"/>
  <c r="H1031" i="2"/>
  <c r="I1031" i="2"/>
  <c r="E1032" i="2"/>
  <c r="C1032" i="2" s="1"/>
  <c r="F1032" i="2"/>
  <c r="G1032" i="2"/>
  <c r="H1032" i="2"/>
  <c r="I1032" i="2"/>
  <c r="E1033" i="2"/>
  <c r="C1033" i="2" s="1"/>
  <c r="F1033" i="2"/>
  <c r="G1033" i="2"/>
  <c r="H1033" i="2"/>
  <c r="I1033" i="2"/>
  <c r="E1034" i="2"/>
  <c r="C1034" i="2" s="1"/>
  <c r="F1034" i="2"/>
  <c r="G1034" i="2"/>
  <c r="H1034" i="2"/>
  <c r="I1034" i="2"/>
  <c r="E1035" i="2"/>
  <c r="C1035" i="2" s="1"/>
  <c r="F1035" i="2"/>
  <c r="G1035" i="2"/>
  <c r="H1035" i="2"/>
  <c r="I1035" i="2"/>
  <c r="E1036" i="2"/>
  <c r="C1036" i="2" s="1"/>
  <c r="F1036" i="2"/>
  <c r="G1036" i="2"/>
  <c r="H1036" i="2"/>
  <c r="I1036" i="2"/>
  <c r="E1037" i="2"/>
  <c r="C1037" i="2" s="1"/>
  <c r="F1037" i="2"/>
  <c r="G1037" i="2"/>
  <c r="H1037" i="2"/>
  <c r="I1037" i="2"/>
  <c r="E1038" i="2"/>
  <c r="C1038" i="2" s="1"/>
  <c r="F1038" i="2"/>
  <c r="G1038" i="2"/>
  <c r="H1038" i="2"/>
  <c r="I1038" i="2"/>
  <c r="E1039" i="2"/>
  <c r="C1039" i="2" s="1"/>
  <c r="F1039" i="2"/>
  <c r="G1039" i="2"/>
  <c r="H1039" i="2"/>
  <c r="I1039" i="2"/>
  <c r="E1040" i="2"/>
  <c r="C1040" i="2" s="1"/>
  <c r="F1040" i="2"/>
  <c r="G1040" i="2"/>
  <c r="H1040" i="2"/>
  <c r="I1040" i="2"/>
  <c r="E1041" i="2"/>
  <c r="C1041" i="2" s="1"/>
  <c r="F1041" i="2"/>
  <c r="G1041" i="2"/>
  <c r="H1041" i="2"/>
  <c r="I1041" i="2"/>
  <c r="E1042" i="2"/>
  <c r="C1042" i="2" s="1"/>
  <c r="F1042" i="2"/>
  <c r="G1042" i="2"/>
  <c r="H1042" i="2"/>
  <c r="I1042" i="2"/>
  <c r="E1043" i="2"/>
  <c r="C1043" i="2" s="1"/>
  <c r="F1043" i="2"/>
  <c r="G1043" i="2"/>
  <c r="H1043" i="2"/>
  <c r="I1043" i="2"/>
  <c r="E1044" i="2"/>
  <c r="C1044" i="2" s="1"/>
  <c r="F1044" i="2"/>
  <c r="G1044" i="2"/>
  <c r="H1044" i="2"/>
  <c r="I1044" i="2"/>
  <c r="E1045" i="2"/>
  <c r="C1045" i="2" s="1"/>
  <c r="F1045" i="2"/>
  <c r="G1045" i="2"/>
  <c r="H1045" i="2"/>
  <c r="I1045" i="2"/>
  <c r="E1046" i="2"/>
  <c r="C1046" i="2" s="1"/>
  <c r="F1046" i="2"/>
  <c r="G1046" i="2"/>
  <c r="H1046" i="2"/>
  <c r="I1046" i="2"/>
  <c r="E1047" i="2"/>
  <c r="C1047" i="2" s="1"/>
  <c r="F1047" i="2"/>
  <c r="G1047" i="2"/>
  <c r="H1047" i="2"/>
  <c r="I1047" i="2"/>
  <c r="E1048" i="2"/>
  <c r="C1048" i="2" s="1"/>
  <c r="F1048" i="2"/>
  <c r="G1048" i="2"/>
  <c r="H1048" i="2"/>
  <c r="I1048" i="2"/>
  <c r="E1049" i="2"/>
  <c r="C1049" i="2" s="1"/>
  <c r="F1049" i="2"/>
  <c r="G1049" i="2"/>
  <c r="H1049" i="2"/>
  <c r="I1049" i="2"/>
  <c r="E1050" i="2"/>
  <c r="C1050" i="2" s="1"/>
  <c r="F1050" i="2"/>
  <c r="G1050" i="2"/>
  <c r="H1050" i="2"/>
  <c r="I1050" i="2"/>
  <c r="E1051" i="2"/>
  <c r="C1051" i="2" s="1"/>
  <c r="F1051" i="2"/>
  <c r="G1051" i="2"/>
  <c r="H1051" i="2"/>
  <c r="I1051" i="2"/>
  <c r="E1052" i="2"/>
  <c r="C1052" i="2" s="1"/>
  <c r="F1052" i="2"/>
  <c r="G1052" i="2"/>
  <c r="H1052" i="2"/>
  <c r="I1052" i="2"/>
  <c r="E1053" i="2"/>
  <c r="C1053" i="2" s="1"/>
  <c r="F1053" i="2"/>
  <c r="G1053" i="2"/>
  <c r="H1053" i="2"/>
  <c r="I1053" i="2"/>
  <c r="E1054" i="2"/>
  <c r="C1054" i="2" s="1"/>
  <c r="F1054" i="2"/>
  <c r="G1054" i="2"/>
  <c r="H1054" i="2"/>
  <c r="I1054" i="2"/>
  <c r="E1055" i="2"/>
  <c r="C1055" i="2" s="1"/>
  <c r="F1055" i="2"/>
  <c r="G1055" i="2"/>
  <c r="H1055" i="2"/>
  <c r="I1055" i="2"/>
  <c r="E1056" i="2"/>
  <c r="C1056" i="2" s="1"/>
  <c r="F1056" i="2"/>
  <c r="G1056" i="2"/>
  <c r="H1056" i="2"/>
  <c r="I1056" i="2"/>
  <c r="E1057" i="2"/>
  <c r="C1057" i="2" s="1"/>
  <c r="F1057" i="2"/>
  <c r="G1057" i="2"/>
  <c r="I1057" i="2"/>
  <c r="E1058" i="2"/>
  <c r="C1058" i="2" s="1"/>
  <c r="F1058" i="2"/>
  <c r="G1058" i="2"/>
  <c r="I1058" i="2"/>
  <c r="E1059" i="2"/>
  <c r="C1059" i="2" s="1"/>
  <c r="F1059" i="2"/>
  <c r="G1059" i="2"/>
  <c r="I1059" i="2"/>
  <c r="E1060" i="2"/>
  <c r="C1060" i="2" s="1"/>
  <c r="F1060" i="2"/>
  <c r="G1060" i="2"/>
  <c r="H1060" i="2"/>
  <c r="I1060" i="2"/>
  <c r="E1061" i="2"/>
  <c r="C1061" i="2" s="1"/>
  <c r="F1061" i="2"/>
  <c r="G1061" i="2"/>
  <c r="H1061" i="2"/>
  <c r="I1061" i="2"/>
  <c r="E1062" i="2"/>
  <c r="C1062" i="2" s="1"/>
  <c r="F1062" i="2"/>
  <c r="G1062" i="2"/>
  <c r="H1062" i="2"/>
  <c r="I1062" i="2"/>
  <c r="E1063" i="2"/>
  <c r="C1063" i="2" s="1"/>
  <c r="F1063" i="2"/>
  <c r="G1063" i="2"/>
  <c r="H1063" i="2"/>
  <c r="I1063" i="2"/>
  <c r="E1064" i="2"/>
  <c r="C1064" i="2" s="1"/>
  <c r="F1064" i="2"/>
  <c r="G1064" i="2"/>
  <c r="H1064" i="2"/>
  <c r="I1064" i="2"/>
  <c r="E1065" i="2"/>
  <c r="C1065" i="2" s="1"/>
  <c r="F1065" i="2"/>
  <c r="G1065" i="2"/>
  <c r="H1065" i="2"/>
  <c r="I1065" i="2"/>
  <c r="E1066" i="2"/>
  <c r="C1066" i="2" s="1"/>
  <c r="F1066" i="2"/>
  <c r="G1066" i="2"/>
  <c r="H1066" i="2"/>
  <c r="I1066" i="2"/>
  <c r="E1067" i="2"/>
  <c r="C1067" i="2" s="1"/>
  <c r="F1067" i="2"/>
  <c r="G1067" i="2"/>
  <c r="H1067" i="2"/>
  <c r="I1067" i="2"/>
  <c r="E1068" i="2"/>
  <c r="C1068" i="2" s="1"/>
  <c r="F1068" i="2"/>
  <c r="G1068" i="2"/>
  <c r="H1068" i="2"/>
  <c r="I1068" i="2"/>
  <c r="E1069" i="2"/>
  <c r="C1069" i="2" s="1"/>
  <c r="F1069" i="2"/>
  <c r="G1069" i="2"/>
  <c r="H1069" i="2"/>
  <c r="I1069" i="2"/>
  <c r="E1070" i="2"/>
  <c r="C1070" i="2" s="1"/>
  <c r="F1070" i="2"/>
  <c r="G1070" i="2"/>
  <c r="H1070" i="2"/>
  <c r="I1070" i="2"/>
  <c r="E1071" i="2"/>
  <c r="C1071" i="2" s="1"/>
  <c r="F1071" i="2"/>
  <c r="G1071" i="2"/>
  <c r="H1071" i="2"/>
  <c r="I1071" i="2"/>
  <c r="E1072" i="2"/>
  <c r="C1072" i="2" s="1"/>
  <c r="F1072" i="2"/>
  <c r="G1072" i="2"/>
  <c r="H1072" i="2"/>
  <c r="I1072" i="2"/>
  <c r="E1073" i="2"/>
  <c r="C1073" i="2" s="1"/>
  <c r="F1073" i="2"/>
  <c r="G1073" i="2"/>
  <c r="H1073" i="2"/>
  <c r="I1073" i="2"/>
  <c r="E1074" i="2"/>
  <c r="C1074" i="2" s="1"/>
  <c r="F1074" i="2"/>
  <c r="G1074" i="2"/>
  <c r="H1074" i="2"/>
  <c r="I1074" i="2"/>
  <c r="E1075" i="2"/>
  <c r="C1075" i="2" s="1"/>
  <c r="F1075" i="2"/>
  <c r="G1075" i="2"/>
  <c r="H1075" i="2"/>
  <c r="I1075" i="2"/>
  <c r="E1076" i="2"/>
  <c r="C1076" i="2" s="1"/>
  <c r="F1076" i="2"/>
  <c r="G1076" i="2"/>
  <c r="H1076" i="2"/>
  <c r="I1076" i="2"/>
  <c r="E1077" i="2"/>
  <c r="C1077" i="2" s="1"/>
  <c r="F1077" i="2"/>
  <c r="G1077" i="2"/>
  <c r="H1077" i="2"/>
  <c r="I1077" i="2"/>
  <c r="E1078" i="2"/>
  <c r="C1078" i="2" s="1"/>
  <c r="F1078" i="2"/>
  <c r="G1078" i="2"/>
  <c r="H1078" i="2"/>
  <c r="I1078" i="2"/>
  <c r="E1079" i="2"/>
  <c r="C1079" i="2" s="1"/>
  <c r="F1079" i="2"/>
  <c r="G1079" i="2"/>
  <c r="H1079" i="2"/>
  <c r="I1079" i="2"/>
  <c r="E1080" i="2"/>
  <c r="C1080" i="2" s="1"/>
  <c r="F1080" i="2"/>
  <c r="G1080" i="2"/>
  <c r="H1080" i="2"/>
  <c r="I1080" i="2"/>
  <c r="E1081" i="2"/>
  <c r="C1081" i="2" s="1"/>
  <c r="F1081" i="2"/>
  <c r="G1081" i="2"/>
  <c r="H1081" i="2"/>
  <c r="I1081" i="2"/>
  <c r="E1082" i="2"/>
  <c r="C1082" i="2" s="1"/>
  <c r="F1082" i="2"/>
  <c r="G1082" i="2"/>
  <c r="H1082" i="2"/>
  <c r="I1082" i="2"/>
  <c r="E1083" i="2"/>
  <c r="C1083" i="2" s="1"/>
  <c r="F1083" i="2"/>
  <c r="G1083" i="2"/>
  <c r="H1083" i="2"/>
  <c r="I1083" i="2"/>
  <c r="E1084" i="2"/>
  <c r="C1084" i="2" s="1"/>
  <c r="F1084" i="2"/>
  <c r="G1084" i="2"/>
  <c r="H1084" i="2"/>
  <c r="I1084" i="2"/>
  <c r="E1085" i="2"/>
  <c r="C1085" i="2" s="1"/>
  <c r="F1085" i="2"/>
  <c r="G1085" i="2"/>
  <c r="H1085" i="2"/>
  <c r="I1085" i="2"/>
  <c r="E1086" i="2"/>
  <c r="C1086" i="2" s="1"/>
  <c r="F1086" i="2"/>
  <c r="G1086" i="2"/>
  <c r="H1086" i="2"/>
  <c r="I1086" i="2"/>
  <c r="E1087" i="2"/>
  <c r="C1087" i="2" s="1"/>
  <c r="F1087" i="2"/>
  <c r="G1087" i="2"/>
  <c r="H1087" i="2"/>
  <c r="I1087" i="2"/>
  <c r="E1088" i="2"/>
  <c r="C1088" i="2" s="1"/>
  <c r="F1088" i="2"/>
  <c r="G1088" i="2"/>
  <c r="H1088" i="2"/>
  <c r="I1088" i="2"/>
  <c r="E1089" i="2"/>
  <c r="C1089" i="2" s="1"/>
  <c r="F1089" i="2"/>
  <c r="G1089" i="2"/>
  <c r="H1089" i="2"/>
  <c r="I1089" i="2"/>
  <c r="E1090" i="2"/>
  <c r="C1090" i="2" s="1"/>
  <c r="F1090" i="2"/>
  <c r="G1090" i="2"/>
  <c r="H1090" i="2"/>
  <c r="I1090" i="2"/>
  <c r="E1091" i="2"/>
  <c r="C1091" i="2" s="1"/>
  <c r="F1091" i="2"/>
  <c r="G1091" i="2"/>
  <c r="H1091" i="2"/>
  <c r="I1091" i="2"/>
  <c r="E1092" i="2"/>
  <c r="C1092" i="2" s="1"/>
  <c r="F1092" i="2"/>
  <c r="G1092" i="2"/>
  <c r="H1092" i="2"/>
  <c r="I1092" i="2"/>
  <c r="E1093" i="2"/>
  <c r="C1093" i="2" s="1"/>
  <c r="F1093" i="2"/>
  <c r="G1093" i="2"/>
  <c r="H1093" i="2"/>
  <c r="I1093" i="2"/>
  <c r="E1094" i="2"/>
  <c r="C1094" i="2" s="1"/>
  <c r="F1094" i="2"/>
  <c r="G1094" i="2"/>
  <c r="H1094" i="2"/>
  <c r="I1094" i="2"/>
  <c r="E1095" i="2"/>
  <c r="C1095" i="2" s="1"/>
  <c r="F1095" i="2"/>
  <c r="G1095" i="2"/>
  <c r="H1095" i="2"/>
  <c r="I1095" i="2"/>
  <c r="E1096" i="2"/>
  <c r="C1096" i="2" s="1"/>
  <c r="F1096" i="2"/>
  <c r="G1096" i="2"/>
  <c r="H1096" i="2"/>
  <c r="I1096" i="2"/>
  <c r="E1097" i="2"/>
  <c r="C1097" i="2" s="1"/>
  <c r="F1097" i="2"/>
  <c r="G1097" i="2"/>
  <c r="H1097" i="2"/>
  <c r="I1097" i="2"/>
  <c r="E1098" i="2"/>
  <c r="C1098" i="2" s="1"/>
  <c r="F1098" i="2"/>
  <c r="G1098" i="2"/>
  <c r="H1098" i="2"/>
  <c r="I1098" i="2"/>
  <c r="E1099" i="2"/>
  <c r="C1099" i="2" s="1"/>
  <c r="F1099" i="2"/>
  <c r="G1099" i="2"/>
  <c r="H1099" i="2"/>
  <c r="I1099" i="2"/>
  <c r="E1100" i="2"/>
  <c r="C1100" i="2" s="1"/>
  <c r="F1100" i="2"/>
  <c r="G1100" i="2"/>
  <c r="H1100" i="2"/>
  <c r="I1100" i="2"/>
  <c r="E1101" i="2"/>
  <c r="C1101" i="2" s="1"/>
  <c r="F1101" i="2"/>
  <c r="G1101" i="2"/>
  <c r="H1101" i="2"/>
  <c r="I1101" i="2"/>
  <c r="E1102" i="2"/>
  <c r="C1102" i="2" s="1"/>
  <c r="F1102" i="2"/>
  <c r="G1102" i="2"/>
  <c r="H1102" i="2"/>
  <c r="I1102" i="2"/>
  <c r="E1103" i="2"/>
  <c r="C1103" i="2" s="1"/>
  <c r="F1103" i="2"/>
  <c r="G1103" i="2"/>
  <c r="H1103" i="2"/>
  <c r="I1103" i="2"/>
  <c r="E1104" i="2"/>
  <c r="C1104" i="2" s="1"/>
  <c r="F1104" i="2"/>
  <c r="G1104" i="2"/>
  <c r="H1104" i="2"/>
  <c r="I1104" i="2"/>
  <c r="E1105" i="2"/>
  <c r="C1105" i="2" s="1"/>
  <c r="F1105" i="2"/>
  <c r="G1105" i="2"/>
  <c r="H1105" i="2"/>
  <c r="I1105" i="2"/>
  <c r="E1106" i="2"/>
  <c r="C1106" i="2" s="1"/>
  <c r="F1106" i="2"/>
  <c r="G1106" i="2"/>
  <c r="H1106" i="2"/>
  <c r="I1106" i="2"/>
  <c r="E1107" i="2"/>
  <c r="C1107" i="2" s="1"/>
  <c r="F1107" i="2"/>
  <c r="G1107" i="2"/>
  <c r="H1107" i="2"/>
  <c r="I1107" i="2"/>
  <c r="E1108" i="2"/>
  <c r="C1108" i="2" s="1"/>
  <c r="F1108" i="2"/>
  <c r="G1108" i="2"/>
  <c r="H1108" i="2"/>
  <c r="I1108" i="2"/>
  <c r="E1109" i="2"/>
  <c r="C1109" i="2" s="1"/>
  <c r="F1109" i="2"/>
  <c r="G1109" i="2"/>
  <c r="H1109" i="2"/>
  <c r="I1109" i="2"/>
  <c r="C1110" i="2"/>
  <c r="G1110" i="2" s="1"/>
  <c r="C1111" i="2"/>
  <c r="E1111" i="2" s="1"/>
  <c r="E1112" i="2"/>
  <c r="C1112" i="2" s="1"/>
  <c r="F1112" i="2"/>
  <c r="G1112" i="2"/>
  <c r="H1112" i="2"/>
  <c r="I1112" i="2"/>
  <c r="C1113" i="2"/>
  <c r="E1113" i="2"/>
  <c r="F1113" i="2"/>
  <c r="G1113" i="2"/>
  <c r="H1113" i="2"/>
  <c r="I1113" i="2"/>
  <c r="C1114" i="2"/>
  <c r="E1114" i="2"/>
  <c r="F1114" i="2"/>
  <c r="G1114" i="2"/>
  <c r="H1114" i="2"/>
  <c r="I1114" i="2"/>
  <c r="D1115" i="2"/>
  <c r="E1115" i="2" s="1"/>
  <c r="C765" i="2" l="1"/>
  <c r="I765" i="2"/>
  <c r="H765" i="2"/>
  <c r="F765" i="2"/>
  <c r="G765" i="2"/>
  <c r="E765" i="2"/>
  <c r="C723" i="2"/>
  <c r="G723" i="2"/>
  <c r="F723" i="2"/>
  <c r="H723" i="2"/>
  <c r="D723" i="2"/>
  <c r="I723" i="2"/>
  <c r="J723" i="2"/>
  <c r="D722" i="2"/>
  <c r="J722" i="2"/>
  <c r="G722" i="2"/>
  <c r="F722" i="2"/>
  <c r="H722" i="2"/>
  <c r="I722" i="2"/>
  <c r="C722" i="2"/>
  <c r="J720" i="2"/>
  <c r="D720" i="2"/>
  <c r="H720" i="2"/>
  <c r="I720" i="2"/>
  <c r="C720" i="2"/>
  <c r="F720" i="2"/>
  <c r="G720" i="2"/>
  <c r="C721" i="2"/>
  <c r="J721" i="2"/>
  <c r="I721" i="2"/>
  <c r="G721" i="2"/>
  <c r="D721" i="2"/>
  <c r="F721" i="2"/>
  <c r="H721" i="2"/>
  <c r="G743" i="2"/>
  <c r="F743" i="2"/>
  <c r="H743" i="2"/>
  <c r="C735" i="2"/>
  <c r="C742" i="2"/>
  <c r="E742" i="2"/>
  <c r="C494" i="3"/>
  <c r="D494" i="3"/>
  <c r="E495" i="3"/>
  <c r="C505" i="3"/>
  <c r="E506" i="3"/>
  <c r="D505" i="3"/>
  <c r="C461" i="3"/>
  <c r="E462" i="3"/>
  <c r="D686" i="3"/>
  <c r="F686" i="3" s="1"/>
  <c r="C686" i="3"/>
  <c r="E649" i="3"/>
  <c r="C648" i="3"/>
  <c r="D648" i="3"/>
  <c r="F648" i="3" s="1"/>
  <c r="C743" i="2"/>
  <c r="I742" i="2"/>
  <c r="I736" i="2"/>
  <c r="H736" i="2"/>
  <c r="C736" i="2"/>
  <c r="I735" i="2"/>
  <c r="E743" i="2"/>
  <c r="I743" i="2"/>
  <c r="H735" i="2"/>
  <c r="F900" i="2"/>
  <c r="F899" i="2"/>
  <c r="I1110" i="2"/>
  <c r="H1110" i="2"/>
  <c r="D1116" i="2"/>
  <c r="I1116" i="2" s="1"/>
  <c r="G1115" i="2"/>
  <c r="E977" i="2"/>
  <c r="C977" i="2" s="1"/>
  <c r="F901" i="2"/>
  <c r="G1111" i="2"/>
  <c r="H1111" i="2"/>
  <c r="F1111" i="2"/>
  <c r="I1111" i="2"/>
  <c r="C970" i="2"/>
  <c r="E978" i="2"/>
  <c r="C978" i="2" s="1"/>
  <c r="C975" i="2"/>
  <c r="C973" i="2"/>
  <c r="E976" i="2"/>
  <c r="C976" i="2" s="1"/>
  <c r="F1115" i="2"/>
  <c r="H1115" i="2"/>
  <c r="I1115" i="2"/>
  <c r="C1115" i="2"/>
  <c r="E1110" i="2"/>
  <c r="F1110" i="2"/>
  <c r="H838" i="3"/>
  <c r="H839" i="3"/>
  <c r="H840" i="3"/>
  <c r="H841" i="3"/>
  <c r="H842" i="3"/>
  <c r="H843" i="3" s="1"/>
  <c r="H844" i="3" s="1"/>
  <c r="H846" i="3"/>
  <c r="H847" i="3"/>
  <c r="H848" i="3"/>
  <c r="H849" i="3"/>
  <c r="H850" i="3"/>
  <c r="H851" i="3"/>
  <c r="H853" i="3"/>
  <c r="H854" i="3" s="1"/>
  <c r="H855" i="3" s="1"/>
  <c r="H856" i="3" s="1"/>
  <c r="H857" i="3" s="1"/>
  <c r="H858" i="3" s="1"/>
  <c r="H859" i="3" s="1"/>
  <c r="H860" i="3" s="1"/>
  <c r="H861" i="3" s="1"/>
  <c r="H862" i="3" s="1"/>
  <c r="H863" i="3" s="1"/>
  <c r="H864" i="3" s="1"/>
  <c r="H865" i="3" s="1"/>
  <c r="H866" i="3" s="1"/>
  <c r="H867" i="3" s="1"/>
  <c r="H868" i="3" s="1"/>
  <c r="H869" i="3" s="1"/>
  <c r="H870" i="3" s="1"/>
  <c r="H871" i="3" s="1"/>
  <c r="H872" i="3" s="1"/>
  <c r="H873" i="3" s="1"/>
  <c r="H874" i="3" s="1"/>
  <c r="H875" i="3" s="1"/>
  <c r="H876" i="3" s="1"/>
  <c r="H877" i="3" s="1"/>
  <c r="H878" i="3" s="1"/>
  <c r="H879" i="3" s="1"/>
  <c r="H880" i="3" s="1"/>
  <c r="H881" i="3" s="1"/>
  <c r="H882" i="3" s="1"/>
  <c r="H883" i="3" s="1"/>
  <c r="H884" i="3" s="1"/>
  <c r="H885" i="3" s="1"/>
  <c r="H886" i="3" s="1"/>
  <c r="H899" i="3"/>
  <c r="H931" i="3"/>
  <c r="H943" i="3"/>
  <c r="H955" i="3"/>
  <c r="H956" i="3"/>
  <c r="H975" i="3"/>
  <c r="H976" i="3"/>
  <c r="H977" i="3"/>
  <c r="H986" i="3"/>
  <c r="H987" i="3"/>
  <c r="H988" i="3"/>
  <c r="H989" i="3"/>
  <c r="H990" i="3"/>
  <c r="H992" i="3"/>
  <c r="H993" i="3"/>
  <c r="H994" i="3"/>
  <c r="H995" i="3"/>
  <c r="H996" i="3"/>
  <c r="H997" i="3"/>
  <c r="H998" i="3"/>
  <c r="H999" i="3"/>
  <c r="H1000" i="3"/>
  <c r="H1001" i="3"/>
  <c r="H1002" i="3"/>
  <c r="H1004" i="3"/>
  <c r="H1005" i="3"/>
  <c r="H1006" i="3"/>
  <c r="H1008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9" i="3"/>
  <c r="H1100" i="3"/>
  <c r="H1101" i="3"/>
  <c r="H1102" i="3"/>
  <c r="H1110" i="3"/>
  <c r="H1119" i="3"/>
  <c r="H1143" i="3"/>
  <c r="H1145" i="3"/>
  <c r="H1146" i="3"/>
  <c r="F335" i="8"/>
  <c r="I335" i="5"/>
  <c r="I805" i="3"/>
  <c r="L805" i="3"/>
  <c r="H805" i="3"/>
  <c r="G805" i="3"/>
  <c r="Q336" i="10"/>
  <c r="M336" i="10"/>
  <c r="F337" i="8"/>
  <c r="D335" i="8"/>
  <c r="I337" i="5"/>
  <c r="D335" i="5"/>
  <c r="D805" i="3"/>
  <c r="D336" i="10"/>
  <c r="I744" i="2" l="1"/>
  <c r="H744" i="2"/>
  <c r="F744" i="2"/>
  <c r="G744" i="2"/>
  <c r="E496" i="3"/>
  <c r="C495" i="3"/>
  <c r="D495" i="3"/>
  <c r="D506" i="3"/>
  <c r="C506" i="3"/>
  <c r="E507" i="3"/>
  <c r="E463" i="3"/>
  <c r="C462" i="3"/>
  <c r="C649" i="3"/>
  <c r="E650" i="3"/>
  <c r="D649" i="3"/>
  <c r="F649" i="3" s="1"/>
  <c r="I737" i="2"/>
  <c r="C737" i="2"/>
  <c r="H737" i="2"/>
  <c r="C1116" i="2"/>
  <c r="D1117" i="2"/>
  <c r="E1117" i="2" s="1"/>
  <c r="G1116" i="2"/>
  <c r="F1116" i="2"/>
  <c r="H1116" i="2"/>
  <c r="E1116" i="2"/>
  <c r="F336" i="8"/>
  <c r="I336" i="5"/>
  <c r="F338" i="8"/>
  <c r="I338" i="5"/>
  <c r="O336" i="10"/>
  <c r="J339" i="10" l="1"/>
  <c r="D339" i="10"/>
  <c r="O339" i="10"/>
  <c r="H339" i="10"/>
  <c r="L339" i="10"/>
  <c r="K339" i="10"/>
  <c r="F339" i="10"/>
  <c r="N339" i="10" s="1"/>
  <c r="I339" i="10"/>
  <c r="Q339" i="10"/>
  <c r="M339" i="10"/>
  <c r="G339" i="10"/>
  <c r="H1117" i="2"/>
  <c r="C1117" i="2"/>
  <c r="C496" i="3"/>
  <c r="D496" i="3"/>
  <c r="C507" i="3"/>
  <c r="E508" i="3"/>
  <c r="D507" i="3"/>
  <c r="E651" i="3"/>
  <c r="D650" i="3"/>
  <c r="F650" i="3" s="1"/>
  <c r="C650" i="3"/>
  <c r="C463" i="3"/>
  <c r="E464" i="3"/>
  <c r="E342" i="10"/>
  <c r="I738" i="2"/>
  <c r="C738" i="2"/>
  <c r="H738" i="2"/>
  <c r="D1118" i="2"/>
  <c r="H1118" i="2" s="1"/>
  <c r="F1117" i="2"/>
  <c r="I1117" i="2"/>
  <c r="G1117" i="2"/>
  <c r="M805" i="3"/>
  <c r="J805" i="3"/>
  <c r="K805" i="3"/>
  <c r="H335" i="5"/>
  <c r="G335" i="5"/>
  <c r="E1392" i="3"/>
  <c r="C717" i="2"/>
  <c r="E1393" i="3"/>
  <c r="D1394" i="3"/>
  <c r="C1394" i="3"/>
  <c r="C1395" i="3" s="1"/>
  <c r="P340" i="10"/>
  <c r="P341" i="10" s="1"/>
  <c r="P342" i="10" s="1"/>
  <c r="P343" i="10" s="1"/>
  <c r="P344" i="10" s="1"/>
  <c r="P345" i="10" s="1"/>
  <c r="P346" i="10" s="1"/>
  <c r="K342" i="10" l="1"/>
  <c r="C342" i="10"/>
  <c r="E343" i="10"/>
  <c r="N342" i="10"/>
  <c r="H342" i="10"/>
  <c r="D342" i="10"/>
  <c r="O342" i="10"/>
  <c r="L342" i="10"/>
  <c r="F342" i="10"/>
  <c r="M342" i="10"/>
  <c r="G342" i="10"/>
  <c r="Q342" i="10"/>
  <c r="J342" i="10"/>
  <c r="I342" i="10"/>
  <c r="O340" i="10"/>
  <c r="H340" i="10"/>
  <c r="D340" i="10"/>
  <c r="L340" i="10"/>
  <c r="F340" i="10"/>
  <c r="I340" i="10"/>
  <c r="K340" i="10"/>
  <c r="M340" i="10"/>
  <c r="Q340" i="10"/>
  <c r="G340" i="10"/>
  <c r="J340" i="10"/>
  <c r="H341" i="10"/>
  <c r="L341" i="10"/>
  <c r="F341" i="10"/>
  <c r="D341" i="10"/>
  <c r="M341" i="10"/>
  <c r="I341" i="10"/>
  <c r="Q341" i="10"/>
  <c r="G341" i="10"/>
  <c r="J341" i="10"/>
  <c r="O341" i="10"/>
  <c r="E1118" i="2"/>
  <c r="D1119" i="2"/>
  <c r="D1120" i="2" s="1"/>
  <c r="F1118" i="2"/>
  <c r="G1118" i="2"/>
  <c r="I1118" i="2"/>
  <c r="C1118" i="2"/>
  <c r="E1394" i="3"/>
  <c r="E509" i="3"/>
  <c r="C508" i="3"/>
  <c r="D508" i="3"/>
  <c r="C464" i="3"/>
  <c r="E465" i="3"/>
  <c r="D651" i="3"/>
  <c r="F651" i="3" s="1"/>
  <c r="E652" i="3"/>
  <c r="C651" i="3"/>
  <c r="H739" i="2"/>
  <c r="C739" i="2"/>
  <c r="I739" i="2"/>
  <c r="F339" i="8"/>
  <c r="I339" i="5"/>
  <c r="K343" i="10" l="1"/>
  <c r="C343" i="10"/>
  <c r="F343" i="10"/>
  <c r="Q343" i="10"/>
  <c r="I343" i="10"/>
  <c r="M343" i="10"/>
  <c r="G343" i="10"/>
  <c r="L343" i="10"/>
  <c r="J343" i="10"/>
  <c r="O343" i="10"/>
  <c r="H343" i="10"/>
  <c r="D343" i="10"/>
  <c r="N343" i="10"/>
  <c r="E344" i="10"/>
  <c r="C344" i="10" s="1"/>
  <c r="E1395" i="3"/>
  <c r="F1119" i="2"/>
  <c r="E1119" i="2"/>
  <c r="I1119" i="2"/>
  <c r="H1119" i="2"/>
  <c r="G1119" i="2"/>
  <c r="C1119" i="2"/>
  <c r="C509" i="3"/>
  <c r="D509" i="3"/>
  <c r="E510" i="3"/>
  <c r="E466" i="3"/>
  <c r="C465" i="3"/>
  <c r="D652" i="3"/>
  <c r="F652" i="3" s="1"/>
  <c r="C652" i="3"/>
  <c r="E653" i="3"/>
  <c r="I740" i="2"/>
  <c r="E740" i="2"/>
  <c r="H740" i="2"/>
  <c r="G740" i="2"/>
  <c r="F740" i="2"/>
  <c r="C740" i="2"/>
  <c r="C1120" i="2"/>
  <c r="D1121" i="2"/>
  <c r="I1120" i="2"/>
  <c r="E1120" i="2"/>
  <c r="F1120" i="2"/>
  <c r="H1120" i="2"/>
  <c r="G1120" i="2"/>
  <c r="E330" i="10"/>
  <c r="E331" i="10" s="1"/>
  <c r="D329" i="10"/>
  <c r="Q329" i="10" s="1"/>
  <c r="E291" i="10"/>
  <c r="D291" i="10" s="1"/>
  <c r="D290" i="10"/>
  <c r="D289" i="10"/>
  <c r="E287" i="10"/>
  <c r="E282" i="10"/>
  <c r="D282" i="10" s="1"/>
  <c r="D281" i="10"/>
  <c r="E149" i="10"/>
  <c r="D149" i="10" s="1"/>
  <c r="D148" i="10"/>
  <c r="C148" i="10" s="1"/>
  <c r="E147" i="10"/>
  <c r="D147" i="10" s="1"/>
  <c r="D146" i="10"/>
  <c r="D145" i="10"/>
  <c r="D138" i="10"/>
  <c r="E137" i="10"/>
  <c r="E139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13" i="10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E12" i="10"/>
  <c r="E13" i="10" s="1"/>
  <c r="E14" i="10" s="1"/>
  <c r="E15" i="10" s="1"/>
  <c r="E16" i="10" s="1"/>
  <c r="E17" i="10" s="1"/>
  <c r="E18" i="10" s="1"/>
  <c r="E19" i="10" s="1"/>
  <c r="E20" i="10" s="1"/>
  <c r="E21" i="10" s="1"/>
  <c r="E22" i="10" s="1"/>
  <c r="E23" i="10" s="1"/>
  <c r="E24" i="10" s="1"/>
  <c r="E25" i="10" s="1"/>
  <c r="E26" i="10" s="1"/>
  <c r="E27" i="10" s="1"/>
  <c r="E28" i="10" s="1"/>
  <c r="E29" i="10" s="1"/>
  <c r="E30" i="10" s="1"/>
  <c r="E31" i="10" s="1"/>
  <c r="E32" i="10" s="1"/>
  <c r="E33" i="10" s="1"/>
  <c r="E34" i="10" s="1"/>
  <c r="E35" i="10" s="1"/>
  <c r="E36" i="10" s="1"/>
  <c r="E37" i="10" s="1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E51" i="10" s="1"/>
  <c r="E52" i="10" s="1"/>
  <c r="E53" i="10" s="1"/>
  <c r="E54" i="10" s="1"/>
  <c r="E55" i="10" s="1"/>
  <c r="E56" i="10" s="1"/>
  <c r="E57" i="10" s="1"/>
  <c r="E58" i="10" s="1"/>
  <c r="E59" i="10" s="1"/>
  <c r="E60" i="10" s="1"/>
  <c r="E61" i="10" s="1"/>
  <c r="E62" i="10" s="1"/>
  <c r="E63" i="10" s="1"/>
  <c r="E64" i="10" s="1"/>
  <c r="E65" i="10" s="1"/>
  <c r="E66" i="10" s="1"/>
  <c r="E67" i="10" s="1"/>
  <c r="E68" i="10" s="1"/>
  <c r="E69" i="10" s="1"/>
  <c r="E70" i="10" s="1"/>
  <c r="E71" i="10" s="1"/>
  <c r="E72" i="10" s="1"/>
  <c r="E73" i="10" s="1"/>
  <c r="E75" i="10" s="1"/>
  <c r="E76" i="10" s="1"/>
  <c r="E77" i="10" s="1"/>
  <c r="E78" i="10" s="1"/>
  <c r="E79" i="10" s="1"/>
  <c r="E80" i="10" s="1"/>
  <c r="E81" i="10" s="1"/>
  <c r="E82" i="10" s="1"/>
  <c r="E83" i="10" s="1"/>
  <c r="E84" i="10" s="1"/>
  <c r="E85" i="10" s="1"/>
  <c r="E86" i="10" s="1"/>
  <c r="E87" i="10" s="1"/>
  <c r="E88" i="10" s="1"/>
  <c r="C12" i="10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K12" i="10"/>
  <c r="O12" i="10" s="1"/>
  <c r="O13" i="10" s="1"/>
  <c r="O14" i="10" s="1"/>
  <c r="O15" i="10" s="1"/>
  <c r="O16" i="10" s="1"/>
  <c r="O17" i="10" s="1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C130" i="10"/>
  <c r="G130" i="10"/>
  <c r="F130" i="10"/>
  <c r="N130" i="10" s="1"/>
  <c r="H130" i="10"/>
  <c r="J130" i="10"/>
  <c r="L130" i="10"/>
  <c r="Q130" i="10" s="1"/>
  <c r="P130" i="10"/>
  <c r="K130" i="10"/>
  <c r="O130" i="10"/>
  <c r="I130" i="10"/>
  <c r="M130" i="10"/>
  <c r="C131" i="10"/>
  <c r="G131" i="10"/>
  <c r="F131" i="10"/>
  <c r="N131" i="10" s="1"/>
  <c r="H131" i="10"/>
  <c r="J131" i="10"/>
  <c r="L131" i="10"/>
  <c r="Q131" i="10" s="1"/>
  <c r="P131" i="10"/>
  <c r="K131" i="10"/>
  <c r="O131" i="10"/>
  <c r="I131" i="10"/>
  <c r="M131" i="10"/>
  <c r="C132" i="10"/>
  <c r="G132" i="10"/>
  <c r="F132" i="10"/>
  <c r="N132" i="10" s="1"/>
  <c r="H132" i="10"/>
  <c r="J132" i="10"/>
  <c r="L132" i="10"/>
  <c r="Q132" i="10" s="1"/>
  <c r="P132" i="10"/>
  <c r="K132" i="10"/>
  <c r="O132" i="10"/>
  <c r="I132" i="10"/>
  <c r="M132" i="10"/>
  <c r="C133" i="10"/>
  <c r="G133" i="10"/>
  <c r="F133" i="10"/>
  <c r="N133" i="10" s="1"/>
  <c r="H133" i="10"/>
  <c r="J133" i="10"/>
  <c r="L133" i="10"/>
  <c r="Q133" i="10" s="1"/>
  <c r="P133" i="10"/>
  <c r="K133" i="10"/>
  <c r="O133" i="10"/>
  <c r="I133" i="10"/>
  <c r="M133" i="10"/>
  <c r="C134" i="10"/>
  <c r="G134" i="10"/>
  <c r="F134" i="10"/>
  <c r="N134" i="10" s="1"/>
  <c r="H134" i="10"/>
  <c r="J134" i="10"/>
  <c r="L134" i="10"/>
  <c r="Q134" i="10" s="1"/>
  <c r="P134" i="10"/>
  <c r="K134" i="10"/>
  <c r="O134" i="10"/>
  <c r="I134" i="10"/>
  <c r="M134" i="10"/>
  <c r="C135" i="10"/>
  <c r="G135" i="10"/>
  <c r="F135" i="10"/>
  <c r="N135" i="10" s="1"/>
  <c r="H135" i="10"/>
  <c r="J135" i="10"/>
  <c r="L135" i="10"/>
  <c r="Q135" i="10" s="1"/>
  <c r="P135" i="10"/>
  <c r="K135" i="10"/>
  <c r="O135" i="10"/>
  <c r="I135" i="10"/>
  <c r="M135" i="10"/>
  <c r="C136" i="10"/>
  <c r="G136" i="10"/>
  <c r="F136" i="10"/>
  <c r="N136" i="10" s="1"/>
  <c r="H136" i="10"/>
  <c r="J136" i="10"/>
  <c r="L136" i="10"/>
  <c r="Q136" i="10" s="1"/>
  <c r="P136" i="10"/>
  <c r="K136" i="10"/>
  <c r="O136" i="10"/>
  <c r="I136" i="10"/>
  <c r="M136" i="10"/>
  <c r="C138" i="10"/>
  <c r="G138" i="10"/>
  <c r="F138" i="10"/>
  <c r="N138" i="10" s="1"/>
  <c r="H138" i="10"/>
  <c r="J138" i="10"/>
  <c r="L138" i="10"/>
  <c r="Q138" i="10" s="1"/>
  <c r="P138" i="10"/>
  <c r="K138" i="10"/>
  <c r="O138" i="10"/>
  <c r="I138" i="10"/>
  <c r="M138" i="10"/>
  <c r="C145" i="10"/>
  <c r="G145" i="10"/>
  <c r="F145" i="10"/>
  <c r="N145" i="10" s="1"/>
  <c r="H145" i="10"/>
  <c r="J145" i="10"/>
  <c r="L145" i="10"/>
  <c r="Q145" i="10" s="1"/>
  <c r="P145" i="10"/>
  <c r="K145" i="10"/>
  <c r="O145" i="10"/>
  <c r="I145" i="10"/>
  <c r="M145" i="10"/>
  <c r="C146" i="10"/>
  <c r="G146" i="10"/>
  <c r="F146" i="10"/>
  <c r="N146" i="10" s="1"/>
  <c r="H146" i="10"/>
  <c r="J146" i="10"/>
  <c r="L146" i="10"/>
  <c r="Q146" i="10" s="1"/>
  <c r="P146" i="10"/>
  <c r="K146" i="10"/>
  <c r="O146" i="10"/>
  <c r="I146" i="10"/>
  <c r="M146" i="10"/>
  <c r="G148" i="10"/>
  <c r="F148" i="10" s="1"/>
  <c r="C281" i="10"/>
  <c r="G281" i="10"/>
  <c r="H281" i="10"/>
  <c r="J281" i="10"/>
  <c r="L281" i="10"/>
  <c r="Q281" i="10" s="1"/>
  <c r="P281" i="10"/>
  <c r="K281" i="10"/>
  <c r="O281" i="10"/>
  <c r="I281" i="10"/>
  <c r="M281" i="10"/>
  <c r="C289" i="10"/>
  <c r="G289" i="10"/>
  <c r="F289" i="10"/>
  <c r="N289" i="10" s="1"/>
  <c r="H289" i="10"/>
  <c r="J289" i="10"/>
  <c r="L289" i="10"/>
  <c r="Q289" i="10" s="1"/>
  <c r="P289" i="10"/>
  <c r="K289" i="10"/>
  <c r="O289" i="10"/>
  <c r="I289" i="10"/>
  <c r="M289" i="10"/>
  <c r="C290" i="10"/>
  <c r="G290" i="10"/>
  <c r="F290" i="10"/>
  <c r="N290" i="10" s="1"/>
  <c r="H290" i="10"/>
  <c r="J290" i="10"/>
  <c r="L290" i="10"/>
  <c r="Q290" i="10" s="1"/>
  <c r="P290" i="10"/>
  <c r="K290" i="10"/>
  <c r="O290" i="10"/>
  <c r="I290" i="10"/>
  <c r="M290" i="10"/>
  <c r="C329" i="10"/>
  <c r="G329" i="10"/>
  <c r="F329" i="10"/>
  <c r="N329" i="10" s="1"/>
  <c r="H329" i="10"/>
  <c r="J329" i="10"/>
  <c r="L329" i="10"/>
  <c r="P329" i="10"/>
  <c r="K329" i="10"/>
  <c r="O329" i="10"/>
  <c r="I329" i="10"/>
  <c r="M329" i="10"/>
  <c r="C353" i="10"/>
  <c r="F353" i="10"/>
  <c r="P353" i="10"/>
  <c r="P354" i="10" s="1"/>
  <c r="P355" i="10" s="1"/>
  <c r="P356" i="10" s="1"/>
  <c r="P357" i="10" s="1"/>
  <c r="P358" i="10" s="1"/>
  <c r="P359" i="10" s="1"/>
  <c r="P360" i="10" s="1"/>
  <c r="P361" i="10" s="1"/>
  <c r="P362" i="10" s="1"/>
  <c r="P363" i="10" s="1"/>
  <c r="P364" i="10" s="1"/>
  <c r="P365" i="10" s="1"/>
  <c r="P366" i="10" s="1"/>
  <c r="P367" i="10" s="1"/>
  <c r="P368" i="10" s="1"/>
  <c r="P369" i="10" s="1"/>
  <c r="P370" i="10" s="1"/>
  <c r="P371" i="10" s="1"/>
  <c r="P372" i="10" s="1"/>
  <c r="P373" i="10" s="1"/>
  <c r="P374" i="10" s="1"/>
  <c r="P375" i="10" s="1"/>
  <c r="P376" i="10" s="1"/>
  <c r="P377" i="10" s="1"/>
  <c r="P378" i="10" s="1"/>
  <c r="P379" i="10" s="1"/>
  <c r="P380" i="10" s="1"/>
  <c r="P381" i="10" s="1"/>
  <c r="P382" i="10" s="1"/>
  <c r="P383" i="10" s="1"/>
  <c r="P384" i="10" s="1"/>
  <c r="P385" i="10" s="1"/>
  <c r="P386" i="10" s="1"/>
  <c r="P387" i="10" s="1"/>
  <c r="P388" i="10" s="1"/>
  <c r="P389" i="10" s="1"/>
  <c r="P390" i="10" s="1"/>
  <c r="P391" i="10" s="1"/>
  <c r="P392" i="10" s="1"/>
  <c r="P393" i="10" s="1"/>
  <c r="P394" i="10" s="1"/>
  <c r="P395" i="10" s="1"/>
  <c r="P396" i="10" s="1"/>
  <c r="P397" i="10" s="1"/>
  <c r="P398" i="10" s="1"/>
  <c r="P399" i="10" s="1"/>
  <c r="P400" i="10" s="1"/>
  <c r="P401" i="10" s="1"/>
  <c r="P402" i="10" s="1"/>
  <c r="P403" i="10" s="1"/>
  <c r="P404" i="10" s="1"/>
  <c r="P405" i="10" s="1"/>
  <c r="P406" i="10" s="1"/>
  <c r="P407" i="10" s="1"/>
  <c r="P408" i="10" s="1"/>
  <c r="P409" i="10" s="1"/>
  <c r="D354" i="10"/>
  <c r="E409" i="10"/>
  <c r="L409" i="10"/>
  <c r="E410" i="10"/>
  <c r="L410" i="10"/>
  <c r="E411" i="10"/>
  <c r="F411" i="10" s="1"/>
  <c r="L411" i="10"/>
  <c r="E412" i="10"/>
  <c r="L412" i="10"/>
  <c r="E413" i="10"/>
  <c r="H413" i="10" s="1"/>
  <c r="P413" i="10" s="1"/>
  <c r="L413" i="10"/>
  <c r="E414" i="10"/>
  <c r="H414" i="10" s="1"/>
  <c r="P414" i="10" s="1"/>
  <c r="L414" i="10"/>
  <c r="E415" i="10"/>
  <c r="H415" i="10" s="1"/>
  <c r="P415" i="10" s="1"/>
  <c r="L415" i="10"/>
  <c r="E416" i="10"/>
  <c r="F416" i="10" s="1"/>
  <c r="L416" i="10"/>
  <c r="E417" i="10"/>
  <c r="L417" i="10"/>
  <c r="E418" i="10"/>
  <c r="J418" i="10" s="1"/>
  <c r="M418" i="10" s="1"/>
  <c r="L418" i="10"/>
  <c r="E419" i="10"/>
  <c r="F419" i="10" s="1"/>
  <c r="L419" i="10"/>
  <c r="E420" i="10"/>
  <c r="F420" i="10" s="1"/>
  <c r="L420" i="10"/>
  <c r="E421" i="10"/>
  <c r="F421" i="10" s="1"/>
  <c r="L421" i="10"/>
  <c r="E422" i="10"/>
  <c r="H422" i="10" s="1"/>
  <c r="P422" i="10" s="1"/>
  <c r="L422" i="10"/>
  <c r="E423" i="10"/>
  <c r="L423" i="10"/>
  <c r="E424" i="10"/>
  <c r="F424" i="10" s="1"/>
  <c r="L424" i="10"/>
  <c r="E425" i="10"/>
  <c r="L425" i="10"/>
  <c r="E426" i="10"/>
  <c r="F426" i="10" s="1"/>
  <c r="L426" i="10"/>
  <c r="E427" i="10"/>
  <c r="F427" i="10" s="1"/>
  <c r="L427" i="10"/>
  <c r="E428" i="10"/>
  <c r="F428" i="10" s="1"/>
  <c r="L428" i="10"/>
  <c r="E429" i="10"/>
  <c r="J429" i="10" s="1"/>
  <c r="L429" i="10"/>
  <c r="E430" i="10"/>
  <c r="H430" i="10" s="1"/>
  <c r="P430" i="10" s="1"/>
  <c r="L430" i="10"/>
  <c r="E431" i="10"/>
  <c r="J431" i="10" s="1"/>
  <c r="M431" i="10" s="1"/>
  <c r="L431" i="10"/>
  <c r="E432" i="10"/>
  <c r="F432" i="10" s="1"/>
  <c r="L432" i="10"/>
  <c r="E433" i="10"/>
  <c r="L433" i="10"/>
  <c r="E434" i="10"/>
  <c r="J434" i="10" s="1"/>
  <c r="L434" i="10"/>
  <c r="E435" i="10"/>
  <c r="F435" i="10" s="1"/>
  <c r="L435" i="10"/>
  <c r="E436" i="10"/>
  <c r="F436" i="10" s="1"/>
  <c r="L436" i="10"/>
  <c r="E437" i="10"/>
  <c r="J437" i="10" s="1"/>
  <c r="Q437" i="10" s="1"/>
  <c r="L437" i="10"/>
  <c r="E438" i="10"/>
  <c r="F438" i="10" s="1"/>
  <c r="L438" i="10"/>
  <c r="E439" i="10"/>
  <c r="F439" i="10" s="1"/>
  <c r="L439" i="10"/>
  <c r="E440" i="10"/>
  <c r="F440" i="10" s="1"/>
  <c r="L440" i="10"/>
  <c r="E441" i="10"/>
  <c r="F441" i="10" s="1"/>
  <c r="L441" i="10"/>
  <c r="E442" i="10"/>
  <c r="H442" i="10" s="1"/>
  <c r="P442" i="10" s="1"/>
  <c r="L442" i="10"/>
  <c r="E443" i="10"/>
  <c r="L443" i="10"/>
  <c r="E444" i="10"/>
  <c r="H444" i="10" s="1"/>
  <c r="P444" i="10" s="1"/>
  <c r="L444" i="10"/>
  <c r="E445" i="10"/>
  <c r="H445" i="10" s="1"/>
  <c r="P445" i="10" s="1"/>
  <c r="L445" i="10"/>
  <c r="E446" i="10"/>
  <c r="F446" i="10" s="1"/>
  <c r="L446" i="10"/>
  <c r="E447" i="10"/>
  <c r="J447" i="10" s="1"/>
  <c r="L447" i="10"/>
  <c r="E448" i="10"/>
  <c r="F448" i="10" s="1"/>
  <c r="L448" i="10"/>
  <c r="E449" i="10"/>
  <c r="F449" i="10" s="1"/>
  <c r="L449" i="10"/>
  <c r="E450" i="10"/>
  <c r="J450" i="10" s="1"/>
  <c r="L450" i="10"/>
  <c r="E451" i="10"/>
  <c r="L451" i="10"/>
  <c r="E452" i="10"/>
  <c r="H452" i="10" s="1"/>
  <c r="P452" i="10" s="1"/>
  <c r="L452" i="10"/>
  <c r="E453" i="10"/>
  <c r="H453" i="10" s="1"/>
  <c r="P453" i="10" s="1"/>
  <c r="L453" i="10"/>
  <c r="E454" i="10"/>
  <c r="F454" i="10" s="1"/>
  <c r="L454" i="10"/>
  <c r="E455" i="10"/>
  <c r="J455" i="10" s="1"/>
  <c r="L455" i="10"/>
  <c r="E456" i="10"/>
  <c r="F456" i="10" s="1"/>
  <c r="L456" i="10"/>
  <c r="E457" i="10"/>
  <c r="L457" i="10"/>
  <c r="E458" i="10"/>
  <c r="F458" i="10" s="1"/>
  <c r="L458" i="10"/>
  <c r="E459" i="10"/>
  <c r="L459" i="10"/>
  <c r="E460" i="10"/>
  <c r="H460" i="10" s="1"/>
  <c r="P460" i="10" s="1"/>
  <c r="L460" i="10"/>
  <c r="E461" i="10"/>
  <c r="H461" i="10" s="1"/>
  <c r="P461" i="10" s="1"/>
  <c r="L461" i="10"/>
  <c r="E462" i="10"/>
  <c r="F462" i="10" s="1"/>
  <c r="L462" i="10"/>
  <c r="E463" i="10"/>
  <c r="F463" i="10" s="1"/>
  <c r="L463" i="10"/>
  <c r="E464" i="10"/>
  <c r="F464" i="10" s="1"/>
  <c r="L464" i="10"/>
  <c r="E465" i="10"/>
  <c r="F465" i="10" s="1"/>
  <c r="L465" i="10"/>
  <c r="E466" i="10"/>
  <c r="F466" i="10" s="1"/>
  <c r="L466" i="10"/>
  <c r="E467" i="10"/>
  <c r="L467" i="10"/>
  <c r="E468" i="10"/>
  <c r="J468" i="10" s="1"/>
  <c r="L468" i="10"/>
  <c r="E469" i="10"/>
  <c r="J469" i="10" s="1"/>
  <c r="L469" i="10"/>
  <c r="E470" i="10"/>
  <c r="F470" i="10" s="1"/>
  <c r="L470" i="10"/>
  <c r="E471" i="10"/>
  <c r="H471" i="10" s="1"/>
  <c r="P471" i="10" s="1"/>
  <c r="L471" i="10"/>
  <c r="E472" i="10"/>
  <c r="F472" i="10" s="1"/>
  <c r="L472" i="10"/>
  <c r="E473" i="10"/>
  <c r="F473" i="10" s="1"/>
  <c r="L473" i="10"/>
  <c r="E474" i="10"/>
  <c r="H474" i="10" s="1"/>
  <c r="P474" i="10" s="1"/>
  <c r="L474" i="10"/>
  <c r="E475" i="10"/>
  <c r="L475" i="10"/>
  <c r="E476" i="10"/>
  <c r="H476" i="10" s="1"/>
  <c r="P476" i="10" s="1"/>
  <c r="L476" i="10"/>
  <c r="E477" i="10"/>
  <c r="F477" i="10" s="1"/>
  <c r="L477" i="10"/>
  <c r="E478" i="10"/>
  <c r="F478" i="10" s="1"/>
  <c r="L478" i="10"/>
  <c r="E479" i="10"/>
  <c r="J479" i="10" s="1"/>
  <c r="L479" i="10"/>
  <c r="E480" i="10"/>
  <c r="F480" i="10" s="1"/>
  <c r="L480" i="10"/>
  <c r="E481" i="10"/>
  <c r="F481" i="10" s="1"/>
  <c r="L481" i="10"/>
  <c r="E482" i="10"/>
  <c r="F482" i="10" s="1"/>
  <c r="L482" i="10"/>
  <c r="E483" i="10"/>
  <c r="L483" i="10"/>
  <c r="E484" i="10"/>
  <c r="H484" i="10" s="1"/>
  <c r="P484" i="10" s="1"/>
  <c r="L484" i="10"/>
  <c r="E485" i="10"/>
  <c r="H485" i="10" s="1"/>
  <c r="P485" i="10" s="1"/>
  <c r="L485" i="10"/>
  <c r="E486" i="10"/>
  <c r="F486" i="10" s="1"/>
  <c r="L486" i="10"/>
  <c r="E487" i="10"/>
  <c r="F487" i="10" s="1"/>
  <c r="L487" i="10"/>
  <c r="E488" i="10"/>
  <c r="F488" i="10" s="1"/>
  <c r="L488" i="10"/>
  <c r="E489" i="10"/>
  <c r="F489" i="10" s="1"/>
  <c r="L489" i="10"/>
  <c r="E490" i="10"/>
  <c r="F490" i="10" s="1"/>
  <c r="L490" i="10"/>
  <c r="E491" i="10"/>
  <c r="L491" i="10"/>
  <c r="E492" i="10"/>
  <c r="F492" i="10" s="1"/>
  <c r="L492" i="10"/>
  <c r="E493" i="10"/>
  <c r="F493" i="10" s="1"/>
  <c r="L493" i="10"/>
  <c r="E494" i="10"/>
  <c r="F494" i="10" s="1"/>
  <c r="L494" i="10"/>
  <c r="E495" i="10"/>
  <c r="H495" i="10" s="1"/>
  <c r="P495" i="10" s="1"/>
  <c r="L495" i="10"/>
  <c r="E496" i="10"/>
  <c r="F496" i="10" s="1"/>
  <c r="L496" i="10"/>
  <c r="E497" i="10"/>
  <c r="L497" i="10"/>
  <c r="E498" i="10"/>
  <c r="J498" i="10" s="1"/>
  <c r="L498" i="10"/>
  <c r="E499" i="10"/>
  <c r="L499" i="10"/>
  <c r="E500" i="10"/>
  <c r="F500" i="10" s="1"/>
  <c r="L500" i="10"/>
  <c r="E501" i="10"/>
  <c r="F501" i="10" s="1"/>
  <c r="L501" i="10"/>
  <c r="E502" i="10"/>
  <c r="F502" i="10" s="1"/>
  <c r="L502" i="10"/>
  <c r="E503" i="10"/>
  <c r="F503" i="10" s="1"/>
  <c r="L503" i="10"/>
  <c r="E504" i="10"/>
  <c r="F504" i="10" s="1"/>
  <c r="L504" i="10"/>
  <c r="E505" i="10"/>
  <c r="H505" i="10" s="1"/>
  <c r="P505" i="10" s="1"/>
  <c r="L505" i="10"/>
  <c r="E506" i="10"/>
  <c r="F506" i="10" s="1"/>
  <c r="L506" i="10"/>
  <c r="E508" i="10"/>
  <c r="L508" i="10"/>
  <c r="E509" i="10"/>
  <c r="L509" i="10"/>
  <c r="E510" i="10"/>
  <c r="F510" i="10" s="1"/>
  <c r="L510" i="10"/>
  <c r="E511" i="10"/>
  <c r="L511" i="10"/>
  <c r="E512" i="10"/>
  <c r="F512" i="10" s="1"/>
  <c r="L512" i="10"/>
  <c r="E513" i="10"/>
  <c r="F513" i="10" s="1"/>
  <c r="L513" i="10"/>
  <c r="E514" i="10"/>
  <c r="J514" i="10" s="1"/>
  <c r="M514" i="10" s="1"/>
  <c r="L514" i="10"/>
  <c r="E515" i="10"/>
  <c r="F515" i="10" s="1"/>
  <c r="L515" i="10"/>
  <c r="E516" i="10"/>
  <c r="L516" i="10"/>
  <c r="E517" i="10"/>
  <c r="F517" i="10" s="1"/>
  <c r="L517" i="10"/>
  <c r="E518" i="10"/>
  <c r="H518" i="10" s="1"/>
  <c r="P518" i="10" s="1"/>
  <c r="L518" i="10"/>
  <c r="E519" i="10"/>
  <c r="F519" i="10" s="1"/>
  <c r="L519" i="10"/>
  <c r="E520" i="10"/>
  <c r="J520" i="10" s="1"/>
  <c r="Q520" i="10" s="1"/>
  <c r="L520" i="10"/>
  <c r="E521" i="10"/>
  <c r="F521" i="10" s="1"/>
  <c r="L521" i="10"/>
  <c r="E522" i="10"/>
  <c r="L522" i="10"/>
  <c r="E523" i="10"/>
  <c r="J523" i="10" s="1"/>
  <c r="Q523" i="10" s="1"/>
  <c r="L523" i="10"/>
  <c r="E524" i="10"/>
  <c r="L524" i="10"/>
  <c r="E525" i="10"/>
  <c r="H525" i="10" s="1"/>
  <c r="P525" i="10" s="1"/>
  <c r="L525" i="10"/>
  <c r="E526" i="10"/>
  <c r="F526" i="10" s="1"/>
  <c r="L526" i="10"/>
  <c r="E527" i="10"/>
  <c r="L527" i="10"/>
  <c r="E528" i="10"/>
  <c r="L528" i="10"/>
  <c r="E529" i="10"/>
  <c r="F529" i="10" s="1"/>
  <c r="L529" i="10"/>
  <c r="E530" i="10"/>
  <c r="J530" i="10" s="1"/>
  <c r="M530" i="10" s="1"/>
  <c r="L530" i="10"/>
  <c r="E531" i="10"/>
  <c r="J531" i="10" s="1"/>
  <c r="I531" i="10" s="1"/>
  <c r="L531" i="10"/>
  <c r="E532" i="10"/>
  <c r="L532" i="10"/>
  <c r="E533" i="10"/>
  <c r="H533" i="10" s="1"/>
  <c r="P533" i="10" s="1"/>
  <c r="L533" i="10"/>
  <c r="E534" i="10"/>
  <c r="H534" i="10" s="1"/>
  <c r="P534" i="10" s="1"/>
  <c r="L534" i="10"/>
  <c r="E535" i="10"/>
  <c r="F535" i="10" s="1"/>
  <c r="L535" i="10"/>
  <c r="E536" i="10"/>
  <c r="H536" i="10" s="1"/>
  <c r="P536" i="10" s="1"/>
  <c r="L536" i="10"/>
  <c r="E537" i="10"/>
  <c r="F537" i="10" s="1"/>
  <c r="L537" i="10"/>
  <c r="E538" i="10"/>
  <c r="J538" i="10" s="1"/>
  <c r="M538" i="10" s="1"/>
  <c r="L538" i="10"/>
  <c r="E539" i="10"/>
  <c r="F539" i="10" s="1"/>
  <c r="L539" i="10"/>
  <c r="E540" i="10"/>
  <c r="L540" i="10"/>
  <c r="E541" i="10"/>
  <c r="J541" i="10" s="1"/>
  <c r="M541" i="10" s="1"/>
  <c r="L541" i="10"/>
  <c r="E542" i="10"/>
  <c r="H542" i="10" s="1"/>
  <c r="P542" i="10" s="1"/>
  <c r="L542" i="10"/>
  <c r="E543" i="10"/>
  <c r="L543" i="10"/>
  <c r="E544" i="10"/>
  <c r="H544" i="10" s="1"/>
  <c r="P544" i="10" s="1"/>
  <c r="L544" i="10"/>
  <c r="E545" i="10"/>
  <c r="F545" i="10" s="1"/>
  <c r="L545" i="10"/>
  <c r="E546" i="10"/>
  <c r="J546" i="10" s="1"/>
  <c r="I546" i="10" s="1"/>
  <c r="L546" i="10"/>
  <c r="E547" i="10"/>
  <c r="H547" i="10" s="1"/>
  <c r="P547" i="10" s="1"/>
  <c r="L547" i="10"/>
  <c r="E548" i="10"/>
  <c r="L548" i="10"/>
  <c r="E549" i="10"/>
  <c r="H549" i="10" s="1"/>
  <c r="P549" i="10" s="1"/>
  <c r="L549" i="10"/>
  <c r="E550" i="10"/>
  <c r="F550" i="10" s="1"/>
  <c r="L550" i="10"/>
  <c r="E551" i="10"/>
  <c r="F551" i="10" s="1"/>
  <c r="L551" i="10"/>
  <c r="E552" i="10"/>
  <c r="F552" i="10" s="1"/>
  <c r="L552" i="10"/>
  <c r="E553" i="10"/>
  <c r="F553" i="10" s="1"/>
  <c r="L553" i="10"/>
  <c r="E554" i="10"/>
  <c r="L554" i="10"/>
  <c r="E555" i="10"/>
  <c r="F555" i="10" s="1"/>
  <c r="L555" i="10"/>
  <c r="E556" i="10"/>
  <c r="L556" i="10"/>
  <c r="E557" i="10"/>
  <c r="H557" i="10" s="1"/>
  <c r="P557" i="10" s="1"/>
  <c r="L557" i="10"/>
  <c r="E558" i="10"/>
  <c r="F558" i="10" s="1"/>
  <c r="L558" i="10"/>
  <c r="E559" i="10"/>
  <c r="F559" i="10" s="1"/>
  <c r="L559" i="10"/>
  <c r="E560" i="10"/>
  <c r="J560" i="10" s="1"/>
  <c r="Q560" i="10" s="1"/>
  <c r="L560" i="10"/>
  <c r="E561" i="10"/>
  <c r="F561" i="10" s="1"/>
  <c r="L561" i="10"/>
  <c r="E562" i="10"/>
  <c r="L562" i="10"/>
  <c r="E563" i="10"/>
  <c r="F563" i="10" s="1"/>
  <c r="L563" i="10"/>
  <c r="E564" i="10"/>
  <c r="J564" i="10" s="1"/>
  <c r="Q564" i="10" s="1"/>
  <c r="L564" i="10"/>
  <c r="E565" i="10"/>
  <c r="J565" i="10" s="1"/>
  <c r="M565" i="10" s="1"/>
  <c r="L565" i="10"/>
  <c r="E566" i="10"/>
  <c r="F566" i="10" s="1"/>
  <c r="L566" i="10"/>
  <c r="E567" i="10"/>
  <c r="H567" i="10" s="1"/>
  <c r="P567" i="10" s="1"/>
  <c r="L567" i="10"/>
  <c r="E568" i="10"/>
  <c r="L568" i="10"/>
  <c r="E569" i="10"/>
  <c r="F569" i="10" s="1"/>
  <c r="L569" i="10"/>
  <c r="C570" i="10"/>
  <c r="E570" i="10"/>
  <c r="L570" i="10"/>
  <c r="D571" i="10"/>
  <c r="C571" i="10" s="1"/>
  <c r="E571" i="10"/>
  <c r="L571" i="10"/>
  <c r="E572" i="10"/>
  <c r="H572" i="10" s="1"/>
  <c r="P572" i="10" s="1"/>
  <c r="L572" i="10"/>
  <c r="E573" i="10"/>
  <c r="F573" i="10" s="1"/>
  <c r="L573" i="10"/>
  <c r="E574" i="10"/>
  <c r="L574" i="10"/>
  <c r="E575" i="10"/>
  <c r="H575" i="10" s="1"/>
  <c r="P575" i="10" s="1"/>
  <c r="L575" i="10"/>
  <c r="E576" i="10"/>
  <c r="H576" i="10" s="1"/>
  <c r="P576" i="10" s="1"/>
  <c r="L576" i="10"/>
  <c r="E577" i="10"/>
  <c r="F577" i="10" s="1"/>
  <c r="L577" i="10"/>
  <c r="E578" i="10"/>
  <c r="J578" i="10" s="1"/>
  <c r="I578" i="10" s="1"/>
  <c r="L578" i="10"/>
  <c r="E579" i="10"/>
  <c r="F579" i="10" s="1"/>
  <c r="L579" i="10"/>
  <c r="E580" i="10"/>
  <c r="H580" i="10" s="1"/>
  <c r="P580" i="10" s="1"/>
  <c r="L580" i="10"/>
  <c r="E581" i="10"/>
  <c r="J581" i="10" s="1"/>
  <c r="L581" i="10"/>
  <c r="E582" i="10"/>
  <c r="F582" i="10" s="1"/>
  <c r="L582" i="10"/>
  <c r="E583" i="10"/>
  <c r="H583" i="10" s="1"/>
  <c r="P583" i="10" s="1"/>
  <c r="L583" i="10"/>
  <c r="E584" i="10"/>
  <c r="F584" i="10" s="1"/>
  <c r="L584" i="10"/>
  <c r="E585" i="10"/>
  <c r="J585" i="10" s="1"/>
  <c r="L585" i="10"/>
  <c r="E586" i="10"/>
  <c r="J586" i="10" s="1"/>
  <c r="Q586" i="10" s="1"/>
  <c r="L586" i="10"/>
  <c r="E587" i="10"/>
  <c r="L587" i="10"/>
  <c r="E588" i="10"/>
  <c r="F588" i="10" s="1"/>
  <c r="L588" i="10"/>
  <c r="E589" i="10"/>
  <c r="H589" i="10" s="1"/>
  <c r="P589" i="10" s="1"/>
  <c r="L589" i="10"/>
  <c r="E590" i="10"/>
  <c r="L590" i="10"/>
  <c r="E591" i="10"/>
  <c r="J591" i="10" s="1"/>
  <c r="L591" i="10"/>
  <c r="E592" i="10"/>
  <c r="F592" i="10" s="1"/>
  <c r="L592" i="10"/>
  <c r="E593" i="10"/>
  <c r="H593" i="10" s="1"/>
  <c r="P593" i="10" s="1"/>
  <c r="L593" i="10"/>
  <c r="E594" i="10"/>
  <c r="H594" i="10" s="1"/>
  <c r="P594" i="10" s="1"/>
  <c r="L594" i="10"/>
  <c r="E595" i="10"/>
  <c r="H595" i="10" s="1"/>
  <c r="P595" i="10" s="1"/>
  <c r="L595" i="10"/>
  <c r="E596" i="10"/>
  <c r="J596" i="10" s="1"/>
  <c r="L596" i="10"/>
  <c r="E597" i="10"/>
  <c r="F597" i="10" s="1"/>
  <c r="L597" i="10"/>
  <c r="E598" i="10"/>
  <c r="L598" i="10"/>
  <c r="E599" i="10"/>
  <c r="J599" i="10" s="1"/>
  <c r="L599" i="10"/>
  <c r="E600" i="10"/>
  <c r="F600" i="10" s="1"/>
  <c r="L600" i="10"/>
  <c r="E601" i="10"/>
  <c r="H601" i="10" s="1"/>
  <c r="P601" i="10" s="1"/>
  <c r="L601" i="10"/>
  <c r="E602" i="10"/>
  <c r="H602" i="10" s="1"/>
  <c r="P602" i="10" s="1"/>
  <c r="L602" i="10"/>
  <c r="E603" i="10"/>
  <c r="H603" i="10" s="1"/>
  <c r="P603" i="10" s="1"/>
  <c r="L603" i="10"/>
  <c r="E604" i="10"/>
  <c r="J604" i="10" s="1"/>
  <c r="L604" i="10"/>
  <c r="E605" i="10"/>
  <c r="J605" i="10" s="1"/>
  <c r="L605" i="10"/>
  <c r="E606" i="10"/>
  <c r="L606" i="10"/>
  <c r="E607" i="10"/>
  <c r="J607" i="10" s="1"/>
  <c r="L607" i="10"/>
  <c r="E608" i="10"/>
  <c r="F608" i="10" s="1"/>
  <c r="L608" i="10"/>
  <c r="E609" i="10"/>
  <c r="H609" i="10" s="1"/>
  <c r="P609" i="10" s="1"/>
  <c r="L609" i="10"/>
  <c r="E610" i="10"/>
  <c r="H610" i="10" s="1"/>
  <c r="P610" i="10" s="1"/>
  <c r="L610" i="10"/>
  <c r="E611" i="10"/>
  <c r="H611" i="10" s="1"/>
  <c r="P611" i="10" s="1"/>
  <c r="L611" i="10"/>
  <c r="E612" i="10"/>
  <c r="J612" i="10" s="1"/>
  <c r="L612" i="10"/>
  <c r="E613" i="10"/>
  <c r="H613" i="10" s="1"/>
  <c r="P613" i="10" s="1"/>
  <c r="L613" i="10"/>
  <c r="E614" i="10"/>
  <c r="L614" i="10"/>
  <c r="E615" i="10"/>
  <c r="J615" i="10" s="1"/>
  <c r="L615" i="10"/>
  <c r="E616" i="10"/>
  <c r="F616" i="10" s="1"/>
  <c r="L616" i="10"/>
  <c r="E617" i="10"/>
  <c r="H617" i="10" s="1"/>
  <c r="P617" i="10" s="1"/>
  <c r="L617" i="10"/>
  <c r="E618" i="10"/>
  <c r="H618" i="10" s="1"/>
  <c r="P618" i="10" s="1"/>
  <c r="L618" i="10"/>
  <c r="E619" i="10"/>
  <c r="L619" i="10"/>
  <c r="E620" i="10"/>
  <c r="J620" i="10" s="1"/>
  <c r="L620" i="10"/>
  <c r="C621" i="10"/>
  <c r="E621" i="10"/>
  <c r="F621" i="10" s="1"/>
  <c r="L621" i="10"/>
  <c r="D622" i="10"/>
  <c r="E622" i="10"/>
  <c r="H622" i="10" s="1"/>
  <c r="P622" i="10" s="1"/>
  <c r="L622" i="10"/>
  <c r="E623" i="10"/>
  <c r="F623" i="10" s="1"/>
  <c r="L623" i="10"/>
  <c r="E624" i="10"/>
  <c r="H624" i="10" s="1"/>
  <c r="P624" i="10" s="1"/>
  <c r="L624" i="10"/>
  <c r="E625" i="10"/>
  <c r="J625" i="10" s="1"/>
  <c r="Q625" i="10" s="1"/>
  <c r="L625" i="10"/>
  <c r="E626" i="10"/>
  <c r="H626" i="10" s="1"/>
  <c r="P626" i="10" s="1"/>
  <c r="L626" i="10"/>
  <c r="E627" i="10"/>
  <c r="L627" i="10"/>
  <c r="E628" i="10"/>
  <c r="L628" i="10"/>
  <c r="C693" i="10"/>
  <c r="E693" i="10"/>
  <c r="F693" i="10"/>
  <c r="G693" i="10"/>
  <c r="H693" i="10"/>
  <c r="D694" i="10"/>
  <c r="F694" i="10" s="1"/>
  <c r="C725" i="10"/>
  <c r="E725" i="10"/>
  <c r="F725" i="10"/>
  <c r="G725" i="10"/>
  <c r="H725" i="10"/>
  <c r="D726" i="10"/>
  <c r="E345" i="10" l="1"/>
  <c r="L345" i="10" s="1"/>
  <c r="K344" i="10"/>
  <c r="O345" i="10"/>
  <c r="J345" i="10"/>
  <c r="I345" i="10"/>
  <c r="J344" i="10"/>
  <c r="N344" i="10"/>
  <c r="L344" i="10"/>
  <c r="F344" i="10"/>
  <c r="Q344" i="10"/>
  <c r="O344" i="10"/>
  <c r="M344" i="10"/>
  <c r="G344" i="10"/>
  <c r="D344" i="10"/>
  <c r="I344" i="10"/>
  <c r="H344" i="10"/>
  <c r="E1396" i="3"/>
  <c r="D1397" i="3"/>
  <c r="E511" i="3"/>
  <c r="C510" i="3"/>
  <c r="D510" i="3"/>
  <c r="D653" i="3"/>
  <c r="F653" i="3" s="1"/>
  <c r="E654" i="3"/>
  <c r="C653" i="3"/>
  <c r="C466" i="3"/>
  <c r="E467" i="3"/>
  <c r="K597" i="10"/>
  <c r="O597" i="10" s="1"/>
  <c r="G597" i="10"/>
  <c r="K577" i="10"/>
  <c r="O577" i="10" s="1"/>
  <c r="G577" i="10"/>
  <c r="K573" i="10"/>
  <c r="O573" i="10" s="1"/>
  <c r="G573" i="10"/>
  <c r="K566" i="10"/>
  <c r="O566" i="10" s="1"/>
  <c r="G566" i="10"/>
  <c r="K558" i="10"/>
  <c r="O558" i="10" s="1"/>
  <c r="G558" i="10"/>
  <c r="K550" i="10"/>
  <c r="O550" i="10" s="1"/>
  <c r="G550" i="10"/>
  <c r="K526" i="10"/>
  <c r="O526" i="10" s="1"/>
  <c r="G526" i="10"/>
  <c r="K510" i="10"/>
  <c r="O510" i="10" s="1"/>
  <c r="G510" i="10"/>
  <c r="K501" i="10"/>
  <c r="O501" i="10" s="1"/>
  <c r="G501" i="10"/>
  <c r="K493" i="10"/>
  <c r="O493" i="10" s="1"/>
  <c r="G493" i="10"/>
  <c r="K489" i="10"/>
  <c r="O489" i="10" s="1"/>
  <c r="G489" i="10"/>
  <c r="K481" i="10"/>
  <c r="O481" i="10" s="1"/>
  <c r="G481" i="10"/>
  <c r="K477" i="10"/>
  <c r="O477" i="10" s="1"/>
  <c r="G477" i="10"/>
  <c r="K473" i="10"/>
  <c r="O473" i="10" s="1"/>
  <c r="G473" i="10"/>
  <c r="K465" i="10"/>
  <c r="O465" i="10" s="1"/>
  <c r="G465" i="10"/>
  <c r="K449" i="10"/>
  <c r="O449" i="10" s="1"/>
  <c r="G449" i="10"/>
  <c r="K441" i="10"/>
  <c r="O441" i="10" s="1"/>
  <c r="G441" i="10"/>
  <c r="K421" i="10"/>
  <c r="O421" i="10" s="1"/>
  <c r="G421" i="10"/>
  <c r="K616" i="10"/>
  <c r="O616" i="10" s="1"/>
  <c r="G616" i="10"/>
  <c r="K592" i="10"/>
  <c r="O592" i="10" s="1"/>
  <c r="G592" i="10"/>
  <c r="K545" i="10"/>
  <c r="O545" i="10" s="1"/>
  <c r="G545" i="10"/>
  <c r="K517" i="10"/>
  <c r="O517" i="10" s="1"/>
  <c r="G517" i="10"/>
  <c r="K488" i="10"/>
  <c r="O488" i="10" s="1"/>
  <c r="G488" i="10"/>
  <c r="K480" i="10"/>
  <c r="O480" i="10" s="1"/>
  <c r="G480" i="10"/>
  <c r="K456" i="10"/>
  <c r="O456" i="10" s="1"/>
  <c r="G456" i="10"/>
  <c r="K448" i="10"/>
  <c r="O448" i="10" s="1"/>
  <c r="G448" i="10"/>
  <c r="K440" i="10"/>
  <c r="O440" i="10" s="1"/>
  <c r="G440" i="10"/>
  <c r="K436" i="10"/>
  <c r="O436" i="10" s="1"/>
  <c r="G436" i="10"/>
  <c r="K428" i="10"/>
  <c r="O428" i="10" s="1"/>
  <c r="G428" i="10"/>
  <c r="K424" i="10"/>
  <c r="O424" i="10" s="1"/>
  <c r="G424" i="10"/>
  <c r="K420" i="10"/>
  <c r="O420" i="10" s="1"/>
  <c r="G420" i="10"/>
  <c r="K416" i="10"/>
  <c r="O416" i="10" s="1"/>
  <c r="G416" i="10"/>
  <c r="K561" i="10"/>
  <c r="O561" i="10" s="1"/>
  <c r="G561" i="10"/>
  <c r="K537" i="10"/>
  <c r="O537" i="10" s="1"/>
  <c r="G537" i="10"/>
  <c r="K513" i="10"/>
  <c r="O513" i="10" s="1"/>
  <c r="G513" i="10"/>
  <c r="K492" i="10"/>
  <c r="O492" i="10" s="1"/>
  <c r="G492" i="10"/>
  <c r="K432" i="10"/>
  <c r="O432" i="10" s="1"/>
  <c r="G432" i="10"/>
  <c r="H353" i="10"/>
  <c r="J353" i="10" s="1"/>
  <c r="G353" i="10"/>
  <c r="G354" i="10" s="1"/>
  <c r="G355" i="10" s="1"/>
  <c r="G356" i="10" s="1"/>
  <c r="G357" i="10" s="1"/>
  <c r="G358" i="10" s="1"/>
  <c r="G359" i="10" s="1"/>
  <c r="G360" i="10" s="1"/>
  <c r="G361" i="10" s="1"/>
  <c r="G362" i="10" s="1"/>
  <c r="G363" i="10" s="1"/>
  <c r="G364" i="10" s="1"/>
  <c r="G365" i="10" s="1"/>
  <c r="G366" i="10" s="1"/>
  <c r="G367" i="10" s="1"/>
  <c r="G368" i="10" s="1"/>
  <c r="G369" i="10" s="1"/>
  <c r="G370" i="10" s="1"/>
  <c r="G371" i="10" s="1"/>
  <c r="G372" i="10" s="1"/>
  <c r="G373" i="10" s="1"/>
  <c r="G374" i="10" s="1"/>
  <c r="G375" i="10" s="1"/>
  <c r="G376" i="10" s="1"/>
  <c r="G377" i="10" s="1"/>
  <c r="G378" i="10" s="1"/>
  <c r="G379" i="10" s="1"/>
  <c r="G380" i="10" s="1"/>
  <c r="G381" i="10" s="1"/>
  <c r="G382" i="10" s="1"/>
  <c r="G383" i="10" s="1"/>
  <c r="G384" i="10" s="1"/>
  <c r="G385" i="10" s="1"/>
  <c r="G386" i="10" s="1"/>
  <c r="G387" i="10" s="1"/>
  <c r="G388" i="10" s="1"/>
  <c r="G389" i="10" s="1"/>
  <c r="G390" i="10" s="1"/>
  <c r="G391" i="10" s="1"/>
  <c r="G392" i="10" s="1"/>
  <c r="G393" i="10" s="1"/>
  <c r="G394" i="10" s="1"/>
  <c r="G395" i="10" s="1"/>
  <c r="G396" i="10" s="1"/>
  <c r="G397" i="10" s="1"/>
  <c r="G398" i="10" s="1"/>
  <c r="G399" i="10" s="1"/>
  <c r="G400" i="10" s="1"/>
  <c r="G401" i="10" s="1"/>
  <c r="G402" i="10" s="1"/>
  <c r="G403" i="10" s="1"/>
  <c r="G404" i="10" s="1"/>
  <c r="G405" i="10" s="1"/>
  <c r="G406" i="10" s="1"/>
  <c r="G407" i="10" s="1"/>
  <c r="G408" i="10" s="1"/>
  <c r="G409" i="10" s="1"/>
  <c r="K608" i="10"/>
  <c r="O608" i="10" s="1"/>
  <c r="G608" i="10"/>
  <c r="K588" i="10"/>
  <c r="O588" i="10" s="1"/>
  <c r="G588" i="10"/>
  <c r="K569" i="10"/>
  <c r="O569" i="10" s="1"/>
  <c r="G569" i="10"/>
  <c r="K521" i="10"/>
  <c r="O521" i="10" s="1"/>
  <c r="G521" i="10"/>
  <c r="K496" i="10"/>
  <c r="O496" i="10" s="1"/>
  <c r="G496" i="10"/>
  <c r="K464" i="10"/>
  <c r="O464" i="10" s="1"/>
  <c r="G464" i="10"/>
  <c r="K579" i="10"/>
  <c r="O579" i="10" s="1"/>
  <c r="G579" i="10"/>
  <c r="K552" i="10"/>
  <c r="O552" i="10" s="1"/>
  <c r="G552" i="10"/>
  <c r="K512" i="10"/>
  <c r="O512" i="10" s="1"/>
  <c r="G512" i="10"/>
  <c r="K503" i="10"/>
  <c r="O503" i="10" s="1"/>
  <c r="G503" i="10"/>
  <c r="K487" i="10"/>
  <c r="O487" i="10" s="1"/>
  <c r="G487" i="10"/>
  <c r="K463" i="10"/>
  <c r="O463" i="10" s="1"/>
  <c r="G463" i="10"/>
  <c r="K439" i="10"/>
  <c r="O439" i="10" s="1"/>
  <c r="G439" i="10"/>
  <c r="K435" i="10"/>
  <c r="O435" i="10" s="1"/>
  <c r="G435" i="10"/>
  <c r="K427" i="10"/>
  <c r="O427" i="10" s="1"/>
  <c r="G427" i="10"/>
  <c r="K419" i="10"/>
  <c r="O419" i="10" s="1"/>
  <c r="G419" i="10"/>
  <c r="K411" i="10"/>
  <c r="O411" i="10" s="1"/>
  <c r="G411" i="10"/>
  <c r="K600" i="10"/>
  <c r="O600" i="10" s="1"/>
  <c r="G600" i="10"/>
  <c r="K553" i="10"/>
  <c r="O553" i="10" s="1"/>
  <c r="G553" i="10"/>
  <c r="K500" i="10"/>
  <c r="O500" i="10" s="1"/>
  <c r="G500" i="10"/>
  <c r="K529" i="10"/>
  <c r="O529" i="10" s="1"/>
  <c r="G529" i="10"/>
  <c r="K504" i="10"/>
  <c r="O504" i="10" s="1"/>
  <c r="G504" i="10"/>
  <c r="K472" i="10"/>
  <c r="O472" i="10" s="1"/>
  <c r="G472" i="10"/>
  <c r="K582" i="10"/>
  <c r="O582" i="10" s="1"/>
  <c r="G582" i="10"/>
  <c r="K563" i="10"/>
  <c r="O563" i="10" s="1"/>
  <c r="G563" i="10"/>
  <c r="K559" i="10"/>
  <c r="O559" i="10" s="1"/>
  <c r="G559" i="10"/>
  <c r="K555" i="10"/>
  <c r="O555" i="10" s="1"/>
  <c r="G555" i="10"/>
  <c r="K551" i="10"/>
  <c r="O551" i="10" s="1"/>
  <c r="G551" i="10"/>
  <c r="K539" i="10"/>
  <c r="O539" i="10" s="1"/>
  <c r="G539" i="10"/>
  <c r="K535" i="10"/>
  <c r="O535" i="10" s="1"/>
  <c r="G535" i="10"/>
  <c r="K519" i="10"/>
  <c r="O519" i="10" s="1"/>
  <c r="G519" i="10"/>
  <c r="K515" i="10"/>
  <c r="O515" i="10" s="1"/>
  <c r="G515" i="10"/>
  <c r="K506" i="10"/>
  <c r="O506" i="10" s="1"/>
  <c r="G506" i="10"/>
  <c r="K502" i="10"/>
  <c r="O502" i="10" s="1"/>
  <c r="G502" i="10"/>
  <c r="K494" i="10"/>
  <c r="O494" i="10" s="1"/>
  <c r="G494" i="10"/>
  <c r="K490" i="10"/>
  <c r="O490" i="10" s="1"/>
  <c r="G490" i="10"/>
  <c r="K486" i="10"/>
  <c r="O486" i="10" s="1"/>
  <c r="G486" i="10"/>
  <c r="K482" i="10"/>
  <c r="O482" i="10" s="1"/>
  <c r="G482" i="10"/>
  <c r="K478" i="10"/>
  <c r="O478" i="10" s="1"/>
  <c r="G478" i="10"/>
  <c r="K470" i="10"/>
  <c r="O470" i="10" s="1"/>
  <c r="G470" i="10"/>
  <c r="K466" i="10"/>
  <c r="O466" i="10" s="1"/>
  <c r="G466" i="10"/>
  <c r="K462" i="10"/>
  <c r="O462" i="10" s="1"/>
  <c r="G462" i="10"/>
  <c r="K458" i="10"/>
  <c r="O458" i="10" s="1"/>
  <c r="G458" i="10"/>
  <c r="K454" i="10"/>
  <c r="O454" i="10" s="1"/>
  <c r="G454" i="10"/>
  <c r="K446" i="10"/>
  <c r="O446" i="10" s="1"/>
  <c r="G446" i="10"/>
  <c r="K438" i="10"/>
  <c r="O438" i="10" s="1"/>
  <c r="G438" i="10"/>
  <c r="K426" i="10"/>
  <c r="O426" i="10" s="1"/>
  <c r="G426" i="10"/>
  <c r="K623" i="10"/>
  <c r="O623" i="10" s="1"/>
  <c r="G623" i="10"/>
  <c r="K584" i="10"/>
  <c r="O584" i="10" s="1"/>
  <c r="G584" i="10"/>
  <c r="K621" i="10"/>
  <c r="O621" i="10" s="1"/>
  <c r="G621" i="10"/>
  <c r="E741" i="2"/>
  <c r="I741" i="2"/>
  <c r="H741" i="2"/>
  <c r="G741" i="2"/>
  <c r="C741" i="2"/>
  <c r="F741" i="2"/>
  <c r="D1122" i="2"/>
  <c r="E1121" i="2"/>
  <c r="C1121" i="2"/>
  <c r="F1121" i="2"/>
  <c r="H1121" i="2"/>
  <c r="I1121" i="2"/>
  <c r="G1121" i="2"/>
  <c r="J466" i="10"/>
  <c r="M466" i="10" s="1"/>
  <c r="H546" i="10"/>
  <c r="P546" i="10" s="1"/>
  <c r="F447" i="10"/>
  <c r="H493" i="10"/>
  <c r="P493" i="10" s="1"/>
  <c r="P330" i="10"/>
  <c r="J330" i="10"/>
  <c r="H463" i="10"/>
  <c r="P463" i="10" s="1"/>
  <c r="J487" i="10"/>
  <c r="I487" i="10" s="1"/>
  <c r="F429" i="10"/>
  <c r="F531" i="10"/>
  <c r="J506" i="10"/>
  <c r="M506" i="10" s="1"/>
  <c r="H604" i="10"/>
  <c r="P604" i="10" s="1"/>
  <c r="H506" i="10"/>
  <c r="P506" i="10" s="1"/>
  <c r="H503" i="10"/>
  <c r="P503" i="10" s="1"/>
  <c r="F594" i="10"/>
  <c r="F604" i="10"/>
  <c r="J600" i="10"/>
  <c r="M600" i="10" s="1"/>
  <c r="H521" i="10"/>
  <c r="P521" i="10" s="1"/>
  <c r="J553" i="10"/>
  <c r="M553" i="10" s="1"/>
  <c r="F534" i="10"/>
  <c r="F450" i="10"/>
  <c r="J555" i="10"/>
  <c r="M555" i="10" s="1"/>
  <c r="H555" i="10"/>
  <c r="P555" i="10" s="1"/>
  <c r="J496" i="10"/>
  <c r="I496" i="10" s="1"/>
  <c r="F422" i="10"/>
  <c r="F613" i="10"/>
  <c r="H469" i="10"/>
  <c r="P469" i="10" s="1"/>
  <c r="H455" i="10"/>
  <c r="P455" i="10" s="1"/>
  <c r="H620" i="10"/>
  <c r="P620" i="10" s="1"/>
  <c r="J513" i="10"/>
  <c r="M513" i="10" s="1"/>
  <c r="J472" i="10"/>
  <c r="I472" i="10" s="1"/>
  <c r="F469" i="10"/>
  <c r="C147" i="10"/>
  <c r="D572" i="10"/>
  <c r="C572" i="10" s="1"/>
  <c r="F418" i="10"/>
  <c r="J626" i="10"/>
  <c r="M626" i="10" s="1"/>
  <c r="H605" i="10"/>
  <c r="P605" i="10" s="1"/>
  <c r="H530" i="10"/>
  <c r="P530" i="10" s="1"/>
  <c r="H437" i="10"/>
  <c r="P437" i="10" s="1"/>
  <c r="F605" i="10"/>
  <c r="F596" i="10"/>
  <c r="H582" i="10"/>
  <c r="P582" i="10" s="1"/>
  <c r="H564" i="10"/>
  <c r="P564" i="10" s="1"/>
  <c r="H498" i="10"/>
  <c r="P498" i="10" s="1"/>
  <c r="F437" i="10"/>
  <c r="F434" i="10"/>
  <c r="J602" i="10"/>
  <c r="M602" i="10" s="1"/>
  <c r="H585" i="10"/>
  <c r="P585" i="10" s="1"/>
  <c r="F564" i="10"/>
  <c r="Q514" i="10"/>
  <c r="J512" i="10"/>
  <c r="Q512" i="10" s="1"/>
  <c r="F498" i="10"/>
  <c r="F495" i="10"/>
  <c r="H492" i="10"/>
  <c r="P492" i="10" s="1"/>
  <c r="F485" i="10"/>
  <c r="F474" i="10"/>
  <c r="H450" i="10"/>
  <c r="P450" i="10" s="1"/>
  <c r="H447" i="10"/>
  <c r="P447" i="10" s="1"/>
  <c r="J595" i="10"/>
  <c r="Q595" i="10" s="1"/>
  <c r="H553" i="10"/>
  <c r="P553" i="10" s="1"/>
  <c r="J534" i="10"/>
  <c r="M534" i="10" s="1"/>
  <c r="H531" i="10"/>
  <c r="P531" i="10" s="1"/>
  <c r="H429" i="10"/>
  <c r="P429" i="10" s="1"/>
  <c r="H426" i="10"/>
  <c r="P426" i="10" s="1"/>
  <c r="M450" i="10"/>
  <c r="Q450" i="10"/>
  <c r="F530" i="10"/>
  <c r="H330" i="10"/>
  <c r="J624" i="10"/>
  <c r="Q624" i="10" s="1"/>
  <c r="J618" i="10"/>
  <c r="M618" i="10" s="1"/>
  <c r="H597" i="10"/>
  <c r="P597" i="10" s="1"/>
  <c r="H538" i="10"/>
  <c r="P538" i="10" s="1"/>
  <c r="J477" i="10"/>
  <c r="M477" i="10" s="1"/>
  <c r="J474" i="10"/>
  <c r="M474" i="10" s="1"/>
  <c r="H418" i="10"/>
  <c r="P418" i="10" s="1"/>
  <c r="M353" i="10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K13" i="10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K47" i="10" s="1"/>
  <c r="K48" i="10" s="1"/>
  <c r="K49" i="10" s="1"/>
  <c r="K50" i="10" s="1"/>
  <c r="K51" i="10" s="1"/>
  <c r="K52" i="10" s="1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K63" i="10" s="1"/>
  <c r="K64" i="10" s="1"/>
  <c r="K65" i="10" s="1"/>
  <c r="K66" i="10" s="1"/>
  <c r="J613" i="10"/>
  <c r="Q613" i="10" s="1"/>
  <c r="Q565" i="10"/>
  <c r="H458" i="10"/>
  <c r="P458" i="10" s="1"/>
  <c r="J439" i="10"/>
  <c r="M439" i="10" s="1"/>
  <c r="J458" i="10"/>
  <c r="I458" i="10" s="1"/>
  <c r="F625" i="10"/>
  <c r="J610" i="10"/>
  <c r="M610" i="10" s="1"/>
  <c r="F575" i="10"/>
  <c r="F547" i="10"/>
  <c r="I530" i="10"/>
  <c r="J517" i="10"/>
  <c r="Q517" i="10" s="1"/>
  <c r="J485" i="10"/>
  <c r="I485" i="10" s="1"/>
  <c r="J482" i="10"/>
  <c r="M482" i="10" s="1"/>
  <c r="J463" i="10"/>
  <c r="Q463" i="10" s="1"/>
  <c r="H439" i="10"/>
  <c r="P439" i="10" s="1"/>
  <c r="M330" i="10"/>
  <c r="I330" i="10"/>
  <c r="F330" i="10"/>
  <c r="N330" i="10" s="1"/>
  <c r="O330" i="10"/>
  <c r="G330" i="10"/>
  <c r="K330" i="10"/>
  <c r="C330" i="10"/>
  <c r="L330" i="10"/>
  <c r="M282" i="10"/>
  <c r="D330" i="10"/>
  <c r="Q330" i="10" s="1"/>
  <c r="H282" i="10"/>
  <c r="I282" i="10"/>
  <c r="F282" i="10"/>
  <c r="N282" i="10" s="1"/>
  <c r="O282" i="10"/>
  <c r="G282" i="10"/>
  <c r="K282" i="10"/>
  <c r="C282" i="10"/>
  <c r="P282" i="10"/>
  <c r="G137" i="10"/>
  <c r="L282" i="10"/>
  <c r="Q282" i="10" s="1"/>
  <c r="J282" i="10"/>
  <c r="D137" i="10"/>
  <c r="P291" i="10"/>
  <c r="K291" i="10"/>
  <c r="C291" i="10"/>
  <c r="C149" i="10"/>
  <c r="E292" i="10"/>
  <c r="E293" i="10" s="1"/>
  <c r="L291" i="10"/>
  <c r="Q291" i="10" s="1"/>
  <c r="J291" i="10"/>
  <c r="M291" i="10"/>
  <c r="H291" i="10"/>
  <c r="E283" i="10"/>
  <c r="D283" i="10" s="1"/>
  <c r="I291" i="10"/>
  <c r="F291" i="10"/>
  <c r="N291" i="10" s="1"/>
  <c r="O291" i="10"/>
  <c r="G291" i="10"/>
  <c r="D91" i="10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89" i="10"/>
  <c r="G694" i="10"/>
  <c r="H625" i="10"/>
  <c r="P625" i="10" s="1"/>
  <c r="F612" i="10"/>
  <c r="H596" i="10"/>
  <c r="P596" i="10" s="1"/>
  <c r="J594" i="10"/>
  <c r="M594" i="10" s="1"/>
  <c r="J592" i="10"/>
  <c r="M592" i="10" s="1"/>
  <c r="F589" i="10"/>
  <c r="M586" i="10"/>
  <c r="J584" i="10"/>
  <c r="Q584" i="10" s="1"/>
  <c r="Q546" i="10"/>
  <c r="F542" i="10"/>
  <c r="J510" i="10"/>
  <c r="M510" i="10" s="1"/>
  <c r="J495" i="10"/>
  <c r="M495" i="10" s="1"/>
  <c r="F476" i="10"/>
  <c r="F468" i="10"/>
  <c r="Q431" i="10"/>
  <c r="H517" i="10"/>
  <c r="P517" i="10" s="1"/>
  <c r="H512" i="10"/>
  <c r="P512" i="10" s="1"/>
  <c r="J484" i="10"/>
  <c r="I484" i="10" s="1"/>
  <c r="H482" i="10"/>
  <c r="P482" i="10" s="1"/>
  <c r="H479" i="10"/>
  <c r="P479" i="10" s="1"/>
  <c r="H477" i="10"/>
  <c r="P477" i="10" s="1"/>
  <c r="J442" i="10"/>
  <c r="I442" i="10" s="1"/>
  <c r="E91" i="10"/>
  <c r="E92" i="10" s="1"/>
  <c r="E93" i="10" s="1"/>
  <c r="E94" i="10" s="1"/>
  <c r="E95" i="10" s="1"/>
  <c r="E96" i="10" s="1"/>
  <c r="E97" i="10" s="1"/>
  <c r="E98" i="10" s="1"/>
  <c r="E99" i="10" s="1"/>
  <c r="E100" i="10" s="1"/>
  <c r="E101" i="10" s="1"/>
  <c r="E102" i="10" s="1"/>
  <c r="E103" i="10" s="1"/>
  <c r="E104" i="10" s="1"/>
  <c r="E105" i="10" s="1"/>
  <c r="E106" i="10" s="1"/>
  <c r="E107" i="10" s="1"/>
  <c r="E108" i="10" s="1"/>
  <c r="E109" i="10" s="1"/>
  <c r="E110" i="10" s="1"/>
  <c r="E111" i="10" s="1"/>
  <c r="E112" i="10" s="1"/>
  <c r="E113" i="10" s="1"/>
  <c r="E114" i="10" s="1"/>
  <c r="E115" i="10" s="1"/>
  <c r="E116" i="10" s="1"/>
  <c r="E117" i="10" s="1"/>
  <c r="E118" i="10" s="1"/>
  <c r="E119" i="10" s="1"/>
  <c r="E120" i="10" s="1"/>
  <c r="E121" i="10" s="1"/>
  <c r="E122" i="10" s="1"/>
  <c r="E123" i="10" s="1"/>
  <c r="E124" i="10" s="1"/>
  <c r="E125" i="10" s="1"/>
  <c r="E126" i="10" s="1"/>
  <c r="E127" i="10" s="1"/>
  <c r="E128" i="10" s="1"/>
  <c r="E129" i="10" s="1"/>
  <c r="E90" i="10"/>
  <c r="D139" i="10"/>
  <c r="E140" i="10"/>
  <c r="F618" i="10"/>
  <c r="F611" i="10"/>
  <c r="F609" i="10"/>
  <c r="F602" i="10"/>
  <c r="J597" i="10"/>
  <c r="F583" i="10"/>
  <c r="J577" i="10"/>
  <c r="M577" i="10" s="1"/>
  <c r="F546" i="10"/>
  <c r="F538" i="10"/>
  <c r="J488" i="10"/>
  <c r="M488" i="10" s="1"/>
  <c r="F484" i="10"/>
  <c r="F479" i="10"/>
  <c r="F442" i="10"/>
  <c r="J415" i="10"/>
  <c r="I415" i="10" s="1"/>
  <c r="F415" i="10"/>
  <c r="F622" i="10"/>
  <c r="F620" i="10"/>
  <c r="F595" i="10"/>
  <c r="F593" i="10"/>
  <c r="F585" i="10"/>
  <c r="J579" i="10"/>
  <c r="Q579" i="10" s="1"/>
  <c r="H561" i="10"/>
  <c r="P561" i="10" s="1"/>
  <c r="J547" i="10"/>
  <c r="M547" i="10" s="1"/>
  <c r="J526" i="10"/>
  <c r="Q526" i="10" s="1"/>
  <c r="H421" i="10"/>
  <c r="P421" i="10" s="1"/>
  <c r="J421" i="10"/>
  <c r="Q421" i="10" s="1"/>
  <c r="I625" i="10"/>
  <c r="J545" i="10"/>
  <c r="M545" i="10" s="1"/>
  <c r="J542" i="10"/>
  <c r="Q542" i="10" s="1"/>
  <c r="H526" i="10"/>
  <c r="P526" i="10" s="1"/>
  <c r="H523" i="10"/>
  <c r="P523" i="10" s="1"/>
  <c r="J521" i="10"/>
  <c r="M521" i="10" s="1"/>
  <c r="J476" i="10"/>
  <c r="Q476" i="10" s="1"/>
  <c r="F455" i="10"/>
  <c r="J426" i="10"/>
  <c r="M426" i="10" s="1"/>
  <c r="H694" i="10"/>
  <c r="F624" i="10"/>
  <c r="F617" i="10"/>
  <c r="H612" i="10"/>
  <c r="P612" i="10" s="1"/>
  <c r="F610" i="10"/>
  <c r="J603" i="10"/>
  <c r="F601" i="10"/>
  <c r="J589" i="10"/>
  <c r="M589" i="10" s="1"/>
  <c r="M578" i="10"/>
  <c r="J573" i="10"/>
  <c r="Q573" i="10" s="1"/>
  <c r="M564" i="10"/>
  <c r="J563" i="10"/>
  <c r="M563" i="10" s="1"/>
  <c r="F549" i="10"/>
  <c r="H545" i="10"/>
  <c r="P545" i="10" s="1"/>
  <c r="J539" i="10"/>
  <c r="M539" i="10" s="1"/>
  <c r="F523" i="10"/>
  <c r="H468" i="10"/>
  <c r="P468" i="10" s="1"/>
  <c r="F410" i="10"/>
  <c r="J410" i="10"/>
  <c r="M410" i="10" s="1"/>
  <c r="E288" i="10"/>
  <c r="D288" i="10" s="1"/>
  <c r="O287" i="10"/>
  <c r="D287" i="10"/>
  <c r="D331" i="10"/>
  <c r="Q331" i="10" s="1"/>
  <c r="E332" i="10"/>
  <c r="E150" i="10"/>
  <c r="H434" i="10"/>
  <c r="P434" i="10" s="1"/>
  <c r="F414" i="10"/>
  <c r="G287" i="10"/>
  <c r="K287" i="10"/>
  <c r="E694" i="10"/>
  <c r="F626" i="10"/>
  <c r="D623" i="10"/>
  <c r="C623" i="10" s="1"/>
  <c r="C622" i="10"/>
  <c r="J611" i="10"/>
  <c r="Q468" i="10"/>
  <c r="M468" i="10"/>
  <c r="I468" i="10"/>
  <c r="H562" i="10"/>
  <c r="P562" i="10" s="1"/>
  <c r="F562" i="10"/>
  <c r="J621" i="10"/>
  <c r="M621" i="10" s="1"/>
  <c r="M605" i="10"/>
  <c r="I605" i="10"/>
  <c r="Q605" i="10"/>
  <c r="H623" i="10"/>
  <c r="P623" i="10" s="1"/>
  <c r="J623" i="10"/>
  <c r="Q623" i="10" s="1"/>
  <c r="F574" i="10"/>
  <c r="H574" i="10"/>
  <c r="P574" i="10" s="1"/>
  <c r="H619" i="10"/>
  <c r="P619" i="10" s="1"/>
  <c r="F619" i="10"/>
  <c r="J619" i="10"/>
  <c r="I585" i="10"/>
  <c r="M585" i="10"/>
  <c r="Q585" i="10"/>
  <c r="H571" i="10"/>
  <c r="P571" i="10" s="1"/>
  <c r="J571" i="10"/>
  <c r="F571" i="10"/>
  <c r="J616" i="10"/>
  <c r="M616" i="10" s="1"/>
  <c r="J570" i="10"/>
  <c r="H570" i="10"/>
  <c r="P570" i="10" s="1"/>
  <c r="F570" i="10"/>
  <c r="J554" i="10"/>
  <c r="H554" i="10"/>
  <c r="P554" i="10" s="1"/>
  <c r="F554" i="10"/>
  <c r="M498" i="10"/>
  <c r="I498" i="10"/>
  <c r="Q498" i="10"/>
  <c r="F544" i="10"/>
  <c r="F533" i="10"/>
  <c r="F525" i="10"/>
  <c r="F518" i="10"/>
  <c r="F471" i="10"/>
  <c r="J464" i="10"/>
  <c r="I464" i="10" s="1"/>
  <c r="F461" i="10"/>
  <c r="F460" i="10"/>
  <c r="F453" i="10"/>
  <c r="F452" i="10"/>
  <c r="F445" i="10"/>
  <c r="F444" i="10"/>
  <c r="J440" i="10"/>
  <c r="Q440" i="10" s="1"/>
  <c r="J424" i="10"/>
  <c r="M424" i="10" s="1"/>
  <c r="J416" i="10"/>
  <c r="M416" i="10" s="1"/>
  <c r="F413" i="10"/>
  <c r="H579" i="10"/>
  <c r="P579" i="10" s="1"/>
  <c r="H578" i="10"/>
  <c r="P578" i="10" s="1"/>
  <c r="H577" i="10"/>
  <c r="P577" i="10" s="1"/>
  <c r="I565" i="10"/>
  <c r="J552" i="10"/>
  <c r="I552" i="10" s="1"/>
  <c r="H539" i="10"/>
  <c r="P539" i="10" s="1"/>
  <c r="I514" i="10"/>
  <c r="H510" i="10"/>
  <c r="P510" i="10" s="1"/>
  <c r="H487" i="10"/>
  <c r="P487" i="10" s="1"/>
  <c r="H466" i="10"/>
  <c r="P466" i="10" s="1"/>
  <c r="I431" i="10"/>
  <c r="H410" i="10"/>
  <c r="P410" i="10" s="1"/>
  <c r="H588" i="10"/>
  <c r="P588" i="10" s="1"/>
  <c r="F578" i="10"/>
  <c r="J575" i="10"/>
  <c r="M575" i="10" s="1"/>
  <c r="H563" i="10"/>
  <c r="P563" i="10" s="1"/>
  <c r="H552" i="10"/>
  <c r="P552" i="10" s="1"/>
  <c r="Q530" i="10"/>
  <c r="J503" i="10"/>
  <c r="Q503" i="10" s="1"/>
  <c r="J493" i="10"/>
  <c r="M493" i="10" s="1"/>
  <c r="J492" i="10"/>
  <c r="J480" i="10"/>
  <c r="I480" i="10" s="1"/>
  <c r="C354" i="10"/>
  <c r="D355" i="10"/>
  <c r="D356" i="10" s="1"/>
  <c r="D357" i="10" s="1"/>
  <c r="J608" i="10"/>
  <c r="Q608" i="10" s="1"/>
  <c r="F603" i="10"/>
  <c r="Q578" i="10"/>
  <c r="J566" i="10"/>
  <c r="M566" i="10" s="1"/>
  <c r="J558" i="10"/>
  <c r="M558" i="10" s="1"/>
  <c r="J550" i="10"/>
  <c r="Q550" i="10" s="1"/>
  <c r="Q538" i="10"/>
  <c r="J515" i="10"/>
  <c r="Q515" i="10" s="1"/>
  <c r="H513" i="10"/>
  <c r="P513" i="10" s="1"/>
  <c r="J501" i="10"/>
  <c r="Q501" i="10" s="1"/>
  <c r="J500" i="10"/>
  <c r="J490" i="10"/>
  <c r="I450" i="10"/>
  <c r="Q418" i="10"/>
  <c r="H566" i="10"/>
  <c r="P566" i="10" s="1"/>
  <c r="H558" i="10"/>
  <c r="P558" i="10" s="1"/>
  <c r="H550" i="10"/>
  <c r="P550" i="10" s="1"/>
  <c r="J544" i="10"/>
  <c r="Q544" i="10" s="1"/>
  <c r="J537" i="10"/>
  <c r="M537" i="10" s="1"/>
  <c r="J529" i="10"/>
  <c r="M529" i="10" s="1"/>
  <c r="J525" i="10"/>
  <c r="Q525" i="10" s="1"/>
  <c r="H520" i="10"/>
  <c r="P520" i="10" s="1"/>
  <c r="J518" i="10"/>
  <c r="I518" i="10" s="1"/>
  <c r="H515" i="10"/>
  <c r="P515" i="10" s="1"/>
  <c r="H514" i="10"/>
  <c r="P514" i="10" s="1"/>
  <c r="J504" i="10"/>
  <c r="M504" i="10" s="1"/>
  <c r="H501" i="10"/>
  <c r="P501" i="10" s="1"/>
  <c r="H500" i="10"/>
  <c r="P500" i="10" s="1"/>
  <c r="H490" i="10"/>
  <c r="P490" i="10" s="1"/>
  <c r="J471" i="10"/>
  <c r="M471" i="10" s="1"/>
  <c r="I466" i="10"/>
  <c r="J461" i="10"/>
  <c r="Q461" i="10" s="1"/>
  <c r="J460" i="10"/>
  <c r="J453" i="10"/>
  <c r="Q453" i="10" s="1"/>
  <c r="J452" i="10"/>
  <c r="J445" i="10"/>
  <c r="Q445" i="10" s="1"/>
  <c r="J444" i="10"/>
  <c r="I418" i="10"/>
  <c r="J413" i="10"/>
  <c r="Q413" i="10" s="1"/>
  <c r="M625" i="10"/>
  <c r="I586" i="10"/>
  <c r="F576" i="10"/>
  <c r="F565" i="10"/>
  <c r="M546" i="10"/>
  <c r="H537" i="10"/>
  <c r="P537" i="10" s="1"/>
  <c r="J533" i="10"/>
  <c r="I533" i="10" s="1"/>
  <c r="H529" i="10"/>
  <c r="P529" i="10" s="1"/>
  <c r="F520" i="10"/>
  <c r="F514" i="10"/>
  <c r="H504" i="10"/>
  <c r="P504" i="10" s="1"/>
  <c r="J456" i="10"/>
  <c r="Q456" i="10" s="1"/>
  <c r="J448" i="10"/>
  <c r="I448" i="10" s="1"/>
  <c r="J432" i="10"/>
  <c r="M432" i="10" s="1"/>
  <c r="F430" i="10"/>
  <c r="F149" i="10"/>
  <c r="F150" i="10" s="1"/>
  <c r="H148" i="10"/>
  <c r="J148" i="10" s="1"/>
  <c r="N148" i="10" s="1"/>
  <c r="N149" i="10" s="1"/>
  <c r="N150" i="10" s="1"/>
  <c r="C331" i="10"/>
  <c r="L331" i="10"/>
  <c r="K331" i="10"/>
  <c r="G149" i="10"/>
  <c r="G150" i="10" s="1"/>
  <c r="G12" i="10"/>
  <c r="F12" i="10" s="1"/>
  <c r="F13" i="10" s="1"/>
  <c r="F14" i="10" s="1"/>
  <c r="F15" i="10" s="1"/>
  <c r="F16" i="10" s="1"/>
  <c r="F17" i="10" s="1"/>
  <c r="F18" i="10" s="1"/>
  <c r="M607" i="10"/>
  <c r="I607" i="10"/>
  <c r="Q607" i="10"/>
  <c r="I604" i="10"/>
  <c r="M604" i="10"/>
  <c r="Q604" i="10"/>
  <c r="M591" i="10"/>
  <c r="I591" i="10"/>
  <c r="Q591" i="10"/>
  <c r="M615" i="10"/>
  <c r="I615" i="10"/>
  <c r="Q615" i="10"/>
  <c r="M581" i="10"/>
  <c r="I581" i="10"/>
  <c r="Q581" i="10"/>
  <c r="H528" i="10"/>
  <c r="P528" i="10" s="1"/>
  <c r="F528" i="10"/>
  <c r="J528" i="10"/>
  <c r="E726" i="10"/>
  <c r="F726" i="10"/>
  <c r="G726" i="10"/>
  <c r="H726" i="10"/>
  <c r="D727" i="10"/>
  <c r="C726" i="10"/>
  <c r="I596" i="10"/>
  <c r="M596" i="10"/>
  <c r="Q596" i="10"/>
  <c r="F587" i="10"/>
  <c r="H587" i="10"/>
  <c r="P587" i="10" s="1"/>
  <c r="J587" i="10"/>
  <c r="I620" i="10"/>
  <c r="M620" i="10"/>
  <c r="Q620" i="10"/>
  <c r="M599" i="10"/>
  <c r="I599" i="10"/>
  <c r="Q599" i="10"/>
  <c r="F628" i="10"/>
  <c r="H628" i="10"/>
  <c r="P628" i="10" s="1"/>
  <c r="J628" i="10"/>
  <c r="I612" i="10"/>
  <c r="M612" i="10"/>
  <c r="Q612" i="10"/>
  <c r="F614" i="10"/>
  <c r="H614" i="10"/>
  <c r="P614" i="10" s="1"/>
  <c r="J614" i="10"/>
  <c r="F606" i="10"/>
  <c r="H606" i="10"/>
  <c r="P606" i="10" s="1"/>
  <c r="J606" i="10"/>
  <c r="F598" i="10"/>
  <c r="H598" i="10"/>
  <c r="P598" i="10" s="1"/>
  <c r="J598" i="10"/>
  <c r="F590" i="10"/>
  <c r="H590" i="10"/>
  <c r="P590" i="10" s="1"/>
  <c r="J590" i="10"/>
  <c r="F532" i="10"/>
  <c r="H532" i="10"/>
  <c r="P532" i="10" s="1"/>
  <c r="J532" i="10"/>
  <c r="M434" i="10"/>
  <c r="I434" i="10"/>
  <c r="Q434" i="10"/>
  <c r="F581" i="10"/>
  <c r="H581" i="10"/>
  <c r="P581" i="10" s="1"/>
  <c r="F568" i="10"/>
  <c r="H568" i="10"/>
  <c r="P568" i="10" s="1"/>
  <c r="J568" i="10"/>
  <c r="M560" i="10"/>
  <c r="I560" i="10"/>
  <c r="C694" i="10"/>
  <c r="F627" i="10"/>
  <c r="H627" i="10"/>
  <c r="P627" i="10" s="1"/>
  <c r="J627" i="10"/>
  <c r="F540" i="10"/>
  <c r="H540" i="10"/>
  <c r="P540" i="10" s="1"/>
  <c r="J540" i="10"/>
  <c r="H511" i="10"/>
  <c r="P511" i="10" s="1"/>
  <c r="J511" i="10"/>
  <c r="F511" i="10"/>
  <c r="J457" i="10"/>
  <c r="H457" i="10"/>
  <c r="P457" i="10" s="1"/>
  <c r="F457" i="10"/>
  <c r="J423" i="10"/>
  <c r="H423" i="10"/>
  <c r="P423" i="10" s="1"/>
  <c r="F423" i="10"/>
  <c r="D695" i="10"/>
  <c r="F615" i="10"/>
  <c r="H615" i="10"/>
  <c r="P615" i="10" s="1"/>
  <c r="F607" i="10"/>
  <c r="H607" i="10"/>
  <c r="P607" i="10" s="1"/>
  <c r="F599" i="10"/>
  <c r="H599" i="10"/>
  <c r="P599" i="10" s="1"/>
  <c r="F591" i="10"/>
  <c r="H591" i="10"/>
  <c r="P591" i="10" s="1"/>
  <c r="J497" i="10"/>
  <c r="H497" i="10"/>
  <c r="P497" i="10" s="1"/>
  <c r="F497" i="10"/>
  <c r="F567" i="10"/>
  <c r="J567" i="10"/>
  <c r="H560" i="10"/>
  <c r="P560" i="10" s="1"/>
  <c r="H541" i="10"/>
  <c r="P541" i="10" s="1"/>
  <c r="H519" i="10"/>
  <c r="P519" i="10" s="1"/>
  <c r="J519" i="10"/>
  <c r="M479" i="10"/>
  <c r="I479" i="10"/>
  <c r="Q479" i="10"/>
  <c r="J574" i="10"/>
  <c r="I564" i="10"/>
  <c r="F560" i="10"/>
  <c r="F557" i="10"/>
  <c r="J557" i="10"/>
  <c r="F541" i="10"/>
  <c r="H559" i="10"/>
  <c r="P559" i="10" s="1"/>
  <c r="J559" i="10"/>
  <c r="H543" i="10"/>
  <c r="P543" i="10" s="1"/>
  <c r="J543" i="10"/>
  <c r="F543" i="10"/>
  <c r="J481" i="10"/>
  <c r="H481" i="10"/>
  <c r="P481" i="10" s="1"/>
  <c r="J465" i="10"/>
  <c r="H465" i="10"/>
  <c r="P465" i="10" s="1"/>
  <c r="H621" i="10"/>
  <c r="P621" i="10" s="1"/>
  <c r="H616" i="10"/>
  <c r="P616" i="10" s="1"/>
  <c r="H608" i="10"/>
  <c r="P608" i="10" s="1"/>
  <c r="H600" i="10"/>
  <c r="P600" i="10" s="1"/>
  <c r="H592" i="10"/>
  <c r="P592" i="10" s="1"/>
  <c r="H586" i="10"/>
  <c r="P586" i="10" s="1"/>
  <c r="H584" i="10"/>
  <c r="P584" i="10" s="1"/>
  <c r="F580" i="10"/>
  <c r="J580" i="10"/>
  <c r="H573" i="10"/>
  <c r="P573" i="10" s="1"/>
  <c r="J569" i="10"/>
  <c r="F536" i="10"/>
  <c r="J536" i="10"/>
  <c r="H527" i="10"/>
  <c r="P527" i="10" s="1"/>
  <c r="J527" i="10"/>
  <c r="F527" i="10"/>
  <c r="M523" i="10"/>
  <c r="I523" i="10"/>
  <c r="F509" i="10"/>
  <c r="H509" i="10"/>
  <c r="P509" i="10" s="1"/>
  <c r="J509" i="10"/>
  <c r="M447" i="10"/>
  <c r="I447" i="10"/>
  <c r="Q447" i="10"/>
  <c r="J441" i="10"/>
  <c r="H441" i="10"/>
  <c r="P441" i="10" s="1"/>
  <c r="M429" i="10"/>
  <c r="I429" i="10"/>
  <c r="Q429" i="10"/>
  <c r="H412" i="10"/>
  <c r="P412" i="10" s="1"/>
  <c r="J412" i="10"/>
  <c r="F412" i="10"/>
  <c r="J588" i="10"/>
  <c r="F586" i="10"/>
  <c r="J583" i="10"/>
  <c r="H569" i="10"/>
  <c r="P569" i="10" s="1"/>
  <c r="H565" i="10"/>
  <c r="P565" i="10" s="1"/>
  <c r="J562" i="10"/>
  <c r="F548" i="10"/>
  <c r="H548" i="10"/>
  <c r="P548" i="10" s="1"/>
  <c r="J548" i="10"/>
  <c r="M531" i="10"/>
  <c r="Q531" i="10"/>
  <c r="J522" i="10"/>
  <c r="F522" i="10"/>
  <c r="H522" i="10"/>
  <c r="P522" i="10" s="1"/>
  <c r="M520" i="10"/>
  <c r="I520" i="10"/>
  <c r="F433" i="10"/>
  <c r="H433" i="10"/>
  <c r="P433" i="10" s="1"/>
  <c r="J433" i="10"/>
  <c r="J622" i="10"/>
  <c r="J617" i="10"/>
  <c r="J609" i="10"/>
  <c r="J601" i="10"/>
  <c r="J593" i="10"/>
  <c r="J576" i="10"/>
  <c r="Q541" i="10"/>
  <c r="M455" i="10"/>
  <c r="I455" i="10"/>
  <c r="Q455" i="10"/>
  <c r="J449" i="10"/>
  <c r="H449" i="10"/>
  <c r="P449" i="10" s="1"/>
  <c r="J582" i="10"/>
  <c r="F572" i="10"/>
  <c r="J572" i="10"/>
  <c r="J561" i="10"/>
  <c r="J549" i="10"/>
  <c r="I541" i="10"/>
  <c r="J505" i="10"/>
  <c r="F505" i="10"/>
  <c r="J489" i="10"/>
  <c r="H489" i="10"/>
  <c r="P489" i="10" s="1"/>
  <c r="J473" i="10"/>
  <c r="H473" i="10"/>
  <c r="P473" i="10" s="1"/>
  <c r="M469" i="10"/>
  <c r="I469" i="10"/>
  <c r="H428" i="10"/>
  <c r="P428" i="10" s="1"/>
  <c r="J428" i="10"/>
  <c r="H354" i="10"/>
  <c r="H355" i="10" s="1"/>
  <c r="H356" i="10" s="1"/>
  <c r="H357" i="10" s="1"/>
  <c r="H358" i="10" s="1"/>
  <c r="H359" i="10" s="1"/>
  <c r="H360" i="10" s="1"/>
  <c r="H361" i="10" s="1"/>
  <c r="H362" i="10" s="1"/>
  <c r="H363" i="10" s="1"/>
  <c r="H364" i="10" s="1"/>
  <c r="H365" i="10" s="1"/>
  <c r="H366" i="10" s="1"/>
  <c r="H367" i="10" s="1"/>
  <c r="H368" i="10" s="1"/>
  <c r="H369" i="10" s="1"/>
  <c r="H370" i="10" s="1"/>
  <c r="H371" i="10" s="1"/>
  <c r="H372" i="10" s="1"/>
  <c r="H373" i="10" s="1"/>
  <c r="H374" i="10" s="1"/>
  <c r="H375" i="10" s="1"/>
  <c r="H376" i="10" s="1"/>
  <c r="H377" i="10" s="1"/>
  <c r="H378" i="10" s="1"/>
  <c r="H379" i="10" s="1"/>
  <c r="H380" i="10" s="1"/>
  <c r="H381" i="10" s="1"/>
  <c r="H382" i="10" s="1"/>
  <c r="H383" i="10" s="1"/>
  <c r="H384" i="10" s="1"/>
  <c r="H385" i="10" s="1"/>
  <c r="H386" i="10" s="1"/>
  <c r="H387" i="10" s="1"/>
  <c r="H388" i="10" s="1"/>
  <c r="H389" i="10" s="1"/>
  <c r="H390" i="10" s="1"/>
  <c r="H391" i="10" s="1"/>
  <c r="H392" i="10" s="1"/>
  <c r="H393" i="10" s="1"/>
  <c r="H394" i="10" s="1"/>
  <c r="H395" i="10" s="1"/>
  <c r="H396" i="10" s="1"/>
  <c r="H397" i="10" s="1"/>
  <c r="H398" i="10" s="1"/>
  <c r="H399" i="10" s="1"/>
  <c r="H400" i="10" s="1"/>
  <c r="H401" i="10" s="1"/>
  <c r="H402" i="10" s="1"/>
  <c r="H403" i="10" s="1"/>
  <c r="H404" i="10" s="1"/>
  <c r="H405" i="10" s="1"/>
  <c r="H406" i="10" s="1"/>
  <c r="H407" i="10" s="1"/>
  <c r="H408" i="10" s="1"/>
  <c r="H409" i="10" s="1"/>
  <c r="F524" i="10"/>
  <c r="H524" i="10"/>
  <c r="P524" i="10" s="1"/>
  <c r="J524" i="10"/>
  <c r="H502" i="10"/>
  <c r="P502" i="10" s="1"/>
  <c r="J502" i="10"/>
  <c r="H494" i="10"/>
  <c r="P494" i="10" s="1"/>
  <c r="J494" i="10"/>
  <c r="H486" i="10"/>
  <c r="P486" i="10" s="1"/>
  <c r="J486" i="10"/>
  <c r="H478" i="10"/>
  <c r="P478" i="10" s="1"/>
  <c r="J478" i="10"/>
  <c r="H470" i="10"/>
  <c r="P470" i="10" s="1"/>
  <c r="J470" i="10"/>
  <c r="H462" i="10"/>
  <c r="P462" i="10" s="1"/>
  <c r="J462" i="10"/>
  <c r="H454" i="10"/>
  <c r="P454" i="10" s="1"/>
  <c r="J454" i="10"/>
  <c r="H446" i="10"/>
  <c r="P446" i="10" s="1"/>
  <c r="J446" i="10"/>
  <c r="F516" i="10"/>
  <c r="H516" i="10"/>
  <c r="P516" i="10" s="1"/>
  <c r="J516" i="10"/>
  <c r="H431" i="10"/>
  <c r="P431" i="10" s="1"/>
  <c r="F425" i="10"/>
  <c r="H425" i="10"/>
  <c r="P425" i="10" s="1"/>
  <c r="J425" i="10"/>
  <c r="H551" i="10"/>
  <c r="P551" i="10" s="1"/>
  <c r="J551" i="10"/>
  <c r="I538" i="10"/>
  <c r="F508" i="10"/>
  <c r="H508" i="10"/>
  <c r="P508" i="10" s="1"/>
  <c r="J508" i="10"/>
  <c r="F431" i="10"/>
  <c r="H420" i="10"/>
  <c r="P420" i="10" s="1"/>
  <c r="J420" i="10"/>
  <c r="F354" i="10"/>
  <c r="F355" i="10" s="1"/>
  <c r="F356" i="10" s="1"/>
  <c r="F357" i="10" s="1"/>
  <c r="F358" i="10" s="1"/>
  <c r="F359" i="10" s="1"/>
  <c r="F360" i="10" s="1"/>
  <c r="F361" i="10" s="1"/>
  <c r="F362" i="10" s="1"/>
  <c r="F363" i="10" s="1"/>
  <c r="F364" i="10" s="1"/>
  <c r="F365" i="10" s="1"/>
  <c r="F366" i="10" s="1"/>
  <c r="F367" i="10" s="1"/>
  <c r="F368" i="10" s="1"/>
  <c r="F369" i="10" s="1"/>
  <c r="F370" i="10" s="1"/>
  <c r="F371" i="10" s="1"/>
  <c r="F372" i="10" s="1"/>
  <c r="F373" i="10" s="1"/>
  <c r="F374" i="10" s="1"/>
  <c r="F375" i="10" s="1"/>
  <c r="F376" i="10" s="1"/>
  <c r="F377" i="10" s="1"/>
  <c r="F378" i="10" s="1"/>
  <c r="F379" i="10" s="1"/>
  <c r="F380" i="10" s="1"/>
  <c r="F381" i="10" s="1"/>
  <c r="F382" i="10" s="1"/>
  <c r="F383" i="10" s="1"/>
  <c r="F384" i="10" s="1"/>
  <c r="F385" i="10" s="1"/>
  <c r="F386" i="10" s="1"/>
  <c r="F387" i="10" s="1"/>
  <c r="F388" i="10" s="1"/>
  <c r="F389" i="10" s="1"/>
  <c r="F390" i="10" s="1"/>
  <c r="F391" i="10" s="1"/>
  <c r="F392" i="10" s="1"/>
  <c r="F393" i="10" s="1"/>
  <c r="F394" i="10" s="1"/>
  <c r="F395" i="10" s="1"/>
  <c r="F396" i="10" s="1"/>
  <c r="F397" i="10" s="1"/>
  <c r="F398" i="10" s="1"/>
  <c r="F399" i="10" s="1"/>
  <c r="F400" i="10" s="1"/>
  <c r="F401" i="10" s="1"/>
  <c r="F402" i="10" s="1"/>
  <c r="F403" i="10" s="1"/>
  <c r="F404" i="10" s="1"/>
  <c r="F405" i="10" s="1"/>
  <c r="F406" i="10" s="1"/>
  <c r="F407" i="10" s="1"/>
  <c r="F408" i="10" s="1"/>
  <c r="F409" i="10" s="1"/>
  <c r="F499" i="10"/>
  <c r="H499" i="10"/>
  <c r="P499" i="10" s="1"/>
  <c r="J499" i="10"/>
  <c r="F491" i="10"/>
  <c r="H491" i="10"/>
  <c r="P491" i="10" s="1"/>
  <c r="J491" i="10"/>
  <c r="F483" i="10"/>
  <c r="H483" i="10"/>
  <c r="P483" i="10" s="1"/>
  <c r="J483" i="10"/>
  <c r="F475" i="10"/>
  <c r="H475" i="10"/>
  <c r="P475" i="10" s="1"/>
  <c r="J475" i="10"/>
  <c r="Q469" i="10"/>
  <c r="F467" i="10"/>
  <c r="H467" i="10"/>
  <c r="P467" i="10" s="1"/>
  <c r="J467" i="10"/>
  <c r="F459" i="10"/>
  <c r="H459" i="10"/>
  <c r="P459" i="10" s="1"/>
  <c r="J459" i="10"/>
  <c r="F451" i="10"/>
  <c r="H451" i="10"/>
  <c r="P451" i="10" s="1"/>
  <c r="J451" i="10"/>
  <c r="F443" i="10"/>
  <c r="H443" i="10"/>
  <c r="P443" i="10" s="1"/>
  <c r="J443" i="10"/>
  <c r="M437" i="10"/>
  <c r="I437" i="10"/>
  <c r="F556" i="10"/>
  <c r="H556" i="10"/>
  <c r="P556" i="10" s="1"/>
  <c r="J556" i="10"/>
  <c r="H535" i="10"/>
  <c r="P535" i="10" s="1"/>
  <c r="J535" i="10"/>
  <c r="H436" i="10"/>
  <c r="P436" i="10" s="1"/>
  <c r="J436" i="10"/>
  <c r="F417" i="10"/>
  <c r="H417" i="10"/>
  <c r="P417" i="10" s="1"/>
  <c r="J417" i="10"/>
  <c r="H496" i="10"/>
  <c r="P496" i="10" s="1"/>
  <c r="H488" i="10"/>
  <c r="P488" i="10" s="1"/>
  <c r="H480" i="10"/>
  <c r="P480" i="10" s="1"/>
  <c r="H472" i="10"/>
  <c r="P472" i="10" s="1"/>
  <c r="H464" i="10"/>
  <c r="P464" i="10" s="1"/>
  <c r="H456" i="10"/>
  <c r="P456" i="10" s="1"/>
  <c r="H448" i="10"/>
  <c r="P448" i="10" s="1"/>
  <c r="H440" i="10"/>
  <c r="P440" i="10" s="1"/>
  <c r="J435" i="10"/>
  <c r="H432" i="10"/>
  <c r="P432" i="10" s="1"/>
  <c r="J427" i="10"/>
  <c r="H424" i="10"/>
  <c r="P424" i="10" s="1"/>
  <c r="J419" i="10"/>
  <c r="H416" i="10"/>
  <c r="P416" i="10" s="1"/>
  <c r="J411" i="10"/>
  <c r="J438" i="10"/>
  <c r="H435" i="10"/>
  <c r="P435" i="10" s="1"/>
  <c r="J430" i="10"/>
  <c r="H427" i="10"/>
  <c r="P427" i="10" s="1"/>
  <c r="J422" i="10"/>
  <c r="H419" i="10"/>
  <c r="P419" i="10" s="1"/>
  <c r="J414" i="10"/>
  <c r="H411" i="10"/>
  <c r="P411" i="10" s="1"/>
  <c r="P331" i="10"/>
  <c r="H438" i="10"/>
  <c r="P438" i="10" s="1"/>
  <c r="F287" i="10"/>
  <c r="N287" i="10" s="1"/>
  <c r="I287" i="10"/>
  <c r="H287" i="10"/>
  <c r="M287" i="10"/>
  <c r="J287" i="10"/>
  <c r="L287" i="10"/>
  <c r="Q287" i="10" s="1"/>
  <c r="P287" i="10"/>
  <c r="G331" i="10"/>
  <c r="O331" i="10"/>
  <c r="F331" i="10"/>
  <c r="N331" i="10" s="1"/>
  <c r="I331" i="10"/>
  <c r="H331" i="10"/>
  <c r="M331" i="10"/>
  <c r="J331" i="10"/>
  <c r="C69" i="10"/>
  <c r="G68" i="10"/>
  <c r="F147" i="10"/>
  <c r="N147" i="10" s="1"/>
  <c r="I147" i="10"/>
  <c r="H147" i="10"/>
  <c r="M147" i="10"/>
  <c r="J147" i="10"/>
  <c r="L147" i="10"/>
  <c r="Q147" i="10" s="1"/>
  <c r="P147" i="10"/>
  <c r="K147" i="10"/>
  <c r="G147" i="10"/>
  <c r="O147" i="10"/>
  <c r="C137" i="10"/>
  <c r="G19" i="10"/>
  <c r="I12" i="10"/>
  <c r="J713" i="2"/>
  <c r="J712" i="2"/>
  <c r="D345" i="10" l="1"/>
  <c r="C1397" i="3"/>
  <c r="E1397" i="3"/>
  <c r="K345" i="10"/>
  <c r="C345" i="10"/>
  <c r="E346" i="10"/>
  <c r="Q345" i="10"/>
  <c r="G345" i="10"/>
  <c r="M345" i="10"/>
  <c r="F345" i="10"/>
  <c r="N345" i="10"/>
  <c r="H345" i="10"/>
  <c r="D1398" i="3"/>
  <c r="D511" i="3"/>
  <c r="E512" i="3"/>
  <c r="C511" i="3"/>
  <c r="E468" i="3"/>
  <c r="C467" i="3"/>
  <c r="D654" i="3"/>
  <c r="F654" i="3" s="1"/>
  <c r="C654" i="3"/>
  <c r="E655" i="3"/>
  <c r="K410" i="10"/>
  <c r="O410" i="10" s="1"/>
  <c r="G410" i="10"/>
  <c r="K459" i="10"/>
  <c r="O459" i="10" s="1"/>
  <c r="G459" i="10"/>
  <c r="K499" i="10"/>
  <c r="O499" i="10" s="1"/>
  <c r="G499" i="10"/>
  <c r="K615" i="10"/>
  <c r="O615" i="10" s="1"/>
  <c r="G615" i="10"/>
  <c r="K627" i="10"/>
  <c r="O627" i="10" s="1"/>
  <c r="G627" i="10"/>
  <c r="K581" i="10"/>
  <c r="O581" i="10" s="1"/>
  <c r="G581" i="10"/>
  <c r="K628" i="10"/>
  <c r="O628" i="10" s="1"/>
  <c r="G628" i="10"/>
  <c r="K516" i="10"/>
  <c r="O516" i="10" s="1"/>
  <c r="G516" i="10"/>
  <c r="K522" i="10"/>
  <c r="O522" i="10" s="1"/>
  <c r="G522" i="10"/>
  <c r="K557" i="10"/>
  <c r="O557" i="10" s="1"/>
  <c r="G557" i="10"/>
  <c r="K590" i="10"/>
  <c r="O590" i="10" s="1"/>
  <c r="G590" i="10"/>
  <c r="K587" i="10"/>
  <c r="O587" i="10" s="1"/>
  <c r="G587" i="10"/>
  <c r="K514" i="10"/>
  <c r="O514" i="10" s="1"/>
  <c r="G514" i="10"/>
  <c r="K453" i="10"/>
  <c r="O453" i="10" s="1"/>
  <c r="G453" i="10"/>
  <c r="K544" i="10"/>
  <c r="O544" i="10" s="1"/>
  <c r="G544" i="10"/>
  <c r="K414" i="10"/>
  <c r="O414" i="10" s="1"/>
  <c r="G414" i="10"/>
  <c r="K617" i="10"/>
  <c r="O617" i="10" s="1"/>
  <c r="G617" i="10"/>
  <c r="K583" i="10"/>
  <c r="O583" i="10" s="1"/>
  <c r="G583" i="10"/>
  <c r="K625" i="10"/>
  <c r="O625" i="10" s="1"/>
  <c r="G625" i="10"/>
  <c r="K530" i="10"/>
  <c r="O530" i="10" s="1"/>
  <c r="G530" i="10"/>
  <c r="K418" i="10"/>
  <c r="O418" i="10" s="1"/>
  <c r="G418" i="10"/>
  <c r="K447" i="10"/>
  <c r="O447" i="10" s="1"/>
  <c r="G447" i="10"/>
  <c r="K483" i="10"/>
  <c r="O483" i="10" s="1"/>
  <c r="G483" i="10"/>
  <c r="K591" i="10"/>
  <c r="O591" i="10" s="1"/>
  <c r="G591" i="10"/>
  <c r="K614" i="10"/>
  <c r="O614" i="10" s="1"/>
  <c r="G614" i="10"/>
  <c r="K413" i="10"/>
  <c r="O413" i="10" s="1"/>
  <c r="G413" i="10"/>
  <c r="K624" i="10"/>
  <c r="O624" i="10" s="1"/>
  <c r="G624" i="10"/>
  <c r="K442" i="10"/>
  <c r="O442" i="10" s="1"/>
  <c r="G442" i="10"/>
  <c r="K613" i="10"/>
  <c r="O613" i="10" s="1"/>
  <c r="G613" i="10"/>
  <c r="K467" i="10"/>
  <c r="O467" i="10" s="1"/>
  <c r="G467" i="10"/>
  <c r="K509" i="10"/>
  <c r="O509" i="10" s="1"/>
  <c r="G509" i="10"/>
  <c r="K461" i="10"/>
  <c r="O461" i="10" s="1"/>
  <c r="G461" i="10"/>
  <c r="K619" i="10"/>
  <c r="O619" i="10" s="1"/>
  <c r="G619" i="10"/>
  <c r="K585" i="10"/>
  <c r="O585" i="10" s="1"/>
  <c r="G585" i="10"/>
  <c r="K479" i="10"/>
  <c r="O479" i="10" s="1"/>
  <c r="G479" i="10"/>
  <c r="K602" i="10"/>
  <c r="O602" i="10" s="1"/>
  <c r="G602" i="10"/>
  <c r="K468" i="10"/>
  <c r="O468" i="10" s="1"/>
  <c r="G468" i="10"/>
  <c r="K589" i="10"/>
  <c r="O589" i="10" s="1"/>
  <c r="G589" i="10"/>
  <c r="K564" i="10"/>
  <c r="O564" i="10" s="1"/>
  <c r="G564" i="10"/>
  <c r="K596" i="10"/>
  <c r="O596" i="10" s="1"/>
  <c r="G596" i="10"/>
  <c r="K422" i="10"/>
  <c r="O422" i="10" s="1"/>
  <c r="G422" i="10"/>
  <c r="K429" i="10"/>
  <c r="O429" i="10" s="1"/>
  <c r="G429" i="10"/>
  <c r="K443" i="10"/>
  <c r="O443" i="10" s="1"/>
  <c r="G443" i="10"/>
  <c r="K531" i="10"/>
  <c r="O531" i="10" s="1"/>
  <c r="G531" i="10"/>
  <c r="K431" i="10"/>
  <c r="O431" i="10" s="1"/>
  <c r="G431" i="10"/>
  <c r="K524" i="10"/>
  <c r="O524" i="10" s="1"/>
  <c r="G524" i="10"/>
  <c r="K586" i="10"/>
  <c r="O586" i="10" s="1"/>
  <c r="G586" i="10"/>
  <c r="K599" i="10"/>
  <c r="O599" i="10" s="1"/>
  <c r="G599" i="10"/>
  <c r="K598" i="10"/>
  <c r="O598" i="10" s="1"/>
  <c r="G598" i="10"/>
  <c r="K528" i="10"/>
  <c r="O528" i="10" s="1"/>
  <c r="G528" i="10"/>
  <c r="K430" i="10"/>
  <c r="O430" i="10" s="1"/>
  <c r="G430" i="10"/>
  <c r="K578" i="10"/>
  <c r="O578" i="10" s="1"/>
  <c r="G578" i="10"/>
  <c r="K571" i="10"/>
  <c r="O571" i="10" s="1"/>
  <c r="G571" i="10"/>
  <c r="K523" i="10"/>
  <c r="O523" i="10" s="1"/>
  <c r="G523" i="10"/>
  <c r="K593" i="10"/>
  <c r="O593" i="10" s="1"/>
  <c r="G593" i="10"/>
  <c r="K484" i="10"/>
  <c r="O484" i="10" s="1"/>
  <c r="G484" i="10"/>
  <c r="K609" i="10"/>
  <c r="O609" i="10" s="1"/>
  <c r="G609" i="10"/>
  <c r="K476" i="10"/>
  <c r="O476" i="10" s="1"/>
  <c r="G476" i="10"/>
  <c r="K474" i="10"/>
  <c r="O474" i="10" s="1"/>
  <c r="G474" i="10"/>
  <c r="K605" i="10"/>
  <c r="O605" i="10" s="1"/>
  <c r="G605" i="10"/>
  <c r="K469" i="10"/>
  <c r="O469" i="10" s="1"/>
  <c r="G469" i="10"/>
  <c r="K604" i="10"/>
  <c r="O604" i="10" s="1"/>
  <c r="G604" i="10"/>
  <c r="K556" i="10"/>
  <c r="O556" i="10" s="1"/>
  <c r="G556" i="10"/>
  <c r="K471" i="10"/>
  <c r="O471" i="10" s="1"/>
  <c r="G471" i="10"/>
  <c r="K554" i="10"/>
  <c r="O554" i="10" s="1"/>
  <c r="G554" i="10"/>
  <c r="K562" i="10"/>
  <c r="O562" i="10" s="1"/>
  <c r="G562" i="10"/>
  <c r="K626" i="10"/>
  <c r="O626" i="10" s="1"/>
  <c r="G626" i="10"/>
  <c r="K601" i="10"/>
  <c r="O601" i="10" s="1"/>
  <c r="G601" i="10"/>
  <c r="K455" i="10"/>
  <c r="O455" i="10" s="1"/>
  <c r="G455" i="10"/>
  <c r="K595" i="10"/>
  <c r="O595" i="10" s="1"/>
  <c r="G595" i="10"/>
  <c r="K611" i="10"/>
  <c r="O611" i="10" s="1"/>
  <c r="G611" i="10"/>
  <c r="K485" i="10"/>
  <c r="O485" i="10" s="1"/>
  <c r="G485" i="10"/>
  <c r="K594" i="10"/>
  <c r="O594" i="10" s="1"/>
  <c r="G594" i="10"/>
  <c r="K460" i="10"/>
  <c r="O460" i="10" s="1"/>
  <c r="G460" i="10"/>
  <c r="K451" i="10"/>
  <c r="O451" i="10" s="1"/>
  <c r="G451" i="10"/>
  <c r="K491" i="10"/>
  <c r="O491" i="10" s="1"/>
  <c r="G491" i="10"/>
  <c r="K425" i="10"/>
  <c r="O425" i="10" s="1"/>
  <c r="G425" i="10"/>
  <c r="K572" i="10"/>
  <c r="O572" i="10" s="1"/>
  <c r="G572" i="10"/>
  <c r="K433" i="10"/>
  <c r="O433" i="10" s="1"/>
  <c r="G433" i="10"/>
  <c r="K567" i="10"/>
  <c r="O567" i="10" s="1"/>
  <c r="G567" i="10"/>
  <c r="K457" i="10"/>
  <c r="O457" i="10" s="1"/>
  <c r="G457" i="10"/>
  <c r="K540" i="10"/>
  <c r="O540" i="10" s="1"/>
  <c r="G540" i="10"/>
  <c r="K417" i="10"/>
  <c r="O417" i="10" s="1"/>
  <c r="G417" i="10"/>
  <c r="K412" i="10"/>
  <c r="O412" i="10" s="1"/>
  <c r="G412" i="10"/>
  <c r="K527" i="10"/>
  <c r="O527" i="10" s="1"/>
  <c r="G527" i="10"/>
  <c r="K580" i="10"/>
  <c r="O580" i="10" s="1"/>
  <c r="G580" i="10"/>
  <c r="K497" i="10"/>
  <c r="O497" i="10" s="1"/>
  <c r="G497" i="10"/>
  <c r="K607" i="10"/>
  <c r="O607" i="10" s="1"/>
  <c r="G607" i="10"/>
  <c r="K568" i="10"/>
  <c r="O568" i="10" s="1"/>
  <c r="G568" i="10"/>
  <c r="K532" i="10"/>
  <c r="O532" i="10" s="1"/>
  <c r="G532" i="10"/>
  <c r="K444" i="10"/>
  <c r="O444" i="10" s="1"/>
  <c r="G444" i="10"/>
  <c r="K518" i="10"/>
  <c r="O518" i="10" s="1"/>
  <c r="G518" i="10"/>
  <c r="K574" i="10"/>
  <c r="O574" i="10" s="1"/>
  <c r="G574" i="10"/>
  <c r="K620" i="10"/>
  <c r="O620" i="10" s="1"/>
  <c r="G620" i="10"/>
  <c r="K538" i="10"/>
  <c r="O538" i="10" s="1"/>
  <c r="G538" i="10"/>
  <c r="K618" i="10"/>
  <c r="O618" i="10" s="1"/>
  <c r="G618" i="10"/>
  <c r="K547" i="10"/>
  <c r="O547" i="10" s="1"/>
  <c r="G547" i="10"/>
  <c r="K434" i="10"/>
  <c r="O434" i="10" s="1"/>
  <c r="G434" i="10"/>
  <c r="K543" i="10"/>
  <c r="O543" i="10" s="1"/>
  <c r="G543" i="10"/>
  <c r="K475" i="10"/>
  <c r="O475" i="10" s="1"/>
  <c r="G475" i="10"/>
  <c r="K508" i="10"/>
  <c r="O508" i="10" s="1"/>
  <c r="G508" i="10"/>
  <c r="K505" i="10"/>
  <c r="O505" i="10" s="1"/>
  <c r="G505" i="10"/>
  <c r="K548" i="10"/>
  <c r="O548" i="10" s="1"/>
  <c r="G548" i="10"/>
  <c r="K541" i="10"/>
  <c r="O541" i="10" s="1"/>
  <c r="G541" i="10"/>
  <c r="K606" i="10"/>
  <c r="O606" i="10" s="1"/>
  <c r="G606" i="10"/>
  <c r="K565" i="10"/>
  <c r="O565" i="10" s="1"/>
  <c r="G565" i="10"/>
  <c r="K445" i="10"/>
  <c r="O445" i="10" s="1"/>
  <c r="G445" i="10"/>
  <c r="K525" i="10"/>
  <c r="O525" i="10" s="1"/>
  <c r="G525" i="10"/>
  <c r="K549" i="10"/>
  <c r="O549" i="10" s="1"/>
  <c r="G549" i="10"/>
  <c r="K610" i="10"/>
  <c r="O610" i="10" s="1"/>
  <c r="G610" i="10"/>
  <c r="K622" i="10"/>
  <c r="O622" i="10" s="1"/>
  <c r="G622" i="10"/>
  <c r="K546" i="10"/>
  <c r="O546" i="10" s="1"/>
  <c r="G546" i="10"/>
  <c r="K542" i="10"/>
  <c r="O542" i="10" s="1"/>
  <c r="G542" i="10"/>
  <c r="K612" i="10"/>
  <c r="O612" i="10" s="1"/>
  <c r="G612" i="10"/>
  <c r="K575" i="10"/>
  <c r="O575" i="10" s="1"/>
  <c r="G575" i="10"/>
  <c r="K495" i="10"/>
  <c r="O495" i="10" s="1"/>
  <c r="G495" i="10"/>
  <c r="K437" i="10"/>
  <c r="O437" i="10" s="1"/>
  <c r="G437" i="10"/>
  <c r="K450" i="10"/>
  <c r="O450" i="10" s="1"/>
  <c r="G450" i="10"/>
  <c r="K536" i="10"/>
  <c r="O536" i="10" s="1"/>
  <c r="G536" i="10"/>
  <c r="K560" i="10"/>
  <c r="O560" i="10" s="1"/>
  <c r="G560" i="10"/>
  <c r="K423" i="10"/>
  <c r="O423" i="10" s="1"/>
  <c r="G423" i="10"/>
  <c r="K520" i="10"/>
  <c r="O520" i="10" s="1"/>
  <c r="G520" i="10"/>
  <c r="K511" i="10"/>
  <c r="O511" i="10" s="1"/>
  <c r="G511" i="10"/>
  <c r="K576" i="10"/>
  <c r="O576" i="10" s="1"/>
  <c r="G576" i="10"/>
  <c r="K603" i="10"/>
  <c r="O603" i="10" s="1"/>
  <c r="G603" i="10"/>
  <c r="K452" i="10"/>
  <c r="O452" i="10" s="1"/>
  <c r="G452" i="10"/>
  <c r="K533" i="10"/>
  <c r="O533" i="10" s="1"/>
  <c r="G533" i="10"/>
  <c r="K570" i="10"/>
  <c r="O570" i="10" s="1"/>
  <c r="G570" i="10"/>
  <c r="K415" i="10"/>
  <c r="O415" i="10" s="1"/>
  <c r="G415" i="10"/>
  <c r="K498" i="10"/>
  <c r="O498" i="10" s="1"/>
  <c r="G498" i="10"/>
  <c r="K534" i="10"/>
  <c r="O534" i="10" s="1"/>
  <c r="G534" i="10"/>
  <c r="E1122" i="2"/>
  <c r="F1122" i="2"/>
  <c r="G1122" i="2"/>
  <c r="D1123" i="2"/>
  <c r="I1122" i="2"/>
  <c r="C1122" i="2"/>
  <c r="H1122" i="2"/>
  <c r="I512" i="10"/>
  <c r="Q553" i="10"/>
  <c r="Q466" i="10"/>
  <c r="I626" i="10"/>
  <c r="I421" i="10"/>
  <c r="I555" i="10"/>
  <c r="Q555" i="10"/>
  <c r="Q513" i="10"/>
  <c r="I513" i="10"/>
  <c r="I463" i="10"/>
  <c r="M463" i="10"/>
  <c r="I445" i="10"/>
  <c r="Q600" i="10"/>
  <c r="I600" i="10"/>
  <c r="M595" i="10"/>
  <c r="Q496" i="10"/>
  <c r="M517" i="10"/>
  <c r="I526" i="10"/>
  <c r="M487" i="10"/>
  <c r="I503" i="10"/>
  <c r="Q472" i="10"/>
  <c r="M421" i="10"/>
  <c r="I474" i="10"/>
  <c r="I488" i="10"/>
  <c r="Q602" i="10"/>
  <c r="D573" i="10"/>
  <c r="D574" i="10" s="1"/>
  <c r="M503" i="10"/>
  <c r="I575" i="10"/>
  <c r="I495" i="10"/>
  <c r="I573" i="10"/>
  <c r="I506" i="10"/>
  <c r="I440" i="10"/>
  <c r="Q487" i="10"/>
  <c r="Q488" i="10"/>
  <c r="Q575" i="10"/>
  <c r="Q592" i="10"/>
  <c r="I517" i="10"/>
  <c r="I592" i="10"/>
  <c r="M552" i="10"/>
  <c r="M461" i="10"/>
  <c r="Q563" i="10"/>
  <c r="I432" i="10"/>
  <c r="Q610" i="10"/>
  <c r="I563" i="10"/>
  <c r="M472" i="10"/>
  <c r="I476" i="10"/>
  <c r="M496" i="10"/>
  <c r="Q594" i="10"/>
  <c r="M512" i="10"/>
  <c r="Q506" i="10"/>
  <c r="Q621" i="10"/>
  <c r="I608" i="10"/>
  <c r="I610" i="10"/>
  <c r="C356" i="10"/>
  <c r="I534" i="10"/>
  <c r="D624" i="10"/>
  <c r="D625" i="10" s="1"/>
  <c r="I553" i="10"/>
  <c r="M476" i="10"/>
  <c r="Q432" i="10"/>
  <c r="Q480" i="10"/>
  <c r="M624" i="10"/>
  <c r="I566" i="10"/>
  <c r="Q495" i="10"/>
  <c r="Q474" i="10"/>
  <c r="Q589" i="10"/>
  <c r="Q626" i="10"/>
  <c r="Q566" i="10"/>
  <c r="I624" i="10"/>
  <c r="M480" i="10"/>
  <c r="I456" i="10"/>
  <c r="Q552" i="10"/>
  <c r="I618" i="10"/>
  <c r="M448" i="10"/>
  <c r="Q485" i="10"/>
  <c r="M518" i="10"/>
  <c r="Q534" i="10"/>
  <c r="I589" i="10"/>
  <c r="Q618" i="10"/>
  <c r="Q448" i="10"/>
  <c r="M608" i="10"/>
  <c r="I595" i="10"/>
  <c r="I525" i="10"/>
  <c r="I477" i="10"/>
  <c r="Q577" i="10"/>
  <c r="E284" i="10"/>
  <c r="E285" i="10" s="1"/>
  <c r="M525" i="10"/>
  <c r="I416" i="10"/>
  <c r="Q477" i="10"/>
  <c r="Q547" i="10"/>
  <c r="M526" i="10"/>
  <c r="I410" i="10"/>
  <c r="Q439" i="10"/>
  <c r="Q537" i="10"/>
  <c r="Q504" i="10"/>
  <c r="I426" i="10"/>
  <c r="I602" i="10"/>
  <c r="I439" i="10"/>
  <c r="I537" i="10"/>
  <c r="I529" i="10"/>
  <c r="M485" i="10"/>
  <c r="Q410" i="10"/>
  <c r="I504" i="10"/>
  <c r="Q521" i="10"/>
  <c r="M453" i="10"/>
  <c r="Q493" i="10"/>
  <c r="I547" i="10"/>
  <c r="M579" i="10"/>
  <c r="I577" i="10"/>
  <c r="M413" i="10"/>
  <c r="I521" i="10"/>
  <c r="I461" i="10"/>
  <c r="I493" i="10"/>
  <c r="M573" i="10"/>
  <c r="I584" i="10"/>
  <c r="M445" i="10"/>
  <c r="M440" i="10"/>
  <c r="Q518" i="10"/>
  <c r="M456" i="10"/>
  <c r="Q545" i="10"/>
  <c r="I501" i="10"/>
  <c r="M584" i="10"/>
  <c r="Q426" i="10"/>
  <c r="I413" i="10"/>
  <c r="Q416" i="10"/>
  <c r="I453" i="10"/>
  <c r="M533" i="10"/>
  <c r="Q533" i="10"/>
  <c r="I545" i="10"/>
  <c r="M501" i="10"/>
  <c r="Q558" i="10"/>
  <c r="I594" i="10"/>
  <c r="I579" i="10"/>
  <c r="M613" i="10"/>
  <c r="Q471" i="10"/>
  <c r="C355" i="10"/>
  <c r="I542" i="10"/>
  <c r="Q529" i="10"/>
  <c r="I471" i="10"/>
  <c r="Q510" i="10"/>
  <c r="I621" i="10"/>
  <c r="Q482" i="10"/>
  <c r="M542" i="10"/>
  <c r="I613" i="10"/>
  <c r="M458" i="10"/>
  <c r="Q458" i="10"/>
  <c r="I13" i="10"/>
  <c r="I14" i="10" s="1"/>
  <c r="I15" i="10" s="1"/>
  <c r="I16" i="10" s="1"/>
  <c r="I17" i="10" s="1"/>
  <c r="I18" i="10" s="1"/>
  <c r="I19" i="10" s="1"/>
  <c r="I20" i="10" s="1"/>
  <c r="I21" i="10" s="1"/>
  <c r="I22" i="10" s="1"/>
  <c r="I23" i="10" s="1"/>
  <c r="I24" i="10" s="1"/>
  <c r="I25" i="10" s="1"/>
  <c r="I26" i="10" s="1"/>
  <c r="I27" i="10" s="1"/>
  <c r="I28" i="10" s="1"/>
  <c r="I29" i="10" s="1"/>
  <c r="I30" i="10" s="1"/>
  <c r="I31" i="10" s="1"/>
  <c r="I32" i="10" s="1"/>
  <c r="I33" i="10" s="1"/>
  <c r="I34" i="10" s="1"/>
  <c r="I35" i="10" s="1"/>
  <c r="I36" i="10" s="1"/>
  <c r="I37" i="10" s="1"/>
  <c r="I38" i="10" s="1"/>
  <c r="I39" i="10" s="1"/>
  <c r="I40" i="10" s="1"/>
  <c r="I41" i="10" s="1"/>
  <c r="I42" i="10" s="1"/>
  <c r="I43" i="10" s="1"/>
  <c r="I44" i="10" s="1"/>
  <c r="I45" i="10" s="1"/>
  <c r="I46" i="10" s="1"/>
  <c r="I47" i="10" s="1"/>
  <c r="I48" i="10" s="1"/>
  <c r="I49" i="10" s="1"/>
  <c r="I50" i="10" s="1"/>
  <c r="I51" i="10" s="1"/>
  <c r="I52" i="10" s="1"/>
  <c r="I53" i="10" s="1"/>
  <c r="I54" i="10" s="1"/>
  <c r="I55" i="10" s="1"/>
  <c r="I56" i="10" s="1"/>
  <c r="I57" i="10" s="1"/>
  <c r="I58" i="10" s="1"/>
  <c r="I59" i="10" s="1"/>
  <c r="I60" i="10" s="1"/>
  <c r="I61" i="10" s="1"/>
  <c r="I62" i="10" s="1"/>
  <c r="I63" i="10" s="1"/>
  <c r="I64" i="10" s="1"/>
  <c r="I65" i="10" s="1"/>
  <c r="I66" i="10" s="1"/>
  <c r="Q12" i="10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I482" i="10"/>
  <c r="P288" i="10"/>
  <c r="I292" i="10"/>
  <c r="L288" i="10"/>
  <c r="Q288" i="10" s="1"/>
  <c r="G288" i="10"/>
  <c r="I288" i="10"/>
  <c r="J288" i="10"/>
  <c r="O288" i="10"/>
  <c r="O292" i="10"/>
  <c r="G292" i="10"/>
  <c r="L292" i="10"/>
  <c r="Q292" i="10" s="1"/>
  <c r="F292" i="10"/>
  <c r="N292" i="10" s="1"/>
  <c r="J292" i="10"/>
  <c r="M292" i="10"/>
  <c r="K292" i="10"/>
  <c r="H292" i="10"/>
  <c r="D292" i="10"/>
  <c r="M464" i="10"/>
  <c r="I510" i="10"/>
  <c r="Q603" i="10"/>
  <c r="M603" i="10"/>
  <c r="I603" i="10"/>
  <c r="D140" i="10"/>
  <c r="E141" i="10"/>
  <c r="Q484" i="10"/>
  <c r="M484" i="10"/>
  <c r="I550" i="10"/>
  <c r="Q464" i="10"/>
  <c r="Q424" i="10"/>
  <c r="Q539" i="10"/>
  <c r="Q616" i="10"/>
  <c r="E294" i="10"/>
  <c r="D293" i="10"/>
  <c r="M550" i="10"/>
  <c r="I424" i="10"/>
  <c r="I539" i="10"/>
  <c r="I616" i="10"/>
  <c r="Q597" i="10"/>
  <c r="M597" i="10"/>
  <c r="I597" i="10"/>
  <c r="E151" i="10"/>
  <c r="D150" i="10"/>
  <c r="M442" i="10"/>
  <c r="Q442" i="10"/>
  <c r="M415" i="10"/>
  <c r="Q415" i="10"/>
  <c r="E333" i="10"/>
  <c r="D332" i="10"/>
  <c r="Q332" i="10" s="1"/>
  <c r="C288" i="10"/>
  <c r="K288" i="10"/>
  <c r="M288" i="10"/>
  <c r="F288" i="10"/>
  <c r="N288" i="10" s="1"/>
  <c r="H288" i="10"/>
  <c r="Q444" i="10"/>
  <c r="M444" i="10"/>
  <c r="I444" i="10"/>
  <c r="Q452" i="10"/>
  <c r="M452" i="10"/>
  <c r="I452" i="10"/>
  <c r="M490" i="10"/>
  <c r="I490" i="10"/>
  <c r="Q490" i="10"/>
  <c r="M554" i="10"/>
  <c r="I554" i="10"/>
  <c r="Q554" i="10"/>
  <c r="M623" i="10"/>
  <c r="I623" i="10"/>
  <c r="Q611" i="10"/>
  <c r="M611" i="10"/>
  <c r="I611" i="10"/>
  <c r="Q500" i="10"/>
  <c r="M500" i="10"/>
  <c r="I500" i="10"/>
  <c r="Q460" i="10"/>
  <c r="M460" i="10"/>
  <c r="I460" i="10"/>
  <c r="Q571" i="10"/>
  <c r="M571" i="10"/>
  <c r="I571" i="10"/>
  <c r="Q619" i="10"/>
  <c r="M619" i="10"/>
  <c r="I619" i="10"/>
  <c r="M570" i="10"/>
  <c r="I570" i="10"/>
  <c r="Q570" i="10"/>
  <c r="I558" i="10"/>
  <c r="M544" i="10"/>
  <c r="I544" i="10"/>
  <c r="M515" i="10"/>
  <c r="I515" i="10"/>
  <c r="Q492" i="10"/>
  <c r="I492" i="10"/>
  <c r="M492" i="10"/>
  <c r="O332" i="10"/>
  <c r="C332" i="10"/>
  <c r="K332" i="10"/>
  <c r="G332" i="10"/>
  <c r="G13" i="10"/>
  <c r="G14" i="10" s="1"/>
  <c r="G15" i="10" s="1"/>
  <c r="G16" i="10" s="1"/>
  <c r="G17" i="10" s="1"/>
  <c r="G18" i="10" s="1"/>
  <c r="H12" i="10"/>
  <c r="H149" i="10"/>
  <c r="H150" i="10" s="1"/>
  <c r="C292" i="10"/>
  <c r="P292" i="10"/>
  <c r="J283" i="10"/>
  <c r="L283" i="10"/>
  <c r="Q283" i="10" s="1"/>
  <c r="P283" i="10"/>
  <c r="C283" i="10"/>
  <c r="K283" i="10"/>
  <c r="G283" i="10"/>
  <c r="O283" i="10"/>
  <c r="H283" i="10"/>
  <c r="M283" i="10"/>
  <c r="F283" i="10"/>
  <c r="N283" i="10" s="1"/>
  <c r="I283" i="10"/>
  <c r="I438" i="10"/>
  <c r="Q438" i="10"/>
  <c r="M438" i="10"/>
  <c r="Q436" i="10"/>
  <c r="M436" i="10"/>
  <c r="I436" i="10"/>
  <c r="M582" i="10"/>
  <c r="I582" i="10"/>
  <c r="Q582" i="10"/>
  <c r="I508" i="10"/>
  <c r="Q508" i="10"/>
  <c r="M508" i="10"/>
  <c r="I459" i="10"/>
  <c r="Q459" i="10"/>
  <c r="M459" i="10"/>
  <c r="M465" i="10"/>
  <c r="I465" i="10"/>
  <c r="Q465" i="10"/>
  <c r="M569" i="10"/>
  <c r="I569" i="10"/>
  <c r="Q569" i="10"/>
  <c r="M528" i="10"/>
  <c r="I528" i="10"/>
  <c r="Q528" i="10"/>
  <c r="C150" i="10"/>
  <c r="M435" i="10"/>
  <c r="I435" i="10"/>
  <c r="Q435" i="10"/>
  <c r="I467" i="10"/>
  <c r="Q467" i="10"/>
  <c r="M467" i="10"/>
  <c r="I483" i="10"/>
  <c r="Q483" i="10"/>
  <c r="M483" i="10"/>
  <c r="Q446" i="10"/>
  <c r="M446" i="10"/>
  <c r="I446" i="10"/>
  <c r="Q478" i="10"/>
  <c r="M478" i="10"/>
  <c r="I478" i="10"/>
  <c r="I524" i="10"/>
  <c r="Q524" i="10"/>
  <c r="M524" i="10"/>
  <c r="I522" i="10"/>
  <c r="M522" i="10"/>
  <c r="Q522" i="10"/>
  <c r="Q562" i="10"/>
  <c r="M562" i="10"/>
  <c r="I562" i="10"/>
  <c r="M481" i="10"/>
  <c r="I481" i="10"/>
  <c r="Q481" i="10"/>
  <c r="I598" i="10"/>
  <c r="Q598" i="10"/>
  <c r="M598" i="10"/>
  <c r="M587" i="10"/>
  <c r="Q587" i="10"/>
  <c r="I587" i="10"/>
  <c r="I532" i="10"/>
  <c r="Q532" i="10"/>
  <c r="M532" i="10"/>
  <c r="M427" i="10"/>
  <c r="I427" i="10"/>
  <c r="Q427" i="10"/>
  <c r="I509" i="10"/>
  <c r="M509" i="10"/>
  <c r="Q509" i="10"/>
  <c r="G69" i="10"/>
  <c r="C70" i="10"/>
  <c r="C71" i="10" s="1"/>
  <c r="C72" i="10" s="1"/>
  <c r="C73" i="10" s="1"/>
  <c r="I499" i="10"/>
  <c r="Q499" i="10"/>
  <c r="M499" i="10"/>
  <c r="M457" i="10"/>
  <c r="I457" i="10"/>
  <c r="Q457" i="10"/>
  <c r="G20" i="10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F19" i="10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F52" i="10" s="1"/>
  <c r="F53" i="10" s="1"/>
  <c r="F54" i="10" s="1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65" i="10" s="1"/>
  <c r="F66" i="10" s="1"/>
  <c r="F67" i="10" s="1"/>
  <c r="H19" i="10"/>
  <c r="I422" i="10"/>
  <c r="Q422" i="10"/>
  <c r="M422" i="10"/>
  <c r="I516" i="10"/>
  <c r="Q516" i="10"/>
  <c r="M516" i="10"/>
  <c r="M549" i="10"/>
  <c r="I549" i="10"/>
  <c r="Q549" i="10"/>
  <c r="M576" i="10"/>
  <c r="I576" i="10"/>
  <c r="Q576" i="10"/>
  <c r="Q412" i="10"/>
  <c r="M412" i="10"/>
  <c r="I412" i="10"/>
  <c r="M536" i="10"/>
  <c r="Q536" i="10"/>
  <c r="I536" i="10"/>
  <c r="I580" i="10"/>
  <c r="M580" i="10"/>
  <c r="Q580" i="10"/>
  <c r="H695" i="10"/>
  <c r="C695" i="10"/>
  <c r="E695" i="10"/>
  <c r="F695" i="10"/>
  <c r="G695" i="10"/>
  <c r="D696" i="10"/>
  <c r="I540" i="10"/>
  <c r="Q540" i="10"/>
  <c r="M540" i="10"/>
  <c r="I425" i="10"/>
  <c r="Q425" i="10"/>
  <c r="M425" i="10"/>
  <c r="Q583" i="10"/>
  <c r="M583" i="10"/>
  <c r="I583" i="10"/>
  <c r="I590" i="10"/>
  <c r="Q590" i="10"/>
  <c r="M590" i="10"/>
  <c r="Q551" i="10"/>
  <c r="I551" i="10"/>
  <c r="M551" i="10"/>
  <c r="Q502" i="10"/>
  <c r="M502" i="10"/>
  <c r="I502" i="10"/>
  <c r="M505" i="10"/>
  <c r="I505" i="10"/>
  <c r="Q505" i="10"/>
  <c r="Q622" i="10"/>
  <c r="M622" i="10"/>
  <c r="I622" i="10"/>
  <c r="Q519" i="10"/>
  <c r="M519" i="10"/>
  <c r="I519" i="10"/>
  <c r="I414" i="10"/>
  <c r="Q414" i="10"/>
  <c r="M414" i="10"/>
  <c r="I588" i="10"/>
  <c r="Q588" i="10"/>
  <c r="M588" i="10"/>
  <c r="O67" i="10"/>
  <c r="K67" i="10"/>
  <c r="I67" i="10"/>
  <c r="P67" i="10"/>
  <c r="I417" i="10"/>
  <c r="Q417" i="10"/>
  <c r="M417" i="10"/>
  <c r="I451" i="10"/>
  <c r="Q451" i="10"/>
  <c r="M451" i="10"/>
  <c r="Q454" i="10"/>
  <c r="M454" i="10"/>
  <c r="I454" i="10"/>
  <c r="Q486" i="10"/>
  <c r="M486" i="10"/>
  <c r="I486" i="10"/>
  <c r="M473" i="10"/>
  <c r="I473" i="10"/>
  <c r="Q473" i="10"/>
  <c r="M561" i="10"/>
  <c r="I561" i="10"/>
  <c r="Q561" i="10"/>
  <c r="M449" i="10"/>
  <c r="I449" i="10"/>
  <c r="Q449" i="10"/>
  <c r="Q593" i="10"/>
  <c r="M593" i="10"/>
  <c r="I593" i="10"/>
  <c r="M441" i="10"/>
  <c r="I441" i="10"/>
  <c r="Q441" i="10"/>
  <c r="Q543" i="10"/>
  <c r="I543" i="10"/>
  <c r="M543" i="10"/>
  <c r="I568" i="10"/>
  <c r="M568" i="10"/>
  <c r="Q568" i="10"/>
  <c r="G727" i="10"/>
  <c r="H727" i="10"/>
  <c r="D728" i="10"/>
  <c r="C727" i="10"/>
  <c r="F727" i="10"/>
  <c r="E727" i="10"/>
  <c r="I556" i="10"/>
  <c r="Q556" i="10"/>
  <c r="M556" i="10"/>
  <c r="Q428" i="10"/>
  <c r="M428" i="10"/>
  <c r="I428" i="10"/>
  <c r="M574" i="10"/>
  <c r="I574" i="10"/>
  <c r="Q574" i="10"/>
  <c r="K139" i="10"/>
  <c r="G139" i="10"/>
  <c r="O139" i="10"/>
  <c r="F139" i="10"/>
  <c r="N139" i="10" s="1"/>
  <c r="I139" i="10"/>
  <c r="H139" i="10"/>
  <c r="M139" i="10"/>
  <c r="P139" i="10"/>
  <c r="C139" i="10"/>
  <c r="J139" i="10"/>
  <c r="L139" i="10"/>
  <c r="Q139" i="10" s="1"/>
  <c r="M411" i="10"/>
  <c r="I411" i="10"/>
  <c r="Q411" i="10"/>
  <c r="I430" i="10"/>
  <c r="Q430" i="10"/>
  <c r="M430" i="10"/>
  <c r="Q420" i="10"/>
  <c r="M420" i="10"/>
  <c r="I420" i="10"/>
  <c r="I572" i="10"/>
  <c r="M572" i="10"/>
  <c r="Q572" i="10"/>
  <c r="Q601" i="10"/>
  <c r="M601" i="10"/>
  <c r="I601" i="10"/>
  <c r="M557" i="10"/>
  <c r="I557" i="10"/>
  <c r="Q557" i="10"/>
  <c r="M497" i="10"/>
  <c r="I497" i="10"/>
  <c r="Q497" i="10"/>
  <c r="I606" i="10"/>
  <c r="Q606" i="10"/>
  <c r="M606" i="10"/>
  <c r="Q617" i="10"/>
  <c r="M617" i="10"/>
  <c r="I617" i="10"/>
  <c r="P89" i="10"/>
  <c r="O89" i="10"/>
  <c r="I89" i="10"/>
  <c r="G89" i="10"/>
  <c r="M89" i="10"/>
  <c r="F89" i="10"/>
  <c r="K89" i="10"/>
  <c r="H89" i="10"/>
  <c r="J89" i="10"/>
  <c r="Q89" i="10" s="1"/>
  <c r="L89" i="10"/>
  <c r="Q470" i="10"/>
  <c r="M470" i="10"/>
  <c r="I470" i="10"/>
  <c r="I614" i="10"/>
  <c r="Q614" i="10"/>
  <c r="M614" i="10"/>
  <c r="I443" i="10"/>
  <c r="Q443" i="10"/>
  <c r="M443" i="10"/>
  <c r="I433" i="10"/>
  <c r="Q433" i="10"/>
  <c r="M433" i="10"/>
  <c r="Q527" i="10"/>
  <c r="M527" i="10"/>
  <c r="I527" i="10"/>
  <c r="L148" i="10"/>
  <c r="J149" i="10"/>
  <c r="J150" i="10" s="1"/>
  <c r="M419" i="10"/>
  <c r="I419" i="10"/>
  <c r="Q419" i="10"/>
  <c r="Q535" i="10"/>
  <c r="M535" i="10"/>
  <c r="I535" i="10"/>
  <c r="I475" i="10"/>
  <c r="Q475" i="10"/>
  <c r="M475" i="10"/>
  <c r="I491" i="10"/>
  <c r="Q491" i="10"/>
  <c r="M491" i="10"/>
  <c r="Q462" i="10"/>
  <c r="M462" i="10"/>
  <c r="I462" i="10"/>
  <c r="Q494" i="10"/>
  <c r="M494" i="10"/>
  <c r="I494" i="10"/>
  <c r="J354" i="10"/>
  <c r="J355" i="10" s="1"/>
  <c r="J356" i="10" s="1"/>
  <c r="J357" i="10" s="1"/>
  <c r="J358" i="10" s="1"/>
  <c r="J359" i="10" s="1"/>
  <c r="J360" i="10" s="1"/>
  <c r="J361" i="10" s="1"/>
  <c r="J362" i="10" s="1"/>
  <c r="J363" i="10" s="1"/>
  <c r="J364" i="10" s="1"/>
  <c r="J365" i="10" s="1"/>
  <c r="J366" i="10" s="1"/>
  <c r="J367" i="10" s="1"/>
  <c r="J368" i="10" s="1"/>
  <c r="J369" i="10" s="1"/>
  <c r="J370" i="10" s="1"/>
  <c r="J371" i="10" s="1"/>
  <c r="J372" i="10" s="1"/>
  <c r="J373" i="10" s="1"/>
  <c r="J374" i="10" s="1"/>
  <c r="J375" i="10" s="1"/>
  <c r="J376" i="10" s="1"/>
  <c r="J377" i="10" s="1"/>
  <c r="J378" i="10" s="1"/>
  <c r="J379" i="10" s="1"/>
  <c r="J380" i="10" s="1"/>
  <c r="J381" i="10" s="1"/>
  <c r="J382" i="10" s="1"/>
  <c r="J383" i="10" s="1"/>
  <c r="J384" i="10" s="1"/>
  <c r="J385" i="10" s="1"/>
  <c r="J386" i="10" s="1"/>
  <c r="J387" i="10" s="1"/>
  <c r="J388" i="10" s="1"/>
  <c r="J389" i="10" s="1"/>
  <c r="J390" i="10" s="1"/>
  <c r="J391" i="10" s="1"/>
  <c r="J392" i="10" s="1"/>
  <c r="J393" i="10" s="1"/>
  <c r="J394" i="10" s="1"/>
  <c r="J395" i="10" s="1"/>
  <c r="J396" i="10" s="1"/>
  <c r="J397" i="10" s="1"/>
  <c r="J398" i="10" s="1"/>
  <c r="J399" i="10" s="1"/>
  <c r="J400" i="10" s="1"/>
  <c r="J401" i="10" s="1"/>
  <c r="J402" i="10" s="1"/>
  <c r="J403" i="10" s="1"/>
  <c r="J404" i="10" s="1"/>
  <c r="J405" i="10" s="1"/>
  <c r="J406" i="10" s="1"/>
  <c r="J407" i="10" s="1"/>
  <c r="J408" i="10" s="1"/>
  <c r="J409" i="10" s="1"/>
  <c r="K353" i="10"/>
  <c r="K354" i="10" s="1"/>
  <c r="K355" i="10" s="1"/>
  <c r="K356" i="10" s="1"/>
  <c r="K357" i="10" s="1"/>
  <c r="K358" i="10" s="1"/>
  <c r="K359" i="10" s="1"/>
  <c r="K360" i="10" s="1"/>
  <c r="K361" i="10" s="1"/>
  <c r="K362" i="10" s="1"/>
  <c r="K363" i="10" s="1"/>
  <c r="K364" i="10" s="1"/>
  <c r="K365" i="10" s="1"/>
  <c r="K366" i="10" s="1"/>
  <c r="K367" i="10" s="1"/>
  <c r="K368" i="10" s="1"/>
  <c r="K369" i="10" s="1"/>
  <c r="K370" i="10" s="1"/>
  <c r="K371" i="10" s="1"/>
  <c r="K372" i="10" s="1"/>
  <c r="K373" i="10" s="1"/>
  <c r="K374" i="10" s="1"/>
  <c r="K375" i="10" s="1"/>
  <c r="K376" i="10" s="1"/>
  <c r="K377" i="10" s="1"/>
  <c r="K378" i="10" s="1"/>
  <c r="K379" i="10" s="1"/>
  <c r="K380" i="10" s="1"/>
  <c r="K381" i="10" s="1"/>
  <c r="K382" i="10" s="1"/>
  <c r="K383" i="10" s="1"/>
  <c r="K384" i="10" s="1"/>
  <c r="K385" i="10" s="1"/>
  <c r="K386" i="10" s="1"/>
  <c r="K387" i="10" s="1"/>
  <c r="K388" i="10" s="1"/>
  <c r="K389" i="10" s="1"/>
  <c r="K390" i="10" s="1"/>
  <c r="K391" i="10" s="1"/>
  <c r="K392" i="10" s="1"/>
  <c r="K393" i="10" s="1"/>
  <c r="K394" i="10" s="1"/>
  <c r="K395" i="10" s="1"/>
  <c r="K396" i="10" s="1"/>
  <c r="K397" i="10" s="1"/>
  <c r="K398" i="10" s="1"/>
  <c r="K399" i="10" s="1"/>
  <c r="K400" i="10" s="1"/>
  <c r="K401" i="10" s="1"/>
  <c r="K402" i="10" s="1"/>
  <c r="K403" i="10" s="1"/>
  <c r="K404" i="10" s="1"/>
  <c r="K405" i="10" s="1"/>
  <c r="K406" i="10" s="1"/>
  <c r="K407" i="10" s="1"/>
  <c r="K408" i="10" s="1"/>
  <c r="K409" i="10" s="1"/>
  <c r="O409" i="10" s="1"/>
  <c r="M489" i="10"/>
  <c r="I489" i="10"/>
  <c r="Q489" i="10"/>
  <c r="Q609" i="10"/>
  <c r="M609" i="10"/>
  <c r="I609" i="10"/>
  <c r="I548" i="10"/>
  <c r="Q548" i="10"/>
  <c r="M548" i="10"/>
  <c r="D358" i="10"/>
  <c r="C357" i="10"/>
  <c r="M559" i="10"/>
  <c r="I559" i="10"/>
  <c r="Q559" i="10"/>
  <c r="I567" i="10"/>
  <c r="M567" i="10"/>
  <c r="Q567" i="10"/>
  <c r="M423" i="10"/>
  <c r="I423" i="10"/>
  <c r="Q423" i="10"/>
  <c r="Q511" i="10"/>
  <c r="I511" i="10"/>
  <c r="M511" i="10"/>
  <c r="I627" i="10"/>
  <c r="Q627" i="10"/>
  <c r="M627" i="10"/>
  <c r="M628" i="10"/>
  <c r="I628" i="10"/>
  <c r="Q628" i="10"/>
  <c r="C714" i="2"/>
  <c r="C715" i="2"/>
  <c r="C716" i="2"/>
  <c r="E1398" i="3" l="1"/>
  <c r="C1398" i="3"/>
  <c r="F346" i="10"/>
  <c r="C346" i="10"/>
  <c r="M346" i="10"/>
  <c r="H346" i="10"/>
  <c r="O346" i="10"/>
  <c r="L346" i="10"/>
  <c r="G346" i="10"/>
  <c r="D346" i="10"/>
  <c r="N346" i="10"/>
  <c r="I346" i="10"/>
  <c r="K346" i="10"/>
  <c r="J346" i="10"/>
  <c r="Q346" i="10"/>
  <c r="D1399" i="3"/>
  <c r="C512" i="3"/>
  <c r="D512" i="3"/>
  <c r="F512" i="3" s="1"/>
  <c r="F513" i="3" s="1"/>
  <c r="F514" i="3" s="1"/>
  <c r="F515" i="3" s="1"/>
  <c r="F516" i="3" s="1"/>
  <c r="E513" i="3"/>
  <c r="C655" i="3"/>
  <c r="E656" i="3"/>
  <c r="D655" i="3"/>
  <c r="F655" i="3" s="1"/>
  <c r="C468" i="3"/>
  <c r="E469" i="3"/>
  <c r="F1123" i="2"/>
  <c r="G1123" i="2"/>
  <c r="I1123" i="2"/>
  <c r="H1123" i="2"/>
  <c r="E1123" i="2"/>
  <c r="C1123" i="2"/>
  <c r="D1124" i="2"/>
  <c r="C573" i="10"/>
  <c r="C624" i="10"/>
  <c r="D284" i="10"/>
  <c r="D285" i="10"/>
  <c r="E286" i="10"/>
  <c r="D286" i="10" s="1"/>
  <c r="E334" i="10"/>
  <c r="D333" i="10"/>
  <c r="Q333" i="10" s="1"/>
  <c r="E152" i="10"/>
  <c r="D151" i="10"/>
  <c r="D294" i="10"/>
  <c r="E295" i="10"/>
  <c r="E142" i="10"/>
  <c r="D141" i="10"/>
  <c r="I332" i="10"/>
  <c r="H332" i="10"/>
  <c r="M332" i="10"/>
  <c r="P332" i="10"/>
  <c r="L332" i="10"/>
  <c r="J332" i="10"/>
  <c r="F332" i="10"/>
  <c r="N332" i="10" s="1"/>
  <c r="G293" i="10"/>
  <c r="C293" i="10"/>
  <c r="P293" i="10"/>
  <c r="F293" i="10"/>
  <c r="N293" i="10" s="1"/>
  <c r="I293" i="10"/>
  <c r="K293" i="10"/>
  <c r="H293" i="10"/>
  <c r="O293" i="10"/>
  <c r="M293" i="10"/>
  <c r="J293" i="10"/>
  <c r="L293" i="10"/>
  <c r="Q293" i="10" s="1"/>
  <c r="H284" i="10"/>
  <c r="J284" i="10"/>
  <c r="M284" i="10"/>
  <c r="O284" i="10"/>
  <c r="L284" i="10"/>
  <c r="Q284" i="10" s="1"/>
  <c r="F284" i="10"/>
  <c r="N284" i="10" s="1"/>
  <c r="P284" i="10"/>
  <c r="G284" i="10"/>
  <c r="C284" i="10"/>
  <c r="I284" i="10"/>
  <c r="K284" i="10"/>
  <c r="H13" i="10"/>
  <c r="H14" i="10" s="1"/>
  <c r="H15" i="10" s="1"/>
  <c r="H16" i="10" s="1"/>
  <c r="H17" i="10" s="1"/>
  <c r="H18" i="10" s="1"/>
  <c r="J12" i="10"/>
  <c r="K333" i="10"/>
  <c r="O333" i="10"/>
  <c r="I333" i="10"/>
  <c r="H333" i="10"/>
  <c r="F333" i="10"/>
  <c r="N333" i="10" s="1"/>
  <c r="C333" i="10"/>
  <c r="P333" i="10"/>
  <c r="L333" i="10"/>
  <c r="C74" i="10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75" i="10"/>
  <c r="C574" i="10"/>
  <c r="D575" i="10"/>
  <c r="D697" i="10"/>
  <c r="F696" i="10"/>
  <c r="G696" i="10"/>
  <c r="H696" i="10"/>
  <c r="C696" i="10"/>
  <c r="E696" i="10"/>
  <c r="K151" i="10"/>
  <c r="G151" i="10"/>
  <c r="O151" i="10"/>
  <c r="F151" i="10"/>
  <c r="N151" i="10" s="1"/>
  <c r="I151" i="10"/>
  <c r="P151" i="10"/>
  <c r="M151" i="10"/>
  <c r="C151" i="10"/>
  <c r="H151" i="10"/>
  <c r="J151" i="10"/>
  <c r="L151" i="10"/>
  <c r="Q151" i="10" s="1"/>
  <c r="D626" i="10"/>
  <c r="C625" i="10"/>
  <c r="H20" i="10"/>
  <c r="J19" i="10"/>
  <c r="I409" i="10"/>
  <c r="Q409" i="10"/>
  <c r="D359" i="10"/>
  <c r="C358" i="10"/>
  <c r="H68" i="10"/>
  <c r="L68" i="10"/>
  <c r="Q68" i="10" s="1"/>
  <c r="P68" i="10"/>
  <c r="K68" i="10"/>
  <c r="O68" i="10"/>
  <c r="I68" i="10"/>
  <c r="F68" i="10"/>
  <c r="J68" i="10"/>
  <c r="D729" i="10"/>
  <c r="F728" i="10"/>
  <c r="C728" i="10"/>
  <c r="E728" i="10"/>
  <c r="H728" i="10"/>
  <c r="G728" i="10"/>
  <c r="L149" i="10"/>
  <c r="L150" i="10" s="1"/>
  <c r="P148" i="10"/>
  <c r="G140" i="10"/>
  <c r="O140" i="10"/>
  <c r="F140" i="10"/>
  <c r="N140" i="10" s="1"/>
  <c r="I140" i="10"/>
  <c r="H140" i="10"/>
  <c r="M140" i="10"/>
  <c r="J140" i="10"/>
  <c r="K140" i="10"/>
  <c r="C140" i="10"/>
  <c r="L140" i="10"/>
  <c r="Q140" i="10" s="1"/>
  <c r="P140" i="10"/>
  <c r="D714" i="2"/>
  <c r="E1399" i="3" l="1"/>
  <c r="C1399" i="3"/>
  <c r="D1400" i="3"/>
  <c r="D513" i="3"/>
  <c r="C513" i="3"/>
  <c r="E514" i="3"/>
  <c r="C469" i="3"/>
  <c r="E470" i="3"/>
  <c r="E657" i="3"/>
  <c r="C656" i="3"/>
  <c r="D656" i="3"/>
  <c r="F656" i="3" s="1"/>
  <c r="G1124" i="2"/>
  <c r="I1124" i="2"/>
  <c r="D1125" i="2"/>
  <c r="E1124" i="2"/>
  <c r="C1124" i="2"/>
  <c r="F1124" i="2"/>
  <c r="H1124" i="2"/>
  <c r="D295" i="10"/>
  <c r="E296" i="10"/>
  <c r="E153" i="10"/>
  <c r="D152" i="10"/>
  <c r="D334" i="10"/>
  <c r="Q334" i="10" s="1"/>
  <c r="E143" i="10"/>
  <c r="D142" i="10"/>
  <c r="J333" i="10"/>
  <c r="M333" i="10"/>
  <c r="G333" i="10"/>
  <c r="J13" i="10"/>
  <c r="J14" i="10" s="1"/>
  <c r="J15" i="10" s="1"/>
  <c r="J16" i="10" s="1"/>
  <c r="J17" i="10" s="1"/>
  <c r="J18" i="10" s="1"/>
  <c r="L12" i="10"/>
  <c r="H285" i="10"/>
  <c r="M285" i="10"/>
  <c r="J285" i="10"/>
  <c r="K285" i="10"/>
  <c r="L285" i="10"/>
  <c r="Q285" i="10" s="1"/>
  <c r="O285" i="10"/>
  <c r="F285" i="10"/>
  <c r="N285" i="10" s="1"/>
  <c r="G285" i="10"/>
  <c r="P285" i="10"/>
  <c r="C285" i="10"/>
  <c r="I285" i="10"/>
  <c r="C334" i="10"/>
  <c r="O334" i="10"/>
  <c r="H334" i="10"/>
  <c r="I334" i="10"/>
  <c r="F334" i="10"/>
  <c r="N334" i="10" s="1"/>
  <c r="M334" i="10"/>
  <c r="P334" i="10"/>
  <c r="I294" i="10"/>
  <c r="G294" i="10"/>
  <c r="H294" i="10"/>
  <c r="M294" i="10"/>
  <c r="F294" i="10"/>
  <c r="N294" i="10" s="1"/>
  <c r="J294" i="10"/>
  <c r="K294" i="10"/>
  <c r="L294" i="10"/>
  <c r="Q294" i="10" s="1"/>
  <c r="O294" i="10"/>
  <c r="C294" i="10"/>
  <c r="P294" i="10"/>
  <c r="H21" i="10"/>
  <c r="J20" i="10"/>
  <c r="F141" i="10"/>
  <c r="N141" i="10" s="1"/>
  <c r="I141" i="10"/>
  <c r="H141" i="10"/>
  <c r="M141" i="10"/>
  <c r="J141" i="10"/>
  <c r="L141" i="10"/>
  <c r="Q141" i="10" s="1"/>
  <c r="O141" i="10"/>
  <c r="C141" i="10"/>
  <c r="P141" i="10"/>
  <c r="K141" i="10"/>
  <c r="G141" i="10"/>
  <c r="D698" i="10"/>
  <c r="C697" i="10"/>
  <c r="E697" i="10"/>
  <c r="F697" i="10"/>
  <c r="G697" i="10"/>
  <c r="H697" i="10"/>
  <c r="D576" i="10"/>
  <c r="C575" i="10"/>
  <c r="C359" i="10"/>
  <c r="D360" i="10"/>
  <c r="L69" i="10"/>
  <c r="Q69" i="10" s="1"/>
  <c r="K69" i="10"/>
  <c r="P69" i="10"/>
  <c r="O69" i="10"/>
  <c r="F69" i="10"/>
  <c r="H69" i="10"/>
  <c r="I69" i="10"/>
  <c r="J69" i="10"/>
  <c r="P149" i="10"/>
  <c r="P150" i="10" s="1"/>
  <c r="K152" i="10"/>
  <c r="G152" i="10"/>
  <c r="O152" i="10"/>
  <c r="F152" i="10"/>
  <c r="N152" i="10" s="1"/>
  <c r="I152" i="10"/>
  <c r="H152" i="10"/>
  <c r="M152" i="10"/>
  <c r="L152" i="10"/>
  <c r="Q152" i="10" s="1"/>
  <c r="P152" i="10"/>
  <c r="C152" i="10"/>
  <c r="J152" i="10"/>
  <c r="C729" i="10"/>
  <c r="E729" i="10"/>
  <c r="F729" i="10"/>
  <c r="G729" i="10"/>
  <c r="H729" i="10"/>
  <c r="D730" i="10"/>
  <c r="C626" i="10"/>
  <c r="D627" i="10"/>
  <c r="C89" i="10"/>
  <c r="C90" i="10"/>
  <c r="C91" i="10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713" i="2"/>
  <c r="D713" i="2"/>
  <c r="F713" i="2"/>
  <c r="G713" i="2"/>
  <c r="H713" i="2"/>
  <c r="I713" i="2"/>
  <c r="D12" i="3"/>
  <c r="D13" i="3" s="1"/>
  <c r="D14" i="3" s="1"/>
  <c r="D15" i="3" s="1"/>
  <c r="D16" i="3" s="1"/>
  <c r="C13" i="3"/>
  <c r="C14" i="3" s="1"/>
  <c r="C15" i="3" s="1"/>
  <c r="C16" i="3" s="1"/>
  <c r="C17" i="3" s="1"/>
  <c r="C18" i="3" s="1"/>
  <c r="C19" i="3" s="1"/>
  <c r="C20" i="3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D39" i="3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C141" i="3"/>
  <c r="C142" i="3"/>
  <c r="D143" i="3"/>
  <c r="D144" i="3" s="1"/>
  <c r="D145" i="3" s="1"/>
  <c r="C145" i="3" s="1"/>
  <c r="C292" i="3"/>
  <c r="D293" i="3"/>
  <c r="C1400" i="3" l="1"/>
  <c r="E1400" i="3"/>
  <c r="E515" i="3"/>
  <c r="D514" i="3"/>
  <c r="C514" i="3"/>
  <c r="E471" i="3"/>
  <c r="C470" i="3"/>
  <c r="C657" i="3"/>
  <c r="E658" i="3"/>
  <c r="D657" i="3"/>
  <c r="F657" i="3" s="1"/>
  <c r="H1125" i="2"/>
  <c r="D1126" i="2"/>
  <c r="C1125" i="2"/>
  <c r="F1125" i="2"/>
  <c r="G1125" i="2"/>
  <c r="I1125" i="2"/>
  <c r="E1125" i="2"/>
  <c r="D143" i="10"/>
  <c r="E144" i="10"/>
  <c r="D144" i="10" s="1"/>
  <c r="D153" i="10"/>
  <c r="E154" i="10"/>
  <c r="E297" i="10"/>
  <c r="D296" i="10"/>
  <c r="G334" i="10"/>
  <c r="L334" i="10"/>
  <c r="J334" i="10"/>
  <c r="K334" i="10"/>
  <c r="L13" i="10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L38" i="10" s="1"/>
  <c r="L39" i="10" s="1"/>
  <c r="L40" i="10" s="1"/>
  <c r="L41" i="10" s="1"/>
  <c r="L42" i="10" s="1"/>
  <c r="L43" i="10" s="1"/>
  <c r="L44" i="10" s="1"/>
  <c r="L45" i="10" s="1"/>
  <c r="L46" i="10" s="1"/>
  <c r="L47" i="10" s="1"/>
  <c r="L48" i="10" s="1"/>
  <c r="L49" i="10" s="1"/>
  <c r="L50" i="10" s="1"/>
  <c r="L51" i="10" s="1"/>
  <c r="L52" i="10" s="1"/>
  <c r="L53" i="10" s="1"/>
  <c r="L54" i="10" s="1"/>
  <c r="L55" i="10" s="1"/>
  <c r="L56" i="10" s="1"/>
  <c r="L57" i="10" s="1"/>
  <c r="L58" i="10" s="1"/>
  <c r="L59" i="10" s="1"/>
  <c r="L60" i="10" s="1"/>
  <c r="L61" i="10" s="1"/>
  <c r="L62" i="10" s="1"/>
  <c r="L63" i="10" s="1"/>
  <c r="L64" i="10" s="1"/>
  <c r="L65" i="10" s="1"/>
  <c r="L66" i="10" s="1"/>
  <c r="L67" i="10" s="1"/>
  <c r="Q67" i="10" s="1"/>
  <c r="P12" i="10"/>
  <c r="K295" i="10"/>
  <c r="G295" i="10"/>
  <c r="L295" i="10"/>
  <c r="Q295" i="10" s="1"/>
  <c r="F295" i="10"/>
  <c r="N295" i="10" s="1"/>
  <c r="O295" i="10"/>
  <c r="J295" i="10"/>
  <c r="H295" i="10"/>
  <c r="C295" i="10"/>
  <c r="I295" i="10"/>
  <c r="P295" i="10"/>
  <c r="M295" i="10"/>
  <c r="I286" i="10"/>
  <c r="F286" i="10"/>
  <c r="N286" i="10" s="1"/>
  <c r="H286" i="10"/>
  <c r="K286" i="10"/>
  <c r="M286" i="10"/>
  <c r="J286" i="10"/>
  <c r="P286" i="10"/>
  <c r="G286" i="10"/>
  <c r="C286" i="10"/>
  <c r="O286" i="10"/>
  <c r="L286" i="10"/>
  <c r="Q286" i="10" s="1"/>
  <c r="K148" i="10"/>
  <c r="D577" i="10"/>
  <c r="C576" i="10"/>
  <c r="H142" i="10"/>
  <c r="M142" i="10"/>
  <c r="J142" i="10"/>
  <c r="L142" i="10"/>
  <c r="Q142" i="10" s="1"/>
  <c r="C142" i="10"/>
  <c r="P142" i="10"/>
  <c r="I142" i="10"/>
  <c r="G142" i="10"/>
  <c r="F142" i="10"/>
  <c r="N142" i="10" s="1"/>
  <c r="K142" i="10"/>
  <c r="O142" i="10"/>
  <c r="D628" i="10"/>
  <c r="C627" i="10"/>
  <c r="G70" i="10"/>
  <c r="O70" i="10"/>
  <c r="F70" i="10"/>
  <c r="I70" i="10"/>
  <c r="L70" i="10"/>
  <c r="Q70" i="10" s="1"/>
  <c r="P70" i="10"/>
  <c r="H70" i="10"/>
  <c r="J70" i="10"/>
  <c r="K70" i="10"/>
  <c r="E730" i="10"/>
  <c r="D731" i="10"/>
  <c r="F730" i="10"/>
  <c r="G730" i="10"/>
  <c r="H730" i="10"/>
  <c r="C730" i="10"/>
  <c r="D361" i="10"/>
  <c r="C360" i="10"/>
  <c r="G153" i="10"/>
  <c r="O153" i="10"/>
  <c r="F153" i="10"/>
  <c r="N153" i="10" s="1"/>
  <c r="I153" i="10"/>
  <c r="H153" i="10"/>
  <c r="M153" i="10"/>
  <c r="J153" i="10"/>
  <c r="K153" i="10"/>
  <c r="C153" i="10"/>
  <c r="L153" i="10"/>
  <c r="Q153" i="10" s="1"/>
  <c r="P153" i="10"/>
  <c r="F698" i="10"/>
  <c r="C698" i="10"/>
  <c r="E698" i="10"/>
  <c r="G698" i="10"/>
  <c r="H698" i="10"/>
  <c r="D699" i="10"/>
  <c r="H22" i="10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J21" i="10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C144" i="3"/>
  <c r="D87" i="3"/>
  <c r="C86" i="3"/>
  <c r="D294" i="3"/>
  <c r="C293" i="3"/>
  <c r="C143" i="3"/>
  <c r="D146" i="3"/>
  <c r="C515" i="3" l="1"/>
  <c r="D515" i="3"/>
  <c r="E516" i="3"/>
  <c r="E659" i="3"/>
  <c r="C658" i="3"/>
  <c r="D658" i="3"/>
  <c r="F658" i="3" s="1"/>
  <c r="C471" i="3"/>
  <c r="E472" i="3"/>
  <c r="I1126" i="2"/>
  <c r="E1126" i="2"/>
  <c r="F1126" i="2"/>
  <c r="C1126" i="2"/>
  <c r="H1126" i="2"/>
  <c r="D1127" i="2"/>
  <c r="G1126" i="2"/>
  <c r="E298" i="10"/>
  <c r="D297" i="10"/>
  <c r="E155" i="10"/>
  <c r="D154" i="10"/>
  <c r="L296" i="10"/>
  <c r="Q296" i="10" s="1"/>
  <c r="J296" i="10"/>
  <c r="H296" i="10"/>
  <c r="C296" i="10"/>
  <c r="I296" i="10"/>
  <c r="P296" i="10"/>
  <c r="O296" i="10"/>
  <c r="M296" i="10"/>
  <c r="F296" i="10"/>
  <c r="N296" i="10" s="1"/>
  <c r="K296" i="10"/>
  <c r="G296" i="10"/>
  <c r="P13" i="10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H699" i="10"/>
  <c r="F699" i="10"/>
  <c r="G699" i="10"/>
  <c r="C699" i="10"/>
  <c r="D700" i="10"/>
  <c r="E699" i="10"/>
  <c r="G731" i="10"/>
  <c r="H731" i="10"/>
  <c r="D732" i="10"/>
  <c r="C731" i="10"/>
  <c r="E731" i="10"/>
  <c r="F731" i="10"/>
  <c r="D629" i="10"/>
  <c r="C628" i="10"/>
  <c r="N628" i="10"/>
  <c r="G71" i="10"/>
  <c r="O71" i="10"/>
  <c r="H71" i="10"/>
  <c r="J71" i="10"/>
  <c r="L71" i="10"/>
  <c r="Q71" i="10" s="1"/>
  <c r="P71" i="10"/>
  <c r="K71" i="10"/>
  <c r="I71" i="10"/>
  <c r="F71" i="10"/>
  <c r="D362" i="10"/>
  <c r="C361" i="10"/>
  <c r="C577" i="10"/>
  <c r="D578" i="10"/>
  <c r="F154" i="10"/>
  <c r="N154" i="10" s="1"/>
  <c r="I154" i="10"/>
  <c r="H154" i="10"/>
  <c r="M154" i="10"/>
  <c r="J154" i="10"/>
  <c r="L154" i="10"/>
  <c r="Q154" i="10" s="1"/>
  <c r="O154" i="10"/>
  <c r="C154" i="10"/>
  <c r="G154" i="10"/>
  <c r="P154" i="10"/>
  <c r="K154" i="10"/>
  <c r="J143" i="10"/>
  <c r="L143" i="10"/>
  <c r="Q143" i="10" s="1"/>
  <c r="C143" i="10"/>
  <c r="P143" i="10"/>
  <c r="M143" i="10"/>
  <c r="G143" i="10"/>
  <c r="F143" i="10"/>
  <c r="N143" i="10" s="1"/>
  <c r="H143" i="10"/>
  <c r="K143" i="10"/>
  <c r="O143" i="10"/>
  <c r="I143" i="10"/>
  <c r="K149" i="10"/>
  <c r="K150" i="10" s="1"/>
  <c r="O148" i="10"/>
  <c r="D147" i="3"/>
  <c r="C146" i="3"/>
  <c r="C294" i="3"/>
  <c r="D295" i="3"/>
  <c r="D88" i="3"/>
  <c r="C87" i="3"/>
  <c r="E517" i="3" l="1"/>
  <c r="C516" i="3"/>
  <c r="D516" i="3"/>
  <c r="E473" i="3"/>
  <c r="C472" i="3"/>
  <c r="D659" i="3"/>
  <c r="F659" i="3" s="1"/>
  <c r="E660" i="3"/>
  <c r="C659" i="3"/>
  <c r="F1127" i="2"/>
  <c r="H1127" i="2"/>
  <c r="G1127" i="2"/>
  <c r="E1127" i="2"/>
  <c r="D1128" i="2"/>
  <c r="C1127" i="2"/>
  <c r="I1127" i="2"/>
  <c r="E156" i="10"/>
  <c r="D155" i="10"/>
  <c r="D298" i="10"/>
  <c r="E299" i="10"/>
  <c r="K297" i="10"/>
  <c r="J297" i="10"/>
  <c r="G297" i="10"/>
  <c r="I297" i="10"/>
  <c r="O297" i="10"/>
  <c r="F297" i="10"/>
  <c r="N297" i="10" s="1"/>
  <c r="C297" i="10"/>
  <c r="M297" i="10"/>
  <c r="P297" i="10"/>
  <c r="L297" i="10"/>
  <c r="Q297" i="10" s="1"/>
  <c r="H297" i="10"/>
  <c r="D733" i="10"/>
  <c r="C732" i="10"/>
  <c r="F732" i="10"/>
  <c r="E732" i="10"/>
  <c r="G732" i="10"/>
  <c r="H732" i="10"/>
  <c r="O149" i="10"/>
  <c r="O150" i="10" s="1"/>
  <c r="I148" i="10"/>
  <c r="Q148" i="10" s="1"/>
  <c r="Q149" i="10" s="1"/>
  <c r="Q150" i="10" s="1"/>
  <c r="L144" i="10"/>
  <c r="Q144" i="10" s="1"/>
  <c r="C144" i="10"/>
  <c r="P144" i="10"/>
  <c r="K144" i="10"/>
  <c r="G144" i="10"/>
  <c r="F144" i="10"/>
  <c r="N144" i="10" s="1"/>
  <c r="I144" i="10"/>
  <c r="M144" i="10"/>
  <c r="H144" i="10"/>
  <c r="J144" i="10"/>
  <c r="O144" i="10"/>
  <c r="C362" i="10"/>
  <c r="D363" i="10"/>
  <c r="H155" i="10"/>
  <c r="M155" i="10"/>
  <c r="J155" i="10"/>
  <c r="L155" i="10"/>
  <c r="Q155" i="10" s="1"/>
  <c r="C155" i="10"/>
  <c r="P155" i="10"/>
  <c r="I155" i="10"/>
  <c r="O155" i="10"/>
  <c r="G155" i="10"/>
  <c r="F155" i="10"/>
  <c r="N155" i="10" s="1"/>
  <c r="K155" i="10"/>
  <c r="H72" i="10"/>
  <c r="L72" i="10"/>
  <c r="Q72" i="10" s="1"/>
  <c r="P72" i="10"/>
  <c r="F72" i="10"/>
  <c r="J72" i="10"/>
  <c r="K72" i="10"/>
  <c r="G72" i="10"/>
  <c r="O72" i="10"/>
  <c r="I72" i="10"/>
  <c r="C578" i="10"/>
  <c r="D579" i="10"/>
  <c r="C629" i="10"/>
  <c r="P629" i="10"/>
  <c r="M629" i="10"/>
  <c r="E629" i="10"/>
  <c r="G629" i="10" s="1"/>
  <c r="N629" i="10"/>
  <c r="F629" i="10"/>
  <c r="O629" i="10"/>
  <c r="J629" i="10"/>
  <c r="Q629" i="10"/>
  <c r="L629" i="10"/>
  <c r="I629" i="10"/>
  <c r="D630" i="10"/>
  <c r="H629" i="10"/>
  <c r="K629" i="10"/>
  <c r="D701" i="10"/>
  <c r="F700" i="10"/>
  <c r="C700" i="10"/>
  <c r="E700" i="10"/>
  <c r="G700" i="10"/>
  <c r="H700" i="10"/>
  <c r="C88" i="3"/>
  <c r="D89" i="3"/>
  <c r="C295" i="3"/>
  <c r="D296" i="3"/>
  <c r="D148" i="3"/>
  <c r="C147" i="3"/>
  <c r="D517" i="3" l="1"/>
  <c r="F517" i="3" s="1"/>
  <c r="E518" i="3"/>
  <c r="C517" i="3"/>
  <c r="D660" i="3"/>
  <c r="F660" i="3" s="1"/>
  <c r="E661" i="3"/>
  <c r="C660" i="3"/>
  <c r="E474" i="3"/>
  <c r="C473" i="3"/>
  <c r="C1128" i="2"/>
  <c r="D1129" i="2"/>
  <c r="H1128" i="2"/>
  <c r="I1128" i="2"/>
  <c r="F1128" i="2"/>
  <c r="E1128" i="2"/>
  <c r="G1128" i="2"/>
  <c r="D299" i="10"/>
  <c r="Q299" i="10" s="1"/>
  <c r="E300" i="10"/>
  <c r="E157" i="10"/>
  <c r="D156" i="10"/>
  <c r="H298" i="10"/>
  <c r="M298" i="10"/>
  <c r="C298" i="10"/>
  <c r="K298" i="10"/>
  <c r="J298" i="10"/>
  <c r="G298" i="10"/>
  <c r="L298" i="10"/>
  <c r="Q298" i="10" s="1"/>
  <c r="I298" i="10"/>
  <c r="O298" i="10"/>
  <c r="P298" i="10"/>
  <c r="F298" i="10"/>
  <c r="N298" i="10" s="1"/>
  <c r="C579" i="10"/>
  <c r="D580" i="10"/>
  <c r="C701" i="10"/>
  <c r="E701" i="10"/>
  <c r="F701" i="10"/>
  <c r="G701" i="10"/>
  <c r="H701" i="10"/>
  <c r="D702" i="10"/>
  <c r="E630" i="10"/>
  <c r="G630" i="10" s="1"/>
  <c r="N630" i="10"/>
  <c r="F630" i="10"/>
  <c r="O630" i="10"/>
  <c r="H630" i="10"/>
  <c r="I630" i="10"/>
  <c r="J630" i="10"/>
  <c r="Q630" i="10"/>
  <c r="L630" i="10"/>
  <c r="D631" i="10"/>
  <c r="C630" i="10"/>
  <c r="K630" i="10"/>
  <c r="P630" i="10"/>
  <c r="M630" i="10"/>
  <c r="J156" i="10"/>
  <c r="L156" i="10"/>
  <c r="Q156" i="10" s="1"/>
  <c r="C156" i="10"/>
  <c r="P156" i="10"/>
  <c r="M156" i="10"/>
  <c r="G156" i="10"/>
  <c r="F156" i="10"/>
  <c r="N156" i="10" s="1"/>
  <c r="H156" i="10"/>
  <c r="K156" i="10"/>
  <c r="O156" i="10"/>
  <c r="I156" i="10"/>
  <c r="D364" i="10"/>
  <c r="C363" i="10"/>
  <c r="I149" i="10"/>
  <c r="I150" i="10" s="1"/>
  <c r="M148" i="10"/>
  <c r="L73" i="10"/>
  <c r="Q73" i="10" s="1"/>
  <c r="F73" i="10"/>
  <c r="H73" i="10"/>
  <c r="P73" i="10"/>
  <c r="G73" i="10"/>
  <c r="J73" i="10"/>
  <c r="K73" i="10"/>
  <c r="O73" i="10"/>
  <c r="I73" i="10"/>
  <c r="C733" i="10"/>
  <c r="E733" i="10"/>
  <c r="F733" i="10"/>
  <c r="G733" i="10"/>
  <c r="H733" i="10"/>
  <c r="D734" i="10"/>
  <c r="D149" i="3"/>
  <c r="C148" i="3"/>
  <c r="C296" i="3"/>
  <c r="D297" i="3"/>
  <c r="C89" i="3"/>
  <c r="D90" i="3"/>
  <c r="E519" i="3" l="1"/>
  <c r="D518" i="3"/>
  <c r="C518" i="3"/>
  <c r="D661" i="3"/>
  <c r="F661" i="3" s="1"/>
  <c r="E662" i="3"/>
  <c r="C661" i="3"/>
  <c r="E475" i="3"/>
  <c r="C474" i="3"/>
  <c r="D1130" i="2"/>
  <c r="F1129" i="2"/>
  <c r="G1129" i="2"/>
  <c r="I1129" i="2"/>
  <c r="H1129" i="2"/>
  <c r="C1129" i="2"/>
  <c r="E1129" i="2"/>
  <c r="D157" i="10"/>
  <c r="E158" i="10"/>
  <c r="E301" i="10"/>
  <c r="D300" i="10"/>
  <c r="Q300" i="10" s="1"/>
  <c r="K299" i="10"/>
  <c r="G299" i="10"/>
  <c r="L299" i="10"/>
  <c r="O299" i="10"/>
  <c r="P299" i="10"/>
  <c r="J299" i="10"/>
  <c r="F299" i="10"/>
  <c r="N299" i="10" s="1"/>
  <c r="I299" i="10"/>
  <c r="H299" i="10"/>
  <c r="M299" i="10"/>
  <c r="C299" i="10"/>
  <c r="M149" i="10"/>
  <c r="M150" i="10" s="1"/>
  <c r="L157" i="10"/>
  <c r="Q157" i="10" s="1"/>
  <c r="C157" i="10"/>
  <c r="P157" i="10"/>
  <c r="K157" i="10"/>
  <c r="G157" i="10"/>
  <c r="F157" i="10"/>
  <c r="N157" i="10" s="1"/>
  <c r="O157" i="10"/>
  <c r="I157" i="10"/>
  <c r="M157" i="10"/>
  <c r="J157" i="10"/>
  <c r="H157" i="10"/>
  <c r="F702" i="10"/>
  <c r="G702" i="10"/>
  <c r="H702" i="10"/>
  <c r="C702" i="10"/>
  <c r="D703" i="10"/>
  <c r="E702" i="10"/>
  <c r="H631" i="10"/>
  <c r="I631" i="10"/>
  <c r="J631" i="10"/>
  <c r="Q631" i="10"/>
  <c r="K631" i="10"/>
  <c r="L631" i="10"/>
  <c r="D632" i="10"/>
  <c r="M631" i="10"/>
  <c r="E631" i="10"/>
  <c r="G631" i="10" s="1"/>
  <c r="F631" i="10"/>
  <c r="P631" i="10"/>
  <c r="N631" i="10"/>
  <c r="O631" i="10"/>
  <c r="C631" i="10"/>
  <c r="C580" i="10"/>
  <c r="D581" i="10"/>
  <c r="E734" i="10"/>
  <c r="F734" i="10"/>
  <c r="G734" i="10"/>
  <c r="H734" i="10"/>
  <c r="D735" i="10"/>
  <c r="C734" i="10"/>
  <c r="D365" i="10"/>
  <c r="C364" i="10"/>
  <c r="H75" i="10"/>
  <c r="H74" i="10" s="1"/>
  <c r="L75" i="10"/>
  <c r="K75" i="10"/>
  <c r="K74" i="10" s="1"/>
  <c r="O75" i="10"/>
  <c r="O74" i="10" s="1"/>
  <c r="G75" i="10"/>
  <c r="G74" i="10" s="1"/>
  <c r="I75" i="10"/>
  <c r="I74" i="10" s="1"/>
  <c r="F75" i="10"/>
  <c r="F74" i="10" s="1"/>
  <c r="J75" i="10"/>
  <c r="J74" i="10" s="1"/>
  <c r="P75" i="10"/>
  <c r="D91" i="3"/>
  <c r="C90" i="3"/>
  <c r="D298" i="3"/>
  <c r="C297" i="3"/>
  <c r="C149" i="3"/>
  <c r="D150" i="3"/>
  <c r="D519" i="3" l="1"/>
  <c r="F519" i="3" s="1"/>
  <c r="F518" i="3" s="1"/>
  <c r="E520" i="3"/>
  <c r="C519" i="3"/>
  <c r="D662" i="3"/>
  <c r="F662" i="3" s="1"/>
  <c r="C662" i="3"/>
  <c r="E663" i="3"/>
  <c r="E476" i="3"/>
  <c r="C475" i="3"/>
  <c r="E1130" i="2"/>
  <c r="C1130" i="2"/>
  <c r="G1130" i="2"/>
  <c r="H1130" i="2"/>
  <c r="I1130" i="2"/>
  <c r="D1131" i="2"/>
  <c r="F1130" i="2"/>
  <c r="L74" i="10"/>
  <c r="Q75" i="10"/>
  <c r="Q74" i="10" s="1"/>
  <c r="E302" i="10"/>
  <c r="D301" i="10"/>
  <c r="Q301" i="10" s="1"/>
  <c r="E159" i="10"/>
  <c r="D158" i="10"/>
  <c r="J300" i="10"/>
  <c r="K300" i="10"/>
  <c r="M300" i="10"/>
  <c r="G300" i="10"/>
  <c r="L300" i="10"/>
  <c r="I300" i="10"/>
  <c r="H300" i="10"/>
  <c r="O300" i="10"/>
  <c r="F300" i="10"/>
  <c r="N300" i="10" s="1"/>
  <c r="C300" i="10"/>
  <c r="P300" i="10"/>
  <c r="D582" i="10"/>
  <c r="C581" i="10"/>
  <c r="H703" i="10"/>
  <c r="D704" i="10"/>
  <c r="C703" i="10"/>
  <c r="E703" i="10"/>
  <c r="F703" i="10"/>
  <c r="G703" i="10"/>
  <c r="G735" i="10"/>
  <c r="H735" i="10"/>
  <c r="D736" i="10"/>
  <c r="C735" i="10"/>
  <c r="E735" i="10"/>
  <c r="F735" i="10"/>
  <c r="C158" i="10"/>
  <c r="P158" i="10"/>
  <c r="K158" i="10"/>
  <c r="G158" i="10"/>
  <c r="I158" i="10"/>
  <c r="M158" i="10"/>
  <c r="F158" i="10"/>
  <c r="N158" i="10" s="1"/>
  <c r="H158" i="10"/>
  <c r="J158" i="10"/>
  <c r="L158" i="10"/>
  <c r="Q158" i="10" s="1"/>
  <c r="O158" i="10"/>
  <c r="K632" i="10"/>
  <c r="L632" i="10"/>
  <c r="D633" i="10"/>
  <c r="C632" i="10"/>
  <c r="P632" i="10"/>
  <c r="M632" i="10"/>
  <c r="F632" i="10"/>
  <c r="O632" i="10"/>
  <c r="N632" i="10"/>
  <c r="I632" i="10"/>
  <c r="Q632" i="10"/>
  <c r="E632" i="10"/>
  <c r="G632" i="10" s="1"/>
  <c r="H632" i="10"/>
  <c r="J632" i="10"/>
  <c r="P74" i="10"/>
  <c r="D366" i="10"/>
  <c r="C365" i="10"/>
  <c r="L76" i="10"/>
  <c r="Q76" i="10" s="1"/>
  <c r="H76" i="10"/>
  <c r="J76" i="10"/>
  <c r="K76" i="10"/>
  <c r="G76" i="10"/>
  <c r="F76" i="10"/>
  <c r="P76" i="10"/>
  <c r="O76" i="10"/>
  <c r="I76" i="10"/>
  <c r="C150" i="3"/>
  <c r="D151" i="3"/>
  <c r="C298" i="3"/>
  <c r="D299" i="3"/>
  <c r="D92" i="3"/>
  <c r="C91" i="3"/>
  <c r="D520" i="3" l="1"/>
  <c r="F520" i="3" s="1"/>
  <c r="C520" i="3"/>
  <c r="E521" i="3"/>
  <c r="C663" i="3"/>
  <c r="E664" i="3"/>
  <c r="D663" i="3"/>
  <c r="F663" i="3" s="1"/>
  <c r="C476" i="3"/>
  <c r="E477" i="3"/>
  <c r="F1131" i="2"/>
  <c r="E1131" i="2"/>
  <c r="G1131" i="2"/>
  <c r="C1131" i="2"/>
  <c r="H1131" i="2"/>
  <c r="I1131" i="2"/>
  <c r="D1132" i="2"/>
  <c r="E160" i="10"/>
  <c r="D159" i="10"/>
  <c r="D302" i="10"/>
  <c r="Q302" i="10" s="1"/>
  <c r="E303" i="10"/>
  <c r="I301" i="10"/>
  <c r="G301" i="10"/>
  <c r="H301" i="10"/>
  <c r="K301" i="10"/>
  <c r="O301" i="10"/>
  <c r="L301" i="10"/>
  <c r="M301" i="10"/>
  <c r="J301" i="10"/>
  <c r="C301" i="10"/>
  <c r="F301" i="10"/>
  <c r="N301" i="10" s="1"/>
  <c r="P301" i="10"/>
  <c r="C582" i="10"/>
  <c r="D583" i="10"/>
  <c r="G159" i="10"/>
  <c r="O159" i="10"/>
  <c r="L159" i="10"/>
  <c r="Q159" i="10" s="1"/>
  <c r="P159" i="10"/>
  <c r="K159" i="10"/>
  <c r="C159" i="10"/>
  <c r="F159" i="10"/>
  <c r="N159" i="10" s="1"/>
  <c r="H159" i="10"/>
  <c r="J159" i="10"/>
  <c r="M159" i="10"/>
  <c r="I159" i="10"/>
  <c r="D367" i="10"/>
  <c r="C366" i="10"/>
  <c r="D705" i="10"/>
  <c r="E704" i="10"/>
  <c r="F704" i="10"/>
  <c r="G704" i="10"/>
  <c r="H704" i="10"/>
  <c r="C704" i="10"/>
  <c r="C633" i="10"/>
  <c r="P633" i="10"/>
  <c r="M633" i="10"/>
  <c r="E633" i="10"/>
  <c r="G633" i="10" s="1"/>
  <c r="N633" i="10"/>
  <c r="F633" i="10"/>
  <c r="O633" i="10"/>
  <c r="J633" i="10"/>
  <c r="Q633" i="10"/>
  <c r="D634" i="10"/>
  <c r="H633" i="10"/>
  <c r="K633" i="10"/>
  <c r="L633" i="10"/>
  <c r="I633" i="10"/>
  <c r="D737" i="10"/>
  <c r="F736" i="10"/>
  <c r="C736" i="10"/>
  <c r="E736" i="10"/>
  <c r="G736" i="10"/>
  <c r="H736" i="10"/>
  <c r="G77" i="10"/>
  <c r="O77" i="10"/>
  <c r="F77" i="10"/>
  <c r="J77" i="10"/>
  <c r="H77" i="10"/>
  <c r="L77" i="10"/>
  <c r="Q77" i="10" s="1"/>
  <c r="P77" i="10"/>
  <c r="K77" i="10"/>
  <c r="I77" i="10"/>
  <c r="C92" i="3"/>
  <c r="D93" i="3"/>
  <c r="C299" i="3"/>
  <c r="D300" i="3"/>
  <c r="D152" i="3"/>
  <c r="C151" i="3"/>
  <c r="E522" i="3" l="1"/>
  <c r="C521" i="3"/>
  <c r="D521" i="3"/>
  <c r="F521" i="3" s="1"/>
  <c r="C477" i="3"/>
  <c r="E478" i="3"/>
  <c r="E665" i="3"/>
  <c r="C664" i="3"/>
  <c r="D664" i="3"/>
  <c r="F664" i="3" s="1"/>
  <c r="G1132" i="2"/>
  <c r="H1132" i="2"/>
  <c r="I1132" i="2"/>
  <c r="D1133" i="2"/>
  <c r="C1132" i="2"/>
  <c r="E1132" i="2"/>
  <c r="F1132" i="2"/>
  <c r="D303" i="10"/>
  <c r="Q303" i="10" s="1"/>
  <c r="E304" i="10"/>
  <c r="E161" i="10"/>
  <c r="D160" i="10"/>
  <c r="I302" i="10"/>
  <c r="H302" i="10"/>
  <c r="G302" i="10"/>
  <c r="F302" i="10"/>
  <c r="N302" i="10" s="1"/>
  <c r="C302" i="10"/>
  <c r="M302" i="10"/>
  <c r="J302" i="10"/>
  <c r="K302" i="10"/>
  <c r="O302" i="10"/>
  <c r="L302" i="10"/>
  <c r="P302" i="10"/>
  <c r="G78" i="10"/>
  <c r="O78" i="10"/>
  <c r="H78" i="10"/>
  <c r="K78" i="10"/>
  <c r="F78" i="10"/>
  <c r="J78" i="10"/>
  <c r="L78" i="10"/>
  <c r="Q78" i="10" s="1"/>
  <c r="P78" i="10"/>
  <c r="I78" i="10"/>
  <c r="C367" i="10"/>
  <c r="D368" i="10"/>
  <c r="C737" i="10"/>
  <c r="H737" i="10"/>
  <c r="E737" i="10"/>
  <c r="F737" i="10"/>
  <c r="G737" i="10"/>
  <c r="D738" i="10"/>
  <c r="K160" i="10"/>
  <c r="F160" i="10"/>
  <c r="N160" i="10" s="1"/>
  <c r="I160" i="10"/>
  <c r="G160" i="10"/>
  <c r="H160" i="10"/>
  <c r="J160" i="10"/>
  <c r="C160" i="10"/>
  <c r="L160" i="10"/>
  <c r="Q160" i="10" s="1"/>
  <c r="P160" i="10"/>
  <c r="M160" i="10"/>
  <c r="O160" i="10"/>
  <c r="G705" i="10"/>
  <c r="H705" i="10"/>
  <c r="D706" i="10"/>
  <c r="C705" i="10"/>
  <c r="E705" i="10"/>
  <c r="F705" i="10"/>
  <c r="E634" i="10"/>
  <c r="G634" i="10" s="1"/>
  <c r="N634" i="10"/>
  <c r="F634" i="10"/>
  <c r="O634" i="10"/>
  <c r="H634" i="10"/>
  <c r="I634" i="10"/>
  <c r="J634" i="10"/>
  <c r="Q634" i="10"/>
  <c r="L634" i="10"/>
  <c r="D635" i="10"/>
  <c r="K634" i="10"/>
  <c r="P634" i="10"/>
  <c r="M634" i="10"/>
  <c r="C634" i="10"/>
  <c r="D584" i="10"/>
  <c r="C583" i="10"/>
  <c r="D153" i="3"/>
  <c r="C152" i="3"/>
  <c r="D301" i="3"/>
  <c r="C300" i="3"/>
  <c r="C93" i="3"/>
  <c r="D94" i="3"/>
  <c r="D522" i="3" l="1"/>
  <c r="F522" i="3" s="1"/>
  <c r="C522" i="3"/>
  <c r="E523" i="3"/>
  <c r="E479" i="3"/>
  <c r="C478" i="3"/>
  <c r="C665" i="3"/>
  <c r="E666" i="3"/>
  <c r="D665" i="3"/>
  <c r="F665" i="3" s="1"/>
  <c r="H1133" i="2"/>
  <c r="D1134" i="2"/>
  <c r="C1133" i="2"/>
  <c r="F1133" i="2"/>
  <c r="G1133" i="2"/>
  <c r="I1133" i="2"/>
  <c r="E1133" i="2"/>
  <c r="D161" i="10"/>
  <c r="E162" i="10"/>
  <c r="E305" i="10"/>
  <c r="D304" i="10"/>
  <c r="Q304" i="10" s="1"/>
  <c r="J303" i="10"/>
  <c r="O303" i="10"/>
  <c r="I303" i="10"/>
  <c r="L303" i="10"/>
  <c r="M303" i="10"/>
  <c r="G303" i="10"/>
  <c r="C303" i="10"/>
  <c r="P303" i="10"/>
  <c r="F303" i="10"/>
  <c r="N303" i="10" s="1"/>
  <c r="K303" i="10"/>
  <c r="H303" i="10"/>
  <c r="G161" i="10"/>
  <c r="O161" i="10"/>
  <c r="H161" i="10"/>
  <c r="M161" i="10"/>
  <c r="C161" i="10"/>
  <c r="K161" i="10"/>
  <c r="I161" i="10"/>
  <c r="F161" i="10"/>
  <c r="N161" i="10" s="1"/>
  <c r="J161" i="10"/>
  <c r="L161" i="10"/>
  <c r="Q161" i="10" s="1"/>
  <c r="P161" i="10"/>
  <c r="H635" i="10"/>
  <c r="I635" i="10"/>
  <c r="J635" i="10"/>
  <c r="Q635" i="10"/>
  <c r="K635" i="10"/>
  <c r="L635" i="10"/>
  <c r="D636" i="10"/>
  <c r="M635" i="10"/>
  <c r="N635" i="10"/>
  <c r="O635" i="10"/>
  <c r="C635" i="10"/>
  <c r="E635" i="10"/>
  <c r="G635" i="10" s="1"/>
  <c r="F635" i="10"/>
  <c r="P635" i="10"/>
  <c r="C584" i="10"/>
  <c r="D585" i="10"/>
  <c r="D369" i="10"/>
  <c r="C368" i="10"/>
  <c r="F706" i="10"/>
  <c r="D707" i="10"/>
  <c r="C706" i="10"/>
  <c r="E706" i="10"/>
  <c r="G706" i="10"/>
  <c r="H706" i="10"/>
  <c r="E738" i="10"/>
  <c r="F738" i="10"/>
  <c r="G738" i="10"/>
  <c r="H738" i="10"/>
  <c r="D739" i="10"/>
  <c r="C738" i="10"/>
  <c r="H79" i="10"/>
  <c r="L79" i="10"/>
  <c r="Q79" i="10" s="1"/>
  <c r="J79" i="10"/>
  <c r="P79" i="10"/>
  <c r="K79" i="10"/>
  <c r="F79" i="10"/>
  <c r="O79" i="10"/>
  <c r="I79" i="10"/>
  <c r="G79" i="10"/>
  <c r="D95" i="3"/>
  <c r="C94" i="3"/>
  <c r="D302" i="3"/>
  <c r="C301" i="3"/>
  <c r="C153" i="3"/>
  <c r="D154" i="3"/>
  <c r="E290" i="5"/>
  <c r="E291" i="5" s="1"/>
  <c r="D289" i="5"/>
  <c r="C289" i="5"/>
  <c r="D288" i="5"/>
  <c r="C288" i="5"/>
  <c r="E286" i="5"/>
  <c r="E287" i="5" s="1"/>
  <c r="D287" i="5" s="1"/>
  <c r="E281" i="5"/>
  <c r="E282" i="5" s="1"/>
  <c r="D280" i="5"/>
  <c r="C280" i="5"/>
  <c r="D279" i="5"/>
  <c r="C279" i="5"/>
  <c r="E148" i="5"/>
  <c r="D148" i="5" s="1"/>
  <c r="D147" i="5"/>
  <c r="C147" i="5"/>
  <c r="D146" i="5"/>
  <c r="C146" i="5"/>
  <c r="D145" i="5"/>
  <c r="C145" i="5"/>
  <c r="D138" i="5"/>
  <c r="C138" i="5"/>
  <c r="E137" i="5"/>
  <c r="E139" i="5" s="1"/>
  <c r="C136" i="5"/>
  <c r="C135" i="5"/>
  <c r="C134" i="5"/>
  <c r="C133" i="5"/>
  <c r="C132" i="5"/>
  <c r="C131" i="5"/>
  <c r="C130" i="5"/>
  <c r="D76" i="5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13" i="5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E12" i="5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C12" i="5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523" i="3" l="1"/>
  <c r="E524" i="3"/>
  <c r="D523" i="3"/>
  <c r="F523" i="3" s="1"/>
  <c r="E667" i="3"/>
  <c r="D666" i="3"/>
  <c r="F666" i="3" s="1"/>
  <c r="C666" i="3"/>
  <c r="C479" i="3"/>
  <c r="E480" i="3"/>
  <c r="I1134" i="2"/>
  <c r="C1134" i="2"/>
  <c r="G1134" i="2"/>
  <c r="E1134" i="2"/>
  <c r="H1134" i="2"/>
  <c r="D1135" i="2"/>
  <c r="F1134" i="2"/>
  <c r="E306" i="10"/>
  <c r="D305" i="10"/>
  <c r="Q305" i="10" s="1"/>
  <c r="E163" i="10"/>
  <c r="D162" i="10"/>
  <c r="J304" i="10"/>
  <c r="G304" i="10"/>
  <c r="H304" i="10"/>
  <c r="K304" i="10"/>
  <c r="I304" i="10"/>
  <c r="O304" i="10"/>
  <c r="L304" i="10"/>
  <c r="C304" i="10"/>
  <c r="M304" i="10"/>
  <c r="F304" i="10"/>
  <c r="N304" i="10" s="1"/>
  <c r="P304" i="10"/>
  <c r="D370" i="10"/>
  <c r="C369" i="10"/>
  <c r="F162" i="10"/>
  <c r="N162" i="10" s="1"/>
  <c r="I162" i="10"/>
  <c r="J162" i="10"/>
  <c r="H162" i="10"/>
  <c r="L162" i="10"/>
  <c r="Q162" i="10" s="1"/>
  <c r="P162" i="10"/>
  <c r="G162" i="10"/>
  <c r="K162" i="10"/>
  <c r="O162" i="10"/>
  <c r="M162" i="10"/>
  <c r="C162" i="10"/>
  <c r="L80" i="10"/>
  <c r="Q80" i="10" s="1"/>
  <c r="G80" i="10"/>
  <c r="F80" i="10"/>
  <c r="J80" i="10"/>
  <c r="K80" i="10"/>
  <c r="O80" i="10"/>
  <c r="I80" i="10"/>
  <c r="P80" i="10"/>
  <c r="H80" i="10"/>
  <c r="D586" i="10"/>
  <c r="C585" i="10"/>
  <c r="K636" i="10"/>
  <c r="L636" i="10"/>
  <c r="D637" i="10"/>
  <c r="C636" i="10"/>
  <c r="P636" i="10"/>
  <c r="M636" i="10"/>
  <c r="F636" i="10"/>
  <c r="O636" i="10"/>
  <c r="E636" i="10"/>
  <c r="G636" i="10" s="1"/>
  <c r="H636" i="10"/>
  <c r="J636" i="10"/>
  <c r="N636" i="10"/>
  <c r="I636" i="10"/>
  <c r="Q636" i="10"/>
  <c r="G739" i="10"/>
  <c r="C739" i="10"/>
  <c r="H739" i="10"/>
  <c r="D740" i="10"/>
  <c r="E739" i="10"/>
  <c r="F739" i="10"/>
  <c r="H707" i="10"/>
  <c r="E707" i="10"/>
  <c r="F707" i="10"/>
  <c r="G707" i="10"/>
  <c r="D708" i="10"/>
  <c r="C707" i="10"/>
  <c r="D286" i="5"/>
  <c r="D137" i="5"/>
  <c r="D290" i="5"/>
  <c r="C287" i="5"/>
  <c r="C137" i="5"/>
  <c r="D281" i="5"/>
  <c r="C302" i="3"/>
  <c r="D303" i="3"/>
  <c r="C154" i="3"/>
  <c r="D155" i="3"/>
  <c r="D96" i="3"/>
  <c r="C95" i="3"/>
  <c r="E90" i="5"/>
  <c r="E91" i="5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C74" i="5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75" i="5"/>
  <c r="D91" i="5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89" i="5"/>
  <c r="D139" i="5"/>
  <c r="C139" i="5"/>
  <c r="E140" i="5"/>
  <c r="D282" i="5"/>
  <c r="C282" i="5"/>
  <c r="E283" i="5"/>
  <c r="D291" i="5"/>
  <c r="C291" i="5"/>
  <c r="E292" i="5"/>
  <c r="E149" i="5"/>
  <c r="C281" i="5"/>
  <c r="C290" i="5"/>
  <c r="C148" i="5"/>
  <c r="E525" i="3" l="1"/>
  <c r="D524" i="3"/>
  <c r="F524" i="3" s="1"/>
  <c r="C524" i="3"/>
  <c r="E481" i="3"/>
  <c r="C481" i="3" s="1"/>
  <c r="C480" i="3"/>
  <c r="D667" i="3"/>
  <c r="F667" i="3" s="1"/>
  <c r="E668" i="3"/>
  <c r="C667" i="3"/>
  <c r="E1135" i="2"/>
  <c r="F1135" i="2"/>
  <c r="C1135" i="2"/>
  <c r="D1136" i="2"/>
  <c r="G1135" i="2"/>
  <c r="H1135" i="2"/>
  <c r="I1135" i="2"/>
  <c r="E164" i="10"/>
  <c r="D163" i="10"/>
  <c r="D306" i="10"/>
  <c r="Q306" i="10" s="1"/>
  <c r="E307" i="10"/>
  <c r="I305" i="10"/>
  <c r="C305" i="10"/>
  <c r="H305" i="10"/>
  <c r="F305" i="10"/>
  <c r="N305" i="10" s="1"/>
  <c r="P305" i="10"/>
  <c r="J305" i="10"/>
  <c r="O305" i="10"/>
  <c r="L305" i="10"/>
  <c r="K305" i="10"/>
  <c r="M305" i="10"/>
  <c r="G305" i="10"/>
  <c r="C637" i="10"/>
  <c r="P637" i="10"/>
  <c r="M637" i="10"/>
  <c r="E637" i="10"/>
  <c r="G637" i="10" s="1"/>
  <c r="N637" i="10"/>
  <c r="F637" i="10"/>
  <c r="O637" i="10"/>
  <c r="J637" i="10"/>
  <c r="Q637" i="10"/>
  <c r="H637" i="10"/>
  <c r="K637" i="10"/>
  <c r="L637" i="10"/>
  <c r="I637" i="10"/>
  <c r="D638" i="10"/>
  <c r="D741" i="10"/>
  <c r="F741" i="10" s="1"/>
  <c r="C740" i="10"/>
  <c r="E740" i="10"/>
  <c r="F740" i="10"/>
  <c r="G740" i="10"/>
  <c r="H740" i="10"/>
  <c r="H163" i="10"/>
  <c r="M163" i="10"/>
  <c r="L163" i="10"/>
  <c r="Q163" i="10" s="1"/>
  <c r="O163" i="10"/>
  <c r="I163" i="10"/>
  <c r="G163" i="10"/>
  <c r="P163" i="10"/>
  <c r="K163" i="10"/>
  <c r="C163" i="10"/>
  <c r="F163" i="10"/>
  <c r="N163" i="10" s="1"/>
  <c r="J163" i="10"/>
  <c r="D709" i="10"/>
  <c r="G708" i="10"/>
  <c r="H708" i="10"/>
  <c r="C708" i="10"/>
  <c r="E708" i="10"/>
  <c r="F708" i="10"/>
  <c r="D587" i="10"/>
  <c r="C586" i="10"/>
  <c r="G81" i="10"/>
  <c r="O81" i="10"/>
  <c r="K81" i="10"/>
  <c r="I81" i="10"/>
  <c r="F81" i="10"/>
  <c r="H81" i="10"/>
  <c r="J81" i="10"/>
  <c r="L81" i="10"/>
  <c r="Q81" i="10" s="1"/>
  <c r="P81" i="10"/>
  <c r="C370" i="10"/>
  <c r="D371" i="10"/>
  <c r="C303" i="3"/>
  <c r="D304" i="3"/>
  <c r="C96" i="3"/>
  <c r="D97" i="3"/>
  <c r="D156" i="3"/>
  <c r="C155" i="3"/>
  <c r="E293" i="5"/>
  <c r="C292" i="5"/>
  <c r="D292" i="5"/>
  <c r="C91" i="5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90" i="5"/>
  <c r="C89" i="5"/>
  <c r="E284" i="5"/>
  <c r="D283" i="5"/>
  <c r="C283" i="5"/>
  <c r="E150" i="5"/>
  <c r="D149" i="5"/>
  <c r="C149" i="5"/>
  <c r="E107" i="5"/>
  <c r="C106" i="5"/>
  <c r="E141" i="5"/>
  <c r="D140" i="5"/>
  <c r="C140" i="5"/>
  <c r="C525" i="3" l="1"/>
  <c r="E526" i="3"/>
  <c r="D525" i="3"/>
  <c r="F525" i="3" s="1"/>
  <c r="D668" i="3"/>
  <c r="F668" i="3" s="1"/>
  <c r="C668" i="3"/>
  <c r="E669" i="3"/>
  <c r="C1136" i="2"/>
  <c r="D1137" i="2"/>
  <c r="G1136" i="2"/>
  <c r="H1136" i="2"/>
  <c r="E1136" i="2"/>
  <c r="F1136" i="2"/>
  <c r="I1136" i="2"/>
  <c r="D307" i="10"/>
  <c r="Q307" i="10" s="1"/>
  <c r="E308" i="10"/>
  <c r="E165" i="10"/>
  <c r="D164" i="10"/>
  <c r="I306" i="10"/>
  <c r="H306" i="10"/>
  <c r="M306" i="10"/>
  <c r="K306" i="10"/>
  <c r="C306" i="10"/>
  <c r="L306" i="10"/>
  <c r="O306" i="10"/>
  <c r="J306" i="10"/>
  <c r="G306" i="10"/>
  <c r="P306" i="10"/>
  <c r="F306" i="10"/>
  <c r="N306" i="10" s="1"/>
  <c r="G82" i="10"/>
  <c r="O82" i="10"/>
  <c r="H82" i="10"/>
  <c r="L82" i="10"/>
  <c r="Q82" i="10" s="1"/>
  <c r="P82" i="10"/>
  <c r="K82" i="10"/>
  <c r="F82" i="10"/>
  <c r="N82" i="10" s="1"/>
  <c r="M82" i="10"/>
  <c r="J82" i="10"/>
  <c r="I82" i="10"/>
  <c r="C587" i="10"/>
  <c r="D588" i="10"/>
  <c r="J164" i="10"/>
  <c r="C164" i="10"/>
  <c r="P164" i="10"/>
  <c r="L164" i="10"/>
  <c r="Q164" i="10" s="1"/>
  <c r="K164" i="10"/>
  <c r="O164" i="10"/>
  <c r="I164" i="10"/>
  <c r="M164" i="10"/>
  <c r="G164" i="10"/>
  <c r="F164" i="10"/>
  <c r="N164" i="10" s="1"/>
  <c r="H164" i="10"/>
  <c r="D372" i="10"/>
  <c r="C371" i="10"/>
  <c r="E638" i="10"/>
  <c r="G638" i="10" s="1"/>
  <c r="N638" i="10"/>
  <c r="F638" i="10"/>
  <c r="O638" i="10"/>
  <c r="H638" i="10"/>
  <c r="I638" i="10"/>
  <c r="J638" i="10"/>
  <c r="Q638" i="10"/>
  <c r="L638" i="10"/>
  <c r="D639" i="10"/>
  <c r="M638" i="10"/>
  <c r="C638" i="10"/>
  <c r="K638" i="10"/>
  <c r="P638" i="10"/>
  <c r="C741" i="10"/>
  <c r="E741" i="10"/>
  <c r="G741" i="10"/>
  <c r="H741" i="10"/>
  <c r="D742" i="10"/>
  <c r="F742" i="10" s="1"/>
  <c r="D710" i="10"/>
  <c r="C709" i="10"/>
  <c r="E709" i="10"/>
  <c r="F709" i="10"/>
  <c r="G709" i="10"/>
  <c r="H709" i="10"/>
  <c r="D157" i="3"/>
  <c r="C156" i="3"/>
  <c r="C97" i="3"/>
  <c r="D98" i="3"/>
  <c r="D305" i="3"/>
  <c r="C304" i="3"/>
  <c r="D141" i="5"/>
  <c r="E142" i="5"/>
  <c r="C141" i="5"/>
  <c r="D284" i="5"/>
  <c r="E285" i="5"/>
  <c r="C284" i="5"/>
  <c r="C107" i="5"/>
  <c r="E108" i="5"/>
  <c r="D150" i="5"/>
  <c r="E151" i="5"/>
  <c r="C150" i="5"/>
  <c r="D293" i="5"/>
  <c r="E294" i="5"/>
  <c r="C293" i="5"/>
  <c r="E527" i="3" l="1"/>
  <c r="D526" i="3"/>
  <c r="F526" i="3" s="1"/>
  <c r="C526" i="3"/>
  <c r="D669" i="3"/>
  <c r="F669" i="3" s="1"/>
  <c r="E670" i="3"/>
  <c r="C669" i="3"/>
  <c r="I1137" i="2"/>
  <c r="D1138" i="2"/>
  <c r="C1137" i="2"/>
  <c r="E1137" i="2"/>
  <c r="F1137" i="2"/>
  <c r="G1137" i="2"/>
  <c r="H1137" i="2"/>
  <c r="D165" i="10"/>
  <c r="E166" i="10"/>
  <c r="E309" i="10"/>
  <c r="D308" i="10"/>
  <c r="Q308" i="10" s="1"/>
  <c r="G307" i="10"/>
  <c r="O307" i="10"/>
  <c r="C307" i="10"/>
  <c r="F307" i="10"/>
  <c r="N307" i="10" s="1"/>
  <c r="L307" i="10"/>
  <c r="J307" i="10"/>
  <c r="K307" i="10"/>
  <c r="I307" i="10"/>
  <c r="P307" i="10"/>
  <c r="H307" i="10"/>
  <c r="M307" i="10"/>
  <c r="D589" i="10"/>
  <c r="C588" i="10"/>
  <c r="K83" i="10"/>
  <c r="F83" i="10"/>
  <c r="N83" i="10" s="1"/>
  <c r="I83" i="10"/>
  <c r="M83" i="10"/>
  <c r="G83" i="10"/>
  <c r="H83" i="10"/>
  <c r="J83" i="10"/>
  <c r="L83" i="10"/>
  <c r="Q83" i="10" s="1"/>
  <c r="O83" i="10"/>
  <c r="P83" i="10"/>
  <c r="D373" i="10"/>
  <c r="C372" i="10"/>
  <c r="H639" i="10"/>
  <c r="I639" i="10"/>
  <c r="J639" i="10"/>
  <c r="Q639" i="10"/>
  <c r="K639" i="10"/>
  <c r="L639" i="10"/>
  <c r="D640" i="10"/>
  <c r="M639" i="10"/>
  <c r="C639" i="10"/>
  <c r="E639" i="10"/>
  <c r="G639" i="10" s="1"/>
  <c r="F639" i="10"/>
  <c r="P639" i="10"/>
  <c r="N639" i="10"/>
  <c r="O639" i="10"/>
  <c r="E710" i="10"/>
  <c r="F710" i="10"/>
  <c r="G710" i="10"/>
  <c r="H710" i="10"/>
  <c r="D711" i="10"/>
  <c r="C710" i="10"/>
  <c r="E742" i="10"/>
  <c r="D743" i="10"/>
  <c r="G742" i="10"/>
  <c r="H742" i="10"/>
  <c r="C742" i="10"/>
  <c r="L165" i="10"/>
  <c r="Q165" i="10" s="1"/>
  <c r="G165" i="10"/>
  <c r="M165" i="10"/>
  <c r="F165" i="10"/>
  <c r="N165" i="10" s="1"/>
  <c r="H165" i="10"/>
  <c r="O165" i="10"/>
  <c r="I165" i="10"/>
  <c r="C165" i="10"/>
  <c r="J165" i="10"/>
  <c r="K165" i="10"/>
  <c r="P165" i="10"/>
  <c r="D306" i="3"/>
  <c r="C305" i="3"/>
  <c r="D99" i="3"/>
  <c r="C98" i="3"/>
  <c r="C157" i="3"/>
  <c r="D158" i="3"/>
  <c r="C108" i="5"/>
  <c r="E109" i="5"/>
  <c r="D294" i="5"/>
  <c r="C294" i="5"/>
  <c r="E295" i="5"/>
  <c r="D285" i="5"/>
  <c r="C285" i="5"/>
  <c r="D151" i="5"/>
  <c r="C151" i="5"/>
  <c r="E152" i="5"/>
  <c r="D142" i="5"/>
  <c r="C142" i="5"/>
  <c r="E143" i="5"/>
  <c r="F1144" i="3"/>
  <c r="F743" i="10" l="1"/>
  <c r="D744" i="10"/>
  <c r="D745" i="10" s="1"/>
  <c r="C527" i="3"/>
  <c r="E528" i="3"/>
  <c r="D527" i="3"/>
  <c r="F527" i="3" s="1"/>
  <c r="D670" i="3"/>
  <c r="F670" i="3" s="1"/>
  <c r="C670" i="3"/>
  <c r="E671" i="3"/>
  <c r="E1138" i="2"/>
  <c r="D1139" i="2"/>
  <c r="C1138" i="2"/>
  <c r="F1138" i="2"/>
  <c r="G1138" i="2"/>
  <c r="I1138" i="2"/>
  <c r="H1138" i="2"/>
  <c r="F1147" i="3"/>
  <c r="H1144" i="3"/>
  <c r="E310" i="10"/>
  <c r="D309" i="10"/>
  <c r="Q309" i="10" s="1"/>
  <c r="E167" i="10"/>
  <c r="D166" i="10"/>
  <c r="C308" i="10"/>
  <c r="H308" i="10"/>
  <c r="G308" i="10"/>
  <c r="L308" i="10"/>
  <c r="O308" i="10"/>
  <c r="F308" i="10"/>
  <c r="N308" i="10" s="1"/>
  <c r="P308" i="10"/>
  <c r="I308" i="10"/>
  <c r="J308" i="10"/>
  <c r="K308" i="10"/>
  <c r="M308" i="10"/>
  <c r="K640" i="10"/>
  <c r="L640" i="10"/>
  <c r="D641" i="10"/>
  <c r="C640" i="10"/>
  <c r="P640" i="10"/>
  <c r="M640" i="10"/>
  <c r="F640" i="10"/>
  <c r="O640" i="10"/>
  <c r="H640" i="10"/>
  <c r="J640" i="10"/>
  <c r="N640" i="10"/>
  <c r="I640" i="10"/>
  <c r="Q640" i="10"/>
  <c r="E640" i="10"/>
  <c r="G640" i="10" s="1"/>
  <c r="C166" i="10"/>
  <c r="P166" i="10"/>
  <c r="K166" i="10"/>
  <c r="O166" i="10"/>
  <c r="I166" i="10"/>
  <c r="G166" i="10"/>
  <c r="F166" i="10"/>
  <c r="N166" i="10" s="1"/>
  <c r="H166" i="10"/>
  <c r="M166" i="10"/>
  <c r="J166" i="10"/>
  <c r="L166" i="10"/>
  <c r="Q166" i="10" s="1"/>
  <c r="K84" i="10"/>
  <c r="G84" i="10"/>
  <c r="O84" i="10"/>
  <c r="H84" i="10"/>
  <c r="M84" i="10"/>
  <c r="I84" i="10"/>
  <c r="P84" i="10"/>
  <c r="F84" i="10"/>
  <c r="N84" i="10" s="1"/>
  <c r="J84" i="10"/>
  <c r="L84" i="10"/>
  <c r="Q84" i="10" s="1"/>
  <c r="C589" i="10"/>
  <c r="D590" i="10"/>
  <c r="G743" i="10"/>
  <c r="H743" i="10"/>
  <c r="C743" i="10"/>
  <c r="E743" i="10"/>
  <c r="D374" i="10"/>
  <c r="C373" i="10"/>
  <c r="F711" i="10"/>
  <c r="G711" i="10"/>
  <c r="H711" i="10"/>
  <c r="D712" i="10"/>
  <c r="C711" i="10"/>
  <c r="E711" i="10"/>
  <c r="C306" i="3"/>
  <c r="D307" i="3"/>
  <c r="D159" i="3"/>
  <c r="C158" i="3"/>
  <c r="D100" i="3"/>
  <c r="C99" i="3"/>
  <c r="E144" i="5"/>
  <c r="D143" i="5"/>
  <c r="C143" i="5"/>
  <c r="E296" i="5"/>
  <c r="D295" i="5"/>
  <c r="C295" i="5"/>
  <c r="E153" i="5"/>
  <c r="D152" i="5"/>
  <c r="C152" i="5"/>
  <c r="E110" i="5"/>
  <c r="C109" i="5"/>
  <c r="C745" i="10" l="1"/>
  <c r="D746" i="10"/>
  <c r="C744" i="10"/>
  <c r="E744" i="10"/>
  <c r="F744" i="10"/>
  <c r="G744" i="10"/>
  <c r="H744" i="10"/>
  <c r="D528" i="3"/>
  <c r="F528" i="3" s="1"/>
  <c r="E529" i="3"/>
  <c r="C528" i="3"/>
  <c r="C671" i="3"/>
  <c r="E672" i="3"/>
  <c r="D671" i="3"/>
  <c r="F671" i="3" s="1"/>
  <c r="F1139" i="2"/>
  <c r="E1139" i="2"/>
  <c r="I1139" i="2"/>
  <c r="H1139" i="2"/>
  <c r="D1140" i="2"/>
  <c r="C1139" i="2"/>
  <c r="G1139" i="2"/>
  <c r="F1148" i="3"/>
  <c r="G1148" i="3" s="1"/>
  <c r="H1147" i="3"/>
  <c r="E168" i="10"/>
  <c r="D167" i="10"/>
  <c r="D310" i="10"/>
  <c r="Q310" i="10" s="1"/>
  <c r="E311" i="10"/>
  <c r="F309" i="10"/>
  <c r="N309" i="10" s="1"/>
  <c r="P309" i="10"/>
  <c r="I309" i="10"/>
  <c r="G309" i="10"/>
  <c r="H309" i="10"/>
  <c r="J309" i="10"/>
  <c r="M309" i="10"/>
  <c r="K309" i="10"/>
  <c r="O309" i="10"/>
  <c r="C309" i="10"/>
  <c r="L309" i="10"/>
  <c r="D375" i="10"/>
  <c r="C374" i="10"/>
  <c r="G167" i="10"/>
  <c r="O167" i="10"/>
  <c r="H167" i="10"/>
  <c r="J167" i="10"/>
  <c r="L167" i="10"/>
  <c r="Q167" i="10" s="1"/>
  <c r="C167" i="10"/>
  <c r="F167" i="10"/>
  <c r="N167" i="10" s="1"/>
  <c r="P167" i="10"/>
  <c r="K167" i="10"/>
  <c r="I167" i="10"/>
  <c r="M167" i="10"/>
  <c r="H712" i="10"/>
  <c r="D713" i="10"/>
  <c r="C712" i="10"/>
  <c r="E712" i="10"/>
  <c r="F712" i="10"/>
  <c r="G712" i="10"/>
  <c r="G85" i="10"/>
  <c r="O85" i="10"/>
  <c r="F85" i="10"/>
  <c r="N85" i="10" s="1"/>
  <c r="I85" i="10"/>
  <c r="J85" i="10"/>
  <c r="P85" i="10"/>
  <c r="K85" i="10"/>
  <c r="M85" i="10"/>
  <c r="H85" i="10"/>
  <c r="L85" i="10"/>
  <c r="Q85" i="10" s="1"/>
  <c r="C641" i="10"/>
  <c r="P641" i="10"/>
  <c r="M641" i="10"/>
  <c r="E641" i="10"/>
  <c r="G641" i="10" s="1"/>
  <c r="N641" i="10"/>
  <c r="F641" i="10"/>
  <c r="O641" i="10"/>
  <c r="J641" i="10"/>
  <c r="Q641" i="10"/>
  <c r="I641" i="10"/>
  <c r="D642" i="10"/>
  <c r="H641" i="10"/>
  <c r="K641" i="10"/>
  <c r="L641" i="10"/>
  <c r="D591" i="10"/>
  <c r="C590" i="10"/>
  <c r="C100" i="3"/>
  <c r="D101" i="3"/>
  <c r="D160" i="3"/>
  <c r="C159" i="3"/>
  <c r="C307" i="3"/>
  <c r="D308" i="3"/>
  <c r="D153" i="5"/>
  <c r="C153" i="5"/>
  <c r="E154" i="5"/>
  <c r="D296" i="5"/>
  <c r="C296" i="5"/>
  <c r="E297" i="5"/>
  <c r="C110" i="5"/>
  <c r="E111" i="5"/>
  <c r="D144" i="5"/>
  <c r="C144" i="5"/>
  <c r="C746" i="10" l="1"/>
  <c r="D747" i="10"/>
  <c r="F745" i="10"/>
  <c r="C1148" i="3"/>
  <c r="C529" i="3"/>
  <c r="E530" i="3"/>
  <c r="D529" i="3"/>
  <c r="F529" i="3" s="1"/>
  <c r="E673" i="3"/>
  <c r="C672" i="3"/>
  <c r="D672" i="3"/>
  <c r="F672" i="3" s="1"/>
  <c r="G1140" i="2"/>
  <c r="F1140" i="2"/>
  <c r="H1140" i="2"/>
  <c r="E1140" i="2"/>
  <c r="D1141" i="2"/>
  <c r="C1140" i="2"/>
  <c r="I1140" i="2"/>
  <c r="E745" i="10"/>
  <c r="H745" i="10"/>
  <c r="G745" i="10"/>
  <c r="F1149" i="3"/>
  <c r="H1148" i="3"/>
  <c r="D1148" i="3"/>
  <c r="E1148" i="3"/>
  <c r="D311" i="10"/>
  <c r="Q311" i="10" s="1"/>
  <c r="E312" i="10"/>
  <c r="E169" i="10"/>
  <c r="D168" i="10"/>
  <c r="J310" i="10"/>
  <c r="I310" i="10"/>
  <c r="H310" i="10"/>
  <c r="G310" i="10"/>
  <c r="K310" i="10"/>
  <c r="L310" i="10"/>
  <c r="F310" i="10"/>
  <c r="N310" i="10" s="1"/>
  <c r="C310" i="10"/>
  <c r="P310" i="10"/>
  <c r="M310" i="10"/>
  <c r="O310" i="10"/>
  <c r="C375" i="10"/>
  <c r="D376" i="10"/>
  <c r="D592" i="10"/>
  <c r="C591" i="10"/>
  <c r="F86" i="10"/>
  <c r="N86" i="10" s="1"/>
  <c r="I86" i="10"/>
  <c r="H86" i="10"/>
  <c r="M86" i="10"/>
  <c r="L86" i="10"/>
  <c r="Q86" i="10" s="1"/>
  <c r="J86" i="10"/>
  <c r="P86" i="10"/>
  <c r="K86" i="10"/>
  <c r="G86" i="10"/>
  <c r="O86" i="10"/>
  <c r="K168" i="10"/>
  <c r="F168" i="10"/>
  <c r="N168" i="10" s="1"/>
  <c r="I168" i="10"/>
  <c r="C168" i="10"/>
  <c r="O168" i="10"/>
  <c r="M168" i="10"/>
  <c r="G168" i="10"/>
  <c r="H168" i="10"/>
  <c r="J168" i="10"/>
  <c r="L168" i="10"/>
  <c r="Q168" i="10" s="1"/>
  <c r="P168" i="10"/>
  <c r="E642" i="10"/>
  <c r="G642" i="10" s="1"/>
  <c r="N642" i="10"/>
  <c r="F642" i="10"/>
  <c r="O642" i="10"/>
  <c r="H642" i="10"/>
  <c r="I642" i="10"/>
  <c r="J642" i="10"/>
  <c r="Q642" i="10"/>
  <c r="L642" i="10"/>
  <c r="D643" i="10"/>
  <c r="C642" i="10"/>
  <c r="K642" i="10"/>
  <c r="P642" i="10"/>
  <c r="M642" i="10"/>
  <c r="D714" i="10"/>
  <c r="C713" i="10"/>
  <c r="E713" i="10"/>
  <c r="F713" i="10"/>
  <c r="G713" i="10"/>
  <c r="H713" i="10"/>
  <c r="C308" i="3"/>
  <c r="D309" i="3"/>
  <c r="D161" i="3"/>
  <c r="C160" i="3"/>
  <c r="C101" i="3"/>
  <c r="D102" i="3"/>
  <c r="E112" i="5"/>
  <c r="C111" i="5"/>
  <c r="C297" i="5"/>
  <c r="E298" i="5"/>
  <c r="D297" i="5"/>
  <c r="C154" i="5"/>
  <c r="E155" i="5"/>
  <c r="D154" i="5"/>
  <c r="G1365" i="3"/>
  <c r="D1365" i="3"/>
  <c r="E1366" i="3"/>
  <c r="E1367" i="3" s="1"/>
  <c r="E1368" i="3" s="1"/>
  <c r="E1369" i="3" s="1"/>
  <c r="D1408" i="3"/>
  <c r="D1409" i="3" s="1"/>
  <c r="D1410" i="3" s="1"/>
  <c r="D1411" i="3" s="1"/>
  <c r="D1412" i="3" s="1"/>
  <c r="D1413" i="3" s="1"/>
  <c r="D1414" i="3" s="1"/>
  <c r="D1415" i="3" s="1"/>
  <c r="D1416" i="3" s="1"/>
  <c r="D1417" i="3" s="1"/>
  <c r="D1418" i="3" s="1"/>
  <c r="D1419" i="3" s="1"/>
  <c r="D1420" i="3" s="1"/>
  <c r="D1421" i="3" s="1"/>
  <c r="D1422" i="3" s="1"/>
  <c r="D1423" i="3" s="1"/>
  <c r="D1424" i="3" s="1"/>
  <c r="D1425" i="3" s="1"/>
  <c r="D1426" i="3" s="1"/>
  <c r="D1427" i="3" s="1"/>
  <c r="D1428" i="3" s="1"/>
  <c r="D1429" i="3" s="1"/>
  <c r="D1430" i="3" s="1"/>
  <c r="D1431" i="3" s="1"/>
  <c r="D1432" i="3" s="1"/>
  <c r="D1433" i="3" s="1"/>
  <c r="D1434" i="3" s="1"/>
  <c r="D1435" i="3" s="1"/>
  <c r="D1436" i="3" s="1"/>
  <c r="D1437" i="3" s="1"/>
  <c r="D1438" i="3" s="1"/>
  <c r="D1440" i="3"/>
  <c r="D1441" i="3" s="1"/>
  <c r="D1442" i="3" s="1"/>
  <c r="D1443" i="3" s="1"/>
  <c r="D1444" i="3" s="1"/>
  <c r="D1445" i="3" s="1"/>
  <c r="D1446" i="3" s="1"/>
  <c r="D1447" i="3" s="1"/>
  <c r="D1448" i="3" s="1"/>
  <c r="D1449" i="3" s="1"/>
  <c r="D1450" i="3" s="1"/>
  <c r="D1451" i="3" s="1"/>
  <c r="D1452" i="3" s="1"/>
  <c r="D1453" i="3" s="1"/>
  <c r="D1454" i="3" s="1"/>
  <c r="D1455" i="3" s="1"/>
  <c r="D748" i="10" l="1"/>
  <c r="F748" i="10" s="1"/>
  <c r="C747" i="10"/>
  <c r="E747" i="10"/>
  <c r="F747" i="10"/>
  <c r="H747" i="10"/>
  <c r="G747" i="10"/>
  <c r="E746" i="10"/>
  <c r="G746" i="10"/>
  <c r="F746" i="10"/>
  <c r="H746" i="10"/>
  <c r="C530" i="3"/>
  <c r="D530" i="3"/>
  <c r="F530" i="3" s="1"/>
  <c r="E531" i="3"/>
  <c r="C673" i="3"/>
  <c r="E674" i="3"/>
  <c r="D673" i="3"/>
  <c r="F673" i="3" s="1"/>
  <c r="H1141" i="2"/>
  <c r="I1141" i="2"/>
  <c r="F1141" i="2"/>
  <c r="G1141" i="2"/>
  <c r="D1142" i="2"/>
  <c r="C1141" i="2"/>
  <c r="E1141" i="2"/>
  <c r="D1456" i="3"/>
  <c r="H1455" i="3"/>
  <c r="E1455" i="3"/>
  <c r="F1150" i="3"/>
  <c r="H1149" i="3"/>
  <c r="D1149" i="3"/>
  <c r="C1149" i="3"/>
  <c r="G1149" i="3"/>
  <c r="E1149" i="3"/>
  <c r="D169" i="10"/>
  <c r="E170" i="10"/>
  <c r="E313" i="10"/>
  <c r="D312" i="10"/>
  <c r="Q312" i="10" s="1"/>
  <c r="F311" i="10"/>
  <c r="N311" i="10" s="1"/>
  <c r="J311" i="10"/>
  <c r="L311" i="10"/>
  <c r="H311" i="10"/>
  <c r="C311" i="10"/>
  <c r="O311" i="10"/>
  <c r="P311" i="10"/>
  <c r="I311" i="10"/>
  <c r="G311" i="10"/>
  <c r="K311" i="10"/>
  <c r="M311" i="10"/>
  <c r="H87" i="10"/>
  <c r="M87" i="10"/>
  <c r="J87" i="10"/>
  <c r="P87" i="10"/>
  <c r="G87" i="10"/>
  <c r="F87" i="10"/>
  <c r="N87" i="10" s="1"/>
  <c r="L87" i="10"/>
  <c r="Q87" i="10" s="1"/>
  <c r="K87" i="10"/>
  <c r="O87" i="10"/>
  <c r="I87" i="10"/>
  <c r="D593" i="10"/>
  <c r="C592" i="10"/>
  <c r="D377" i="10"/>
  <c r="C376" i="10"/>
  <c r="G169" i="10"/>
  <c r="O169" i="10"/>
  <c r="H169" i="10"/>
  <c r="M169" i="10"/>
  <c r="L169" i="10"/>
  <c r="Q169" i="10" s="1"/>
  <c r="P169" i="10"/>
  <c r="F169" i="10"/>
  <c r="N169" i="10" s="1"/>
  <c r="J169" i="10"/>
  <c r="K169" i="10"/>
  <c r="I169" i="10"/>
  <c r="C169" i="10"/>
  <c r="H643" i="10"/>
  <c r="I643" i="10"/>
  <c r="J643" i="10"/>
  <c r="Q643" i="10"/>
  <c r="K643" i="10"/>
  <c r="L643" i="10"/>
  <c r="D644" i="10"/>
  <c r="M643" i="10"/>
  <c r="F643" i="10"/>
  <c r="P643" i="10"/>
  <c r="N643" i="10"/>
  <c r="O643" i="10"/>
  <c r="C643" i="10"/>
  <c r="E643" i="10"/>
  <c r="G643" i="10" s="1"/>
  <c r="E714" i="10"/>
  <c r="F714" i="10"/>
  <c r="G714" i="10"/>
  <c r="H714" i="10"/>
  <c r="D715" i="10"/>
  <c r="C714" i="10"/>
  <c r="C1455" i="3"/>
  <c r="F1455" i="3"/>
  <c r="G1455" i="3"/>
  <c r="D103" i="3"/>
  <c r="C102" i="3"/>
  <c r="C161" i="3"/>
  <c r="D162" i="3"/>
  <c r="D310" i="3"/>
  <c r="C309" i="3"/>
  <c r="E156" i="5"/>
  <c r="C155" i="5"/>
  <c r="D155" i="5"/>
  <c r="E299" i="5"/>
  <c r="C298" i="5"/>
  <c r="D298" i="5"/>
  <c r="E113" i="5"/>
  <c r="C112" i="5"/>
  <c r="E1454" i="3"/>
  <c r="C1454" i="3"/>
  <c r="F1454" i="3"/>
  <c r="H1454" i="3"/>
  <c r="G1454" i="3"/>
  <c r="C1453" i="3"/>
  <c r="H1453" i="3"/>
  <c r="E1453" i="3"/>
  <c r="G1453" i="3"/>
  <c r="F1453" i="3"/>
  <c r="D1366" i="3"/>
  <c r="D1367" i="3"/>
  <c r="D1368" i="3"/>
  <c r="C1452" i="3"/>
  <c r="F1452" i="3"/>
  <c r="G1452" i="3"/>
  <c r="H1452" i="3"/>
  <c r="E1452" i="3"/>
  <c r="G1366" i="3"/>
  <c r="D1369" i="3"/>
  <c r="E1370" i="3"/>
  <c r="E1371" i="3" s="1"/>
  <c r="E1372" i="3" s="1"/>
  <c r="E1373" i="3" s="1"/>
  <c r="E1374" i="3" s="1"/>
  <c r="E1375" i="3" s="1"/>
  <c r="E1376" i="3" s="1"/>
  <c r="E1378" i="3" s="1"/>
  <c r="E1379" i="3" s="1"/>
  <c r="E1380" i="3" s="1"/>
  <c r="E1381" i="3" s="1"/>
  <c r="E1382" i="3" s="1"/>
  <c r="E1383" i="3" s="1"/>
  <c r="G1369" i="3"/>
  <c r="G1367" i="3"/>
  <c r="G1368" i="3"/>
  <c r="C1383" i="3" l="1"/>
  <c r="F1383" i="3"/>
  <c r="D1383" i="3"/>
  <c r="H1383" i="3"/>
  <c r="G1383" i="3"/>
  <c r="E748" i="10"/>
  <c r="G748" i="10"/>
  <c r="H748" i="10"/>
  <c r="C1382" i="3"/>
  <c r="H1382" i="3"/>
  <c r="G1382" i="3"/>
  <c r="F1382" i="3"/>
  <c r="D1382" i="3"/>
  <c r="C748" i="10"/>
  <c r="D749" i="10"/>
  <c r="D750" i="10" s="1"/>
  <c r="D751" i="10" s="1"/>
  <c r="G1381" i="3"/>
  <c r="C1381" i="3"/>
  <c r="F1381" i="3"/>
  <c r="D1381" i="3"/>
  <c r="H1381" i="3"/>
  <c r="C1380" i="3"/>
  <c r="H1380" i="3"/>
  <c r="G1380" i="3"/>
  <c r="D1380" i="3"/>
  <c r="F1380" i="3"/>
  <c r="C1456" i="3"/>
  <c r="D1457" i="3"/>
  <c r="D1458" i="3" s="1"/>
  <c r="C1379" i="3"/>
  <c r="F1379" i="3"/>
  <c r="G1379" i="3"/>
  <c r="H1379" i="3"/>
  <c r="D1379" i="3"/>
  <c r="C1378" i="3"/>
  <c r="H1378" i="3"/>
  <c r="F1378" i="3"/>
  <c r="G1378" i="3"/>
  <c r="D1378" i="3"/>
  <c r="D531" i="3"/>
  <c r="F531" i="3" s="1"/>
  <c r="C531" i="3"/>
  <c r="E532" i="3"/>
  <c r="E675" i="3"/>
  <c r="C674" i="3"/>
  <c r="D674" i="3"/>
  <c r="F674" i="3" s="1"/>
  <c r="G1456" i="3"/>
  <c r="F1456" i="3"/>
  <c r="I1142" i="2"/>
  <c r="D1143" i="2"/>
  <c r="C1142" i="2"/>
  <c r="F1142" i="2"/>
  <c r="E1142" i="2"/>
  <c r="G1142" i="2"/>
  <c r="H1142" i="2"/>
  <c r="H1456" i="3"/>
  <c r="E1456" i="3"/>
  <c r="D1150" i="3"/>
  <c r="H1150" i="3"/>
  <c r="F1151" i="3"/>
  <c r="C1150" i="3"/>
  <c r="G1150" i="3"/>
  <c r="E1150" i="3"/>
  <c r="D1377" i="3"/>
  <c r="C1377" i="3"/>
  <c r="F1377" i="3"/>
  <c r="H1377" i="3"/>
  <c r="G1377" i="3"/>
  <c r="E314" i="10"/>
  <c r="D313" i="10"/>
  <c r="Q313" i="10" s="1"/>
  <c r="E171" i="10"/>
  <c r="D170" i="10"/>
  <c r="J312" i="10"/>
  <c r="K312" i="10"/>
  <c r="M312" i="10"/>
  <c r="H312" i="10"/>
  <c r="G312" i="10"/>
  <c r="O312" i="10"/>
  <c r="F312" i="10"/>
  <c r="N312" i="10" s="1"/>
  <c r="C312" i="10"/>
  <c r="P312" i="10"/>
  <c r="I312" i="10"/>
  <c r="L312" i="10"/>
  <c r="D378" i="10"/>
  <c r="C377" i="10"/>
  <c r="F170" i="10"/>
  <c r="N170" i="10" s="1"/>
  <c r="I170" i="10"/>
  <c r="O170" i="10"/>
  <c r="G170" i="10"/>
  <c r="M170" i="10"/>
  <c r="H170" i="10"/>
  <c r="J170" i="10"/>
  <c r="L170" i="10"/>
  <c r="Q170" i="10" s="1"/>
  <c r="P170" i="10"/>
  <c r="K170" i="10"/>
  <c r="C170" i="10"/>
  <c r="J88" i="10"/>
  <c r="L88" i="10"/>
  <c r="Q88" i="10" s="1"/>
  <c r="M88" i="10"/>
  <c r="G88" i="10"/>
  <c r="F88" i="10"/>
  <c r="N88" i="10" s="1"/>
  <c r="H88" i="10"/>
  <c r="P88" i="10"/>
  <c r="K88" i="10"/>
  <c r="O88" i="10"/>
  <c r="I88" i="10"/>
  <c r="D594" i="10"/>
  <c r="C593" i="10"/>
  <c r="K644" i="10"/>
  <c r="L644" i="10"/>
  <c r="D645" i="10"/>
  <c r="C644" i="10"/>
  <c r="P644" i="10"/>
  <c r="M644" i="10"/>
  <c r="F644" i="10"/>
  <c r="O644" i="10"/>
  <c r="I644" i="10"/>
  <c r="Q644" i="10"/>
  <c r="E644" i="10"/>
  <c r="G644" i="10" s="1"/>
  <c r="H644" i="10"/>
  <c r="J644" i="10"/>
  <c r="N644" i="10"/>
  <c r="F715" i="10"/>
  <c r="G715" i="10"/>
  <c r="H715" i="10"/>
  <c r="D716" i="10"/>
  <c r="C715" i="10"/>
  <c r="E715" i="10"/>
  <c r="C1376" i="3"/>
  <c r="F1376" i="3"/>
  <c r="H1376" i="3"/>
  <c r="D1376" i="3"/>
  <c r="G1376" i="3"/>
  <c r="C1375" i="3"/>
  <c r="G1375" i="3"/>
  <c r="H1375" i="3"/>
  <c r="F1375" i="3"/>
  <c r="D1375" i="3"/>
  <c r="D1374" i="3"/>
  <c r="G1374" i="3"/>
  <c r="H1374" i="3"/>
  <c r="C1374" i="3"/>
  <c r="F1374" i="3"/>
  <c r="C1373" i="3"/>
  <c r="F1373" i="3"/>
  <c r="G1373" i="3"/>
  <c r="H1373" i="3"/>
  <c r="D1373" i="3"/>
  <c r="C310" i="3"/>
  <c r="D311" i="3"/>
  <c r="D163" i="3"/>
  <c r="C162" i="3"/>
  <c r="D104" i="3"/>
  <c r="C103" i="3"/>
  <c r="C113" i="5"/>
  <c r="E114" i="5"/>
  <c r="D299" i="5"/>
  <c r="C299" i="5"/>
  <c r="E300" i="5"/>
  <c r="D156" i="5"/>
  <c r="C156" i="5"/>
  <c r="E157" i="5"/>
  <c r="C1372" i="3"/>
  <c r="G1372" i="3"/>
  <c r="H1372" i="3"/>
  <c r="F1372" i="3"/>
  <c r="D1372" i="3"/>
  <c r="G1371" i="3"/>
  <c r="D1371" i="3"/>
  <c r="F1371" i="3"/>
  <c r="C1371" i="3"/>
  <c r="H1371" i="3"/>
  <c r="C1370" i="3"/>
  <c r="H1370" i="3"/>
  <c r="G1370" i="3"/>
  <c r="F1370" i="3"/>
  <c r="D1370" i="3"/>
  <c r="C751" i="10" l="1"/>
  <c r="F751" i="10"/>
  <c r="G751" i="10"/>
  <c r="H751" i="10"/>
  <c r="E751" i="10"/>
  <c r="G750" i="10"/>
  <c r="H750" i="10"/>
  <c r="E750" i="10"/>
  <c r="F750" i="10"/>
  <c r="C750" i="10"/>
  <c r="C749" i="10"/>
  <c r="G749" i="10"/>
  <c r="F749" i="10"/>
  <c r="H749" i="10"/>
  <c r="E749" i="10"/>
  <c r="D1459" i="3"/>
  <c r="D1460" i="3" s="1"/>
  <c r="D1461" i="3" s="1"/>
  <c r="C1458" i="3"/>
  <c r="C1457" i="3"/>
  <c r="E1151" i="3"/>
  <c r="D1151" i="3"/>
  <c r="E533" i="3"/>
  <c r="C532" i="3"/>
  <c r="D532" i="3"/>
  <c r="F532" i="3" s="1"/>
  <c r="D675" i="3"/>
  <c r="F675" i="3" s="1"/>
  <c r="E676" i="3"/>
  <c r="C675" i="3"/>
  <c r="E1143" i="2"/>
  <c r="F1143" i="2"/>
  <c r="I1143" i="2"/>
  <c r="G1143" i="2"/>
  <c r="H1143" i="2"/>
  <c r="D1144" i="2"/>
  <c r="C1143" i="2"/>
  <c r="H1457" i="3"/>
  <c r="E1457" i="3"/>
  <c r="F1457" i="3"/>
  <c r="G1457" i="3"/>
  <c r="H1151" i="3"/>
  <c r="C1151" i="3"/>
  <c r="G1151" i="3"/>
  <c r="E172" i="10"/>
  <c r="D171" i="10"/>
  <c r="D314" i="10"/>
  <c r="Q314" i="10" s="1"/>
  <c r="E315" i="10"/>
  <c r="I313" i="10"/>
  <c r="C313" i="10"/>
  <c r="J313" i="10"/>
  <c r="P313" i="10"/>
  <c r="L313" i="10"/>
  <c r="F313" i="10"/>
  <c r="N313" i="10" s="1"/>
  <c r="M313" i="10"/>
  <c r="K313" i="10"/>
  <c r="G313" i="10"/>
  <c r="H313" i="10"/>
  <c r="O313" i="10"/>
  <c r="H716" i="10"/>
  <c r="D717" i="10"/>
  <c r="C716" i="10"/>
  <c r="E716" i="10"/>
  <c r="F716" i="10"/>
  <c r="G716" i="10"/>
  <c r="C378" i="10"/>
  <c r="D379" i="10"/>
  <c r="H171" i="10"/>
  <c r="M171" i="10"/>
  <c r="J171" i="10"/>
  <c r="L171" i="10"/>
  <c r="Q171" i="10" s="1"/>
  <c r="P171" i="10"/>
  <c r="G171" i="10"/>
  <c r="F171" i="10"/>
  <c r="N171" i="10" s="1"/>
  <c r="K171" i="10"/>
  <c r="O171" i="10"/>
  <c r="C171" i="10"/>
  <c r="I171" i="10"/>
  <c r="C594" i="10"/>
  <c r="D595" i="10"/>
  <c r="G91" i="10"/>
  <c r="O91" i="10"/>
  <c r="F91" i="10"/>
  <c r="N91" i="10" s="1"/>
  <c r="I91" i="10"/>
  <c r="H91" i="10"/>
  <c r="J91" i="10"/>
  <c r="L91" i="10"/>
  <c r="Q91" i="10" s="1"/>
  <c r="P91" i="10"/>
  <c r="K91" i="10"/>
  <c r="M91" i="10"/>
  <c r="C645" i="10"/>
  <c r="P645" i="10"/>
  <c r="M645" i="10"/>
  <c r="E645" i="10"/>
  <c r="G645" i="10" s="1"/>
  <c r="N645" i="10"/>
  <c r="F645" i="10"/>
  <c r="O645" i="10"/>
  <c r="J645" i="10"/>
  <c r="Q645" i="10"/>
  <c r="H645" i="10"/>
  <c r="K645" i="10"/>
  <c r="L645" i="10"/>
  <c r="I645" i="10"/>
  <c r="D646" i="10"/>
  <c r="K90" i="10"/>
  <c r="G90" i="10"/>
  <c r="O90" i="10"/>
  <c r="L90" i="10"/>
  <c r="Q90" i="10" s="1"/>
  <c r="P90" i="10"/>
  <c r="I90" i="10"/>
  <c r="F90" i="10"/>
  <c r="N90" i="10" s="1"/>
  <c r="H90" i="10"/>
  <c r="J90" i="10"/>
  <c r="M90" i="10"/>
  <c r="C104" i="3"/>
  <c r="D105" i="3"/>
  <c r="D164" i="3"/>
  <c r="C163" i="3"/>
  <c r="C311" i="3"/>
  <c r="D312" i="3"/>
  <c r="E158" i="5"/>
  <c r="C157" i="5"/>
  <c r="D157" i="5"/>
  <c r="E301" i="5"/>
  <c r="C300" i="5"/>
  <c r="D300" i="5"/>
  <c r="E115" i="5"/>
  <c r="C114" i="5"/>
  <c r="C1461" i="3" l="1"/>
  <c r="D1462" i="3"/>
  <c r="C1460" i="3"/>
  <c r="C1459" i="3"/>
  <c r="D1152" i="3"/>
  <c r="E1152" i="3"/>
  <c r="D533" i="3"/>
  <c r="C533" i="3"/>
  <c r="F533" i="3" s="1"/>
  <c r="E534" i="3"/>
  <c r="D676" i="3"/>
  <c r="F676" i="3" s="1"/>
  <c r="E677" i="3"/>
  <c r="C676" i="3"/>
  <c r="C1144" i="2"/>
  <c r="D1145" i="2"/>
  <c r="F1144" i="2"/>
  <c r="G1144" i="2"/>
  <c r="E1144" i="2"/>
  <c r="H1144" i="2"/>
  <c r="I1144" i="2"/>
  <c r="H1458" i="3"/>
  <c r="E1458" i="3"/>
  <c r="G1458" i="3"/>
  <c r="F1458" i="3"/>
  <c r="H1152" i="3"/>
  <c r="G1152" i="3"/>
  <c r="C1152" i="3"/>
  <c r="D315" i="10"/>
  <c r="Q315" i="10" s="1"/>
  <c r="E316" i="10"/>
  <c r="E173" i="10"/>
  <c r="D172" i="10"/>
  <c r="I314" i="10"/>
  <c r="H314" i="10"/>
  <c r="F314" i="10"/>
  <c r="N314" i="10" s="1"/>
  <c r="M314" i="10"/>
  <c r="P314" i="10"/>
  <c r="K314" i="10"/>
  <c r="C314" i="10"/>
  <c r="G314" i="10"/>
  <c r="J314" i="10"/>
  <c r="O314" i="10"/>
  <c r="L314" i="10"/>
  <c r="D380" i="10"/>
  <c r="C379" i="10"/>
  <c r="J172" i="10"/>
  <c r="C172" i="10"/>
  <c r="K172" i="10"/>
  <c r="O172" i="10"/>
  <c r="F172" i="10"/>
  <c r="N172" i="10" s="1"/>
  <c r="H172" i="10"/>
  <c r="L172" i="10"/>
  <c r="Q172" i="10" s="1"/>
  <c r="P172" i="10"/>
  <c r="I172" i="10"/>
  <c r="M172" i="10"/>
  <c r="G172" i="10"/>
  <c r="F92" i="10"/>
  <c r="N92" i="10" s="1"/>
  <c r="I92" i="10"/>
  <c r="H92" i="10"/>
  <c r="M92" i="10"/>
  <c r="K92" i="10"/>
  <c r="O92" i="10"/>
  <c r="P92" i="10"/>
  <c r="G92" i="10"/>
  <c r="J92" i="10"/>
  <c r="L92" i="10"/>
  <c r="Q92" i="10" s="1"/>
  <c r="D718" i="10"/>
  <c r="C717" i="10"/>
  <c r="G717" i="10"/>
  <c r="E717" i="10"/>
  <c r="F717" i="10"/>
  <c r="H717" i="10"/>
  <c r="C595" i="10"/>
  <c r="D596" i="10"/>
  <c r="E646" i="10"/>
  <c r="G646" i="10" s="1"/>
  <c r="N646" i="10"/>
  <c r="F646" i="10"/>
  <c r="O646" i="10"/>
  <c r="H646" i="10"/>
  <c r="I646" i="10"/>
  <c r="J646" i="10"/>
  <c r="Q646" i="10"/>
  <c r="L646" i="10"/>
  <c r="D647" i="10"/>
  <c r="K646" i="10"/>
  <c r="P646" i="10"/>
  <c r="M646" i="10"/>
  <c r="C646" i="10"/>
  <c r="D313" i="3"/>
  <c r="C312" i="3"/>
  <c r="D165" i="3"/>
  <c r="C164" i="3"/>
  <c r="C105" i="3"/>
  <c r="D106" i="3"/>
  <c r="C115" i="5"/>
  <c r="E116" i="5"/>
  <c r="D301" i="5"/>
  <c r="C301" i="5"/>
  <c r="E302" i="5"/>
  <c r="D158" i="5"/>
  <c r="E159" i="5"/>
  <c r="C158" i="5"/>
  <c r="D1463" i="3" l="1"/>
  <c r="C1462" i="3"/>
  <c r="E1460" i="3"/>
  <c r="D1153" i="3"/>
  <c r="E1153" i="3"/>
  <c r="C534" i="3"/>
  <c r="E535" i="3"/>
  <c r="D534" i="3"/>
  <c r="F534" i="3" s="1"/>
  <c r="D677" i="3"/>
  <c r="F677" i="3" s="1"/>
  <c r="E678" i="3"/>
  <c r="C677" i="3"/>
  <c r="H1145" i="2"/>
  <c r="I1145" i="2"/>
  <c r="C1145" i="2"/>
  <c r="E1145" i="2"/>
  <c r="F1145" i="2"/>
  <c r="G1145" i="2"/>
  <c r="D1146" i="2"/>
  <c r="H1459" i="3"/>
  <c r="E1459" i="3"/>
  <c r="F1459" i="3"/>
  <c r="G1459" i="3"/>
  <c r="H1153" i="3"/>
  <c r="G1153" i="3"/>
  <c r="C1153" i="3"/>
  <c r="D173" i="10"/>
  <c r="E174" i="10"/>
  <c r="E317" i="10"/>
  <c r="D316" i="10"/>
  <c r="Q316" i="10" s="1"/>
  <c r="O315" i="10"/>
  <c r="P315" i="10"/>
  <c r="F315" i="10"/>
  <c r="N315" i="10" s="1"/>
  <c r="I315" i="10"/>
  <c r="G315" i="10"/>
  <c r="H315" i="10"/>
  <c r="M315" i="10"/>
  <c r="L315" i="10"/>
  <c r="J315" i="10"/>
  <c r="K315" i="10"/>
  <c r="C315" i="10"/>
  <c r="D597" i="10"/>
  <c r="C596" i="10"/>
  <c r="H647" i="10"/>
  <c r="I647" i="10"/>
  <c r="J647" i="10"/>
  <c r="Q647" i="10"/>
  <c r="K647" i="10"/>
  <c r="L647" i="10"/>
  <c r="D648" i="10"/>
  <c r="M647" i="10"/>
  <c r="O647" i="10"/>
  <c r="C647" i="10"/>
  <c r="E647" i="10"/>
  <c r="G647" i="10" s="1"/>
  <c r="F647" i="10"/>
  <c r="P647" i="10"/>
  <c r="N647" i="10"/>
  <c r="E718" i="10"/>
  <c r="F718" i="10"/>
  <c r="G718" i="10"/>
  <c r="H718" i="10"/>
  <c r="D719" i="10"/>
  <c r="C718" i="10"/>
  <c r="H93" i="10"/>
  <c r="M93" i="10"/>
  <c r="J93" i="10"/>
  <c r="F93" i="10"/>
  <c r="N93" i="10" s="1"/>
  <c r="L93" i="10"/>
  <c r="Q93" i="10" s="1"/>
  <c r="P93" i="10"/>
  <c r="O93" i="10"/>
  <c r="I93" i="10"/>
  <c r="G93" i="10"/>
  <c r="K93" i="10"/>
  <c r="L173" i="10"/>
  <c r="Q173" i="10" s="1"/>
  <c r="G173" i="10"/>
  <c r="I173" i="10"/>
  <c r="F173" i="10"/>
  <c r="N173" i="10" s="1"/>
  <c r="M173" i="10"/>
  <c r="H173" i="10"/>
  <c r="J173" i="10"/>
  <c r="P173" i="10"/>
  <c r="K173" i="10"/>
  <c r="C173" i="10"/>
  <c r="O173" i="10"/>
  <c r="D381" i="10"/>
  <c r="C380" i="10"/>
  <c r="D314" i="3"/>
  <c r="C313" i="3"/>
  <c r="D107" i="3"/>
  <c r="C106" i="3"/>
  <c r="C165" i="3"/>
  <c r="D166" i="3"/>
  <c r="D159" i="5"/>
  <c r="C159" i="5"/>
  <c r="E160" i="5"/>
  <c r="D302" i="5"/>
  <c r="C302" i="5"/>
  <c r="E303" i="5"/>
  <c r="C116" i="5"/>
  <c r="E117" i="5"/>
  <c r="D1464" i="3" l="1"/>
  <c r="C1463" i="3"/>
  <c r="F1460" i="3"/>
  <c r="H1460" i="3"/>
  <c r="G1460" i="3"/>
  <c r="E1154" i="3"/>
  <c r="C535" i="3"/>
  <c r="D535" i="3"/>
  <c r="F535" i="3" s="1"/>
  <c r="E536" i="3"/>
  <c r="D678" i="3"/>
  <c r="F678" i="3" s="1"/>
  <c r="C678" i="3"/>
  <c r="E679" i="3"/>
  <c r="E1146" i="2"/>
  <c r="D1147" i="2"/>
  <c r="H1146" i="2"/>
  <c r="C1146" i="2"/>
  <c r="F1146" i="2"/>
  <c r="G1146" i="2"/>
  <c r="I1146" i="2"/>
  <c r="H1154" i="3"/>
  <c r="G1154" i="3"/>
  <c r="C1154" i="3"/>
  <c r="E318" i="10"/>
  <c r="D317" i="10"/>
  <c r="Q317" i="10" s="1"/>
  <c r="E175" i="10"/>
  <c r="D174" i="10"/>
  <c r="H316" i="10"/>
  <c r="C316" i="10"/>
  <c r="M316" i="10"/>
  <c r="K316" i="10"/>
  <c r="J316" i="10"/>
  <c r="I316" i="10"/>
  <c r="G316" i="10"/>
  <c r="L316" i="10"/>
  <c r="O316" i="10"/>
  <c r="P316" i="10"/>
  <c r="F316" i="10"/>
  <c r="N316" i="10" s="1"/>
  <c r="C174" i="10"/>
  <c r="P174" i="10"/>
  <c r="J174" i="10"/>
  <c r="L174" i="10"/>
  <c r="Q174" i="10" s="1"/>
  <c r="G174" i="10"/>
  <c r="F174" i="10"/>
  <c r="N174" i="10" s="1"/>
  <c r="H174" i="10"/>
  <c r="K174" i="10"/>
  <c r="O174" i="10"/>
  <c r="I174" i="10"/>
  <c r="M174" i="10"/>
  <c r="D382" i="10"/>
  <c r="C381" i="10"/>
  <c r="F719" i="10"/>
  <c r="C719" i="10"/>
  <c r="G719" i="10"/>
  <c r="H719" i="10"/>
  <c r="D720" i="10"/>
  <c r="E719" i="10"/>
  <c r="J94" i="10"/>
  <c r="L94" i="10"/>
  <c r="Q94" i="10" s="1"/>
  <c r="O94" i="10"/>
  <c r="I94" i="10"/>
  <c r="G94" i="10"/>
  <c r="M94" i="10"/>
  <c r="F94" i="10"/>
  <c r="N94" i="10" s="1"/>
  <c r="H94" i="10"/>
  <c r="P94" i="10"/>
  <c r="K94" i="10"/>
  <c r="K648" i="10"/>
  <c r="C648" i="10"/>
  <c r="P648" i="10"/>
  <c r="M648" i="10"/>
  <c r="F648" i="10"/>
  <c r="O648" i="10"/>
  <c r="D649" i="10"/>
  <c r="E648" i="10"/>
  <c r="G648" i="10" s="1"/>
  <c r="H648" i="10"/>
  <c r="J648" i="10"/>
  <c r="L648" i="10"/>
  <c r="N648" i="10"/>
  <c r="I648" i="10"/>
  <c r="Q648" i="10"/>
  <c r="C597" i="10"/>
  <c r="D598" i="10"/>
  <c r="C314" i="3"/>
  <c r="D315" i="3"/>
  <c r="C166" i="3"/>
  <c r="D167" i="3"/>
  <c r="D108" i="3"/>
  <c r="C107" i="3"/>
  <c r="E304" i="5"/>
  <c r="D303" i="5"/>
  <c r="C303" i="5"/>
  <c r="E118" i="5"/>
  <c r="C117" i="5"/>
  <c r="E161" i="5"/>
  <c r="D160" i="5"/>
  <c r="C160" i="5"/>
  <c r="M771" i="3"/>
  <c r="M772" i="3"/>
  <c r="M773" i="3"/>
  <c r="M774" i="3"/>
  <c r="M775" i="3"/>
  <c r="M776" i="3"/>
  <c r="M777" i="3"/>
  <c r="I771" i="3"/>
  <c r="I772" i="3"/>
  <c r="I773" i="3"/>
  <c r="I774" i="3"/>
  <c r="I775" i="3"/>
  <c r="I776" i="3"/>
  <c r="I777" i="3"/>
  <c r="L771" i="3"/>
  <c r="L772" i="3"/>
  <c r="L773" i="3"/>
  <c r="L774" i="3"/>
  <c r="L775" i="3"/>
  <c r="L776" i="3"/>
  <c r="L777" i="3"/>
  <c r="H771" i="3"/>
  <c r="H772" i="3"/>
  <c r="H773" i="3"/>
  <c r="H774" i="3"/>
  <c r="H775" i="3"/>
  <c r="H776" i="3"/>
  <c r="H777" i="3"/>
  <c r="C771" i="3"/>
  <c r="C1464" i="3" l="1"/>
  <c r="D1465" i="3"/>
  <c r="E1463" i="3"/>
  <c r="H1463" i="3"/>
  <c r="G1463" i="3"/>
  <c r="F1463" i="3"/>
  <c r="H1462" i="3"/>
  <c r="G1462" i="3"/>
  <c r="E1462" i="3"/>
  <c r="F1462" i="3"/>
  <c r="G1461" i="3"/>
  <c r="F1461" i="3"/>
  <c r="H1461" i="3"/>
  <c r="E1461" i="3"/>
  <c r="C1156" i="3"/>
  <c r="G1156" i="3"/>
  <c r="H1156" i="3"/>
  <c r="E1156" i="3"/>
  <c r="C1155" i="3"/>
  <c r="E1155" i="3"/>
  <c r="H1155" i="3"/>
  <c r="G1155" i="3"/>
  <c r="E537" i="3"/>
  <c r="D536" i="3"/>
  <c r="F536" i="3" s="1"/>
  <c r="C536" i="3"/>
  <c r="C679" i="3"/>
  <c r="E680" i="3"/>
  <c r="D679" i="3"/>
  <c r="F679" i="3" s="1"/>
  <c r="C1147" i="2"/>
  <c r="D1148" i="2"/>
  <c r="F1147" i="2"/>
  <c r="H1147" i="2"/>
  <c r="E1147" i="2"/>
  <c r="G1147" i="2"/>
  <c r="I1147" i="2"/>
  <c r="E176" i="10"/>
  <c r="D175" i="10"/>
  <c r="D318" i="10"/>
  <c r="Q318" i="10" s="1"/>
  <c r="E319" i="10"/>
  <c r="H317" i="10"/>
  <c r="K317" i="10"/>
  <c r="M317" i="10"/>
  <c r="C317" i="10"/>
  <c r="J317" i="10"/>
  <c r="O317" i="10"/>
  <c r="L317" i="10"/>
  <c r="G317" i="10"/>
  <c r="F317" i="10"/>
  <c r="N317" i="10" s="1"/>
  <c r="P317" i="10"/>
  <c r="I317" i="10"/>
  <c r="C649" i="10"/>
  <c r="P649" i="10"/>
  <c r="E649" i="10"/>
  <c r="G649" i="10" s="1"/>
  <c r="N649" i="10"/>
  <c r="F649" i="10"/>
  <c r="O649" i="10"/>
  <c r="J649" i="10"/>
  <c r="Q649" i="10"/>
  <c r="H649" i="10"/>
  <c r="K649" i="10"/>
  <c r="L649" i="10"/>
  <c r="M649" i="10"/>
  <c r="I649" i="10"/>
  <c r="D650" i="10"/>
  <c r="D383" i="10"/>
  <c r="C382" i="10"/>
  <c r="C175" i="10"/>
  <c r="K175" i="10"/>
  <c r="G175" i="10"/>
  <c r="O175" i="10"/>
  <c r="F175" i="10"/>
  <c r="N175" i="10" s="1"/>
  <c r="H175" i="10"/>
  <c r="J175" i="10"/>
  <c r="L175" i="10"/>
  <c r="Q175" i="10" s="1"/>
  <c r="P175" i="10"/>
  <c r="I175" i="10"/>
  <c r="M175" i="10"/>
  <c r="H720" i="10"/>
  <c r="D721" i="10"/>
  <c r="C720" i="10"/>
  <c r="E720" i="10"/>
  <c r="F720" i="10"/>
  <c r="G720" i="10"/>
  <c r="D599" i="10"/>
  <c r="C598" i="10"/>
  <c r="L95" i="10"/>
  <c r="Q95" i="10" s="1"/>
  <c r="P95" i="10"/>
  <c r="J95" i="10"/>
  <c r="K95" i="10"/>
  <c r="O95" i="10"/>
  <c r="H95" i="10"/>
  <c r="I95" i="10"/>
  <c r="M95" i="10"/>
  <c r="G95" i="10"/>
  <c r="F95" i="10"/>
  <c r="N95" i="10" s="1"/>
  <c r="C108" i="3"/>
  <c r="D109" i="3"/>
  <c r="D168" i="3"/>
  <c r="C167" i="3"/>
  <c r="C315" i="3"/>
  <c r="D316" i="3"/>
  <c r="D161" i="5"/>
  <c r="C161" i="5"/>
  <c r="E162" i="5"/>
  <c r="C118" i="5"/>
  <c r="E119" i="5"/>
  <c r="D304" i="5"/>
  <c r="C304" i="5"/>
  <c r="E305" i="5"/>
  <c r="D1554" i="2"/>
  <c r="C1554" i="2" s="1"/>
  <c r="C1553" i="2"/>
  <c r="H1465" i="3" l="1"/>
  <c r="E1465" i="3"/>
  <c r="C1465" i="3"/>
  <c r="F1465" i="3"/>
  <c r="G1465" i="3"/>
  <c r="E1464" i="3"/>
  <c r="H1464" i="3"/>
  <c r="F1464" i="3"/>
  <c r="G1464" i="3"/>
  <c r="D537" i="3"/>
  <c r="F537" i="3" s="1"/>
  <c r="C537" i="3"/>
  <c r="E538" i="3"/>
  <c r="C680" i="3"/>
  <c r="D680" i="3"/>
  <c r="F680" i="3" s="1"/>
  <c r="E1148" i="2"/>
  <c r="F1148" i="2"/>
  <c r="G1148" i="2"/>
  <c r="H1148" i="2"/>
  <c r="I1148" i="2"/>
  <c r="D1149" i="2"/>
  <c r="C1148" i="2"/>
  <c r="D319" i="10"/>
  <c r="Q319" i="10" s="1"/>
  <c r="E320" i="10"/>
  <c r="E177" i="10"/>
  <c r="D176" i="10"/>
  <c r="O318" i="10"/>
  <c r="L318" i="10"/>
  <c r="I318" i="10"/>
  <c r="C318" i="10"/>
  <c r="P318" i="10"/>
  <c r="G318" i="10"/>
  <c r="H318" i="10"/>
  <c r="F318" i="10"/>
  <c r="N318" i="10" s="1"/>
  <c r="K318" i="10"/>
  <c r="M318" i="10"/>
  <c r="J318" i="10"/>
  <c r="P96" i="10"/>
  <c r="G96" i="10"/>
  <c r="M96" i="10"/>
  <c r="F96" i="10"/>
  <c r="N96" i="10" s="1"/>
  <c r="H96" i="10"/>
  <c r="J96" i="10"/>
  <c r="I96" i="10"/>
  <c r="L96" i="10"/>
  <c r="Q96" i="10" s="1"/>
  <c r="K96" i="10"/>
  <c r="O96" i="10"/>
  <c r="D722" i="10"/>
  <c r="C721" i="10"/>
  <c r="G721" i="10"/>
  <c r="E721" i="10"/>
  <c r="F721" i="10"/>
  <c r="H721" i="10"/>
  <c r="C383" i="10"/>
  <c r="D384" i="10"/>
  <c r="E650" i="10"/>
  <c r="G650" i="10" s="1"/>
  <c r="N650" i="10"/>
  <c r="H650" i="10"/>
  <c r="I650" i="10"/>
  <c r="J650" i="10"/>
  <c r="Q650" i="10"/>
  <c r="L650" i="10"/>
  <c r="D651" i="10"/>
  <c r="F650" i="10"/>
  <c r="K650" i="10"/>
  <c r="P650" i="10"/>
  <c r="M650" i="10"/>
  <c r="O650" i="10"/>
  <c r="C650" i="10"/>
  <c r="D600" i="10"/>
  <c r="C599" i="10"/>
  <c r="K176" i="10"/>
  <c r="G176" i="10"/>
  <c r="O176" i="10"/>
  <c r="F176" i="10"/>
  <c r="N176" i="10" s="1"/>
  <c r="I176" i="10"/>
  <c r="C176" i="10"/>
  <c r="H176" i="10"/>
  <c r="J176" i="10"/>
  <c r="L176" i="10"/>
  <c r="Q176" i="10" s="1"/>
  <c r="M176" i="10"/>
  <c r="P176" i="10"/>
  <c r="D169" i="3"/>
  <c r="C168" i="3"/>
  <c r="D317" i="3"/>
  <c r="C316" i="3"/>
  <c r="C109" i="3"/>
  <c r="D110" i="3"/>
  <c r="E120" i="5"/>
  <c r="C119" i="5"/>
  <c r="C162" i="5"/>
  <c r="E163" i="5"/>
  <c r="D162" i="5"/>
  <c r="C305" i="5"/>
  <c r="E306" i="5"/>
  <c r="D305" i="5"/>
  <c r="E1554" i="2"/>
  <c r="J1554" i="2"/>
  <c r="D1555" i="2"/>
  <c r="G1554" i="2"/>
  <c r="F1554" i="2"/>
  <c r="C1439" i="3"/>
  <c r="E539" i="3" l="1"/>
  <c r="D538" i="3"/>
  <c r="F538" i="3" s="1"/>
  <c r="C538" i="3"/>
  <c r="E1149" i="2"/>
  <c r="F1149" i="2"/>
  <c r="I1149" i="2"/>
  <c r="D1150" i="2"/>
  <c r="C1149" i="2"/>
  <c r="G1149" i="2"/>
  <c r="H1149" i="2"/>
  <c r="D177" i="10"/>
  <c r="E178" i="10"/>
  <c r="E321" i="10"/>
  <c r="D320" i="10"/>
  <c r="Q320" i="10" s="1"/>
  <c r="J319" i="10"/>
  <c r="K319" i="10"/>
  <c r="O319" i="10"/>
  <c r="F319" i="10"/>
  <c r="N319" i="10" s="1"/>
  <c r="H319" i="10"/>
  <c r="L319" i="10"/>
  <c r="I319" i="10"/>
  <c r="C319" i="10"/>
  <c r="G319" i="10"/>
  <c r="P319" i="10"/>
  <c r="M319" i="10"/>
  <c r="G177" i="10"/>
  <c r="O177" i="10"/>
  <c r="F177" i="10"/>
  <c r="N177" i="10" s="1"/>
  <c r="I177" i="10"/>
  <c r="H177" i="10"/>
  <c r="M177" i="10"/>
  <c r="K177" i="10"/>
  <c r="C177" i="10"/>
  <c r="J177" i="10"/>
  <c r="P177" i="10"/>
  <c r="L177" i="10"/>
  <c r="Q177" i="10" s="1"/>
  <c r="E722" i="10"/>
  <c r="F722" i="10"/>
  <c r="G722" i="10"/>
  <c r="H722" i="10"/>
  <c r="C722" i="10"/>
  <c r="D723" i="10"/>
  <c r="H651" i="10"/>
  <c r="I651" i="10"/>
  <c r="K651" i="10"/>
  <c r="L651" i="10"/>
  <c r="D652" i="10"/>
  <c r="M651" i="10"/>
  <c r="J651" i="10"/>
  <c r="P651" i="10"/>
  <c r="N651" i="10"/>
  <c r="O651" i="10"/>
  <c r="Q651" i="10"/>
  <c r="C651" i="10"/>
  <c r="E651" i="10"/>
  <c r="G651" i="10" s="1"/>
  <c r="F651" i="10"/>
  <c r="D385" i="10"/>
  <c r="C384" i="10"/>
  <c r="D601" i="10"/>
  <c r="C600" i="10"/>
  <c r="K97" i="10"/>
  <c r="P97" i="10"/>
  <c r="O97" i="10"/>
  <c r="I97" i="10"/>
  <c r="G97" i="10"/>
  <c r="M97" i="10"/>
  <c r="F97" i="10"/>
  <c r="N97" i="10" s="1"/>
  <c r="H97" i="10"/>
  <c r="J97" i="10"/>
  <c r="L97" i="10"/>
  <c r="Q97" i="10" s="1"/>
  <c r="D111" i="3"/>
  <c r="C110" i="3"/>
  <c r="D318" i="3"/>
  <c r="C317" i="3"/>
  <c r="C169" i="3"/>
  <c r="D170" i="3"/>
  <c r="E307" i="5"/>
  <c r="C306" i="5"/>
  <c r="D306" i="5"/>
  <c r="E164" i="5"/>
  <c r="C163" i="5"/>
  <c r="D163" i="5"/>
  <c r="E121" i="5"/>
  <c r="C120" i="5"/>
  <c r="E1555" i="2"/>
  <c r="J1555" i="2"/>
  <c r="G1555" i="2"/>
  <c r="F1555" i="2"/>
  <c r="C1555" i="2"/>
  <c r="D1556" i="2"/>
  <c r="E1556" i="2" s="1"/>
  <c r="F405" i="8"/>
  <c r="C539" i="3" l="1"/>
  <c r="D539" i="3"/>
  <c r="F539" i="3" s="1"/>
  <c r="E540" i="3"/>
  <c r="F1150" i="2"/>
  <c r="G1150" i="2"/>
  <c r="C1150" i="2"/>
  <c r="E1150" i="2"/>
  <c r="I1150" i="2"/>
  <c r="H1150" i="2"/>
  <c r="D1151" i="2"/>
  <c r="E322" i="10"/>
  <c r="D321" i="10"/>
  <c r="Q321" i="10" s="1"/>
  <c r="E179" i="10"/>
  <c r="D178" i="10"/>
  <c r="J320" i="10"/>
  <c r="O320" i="10"/>
  <c r="K320" i="10"/>
  <c r="L320" i="10"/>
  <c r="I320" i="10"/>
  <c r="C320" i="10"/>
  <c r="M320" i="10"/>
  <c r="P320" i="10"/>
  <c r="G320" i="10"/>
  <c r="F320" i="10"/>
  <c r="N320" i="10" s="1"/>
  <c r="H320" i="10"/>
  <c r="K98" i="10"/>
  <c r="G98" i="10"/>
  <c r="O98" i="10"/>
  <c r="H98" i="10"/>
  <c r="J98" i="10"/>
  <c r="L98" i="10"/>
  <c r="Q98" i="10" s="1"/>
  <c r="P98" i="10"/>
  <c r="F98" i="10"/>
  <c r="N98" i="10" s="1"/>
  <c r="I98" i="10"/>
  <c r="M98" i="10"/>
  <c r="K652" i="10"/>
  <c r="C652" i="10"/>
  <c r="P652" i="10"/>
  <c r="M652" i="10"/>
  <c r="F652" i="10"/>
  <c r="O652" i="10"/>
  <c r="L652" i="10"/>
  <c r="N652" i="10"/>
  <c r="I652" i="10"/>
  <c r="Q652" i="10"/>
  <c r="D653" i="10"/>
  <c r="E652" i="10"/>
  <c r="G652" i="10" s="1"/>
  <c r="H652" i="10"/>
  <c r="J652" i="10"/>
  <c r="D602" i="10"/>
  <c r="C601" i="10"/>
  <c r="F723" i="10"/>
  <c r="G723" i="10"/>
  <c r="H723" i="10"/>
  <c r="C723" i="10"/>
  <c r="D724" i="10"/>
  <c r="E723" i="10"/>
  <c r="D386" i="10"/>
  <c r="C385" i="10"/>
  <c r="F178" i="10"/>
  <c r="N178" i="10" s="1"/>
  <c r="I178" i="10"/>
  <c r="H178" i="10"/>
  <c r="M178" i="10"/>
  <c r="J178" i="10"/>
  <c r="K178" i="10"/>
  <c r="C178" i="10"/>
  <c r="O178" i="10"/>
  <c r="G178" i="10"/>
  <c r="L178" i="10"/>
  <c r="Q178" i="10" s="1"/>
  <c r="P178" i="10"/>
  <c r="D171" i="3"/>
  <c r="C170" i="3"/>
  <c r="C318" i="3"/>
  <c r="D319" i="3"/>
  <c r="D112" i="3"/>
  <c r="C111" i="3"/>
  <c r="D164" i="5"/>
  <c r="C164" i="5"/>
  <c r="E165" i="5"/>
  <c r="C121" i="5"/>
  <c r="E122" i="5"/>
  <c r="D307" i="5"/>
  <c r="C307" i="5"/>
  <c r="E308" i="5"/>
  <c r="F1556" i="2"/>
  <c r="D1557" i="2"/>
  <c r="E1557" i="2" s="1"/>
  <c r="G1556" i="2"/>
  <c r="J1556" i="2"/>
  <c r="C1556" i="2"/>
  <c r="I685" i="2"/>
  <c r="G685" i="2"/>
  <c r="H685" i="2"/>
  <c r="F685" i="2"/>
  <c r="F1539" i="2"/>
  <c r="C1539" i="2"/>
  <c r="F1181" i="2"/>
  <c r="F1182" i="2" s="1"/>
  <c r="E1181" i="2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G1181" i="2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J1181" i="2"/>
  <c r="J1182" i="2" s="1"/>
  <c r="J1183" i="2" s="1"/>
  <c r="J1184" i="2" s="1"/>
  <c r="J1185" i="2" s="1"/>
  <c r="J1186" i="2" s="1"/>
  <c r="J1187" i="2" s="1"/>
  <c r="J1188" i="2" s="1"/>
  <c r="J1189" i="2" s="1"/>
  <c r="J1190" i="2" s="1"/>
  <c r="J1191" i="2" s="1"/>
  <c r="J1192" i="2" s="1"/>
  <c r="J1193" i="2" s="1"/>
  <c r="J1194" i="2" s="1"/>
  <c r="J1195" i="2" s="1"/>
  <c r="J1196" i="2" s="1"/>
  <c r="F1185" i="2"/>
  <c r="F1186" i="2" s="1"/>
  <c r="F1187" i="2" s="1"/>
  <c r="F1188" i="2" s="1"/>
  <c r="F1189" i="2" s="1"/>
  <c r="F1190" i="2" s="1"/>
  <c r="F1191" i="2" s="1"/>
  <c r="F1192" i="2" s="1"/>
  <c r="F1193" i="2" s="1"/>
  <c r="F1194" i="2" s="1"/>
  <c r="F1196" i="2"/>
  <c r="F1197" i="2" s="1"/>
  <c r="F1198" i="2" s="1"/>
  <c r="F1199" i="2" s="1"/>
  <c r="F1200" i="2" s="1"/>
  <c r="F1201" i="2" s="1"/>
  <c r="F1202" i="2" s="1"/>
  <c r="E1198" i="2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G1198" i="2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J1198" i="2"/>
  <c r="J1199" i="2" s="1"/>
  <c r="J1200" i="2" s="1"/>
  <c r="J1201" i="2" s="1"/>
  <c r="J1202" i="2" s="1"/>
  <c r="J1203" i="2" s="1"/>
  <c r="J1204" i="2" s="1"/>
  <c r="J1205" i="2" s="1"/>
  <c r="J1206" i="2" s="1"/>
  <c r="J1207" i="2" s="1"/>
  <c r="J1208" i="2" s="1"/>
  <c r="J1209" i="2" s="1"/>
  <c r="J1210" i="2" s="1"/>
  <c r="J1211" i="2" s="1"/>
  <c r="J1212" i="2" s="1"/>
  <c r="J1213" i="2" s="1"/>
  <c r="J1214" i="2" s="1"/>
  <c r="J1215" i="2" s="1"/>
  <c r="J1216" i="2" s="1"/>
  <c r="J1217" i="2" s="1"/>
  <c r="J1218" i="2" s="1"/>
  <c r="J1219" i="2" s="1"/>
  <c r="J1220" i="2" s="1"/>
  <c r="J1223" i="2" s="1"/>
  <c r="J1224" i="2" s="1"/>
  <c r="J1225" i="2" s="1"/>
  <c r="J1226" i="2" s="1"/>
  <c r="J1227" i="2" s="1"/>
  <c r="J1228" i="2" s="1"/>
  <c r="J1229" i="2" s="1"/>
  <c r="J1230" i="2" s="1"/>
  <c r="J1231" i="2" s="1"/>
  <c r="J1232" i="2" s="1"/>
  <c r="J1233" i="2" s="1"/>
  <c r="J1234" i="2" s="1"/>
  <c r="J1235" i="2" s="1"/>
  <c r="J1236" i="2" s="1"/>
  <c r="J1237" i="2" s="1"/>
  <c r="J1238" i="2" s="1"/>
  <c r="J1239" i="2" s="1"/>
  <c r="J1240" i="2" s="1"/>
  <c r="J1241" i="2" s="1"/>
  <c r="J1242" i="2" s="1"/>
  <c r="J1243" i="2" s="1"/>
  <c r="J1244" i="2" s="1"/>
  <c r="J1245" i="2" s="1"/>
  <c r="J1246" i="2" s="1"/>
  <c r="J1247" i="2" s="1"/>
  <c r="J1248" i="2" s="1"/>
  <c r="F1204" i="2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E1249" i="2"/>
  <c r="G1249" i="2" s="1"/>
  <c r="E1257" i="2"/>
  <c r="G1257" i="2" s="1"/>
  <c r="J1257" i="2" s="1"/>
  <c r="E1258" i="2"/>
  <c r="G1258" i="2" s="1"/>
  <c r="J1258" i="2" s="1"/>
  <c r="F1259" i="2"/>
  <c r="E1259" i="2"/>
  <c r="G1259" i="2" s="1"/>
  <c r="J1259" i="2" s="1"/>
  <c r="F1260" i="2"/>
  <c r="E1260" i="2"/>
  <c r="G1260" i="2" s="1"/>
  <c r="J1260" i="2" s="1"/>
  <c r="F1261" i="2"/>
  <c r="E1261" i="2"/>
  <c r="G1261" i="2" s="1"/>
  <c r="J1261" i="2" s="1"/>
  <c r="F1262" i="2"/>
  <c r="E1262" i="2"/>
  <c r="G1262" i="2" s="1"/>
  <c r="J1262" i="2" s="1"/>
  <c r="F1263" i="2"/>
  <c r="E1263" i="2"/>
  <c r="G1263" i="2" s="1"/>
  <c r="J1263" i="2" s="1"/>
  <c r="F1264" i="2"/>
  <c r="E1264" i="2"/>
  <c r="G1264" i="2" s="1"/>
  <c r="J1264" i="2" s="1"/>
  <c r="F1265" i="2"/>
  <c r="E1265" i="2"/>
  <c r="G1265" i="2" s="1"/>
  <c r="J1265" i="2" s="1"/>
  <c r="F1266" i="2"/>
  <c r="E1266" i="2"/>
  <c r="G1266" i="2" s="1"/>
  <c r="J1266" i="2" s="1"/>
  <c r="F1267" i="2"/>
  <c r="E1267" i="2"/>
  <c r="G1267" i="2" s="1"/>
  <c r="J1267" i="2" s="1"/>
  <c r="F1268" i="2"/>
  <c r="F1271" i="2"/>
  <c r="F1272" i="2"/>
  <c r="E1272" i="2"/>
  <c r="G1272" i="2" s="1"/>
  <c r="J1272" i="2" s="1"/>
  <c r="F1273" i="2"/>
  <c r="E1273" i="2"/>
  <c r="G1273" i="2" s="1"/>
  <c r="J1273" i="2" s="1"/>
  <c r="F1274" i="2"/>
  <c r="E1274" i="2"/>
  <c r="G1274" i="2" s="1"/>
  <c r="J1274" i="2" s="1"/>
  <c r="F1275" i="2"/>
  <c r="E1275" i="2"/>
  <c r="G1275" i="2" s="1"/>
  <c r="J1275" i="2" s="1"/>
  <c r="F1276" i="2"/>
  <c r="E1276" i="2"/>
  <c r="G1276" i="2" s="1"/>
  <c r="J1276" i="2" s="1"/>
  <c r="F1277" i="2"/>
  <c r="E1277" i="2"/>
  <c r="G1277" i="2" s="1"/>
  <c r="J1277" i="2" s="1"/>
  <c r="F1278" i="2"/>
  <c r="E1278" i="2"/>
  <c r="G1278" i="2" s="1"/>
  <c r="J1278" i="2" s="1"/>
  <c r="F1279" i="2"/>
  <c r="E1279" i="2"/>
  <c r="G1279" i="2" s="1"/>
  <c r="J1279" i="2" s="1"/>
  <c r="F1280" i="2"/>
  <c r="E1280" i="2"/>
  <c r="G1280" i="2" s="1"/>
  <c r="J1280" i="2" s="1"/>
  <c r="F1281" i="2"/>
  <c r="E1281" i="2"/>
  <c r="G1281" i="2" s="1"/>
  <c r="J1281" i="2" s="1"/>
  <c r="F1282" i="2"/>
  <c r="E1282" i="2"/>
  <c r="G1282" i="2" s="1"/>
  <c r="J1282" i="2" s="1"/>
  <c r="F1283" i="2"/>
  <c r="E1283" i="2"/>
  <c r="G1283" i="2" s="1"/>
  <c r="J1283" i="2" s="1"/>
  <c r="F1284" i="2"/>
  <c r="E1284" i="2"/>
  <c r="G1284" i="2" s="1"/>
  <c r="J1284" i="2" s="1"/>
  <c r="F1285" i="2"/>
  <c r="E1285" i="2"/>
  <c r="G1285" i="2" s="1"/>
  <c r="J1285" i="2" s="1"/>
  <c r="F1286" i="2"/>
  <c r="E1286" i="2"/>
  <c r="G1286" i="2" s="1"/>
  <c r="J1286" i="2" s="1"/>
  <c r="F1287" i="2"/>
  <c r="E1287" i="2"/>
  <c r="G1287" i="2" s="1"/>
  <c r="J1287" i="2" s="1"/>
  <c r="F1288" i="2"/>
  <c r="E1288" i="2"/>
  <c r="G1288" i="2" s="1"/>
  <c r="J1288" i="2" s="1"/>
  <c r="F1289" i="2"/>
  <c r="E1289" i="2"/>
  <c r="G1289" i="2" s="1"/>
  <c r="J1289" i="2" s="1"/>
  <c r="F1290" i="2"/>
  <c r="E1290" i="2"/>
  <c r="G1290" i="2" s="1"/>
  <c r="J1290" i="2" s="1"/>
  <c r="F1291" i="2"/>
  <c r="E1291" i="2"/>
  <c r="G1291" i="2" s="1"/>
  <c r="J1291" i="2" s="1"/>
  <c r="F1292" i="2"/>
  <c r="E1292" i="2"/>
  <c r="G1292" i="2" s="1"/>
  <c r="J1292" i="2" s="1"/>
  <c r="F1293" i="2"/>
  <c r="E1293" i="2"/>
  <c r="G1293" i="2" s="1"/>
  <c r="J1293" i="2" s="1"/>
  <c r="F1294" i="2"/>
  <c r="E1294" i="2"/>
  <c r="G1294" i="2" s="1"/>
  <c r="J1294" i="2" s="1"/>
  <c r="F1295" i="2"/>
  <c r="E1295" i="2"/>
  <c r="G1295" i="2" s="1"/>
  <c r="J1295" i="2" s="1"/>
  <c r="F1296" i="2"/>
  <c r="E1296" i="2"/>
  <c r="G1296" i="2" s="1"/>
  <c r="J1296" i="2" s="1"/>
  <c r="F1297" i="2"/>
  <c r="E1297" i="2"/>
  <c r="G1297" i="2" s="1"/>
  <c r="J1297" i="2" s="1"/>
  <c r="F1298" i="2"/>
  <c r="E1298" i="2"/>
  <c r="G1298" i="2" s="1"/>
  <c r="J1298" i="2" s="1"/>
  <c r="F1299" i="2"/>
  <c r="E1299" i="2"/>
  <c r="G1299" i="2" s="1"/>
  <c r="J1299" i="2" s="1"/>
  <c r="F1300" i="2"/>
  <c r="E1300" i="2"/>
  <c r="G1300" i="2" s="1"/>
  <c r="J1300" i="2" s="1"/>
  <c r="F1301" i="2"/>
  <c r="E1301" i="2"/>
  <c r="G1301" i="2" s="1"/>
  <c r="J1301" i="2" s="1"/>
  <c r="F1302" i="2"/>
  <c r="E1302" i="2"/>
  <c r="G1302" i="2"/>
  <c r="J1302" i="2"/>
  <c r="F1303" i="2"/>
  <c r="E1303" i="2"/>
  <c r="G1303" i="2"/>
  <c r="J1303" i="2"/>
  <c r="F1304" i="2"/>
  <c r="E1304" i="2"/>
  <c r="G1304" i="2"/>
  <c r="J1304" i="2"/>
  <c r="F1305" i="2"/>
  <c r="E1305" i="2"/>
  <c r="G1305" i="2"/>
  <c r="J1305" i="2"/>
  <c r="F1306" i="2"/>
  <c r="E1306" i="2"/>
  <c r="G1306" i="2"/>
  <c r="J1306" i="2"/>
  <c r="F1307" i="2"/>
  <c r="E1307" i="2"/>
  <c r="G1307" i="2"/>
  <c r="J1307" i="2"/>
  <c r="F1308" i="2"/>
  <c r="E1308" i="2"/>
  <c r="G1308" i="2"/>
  <c r="J1308" i="2"/>
  <c r="F1309" i="2"/>
  <c r="E1309" i="2"/>
  <c r="G1309" i="2"/>
  <c r="J1309" i="2"/>
  <c r="F1310" i="2"/>
  <c r="E1310" i="2"/>
  <c r="G1310" i="2"/>
  <c r="J1310" i="2"/>
  <c r="F1311" i="2"/>
  <c r="E1311" i="2"/>
  <c r="G1311" i="2"/>
  <c r="J1311" i="2"/>
  <c r="F1312" i="2"/>
  <c r="E1312" i="2"/>
  <c r="G1312" i="2"/>
  <c r="J1312" i="2"/>
  <c r="F1313" i="2"/>
  <c r="E1313" i="2"/>
  <c r="G1313" i="2"/>
  <c r="J1313" i="2"/>
  <c r="F1314" i="2"/>
  <c r="E1314" i="2"/>
  <c r="G1314" i="2"/>
  <c r="J1314" i="2"/>
  <c r="F1315" i="2"/>
  <c r="E1315" i="2"/>
  <c r="G1315" i="2"/>
  <c r="J1315" i="2"/>
  <c r="E1316" i="2"/>
  <c r="G1316" i="2"/>
  <c r="J1316" i="2"/>
  <c r="E1318" i="2"/>
  <c r="G1318" i="2"/>
  <c r="J1318" i="2"/>
  <c r="E1319" i="2"/>
  <c r="G1319" i="2"/>
  <c r="J1319" i="2"/>
  <c r="E1320" i="2"/>
  <c r="G1320" i="2"/>
  <c r="J1320" i="2"/>
  <c r="E1321" i="2"/>
  <c r="G1321" i="2"/>
  <c r="J1321" i="2"/>
  <c r="E1322" i="2"/>
  <c r="G1322" i="2"/>
  <c r="G1323" i="2" s="1"/>
  <c r="G1324" i="2" s="1"/>
  <c r="G1325" i="2" s="1"/>
  <c r="G1326" i="2" s="1"/>
  <c r="G1327" i="2" s="1"/>
  <c r="J1322" i="2"/>
  <c r="J1323" i="2" s="1"/>
  <c r="J1324" i="2" s="1"/>
  <c r="J1325" i="2" s="1"/>
  <c r="J1326" i="2" s="1"/>
  <c r="J1327" i="2" s="1"/>
  <c r="E1325" i="2"/>
  <c r="E1326" i="2" s="1"/>
  <c r="E1327" i="2" s="1"/>
  <c r="E1329" i="2"/>
  <c r="G1329" i="2"/>
  <c r="J1329" i="2"/>
  <c r="E1330" i="2"/>
  <c r="G1330" i="2"/>
  <c r="J1330" i="2"/>
  <c r="E1331" i="2"/>
  <c r="G1331" i="2"/>
  <c r="J1331" i="2"/>
  <c r="E1332" i="2"/>
  <c r="G1332" i="2"/>
  <c r="J1332" i="2"/>
  <c r="E1333" i="2"/>
  <c r="G1333" i="2"/>
  <c r="J1333" i="2"/>
  <c r="E1334" i="2"/>
  <c r="G1334" i="2"/>
  <c r="J1334" i="2"/>
  <c r="E1336" i="2"/>
  <c r="G1336" i="2"/>
  <c r="J1336" i="2"/>
  <c r="E1337" i="2"/>
  <c r="G1337" i="2"/>
  <c r="J1337" i="2"/>
  <c r="E1338" i="2"/>
  <c r="G1338" i="2"/>
  <c r="J1338" i="2"/>
  <c r="E1339" i="2"/>
  <c r="G1339" i="2"/>
  <c r="J1339" i="2"/>
  <c r="E1340" i="2"/>
  <c r="G1340" i="2"/>
  <c r="J1340" i="2"/>
  <c r="E1341" i="2"/>
  <c r="G1341" i="2"/>
  <c r="J1341" i="2"/>
  <c r="E1342" i="2"/>
  <c r="G1342" i="2"/>
  <c r="J1342" i="2"/>
  <c r="E1343" i="2"/>
  <c r="G1343" i="2"/>
  <c r="J1343" i="2"/>
  <c r="E1344" i="2"/>
  <c r="G1344" i="2"/>
  <c r="J1344" i="2"/>
  <c r="E1345" i="2"/>
  <c r="G1345" i="2"/>
  <c r="J1345" i="2"/>
  <c r="E1346" i="2"/>
  <c r="G1346" i="2"/>
  <c r="J1346" i="2"/>
  <c r="E1347" i="2"/>
  <c r="G1347" i="2"/>
  <c r="J1347" i="2"/>
  <c r="E1348" i="2"/>
  <c r="G1348" i="2"/>
  <c r="J1348" i="2"/>
  <c r="E1349" i="2"/>
  <c r="G1349" i="2"/>
  <c r="J1349" i="2"/>
  <c r="E1350" i="2"/>
  <c r="G1350" i="2"/>
  <c r="J1350" i="2"/>
  <c r="E1351" i="2"/>
  <c r="G1351" i="2"/>
  <c r="J1351" i="2"/>
  <c r="E1352" i="2"/>
  <c r="G1352" i="2"/>
  <c r="J1352" i="2"/>
  <c r="E1353" i="2"/>
  <c r="G1353" i="2"/>
  <c r="J1353" i="2"/>
  <c r="E1354" i="2"/>
  <c r="G1354" i="2"/>
  <c r="J1354" i="2"/>
  <c r="E1355" i="2"/>
  <c r="G1355" i="2"/>
  <c r="J1355" i="2"/>
  <c r="E1356" i="2"/>
  <c r="G1356" i="2"/>
  <c r="J1356" i="2"/>
  <c r="E1357" i="2"/>
  <c r="G1357" i="2"/>
  <c r="J1357" i="2"/>
  <c r="E1358" i="2"/>
  <c r="G1358" i="2"/>
  <c r="J1358" i="2"/>
  <c r="E1359" i="2"/>
  <c r="G1359" i="2"/>
  <c r="J1359" i="2"/>
  <c r="E1360" i="2"/>
  <c r="G1360" i="2"/>
  <c r="J1360" i="2"/>
  <c r="E1361" i="2"/>
  <c r="G1361" i="2"/>
  <c r="J1361" i="2"/>
  <c r="E1362" i="2"/>
  <c r="G1362" i="2"/>
  <c r="J1362" i="2"/>
  <c r="E1363" i="2"/>
  <c r="G1363" i="2"/>
  <c r="J1363" i="2"/>
  <c r="E1364" i="2"/>
  <c r="G1364" i="2"/>
  <c r="J1364" i="2"/>
  <c r="E1365" i="2"/>
  <c r="G1365" i="2"/>
  <c r="J1365" i="2"/>
  <c r="E1366" i="2"/>
  <c r="G1366" i="2"/>
  <c r="J1366" i="2"/>
  <c r="E1367" i="2"/>
  <c r="G1367" i="2"/>
  <c r="J1367" i="2"/>
  <c r="E1368" i="2"/>
  <c r="G1368" i="2"/>
  <c r="J1368" i="2"/>
  <c r="E1369" i="2"/>
  <c r="G1369" i="2"/>
  <c r="J1369" i="2"/>
  <c r="E1370" i="2"/>
  <c r="G1370" i="2"/>
  <c r="J1370" i="2"/>
  <c r="E1371" i="2"/>
  <c r="G1371" i="2"/>
  <c r="J1371" i="2"/>
  <c r="E1372" i="2"/>
  <c r="G1372" i="2"/>
  <c r="J1372" i="2"/>
  <c r="E1373" i="2"/>
  <c r="G1373" i="2"/>
  <c r="J1373" i="2"/>
  <c r="E1374" i="2"/>
  <c r="G1374" i="2"/>
  <c r="J1374" i="2"/>
  <c r="E1375" i="2"/>
  <c r="G1375" i="2"/>
  <c r="J1375" i="2"/>
  <c r="E1376" i="2"/>
  <c r="G1376" i="2"/>
  <c r="J1376" i="2"/>
  <c r="E1377" i="2"/>
  <c r="G1377" i="2"/>
  <c r="J1377" i="2"/>
  <c r="F1378" i="2"/>
  <c r="E1378" i="2"/>
  <c r="G1378" i="2"/>
  <c r="J1378" i="2"/>
  <c r="E1379" i="2"/>
  <c r="G1379" i="2"/>
  <c r="J1379" i="2"/>
  <c r="E1380" i="2"/>
  <c r="G1380" i="2"/>
  <c r="J1380" i="2"/>
  <c r="E1381" i="2"/>
  <c r="G1381" i="2"/>
  <c r="J1381" i="2"/>
  <c r="E1382" i="2"/>
  <c r="G1382" i="2"/>
  <c r="J1382" i="2"/>
  <c r="E1383" i="2"/>
  <c r="G1383" i="2"/>
  <c r="J1383" i="2"/>
  <c r="E1384" i="2"/>
  <c r="G1384" i="2"/>
  <c r="J1384" i="2"/>
  <c r="E1385" i="2"/>
  <c r="G1385" i="2"/>
  <c r="J1385" i="2"/>
  <c r="E1386" i="2"/>
  <c r="G1386" i="2"/>
  <c r="J1386" i="2"/>
  <c r="E1387" i="2"/>
  <c r="G1387" i="2"/>
  <c r="J1387" i="2"/>
  <c r="E1388" i="2"/>
  <c r="G1388" i="2"/>
  <c r="J1388" i="2"/>
  <c r="E1389" i="2"/>
  <c r="G1389" i="2"/>
  <c r="J1389" i="2"/>
  <c r="E1390" i="2"/>
  <c r="G1390" i="2"/>
  <c r="J1390" i="2"/>
  <c r="E1391" i="2"/>
  <c r="G1391" i="2"/>
  <c r="J1391" i="2"/>
  <c r="E1392" i="2"/>
  <c r="G1392" i="2"/>
  <c r="J1392" i="2"/>
  <c r="E1393" i="2"/>
  <c r="G1393" i="2"/>
  <c r="J1393" i="2"/>
  <c r="E1394" i="2"/>
  <c r="G1394" i="2"/>
  <c r="J1394" i="2"/>
  <c r="E1395" i="2"/>
  <c r="G1395" i="2"/>
  <c r="J1395" i="2"/>
  <c r="E1396" i="2"/>
  <c r="G1396" i="2"/>
  <c r="J1396" i="2"/>
  <c r="E1397" i="2"/>
  <c r="G1397" i="2"/>
  <c r="J1397" i="2"/>
  <c r="F1398" i="2"/>
  <c r="E1398" i="2"/>
  <c r="G1398" i="2"/>
  <c r="J1398" i="2"/>
  <c r="E1399" i="2"/>
  <c r="G1399" i="2"/>
  <c r="J1399" i="2"/>
  <c r="E1400" i="2"/>
  <c r="G1400" i="2"/>
  <c r="J1400" i="2"/>
  <c r="E1401" i="2"/>
  <c r="G1401" i="2"/>
  <c r="J1401" i="2"/>
  <c r="E1402" i="2"/>
  <c r="G1402" i="2"/>
  <c r="J1402" i="2"/>
  <c r="E1403" i="2"/>
  <c r="G1403" i="2"/>
  <c r="J1403" i="2"/>
  <c r="E1404" i="2"/>
  <c r="G1404" i="2"/>
  <c r="J1404" i="2"/>
  <c r="F1405" i="2"/>
  <c r="E1405" i="2"/>
  <c r="G1405" i="2"/>
  <c r="J1405" i="2"/>
  <c r="E1406" i="2"/>
  <c r="G1406" i="2"/>
  <c r="J1406" i="2"/>
  <c r="E1407" i="2"/>
  <c r="G1407" i="2"/>
  <c r="J1407" i="2"/>
  <c r="E1408" i="2"/>
  <c r="G1408" i="2"/>
  <c r="J1408" i="2"/>
  <c r="E1409" i="2"/>
  <c r="G1409" i="2"/>
  <c r="J1409" i="2"/>
  <c r="E1410" i="2"/>
  <c r="G1410" i="2"/>
  <c r="J1410" i="2"/>
  <c r="E1411" i="2"/>
  <c r="G1411" i="2"/>
  <c r="J1411" i="2"/>
  <c r="E1413" i="2"/>
  <c r="G1413" i="2"/>
  <c r="J1413" i="2"/>
  <c r="E1414" i="2"/>
  <c r="G1414" i="2"/>
  <c r="J1414" i="2"/>
  <c r="E1415" i="2"/>
  <c r="G1415" i="2"/>
  <c r="J1415" i="2"/>
  <c r="E1416" i="2"/>
  <c r="G1416" i="2"/>
  <c r="J1416" i="2"/>
  <c r="E1417" i="2"/>
  <c r="G1417" i="2"/>
  <c r="J1417" i="2"/>
  <c r="E1418" i="2"/>
  <c r="G1418" i="2"/>
  <c r="J1418" i="2"/>
  <c r="E1419" i="2"/>
  <c r="G1419" i="2"/>
  <c r="J1419" i="2"/>
  <c r="E1420" i="2"/>
  <c r="G1420" i="2"/>
  <c r="J1420" i="2"/>
  <c r="E1421" i="2"/>
  <c r="G1421" i="2"/>
  <c r="J1421" i="2"/>
  <c r="E1422" i="2"/>
  <c r="G1422" i="2"/>
  <c r="J1422" i="2"/>
  <c r="E1423" i="2"/>
  <c r="G1423" i="2"/>
  <c r="J1423" i="2"/>
  <c r="E1424" i="2"/>
  <c r="G1424" i="2"/>
  <c r="J1424" i="2"/>
  <c r="E1425" i="2"/>
  <c r="G1425" i="2"/>
  <c r="J1425" i="2"/>
  <c r="E1426" i="2"/>
  <c r="G1426" i="2"/>
  <c r="J1426" i="2"/>
  <c r="E1427" i="2"/>
  <c r="G1427" i="2"/>
  <c r="J1427" i="2"/>
  <c r="E1428" i="2"/>
  <c r="G1428" i="2"/>
  <c r="J1428" i="2"/>
  <c r="E1429" i="2"/>
  <c r="G1429" i="2"/>
  <c r="J1429" i="2"/>
  <c r="E1431" i="2"/>
  <c r="G1431" i="2"/>
  <c r="J1431" i="2"/>
  <c r="E1432" i="2"/>
  <c r="G1432" i="2"/>
  <c r="J1432" i="2"/>
  <c r="E1433" i="2"/>
  <c r="G1433" i="2"/>
  <c r="J1433" i="2"/>
  <c r="E1434" i="2"/>
  <c r="G1434" i="2"/>
  <c r="J1434" i="2"/>
  <c r="E1435" i="2"/>
  <c r="G1435" i="2"/>
  <c r="J1435" i="2"/>
  <c r="E1436" i="2"/>
  <c r="G1436" i="2"/>
  <c r="J1436" i="2"/>
  <c r="E1437" i="2"/>
  <c r="G1437" i="2"/>
  <c r="J1437" i="2"/>
  <c r="E1438" i="2"/>
  <c r="G1438" i="2"/>
  <c r="J1438" i="2"/>
  <c r="E1439" i="2"/>
  <c r="G1439" i="2"/>
  <c r="J1439" i="2"/>
  <c r="E1440" i="2"/>
  <c r="G1440" i="2"/>
  <c r="J1440" i="2"/>
  <c r="E1441" i="2"/>
  <c r="G1441" i="2"/>
  <c r="J1441" i="2"/>
  <c r="E1442" i="2"/>
  <c r="G1442" i="2"/>
  <c r="J1442" i="2"/>
  <c r="E1443" i="2"/>
  <c r="G1443" i="2"/>
  <c r="J1443" i="2"/>
  <c r="E1444" i="2"/>
  <c r="G1444" i="2"/>
  <c r="J1444" i="2"/>
  <c r="E1445" i="2"/>
  <c r="G1445" i="2"/>
  <c r="J1445" i="2"/>
  <c r="E1446" i="2"/>
  <c r="G1446" i="2"/>
  <c r="J1446" i="2"/>
  <c r="E1447" i="2"/>
  <c r="G1447" i="2"/>
  <c r="J1447" i="2"/>
  <c r="E1448" i="2"/>
  <c r="G1448" i="2"/>
  <c r="J1448" i="2"/>
  <c r="E1449" i="2"/>
  <c r="G1449" i="2"/>
  <c r="J1449" i="2"/>
  <c r="E1450" i="2"/>
  <c r="G1450" i="2"/>
  <c r="J1450" i="2"/>
  <c r="E1451" i="2"/>
  <c r="G1451" i="2"/>
  <c r="J1451" i="2"/>
  <c r="E1452" i="2"/>
  <c r="G1452" i="2"/>
  <c r="J1452" i="2"/>
  <c r="E1453" i="2"/>
  <c r="G1453" i="2"/>
  <c r="J1453" i="2"/>
  <c r="E1454" i="2"/>
  <c r="G1454" i="2"/>
  <c r="J1454" i="2"/>
  <c r="E1455" i="2"/>
  <c r="G1455" i="2"/>
  <c r="J1455" i="2"/>
  <c r="E1456" i="2"/>
  <c r="G1456" i="2"/>
  <c r="J1456" i="2"/>
  <c r="E1457" i="2"/>
  <c r="G1457" i="2"/>
  <c r="J1457" i="2"/>
  <c r="E1458" i="2"/>
  <c r="G1458" i="2"/>
  <c r="J1458" i="2"/>
  <c r="E1459" i="2"/>
  <c r="G1459" i="2"/>
  <c r="J1459" i="2"/>
  <c r="E1460" i="2"/>
  <c r="G1460" i="2"/>
  <c r="J1460" i="2"/>
  <c r="E1461" i="2"/>
  <c r="G1461" i="2"/>
  <c r="J1461" i="2"/>
  <c r="E1462" i="2"/>
  <c r="G1462" i="2"/>
  <c r="J1462" i="2"/>
  <c r="E1463" i="2"/>
  <c r="G1463" i="2"/>
  <c r="J1463" i="2"/>
  <c r="F1464" i="2"/>
  <c r="E1464" i="2"/>
  <c r="G1464" i="2"/>
  <c r="J1464" i="2"/>
  <c r="F1465" i="2"/>
  <c r="E1465" i="2"/>
  <c r="G1465" i="2"/>
  <c r="J1465" i="2"/>
  <c r="F1466" i="2"/>
  <c r="E1466" i="2"/>
  <c r="G1466" i="2"/>
  <c r="J1466" i="2"/>
  <c r="F1467" i="2"/>
  <c r="E1467" i="2"/>
  <c r="G1467" i="2"/>
  <c r="J1467" i="2"/>
  <c r="F1468" i="2"/>
  <c r="E1468" i="2"/>
  <c r="G1468" i="2"/>
  <c r="J1468" i="2"/>
  <c r="F1469" i="2"/>
  <c r="E1469" i="2"/>
  <c r="G1469" i="2"/>
  <c r="J1469" i="2"/>
  <c r="F1470" i="2"/>
  <c r="E1470" i="2"/>
  <c r="G1470" i="2"/>
  <c r="J1470" i="2"/>
  <c r="F1471" i="2"/>
  <c r="E1471" i="2"/>
  <c r="G1471" i="2"/>
  <c r="J1471" i="2"/>
  <c r="F1472" i="2"/>
  <c r="E1472" i="2"/>
  <c r="G1472" i="2"/>
  <c r="J1472" i="2"/>
  <c r="F1473" i="2"/>
  <c r="E1473" i="2"/>
  <c r="G1473" i="2"/>
  <c r="J1473" i="2"/>
  <c r="F1474" i="2"/>
  <c r="E1474" i="2"/>
  <c r="G1474" i="2"/>
  <c r="J1474" i="2"/>
  <c r="F1475" i="2"/>
  <c r="E1475" i="2"/>
  <c r="G1475" i="2"/>
  <c r="J1475" i="2"/>
  <c r="F1476" i="2"/>
  <c r="E1476" i="2"/>
  <c r="G1476" i="2"/>
  <c r="J1476" i="2"/>
  <c r="F1477" i="2"/>
  <c r="E1477" i="2"/>
  <c r="G1477" i="2"/>
  <c r="J1477" i="2"/>
  <c r="F1478" i="2"/>
  <c r="E1478" i="2"/>
  <c r="G1478" i="2"/>
  <c r="J1478" i="2"/>
  <c r="F1479" i="2"/>
  <c r="E1479" i="2"/>
  <c r="G1479" i="2"/>
  <c r="J1479" i="2"/>
  <c r="F1480" i="2"/>
  <c r="E1480" i="2"/>
  <c r="G1480" i="2"/>
  <c r="J1480" i="2"/>
  <c r="F1481" i="2"/>
  <c r="E1481" i="2"/>
  <c r="G1481" i="2"/>
  <c r="J1481" i="2"/>
  <c r="F1482" i="2"/>
  <c r="E1482" i="2"/>
  <c r="G1482" i="2"/>
  <c r="J1482" i="2"/>
  <c r="F1483" i="2"/>
  <c r="E1483" i="2"/>
  <c r="G1483" i="2"/>
  <c r="J1483" i="2"/>
  <c r="F1484" i="2"/>
  <c r="E1484" i="2"/>
  <c r="G1484" i="2"/>
  <c r="J1484" i="2"/>
  <c r="F1485" i="2"/>
  <c r="E1485" i="2"/>
  <c r="G1485" i="2"/>
  <c r="J1485" i="2"/>
  <c r="F1486" i="2"/>
  <c r="E1486" i="2"/>
  <c r="G1486" i="2"/>
  <c r="J1486" i="2"/>
  <c r="F1487" i="2"/>
  <c r="E1487" i="2"/>
  <c r="G1487" i="2"/>
  <c r="J1487" i="2"/>
  <c r="F1488" i="2"/>
  <c r="E1488" i="2"/>
  <c r="G1488" i="2"/>
  <c r="J1488" i="2"/>
  <c r="F1489" i="2"/>
  <c r="E1489" i="2"/>
  <c r="G1489" i="2"/>
  <c r="J1489" i="2"/>
  <c r="F1490" i="2"/>
  <c r="E1490" i="2"/>
  <c r="G1490" i="2"/>
  <c r="J1490" i="2"/>
  <c r="F1491" i="2"/>
  <c r="E1491" i="2"/>
  <c r="G1491" i="2"/>
  <c r="J1491" i="2"/>
  <c r="F1492" i="2"/>
  <c r="E1492" i="2"/>
  <c r="G1492" i="2"/>
  <c r="J1492" i="2"/>
  <c r="F1493" i="2"/>
  <c r="E1493" i="2"/>
  <c r="G1493" i="2"/>
  <c r="J1493" i="2"/>
  <c r="F1494" i="2"/>
  <c r="E1494" i="2"/>
  <c r="G1494" i="2"/>
  <c r="J1494" i="2"/>
  <c r="F1495" i="2"/>
  <c r="E1495" i="2"/>
  <c r="G1495" i="2"/>
  <c r="J1495" i="2"/>
  <c r="F1496" i="2"/>
  <c r="E1496" i="2"/>
  <c r="G1496" i="2"/>
  <c r="J1496" i="2"/>
  <c r="F1497" i="2"/>
  <c r="E1497" i="2"/>
  <c r="G1497" i="2"/>
  <c r="J1497" i="2"/>
  <c r="F1498" i="2"/>
  <c r="E1498" i="2"/>
  <c r="G1498" i="2"/>
  <c r="J1498" i="2"/>
  <c r="F1499" i="2"/>
  <c r="E1499" i="2"/>
  <c r="G1499" i="2"/>
  <c r="J1499" i="2"/>
  <c r="F1500" i="2"/>
  <c r="E1500" i="2"/>
  <c r="G1500" i="2"/>
  <c r="J1500" i="2"/>
  <c r="F1501" i="2"/>
  <c r="E1501" i="2"/>
  <c r="G1501" i="2"/>
  <c r="J1501" i="2"/>
  <c r="F1502" i="2"/>
  <c r="E1502" i="2"/>
  <c r="G1502" i="2"/>
  <c r="J1502" i="2"/>
  <c r="F1503" i="2"/>
  <c r="E1503" i="2"/>
  <c r="G1503" i="2"/>
  <c r="J1503" i="2"/>
  <c r="F1504" i="2"/>
  <c r="E1504" i="2"/>
  <c r="G1504" i="2"/>
  <c r="J1504" i="2"/>
  <c r="F1505" i="2"/>
  <c r="E1505" i="2"/>
  <c r="G1505" i="2"/>
  <c r="J1505" i="2"/>
  <c r="F1506" i="2"/>
  <c r="E1506" i="2"/>
  <c r="G1506" i="2"/>
  <c r="J1506" i="2"/>
  <c r="F1507" i="2"/>
  <c r="E1507" i="2"/>
  <c r="G1507" i="2"/>
  <c r="J1507" i="2"/>
  <c r="F1508" i="2"/>
  <c r="E1508" i="2"/>
  <c r="G1508" i="2"/>
  <c r="J1508" i="2"/>
  <c r="F1509" i="2"/>
  <c r="E1509" i="2"/>
  <c r="G1509" i="2"/>
  <c r="J1509" i="2"/>
  <c r="F1510" i="2"/>
  <c r="E1510" i="2"/>
  <c r="G1510" i="2"/>
  <c r="J1510" i="2"/>
  <c r="F1511" i="2"/>
  <c r="E1511" i="2"/>
  <c r="G1511" i="2"/>
  <c r="J1511" i="2"/>
  <c r="F1512" i="2"/>
  <c r="E1512" i="2"/>
  <c r="G1512" i="2"/>
  <c r="J1512" i="2"/>
  <c r="F1513" i="2"/>
  <c r="E1513" i="2"/>
  <c r="G1513" i="2"/>
  <c r="J1513" i="2"/>
  <c r="F1514" i="2"/>
  <c r="E1514" i="2"/>
  <c r="G1514" i="2"/>
  <c r="J1514" i="2"/>
  <c r="F1515" i="2"/>
  <c r="E1515" i="2"/>
  <c r="G1515" i="2"/>
  <c r="J1515" i="2"/>
  <c r="F1516" i="2"/>
  <c r="E1516" i="2"/>
  <c r="G1516" i="2"/>
  <c r="J1516" i="2"/>
  <c r="E1539" i="2"/>
  <c r="G1539" i="2"/>
  <c r="J1539" i="2"/>
  <c r="E686" i="2"/>
  <c r="G686" i="2" s="1"/>
  <c r="F1120" i="3"/>
  <c r="H1120" i="3" s="1"/>
  <c r="G1290" i="3"/>
  <c r="F1290" i="3"/>
  <c r="E1290" i="3"/>
  <c r="G1289" i="3"/>
  <c r="F1289" i="3"/>
  <c r="E1289" i="3"/>
  <c r="C1289" i="3" s="1"/>
  <c r="E1168" i="3"/>
  <c r="F1168" i="3" s="1"/>
  <c r="G1168" i="3" s="1"/>
  <c r="C1119" i="3"/>
  <c r="G1119" i="3"/>
  <c r="C540" i="3" l="1"/>
  <c r="E541" i="3"/>
  <c r="D540" i="3"/>
  <c r="F540" i="3" s="1"/>
  <c r="G1151" i="2"/>
  <c r="H1151" i="2"/>
  <c r="E1151" i="2"/>
  <c r="D1152" i="2"/>
  <c r="F1151" i="2"/>
  <c r="I1151" i="2"/>
  <c r="C1151" i="2"/>
  <c r="E180" i="10"/>
  <c r="D179" i="10"/>
  <c r="D322" i="10"/>
  <c r="Q322" i="10" s="1"/>
  <c r="E323" i="10"/>
  <c r="J321" i="10"/>
  <c r="L321" i="10"/>
  <c r="C321" i="10"/>
  <c r="I321" i="10"/>
  <c r="F321" i="10"/>
  <c r="N321" i="10" s="1"/>
  <c r="P321" i="10"/>
  <c r="M321" i="10"/>
  <c r="K321" i="10"/>
  <c r="O321" i="10"/>
  <c r="G321" i="10"/>
  <c r="H321" i="10"/>
  <c r="C653" i="10"/>
  <c r="P653" i="10"/>
  <c r="E653" i="10"/>
  <c r="G653" i="10" s="1"/>
  <c r="N653" i="10"/>
  <c r="F653" i="10"/>
  <c r="O653" i="10"/>
  <c r="J653" i="10"/>
  <c r="Q653" i="10"/>
  <c r="M653" i="10"/>
  <c r="I653" i="10"/>
  <c r="D654" i="10"/>
  <c r="H653" i="10"/>
  <c r="K653" i="10"/>
  <c r="L653" i="10"/>
  <c r="G99" i="10"/>
  <c r="O99" i="10"/>
  <c r="F99" i="10"/>
  <c r="N99" i="10" s="1"/>
  <c r="I99" i="10"/>
  <c r="K99" i="10"/>
  <c r="M99" i="10"/>
  <c r="H99" i="10"/>
  <c r="J99" i="10"/>
  <c r="L99" i="10"/>
  <c r="Q99" i="10" s="1"/>
  <c r="P99" i="10"/>
  <c r="H724" i="10"/>
  <c r="E724" i="10"/>
  <c r="C724" i="10"/>
  <c r="F724" i="10"/>
  <c r="G724" i="10"/>
  <c r="C386" i="10"/>
  <c r="D387" i="10"/>
  <c r="C602" i="10"/>
  <c r="D603" i="10"/>
  <c r="H179" i="10"/>
  <c r="M179" i="10"/>
  <c r="J179" i="10"/>
  <c r="L179" i="10"/>
  <c r="Q179" i="10" s="1"/>
  <c r="P179" i="10"/>
  <c r="K179" i="10"/>
  <c r="C179" i="10"/>
  <c r="O179" i="10"/>
  <c r="I179" i="10"/>
  <c r="G179" i="10"/>
  <c r="F179" i="10"/>
  <c r="N179" i="10" s="1"/>
  <c r="C112" i="3"/>
  <c r="D113" i="3"/>
  <c r="C319" i="3"/>
  <c r="D320" i="3"/>
  <c r="D172" i="3"/>
  <c r="C171" i="3"/>
  <c r="E309" i="5"/>
  <c r="D308" i="5"/>
  <c r="C308" i="5"/>
  <c r="E123" i="5"/>
  <c r="C122" i="5"/>
  <c r="E166" i="5"/>
  <c r="D165" i="5"/>
  <c r="C165" i="5"/>
  <c r="F1557" i="2"/>
  <c r="C1557" i="2"/>
  <c r="G1557" i="2"/>
  <c r="D1558" i="2"/>
  <c r="J1557" i="2"/>
  <c r="E1250" i="2"/>
  <c r="E1251" i="2" s="1"/>
  <c r="E1252" i="2" s="1"/>
  <c r="E1253" i="2" s="1"/>
  <c r="E1254" i="2" s="1"/>
  <c r="E1255" i="2" s="1"/>
  <c r="I686" i="2"/>
  <c r="H686" i="2"/>
  <c r="F686" i="2"/>
  <c r="G1250" i="2"/>
  <c r="G1251" i="2" s="1"/>
  <c r="G1252" i="2" s="1"/>
  <c r="G1253" i="2" s="1"/>
  <c r="G1254" i="2" s="1"/>
  <c r="G1255" i="2" s="1"/>
  <c r="J1249" i="2"/>
  <c r="F1121" i="3"/>
  <c r="C1120" i="3"/>
  <c r="C541" i="3" l="1"/>
  <c r="E542" i="3"/>
  <c r="D541" i="3"/>
  <c r="F541" i="3" s="1"/>
  <c r="H1152" i="2"/>
  <c r="I1152" i="2"/>
  <c r="F1152" i="2"/>
  <c r="G1152" i="2"/>
  <c r="D1153" i="2"/>
  <c r="C1152" i="2"/>
  <c r="E1152" i="2"/>
  <c r="F1122" i="3"/>
  <c r="H1122" i="3" s="1"/>
  <c r="H1121" i="3"/>
  <c r="D323" i="10"/>
  <c r="Q323" i="10" s="1"/>
  <c r="E324" i="10"/>
  <c r="E181" i="10"/>
  <c r="D180" i="10"/>
  <c r="I322" i="10"/>
  <c r="F322" i="10"/>
  <c r="N322" i="10" s="1"/>
  <c r="L322" i="10"/>
  <c r="P322" i="10"/>
  <c r="M322" i="10"/>
  <c r="C322" i="10"/>
  <c r="K322" i="10"/>
  <c r="G322" i="10"/>
  <c r="H322" i="10"/>
  <c r="O322" i="10"/>
  <c r="J322" i="10"/>
  <c r="D388" i="10"/>
  <c r="C387" i="10"/>
  <c r="F100" i="10"/>
  <c r="N100" i="10" s="1"/>
  <c r="I100" i="10"/>
  <c r="H100" i="10"/>
  <c r="M100" i="10"/>
  <c r="L100" i="10"/>
  <c r="Q100" i="10" s="1"/>
  <c r="P100" i="10"/>
  <c r="K100" i="10"/>
  <c r="O100" i="10"/>
  <c r="G100" i="10"/>
  <c r="J100" i="10"/>
  <c r="J180" i="10"/>
  <c r="L180" i="10"/>
  <c r="Q180" i="10" s="1"/>
  <c r="C180" i="10"/>
  <c r="P180" i="10"/>
  <c r="F180" i="10"/>
  <c r="N180" i="10" s="1"/>
  <c r="H180" i="10"/>
  <c r="K180" i="10"/>
  <c r="O180" i="10"/>
  <c r="G180" i="10"/>
  <c r="I180" i="10"/>
  <c r="M180" i="10"/>
  <c r="E654" i="10"/>
  <c r="G654" i="10" s="1"/>
  <c r="N654" i="10"/>
  <c r="H654" i="10"/>
  <c r="I654" i="10"/>
  <c r="J654" i="10"/>
  <c r="Q654" i="10"/>
  <c r="L654" i="10"/>
  <c r="D655" i="10"/>
  <c r="O654" i="10"/>
  <c r="C654" i="10"/>
  <c r="F654" i="10"/>
  <c r="K654" i="10"/>
  <c r="P654" i="10"/>
  <c r="M654" i="10"/>
  <c r="C603" i="10"/>
  <c r="D604" i="10"/>
  <c r="D173" i="3"/>
  <c r="C172" i="3"/>
  <c r="D321" i="3"/>
  <c r="C320" i="3"/>
  <c r="C113" i="3"/>
  <c r="D114" i="3"/>
  <c r="D166" i="5"/>
  <c r="E167" i="5"/>
  <c r="C166" i="5"/>
  <c r="C123" i="5"/>
  <c r="E124" i="5"/>
  <c r="D309" i="5"/>
  <c r="E310" i="5"/>
  <c r="C309" i="5"/>
  <c r="E1558" i="2"/>
  <c r="D1559" i="2"/>
  <c r="D1560" i="2" s="1"/>
  <c r="D1561" i="2" s="1"/>
  <c r="G1558" i="2"/>
  <c r="F1558" i="2"/>
  <c r="C1558" i="2"/>
  <c r="J1558" i="2"/>
  <c r="J1250" i="2"/>
  <c r="J1251" i="2" s="1"/>
  <c r="J1252" i="2" s="1"/>
  <c r="J1253" i="2" s="1"/>
  <c r="J1254" i="2" s="1"/>
  <c r="J1255" i="2" s="1"/>
  <c r="C1121" i="3"/>
  <c r="D542" i="3" l="1"/>
  <c r="F542" i="3" s="1"/>
  <c r="C542" i="3"/>
  <c r="E543" i="3"/>
  <c r="I1153" i="2"/>
  <c r="C1153" i="2"/>
  <c r="E1153" i="2"/>
  <c r="F1153" i="2"/>
  <c r="G1153" i="2"/>
  <c r="H1153" i="2"/>
  <c r="D1154" i="2"/>
  <c r="C1122" i="3"/>
  <c r="F1123" i="3"/>
  <c r="H1123" i="3" s="1"/>
  <c r="D181" i="10"/>
  <c r="E182" i="10"/>
  <c r="E325" i="10"/>
  <c r="D324" i="10"/>
  <c r="Q324" i="10" s="1"/>
  <c r="G323" i="10"/>
  <c r="O323" i="10"/>
  <c r="C323" i="10"/>
  <c r="F323" i="10"/>
  <c r="N323" i="10" s="1"/>
  <c r="J323" i="10"/>
  <c r="I323" i="10"/>
  <c r="L323" i="10"/>
  <c r="K323" i="10"/>
  <c r="H323" i="10"/>
  <c r="M323" i="10"/>
  <c r="P323" i="10"/>
  <c r="H101" i="10"/>
  <c r="M101" i="10"/>
  <c r="J101" i="10"/>
  <c r="I101" i="10"/>
  <c r="G101" i="10"/>
  <c r="F101" i="10"/>
  <c r="N101" i="10" s="1"/>
  <c r="L101" i="10"/>
  <c r="Q101" i="10" s="1"/>
  <c r="P101" i="10"/>
  <c r="K101" i="10"/>
  <c r="O101" i="10"/>
  <c r="D605" i="10"/>
  <c r="C604" i="10"/>
  <c r="H655" i="10"/>
  <c r="I655" i="10"/>
  <c r="K655" i="10"/>
  <c r="L655" i="10"/>
  <c r="D656" i="10"/>
  <c r="M655" i="10"/>
  <c r="Q655" i="10"/>
  <c r="C655" i="10"/>
  <c r="E655" i="10"/>
  <c r="G655" i="10" s="1"/>
  <c r="F655" i="10"/>
  <c r="J655" i="10"/>
  <c r="P655" i="10"/>
  <c r="N655" i="10"/>
  <c r="O655" i="10"/>
  <c r="L181" i="10"/>
  <c r="Q181" i="10" s="1"/>
  <c r="C181" i="10"/>
  <c r="P181" i="10"/>
  <c r="G181" i="10"/>
  <c r="F181" i="10"/>
  <c r="N181" i="10" s="1"/>
  <c r="H181" i="10"/>
  <c r="J181" i="10"/>
  <c r="K181" i="10"/>
  <c r="M181" i="10"/>
  <c r="O181" i="10"/>
  <c r="I181" i="10"/>
  <c r="D389" i="10"/>
  <c r="C388" i="10"/>
  <c r="C173" i="3"/>
  <c r="D174" i="3"/>
  <c r="D115" i="3"/>
  <c r="C114" i="3"/>
  <c r="D322" i="3"/>
  <c r="C321" i="3"/>
  <c r="D310" i="5"/>
  <c r="C310" i="5"/>
  <c r="E311" i="5"/>
  <c r="C124" i="5"/>
  <c r="E125" i="5"/>
  <c r="D167" i="5"/>
  <c r="C167" i="5"/>
  <c r="E168" i="5"/>
  <c r="D1562" i="2"/>
  <c r="E1560" i="2"/>
  <c r="G1560" i="2"/>
  <c r="F1560" i="2"/>
  <c r="J1560" i="2"/>
  <c r="C1560" i="2"/>
  <c r="C1559" i="2"/>
  <c r="E1559" i="2"/>
  <c r="J1559" i="2"/>
  <c r="F1559" i="2"/>
  <c r="G1559" i="2"/>
  <c r="C1123" i="3"/>
  <c r="D552" i="8"/>
  <c r="C552" i="8" s="1"/>
  <c r="C551" i="8"/>
  <c r="F1124" i="3" l="1"/>
  <c r="E1124" i="3" s="1"/>
  <c r="G1124" i="3"/>
  <c r="D1124" i="3"/>
  <c r="C1124" i="3"/>
  <c r="D543" i="3"/>
  <c r="F543" i="3" s="1"/>
  <c r="E544" i="3"/>
  <c r="C543" i="3"/>
  <c r="C1154" i="2"/>
  <c r="D1155" i="2"/>
  <c r="F1154" i="2"/>
  <c r="G1154" i="2"/>
  <c r="I1154" i="2"/>
  <c r="H1154" i="2"/>
  <c r="E1154" i="2"/>
  <c r="F1125" i="3"/>
  <c r="H1124" i="3"/>
  <c r="E326" i="10"/>
  <c r="D325" i="10"/>
  <c r="Q325" i="10" s="1"/>
  <c r="E183" i="10"/>
  <c r="D182" i="10"/>
  <c r="I324" i="10"/>
  <c r="L324" i="10"/>
  <c r="C324" i="10"/>
  <c r="H324" i="10"/>
  <c r="P324" i="10"/>
  <c r="F324" i="10"/>
  <c r="N324" i="10" s="1"/>
  <c r="M324" i="10"/>
  <c r="J324" i="10"/>
  <c r="G324" i="10"/>
  <c r="O324" i="10"/>
  <c r="K324" i="10"/>
  <c r="C605" i="10"/>
  <c r="D606" i="10"/>
  <c r="J102" i="10"/>
  <c r="L102" i="10"/>
  <c r="Q102" i="10" s="1"/>
  <c r="P102" i="10"/>
  <c r="K102" i="10"/>
  <c r="H102" i="10"/>
  <c r="O102" i="10"/>
  <c r="I102" i="10"/>
  <c r="M102" i="10"/>
  <c r="G102" i="10"/>
  <c r="F102" i="10"/>
  <c r="N102" i="10" s="1"/>
  <c r="K656" i="10"/>
  <c r="C656" i="10"/>
  <c r="P656" i="10"/>
  <c r="M656" i="10"/>
  <c r="F656" i="10"/>
  <c r="O656" i="10"/>
  <c r="D657" i="10"/>
  <c r="E656" i="10"/>
  <c r="G656" i="10" s="1"/>
  <c r="H656" i="10"/>
  <c r="J656" i="10"/>
  <c r="L656" i="10"/>
  <c r="N656" i="10"/>
  <c r="I656" i="10"/>
  <c r="Q656" i="10"/>
  <c r="D390" i="10"/>
  <c r="C389" i="10"/>
  <c r="C182" i="10"/>
  <c r="P182" i="10"/>
  <c r="K182" i="10"/>
  <c r="M182" i="10"/>
  <c r="G182" i="10"/>
  <c r="F182" i="10"/>
  <c r="N182" i="10" s="1"/>
  <c r="H182" i="10"/>
  <c r="J182" i="10"/>
  <c r="L182" i="10"/>
  <c r="Q182" i="10" s="1"/>
  <c r="O182" i="10"/>
  <c r="I182" i="10"/>
  <c r="C174" i="3"/>
  <c r="D175" i="3"/>
  <c r="C322" i="3"/>
  <c r="D323" i="3"/>
  <c r="D116" i="3"/>
  <c r="C115" i="3"/>
  <c r="E169" i="5"/>
  <c r="D168" i="5"/>
  <c r="C168" i="5"/>
  <c r="E126" i="5"/>
  <c r="C125" i="5"/>
  <c r="E312" i="5"/>
  <c r="D311" i="5"/>
  <c r="C311" i="5"/>
  <c r="E1561" i="2"/>
  <c r="G1561" i="2"/>
  <c r="J1561" i="2"/>
  <c r="C1561" i="2"/>
  <c r="F1561" i="2"/>
  <c r="D553" i="8"/>
  <c r="D544" i="3" l="1"/>
  <c r="F544" i="3" s="1"/>
  <c r="E545" i="3"/>
  <c r="C544" i="3"/>
  <c r="C1155" i="2"/>
  <c r="D1156" i="2"/>
  <c r="I1155" i="2"/>
  <c r="G1155" i="2"/>
  <c r="E1155" i="2"/>
  <c r="F1155" i="2"/>
  <c r="H1155" i="2"/>
  <c r="H1125" i="3"/>
  <c r="D1125" i="3"/>
  <c r="E1125" i="3"/>
  <c r="F1126" i="3"/>
  <c r="C1125" i="3"/>
  <c r="G1125" i="3"/>
  <c r="E184" i="10"/>
  <c r="D183" i="10"/>
  <c r="D326" i="10"/>
  <c r="Q326" i="10" s="1"/>
  <c r="E327" i="10"/>
  <c r="M325" i="10"/>
  <c r="L325" i="10"/>
  <c r="P325" i="10"/>
  <c r="K325" i="10"/>
  <c r="C325" i="10"/>
  <c r="F325" i="10"/>
  <c r="N325" i="10" s="1"/>
  <c r="O325" i="10"/>
  <c r="I325" i="10"/>
  <c r="J325" i="10"/>
  <c r="H325" i="10"/>
  <c r="G325" i="10"/>
  <c r="L103" i="10"/>
  <c r="Q103" i="10" s="1"/>
  <c r="K103" i="10"/>
  <c r="O103" i="10"/>
  <c r="G103" i="10"/>
  <c r="I103" i="10"/>
  <c r="F103" i="10"/>
  <c r="N103" i="10" s="1"/>
  <c r="M103" i="10"/>
  <c r="H103" i="10"/>
  <c r="J103" i="10"/>
  <c r="P103" i="10"/>
  <c r="C657" i="10"/>
  <c r="P657" i="10"/>
  <c r="E657" i="10"/>
  <c r="G657" i="10" s="1"/>
  <c r="N657" i="10"/>
  <c r="J657" i="10"/>
  <c r="Q657" i="10"/>
  <c r="F657" i="10"/>
  <c r="D658" i="10"/>
  <c r="H657" i="10"/>
  <c r="K657" i="10"/>
  <c r="L657" i="10"/>
  <c r="M657" i="10"/>
  <c r="O657" i="10"/>
  <c r="I657" i="10"/>
  <c r="D391" i="10"/>
  <c r="C390" i="10"/>
  <c r="K183" i="10"/>
  <c r="G183" i="10"/>
  <c r="O183" i="10"/>
  <c r="I183" i="10"/>
  <c r="M183" i="10"/>
  <c r="C183" i="10"/>
  <c r="F183" i="10"/>
  <c r="N183" i="10" s="1"/>
  <c r="H183" i="10"/>
  <c r="J183" i="10"/>
  <c r="L183" i="10"/>
  <c r="Q183" i="10" s="1"/>
  <c r="P183" i="10"/>
  <c r="D607" i="10"/>
  <c r="C606" i="10"/>
  <c r="D176" i="3"/>
  <c r="C175" i="3"/>
  <c r="C116" i="3"/>
  <c r="D117" i="3"/>
  <c r="C323" i="3"/>
  <c r="D324" i="3"/>
  <c r="C126" i="5"/>
  <c r="E127" i="5"/>
  <c r="D312" i="5"/>
  <c r="C312" i="5"/>
  <c r="E313" i="5"/>
  <c r="D169" i="5"/>
  <c r="C169" i="5"/>
  <c r="E170" i="5"/>
  <c r="E1562" i="2"/>
  <c r="C1562" i="2"/>
  <c r="F1562" i="2"/>
  <c r="D1563" i="2"/>
  <c r="G1562" i="2"/>
  <c r="J1562" i="2"/>
  <c r="C553" i="8"/>
  <c r="D554" i="8"/>
  <c r="C545" i="3" l="1"/>
  <c r="D545" i="3"/>
  <c r="F545" i="3" s="1"/>
  <c r="E546" i="3"/>
  <c r="E1156" i="2"/>
  <c r="F1156" i="2"/>
  <c r="H1156" i="2"/>
  <c r="I1156" i="2"/>
  <c r="D1157" i="2"/>
  <c r="C1156" i="2"/>
  <c r="G1156" i="2"/>
  <c r="F1127" i="3"/>
  <c r="H1126" i="3"/>
  <c r="D1126" i="3"/>
  <c r="E1126" i="3"/>
  <c r="G1126" i="3"/>
  <c r="C1126" i="3"/>
  <c r="D327" i="10"/>
  <c r="Q327" i="10" s="1"/>
  <c r="E328" i="10"/>
  <c r="D328" i="10" s="1"/>
  <c r="Q328" i="10" s="1"/>
  <c r="E185" i="10"/>
  <c r="D184" i="10"/>
  <c r="J326" i="10"/>
  <c r="F326" i="10"/>
  <c r="N326" i="10" s="1"/>
  <c r="L326" i="10"/>
  <c r="K326" i="10"/>
  <c r="M326" i="10"/>
  <c r="C326" i="10"/>
  <c r="G326" i="10"/>
  <c r="P326" i="10"/>
  <c r="O326" i="10"/>
  <c r="H326" i="10"/>
  <c r="I326" i="10"/>
  <c r="E658" i="10"/>
  <c r="G658" i="10" s="1"/>
  <c r="N658" i="10"/>
  <c r="H658" i="10"/>
  <c r="I658" i="10"/>
  <c r="L658" i="10"/>
  <c r="D659" i="10"/>
  <c r="C658" i="10"/>
  <c r="Q658" i="10"/>
  <c r="F658" i="10"/>
  <c r="J658" i="10"/>
  <c r="K658" i="10"/>
  <c r="P658" i="10"/>
  <c r="M658" i="10"/>
  <c r="O658" i="10"/>
  <c r="K184" i="10"/>
  <c r="G184" i="10"/>
  <c r="O184" i="10"/>
  <c r="F184" i="10"/>
  <c r="N184" i="10" s="1"/>
  <c r="I184" i="10"/>
  <c r="P184" i="10"/>
  <c r="M184" i="10"/>
  <c r="C184" i="10"/>
  <c r="J184" i="10"/>
  <c r="L184" i="10"/>
  <c r="Q184" i="10" s="1"/>
  <c r="H184" i="10"/>
  <c r="P104" i="10"/>
  <c r="F104" i="10"/>
  <c r="N104" i="10" s="1"/>
  <c r="M104" i="10"/>
  <c r="H104" i="10"/>
  <c r="J104" i="10"/>
  <c r="L104" i="10"/>
  <c r="Q104" i="10" s="1"/>
  <c r="I104" i="10"/>
  <c r="K104" i="10"/>
  <c r="O104" i="10"/>
  <c r="G104" i="10"/>
  <c r="D608" i="10"/>
  <c r="C607" i="10"/>
  <c r="C391" i="10"/>
  <c r="D392" i="10"/>
  <c r="D177" i="3"/>
  <c r="C176" i="3"/>
  <c r="C117" i="3"/>
  <c r="D118" i="3"/>
  <c r="C324" i="3"/>
  <c r="D325" i="3"/>
  <c r="C170" i="5"/>
  <c r="E171" i="5"/>
  <c r="D170" i="5"/>
  <c r="C313" i="5"/>
  <c r="E314" i="5"/>
  <c r="D313" i="5"/>
  <c r="E128" i="5"/>
  <c r="C127" i="5"/>
  <c r="D1564" i="2"/>
  <c r="C1564" i="2" s="1"/>
  <c r="E1563" i="2"/>
  <c r="G1563" i="2"/>
  <c r="F1563" i="2"/>
  <c r="J1563" i="2"/>
  <c r="C1563" i="2"/>
  <c r="F1412" i="2"/>
  <c r="D555" i="8"/>
  <c r="D556" i="8" s="1"/>
  <c r="E556" i="8" s="1"/>
  <c r="C554" i="8"/>
  <c r="D546" i="3" l="1"/>
  <c r="F546" i="3" s="1"/>
  <c r="E547" i="3"/>
  <c r="C546" i="3"/>
  <c r="E1157" i="2"/>
  <c r="F1157" i="2"/>
  <c r="G1157" i="2"/>
  <c r="H1157" i="2"/>
  <c r="I1157" i="2"/>
  <c r="C1157" i="2"/>
  <c r="F1128" i="3"/>
  <c r="H1127" i="3"/>
  <c r="C1127" i="3"/>
  <c r="D1127" i="3"/>
  <c r="E1127" i="3"/>
  <c r="G1127" i="3"/>
  <c r="D185" i="10"/>
  <c r="E186" i="10"/>
  <c r="J327" i="10"/>
  <c r="G327" i="10"/>
  <c r="F327" i="10"/>
  <c r="N327" i="10" s="1"/>
  <c r="L327" i="10"/>
  <c r="O327" i="10"/>
  <c r="I327" i="10"/>
  <c r="M327" i="10"/>
  <c r="C327" i="10"/>
  <c r="H327" i="10"/>
  <c r="P327" i="10"/>
  <c r="K327" i="10"/>
  <c r="D609" i="10"/>
  <c r="C608" i="10"/>
  <c r="H659" i="10"/>
  <c r="I659" i="10"/>
  <c r="K659" i="10"/>
  <c r="M659" i="10"/>
  <c r="O659" i="10"/>
  <c r="C659" i="10"/>
  <c r="Q659" i="10"/>
  <c r="E659" i="10"/>
  <c r="G659" i="10" s="1"/>
  <c r="D660" i="10"/>
  <c r="F659" i="10"/>
  <c r="J659" i="10"/>
  <c r="L659" i="10"/>
  <c r="P659" i="10"/>
  <c r="N659" i="10"/>
  <c r="D393" i="10"/>
  <c r="C392" i="10"/>
  <c r="L105" i="10"/>
  <c r="Q105" i="10" s="1"/>
  <c r="P105" i="10"/>
  <c r="K105" i="10"/>
  <c r="O105" i="10"/>
  <c r="G105" i="10"/>
  <c r="F105" i="10"/>
  <c r="N105" i="10" s="1"/>
  <c r="H105" i="10"/>
  <c r="J105" i="10"/>
  <c r="I105" i="10"/>
  <c r="M105" i="10"/>
  <c r="G185" i="10"/>
  <c r="O185" i="10"/>
  <c r="F185" i="10"/>
  <c r="N185" i="10" s="1"/>
  <c r="I185" i="10"/>
  <c r="H185" i="10"/>
  <c r="M185" i="10"/>
  <c r="L185" i="10"/>
  <c r="Q185" i="10" s="1"/>
  <c r="P185" i="10"/>
  <c r="K185" i="10"/>
  <c r="C185" i="10"/>
  <c r="J185" i="10"/>
  <c r="D326" i="3"/>
  <c r="C325" i="3"/>
  <c r="D119" i="3"/>
  <c r="C118" i="3"/>
  <c r="C177" i="3"/>
  <c r="D179" i="3"/>
  <c r="E129" i="5"/>
  <c r="C129" i="5" s="1"/>
  <c r="C128" i="5"/>
  <c r="E315" i="5"/>
  <c r="C314" i="5"/>
  <c r="D314" i="5"/>
  <c r="E172" i="5"/>
  <c r="C171" i="5"/>
  <c r="D171" i="5"/>
  <c r="G1564" i="2"/>
  <c r="F1564" i="2"/>
  <c r="E1564" i="2"/>
  <c r="J1564" i="2"/>
  <c r="D1565" i="2"/>
  <c r="D1566" i="2" s="1"/>
  <c r="D1567" i="2" s="1"/>
  <c r="D1568" i="2" s="1"/>
  <c r="C1144" i="3"/>
  <c r="D1144" i="3"/>
  <c r="G1144" i="3"/>
  <c r="E1144" i="3"/>
  <c r="E555" i="8"/>
  <c r="C555" i="8"/>
  <c r="C556" i="8"/>
  <c r="D557" i="8"/>
  <c r="C550" i="8"/>
  <c r="C1711" i="2"/>
  <c r="C1710" i="2"/>
  <c r="E778" i="3"/>
  <c r="D779" i="3"/>
  <c r="C778" i="3"/>
  <c r="C1337" i="3"/>
  <c r="F1337" i="3"/>
  <c r="G1337" i="3"/>
  <c r="H1337" i="3"/>
  <c r="E1338" i="3"/>
  <c r="C1338" i="3" s="1"/>
  <c r="D547" i="3" l="1"/>
  <c r="F547" i="3" s="1"/>
  <c r="E548" i="3"/>
  <c r="C547" i="3"/>
  <c r="F1129" i="3"/>
  <c r="H1128" i="3"/>
  <c r="C1128" i="3"/>
  <c r="D1128" i="3"/>
  <c r="G1128" i="3"/>
  <c r="E1128" i="3"/>
  <c r="H1568" i="2"/>
  <c r="I1568" i="2"/>
  <c r="J1568" i="2"/>
  <c r="F1568" i="2"/>
  <c r="G1568" i="2"/>
  <c r="E187" i="10"/>
  <c r="D186" i="10"/>
  <c r="O328" i="10"/>
  <c r="K328" i="10"/>
  <c r="I328" i="10"/>
  <c r="J328" i="10"/>
  <c r="M328" i="10"/>
  <c r="P328" i="10"/>
  <c r="G328" i="10"/>
  <c r="L328" i="10"/>
  <c r="F328" i="10"/>
  <c r="N328" i="10" s="1"/>
  <c r="C328" i="10"/>
  <c r="H328" i="10"/>
  <c r="K106" i="10"/>
  <c r="O106" i="10"/>
  <c r="G106" i="10"/>
  <c r="I106" i="10"/>
  <c r="F106" i="10"/>
  <c r="N106" i="10" s="1"/>
  <c r="M106" i="10"/>
  <c r="H106" i="10"/>
  <c r="C106" i="10"/>
  <c r="J106" i="10"/>
  <c r="L106" i="10"/>
  <c r="Q106" i="10" s="1"/>
  <c r="P106" i="10"/>
  <c r="F186" i="10"/>
  <c r="N186" i="10" s="1"/>
  <c r="I186" i="10"/>
  <c r="H186" i="10"/>
  <c r="M186" i="10"/>
  <c r="J186" i="10"/>
  <c r="G186" i="10"/>
  <c r="L186" i="10"/>
  <c r="Q186" i="10" s="1"/>
  <c r="P186" i="10"/>
  <c r="K186" i="10"/>
  <c r="O186" i="10"/>
  <c r="C186" i="10"/>
  <c r="K660" i="10"/>
  <c r="C660" i="10"/>
  <c r="P660" i="10"/>
  <c r="F660" i="10"/>
  <c r="O660" i="10"/>
  <c r="N660" i="10"/>
  <c r="I660" i="10"/>
  <c r="Q660" i="10"/>
  <c r="E660" i="10"/>
  <c r="G660" i="10" s="1"/>
  <c r="D661" i="10"/>
  <c r="H660" i="10"/>
  <c r="J660" i="10"/>
  <c r="L660" i="10"/>
  <c r="M660" i="10"/>
  <c r="D394" i="10"/>
  <c r="C393" i="10"/>
  <c r="D610" i="10"/>
  <c r="C609" i="10"/>
  <c r="C1568" i="2"/>
  <c r="E1568" i="2"/>
  <c r="I1569" i="2"/>
  <c r="C1567" i="2"/>
  <c r="F1567" i="2"/>
  <c r="G1567" i="2"/>
  <c r="J1567" i="2"/>
  <c r="E1567" i="2"/>
  <c r="D180" i="3"/>
  <c r="C179" i="3"/>
  <c r="D120" i="3"/>
  <c r="C119" i="3"/>
  <c r="C326" i="3"/>
  <c r="D327" i="3"/>
  <c r="D315" i="5"/>
  <c r="C315" i="5"/>
  <c r="E316" i="5"/>
  <c r="D172" i="5"/>
  <c r="C172" i="5"/>
  <c r="E173" i="5"/>
  <c r="C1566" i="2"/>
  <c r="G1566" i="2"/>
  <c r="F1566" i="2"/>
  <c r="E1566" i="2"/>
  <c r="J1566" i="2"/>
  <c r="C1565" i="2"/>
  <c r="G1565" i="2"/>
  <c r="J1565" i="2"/>
  <c r="F1565" i="2"/>
  <c r="E1565" i="2"/>
  <c r="C1145" i="3"/>
  <c r="D1145" i="3"/>
  <c r="G1145" i="3"/>
  <c r="E1145" i="3"/>
  <c r="H778" i="3"/>
  <c r="L778" i="3"/>
  <c r="I778" i="3"/>
  <c r="M778" i="3"/>
  <c r="D558" i="8"/>
  <c r="C558" i="8" s="1"/>
  <c r="E557" i="8"/>
  <c r="C557" i="8"/>
  <c r="E779" i="3"/>
  <c r="E1339" i="3"/>
  <c r="H1338" i="3"/>
  <c r="G1338" i="3"/>
  <c r="F1338" i="3"/>
  <c r="E552" i="8"/>
  <c r="D1712" i="2"/>
  <c r="C1712" i="2" s="1"/>
  <c r="E676" i="2"/>
  <c r="D548" i="3" l="1"/>
  <c r="F548" i="3" s="1"/>
  <c r="E549" i="3"/>
  <c r="C548" i="3"/>
  <c r="F1130" i="3"/>
  <c r="H1129" i="3"/>
  <c r="D1129" i="3"/>
  <c r="C1129" i="3"/>
  <c r="G1129" i="3"/>
  <c r="E1129" i="3"/>
  <c r="J1569" i="2"/>
  <c r="E1569" i="2"/>
  <c r="H1569" i="2"/>
  <c r="F1569" i="2"/>
  <c r="E188" i="10"/>
  <c r="D187" i="10"/>
  <c r="G107" i="10"/>
  <c r="O107" i="10"/>
  <c r="H107" i="10"/>
  <c r="J107" i="10"/>
  <c r="L107" i="10"/>
  <c r="Q107" i="10" s="1"/>
  <c r="P107" i="10"/>
  <c r="F107" i="10"/>
  <c r="N107" i="10" s="1"/>
  <c r="K107" i="10"/>
  <c r="C107" i="10"/>
  <c r="I107" i="10"/>
  <c r="M107" i="10"/>
  <c r="C661" i="10"/>
  <c r="P661" i="10"/>
  <c r="E661" i="10"/>
  <c r="G661" i="10" s="1"/>
  <c r="N661" i="10"/>
  <c r="J661" i="10"/>
  <c r="Q661" i="10"/>
  <c r="M661" i="10"/>
  <c r="O661" i="10"/>
  <c r="I661" i="10"/>
  <c r="F661" i="10"/>
  <c r="D662" i="10"/>
  <c r="H661" i="10"/>
  <c r="K661" i="10"/>
  <c r="L661" i="10"/>
  <c r="C394" i="10"/>
  <c r="D395" i="10"/>
  <c r="C610" i="10"/>
  <c r="D611" i="10"/>
  <c r="H187" i="10"/>
  <c r="M187" i="10"/>
  <c r="J187" i="10"/>
  <c r="L187" i="10"/>
  <c r="Q187" i="10" s="1"/>
  <c r="G187" i="10"/>
  <c r="F187" i="10"/>
  <c r="N187" i="10" s="1"/>
  <c r="P187" i="10"/>
  <c r="C187" i="10"/>
  <c r="K187" i="10"/>
  <c r="O187" i="10"/>
  <c r="I187" i="10"/>
  <c r="I1570" i="2"/>
  <c r="C327" i="3"/>
  <c r="D328" i="3"/>
  <c r="C120" i="3"/>
  <c r="D121" i="3"/>
  <c r="D181" i="3"/>
  <c r="C180" i="3"/>
  <c r="E317" i="5"/>
  <c r="D316" i="5"/>
  <c r="C316" i="5"/>
  <c r="E174" i="5"/>
  <c r="D173" i="5"/>
  <c r="C173" i="5"/>
  <c r="C1147" i="3"/>
  <c r="G1147" i="3"/>
  <c r="D1147" i="3"/>
  <c r="E1147" i="3"/>
  <c r="D1146" i="3"/>
  <c r="G1146" i="3"/>
  <c r="E1146" i="3"/>
  <c r="C1146" i="3"/>
  <c r="F1415" i="2"/>
  <c r="H779" i="3"/>
  <c r="L779" i="3"/>
  <c r="I779" i="3"/>
  <c r="M779" i="3"/>
  <c r="E558" i="8"/>
  <c r="D559" i="8"/>
  <c r="C559" i="8" s="1"/>
  <c r="H1339" i="3"/>
  <c r="F1339" i="3"/>
  <c r="G1339" i="3"/>
  <c r="E553" i="8"/>
  <c r="E1712" i="2"/>
  <c r="D1713" i="2"/>
  <c r="C1713" i="2" s="1"/>
  <c r="H1712" i="2"/>
  <c r="F1712" i="2"/>
  <c r="G1712" i="2"/>
  <c r="C779" i="3"/>
  <c r="D780" i="3"/>
  <c r="E1340" i="3"/>
  <c r="C1339" i="3"/>
  <c r="C549" i="3" l="1"/>
  <c r="E550" i="3"/>
  <c r="D549" i="3"/>
  <c r="F549" i="3" s="1"/>
  <c r="F1131" i="3"/>
  <c r="H1130" i="3"/>
  <c r="C1130" i="3"/>
  <c r="G1130" i="3"/>
  <c r="E1130" i="3"/>
  <c r="D1130" i="3"/>
  <c r="E1570" i="2"/>
  <c r="F1570" i="2"/>
  <c r="E189" i="10"/>
  <c r="D188" i="10"/>
  <c r="C611" i="10"/>
  <c r="D612" i="10"/>
  <c r="D396" i="10"/>
  <c r="C395" i="10"/>
  <c r="J188" i="10"/>
  <c r="L188" i="10"/>
  <c r="Q188" i="10" s="1"/>
  <c r="C188" i="10"/>
  <c r="P188" i="10"/>
  <c r="I188" i="10"/>
  <c r="M188" i="10"/>
  <c r="G188" i="10"/>
  <c r="F188" i="10"/>
  <c r="N188" i="10" s="1"/>
  <c r="H188" i="10"/>
  <c r="O188" i="10"/>
  <c r="K188" i="10"/>
  <c r="E662" i="10"/>
  <c r="G662" i="10" s="1"/>
  <c r="N662" i="10"/>
  <c r="H662" i="10"/>
  <c r="I662" i="10"/>
  <c r="L662" i="10"/>
  <c r="D663" i="10"/>
  <c r="P662" i="10"/>
  <c r="M662" i="10"/>
  <c r="O662" i="10"/>
  <c r="C662" i="10"/>
  <c r="Q662" i="10"/>
  <c r="F662" i="10"/>
  <c r="J662" i="10"/>
  <c r="K662" i="10"/>
  <c r="F108" i="10"/>
  <c r="N108" i="10" s="1"/>
  <c r="I108" i="10"/>
  <c r="P108" i="10"/>
  <c r="C108" i="10"/>
  <c r="K108" i="10"/>
  <c r="O108" i="10"/>
  <c r="L108" i="10"/>
  <c r="Q108" i="10" s="1"/>
  <c r="M108" i="10"/>
  <c r="J108" i="10"/>
  <c r="H108" i="10"/>
  <c r="G108" i="10"/>
  <c r="D122" i="3"/>
  <c r="C121" i="3"/>
  <c r="C328" i="3"/>
  <c r="D329" i="3"/>
  <c r="D182" i="3"/>
  <c r="C181" i="3"/>
  <c r="D174" i="5"/>
  <c r="E175" i="5"/>
  <c r="C174" i="5"/>
  <c r="D317" i="5"/>
  <c r="E318" i="5"/>
  <c r="C317" i="5"/>
  <c r="C1143" i="3"/>
  <c r="D1143" i="3"/>
  <c r="G1143" i="3"/>
  <c r="E1143" i="3"/>
  <c r="D560" i="8"/>
  <c r="C560" i="8" s="1"/>
  <c r="E559" i="8"/>
  <c r="G1340" i="3"/>
  <c r="F1340" i="3"/>
  <c r="H1340" i="3"/>
  <c r="E554" i="8"/>
  <c r="D1714" i="2"/>
  <c r="C1714" i="2" s="1"/>
  <c r="H1713" i="2"/>
  <c r="E1713" i="2"/>
  <c r="G1713" i="2"/>
  <c r="F1713" i="2"/>
  <c r="E780" i="3"/>
  <c r="E1341" i="3"/>
  <c r="C1340" i="3"/>
  <c r="C780" i="3"/>
  <c r="D781" i="3"/>
  <c r="I1572" i="2" l="1"/>
  <c r="I1571" i="2"/>
  <c r="D550" i="3"/>
  <c r="F550" i="3" s="1"/>
  <c r="E551" i="3"/>
  <c r="C550" i="3"/>
  <c r="F1132" i="3"/>
  <c r="H1131" i="3"/>
  <c r="E1131" i="3"/>
  <c r="C1131" i="3"/>
  <c r="D1131" i="3"/>
  <c r="G1131" i="3"/>
  <c r="E1571" i="2"/>
  <c r="F1571" i="2"/>
  <c r="D189" i="10"/>
  <c r="E190" i="10"/>
  <c r="H663" i="10"/>
  <c r="I663" i="10"/>
  <c r="K663" i="10"/>
  <c r="M663" i="10"/>
  <c r="L663" i="10"/>
  <c r="P663" i="10"/>
  <c r="N663" i="10"/>
  <c r="O663" i="10"/>
  <c r="C663" i="10"/>
  <c r="Q663" i="10"/>
  <c r="E663" i="10"/>
  <c r="G663" i="10" s="1"/>
  <c r="D664" i="10"/>
  <c r="F663" i="10"/>
  <c r="J663" i="10"/>
  <c r="L189" i="10"/>
  <c r="Q189" i="10" s="1"/>
  <c r="C189" i="10"/>
  <c r="P189" i="10"/>
  <c r="O189" i="10"/>
  <c r="I189" i="10"/>
  <c r="M189" i="10"/>
  <c r="G189" i="10"/>
  <c r="F189" i="10"/>
  <c r="N189" i="10" s="1"/>
  <c r="H189" i="10"/>
  <c r="J189" i="10"/>
  <c r="K189" i="10"/>
  <c r="D397" i="10"/>
  <c r="C396" i="10"/>
  <c r="D613" i="10"/>
  <c r="C612" i="10"/>
  <c r="K109" i="10"/>
  <c r="G109" i="10"/>
  <c r="O109" i="10"/>
  <c r="F109" i="10"/>
  <c r="N109" i="10" s="1"/>
  <c r="I109" i="10"/>
  <c r="H109" i="10"/>
  <c r="M109" i="10"/>
  <c r="C109" i="10"/>
  <c r="J109" i="10"/>
  <c r="L109" i="10"/>
  <c r="Q109" i="10" s="1"/>
  <c r="P109" i="10"/>
  <c r="D330" i="3"/>
  <c r="C329" i="3"/>
  <c r="C182" i="3"/>
  <c r="D183" i="3"/>
  <c r="D123" i="3"/>
  <c r="C122" i="3"/>
  <c r="D318" i="5"/>
  <c r="C318" i="5"/>
  <c r="E319" i="5"/>
  <c r="D175" i="5"/>
  <c r="C175" i="5"/>
  <c r="E176" i="5"/>
  <c r="M780" i="3"/>
  <c r="H780" i="3"/>
  <c r="L780" i="3"/>
  <c r="I780" i="3"/>
  <c r="E560" i="8"/>
  <c r="D561" i="8"/>
  <c r="C561" i="8" s="1"/>
  <c r="D1715" i="2"/>
  <c r="C1715" i="2" s="1"/>
  <c r="F1341" i="3"/>
  <c r="H1341" i="3"/>
  <c r="G1341" i="3"/>
  <c r="F1714" i="2"/>
  <c r="E1714" i="2"/>
  <c r="H1714" i="2"/>
  <c r="G1714" i="2"/>
  <c r="E1342" i="3"/>
  <c r="C1341" i="3"/>
  <c r="E781" i="3"/>
  <c r="C781" i="3"/>
  <c r="D782" i="3"/>
  <c r="D783" i="3" s="1"/>
  <c r="D784" i="3" s="1"/>
  <c r="D785" i="3" s="1"/>
  <c r="D786" i="3" s="1"/>
  <c r="D787" i="3" s="1"/>
  <c r="D788" i="3" s="1"/>
  <c r="D789" i="3" s="1"/>
  <c r="D790" i="3" s="1"/>
  <c r="D791" i="3" s="1"/>
  <c r="F1572" i="2" l="1"/>
  <c r="E552" i="3"/>
  <c r="D551" i="3"/>
  <c r="F551" i="3" s="1"/>
  <c r="C551" i="3"/>
  <c r="F1133" i="3"/>
  <c r="H1132" i="3"/>
  <c r="E1132" i="3"/>
  <c r="C1132" i="3"/>
  <c r="D1132" i="3"/>
  <c r="G1132" i="3"/>
  <c r="E191" i="10"/>
  <c r="D190" i="10"/>
  <c r="C613" i="10"/>
  <c r="D614" i="10"/>
  <c r="G110" i="10"/>
  <c r="O110" i="10"/>
  <c r="F110" i="10"/>
  <c r="N110" i="10" s="1"/>
  <c r="I110" i="10"/>
  <c r="H110" i="10"/>
  <c r="M110" i="10"/>
  <c r="J110" i="10"/>
  <c r="K110" i="10"/>
  <c r="C110" i="10"/>
  <c r="L110" i="10"/>
  <c r="Q110" i="10" s="1"/>
  <c r="P110" i="10"/>
  <c r="D398" i="10"/>
  <c r="C397" i="10"/>
  <c r="C190" i="10"/>
  <c r="P190" i="10"/>
  <c r="K190" i="10"/>
  <c r="L190" i="10"/>
  <c r="Q190" i="10" s="1"/>
  <c r="O190" i="10"/>
  <c r="I190" i="10"/>
  <c r="M190" i="10"/>
  <c r="G190" i="10"/>
  <c r="H190" i="10"/>
  <c r="J190" i="10"/>
  <c r="F190" i="10"/>
  <c r="N190" i="10" s="1"/>
  <c r="K664" i="10"/>
  <c r="C664" i="10"/>
  <c r="P664" i="10"/>
  <c r="H664" i="10"/>
  <c r="D665" i="10"/>
  <c r="J664" i="10"/>
  <c r="L664" i="10"/>
  <c r="M664" i="10"/>
  <c r="N664" i="10"/>
  <c r="O664" i="10"/>
  <c r="E664" i="10"/>
  <c r="G664" i="10" s="1"/>
  <c r="I664" i="10"/>
  <c r="F664" i="10"/>
  <c r="Q664" i="10"/>
  <c r="D124" i="3"/>
  <c r="C123" i="3"/>
  <c r="C183" i="3"/>
  <c r="D184" i="3"/>
  <c r="C330" i="3"/>
  <c r="D331" i="3"/>
  <c r="E177" i="5"/>
  <c r="D176" i="5"/>
  <c r="C176" i="5"/>
  <c r="E320" i="5"/>
  <c r="D319" i="5"/>
  <c r="C319" i="5"/>
  <c r="I781" i="3"/>
  <c r="M781" i="3"/>
  <c r="H781" i="3"/>
  <c r="L781" i="3"/>
  <c r="D792" i="3"/>
  <c r="D793" i="3" s="1"/>
  <c r="D794" i="3" s="1"/>
  <c r="D562" i="8"/>
  <c r="C562" i="8" s="1"/>
  <c r="E561" i="8"/>
  <c r="E791" i="3"/>
  <c r="C791" i="3"/>
  <c r="E790" i="3"/>
  <c r="C790" i="3"/>
  <c r="E789" i="3"/>
  <c r="C789" i="3"/>
  <c r="C788" i="3"/>
  <c r="E788" i="3"/>
  <c r="C787" i="3"/>
  <c r="E787" i="3"/>
  <c r="D1716" i="2"/>
  <c r="C1716" i="2" s="1"/>
  <c r="C786" i="3"/>
  <c r="E786" i="3"/>
  <c r="E1715" i="2"/>
  <c r="G1715" i="2"/>
  <c r="H1715" i="2"/>
  <c r="F1715" i="2"/>
  <c r="E785" i="3"/>
  <c r="C785" i="3"/>
  <c r="E1343" i="3"/>
  <c r="E1344" i="3" s="1"/>
  <c r="E1345" i="3" s="1"/>
  <c r="E1346" i="3" s="1"/>
  <c r="E1347" i="3" s="1"/>
  <c r="E1348" i="3" s="1"/>
  <c r="E1349" i="3" s="1"/>
  <c r="E1350" i="3" s="1"/>
  <c r="F1342" i="3"/>
  <c r="H1342" i="3"/>
  <c r="G1342" i="3"/>
  <c r="C784" i="3"/>
  <c r="E784" i="3"/>
  <c r="C1342" i="3"/>
  <c r="E783" i="3"/>
  <c r="C783" i="3"/>
  <c r="E782" i="3"/>
  <c r="C782" i="3"/>
  <c r="E550" i="8"/>
  <c r="D474" i="8"/>
  <c r="E474" i="8" s="1"/>
  <c r="D475" i="8"/>
  <c r="E475" i="8" s="1"/>
  <c r="D476" i="8"/>
  <c r="E476" i="8" s="1"/>
  <c r="D477" i="8"/>
  <c r="E477" i="8" s="1"/>
  <c r="D478" i="8"/>
  <c r="E478" i="8" s="1"/>
  <c r="D479" i="8"/>
  <c r="E479" i="8" s="1"/>
  <c r="D480" i="8"/>
  <c r="E480" i="8" s="1"/>
  <c r="D481" i="8"/>
  <c r="E481" i="8" s="1"/>
  <c r="D482" i="8"/>
  <c r="E482" i="8" s="1"/>
  <c r="D483" i="8"/>
  <c r="E483" i="8" s="1"/>
  <c r="D484" i="8"/>
  <c r="E484" i="8" s="1"/>
  <c r="D485" i="8"/>
  <c r="E485" i="8" s="1"/>
  <c r="D486" i="8"/>
  <c r="E486" i="8" s="1"/>
  <c r="D487" i="8"/>
  <c r="E487" i="8" s="1"/>
  <c r="D488" i="8"/>
  <c r="E488" i="8" s="1"/>
  <c r="D489" i="8"/>
  <c r="E489" i="8" s="1"/>
  <c r="D490" i="8"/>
  <c r="E490" i="8" s="1"/>
  <c r="D491" i="8"/>
  <c r="E491" i="8" s="1"/>
  <c r="D492" i="8"/>
  <c r="E492" i="8" s="1"/>
  <c r="D493" i="8"/>
  <c r="E493" i="8" s="1"/>
  <c r="D494" i="8"/>
  <c r="E494" i="8" s="1"/>
  <c r="D495" i="8"/>
  <c r="E495" i="8" s="1"/>
  <c r="D496" i="8"/>
  <c r="E496" i="8" s="1"/>
  <c r="D497" i="8"/>
  <c r="E497" i="8" s="1"/>
  <c r="D498" i="8"/>
  <c r="E498" i="8" s="1"/>
  <c r="D499" i="8"/>
  <c r="E499" i="8" s="1"/>
  <c r="D500" i="8"/>
  <c r="E500" i="8" s="1"/>
  <c r="D501" i="8"/>
  <c r="E501" i="8" s="1"/>
  <c r="D502" i="8"/>
  <c r="E502" i="8" s="1"/>
  <c r="D503" i="8"/>
  <c r="E503" i="8" s="1"/>
  <c r="D504" i="8"/>
  <c r="E504" i="8" s="1"/>
  <c r="D505" i="8"/>
  <c r="E505" i="8" s="1"/>
  <c r="D506" i="8"/>
  <c r="E506" i="8" s="1"/>
  <c r="D507" i="8"/>
  <c r="E507" i="8" s="1"/>
  <c r="D508" i="8"/>
  <c r="E508" i="8" s="1"/>
  <c r="D509" i="8"/>
  <c r="E509" i="8" s="1"/>
  <c r="D510" i="8"/>
  <c r="E510" i="8" s="1"/>
  <c r="D511" i="8"/>
  <c r="E511" i="8" s="1"/>
  <c r="D512" i="8"/>
  <c r="E512" i="8" s="1"/>
  <c r="D513" i="8"/>
  <c r="E513" i="8" s="1"/>
  <c r="D514" i="8"/>
  <c r="E514" i="8" s="1"/>
  <c r="D515" i="8"/>
  <c r="E515" i="8" s="1"/>
  <c r="D516" i="8"/>
  <c r="E516" i="8" s="1"/>
  <c r="D517" i="8"/>
  <c r="E517" i="8" s="1"/>
  <c r="D522" i="8"/>
  <c r="E522" i="8" s="1"/>
  <c r="D523" i="8"/>
  <c r="E523" i="8" s="1"/>
  <c r="D524" i="8"/>
  <c r="E524" i="8" s="1"/>
  <c r="D525" i="8"/>
  <c r="E525" i="8" s="1"/>
  <c r="D526" i="8"/>
  <c r="E526" i="8" s="1"/>
  <c r="D527" i="8"/>
  <c r="E527" i="8" s="1"/>
  <c r="D528" i="8"/>
  <c r="E528" i="8" s="1"/>
  <c r="D534" i="8"/>
  <c r="E534" i="8" s="1"/>
  <c r="E551" i="8"/>
  <c r="E1711" i="2"/>
  <c r="F1711" i="2"/>
  <c r="G1711" i="2"/>
  <c r="H1711" i="2"/>
  <c r="E1710" i="2"/>
  <c r="F1710" i="2"/>
  <c r="G1710" i="2"/>
  <c r="H1710" i="2"/>
  <c r="E553" i="3" l="1"/>
  <c r="D552" i="3"/>
  <c r="F552" i="3" s="1"/>
  <c r="C552" i="3"/>
  <c r="F1134" i="3"/>
  <c r="H1133" i="3"/>
  <c r="C1133" i="3"/>
  <c r="D1133" i="3"/>
  <c r="G1133" i="3"/>
  <c r="E1133" i="3"/>
  <c r="E192" i="10"/>
  <c r="D191" i="10"/>
  <c r="D399" i="10"/>
  <c r="C398" i="10"/>
  <c r="F111" i="10"/>
  <c r="N111" i="10" s="1"/>
  <c r="I111" i="10"/>
  <c r="H111" i="10"/>
  <c r="M111" i="10"/>
  <c r="J111" i="10"/>
  <c r="L111" i="10"/>
  <c r="Q111" i="10" s="1"/>
  <c r="O111" i="10"/>
  <c r="C111" i="10"/>
  <c r="G111" i="10"/>
  <c r="P111" i="10"/>
  <c r="K111" i="10"/>
  <c r="K191" i="10"/>
  <c r="G191" i="10"/>
  <c r="O191" i="10"/>
  <c r="J191" i="10"/>
  <c r="L191" i="10"/>
  <c r="Q191" i="10" s="1"/>
  <c r="P191" i="10"/>
  <c r="I191" i="10"/>
  <c r="M191" i="10"/>
  <c r="F191" i="10"/>
  <c r="N191" i="10" s="1"/>
  <c r="H191" i="10"/>
  <c r="C191" i="10"/>
  <c r="D615" i="10"/>
  <c r="C614" i="10"/>
  <c r="C665" i="10"/>
  <c r="P665" i="10"/>
  <c r="E665" i="10"/>
  <c r="G665" i="10" s="1"/>
  <c r="N665" i="10"/>
  <c r="I665" i="10"/>
  <c r="F665" i="10"/>
  <c r="Q665" i="10"/>
  <c r="H665" i="10"/>
  <c r="J665" i="10"/>
  <c r="D666" i="10"/>
  <c r="K665" i="10"/>
  <c r="L665" i="10"/>
  <c r="M665" i="10"/>
  <c r="O665" i="10"/>
  <c r="D185" i="3"/>
  <c r="C184" i="3"/>
  <c r="C331" i="3"/>
  <c r="D332" i="3"/>
  <c r="C124" i="3"/>
  <c r="D125" i="3"/>
  <c r="D320" i="5"/>
  <c r="C320" i="5"/>
  <c r="E321" i="5"/>
  <c r="D177" i="5"/>
  <c r="C177" i="5"/>
  <c r="E178" i="5"/>
  <c r="H783" i="3"/>
  <c r="L783" i="3"/>
  <c r="I783" i="3"/>
  <c r="M783" i="3"/>
  <c r="L790" i="3"/>
  <c r="I790" i="3"/>
  <c r="M790" i="3"/>
  <c r="H790" i="3"/>
  <c r="H787" i="3"/>
  <c r="L787" i="3"/>
  <c r="I787" i="3"/>
  <c r="M787" i="3"/>
  <c r="H784" i="3"/>
  <c r="L784" i="3"/>
  <c r="I784" i="3"/>
  <c r="M784" i="3"/>
  <c r="H791" i="3"/>
  <c r="L791" i="3"/>
  <c r="I791" i="3"/>
  <c r="M791" i="3"/>
  <c r="L782" i="3"/>
  <c r="I782" i="3"/>
  <c r="M782" i="3"/>
  <c r="H782" i="3"/>
  <c r="H786" i="3"/>
  <c r="L786" i="3"/>
  <c r="I786" i="3"/>
  <c r="M786" i="3"/>
  <c r="I789" i="3"/>
  <c r="M789" i="3"/>
  <c r="H789" i="3"/>
  <c r="L789" i="3"/>
  <c r="H785" i="3"/>
  <c r="L785" i="3"/>
  <c r="I785" i="3"/>
  <c r="M785" i="3"/>
  <c r="M788" i="3"/>
  <c r="H788" i="3"/>
  <c r="L788" i="3"/>
  <c r="I788" i="3"/>
  <c r="C792" i="3"/>
  <c r="E792" i="3"/>
  <c r="E793" i="3"/>
  <c r="C793" i="3"/>
  <c r="C794" i="3"/>
  <c r="D795" i="3"/>
  <c r="E794" i="3"/>
  <c r="D563" i="8"/>
  <c r="C563" i="8" s="1"/>
  <c r="E1351" i="3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562" i="8"/>
  <c r="F1350" i="3"/>
  <c r="C1350" i="3"/>
  <c r="H1350" i="3"/>
  <c r="G1350" i="3"/>
  <c r="C1349" i="3"/>
  <c r="F1349" i="3"/>
  <c r="G1349" i="3"/>
  <c r="H1349" i="3"/>
  <c r="C1348" i="3"/>
  <c r="H1348" i="3"/>
  <c r="G1348" i="3"/>
  <c r="F1348" i="3"/>
  <c r="H1347" i="3"/>
  <c r="C1347" i="3"/>
  <c r="F1347" i="3"/>
  <c r="G1347" i="3"/>
  <c r="D1717" i="2"/>
  <c r="C1717" i="2" s="1"/>
  <c r="C1346" i="3"/>
  <c r="H1346" i="3"/>
  <c r="G1346" i="3"/>
  <c r="F1346" i="3"/>
  <c r="E1716" i="2"/>
  <c r="G1716" i="2"/>
  <c r="F1716" i="2"/>
  <c r="H1716" i="2"/>
  <c r="F1345" i="3"/>
  <c r="C1345" i="3"/>
  <c r="G1345" i="3"/>
  <c r="H1345" i="3"/>
  <c r="F1344" i="3"/>
  <c r="C1344" i="3"/>
  <c r="H1344" i="3"/>
  <c r="G1344" i="3"/>
  <c r="C1343" i="3"/>
  <c r="H1343" i="3"/>
  <c r="F1343" i="3"/>
  <c r="G1343" i="3"/>
  <c r="F397" i="2"/>
  <c r="F398" i="2" s="1"/>
  <c r="C396" i="2"/>
  <c r="D553" i="3" l="1"/>
  <c r="F553" i="3" s="1"/>
  <c r="C553" i="3"/>
  <c r="E554" i="3"/>
  <c r="F1135" i="3"/>
  <c r="H1134" i="3"/>
  <c r="C1134" i="3"/>
  <c r="G1134" i="3"/>
  <c r="D1134" i="3"/>
  <c r="E1134" i="3"/>
  <c r="E193" i="10"/>
  <c r="D192" i="10"/>
  <c r="D616" i="10"/>
  <c r="C615" i="10"/>
  <c r="H112" i="10"/>
  <c r="M112" i="10"/>
  <c r="J112" i="10"/>
  <c r="L112" i="10"/>
  <c r="Q112" i="10" s="1"/>
  <c r="C112" i="10"/>
  <c r="P112" i="10"/>
  <c r="I112" i="10"/>
  <c r="G112" i="10"/>
  <c r="F112" i="10"/>
  <c r="N112" i="10" s="1"/>
  <c r="K112" i="10"/>
  <c r="O112" i="10"/>
  <c r="K192" i="10"/>
  <c r="G192" i="10"/>
  <c r="O192" i="10"/>
  <c r="F192" i="10"/>
  <c r="N192" i="10" s="1"/>
  <c r="I192" i="10"/>
  <c r="H192" i="10"/>
  <c r="J192" i="10"/>
  <c r="L192" i="10"/>
  <c r="Q192" i="10" s="1"/>
  <c r="P192" i="10"/>
  <c r="C192" i="10"/>
  <c r="M192" i="10"/>
  <c r="E666" i="10"/>
  <c r="G666" i="10" s="1"/>
  <c r="N666" i="10"/>
  <c r="H666" i="10"/>
  <c r="I666" i="10"/>
  <c r="P666" i="10"/>
  <c r="M666" i="10"/>
  <c r="C666" i="10"/>
  <c r="O666" i="10"/>
  <c r="Q666" i="10"/>
  <c r="F666" i="10"/>
  <c r="J666" i="10"/>
  <c r="D667" i="10"/>
  <c r="K666" i="10"/>
  <c r="L666" i="10"/>
  <c r="C399" i="10"/>
  <c r="D400" i="10"/>
  <c r="C125" i="3"/>
  <c r="D126" i="3"/>
  <c r="D333" i="3"/>
  <c r="C332" i="3"/>
  <c r="D186" i="3"/>
  <c r="C185" i="3"/>
  <c r="C178" i="5"/>
  <c r="E179" i="5"/>
  <c r="D178" i="5"/>
  <c r="C321" i="5"/>
  <c r="E322" i="5"/>
  <c r="D321" i="5"/>
  <c r="H793" i="3"/>
  <c r="L793" i="3"/>
  <c r="I793" i="3"/>
  <c r="M793" i="3"/>
  <c r="H792" i="3"/>
  <c r="L792" i="3"/>
  <c r="I792" i="3"/>
  <c r="M792" i="3"/>
  <c r="H794" i="3"/>
  <c r="L794" i="3"/>
  <c r="I794" i="3"/>
  <c r="M794" i="3"/>
  <c r="C1362" i="3"/>
  <c r="E1363" i="3"/>
  <c r="E1364" i="3" s="1"/>
  <c r="F1362" i="3"/>
  <c r="G1362" i="3"/>
  <c r="H1362" i="3"/>
  <c r="G1361" i="3"/>
  <c r="F1361" i="3"/>
  <c r="H1361" i="3"/>
  <c r="C1361" i="3"/>
  <c r="F1360" i="3"/>
  <c r="H1360" i="3"/>
  <c r="G1360" i="3"/>
  <c r="C1360" i="3"/>
  <c r="C1359" i="3"/>
  <c r="G1359" i="3"/>
  <c r="F1359" i="3"/>
  <c r="H1359" i="3"/>
  <c r="C1358" i="3"/>
  <c r="F1358" i="3"/>
  <c r="G1358" i="3"/>
  <c r="H1358" i="3"/>
  <c r="G1357" i="3"/>
  <c r="H1357" i="3"/>
  <c r="C1357" i="3"/>
  <c r="F1357" i="3"/>
  <c r="G1356" i="3"/>
  <c r="F1356" i="3"/>
  <c r="C1356" i="3"/>
  <c r="H1356" i="3"/>
  <c r="G1355" i="3"/>
  <c r="F1355" i="3"/>
  <c r="C1355" i="3"/>
  <c r="H1355" i="3"/>
  <c r="D564" i="8"/>
  <c r="C564" i="8" s="1"/>
  <c r="F1354" i="3"/>
  <c r="C1354" i="3"/>
  <c r="H1354" i="3"/>
  <c r="G1354" i="3"/>
  <c r="E795" i="3"/>
  <c r="C795" i="3"/>
  <c r="D796" i="3"/>
  <c r="C1353" i="3"/>
  <c r="G1353" i="3"/>
  <c r="H1353" i="3"/>
  <c r="F1353" i="3"/>
  <c r="E563" i="8"/>
  <c r="C1351" i="3"/>
  <c r="C1352" i="3"/>
  <c r="F1352" i="3"/>
  <c r="G1352" i="3"/>
  <c r="H1352" i="3"/>
  <c r="H1351" i="3"/>
  <c r="G1351" i="3"/>
  <c r="F1351" i="3"/>
  <c r="D1718" i="2"/>
  <c r="C1718" i="2" s="1"/>
  <c r="E1717" i="2"/>
  <c r="F1717" i="2"/>
  <c r="G1717" i="2"/>
  <c r="H1717" i="2"/>
  <c r="C398" i="2"/>
  <c r="F399" i="2"/>
  <c r="C397" i="2"/>
  <c r="D554" i="3" l="1"/>
  <c r="F554" i="3" s="1"/>
  <c r="C554" i="3"/>
  <c r="E555" i="3"/>
  <c r="H1135" i="3"/>
  <c r="C1135" i="3"/>
  <c r="F1136" i="3"/>
  <c r="G1135" i="3"/>
  <c r="D1135" i="3"/>
  <c r="E1135" i="3"/>
  <c r="D193" i="10"/>
  <c r="E194" i="10"/>
  <c r="D401" i="10"/>
  <c r="C400" i="10"/>
  <c r="J113" i="10"/>
  <c r="L113" i="10"/>
  <c r="Q113" i="10" s="1"/>
  <c r="C113" i="10"/>
  <c r="P113" i="10"/>
  <c r="M113" i="10"/>
  <c r="G113" i="10"/>
  <c r="O113" i="10"/>
  <c r="I113" i="10"/>
  <c r="H113" i="10"/>
  <c r="K113" i="10"/>
  <c r="F113" i="10"/>
  <c r="N113" i="10" s="1"/>
  <c r="G193" i="10"/>
  <c r="O193" i="10"/>
  <c r="F193" i="10"/>
  <c r="N193" i="10" s="1"/>
  <c r="I193" i="10"/>
  <c r="H193" i="10"/>
  <c r="M193" i="10"/>
  <c r="J193" i="10"/>
  <c r="L193" i="10"/>
  <c r="Q193" i="10" s="1"/>
  <c r="P193" i="10"/>
  <c r="K193" i="10"/>
  <c r="C193" i="10"/>
  <c r="H667" i="10"/>
  <c r="I667" i="10"/>
  <c r="K667" i="10"/>
  <c r="J667" i="10"/>
  <c r="L667" i="10"/>
  <c r="P667" i="10"/>
  <c r="M667" i="10"/>
  <c r="C667" i="10"/>
  <c r="N667" i="10"/>
  <c r="O667" i="10"/>
  <c r="E667" i="10"/>
  <c r="G667" i="10" s="1"/>
  <c r="Q667" i="10"/>
  <c r="F667" i="10"/>
  <c r="D668" i="10"/>
  <c r="D617" i="10"/>
  <c r="C616" i="10"/>
  <c r="D334" i="3"/>
  <c r="C333" i="3"/>
  <c r="C186" i="3"/>
  <c r="D187" i="3"/>
  <c r="D127" i="3"/>
  <c r="C126" i="3"/>
  <c r="E180" i="5"/>
  <c r="C179" i="5"/>
  <c r="D179" i="5"/>
  <c r="E323" i="5"/>
  <c r="C322" i="5"/>
  <c r="D322" i="5"/>
  <c r="C1369" i="3"/>
  <c r="H1369" i="3"/>
  <c r="F1369" i="3"/>
  <c r="C1368" i="3"/>
  <c r="F1368" i="3"/>
  <c r="H1368" i="3"/>
  <c r="F1367" i="3"/>
  <c r="C1367" i="3"/>
  <c r="H1367" i="3"/>
  <c r="C1366" i="3"/>
  <c r="H1366" i="3"/>
  <c r="F1366" i="3"/>
  <c r="H795" i="3"/>
  <c r="L795" i="3"/>
  <c r="I795" i="3"/>
  <c r="M795" i="3"/>
  <c r="C1365" i="3"/>
  <c r="H1365" i="3"/>
  <c r="F1365" i="3"/>
  <c r="H1364" i="3"/>
  <c r="C1364" i="3"/>
  <c r="F1364" i="3"/>
  <c r="G1364" i="3"/>
  <c r="C1363" i="3"/>
  <c r="F1363" i="3"/>
  <c r="G1363" i="3"/>
  <c r="H1363" i="3"/>
  <c r="E564" i="8"/>
  <c r="D565" i="8"/>
  <c r="C565" i="8" s="1"/>
  <c r="C796" i="3"/>
  <c r="E796" i="3"/>
  <c r="H1718" i="2"/>
  <c r="G1718" i="2"/>
  <c r="F1718" i="2"/>
  <c r="D1719" i="2"/>
  <c r="C1719" i="2" s="1"/>
  <c r="E1718" i="2"/>
  <c r="F400" i="2"/>
  <c r="D399" i="2"/>
  <c r="E399" i="2"/>
  <c r="C399" i="2"/>
  <c r="C555" i="3" l="1"/>
  <c r="E556" i="3"/>
  <c r="D555" i="3"/>
  <c r="F555" i="3" s="1"/>
  <c r="H1136" i="3"/>
  <c r="C1136" i="3"/>
  <c r="G1136" i="3"/>
  <c r="D1136" i="3"/>
  <c r="F1137" i="3"/>
  <c r="E1136" i="3"/>
  <c r="E195" i="10"/>
  <c r="D194" i="10"/>
  <c r="K668" i="10"/>
  <c r="C668" i="10"/>
  <c r="P668" i="10"/>
  <c r="E668" i="10"/>
  <c r="G668" i="10" s="1"/>
  <c r="I668" i="10"/>
  <c r="F668" i="10"/>
  <c r="Q668" i="10"/>
  <c r="H668" i="10"/>
  <c r="D669" i="10"/>
  <c r="J668" i="10"/>
  <c r="L668" i="10"/>
  <c r="M668" i="10"/>
  <c r="N668" i="10"/>
  <c r="O668" i="10"/>
  <c r="L114" i="10"/>
  <c r="Q114" i="10" s="1"/>
  <c r="C114" i="10"/>
  <c r="P114" i="10"/>
  <c r="K114" i="10"/>
  <c r="G114" i="10"/>
  <c r="F114" i="10"/>
  <c r="N114" i="10" s="1"/>
  <c r="H114" i="10"/>
  <c r="J114" i="10"/>
  <c r="O114" i="10"/>
  <c r="I114" i="10"/>
  <c r="M114" i="10"/>
  <c r="F194" i="10"/>
  <c r="N194" i="10" s="1"/>
  <c r="I194" i="10"/>
  <c r="H194" i="10"/>
  <c r="M194" i="10"/>
  <c r="J194" i="10"/>
  <c r="C194" i="10"/>
  <c r="O194" i="10"/>
  <c r="G194" i="10"/>
  <c r="L194" i="10"/>
  <c r="Q194" i="10" s="1"/>
  <c r="P194" i="10"/>
  <c r="K194" i="10"/>
  <c r="D618" i="10"/>
  <c r="C617" i="10"/>
  <c r="D402" i="10"/>
  <c r="C401" i="10"/>
  <c r="D128" i="3"/>
  <c r="C127" i="3"/>
  <c r="C187" i="3"/>
  <c r="D188" i="3"/>
  <c r="C334" i="3"/>
  <c r="D335" i="3"/>
  <c r="D323" i="5"/>
  <c r="C323" i="5"/>
  <c r="E324" i="5"/>
  <c r="D180" i="5"/>
  <c r="C180" i="5"/>
  <c r="E181" i="5"/>
  <c r="M796" i="3"/>
  <c r="H796" i="3"/>
  <c r="L796" i="3"/>
  <c r="I796" i="3"/>
  <c r="D566" i="8"/>
  <c r="C566" i="8" s="1"/>
  <c r="E565" i="8"/>
  <c r="D1720" i="2"/>
  <c r="G1719" i="2"/>
  <c r="H1719" i="2"/>
  <c r="E1719" i="2"/>
  <c r="F1719" i="2"/>
  <c r="C400" i="2"/>
  <c r="F401" i="2"/>
  <c r="D400" i="2"/>
  <c r="J400" i="2"/>
  <c r="E400" i="2"/>
  <c r="I400" i="2"/>
  <c r="G400" i="2"/>
  <c r="H400" i="2"/>
  <c r="D1522" i="2"/>
  <c r="C1522" i="2" s="1"/>
  <c r="E557" i="3" l="1"/>
  <c r="D556" i="3"/>
  <c r="F556" i="3" s="1"/>
  <c r="C556" i="3"/>
  <c r="F1138" i="3"/>
  <c r="H1137" i="3"/>
  <c r="G1137" i="3"/>
  <c r="E1137" i="3"/>
  <c r="D1137" i="3"/>
  <c r="C1137" i="3"/>
  <c r="E196" i="10"/>
  <c r="D195" i="10"/>
  <c r="H195" i="10"/>
  <c r="M195" i="10"/>
  <c r="J195" i="10"/>
  <c r="L195" i="10"/>
  <c r="Q195" i="10" s="1"/>
  <c r="K195" i="10"/>
  <c r="C195" i="10"/>
  <c r="O195" i="10"/>
  <c r="I195" i="10"/>
  <c r="G195" i="10"/>
  <c r="F195" i="10"/>
  <c r="N195" i="10" s="1"/>
  <c r="P195" i="10"/>
  <c r="C115" i="10"/>
  <c r="P115" i="10"/>
  <c r="K115" i="10"/>
  <c r="G115" i="10"/>
  <c r="O115" i="10"/>
  <c r="F115" i="10"/>
  <c r="N115" i="10" s="1"/>
  <c r="H115" i="10"/>
  <c r="L115" i="10"/>
  <c r="Q115" i="10" s="1"/>
  <c r="I115" i="10"/>
  <c r="M115" i="10"/>
  <c r="J115" i="10"/>
  <c r="C402" i="10"/>
  <c r="D403" i="10"/>
  <c r="C618" i="10"/>
  <c r="D619" i="10"/>
  <c r="C669" i="10"/>
  <c r="P669" i="10"/>
  <c r="E669" i="10"/>
  <c r="G669" i="10" s="1"/>
  <c r="N669" i="10"/>
  <c r="M669" i="10"/>
  <c r="O669" i="10"/>
  <c r="I669" i="10"/>
  <c r="F669" i="10"/>
  <c r="Q669" i="10"/>
  <c r="H669" i="10"/>
  <c r="J669" i="10"/>
  <c r="D670" i="10"/>
  <c r="K669" i="10"/>
  <c r="L669" i="10"/>
  <c r="D189" i="3"/>
  <c r="C188" i="3"/>
  <c r="C335" i="3"/>
  <c r="D336" i="3"/>
  <c r="C336" i="3" s="1"/>
  <c r="C128" i="3"/>
  <c r="D129" i="3"/>
  <c r="E182" i="5"/>
  <c r="D181" i="5"/>
  <c r="C181" i="5"/>
  <c r="E325" i="5"/>
  <c r="D324" i="5"/>
  <c r="C324" i="5"/>
  <c r="D567" i="8"/>
  <c r="C567" i="8" s="1"/>
  <c r="E566" i="8"/>
  <c r="C1720" i="2"/>
  <c r="D1721" i="2"/>
  <c r="F1720" i="2"/>
  <c r="E1720" i="2"/>
  <c r="H1720" i="2"/>
  <c r="G1720" i="2"/>
  <c r="E401" i="2"/>
  <c r="F402" i="2"/>
  <c r="C401" i="2"/>
  <c r="D401" i="2"/>
  <c r="I401" i="2"/>
  <c r="H401" i="2"/>
  <c r="J401" i="2"/>
  <c r="G401" i="2"/>
  <c r="E290" i="8"/>
  <c r="C290" i="8" s="1"/>
  <c r="E734" i="3"/>
  <c r="E735" i="3" s="1"/>
  <c r="C735" i="3" s="1"/>
  <c r="D1523" i="2"/>
  <c r="D289" i="8"/>
  <c r="C289" i="8"/>
  <c r="D733" i="3"/>
  <c r="F733" i="3" s="1"/>
  <c r="C733" i="3"/>
  <c r="C557" i="3" l="1"/>
  <c r="E558" i="3"/>
  <c r="D557" i="3"/>
  <c r="F557" i="3" s="1"/>
  <c r="F1139" i="3"/>
  <c r="H1138" i="3"/>
  <c r="E1138" i="3"/>
  <c r="G1138" i="3"/>
  <c r="C1138" i="3"/>
  <c r="D1138" i="3"/>
  <c r="E197" i="10"/>
  <c r="D196" i="10"/>
  <c r="E670" i="10"/>
  <c r="G670" i="10" s="1"/>
  <c r="N670" i="10"/>
  <c r="H670" i="10"/>
  <c r="I670" i="10"/>
  <c r="K670" i="10"/>
  <c r="L670" i="10"/>
  <c r="P670" i="10"/>
  <c r="M670" i="10"/>
  <c r="C670" i="10"/>
  <c r="O670" i="10"/>
  <c r="Q670" i="10"/>
  <c r="F670" i="10"/>
  <c r="D671" i="10"/>
  <c r="J670" i="10"/>
  <c r="J196" i="10"/>
  <c r="L196" i="10"/>
  <c r="Q196" i="10" s="1"/>
  <c r="C196" i="10"/>
  <c r="P196" i="10"/>
  <c r="K196" i="10"/>
  <c r="O196" i="10"/>
  <c r="I196" i="10"/>
  <c r="M196" i="10"/>
  <c r="G196" i="10"/>
  <c r="F196" i="10"/>
  <c r="N196" i="10" s="1"/>
  <c r="H196" i="10"/>
  <c r="K116" i="10"/>
  <c r="G116" i="10"/>
  <c r="O116" i="10"/>
  <c r="F116" i="10"/>
  <c r="N116" i="10" s="1"/>
  <c r="I116" i="10"/>
  <c r="C116" i="10"/>
  <c r="H116" i="10"/>
  <c r="J116" i="10"/>
  <c r="L116" i="10"/>
  <c r="Q116" i="10" s="1"/>
  <c r="P116" i="10"/>
  <c r="M116" i="10"/>
  <c r="C619" i="10"/>
  <c r="D620" i="10"/>
  <c r="C620" i="10" s="1"/>
  <c r="D404" i="10"/>
  <c r="C403" i="10"/>
  <c r="C129" i="3"/>
  <c r="D130" i="3"/>
  <c r="D190" i="3"/>
  <c r="C189" i="3"/>
  <c r="D325" i="5"/>
  <c r="E326" i="5"/>
  <c r="C325" i="5"/>
  <c r="I332" i="5"/>
  <c r="H332" i="5"/>
  <c r="G332" i="5"/>
  <c r="D182" i="5"/>
  <c r="C182" i="5"/>
  <c r="E183" i="5"/>
  <c r="D568" i="8"/>
  <c r="C568" i="8" s="1"/>
  <c r="E567" i="8"/>
  <c r="D1722" i="2"/>
  <c r="C1722" i="2" s="1"/>
  <c r="C1721" i="2"/>
  <c r="E1721" i="2"/>
  <c r="G1721" i="2"/>
  <c r="H1721" i="2"/>
  <c r="F1721" i="2"/>
  <c r="F403" i="2"/>
  <c r="E402" i="2"/>
  <c r="D402" i="2"/>
  <c r="C402" i="2"/>
  <c r="G402" i="2"/>
  <c r="I402" i="2"/>
  <c r="J402" i="2"/>
  <c r="H402" i="2"/>
  <c r="D290" i="8"/>
  <c r="C1410" i="3"/>
  <c r="C734" i="3"/>
  <c r="D734" i="3"/>
  <c r="F734" i="3" s="1"/>
  <c r="D1524" i="2"/>
  <c r="D1525" i="2" s="1"/>
  <c r="D1526" i="2" s="1"/>
  <c r="C1523" i="2"/>
  <c r="E291" i="8"/>
  <c r="C291" i="8" s="1"/>
  <c r="E736" i="3"/>
  <c r="D735" i="3"/>
  <c r="F735" i="3" s="1"/>
  <c r="C1521" i="2"/>
  <c r="C1409" i="3"/>
  <c r="C1408" i="3"/>
  <c r="D288" i="8"/>
  <c r="C288" i="8"/>
  <c r="D732" i="3"/>
  <c r="F732" i="3" s="1"/>
  <c r="C732" i="3"/>
  <c r="C558" i="3" l="1"/>
  <c r="E559" i="3"/>
  <c r="D558" i="3"/>
  <c r="F558" i="3" s="1"/>
  <c r="H1139" i="3"/>
  <c r="F1140" i="3"/>
  <c r="E1139" i="3"/>
  <c r="D1139" i="3"/>
  <c r="G1139" i="3"/>
  <c r="C1139" i="3"/>
  <c r="D197" i="10"/>
  <c r="E198" i="10"/>
  <c r="L197" i="10"/>
  <c r="Q197" i="10" s="1"/>
  <c r="C197" i="10"/>
  <c r="P197" i="10"/>
  <c r="H197" i="10"/>
  <c r="J197" i="10"/>
  <c r="K197" i="10"/>
  <c r="O197" i="10"/>
  <c r="I197" i="10"/>
  <c r="G197" i="10"/>
  <c r="F197" i="10"/>
  <c r="N197" i="10" s="1"/>
  <c r="M197" i="10"/>
  <c r="K117" i="10"/>
  <c r="G117" i="10"/>
  <c r="O117" i="10"/>
  <c r="F117" i="10"/>
  <c r="N117" i="10" s="1"/>
  <c r="I117" i="10"/>
  <c r="H117" i="10"/>
  <c r="M117" i="10"/>
  <c r="J117" i="10"/>
  <c r="L117" i="10"/>
  <c r="Q117" i="10" s="1"/>
  <c r="C117" i="10"/>
  <c r="P117" i="10"/>
  <c r="H671" i="10"/>
  <c r="I671" i="10"/>
  <c r="K671" i="10"/>
  <c r="E671" i="10"/>
  <c r="G671" i="10" s="1"/>
  <c r="Q671" i="10"/>
  <c r="F671" i="10"/>
  <c r="D672" i="10"/>
  <c r="J671" i="10"/>
  <c r="L671" i="10"/>
  <c r="P671" i="10"/>
  <c r="M671" i="10"/>
  <c r="C671" i="10"/>
  <c r="N671" i="10"/>
  <c r="O671" i="10"/>
  <c r="D405" i="10"/>
  <c r="C404" i="10"/>
  <c r="H333" i="5"/>
  <c r="I333" i="5"/>
  <c r="G333" i="5"/>
  <c r="C190" i="3"/>
  <c r="D191" i="3"/>
  <c r="D131" i="3"/>
  <c r="C130" i="3"/>
  <c r="D183" i="5"/>
  <c r="C183" i="5"/>
  <c r="E184" i="5"/>
  <c r="D326" i="5"/>
  <c r="C326" i="5"/>
  <c r="E327" i="5"/>
  <c r="D569" i="8"/>
  <c r="C569" i="8" s="1"/>
  <c r="E568" i="8"/>
  <c r="G1722" i="2"/>
  <c r="H1722" i="2"/>
  <c r="E1722" i="2"/>
  <c r="F1722" i="2"/>
  <c r="D1723" i="2"/>
  <c r="G1723" i="2" s="1"/>
  <c r="C403" i="2"/>
  <c r="F404" i="2"/>
  <c r="C404" i="2" s="1"/>
  <c r="E403" i="2"/>
  <c r="D403" i="2"/>
  <c r="J403" i="2"/>
  <c r="G403" i="2"/>
  <c r="I403" i="2"/>
  <c r="H403" i="2"/>
  <c r="C1412" i="3"/>
  <c r="C736" i="3"/>
  <c r="E737" i="3"/>
  <c r="C1524" i="2"/>
  <c r="G1411" i="3"/>
  <c r="H1411" i="3"/>
  <c r="E1411" i="3"/>
  <c r="C1411" i="3"/>
  <c r="E1412" i="3"/>
  <c r="G1412" i="3"/>
  <c r="H1412" i="3"/>
  <c r="E292" i="8"/>
  <c r="D291" i="8"/>
  <c r="D736" i="3"/>
  <c r="F736" i="3" s="1"/>
  <c r="F291" i="8"/>
  <c r="G291" i="8"/>
  <c r="H291" i="8"/>
  <c r="I291" i="8"/>
  <c r="L735" i="3"/>
  <c r="I735" i="3"/>
  <c r="M735" i="3"/>
  <c r="J735" i="3"/>
  <c r="G735" i="3"/>
  <c r="H735" i="3"/>
  <c r="K735" i="3"/>
  <c r="F389" i="2"/>
  <c r="E388" i="2"/>
  <c r="D388" i="2"/>
  <c r="C388" i="2"/>
  <c r="H1407" i="3"/>
  <c r="G1407" i="3" s="1"/>
  <c r="F1407" i="3"/>
  <c r="E1407" i="3"/>
  <c r="F1409" i="3"/>
  <c r="C1407" i="3"/>
  <c r="C559" i="3" l="1"/>
  <c r="D559" i="3"/>
  <c r="F559" i="3" s="1"/>
  <c r="E560" i="3"/>
  <c r="F1141" i="3"/>
  <c r="F1142" i="3" s="1"/>
  <c r="H1140" i="3"/>
  <c r="D1140" i="3"/>
  <c r="G1140" i="3"/>
  <c r="C1140" i="3"/>
  <c r="E1140" i="3"/>
  <c r="E199" i="10"/>
  <c r="D198" i="10"/>
  <c r="G118" i="10"/>
  <c r="O118" i="10"/>
  <c r="F118" i="10"/>
  <c r="N118" i="10" s="1"/>
  <c r="I118" i="10"/>
  <c r="H118" i="10"/>
  <c r="M118" i="10"/>
  <c r="J118" i="10"/>
  <c r="L118" i="10"/>
  <c r="Q118" i="10" s="1"/>
  <c r="P118" i="10"/>
  <c r="C118" i="10"/>
  <c r="K118" i="10"/>
  <c r="C198" i="10"/>
  <c r="P198" i="10"/>
  <c r="K198" i="10"/>
  <c r="F198" i="10"/>
  <c r="N198" i="10" s="1"/>
  <c r="H198" i="10"/>
  <c r="J198" i="10"/>
  <c r="L198" i="10"/>
  <c r="Q198" i="10" s="1"/>
  <c r="G198" i="10"/>
  <c r="O198" i="10"/>
  <c r="I198" i="10"/>
  <c r="M198" i="10"/>
  <c r="D406" i="10"/>
  <c r="C405" i="10"/>
  <c r="K672" i="10"/>
  <c r="C672" i="10"/>
  <c r="P672" i="10"/>
  <c r="N672" i="10"/>
  <c r="O672" i="10"/>
  <c r="E672" i="10"/>
  <c r="G672" i="10" s="1"/>
  <c r="I672" i="10"/>
  <c r="F672" i="10"/>
  <c r="Q672" i="10"/>
  <c r="H672" i="10"/>
  <c r="D673" i="10"/>
  <c r="J672" i="10"/>
  <c r="L672" i="10"/>
  <c r="M672" i="10"/>
  <c r="D132" i="3"/>
  <c r="C131" i="3"/>
  <c r="C191" i="3"/>
  <c r="D192" i="3"/>
  <c r="E328" i="5"/>
  <c r="D327" i="5"/>
  <c r="C327" i="5"/>
  <c r="E185" i="5"/>
  <c r="D184" i="5"/>
  <c r="C184" i="5"/>
  <c r="D570" i="8"/>
  <c r="C570" i="8" s="1"/>
  <c r="E569" i="8"/>
  <c r="H1723" i="2"/>
  <c r="F1723" i="2"/>
  <c r="E1723" i="2"/>
  <c r="C1723" i="2"/>
  <c r="D1724" i="2"/>
  <c r="D1725" i="2" s="1"/>
  <c r="G1521" i="2"/>
  <c r="J1521" i="2"/>
  <c r="F1521" i="2"/>
  <c r="E1521" i="2"/>
  <c r="F1524" i="2"/>
  <c r="E1524" i="2"/>
  <c r="G1524" i="2"/>
  <c r="J1524" i="2"/>
  <c r="D404" i="2"/>
  <c r="F405" i="2"/>
  <c r="E404" i="2"/>
  <c r="I404" i="2"/>
  <c r="H404" i="2"/>
  <c r="J404" i="2"/>
  <c r="G404" i="2"/>
  <c r="C292" i="8"/>
  <c r="E293" i="8"/>
  <c r="C1413" i="3"/>
  <c r="D737" i="3"/>
  <c r="F737" i="3" s="1"/>
  <c r="C737" i="3"/>
  <c r="E738" i="3"/>
  <c r="C1525" i="2"/>
  <c r="H1413" i="3"/>
  <c r="E1413" i="3"/>
  <c r="G1413" i="3"/>
  <c r="F1413" i="3"/>
  <c r="D292" i="8"/>
  <c r="G737" i="3"/>
  <c r="H737" i="3"/>
  <c r="K737" i="3"/>
  <c r="L737" i="3"/>
  <c r="I737" i="3"/>
  <c r="M737" i="3"/>
  <c r="J737" i="3"/>
  <c r="F1412" i="3"/>
  <c r="F390" i="2"/>
  <c r="C389" i="2"/>
  <c r="G292" i="8"/>
  <c r="F292" i="8"/>
  <c r="H292" i="8"/>
  <c r="I292" i="8"/>
  <c r="H285" i="5"/>
  <c r="I285" i="5"/>
  <c r="G285" i="5"/>
  <c r="J736" i="3"/>
  <c r="G736" i="3"/>
  <c r="H736" i="3"/>
  <c r="K736" i="3"/>
  <c r="L736" i="3"/>
  <c r="I736" i="3"/>
  <c r="M736" i="3"/>
  <c r="D389" i="2"/>
  <c r="E389" i="2"/>
  <c r="H1409" i="3"/>
  <c r="G1409" i="3" s="1"/>
  <c r="H1408" i="3"/>
  <c r="G1408" i="3" s="1"/>
  <c r="E1409" i="3"/>
  <c r="E1408" i="3"/>
  <c r="F1408" i="3"/>
  <c r="D409" i="8"/>
  <c r="D410" i="8" s="1"/>
  <c r="E561" i="3" l="1"/>
  <c r="D560" i="3"/>
  <c r="F560" i="3" s="1"/>
  <c r="C560" i="3"/>
  <c r="H1142" i="3"/>
  <c r="G1142" i="3"/>
  <c r="E1142" i="3"/>
  <c r="D1142" i="3"/>
  <c r="C1142" i="3"/>
  <c r="E200" i="10"/>
  <c r="D199" i="10"/>
  <c r="K199" i="10"/>
  <c r="G199" i="10"/>
  <c r="O199" i="10"/>
  <c r="C199" i="10"/>
  <c r="F199" i="10"/>
  <c r="N199" i="10" s="1"/>
  <c r="H199" i="10"/>
  <c r="J199" i="10"/>
  <c r="I199" i="10"/>
  <c r="M199" i="10"/>
  <c r="L199" i="10"/>
  <c r="Q199" i="10" s="1"/>
  <c r="P199" i="10"/>
  <c r="F119" i="10"/>
  <c r="N119" i="10" s="1"/>
  <c r="I119" i="10"/>
  <c r="H119" i="10"/>
  <c r="M119" i="10"/>
  <c r="J119" i="10"/>
  <c r="L119" i="10"/>
  <c r="Q119" i="10" s="1"/>
  <c r="G119" i="10"/>
  <c r="P119" i="10"/>
  <c r="C119" i="10"/>
  <c r="K119" i="10"/>
  <c r="O119" i="10"/>
  <c r="C673" i="10"/>
  <c r="P673" i="10"/>
  <c r="E673" i="10"/>
  <c r="G673" i="10" s="1"/>
  <c r="N673" i="10"/>
  <c r="K673" i="10"/>
  <c r="L673" i="10"/>
  <c r="M673" i="10"/>
  <c r="O673" i="10"/>
  <c r="I673" i="10"/>
  <c r="F673" i="10"/>
  <c r="Q673" i="10"/>
  <c r="H673" i="10"/>
  <c r="J673" i="10"/>
  <c r="D674" i="10"/>
  <c r="D407" i="10"/>
  <c r="C406" i="10"/>
  <c r="D193" i="3"/>
  <c r="C192" i="3"/>
  <c r="C132" i="3"/>
  <c r="D133" i="3"/>
  <c r="D185" i="5"/>
  <c r="C185" i="5"/>
  <c r="E186" i="5"/>
  <c r="D328" i="5"/>
  <c r="C328" i="5"/>
  <c r="E329" i="5"/>
  <c r="D571" i="8"/>
  <c r="C571" i="8" s="1"/>
  <c r="E570" i="8"/>
  <c r="E1724" i="2"/>
  <c r="H1724" i="2"/>
  <c r="F1724" i="2"/>
  <c r="C1724" i="2"/>
  <c r="E1725" i="2"/>
  <c r="D1726" i="2"/>
  <c r="D1727" i="2" s="1"/>
  <c r="D1728" i="2" s="1"/>
  <c r="D1729" i="2" s="1"/>
  <c r="D1730" i="2" s="1"/>
  <c r="D1731" i="2" s="1"/>
  <c r="D1732" i="2" s="1"/>
  <c r="G1725" i="2"/>
  <c r="H1725" i="2"/>
  <c r="F1725" i="2"/>
  <c r="G1724" i="2"/>
  <c r="C1725" i="2"/>
  <c r="F1522" i="2"/>
  <c r="E1522" i="2"/>
  <c r="G1522" i="2"/>
  <c r="J1522" i="2"/>
  <c r="G1525" i="2"/>
  <c r="J1525" i="2"/>
  <c r="F1525" i="2"/>
  <c r="E1525" i="2"/>
  <c r="F406" i="2"/>
  <c r="C406" i="2" s="1"/>
  <c r="C405" i="2"/>
  <c r="G405" i="2"/>
  <c r="I405" i="2"/>
  <c r="H405" i="2"/>
  <c r="J405" i="2"/>
  <c r="E405" i="2"/>
  <c r="D537" i="8"/>
  <c r="E537" i="8" s="1"/>
  <c r="D536" i="8"/>
  <c r="E536" i="8" s="1"/>
  <c r="E294" i="8"/>
  <c r="D293" i="8"/>
  <c r="C293" i="8"/>
  <c r="C1414" i="3"/>
  <c r="C1415" i="3"/>
  <c r="C738" i="3"/>
  <c r="E739" i="3"/>
  <c r="C739" i="3" s="1"/>
  <c r="D738" i="3"/>
  <c r="F738" i="3" s="1"/>
  <c r="M738" i="3"/>
  <c r="H738" i="3"/>
  <c r="D1527" i="2"/>
  <c r="C1526" i="2"/>
  <c r="G738" i="3"/>
  <c r="J738" i="3"/>
  <c r="L738" i="3"/>
  <c r="K738" i="3"/>
  <c r="I738" i="3"/>
  <c r="G1414" i="3"/>
  <c r="H1414" i="3"/>
  <c r="E1414" i="3"/>
  <c r="F1414" i="3"/>
  <c r="F293" i="8"/>
  <c r="G293" i="8"/>
  <c r="H293" i="8"/>
  <c r="I293" i="8"/>
  <c r="H286" i="5"/>
  <c r="I286" i="5"/>
  <c r="G286" i="5"/>
  <c r="E390" i="2"/>
  <c r="C390" i="2"/>
  <c r="D411" i="8"/>
  <c r="D412" i="8" s="1"/>
  <c r="D413" i="8" s="1"/>
  <c r="C410" i="8"/>
  <c r="D390" i="2"/>
  <c r="F391" i="2"/>
  <c r="C1696" i="2"/>
  <c r="C535" i="8"/>
  <c r="C409" i="8"/>
  <c r="F1411" i="3"/>
  <c r="H1410" i="3"/>
  <c r="F1410" i="3"/>
  <c r="E1410" i="3"/>
  <c r="C536" i="8"/>
  <c r="C1695" i="2"/>
  <c r="D824" i="3"/>
  <c r="D561" i="3" l="1"/>
  <c r="F561" i="3" s="1"/>
  <c r="C561" i="3"/>
  <c r="E562" i="3"/>
  <c r="E201" i="10"/>
  <c r="D200" i="10"/>
  <c r="H120" i="10"/>
  <c r="M120" i="10"/>
  <c r="J120" i="10"/>
  <c r="L120" i="10"/>
  <c r="Q120" i="10" s="1"/>
  <c r="C120" i="10"/>
  <c r="P120" i="10"/>
  <c r="F120" i="10"/>
  <c r="N120" i="10" s="1"/>
  <c r="K120" i="10"/>
  <c r="O120" i="10"/>
  <c r="I120" i="10"/>
  <c r="G120" i="10"/>
  <c r="K200" i="10"/>
  <c r="G200" i="10"/>
  <c r="O200" i="10"/>
  <c r="F200" i="10"/>
  <c r="N200" i="10" s="1"/>
  <c r="I200" i="10"/>
  <c r="M200" i="10"/>
  <c r="C200" i="10"/>
  <c r="H200" i="10"/>
  <c r="J200" i="10"/>
  <c r="L200" i="10"/>
  <c r="Q200" i="10" s="1"/>
  <c r="P200" i="10"/>
  <c r="C407" i="10"/>
  <c r="D408" i="10"/>
  <c r="E674" i="10"/>
  <c r="G674" i="10" s="1"/>
  <c r="N674" i="10"/>
  <c r="H674" i="10"/>
  <c r="I674" i="10"/>
  <c r="F674" i="10"/>
  <c r="J674" i="10"/>
  <c r="D675" i="10"/>
  <c r="K674" i="10"/>
  <c r="L674" i="10"/>
  <c r="P674" i="10"/>
  <c r="M674" i="10"/>
  <c r="C674" i="10"/>
  <c r="O674" i="10"/>
  <c r="Q674" i="10"/>
  <c r="C133" i="3"/>
  <c r="D134" i="3"/>
  <c r="D194" i="3"/>
  <c r="C193" i="3"/>
  <c r="C329" i="5"/>
  <c r="D329" i="5"/>
  <c r="C186" i="5"/>
  <c r="E187" i="5"/>
  <c r="D186" i="5"/>
  <c r="G1732" i="2"/>
  <c r="F1732" i="2"/>
  <c r="H1732" i="2"/>
  <c r="D1733" i="2"/>
  <c r="C1733" i="2" s="1"/>
  <c r="E1732" i="2"/>
  <c r="D572" i="8"/>
  <c r="E572" i="8" s="1"/>
  <c r="C1732" i="2"/>
  <c r="E571" i="8"/>
  <c r="E1731" i="2"/>
  <c r="C1731" i="2"/>
  <c r="G1731" i="2"/>
  <c r="H1731" i="2"/>
  <c r="F1731" i="2"/>
  <c r="C1730" i="2"/>
  <c r="F1730" i="2"/>
  <c r="G1730" i="2"/>
  <c r="H1730" i="2"/>
  <c r="E1730" i="2"/>
  <c r="C1729" i="2"/>
  <c r="H1729" i="2"/>
  <c r="G1729" i="2"/>
  <c r="F1729" i="2"/>
  <c r="E1729" i="2"/>
  <c r="E1728" i="2"/>
  <c r="C1728" i="2"/>
  <c r="H1728" i="2"/>
  <c r="G1728" i="2"/>
  <c r="F1728" i="2"/>
  <c r="C1727" i="2"/>
  <c r="H1727" i="2"/>
  <c r="G1727" i="2"/>
  <c r="F1727" i="2"/>
  <c r="E1727" i="2"/>
  <c r="C1726" i="2"/>
  <c r="G1726" i="2"/>
  <c r="E1726" i="2"/>
  <c r="F1726" i="2"/>
  <c r="H1726" i="2"/>
  <c r="E1526" i="2"/>
  <c r="J1526" i="2"/>
  <c r="G1526" i="2"/>
  <c r="F1526" i="2"/>
  <c r="F1523" i="2"/>
  <c r="E1523" i="2"/>
  <c r="G1523" i="2"/>
  <c r="J1523" i="2"/>
  <c r="F407" i="2"/>
  <c r="C407" i="2" s="1"/>
  <c r="E406" i="2"/>
  <c r="J406" i="2"/>
  <c r="I406" i="2"/>
  <c r="D406" i="2"/>
  <c r="H406" i="2"/>
  <c r="G406" i="2"/>
  <c r="C537" i="8"/>
  <c r="D538" i="8"/>
  <c r="E538" i="8" s="1"/>
  <c r="D1528" i="2"/>
  <c r="C1527" i="2"/>
  <c r="E295" i="8"/>
  <c r="C295" i="8" s="1"/>
  <c r="D294" i="8"/>
  <c r="C294" i="8"/>
  <c r="E740" i="3"/>
  <c r="C740" i="3" s="1"/>
  <c r="D739" i="3"/>
  <c r="F739" i="3" s="1"/>
  <c r="C1416" i="3"/>
  <c r="H1415" i="3"/>
  <c r="E1415" i="3"/>
  <c r="F1415" i="3"/>
  <c r="G1415" i="3"/>
  <c r="C413" i="8"/>
  <c r="D414" i="8"/>
  <c r="F392" i="2"/>
  <c r="F393" i="2" s="1"/>
  <c r="H739" i="3"/>
  <c r="J739" i="3"/>
  <c r="G739" i="3"/>
  <c r="M739" i="3"/>
  <c r="I739" i="3"/>
  <c r="L739" i="3"/>
  <c r="K739" i="3"/>
  <c r="G294" i="8"/>
  <c r="F294" i="8"/>
  <c r="I294" i="8"/>
  <c r="H294" i="8"/>
  <c r="G287" i="5"/>
  <c r="I287" i="5"/>
  <c r="H287" i="5"/>
  <c r="C412" i="8"/>
  <c r="C1698" i="2"/>
  <c r="G391" i="2"/>
  <c r="J391" i="2"/>
  <c r="C391" i="2"/>
  <c r="C411" i="8"/>
  <c r="E412" i="8"/>
  <c r="F412" i="8" s="1"/>
  <c r="H391" i="2"/>
  <c r="I391" i="2"/>
  <c r="E391" i="2"/>
  <c r="D391" i="2"/>
  <c r="C1697" i="2"/>
  <c r="G1410" i="3"/>
  <c r="C408" i="8"/>
  <c r="E824" i="3"/>
  <c r="E823" i="3"/>
  <c r="C823" i="3"/>
  <c r="E563" i="3" l="1"/>
  <c r="D562" i="3"/>
  <c r="F562" i="3" s="1"/>
  <c r="C562" i="3"/>
  <c r="D201" i="10"/>
  <c r="E202" i="10"/>
  <c r="J121" i="10"/>
  <c r="L121" i="10"/>
  <c r="Q121" i="10" s="1"/>
  <c r="C121" i="10"/>
  <c r="P121" i="10"/>
  <c r="H121" i="10"/>
  <c r="K121" i="10"/>
  <c r="O121" i="10"/>
  <c r="G121" i="10"/>
  <c r="F121" i="10"/>
  <c r="N121" i="10" s="1"/>
  <c r="I121" i="10"/>
  <c r="M121" i="10"/>
  <c r="D409" i="10"/>
  <c r="C408" i="10"/>
  <c r="G201" i="10"/>
  <c r="O201" i="10"/>
  <c r="F201" i="10"/>
  <c r="N201" i="10" s="1"/>
  <c r="I201" i="10"/>
  <c r="H201" i="10"/>
  <c r="K201" i="10"/>
  <c r="C201" i="10"/>
  <c r="M201" i="10"/>
  <c r="L201" i="10"/>
  <c r="Q201" i="10" s="1"/>
  <c r="P201" i="10"/>
  <c r="J201" i="10"/>
  <c r="K675" i="10"/>
  <c r="C675" i="10"/>
  <c r="M675" i="10"/>
  <c r="N675" i="10"/>
  <c r="E675" i="10"/>
  <c r="G675" i="10" s="1"/>
  <c r="O675" i="10"/>
  <c r="F675" i="10"/>
  <c r="I675" i="10"/>
  <c r="H675" i="10"/>
  <c r="Q675" i="10"/>
  <c r="J675" i="10"/>
  <c r="D676" i="10"/>
  <c r="G676" i="10" s="1"/>
  <c r="L675" i="10"/>
  <c r="P675" i="10"/>
  <c r="C194" i="3"/>
  <c r="D195" i="3"/>
  <c r="D135" i="3"/>
  <c r="C134" i="3"/>
  <c r="E188" i="5"/>
  <c r="C187" i="5"/>
  <c r="D187" i="5"/>
  <c r="E331" i="5"/>
  <c r="C330" i="5"/>
  <c r="D330" i="5"/>
  <c r="D1734" i="2"/>
  <c r="H1734" i="2" s="1"/>
  <c r="F1733" i="2"/>
  <c r="G1733" i="2"/>
  <c r="H1733" i="2"/>
  <c r="E1733" i="2"/>
  <c r="C572" i="8"/>
  <c r="D573" i="8"/>
  <c r="E573" i="8" s="1"/>
  <c r="F1527" i="2"/>
  <c r="E1527" i="2"/>
  <c r="G1527" i="2"/>
  <c r="J1527" i="2"/>
  <c r="F408" i="2"/>
  <c r="E407" i="2"/>
  <c r="J407" i="2"/>
  <c r="I407" i="2"/>
  <c r="H407" i="2"/>
  <c r="G407" i="2"/>
  <c r="D407" i="2"/>
  <c r="D539" i="8"/>
  <c r="E539" i="8" s="1"/>
  <c r="C538" i="8"/>
  <c r="D1529" i="2"/>
  <c r="C1528" i="2"/>
  <c r="E741" i="3"/>
  <c r="C741" i="3" s="1"/>
  <c r="C1417" i="3"/>
  <c r="C414" i="8"/>
  <c r="D415" i="8"/>
  <c r="E296" i="8"/>
  <c r="C296" i="8" s="1"/>
  <c r="D295" i="8"/>
  <c r="E1416" i="3"/>
  <c r="G1416" i="3"/>
  <c r="H1416" i="3"/>
  <c r="F1416" i="3"/>
  <c r="D740" i="3"/>
  <c r="F740" i="3" s="1"/>
  <c r="F394" i="2"/>
  <c r="C393" i="2"/>
  <c r="K740" i="3"/>
  <c r="J740" i="3"/>
  <c r="G740" i="3"/>
  <c r="I740" i="3"/>
  <c r="L740" i="3"/>
  <c r="H740" i="3"/>
  <c r="M740" i="3"/>
  <c r="G288" i="5"/>
  <c r="H288" i="5"/>
  <c r="I288" i="5"/>
  <c r="F295" i="8"/>
  <c r="G295" i="8"/>
  <c r="H295" i="8"/>
  <c r="I295" i="8"/>
  <c r="E414" i="8"/>
  <c r="F414" i="8" s="1"/>
  <c r="C392" i="2"/>
  <c r="C1699" i="2"/>
  <c r="C539" i="8"/>
  <c r="H392" i="2"/>
  <c r="J392" i="2"/>
  <c r="I392" i="2"/>
  <c r="G392" i="2"/>
  <c r="E392" i="2"/>
  <c r="D392" i="2"/>
  <c r="E413" i="8"/>
  <c r="F413" i="8" s="1"/>
  <c r="D1698" i="2"/>
  <c r="D825" i="3"/>
  <c r="D826" i="3" s="1"/>
  <c r="D827" i="3" s="1"/>
  <c r="C824" i="3"/>
  <c r="D563" i="3" l="1"/>
  <c r="F563" i="3" s="1"/>
  <c r="C563" i="3"/>
  <c r="E564" i="3"/>
  <c r="I676" i="10"/>
  <c r="Q676" i="10"/>
  <c r="N676" i="10"/>
  <c r="O676" i="10"/>
  <c r="P676" i="10"/>
  <c r="J676" i="10"/>
  <c r="H676" i="10"/>
  <c r="K676" i="10"/>
  <c r="L676" i="10"/>
  <c r="E203" i="10"/>
  <c r="D202" i="10"/>
  <c r="D410" i="10"/>
  <c r="C409" i="10"/>
  <c r="L122" i="10"/>
  <c r="Q122" i="10" s="1"/>
  <c r="C122" i="10"/>
  <c r="P122" i="10"/>
  <c r="K122" i="10"/>
  <c r="J122" i="10"/>
  <c r="O122" i="10"/>
  <c r="I122" i="10"/>
  <c r="F122" i="10"/>
  <c r="N122" i="10" s="1"/>
  <c r="H122" i="10"/>
  <c r="M122" i="10"/>
  <c r="G122" i="10"/>
  <c r="F202" i="10"/>
  <c r="N202" i="10" s="1"/>
  <c r="I202" i="10"/>
  <c r="H202" i="10"/>
  <c r="M202" i="10"/>
  <c r="J202" i="10"/>
  <c r="L202" i="10"/>
  <c r="Q202" i="10" s="1"/>
  <c r="P202" i="10"/>
  <c r="C202" i="10"/>
  <c r="G202" i="10"/>
  <c r="K202" i="10"/>
  <c r="O202" i="10"/>
  <c r="C676" i="10"/>
  <c r="D677" i="10"/>
  <c r="G677" i="10" s="1"/>
  <c r="M676" i="10"/>
  <c r="E676" i="10"/>
  <c r="F676" i="10"/>
  <c r="D136" i="3"/>
  <c r="C135" i="3"/>
  <c r="D196" i="3"/>
  <c r="C195" i="3"/>
  <c r="D331" i="5"/>
  <c r="C331" i="5"/>
  <c r="E332" i="5"/>
  <c r="E333" i="5" s="1"/>
  <c r="D188" i="5"/>
  <c r="C188" i="5"/>
  <c r="E189" i="5"/>
  <c r="C1734" i="2"/>
  <c r="G1734" i="2"/>
  <c r="E1734" i="2"/>
  <c r="D1735" i="2"/>
  <c r="C1735" i="2" s="1"/>
  <c r="F1734" i="2"/>
  <c r="D574" i="8"/>
  <c r="C573" i="8"/>
  <c r="C408" i="2"/>
  <c r="J408" i="2"/>
  <c r="I408" i="2"/>
  <c r="J1528" i="2"/>
  <c r="F1528" i="2"/>
  <c r="E1528" i="2"/>
  <c r="G1528" i="2"/>
  <c r="F409" i="2"/>
  <c r="C409" i="2" s="1"/>
  <c r="G408" i="2"/>
  <c r="H408" i="2"/>
  <c r="D408" i="2"/>
  <c r="E408" i="2"/>
  <c r="D541" i="8"/>
  <c r="E541" i="8" s="1"/>
  <c r="D540" i="8"/>
  <c r="E540" i="8" s="1"/>
  <c r="H1698" i="2"/>
  <c r="E1698" i="2"/>
  <c r="F1698" i="2"/>
  <c r="G1698" i="2"/>
  <c r="D1530" i="2"/>
  <c r="D1531" i="2" s="1"/>
  <c r="D1532" i="2" s="1"/>
  <c r="C1529" i="2"/>
  <c r="H1417" i="3"/>
  <c r="H741" i="3"/>
  <c r="E297" i="8"/>
  <c r="C297" i="8" s="1"/>
  <c r="G1417" i="3"/>
  <c r="F1417" i="3"/>
  <c r="E1417" i="3"/>
  <c r="E742" i="3"/>
  <c r="K741" i="3"/>
  <c r="L741" i="3"/>
  <c r="I741" i="3"/>
  <c r="J741" i="3"/>
  <c r="M741" i="3"/>
  <c r="D741" i="3"/>
  <c r="F741" i="3" s="1"/>
  <c r="G741" i="3"/>
  <c r="C394" i="2"/>
  <c r="F395" i="2"/>
  <c r="D416" i="8"/>
  <c r="C416" i="8" s="1"/>
  <c r="C415" i="8"/>
  <c r="D296" i="8"/>
  <c r="G289" i="5"/>
  <c r="H289" i="5"/>
  <c r="I289" i="5"/>
  <c r="F296" i="8"/>
  <c r="G296" i="8"/>
  <c r="H296" i="8"/>
  <c r="I296" i="8"/>
  <c r="C540" i="8"/>
  <c r="C1700" i="2"/>
  <c r="H393" i="2"/>
  <c r="G393" i="2"/>
  <c r="E393" i="2"/>
  <c r="J393" i="2"/>
  <c r="I393" i="2"/>
  <c r="D393" i="2"/>
  <c r="D1699" i="2"/>
  <c r="C827" i="3"/>
  <c r="D828" i="3"/>
  <c r="E827" i="3"/>
  <c r="E826" i="3"/>
  <c r="C826" i="3"/>
  <c r="E825" i="3"/>
  <c r="C825" i="3"/>
  <c r="C534" i="8"/>
  <c r="D1696" i="2"/>
  <c r="D1694" i="2"/>
  <c r="E286" i="8"/>
  <c r="E287" i="8" s="1"/>
  <c r="E730" i="3"/>
  <c r="E731" i="3" s="1"/>
  <c r="D564" i="3" l="1"/>
  <c r="F564" i="3" s="1"/>
  <c r="E565" i="3"/>
  <c r="C564" i="3"/>
  <c r="I677" i="10"/>
  <c r="Q677" i="10"/>
  <c r="N677" i="10"/>
  <c r="O677" i="10"/>
  <c r="P677" i="10"/>
  <c r="H677" i="10"/>
  <c r="K677" i="10"/>
  <c r="J677" i="10"/>
  <c r="L677" i="10"/>
  <c r="E204" i="10"/>
  <c r="D203" i="10"/>
  <c r="C123" i="10"/>
  <c r="P123" i="10"/>
  <c r="K123" i="10"/>
  <c r="G123" i="10"/>
  <c r="O123" i="10"/>
  <c r="L123" i="10"/>
  <c r="Q123" i="10" s="1"/>
  <c r="I123" i="10"/>
  <c r="M123" i="10"/>
  <c r="F123" i="10"/>
  <c r="N123" i="10" s="1"/>
  <c r="H123" i="10"/>
  <c r="J123" i="10"/>
  <c r="H203" i="10"/>
  <c r="M203" i="10"/>
  <c r="J203" i="10"/>
  <c r="O203" i="10"/>
  <c r="I203" i="10"/>
  <c r="G203" i="10"/>
  <c r="F203" i="10"/>
  <c r="N203" i="10" s="1"/>
  <c r="C203" i="10"/>
  <c r="L203" i="10"/>
  <c r="Q203" i="10" s="1"/>
  <c r="P203" i="10"/>
  <c r="K203" i="10"/>
  <c r="E677" i="10"/>
  <c r="C677" i="10"/>
  <c r="M677" i="10"/>
  <c r="F677" i="10"/>
  <c r="D678" i="10"/>
  <c r="D411" i="10"/>
  <c r="C410" i="10"/>
  <c r="C333" i="5"/>
  <c r="D333" i="5"/>
  <c r="D197" i="3"/>
  <c r="C196" i="3"/>
  <c r="C136" i="3"/>
  <c r="D137" i="3"/>
  <c r="E190" i="5"/>
  <c r="D189" i="5"/>
  <c r="C189" i="5"/>
  <c r="D332" i="5"/>
  <c r="C332" i="5"/>
  <c r="G1735" i="2"/>
  <c r="F1735" i="2"/>
  <c r="H1735" i="2"/>
  <c r="E1735" i="2"/>
  <c r="D1736" i="2"/>
  <c r="F1736" i="2" s="1"/>
  <c r="D575" i="8"/>
  <c r="C575" i="8" s="1"/>
  <c r="E574" i="8"/>
  <c r="C574" i="8"/>
  <c r="G1529" i="2"/>
  <c r="F1529" i="2"/>
  <c r="E1529" i="2"/>
  <c r="J1529" i="2"/>
  <c r="I409" i="2"/>
  <c r="J409" i="2"/>
  <c r="F410" i="2"/>
  <c r="C410" i="2" s="1"/>
  <c r="H409" i="2"/>
  <c r="E409" i="2"/>
  <c r="G409" i="2"/>
  <c r="D409" i="2"/>
  <c r="C541" i="8"/>
  <c r="D542" i="8"/>
  <c r="E542" i="8" s="1"/>
  <c r="C1418" i="3"/>
  <c r="C742" i="3"/>
  <c r="E743" i="3"/>
  <c r="E744" i="3" s="1"/>
  <c r="E745" i="3" s="1"/>
  <c r="E746" i="3" s="1"/>
  <c r="E1696" i="2"/>
  <c r="F1696" i="2"/>
  <c r="G1696" i="2"/>
  <c r="H1696" i="2"/>
  <c r="C1530" i="2"/>
  <c r="E1699" i="2"/>
  <c r="F1699" i="2"/>
  <c r="G1699" i="2"/>
  <c r="H1699" i="2"/>
  <c r="E1694" i="2"/>
  <c r="H1694" i="2"/>
  <c r="G1694" i="2"/>
  <c r="F1694" i="2"/>
  <c r="G290" i="5"/>
  <c r="C1704" i="2"/>
  <c r="H290" i="5"/>
  <c r="I297" i="8"/>
  <c r="D297" i="8"/>
  <c r="H297" i="8"/>
  <c r="G297" i="8"/>
  <c r="F297" i="8"/>
  <c r="E298" i="8"/>
  <c r="I290" i="5"/>
  <c r="I742" i="3"/>
  <c r="M742" i="3"/>
  <c r="J742" i="3"/>
  <c r="D742" i="3"/>
  <c r="F742" i="3" s="1"/>
  <c r="G742" i="3"/>
  <c r="H742" i="3"/>
  <c r="K742" i="3"/>
  <c r="L742" i="3"/>
  <c r="E1418" i="3"/>
  <c r="G1418" i="3"/>
  <c r="H1418" i="3"/>
  <c r="F1418" i="3"/>
  <c r="C395" i="2"/>
  <c r="J399" i="2"/>
  <c r="H399" i="2"/>
  <c r="G399" i="2"/>
  <c r="I399" i="2"/>
  <c r="D417" i="8"/>
  <c r="C417" i="8" s="1"/>
  <c r="D1704" i="2"/>
  <c r="D1703" i="2"/>
  <c r="C1703" i="2"/>
  <c r="H395" i="2"/>
  <c r="E416" i="8"/>
  <c r="F416" i="8" s="1"/>
  <c r="E415" i="8"/>
  <c r="F415" i="8" s="1"/>
  <c r="D1702" i="2"/>
  <c r="C1702" i="2"/>
  <c r="C1701" i="2"/>
  <c r="G394" i="2"/>
  <c r="E394" i="2"/>
  <c r="J394" i="2"/>
  <c r="D394" i="2"/>
  <c r="H394" i="2"/>
  <c r="I394" i="2"/>
  <c r="D1701" i="2"/>
  <c r="D829" i="3"/>
  <c r="D1700" i="2"/>
  <c r="C828" i="3"/>
  <c r="E828" i="3"/>
  <c r="C731" i="3"/>
  <c r="D731" i="3"/>
  <c r="F731" i="3" s="1"/>
  <c r="C287" i="8"/>
  <c r="D287" i="8"/>
  <c r="D286" i="8"/>
  <c r="D1695" i="2"/>
  <c r="D730" i="3"/>
  <c r="F730" i="3" s="1"/>
  <c r="D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1" i="2"/>
  <c r="C1410" i="2"/>
  <c r="C1409" i="2"/>
  <c r="C1408" i="2"/>
  <c r="D1407" i="2"/>
  <c r="D1408" i="2" s="1"/>
  <c r="D1409" i="2" s="1"/>
  <c r="D1410" i="2" s="1"/>
  <c r="D1411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C1407" i="2"/>
  <c r="C1406" i="2"/>
  <c r="C1405" i="2"/>
  <c r="C1404" i="2"/>
  <c r="C1403" i="2"/>
  <c r="C1402" i="2"/>
  <c r="C1401" i="2"/>
  <c r="C1400" i="2"/>
  <c r="C1399" i="2"/>
  <c r="C1398" i="2"/>
  <c r="C1397" i="2"/>
  <c r="D1396" i="2"/>
  <c r="C1396" i="2"/>
  <c r="C1395" i="2"/>
  <c r="C1394" i="2"/>
  <c r="C1393" i="2"/>
  <c r="C1392" i="2"/>
  <c r="C1391" i="2"/>
  <c r="C1390" i="2"/>
  <c r="D1389" i="2"/>
  <c r="D1390" i="2" s="1"/>
  <c r="C1389" i="2"/>
  <c r="C1388" i="2"/>
  <c r="C1387" i="2"/>
  <c r="C1386" i="2"/>
  <c r="C1385" i="2"/>
  <c r="C1384" i="2"/>
  <c r="D1383" i="2"/>
  <c r="D1384" i="2" s="1"/>
  <c r="D1385" i="2" s="1"/>
  <c r="D1386" i="2" s="1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D1341" i="2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C1341" i="2"/>
  <c r="C1340" i="2"/>
  <c r="C1339" i="2"/>
  <c r="C1338" i="2"/>
  <c r="C1337" i="2"/>
  <c r="C1336" i="2"/>
  <c r="C1334" i="2"/>
  <c r="C1333" i="2"/>
  <c r="C1332" i="2"/>
  <c r="C1331" i="2"/>
  <c r="C1330" i="2"/>
  <c r="C1329" i="2"/>
  <c r="C1327" i="2"/>
  <c r="C1326" i="2"/>
  <c r="C1325" i="2"/>
  <c r="C1324" i="2"/>
  <c r="D1323" i="2"/>
  <c r="D1324" i="2" s="1"/>
  <c r="D1325" i="2" s="1"/>
  <c r="D1326" i="2" s="1"/>
  <c r="D1327" i="2" s="1"/>
  <c r="D1329" i="2" s="1"/>
  <c r="D1330" i="2" s="1"/>
  <c r="D1331" i="2" s="1"/>
  <c r="D1332" i="2" s="1"/>
  <c r="D1333" i="2" s="1"/>
  <c r="D1334" i="2" s="1"/>
  <c r="D1336" i="2" s="1"/>
  <c r="D1337" i="2" s="1"/>
  <c r="D1338" i="2" s="1"/>
  <c r="C1323" i="2"/>
  <c r="C1321" i="2"/>
  <c r="C1322" i="2" s="1"/>
  <c r="C1320" i="2"/>
  <c r="C1319" i="2"/>
  <c r="C1318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D1273" i="2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C1273" i="2"/>
  <c r="C1272" i="2"/>
  <c r="C1267" i="2"/>
  <c r="C1266" i="2"/>
  <c r="C1265" i="2"/>
  <c r="C1264" i="2"/>
  <c r="C1263" i="2"/>
  <c r="C1262" i="2"/>
  <c r="C1261" i="2"/>
  <c r="C1260" i="2"/>
  <c r="C1259" i="2"/>
  <c r="D1258" i="2"/>
  <c r="D1259" i="2" s="1"/>
  <c r="D1260" i="2" s="1"/>
  <c r="D1261" i="2" s="1"/>
  <c r="D1262" i="2" s="1"/>
  <c r="D1263" i="2" s="1"/>
  <c r="D1264" i="2" s="1"/>
  <c r="D1265" i="2" s="1"/>
  <c r="D1266" i="2" s="1"/>
  <c r="D1267" i="2" s="1"/>
  <c r="C1258" i="2"/>
  <c r="C1257" i="2"/>
  <c r="D1198" i="2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C1198" i="2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D1181" i="2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C1181" i="2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G678" i="10" l="1"/>
  <c r="D679" i="10"/>
  <c r="D565" i="3"/>
  <c r="F565" i="3" s="1"/>
  <c r="C565" i="3"/>
  <c r="E566" i="3"/>
  <c r="I678" i="10"/>
  <c r="Q678" i="10"/>
  <c r="N678" i="10"/>
  <c r="O678" i="10"/>
  <c r="P678" i="10"/>
  <c r="L678" i="10"/>
  <c r="H678" i="10"/>
  <c r="K678" i="10"/>
  <c r="J678" i="10"/>
  <c r="E205" i="10"/>
  <c r="D204" i="10"/>
  <c r="K124" i="10"/>
  <c r="G124" i="10"/>
  <c r="O124" i="10"/>
  <c r="F124" i="10"/>
  <c r="N124" i="10" s="1"/>
  <c r="I124" i="10"/>
  <c r="P124" i="10"/>
  <c r="M124" i="10"/>
  <c r="C124" i="10"/>
  <c r="H124" i="10"/>
  <c r="J124" i="10"/>
  <c r="L124" i="10"/>
  <c r="Q124" i="10" s="1"/>
  <c r="F678" i="10"/>
  <c r="C678" i="10"/>
  <c r="M678" i="10"/>
  <c r="E678" i="10"/>
  <c r="J204" i="10"/>
  <c r="L204" i="10"/>
  <c r="Q204" i="10" s="1"/>
  <c r="P204" i="10"/>
  <c r="C204" i="10"/>
  <c r="K204" i="10"/>
  <c r="O204" i="10"/>
  <c r="F204" i="10"/>
  <c r="N204" i="10" s="1"/>
  <c r="H204" i="10"/>
  <c r="I204" i="10"/>
  <c r="M204" i="10"/>
  <c r="G204" i="10"/>
  <c r="C411" i="10"/>
  <c r="D412" i="10"/>
  <c r="D138" i="3"/>
  <c r="C137" i="3"/>
  <c r="D198" i="3"/>
  <c r="C197" i="3"/>
  <c r="E334" i="5"/>
  <c r="D190" i="5"/>
  <c r="C190" i="5"/>
  <c r="E191" i="5"/>
  <c r="E1736" i="2"/>
  <c r="D1737" i="2"/>
  <c r="D1738" i="2" s="1"/>
  <c r="G1736" i="2"/>
  <c r="H1736" i="2"/>
  <c r="C1736" i="2"/>
  <c r="E575" i="8"/>
  <c r="D576" i="8"/>
  <c r="D577" i="8" s="1"/>
  <c r="D578" i="8" s="1"/>
  <c r="D579" i="8" s="1"/>
  <c r="D581" i="8" s="1"/>
  <c r="D582" i="8" s="1"/>
  <c r="D583" i="8" s="1"/>
  <c r="D584" i="8" s="1"/>
  <c r="F411" i="2"/>
  <c r="C411" i="2" s="1"/>
  <c r="F1517" i="2"/>
  <c r="E1517" i="2"/>
  <c r="G1517" i="2"/>
  <c r="J1517" i="2"/>
  <c r="E1530" i="2"/>
  <c r="G1530" i="2"/>
  <c r="F1530" i="2"/>
  <c r="J1530" i="2"/>
  <c r="I410" i="2"/>
  <c r="J410" i="2"/>
  <c r="H410" i="2"/>
  <c r="G410" i="2"/>
  <c r="E410" i="2"/>
  <c r="D410" i="2"/>
  <c r="C1423" i="3"/>
  <c r="C1422" i="3"/>
  <c r="C746" i="3"/>
  <c r="D746" i="3"/>
  <c r="F746" i="3" s="1"/>
  <c r="E747" i="3"/>
  <c r="C747" i="3" s="1"/>
  <c r="C542" i="8"/>
  <c r="C1421" i="3"/>
  <c r="C745" i="3"/>
  <c r="D745" i="3"/>
  <c r="F745" i="3" s="1"/>
  <c r="D543" i="8"/>
  <c r="E543" i="8" s="1"/>
  <c r="C1420" i="3"/>
  <c r="C744" i="3"/>
  <c r="D744" i="3"/>
  <c r="F744" i="3" s="1"/>
  <c r="C298" i="8"/>
  <c r="E299" i="8"/>
  <c r="E300" i="8" s="1"/>
  <c r="E301" i="8" s="1"/>
  <c r="E302" i="8" s="1"/>
  <c r="C1419" i="3"/>
  <c r="D743" i="3"/>
  <c r="F743" i="3" s="1"/>
  <c r="C743" i="3"/>
  <c r="C1531" i="2"/>
  <c r="F1703" i="2"/>
  <c r="E1703" i="2"/>
  <c r="H1703" i="2"/>
  <c r="G1703" i="2"/>
  <c r="H1704" i="2"/>
  <c r="E1704" i="2"/>
  <c r="F1704" i="2"/>
  <c r="G1704" i="2"/>
  <c r="H1695" i="2"/>
  <c r="F1695" i="2"/>
  <c r="G1695" i="2"/>
  <c r="E1695" i="2"/>
  <c r="H1701" i="2"/>
  <c r="E1701" i="2"/>
  <c r="F1701" i="2"/>
  <c r="G1701" i="2"/>
  <c r="E1702" i="2"/>
  <c r="F1702" i="2"/>
  <c r="G1702" i="2"/>
  <c r="H1702" i="2"/>
  <c r="E1700" i="2"/>
  <c r="F1700" i="2"/>
  <c r="G1700" i="2"/>
  <c r="H1700" i="2"/>
  <c r="C1705" i="2"/>
  <c r="G743" i="3"/>
  <c r="I743" i="3"/>
  <c r="J743" i="3"/>
  <c r="D1705" i="2"/>
  <c r="K743" i="3"/>
  <c r="H743" i="3"/>
  <c r="L743" i="3"/>
  <c r="M743" i="3"/>
  <c r="E1419" i="3"/>
  <c r="F1419" i="3"/>
  <c r="G1419" i="3"/>
  <c r="H1419" i="3"/>
  <c r="D298" i="8"/>
  <c r="G298" i="8"/>
  <c r="H298" i="8"/>
  <c r="F298" i="8"/>
  <c r="I298" i="8"/>
  <c r="G291" i="5"/>
  <c r="H291" i="5"/>
  <c r="I291" i="5"/>
  <c r="D418" i="8"/>
  <c r="C418" i="8" s="1"/>
  <c r="E397" i="2"/>
  <c r="E417" i="8"/>
  <c r="F417" i="8" s="1"/>
  <c r="D395" i="2"/>
  <c r="I395" i="2"/>
  <c r="E395" i="2"/>
  <c r="G395" i="2"/>
  <c r="J395" i="2"/>
  <c r="C829" i="3"/>
  <c r="D830" i="3"/>
  <c r="E829" i="3"/>
  <c r="D1519" i="2"/>
  <c r="D1520" i="2" s="1"/>
  <c r="D1697" i="2"/>
  <c r="C1518" i="2"/>
  <c r="E679" i="10" l="1"/>
  <c r="M679" i="10"/>
  <c r="F679" i="10"/>
  <c r="N679" i="10"/>
  <c r="G679" i="10"/>
  <c r="O679" i="10"/>
  <c r="P679" i="10"/>
  <c r="H679" i="10"/>
  <c r="I679" i="10"/>
  <c r="Q679" i="10"/>
  <c r="J679" i="10"/>
  <c r="K679" i="10"/>
  <c r="L679" i="10"/>
  <c r="C679" i="10"/>
  <c r="E567" i="3"/>
  <c r="D566" i="3"/>
  <c r="F566" i="3" s="1"/>
  <c r="C566" i="3"/>
  <c r="D680" i="10"/>
  <c r="I334" i="5"/>
  <c r="G334" i="5"/>
  <c r="H334" i="5" s="1"/>
  <c r="D205" i="10"/>
  <c r="E206" i="10"/>
  <c r="D413" i="10"/>
  <c r="C412" i="10"/>
  <c r="L205" i="10"/>
  <c r="Q205" i="10" s="1"/>
  <c r="C205" i="10"/>
  <c r="P205" i="10"/>
  <c r="G205" i="10"/>
  <c r="M205" i="10"/>
  <c r="F205" i="10"/>
  <c r="N205" i="10" s="1"/>
  <c r="H205" i="10"/>
  <c r="J205" i="10"/>
  <c r="O205" i="10"/>
  <c r="I205" i="10"/>
  <c r="K205" i="10"/>
  <c r="K125" i="10"/>
  <c r="G125" i="10"/>
  <c r="O125" i="10"/>
  <c r="F125" i="10"/>
  <c r="N125" i="10" s="1"/>
  <c r="I125" i="10"/>
  <c r="H125" i="10"/>
  <c r="M125" i="10"/>
  <c r="P125" i="10"/>
  <c r="C125" i="10"/>
  <c r="J125" i="10"/>
  <c r="L125" i="10"/>
  <c r="Q125" i="10" s="1"/>
  <c r="C584" i="8"/>
  <c r="E584" i="8"/>
  <c r="C583" i="8"/>
  <c r="E583" i="8"/>
  <c r="C198" i="3"/>
  <c r="D199" i="3"/>
  <c r="D139" i="3"/>
  <c r="C138" i="3"/>
  <c r="D191" i="5"/>
  <c r="C191" i="5"/>
  <c r="E192" i="5"/>
  <c r="D334" i="5"/>
  <c r="C334" i="5"/>
  <c r="C582" i="8"/>
  <c r="E582" i="8"/>
  <c r="D1739" i="2"/>
  <c r="C1739" i="2" s="1"/>
  <c r="G1738" i="2"/>
  <c r="H1738" i="2"/>
  <c r="C581" i="8"/>
  <c r="E581" i="8"/>
  <c r="E580" i="8"/>
  <c r="C580" i="8"/>
  <c r="C579" i="8"/>
  <c r="E579" i="8"/>
  <c r="C578" i="8"/>
  <c r="E578" i="8"/>
  <c r="C577" i="8"/>
  <c r="E577" i="8"/>
  <c r="E1738" i="2"/>
  <c r="F1738" i="2"/>
  <c r="C1738" i="2"/>
  <c r="C1737" i="2"/>
  <c r="F1737" i="2"/>
  <c r="E1737" i="2"/>
  <c r="H1737" i="2"/>
  <c r="G1737" i="2"/>
  <c r="E576" i="8"/>
  <c r="C576" i="8"/>
  <c r="H411" i="2"/>
  <c r="J411" i="2"/>
  <c r="D411" i="2"/>
  <c r="E411" i="2"/>
  <c r="I411" i="2"/>
  <c r="F412" i="2"/>
  <c r="C412" i="2" s="1"/>
  <c r="G411" i="2"/>
  <c r="J1532" i="2"/>
  <c r="F1532" i="2"/>
  <c r="E1532" i="2"/>
  <c r="G1532" i="2"/>
  <c r="E1518" i="2"/>
  <c r="G1518" i="2"/>
  <c r="F1518" i="2"/>
  <c r="J1518" i="2"/>
  <c r="F1531" i="2"/>
  <c r="G1531" i="2"/>
  <c r="J1531" i="2"/>
  <c r="E1531" i="2"/>
  <c r="D302" i="8"/>
  <c r="C302" i="8"/>
  <c r="E303" i="8"/>
  <c r="C303" i="8" s="1"/>
  <c r="C1424" i="3"/>
  <c r="E748" i="3"/>
  <c r="C748" i="3" s="1"/>
  <c r="D747" i="3"/>
  <c r="F747" i="3" s="1"/>
  <c r="C543" i="8"/>
  <c r="D301" i="8"/>
  <c r="C301" i="8"/>
  <c r="D544" i="8"/>
  <c r="E544" i="8" s="1"/>
  <c r="D300" i="8"/>
  <c r="C300" i="8"/>
  <c r="D299" i="8"/>
  <c r="C299" i="8"/>
  <c r="D1706" i="2"/>
  <c r="F1705" i="2"/>
  <c r="E1705" i="2"/>
  <c r="G1705" i="2"/>
  <c r="H1705" i="2"/>
  <c r="F1697" i="2"/>
  <c r="G1697" i="2"/>
  <c r="E1697" i="2"/>
  <c r="H1697" i="2"/>
  <c r="D1533" i="2"/>
  <c r="C1532" i="2"/>
  <c r="G299" i="8"/>
  <c r="F299" i="8"/>
  <c r="C1706" i="2"/>
  <c r="F1420" i="3"/>
  <c r="E1420" i="3"/>
  <c r="G1420" i="3"/>
  <c r="H1420" i="3"/>
  <c r="I299" i="8"/>
  <c r="H299" i="8"/>
  <c r="J744" i="3"/>
  <c r="G744" i="3"/>
  <c r="M744" i="3"/>
  <c r="I744" i="3"/>
  <c r="L744" i="3"/>
  <c r="K744" i="3"/>
  <c r="H744" i="3"/>
  <c r="G292" i="5"/>
  <c r="I292" i="5"/>
  <c r="H292" i="5"/>
  <c r="D419" i="8"/>
  <c r="C419" i="8" s="1"/>
  <c r="I397" i="2"/>
  <c r="J397" i="2"/>
  <c r="H397" i="2"/>
  <c r="D397" i="2"/>
  <c r="G397" i="2"/>
  <c r="E418" i="8"/>
  <c r="F418" i="8" s="1"/>
  <c r="D396" i="2"/>
  <c r="J396" i="2"/>
  <c r="I396" i="2"/>
  <c r="G396" i="2"/>
  <c r="E396" i="2"/>
  <c r="H396" i="2"/>
  <c r="D831" i="3"/>
  <c r="E830" i="3"/>
  <c r="C830" i="3"/>
  <c r="C1520" i="2"/>
  <c r="I290" i="8"/>
  <c r="H290" i="8"/>
  <c r="G290" i="8"/>
  <c r="F290" i="8"/>
  <c r="H734" i="3"/>
  <c r="K734" i="3"/>
  <c r="L734" i="3"/>
  <c r="I734" i="3"/>
  <c r="M734" i="3"/>
  <c r="J734" i="3"/>
  <c r="G734" i="3"/>
  <c r="I733" i="3"/>
  <c r="H733" i="3"/>
  <c r="J733" i="3"/>
  <c r="M733" i="3"/>
  <c r="L733" i="3"/>
  <c r="K733" i="3"/>
  <c r="G733" i="3"/>
  <c r="G281" i="5"/>
  <c r="H281" i="5"/>
  <c r="I281" i="5"/>
  <c r="C1519" i="2"/>
  <c r="G680" i="10" l="1"/>
  <c r="D681" i="10"/>
  <c r="D682" i="10" s="1"/>
  <c r="D683" i="10" s="1"/>
  <c r="D684" i="10" s="1"/>
  <c r="D685" i="10" s="1"/>
  <c r="D686" i="10" s="1"/>
  <c r="D567" i="3"/>
  <c r="F567" i="3" s="1"/>
  <c r="E568" i="3"/>
  <c r="C567" i="3"/>
  <c r="I680" i="10"/>
  <c r="Q680" i="10"/>
  <c r="E680" i="10"/>
  <c r="M680" i="10"/>
  <c r="C680" i="10"/>
  <c r="N680" i="10"/>
  <c r="O680" i="10"/>
  <c r="F680" i="10"/>
  <c r="P680" i="10"/>
  <c r="L680" i="10"/>
  <c r="H680" i="10"/>
  <c r="J680" i="10"/>
  <c r="K680" i="10"/>
  <c r="G336" i="5"/>
  <c r="E207" i="10"/>
  <c r="D206" i="10"/>
  <c r="G126" i="10"/>
  <c r="O126" i="10"/>
  <c r="F126" i="10"/>
  <c r="N126" i="10" s="1"/>
  <c r="I126" i="10"/>
  <c r="H126" i="10"/>
  <c r="M126" i="10"/>
  <c r="J126" i="10"/>
  <c r="K126" i="10"/>
  <c r="C126" i="10"/>
  <c r="L126" i="10"/>
  <c r="Q126" i="10" s="1"/>
  <c r="P126" i="10"/>
  <c r="C206" i="10"/>
  <c r="P206" i="10"/>
  <c r="K206" i="10"/>
  <c r="O206" i="10"/>
  <c r="I206" i="10"/>
  <c r="G206" i="10"/>
  <c r="M206" i="10"/>
  <c r="F206" i="10"/>
  <c r="N206" i="10" s="1"/>
  <c r="H206" i="10"/>
  <c r="J206" i="10"/>
  <c r="L206" i="10"/>
  <c r="Q206" i="10" s="1"/>
  <c r="C413" i="10"/>
  <c r="D414" i="10"/>
  <c r="D140" i="3"/>
  <c r="C140" i="3" s="1"/>
  <c r="C139" i="3"/>
  <c r="C199" i="3"/>
  <c r="D200" i="3"/>
  <c r="E193" i="5"/>
  <c r="D192" i="5"/>
  <c r="C192" i="5"/>
  <c r="E1739" i="2"/>
  <c r="F1739" i="2"/>
  <c r="H1739" i="2"/>
  <c r="G1739" i="2"/>
  <c r="F413" i="2"/>
  <c r="C413" i="2" s="1"/>
  <c r="D412" i="2"/>
  <c r="G412" i="2"/>
  <c r="I412" i="2"/>
  <c r="J412" i="2"/>
  <c r="E412" i="2"/>
  <c r="H412" i="2"/>
  <c r="F1519" i="2"/>
  <c r="E1519" i="2"/>
  <c r="G1519" i="2"/>
  <c r="J1519" i="2"/>
  <c r="F1520" i="2"/>
  <c r="E1520" i="2"/>
  <c r="J1520" i="2"/>
  <c r="G1520" i="2"/>
  <c r="E304" i="8"/>
  <c r="C304" i="8" s="1"/>
  <c r="D303" i="8"/>
  <c r="C1425" i="3"/>
  <c r="E749" i="3"/>
  <c r="C749" i="3" s="1"/>
  <c r="D748" i="3"/>
  <c r="F748" i="3" s="1"/>
  <c r="C544" i="8"/>
  <c r="F1707" i="2"/>
  <c r="E1707" i="2"/>
  <c r="H1707" i="2"/>
  <c r="G1707" i="2"/>
  <c r="D545" i="8"/>
  <c r="E545" i="8" s="1"/>
  <c r="E1421" i="3"/>
  <c r="G1421" i="3"/>
  <c r="H1421" i="3"/>
  <c r="F1421" i="3"/>
  <c r="C1533" i="2"/>
  <c r="D1534" i="2"/>
  <c r="D1535" i="2" s="1"/>
  <c r="D1536" i="2" s="1"/>
  <c r="G1706" i="2"/>
  <c r="H1706" i="2"/>
  <c r="E1706" i="2"/>
  <c r="F1706" i="2"/>
  <c r="C1707" i="2"/>
  <c r="D1707" i="2"/>
  <c r="G745" i="3"/>
  <c r="H745" i="3"/>
  <c r="K745" i="3"/>
  <c r="L745" i="3"/>
  <c r="I745" i="3"/>
  <c r="M745" i="3"/>
  <c r="J745" i="3"/>
  <c r="H293" i="5"/>
  <c r="I293" i="5"/>
  <c r="G293" i="5"/>
  <c r="F300" i="8"/>
  <c r="H300" i="8"/>
  <c r="I300" i="8"/>
  <c r="G300" i="8"/>
  <c r="C545" i="8"/>
  <c r="D420" i="8"/>
  <c r="E419" i="8"/>
  <c r="F419" i="8" s="1"/>
  <c r="J398" i="2"/>
  <c r="H398" i="2"/>
  <c r="G398" i="2"/>
  <c r="E398" i="2"/>
  <c r="D398" i="2"/>
  <c r="I398" i="2"/>
  <c r="C831" i="3"/>
  <c r="E831" i="3"/>
  <c r="H283" i="5"/>
  <c r="G283" i="5"/>
  <c r="I283" i="5"/>
  <c r="G282" i="5"/>
  <c r="H282" i="5"/>
  <c r="I282" i="5"/>
  <c r="C686" i="10" l="1"/>
  <c r="P686" i="10"/>
  <c r="L686" i="10"/>
  <c r="H686" i="10"/>
  <c r="K686" i="10"/>
  <c r="O686" i="10"/>
  <c r="G686" i="10"/>
  <c r="N686" i="10"/>
  <c r="M686" i="10"/>
  <c r="Q686" i="10"/>
  <c r="J686" i="10"/>
  <c r="F686" i="10"/>
  <c r="I686" i="10"/>
  <c r="E686" i="10"/>
  <c r="E685" i="10"/>
  <c r="G685" i="10"/>
  <c r="O685" i="10"/>
  <c r="I685" i="10"/>
  <c r="H685" i="10"/>
  <c r="P685" i="10"/>
  <c r="Q685" i="10"/>
  <c r="J685" i="10"/>
  <c r="K685" i="10"/>
  <c r="C685" i="10"/>
  <c r="L685" i="10"/>
  <c r="M685" i="10"/>
  <c r="F685" i="10"/>
  <c r="N685" i="10"/>
  <c r="E684" i="10"/>
  <c r="K684" i="10"/>
  <c r="F684" i="10"/>
  <c r="C684" i="10"/>
  <c r="J684" i="10"/>
  <c r="G684" i="10"/>
  <c r="I684" i="10"/>
  <c r="Q684" i="10"/>
  <c r="P684" i="10"/>
  <c r="L684" i="10"/>
  <c r="M684" i="10"/>
  <c r="H684" i="10"/>
  <c r="O684" i="10"/>
  <c r="N684" i="10"/>
  <c r="C683" i="10"/>
  <c r="M683" i="10"/>
  <c r="O683" i="10"/>
  <c r="L683" i="10"/>
  <c r="N683" i="10"/>
  <c r="E683" i="10"/>
  <c r="F683" i="10"/>
  <c r="K683" i="10"/>
  <c r="J683" i="10"/>
  <c r="Q683" i="10"/>
  <c r="G683" i="10"/>
  <c r="H683" i="10"/>
  <c r="I683" i="10"/>
  <c r="P683" i="10"/>
  <c r="C682" i="10"/>
  <c r="Q682" i="10"/>
  <c r="L682" i="10"/>
  <c r="N682" i="10"/>
  <c r="K682" i="10"/>
  <c r="M682" i="10"/>
  <c r="J682" i="10"/>
  <c r="E682" i="10"/>
  <c r="H682" i="10"/>
  <c r="O682" i="10"/>
  <c r="G682" i="10"/>
  <c r="I682" i="10"/>
  <c r="P682" i="10"/>
  <c r="F682" i="10"/>
  <c r="F681" i="10"/>
  <c r="Q681" i="10"/>
  <c r="N681" i="10"/>
  <c r="G681" i="10"/>
  <c r="M681" i="10"/>
  <c r="H681" i="10"/>
  <c r="E681" i="10"/>
  <c r="L681" i="10"/>
  <c r="P681" i="10"/>
  <c r="O681" i="10"/>
  <c r="K681" i="10"/>
  <c r="I681" i="10"/>
  <c r="C681" i="10"/>
  <c r="J681" i="10"/>
  <c r="D568" i="3"/>
  <c r="F568" i="3" s="1"/>
  <c r="C568" i="3"/>
  <c r="E569" i="3"/>
  <c r="G337" i="5"/>
  <c r="E208" i="10"/>
  <c r="D207" i="10"/>
  <c r="D415" i="10"/>
  <c r="C414" i="10"/>
  <c r="F127" i="10"/>
  <c r="N127" i="10" s="1"/>
  <c r="I127" i="10"/>
  <c r="H127" i="10"/>
  <c r="M127" i="10"/>
  <c r="J127" i="10"/>
  <c r="L127" i="10"/>
  <c r="Q127" i="10" s="1"/>
  <c r="O127" i="10"/>
  <c r="C127" i="10"/>
  <c r="P127" i="10"/>
  <c r="K127" i="10"/>
  <c r="G127" i="10"/>
  <c r="K207" i="10"/>
  <c r="H207" i="10"/>
  <c r="J207" i="10"/>
  <c r="L207" i="10"/>
  <c r="Q207" i="10" s="1"/>
  <c r="P207" i="10"/>
  <c r="G207" i="10"/>
  <c r="F207" i="10"/>
  <c r="N207" i="10" s="1"/>
  <c r="O207" i="10"/>
  <c r="I207" i="10"/>
  <c r="M207" i="10"/>
  <c r="C207" i="10"/>
  <c r="D201" i="3"/>
  <c r="C200" i="3"/>
  <c r="D193" i="5"/>
  <c r="C193" i="5"/>
  <c r="E194" i="5"/>
  <c r="D1741" i="2"/>
  <c r="H1740" i="2"/>
  <c r="G1740" i="2"/>
  <c r="E1740" i="2"/>
  <c r="C1740" i="2"/>
  <c r="F1740" i="2"/>
  <c r="D413" i="2"/>
  <c r="J413" i="2"/>
  <c r="F414" i="2"/>
  <c r="C414" i="2" s="1"/>
  <c r="E413" i="2"/>
  <c r="G413" i="2"/>
  <c r="I413" i="2"/>
  <c r="H413" i="2"/>
  <c r="G1533" i="2"/>
  <c r="J1533" i="2"/>
  <c r="F1533" i="2"/>
  <c r="E1533" i="2"/>
  <c r="D1537" i="2"/>
  <c r="C1537" i="2" s="1"/>
  <c r="C1536" i="2"/>
  <c r="C1426" i="3"/>
  <c r="E750" i="3"/>
  <c r="C750" i="3" s="1"/>
  <c r="E305" i="8"/>
  <c r="C305" i="8" s="1"/>
  <c r="D304" i="8"/>
  <c r="D749" i="3"/>
  <c r="F749" i="3" s="1"/>
  <c r="C547" i="8"/>
  <c r="D547" i="8"/>
  <c r="C420" i="8"/>
  <c r="D421" i="8"/>
  <c r="D422" i="8" s="1"/>
  <c r="D423" i="8" s="1"/>
  <c r="D424" i="8" s="1"/>
  <c r="C1535" i="2"/>
  <c r="G1709" i="2"/>
  <c r="F1709" i="2"/>
  <c r="E1709" i="2"/>
  <c r="H1709" i="2"/>
  <c r="G1708" i="2"/>
  <c r="F1708" i="2"/>
  <c r="E1708" i="2"/>
  <c r="H1708" i="2"/>
  <c r="D546" i="8"/>
  <c r="E546" i="8" s="1"/>
  <c r="C546" i="8"/>
  <c r="G294" i="5"/>
  <c r="I294" i="5"/>
  <c r="H294" i="5"/>
  <c r="F1422" i="3"/>
  <c r="E1422" i="3"/>
  <c r="G1422" i="3"/>
  <c r="H1422" i="3"/>
  <c r="C1534" i="2"/>
  <c r="G301" i="8"/>
  <c r="F301" i="8"/>
  <c r="H301" i="8"/>
  <c r="I301" i="8"/>
  <c r="D1709" i="2"/>
  <c r="C1709" i="2"/>
  <c r="C1708" i="2"/>
  <c r="D1708" i="2"/>
  <c r="K746" i="3"/>
  <c r="L746" i="3"/>
  <c r="I746" i="3"/>
  <c r="M746" i="3"/>
  <c r="J746" i="3"/>
  <c r="G746" i="3"/>
  <c r="H746" i="3"/>
  <c r="E420" i="8"/>
  <c r="F420" i="8" s="1"/>
  <c r="G284" i="5"/>
  <c r="H284" i="5"/>
  <c r="I284" i="5"/>
  <c r="E386" i="2"/>
  <c r="D386" i="2"/>
  <c r="C386" i="2"/>
  <c r="E570" i="3" l="1"/>
  <c r="D569" i="3"/>
  <c r="F569" i="3" s="1"/>
  <c r="C569" i="3"/>
  <c r="G339" i="5"/>
  <c r="G338" i="5"/>
  <c r="E209" i="10"/>
  <c r="D208" i="10"/>
  <c r="H128" i="10"/>
  <c r="M128" i="10"/>
  <c r="J128" i="10"/>
  <c r="L128" i="10"/>
  <c r="Q128" i="10" s="1"/>
  <c r="C128" i="10"/>
  <c r="P128" i="10"/>
  <c r="I128" i="10"/>
  <c r="G128" i="10"/>
  <c r="F128" i="10"/>
  <c r="N128" i="10" s="1"/>
  <c r="K128" i="10"/>
  <c r="O128" i="10"/>
  <c r="K208" i="10"/>
  <c r="G208" i="10"/>
  <c r="O208" i="10"/>
  <c r="C208" i="10"/>
  <c r="I208" i="10"/>
  <c r="M208" i="10"/>
  <c r="F208" i="10"/>
  <c r="N208" i="10" s="1"/>
  <c r="H208" i="10"/>
  <c r="P208" i="10"/>
  <c r="J208" i="10"/>
  <c r="L208" i="10"/>
  <c r="Q208" i="10" s="1"/>
  <c r="D416" i="10"/>
  <c r="C415" i="10"/>
  <c r="D202" i="3"/>
  <c r="C201" i="3"/>
  <c r="C194" i="5"/>
  <c r="E195" i="5"/>
  <c r="D194" i="5"/>
  <c r="D1742" i="2"/>
  <c r="H1741" i="2"/>
  <c r="G1741" i="2"/>
  <c r="C1741" i="2"/>
  <c r="E1741" i="2"/>
  <c r="F1741" i="2"/>
  <c r="F415" i="2"/>
  <c r="C415" i="2" s="1"/>
  <c r="D414" i="2"/>
  <c r="G414" i="2"/>
  <c r="J414" i="2"/>
  <c r="H414" i="2"/>
  <c r="E414" i="2"/>
  <c r="I414" i="2"/>
  <c r="F1535" i="2"/>
  <c r="E1535" i="2"/>
  <c r="G1535" i="2"/>
  <c r="J1535" i="2"/>
  <c r="E1534" i="2"/>
  <c r="F1534" i="2"/>
  <c r="G1534" i="2"/>
  <c r="J1534" i="2"/>
  <c r="E1536" i="2"/>
  <c r="F1536" i="2"/>
  <c r="J1536" i="2"/>
  <c r="G1536" i="2"/>
  <c r="D1538" i="2"/>
  <c r="C1427" i="3"/>
  <c r="H750" i="3"/>
  <c r="D750" i="3"/>
  <c r="F750" i="3" s="1"/>
  <c r="M750" i="3"/>
  <c r="J750" i="3"/>
  <c r="L750" i="3"/>
  <c r="I750" i="3"/>
  <c r="E751" i="3"/>
  <c r="C751" i="3" s="1"/>
  <c r="G750" i="3"/>
  <c r="K750" i="3"/>
  <c r="E306" i="8"/>
  <c r="C306" i="8" s="1"/>
  <c r="E1426" i="3"/>
  <c r="H1426" i="3"/>
  <c r="F1426" i="3"/>
  <c r="G1426" i="3"/>
  <c r="D425" i="8"/>
  <c r="C424" i="8"/>
  <c r="D305" i="8"/>
  <c r="C423" i="8"/>
  <c r="E423" i="8"/>
  <c r="F423" i="8" s="1"/>
  <c r="E1425" i="3"/>
  <c r="F1425" i="3"/>
  <c r="H1425" i="3"/>
  <c r="G1425" i="3"/>
  <c r="I749" i="3"/>
  <c r="H749" i="3"/>
  <c r="J749" i="3"/>
  <c r="M749" i="3"/>
  <c r="K749" i="3"/>
  <c r="G749" i="3"/>
  <c r="L749" i="3"/>
  <c r="C422" i="8"/>
  <c r="F1424" i="3"/>
  <c r="G1424" i="3"/>
  <c r="E1424" i="3"/>
  <c r="H1424" i="3"/>
  <c r="K748" i="3"/>
  <c r="J748" i="3"/>
  <c r="M748" i="3"/>
  <c r="I748" i="3"/>
  <c r="L748" i="3"/>
  <c r="H748" i="3"/>
  <c r="G748" i="3"/>
  <c r="D548" i="8"/>
  <c r="C548" i="8"/>
  <c r="C421" i="8"/>
  <c r="H1423" i="3"/>
  <c r="E1423" i="3"/>
  <c r="F1423" i="3"/>
  <c r="G1423" i="3"/>
  <c r="M747" i="3"/>
  <c r="I747" i="3"/>
  <c r="L747" i="3"/>
  <c r="J747" i="3"/>
  <c r="H747" i="3"/>
  <c r="K747" i="3"/>
  <c r="G747" i="3"/>
  <c r="E547" i="8"/>
  <c r="G295" i="5"/>
  <c r="H295" i="5"/>
  <c r="I295" i="5"/>
  <c r="H302" i="8"/>
  <c r="F302" i="8"/>
  <c r="G302" i="8"/>
  <c r="I302" i="8"/>
  <c r="E421" i="8"/>
  <c r="F421" i="8" s="1"/>
  <c r="G390" i="2"/>
  <c r="I390" i="2"/>
  <c r="J390" i="2"/>
  <c r="H390" i="2"/>
  <c r="E571" i="3" l="1"/>
  <c r="D570" i="3"/>
  <c r="F570" i="3" s="1"/>
  <c r="C570" i="3"/>
  <c r="D209" i="10"/>
  <c r="E210" i="10"/>
  <c r="C416" i="10"/>
  <c r="D417" i="10"/>
  <c r="J129" i="10"/>
  <c r="L129" i="10"/>
  <c r="Q129" i="10" s="1"/>
  <c r="C129" i="10"/>
  <c r="P129" i="10"/>
  <c r="M129" i="10"/>
  <c r="G129" i="10"/>
  <c r="F129" i="10"/>
  <c r="N129" i="10" s="1"/>
  <c r="H129" i="10"/>
  <c r="K129" i="10"/>
  <c r="O129" i="10"/>
  <c r="I129" i="10"/>
  <c r="G209" i="10"/>
  <c r="O209" i="10"/>
  <c r="F209" i="10"/>
  <c r="N209" i="10" s="1"/>
  <c r="I209" i="10"/>
  <c r="L209" i="10"/>
  <c r="Q209" i="10" s="1"/>
  <c r="P209" i="10"/>
  <c r="C209" i="10"/>
  <c r="K209" i="10"/>
  <c r="H209" i="10"/>
  <c r="J209" i="10"/>
  <c r="M209" i="10"/>
  <c r="D1743" i="2"/>
  <c r="G1743" i="2" s="1"/>
  <c r="H1742" i="2"/>
  <c r="C202" i="3"/>
  <c r="D203" i="3"/>
  <c r="E196" i="5"/>
  <c r="C195" i="5"/>
  <c r="D195" i="5"/>
  <c r="G1742" i="2"/>
  <c r="C1742" i="2"/>
  <c r="F1742" i="2"/>
  <c r="E1742" i="2"/>
  <c r="F416" i="2"/>
  <c r="C416" i="2" s="1"/>
  <c r="E415" i="2"/>
  <c r="D415" i="2"/>
  <c r="G415" i="2"/>
  <c r="J415" i="2"/>
  <c r="I415" i="2"/>
  <c r="H415" i="2"/>
  <c r="J1537" i="2"/>
  <c r="G1537" i="2"/>
  <c r="F1537" i="2"/>
  <c r="E1537" i="2"/>
  <c r="D1539" i="2"/>
  <c r="C1538" i="2"/>
  <c r="C1428" i="3"/>
  <c r="E752" i="3"/>
  <c r="C752" i="3" s="1"/>
  <c r="G306" i="8"/>
  <c r="F1427" i="3"/>
  <c r="G1427" i="3"/>
  <c r="E1427" i="3"/>
  <c r="H1427" i="3"/>
  <c r="H306" i="8"/>
  <c r="I306" i="8"/>
  <c r="E307" i="8"/>
  <c r="C307" i="8" s="1"/>
  <c r="F306" i="8"/>
  <c r="D306" i="8"/>
  <c r="G751" i="3"/>
  <c r="H751" i="3"/>
  <c r="L751" i="3"/>
  <c r="I751" i="3"/>
  <c r="M751" i="3"/>
  <c r="J751" i="3"/>
  <c r="K751" i="3"/>
  <c r="D751" i="3"/>
  <c r="F751" i="3" s="1"/>
  <c r="G299" i="5"/>
  <c r="I299" i="5"/>
  <c r="H299" i="5"/>
  <c r="D426" i="8"/>
  <c r="C426" i="8" s="1"/>
  <c r="C425" i="8"/>
  <c r="I298" i="5"/>
  <c r="G298" i="5"/>
  <c r="H298" i="5"/>
  <c r="E424" i="8"/>
  <c r="F424" i="8" s="1"/>
  <c r="F305" i="8"/>
  <c r="I305" i="8"/>
  <c r="G305" i="8"/>
  <c r="H305" i="8"/>
  <c r="C549" i="8"/>
  <c r="D549" i="8"/>
  <c r="G297" i="5"/>
  <c r="I297" i="5"/>
  <c r="H297" i="5"/>
  <c r="H304" i="8"/>
  <c r="F304" i="8"/>
  <c r="I304" i="8"/>
  <c r="G304" i="8"/>
  <c r="G296" i="5"/>
  <c r="I296" i="5"/>
  <c r="H296" i="5"/>
  <c r="F303" i="8"/>
  <c r="I303" i="8"/>
  <c r="G303" i="8"/>
  <c r="H303" i="8"/>
  <c r="E548" i="8"/>
  <c r="E422" i="8"/>
  <c r="F422" i="8" s="1"/>
  <c r="C407" i="8"/>
  <c r="E407" i="8"/>
  <c r="F407" i="8" s="1"/>
  <c r="E408" i="8"/>
  <c r="F408" i="8" s="1"/>
  <c r="E406" i="8"/>
  <c r="F406" i="8" s="1"/>
  <c r="E404" i="8"/>
  <c r="F404" i="8" s="1"/>
  <c r="E403" i="8"/>
  <c r="F403" i="8" s="1"/>
  <c r="E402" i="8"/>
  <c r="F402" i="8" s="1"/>
  <c r="E401" i="8"/>
  <c r="F401" i="8" s="1"/>
  <c r="E400" i="8"/>
  <c r="F400" i="8" s="1"/>
  <c r="E399" i="8"/>
  <c r="F399" i="8" s="1"/>
  <c r="E398" i="8"/>
  <c r="F398" i="8" s="1"/>
  <c r="E397" i="8"/>
  <c r="F397" i="8" s="1"/>
  <c r="E396" i="8"/>
  <c r="F396" i="8" s="1"/>
  <c r="E395" i="8"/>
  <c r="F395" i="8" s="1"/>
  <c r="E394" i="8"/>
  <c r="F394" i="8" s="1"/>
  <c r="E393" i="8"/>
  <c r="F393" i="8" s="1"/>
  <c r="E392" i="8"/>
  <c r="F392" i="8" s="1"/>
  <c r="E391" i="8"/>
  <c r="F391" i="8" s="1"/>
  <c r="E390" i="8"/>
  <c r="F390" i="8" s="1"/>
  <c r="E389" i="8"/>
  <c r="F389" i="8" s="1"/>
  <c r="E388" i="8"/>
  <c r="F388" i="8" s="1"/>
  <c r="E387" i="8"/>
  <c r="F387" i="8" s="1"/>
  <c r="E386" i="8"/>
  <c r="F386" i="8" s="1"/>
  <c r="E385" i="8"/>
  <c r="F385" i="8" s="1"/>
  <c r="E384" i="8"/>
  <c r="F384" i="8" s="1"/>
  <c r="E383" i="8"/>
  <c r="F383" i="8" s="1"/>
  <c r="E382" i="8"/>
  <c r="F382" i="8" s="1"/>
  <c r="E381" i="8"/>
  <c r="F381" i="8" s="1"/>
  <c r="E380" i="8"/>
  <c r="F380" i="8" s="1"/>
  <c r="E379" i="8"/>
  <c r="F379" i="8" s="1"/>
  <c r="E378" i="8"/>
  <c r="F378" i="8" s="1"/>
  <c r="E377" i="8"/>
  <c r="F377" i="8" s="1"/>
  <c r="E376" i="8"/>
  <c r="F376" i="8" s="1"/>
  <c r="E375" i="8"/>
  <c r="F375" i="8" s="1"/>
  <c r="E374" i="8"/>
  <c r="F374" i="8" s="1"/>
  <c r="E373" i="8"/>
  <c r="F373" i="8" s="1"/>
  <c r="E372" i="8"/>
  <c r="F372" i="8" s="1"/>
  <c r="E371" i="8"/>
  <c r="F371" i="8" s="1"/>
  <c r="E370" i="8"/>
  <c r="F370" i="8" s="1"/>
  <c r="E369" i="8"/>
  <c r="F369" i="8" s="1"/>
  <c r="E368" i="8"/>
  <c r="F368" i="8" s="1"/>
  <c r="E367" i="8"/>
  <c r="F367" i="8" s="1"/>
  <c r="E366" i="8"/>
  <c r="F366" i="8" s="1"/>
  <c r="E365" i="8"/>
  <c r="F365" i="8" s="1"/>
  <c r="E364" i="8"/>
  <c r="F364" i="8" s="1"/>
  <c r="E363" i="8"/>
  <c r="F363" i="8" s="1"/>
  <c r="E362" i="8"/>
  <c r="F362" i="8" s="1"/>
  <c r="E361" i="8"/>
  <c r="F361" i="8" s="1"/>
  <c r="E360" i="8"/>
  <c r="F360" i="8" s="1"/>
  <c r="E359" i="8"/>
  <c r="F359" i="8" s="1"/>
  <c r="E358" i="8"/>
  <c r="F358" i="8" s="1"/>
  <c r="E357" i="8"/>
  <c r="F357" i="8" s="1"/>
  <c r="E356" i="8"/>
  <c r="F356" i="8" s="1"/>
  <c r="E355" i="8"/>
  <c r="F355" i="8" s="1"/>
  <c r="E354" i="8"/>
  <c r="F354" i="8" s="1"/>
  <c r="E353" i="8"/>
  <c r="F353" i="8" s="1"/>
  <c r="E352" i="8"/>
  <c r="F352" i="8" s="1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4" i="2"/>
  <c r="F1411" i="2"/>
  <c r="F1410" i="2"/>
  <c r="F1409" i="2"/>
  <c r="F1408" i="2"/>
  <c r="F1407" i="2"/>
  <c r="F1404" i="2"/>
  <c r="F1403" i="2"/>
  <c r="F1402" i="2"/>
  <c r="F1401" i="2"/>
  <c r="F1400" i="2"/>
  <c r="F1399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77" i="2"/>
  <c r="F1376" i="2"/>
  <c r="F1375" i="2"/>
  <c r="F1374" i="2"/>
  <c r="F1373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C571" i="3" l="1"/>
  <c r="E572" i="3"/>
  <c r="D571" i="3"/>
  <c r="F571" i="3" s="1"/>
  <c r="E211" i="10"/>
  <c r="D210" i="10"/>
  <c r="F210" i="10"/>
  <c r="N210" i="10" s="1"/>
  <c r="I210" i="10"/>
  <c r="H210" i="10"/>
  <c r="M210" i="10"/>
  <c r="G210" i="10"/>
  <c r="J210" i="10"/>
  <c r="L210" i="10"/>
  <c r="Q210" i="10" s="1"/>
  <c r="C210" i="10"/>
  <c r="P210" i="10"/>
  <c r="O210" i="10"/>
  <c r="K210" i="10"/>
  <c r="D418" i="10"/>
  <c r="C417" i="10"/>
  <c r="E1743" i="2"/>
  <c r="C1743" i="2"/>
  <c r="F1743" i="2"/>
  <c r="D1744" i="2"/>
  <c r="H1744" i="2" s="1"/>
  <c r="H1743" i="2"/>
  <c r="D204" i="3"/>
  <c r="C203" i="3"/>
  <c r="D196" i="5"/>
  <c r="C196" i="5"/>
  <c r="E197" i="5"/>
  <c r="F1359" i="2"/>
  <c r="F417" i="2"/>
  <c r="C417" i="2" s="1"/>
  <c r="D416" i="2"/>
  <c r="G416" i="2"/>
  <c r="I416" i="2"/>
  <c r="J416" i="2"/>
  <c r="H416" i="2"/>
  <c r="E416" i="2"/>
  <c r="E1538" i="2"/>
  <c r="G1538" i="2"/>
  <c r="J1538" i="2"/>
  <c r="F1538" i="2"/>
  <c r="C1429" i="3"/>
  <c r="D1540" i="2"/>
  <c r="C1540" i="2" s="1"/>
  <c r="E753" i="3"/>
  <c r="C753" i="3" s="1"/>
  <c r="E1428" i="3"/>
  <c r="H1428" i="3"/>
  <c r="G1428" i="3"/>
  <c r="F1428" i="3"/>
  <c r="E308" i="8"/>
  <c r="C308" i="8" s="1"/>
  <c r="G752" i="3"/>
  <c r="H752" i="3"/>
  <c r="K752" i="3"/>
  <c r="L752" i="3"/>
  <c r="I752" i="3"/>
  <c r="M752" i="3"/>
  <c r="J752" i="3"/>
  <c r="D752" i="3"/>
  <c r="F752" i="3" s="1"/>
  <c r="I300" i="5"/>
  <c r="G300" i="5"/>
  <c r="H300" i="5"/>
  <c r="F307" i="8"/>
  <c r="D307" i="8"/>
  <c r="I307" i="8"/>
  <c r="H307" i="8"/>
  <c r="G307" i="8"/>
  <c r="D427" i="8"/>
  <c r="C427" i="8" s="1"/>
  <c r="E425" i="8"/>
  <c r="F425" i="8" s="1"/>
  <c r="E549" i="8"/>
  <c r="E411" i="8"/>
  <c r="F411" i="8" s="1"/>
  <c r="E409" i="8"/>
  <c r="F409" i="8" s="1"/>
  <c r="G388" i="2"/>
  <c r="E410" i="8"/>
  <c r="F410" i="8" s="1"/>
  <c r="H388" i="2"/>
  <c r="J388" i="2"/>
  <c r="I388" i="2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22" i="8"/>
  <c r="C523" i="8"/>
  <c r="C524" i="8"/>
  <c r="C525" i="8"/>
  <c r="C526" i="8"/>
  <c r="C527" i="8"/>
  <c r="C528" i="8"/>
  <c r="E385" i="2"/>
  <c r="D385" i="2"/>
  <c r="C385" i="2"/>
  <c r="E1100" i="3"/>
  <c r="E573" i="3" l="1"/>
  <c r="C572" i="3"/>
  <c r="D572" i="3"/>
  <c r="F572" i="3" s="1"/>
  <c r="G1744" i="2"/>
  <c r="F1744" i="2"/>
  <c r="E1744" i="2"/>
  <c r="E212" i="10"/>
  <c r="D211" i="10"/>
  <c r="D419" i="10"/>
  <c r="C418" i="10"/>
  <c r="H211" i="10"/>
  <c r="M211" i="10"/>
  <c r="J211" i="10"/>
  <c r="C211" i="10"/>
  <c r="K211" i="10"/>
  <c r="O211" i="10"/>
  <c r="I211" i="10"/>
  <c r="L211" i="10"/>
  <c r="Q211" i="10" s="1"/>
  <c r="P211" i="10"/>
  <c r="G211" i="10"/>
  <c r="F211" i="10"/>
  <c r="N211" i="10" s="1"/>
  <c r="H1745" i="2"/>
  <c r="C1744" i="2"/>
  <c r="D205" i="3"/>
  <c r="C204" i="3"/>
  <c r="E198" i="5"/>
  <c r="C197" i="5"/>
  <c r="D197" i="5"/>
  <c r="F1360" i="2"/>
  <c r="F418" i="2"/>
  <c r="C418" i="2" s="1"/>
  <c r="E417" i="2"/>
  <c r="G417" i="2"/>
  <c r="D417" i="2"/>
  <c r="H417" i="2"/>
  <c r="I417" i="2"/>
  <c r="J417" i="2"/>
  <c r="J1540" i="2"/>
  <c r="F1540" i="2"/>
  <c r="G1540" i="2"/>
  <c r="E1540" i="2"/>
  <c r="C1430" i="3"/>
  <c r="E754" i="3"/>
  <c r="C754" i="3" s="1"/>
  <c r="E1429" i="3"/>
  <c r="G1429" i="3"/>
  <c r="H1429" i="3"/>
  <c r="F1429" i="3"/>
  <c r="E309" i="8"/>
  <c r="C309" i="8" s="1"/>
  <c r="D1541" i="2"/>
  <c r="C1541" i="2" s="1"/>
  <c r="G753" i="3"/>
  <c r="H753" i="3"/>
  <c r="K753" i="3"/>
  <c r="L753" i="3"/>
  <c r="I753" i="3"/>
  <c r="M753" i="3"/>
  <c r="D753" i="3"/>
  <c r="F753" i="3" s="1"/>
  <c r="J753" i="3"/>
  <c r="G301" i="5"/>
  <c r="H301" i="5"/>
  <c r="I301" i="5"/>
  <c r="D308" i="8"/>
  <c r="G308" i="8"/>
  <c r="I308" i="8"/>
  <c r="F308" i="8"/>
  <c r="H308" i="8"/>
  <c r="D428" i="8"/>
  <c r="C428" i="8" s="1"/>
  <c r="E426" i="8"/>
  <c r="F426" i="8" s="1"/>
  <c r="D530" i="8"/>
  <c r="E530" i="8" s="1"/>
  <c r="D529" i="8"/>
  <c r="E529" i="8" s="1"/>
  <c r="C518" i="8"/>
  <c r="D518" i="8"/>
  <c r="E518" i="8" s="1"/>
  <c r="H389" i="2"/>
  <c r="I389" i="2"/>
  <c r="J389" i="2"/>
  <c r="G389" i="2"/>
  <c r="C529" i="8"/>
  <c r="D519" i="8"/>
  <c r="E519" i="8" s="1"/>
  <c r="C405" i="8"/>
  <c r="E405" i="8" s="1"/>
  <c r="C661" i="2"/>
  <c r="C662" i="2" s="1"/>
  <c r="C663" i="2" s="1"/>
  <c r="C664" i="2" s="1"/>
  <c r="C665" i="2" s="1"/>
  <c r="C666" i="2" s="1"/>
  <c r="C667" i="2" s="1"/>
  <c r="C668" i="2" s="1"/>
  <c r="F1097" i="3"/>
  <c r="E1097" i="3" s="1"/>
  <c r="C404" i="8"/>
  <c r="E658" i="2"/>
  <c r="E659" i="2" s="1"/>
  <c r="E660" i="2" s="1"/>
  <c r="C402" i="8"/>
  <c r="G1096" i="3"/>
  <c r="E1095" i="3"/>
  <c r="D1095" i="3"/>
  <c r="C1095" i="3"/>
  <c r="F382" i="2"/>
  <c r="E382" i="2" s="1"/>
  <c r="E381" i="2"/>
  <c r="E281" i="8"/>
  <c r="E282" i="8" s="1"/>
  <c r="D280" i="8"/>
  <c r="C280" i="8"/>
  <c r="E725" i="3"/>
  <c r="D724" i="3"/>
  <c r="F724" i="3" s="1"/>
  <c r="C724" i="3"/>
  <c r="C1688" i="2"/>
  <c r="D1688" i="2"/>
  <c r="C657" i="2"/>
  <c r="D657" i="2"/>
  <c r="F657" i="2"/>
  <c r="H657" i="2"/>
  <c r="G657" i="2"/>
  <c r="I657" i="2"/>
  <c r="C381" i="2"/>
  <c r="D381" i="2"/>
  <c r="G381" i="2"/>
  <c r="I381" i="2"/>
  <c r="J381" i="2"/>
  <c r="H381" i="2"/>
  <c r="G1095" i="3"/>
  <c r="H280" i="8"/>
  <c r="C1687" i="2"/>
  <c r="D1687" i="2"/>
  <c r="D573" i="3" l="1"/>
  <c r="F573" i="3" s="1"/>
  <c r="C573" i="3"/>
  <c r="E574" i="3"/>
  <c r="F1745" i="2"/>
  <c r="G1745" i="2"/>
  <c r="E213" i="10"/>
  <c r="D212" i="10"/>
  <c r="J212" i="10"/>
  <c r="L212" i="10"/>
  <c r="Q212" i="10" s="1"/>
  <c r="F212" i="10"/>
  <c r="N212" i="10" s="1"/>
  <c r="H212" i="10"/>
  <c r="P212" i="10"/>
  <c r="I212" i="10"/>
  <c r="M212" i="10"/>
  <c r="C212" i="10"/>
  <c r="G212" i="10"/>
  <c r="K212" i="10"/>
  <c r="O212" i="10"/>
  <c r="D420" i="10"/>
  <c r="C419" i="10"/>
  <c r="C1745" i="2"/>
  <c r="D1746" i="2"/>
  <c r="E1745" i="2"/>
  <c r="D206" i="3"/>
  <c r="C205" i="3"/>
  <c r="D198" i="5"/>
  <c r="E199" i="5"/>
  <c r="C198" i="5"/>
  <c r="F1361" i="2"/>
  <c r="F419" i="2"/>
  <c r="C419" i="2" s="1"/>
  <c r="E418" i="2"/>
  <c r="D418" i="2"/>
  <c r="H418" i="2"/>
  <c r="I418" i="2"/>
  <c r="G418" i="2"/>
  <c r="J418" i="2"/>
  <c r="C1431" i="3"/>
  <c r="E755" i="3"/>
  <c r="C755" i="3" s="1"/>
  <c r="D1542" i="2"/>
  <c r="C1542" i="2" s="1"/>
  <c r="J1541" i="2"/>
  <c r="F1541" i="2"/>
  <c r="G1541" i="2"/>
  <c r="E1541" i="2"/>
  <c r="E1430" i="3"/>
  <c r="H1430" i="3"/>
  <c r="G1430" i="3"/>
  <c r="F1430" i="3"/>
  <c r="E310" i="8"/>
  <c r="C310" i="8" s="1"/>
  <c r="I754" i="3"/>
  <c r="L754" i="3"/>
  <c r="M754" i="3"/>
  <c r="K754" i="3"/>
  <c r="H754" i="3"/>
  <c r="G754" i="3"/>
  <c r="D754" i="3"/>
  <c r="F754" i="3" s="1"/>
  <c r="J754" i="3"/>
  <c r="G302" i="5"/>
  <c r="H302" i="5"/>
  <c r="I302" i="5"/>
  <c r="F309" i="8"/>
  <c r="D309" i="8"/>
  <c r="I309" i="8"/>
  <c r="H309" i="8"/>
  <c r="G309" i="8"/>
  <c r="E428" i="8"/>
  <c r="F428" i="8" s="1"/>
  <c r="D429" i="8"/>
  <c r="E427" i="8"/>
  <c r="F427" i="8" s="1"/>
  <c r="C531" i="8"/>
  <c r="C530" i="8"/>
  <c r="D532" i="8"/>
  <c r="E532" i="8" s="1"/>
  <c r="D531" i="8"/>
  <c r="E531" i="8" s="1"/>
  <c r="E1687" i="2"/>
  <c r="F1687" i="2"/>
  <c r="G1687" i="2"/>
  <c r="H1687" i="2"/>
  <c r="F1688" i="2"/>
  <c r="H1688" i="2"/>
  <c r="E1688" i="2"/>
  <c r="G1688" i="2"/>
  <c r="C669" i="2"/>
  <c r="C670" i="2" s="1"/>
  <c r="C671" i="2" s="1"/>
  <c r="C672" i="2" s="1"/>
  <c r="C673" i="2" s="1"/>
  <c r="C674" i="2" s="1"/>
  <c r="C675" i="2" s="1"/>
  <c r="C676" i="2" s="1"/>
  <c r="C406" i="8"/>
  <c r="E726" i="3"/>
  <c r="C726" i="3" s="1"/>
  <c r="D520" i="8"/>
  <c r="E520" i="8" s="1"/>
  <c r="C519" i="8"/>
  <c r="F1098" i="3"/>
  <c r="H1098" i="3" s="1"/>
  <c r="E283" i="8"/>
  <c r="D282" i="8"/>
  <c r="C282" i="8"/>
  <c r="C1097" i="3"/>
  <c r="D1097" i="3"/>
  <c r="C1096" i="3"/>
  <c r="E1096" i="3"/>
  <c r="C281" i="8"/>
  <c r="D281" i="8"/>
  <c r="D725" i="3"/>
  <c r="F725" i="3" s="1"/>
  <c r="C725" i="3"/>
  <c r="F383" i="2"/>
  <c r="F384" i="2" s="1"/>
  <c r="C1689" i="2"/>
  <c r="D1689" i="2"/>
  <c r="C403" i="8"/>
  <c r="H659" i="2"/>
  <c r="E661" i="2"/>
  <c r="G659" i="2"/>
  <c r="D659" i="2"/>
  <c r="I659" i="2"/>
  <c r="F659" i="2"/>
  <c r="F658" i="2"/>
  <c r="D658" i="2"/>
  <c r="H658" i="2"/>
  <c r="G658" i="2"/>
  <c r="C658" i="2"/>
  <c r="I658" i="2"/>
  <c r="H382" i="2"/>
  <c r="C382" i="2"/>
  <c r="I382" i="2"/>
  <c r="G280" i="8"/>
  <c r="F280" i="8"/>
  <c r="F281" i="8"/>
  <c r="I280" i="8"/>
  <c r="E380" i="2"/>
  <c r="D380" i="2"/>
  <c r="C380" i="2"/>
  <c r="E379" i="2"/>
  <c r="D379" i="2"/>
  <c r="C379" i="2"/>
  <c r="F1746" i="2" l="1"/>
  <c r="E1746" i="2"/>
  <c r="G1746" i="2"/>
  <c r="H1746" i="2"/>
  <c r="C574" i="3"/>
  <c r="E575" i="3"/>
  <c r="D574" i="3"/>
  <c r="F574" i="3" s="1"/>
  <c r="D1747" i="2"/>
  <c r="D213" i="10"/>
  <c r="E214" i="10"/>
  <c r="D421" i="10"/>
  <c r="C420" i="10"/>
  <c r="L213" i="10"/>
  <c r="Q213" i="10" s="1"/>
  <c r="C213" i="10"/>
  <c r="P213" i="10"/>
  <c r="O213" i="10"/>
  <c r="I213" i="10"/>
  <c r="G213" i="10"/>
  <c r="M213" i="10"/>
  <c r="F213" i="10"/>
  <c r="N213" i="10" s="1"/>
  <c r="H213" i="10"/>
  <c r="J213" i="10"/>
  <c r="K213" i="10"/>
  <c r="C1746" i="2"/>
  <c r="C206" i="3"/>
  <c r="D207" i="3"/>
  <c r="D199" i="5"/>
  <c r="C199" i="5"/>
  <c r="E200" i="5"/>
  <c r="F1362" i="2"/>
  <c r="F1368" i="2"/>
  <c r="F420" i="2"/>
  <c r="C420" i="2" s="1"/>
  <c r="G419" i="2"/>
  <c r="I419" i="2"/>
  <c r="J419" i="2"/>
  <c r="H419" i="2"/>
  <c r="D419" i="2"/>
  <c r="E419" i="2"/>
  <c r="C1432" i="3"/>
  <c r="E756" i="3"/>
  <c r="C756" i="3" s="1"/>
  <c r="D1543" i="2"/>
  <c r="C1543" i="2" s="1"/>
  <c r="F1431" i="3"/>
  <c r="E1431" i="3"/>
  <c r="G1431" i="3"/>
  <c r="H1431" i="3"/>
  <c r="E311" i="8"/>
  <c r="C311" i="8" s="1"/>
  <c r="C429" i="8"/>
  <c r="E429" i="8"/>
  <c r="F429" i="8" s="1"/>
  <c r="K755" i="3"/>
  <c r="H755" i="3"/>
  <c r="G755" i="3"/>
  <c r="M755" i="3"/>
  <c r="I755" i="3"/>
  <c r="L755" i="3"/>
  <c r="D755" i="3"/>
  <c r="F755" i="3" s="1"/>
  <c r="J755" i="3"/>
  <c r="G303" i="5"/>
  <c r="I303" i="5"/>
  <c r="H303" i="5"/>
  <c r="E1542" i="2"/>
  <c r="J1542" i="2"/>
  <c r="F1542" i="2"/>
  <c r="G1542" i="2"/>
  <c r="F310" i="8"/>
  <c r="D310" i="8"/>
  <c r="I310" i="8"/>
  <c r="H310" i="8"/>
  <c r="G310" i="8"/>
  <c r="D430" i="8"/>
  <c r="C430" i="8" s="1"/>
  <c r="C532" i="8"/>
  <c r="D533" i="8"/>
  <c r="E533" i="8" s="1"/>
  <c r="H1689" i="2"/>
  <c r="F1689" i="2"/>
  <c r="G1689" i="2"/>
  <c r="E1689" i="2"/>
  <c r="C533" i="8"/>
  <c r="H283" i="8"/>
  <c r="E284" i="8"/>
  <c r="E285" i="8" s="1"/>
  <c r="G661" i="2"/>
  <c r="F661" i="2"/>
  <c r="I661" i="2"/>
  <c r="H661" i="2"/>
  <c r="D726" i="3"/>
  <c r="F726" i="3" s="1"/>
  <c r="E727" i="3"/>
  <c r="C520" i="8"/>
  <c r="D521" i="8"/>
  <c r="E521" i="8" s="1"/>
  <c r="D1098" i="3"/>
  <c r="E1098" i="3"/>
  <c r="C1098" i="3"/>
  <c r="C283" i="8"/>
  <c r="F283" i="8"/>
  <c r="D283" i="8"/>
  <c r="G283" i="8"/>
  <c r="I283" i="8"/>
  <c r="E384" i="2"/>
  <c r="D384" i="2"/>
  <c r="J383" i="2"/>
  <c r="G383" i="2"/>
  <c r="I383" i="2"/>
  <c r="G1098" i="3"/>
  <c r="G1097" i="3"/>
  <c r="E662" i="2"/>
  <c r="D661" i="2"/>
  <c r="I660" i="2"/>
  <c r="D660" i="2"/>
  <c r="C383" i="2"/>
  <c r="G660" i="2"/>
  <c r="H383" i="2"/>
  <c r="E383" i="2"/>
  <c r="D383" i="2"/>
  <c r="C1690" i="2"/>
  <c r="D1690" i="2"/>
  <c r="H660" i="2"/>
  <c r="F660" i="2"/>
  <c r="G281" i="8"/>
  <c r="H281" i="8"/>
  <c r="I281" i="8"/>
  <c r="H282" i="8"/>
  <c r="I282" i="8"/>
  <c r="C1686" i="2"/>
  <c r="C1685" i="2"/>
  <c r="C1684" i="2"/>
  <c r="E1747" i="2" l="1"/>
  <c r="G1747" i="2"/>
  <c r="F1747" i="2"/>
  <c r="H1747" i="2"/>
  <c r="D575" i="3"/>
  <c r="F575" i="3" s="1"/>
  <c r="E576" i="3"/>
  <c r="C575" i="3"/>
  <c r="C1747" i="2"/>
  <c r="D1748" i="2"/>
  <c r="E215" i="10"/>
  <c r="D214" i="10"/>
  <c r="C214" i="10"/>
  <c r="P214" i="10"/>
  <c r="J214" i="10"/>
  <c r="L214" i="10"/>
  <c r="Q214" i="10" s="1"/>
  <c r="K214" i="10"/>
  <c r="O214" i="10"/>
  <c r="F214" i="10"/>
  <c r="N214" i="10" s="1"/>
  <c r="H214" i="10"/>
  <c r="I214" i="10"/>
  <c r="M214" i="10"/>
  <c r="G214" i="10"/>
  <c r="C421" i="10"/>
  <c r="D422" i="10"/>
  <c r="D208" i="3"/>
  <c r="C207" i="3"/>
  <c r="E201" i="5"/>
  <c r="D200" i="5"/>
  <c r="C200" i="5"/>
  <c r="F1363" i="2"/>
  <c r="F1369" i="2"/>
  <c r="F421" i="2"/>
  <c r="C421" i="2" s="1"/>
  <c r="G420" i="2"/>
  <c r="E420" i="2"/>
  <c r="D420" i="2"/>
  <c r="H420" i="2"/>
  <c r="I420" i="2"/>
  <c r="J420" i="2"/>
  <c r="C1433" i="3"/>
  <c r="E757" i="3"/>
  <c r="C757" i="3" s="1"/>
  <c r="E1432" i="3"/>
  <c r="F1432" i="3"/>
  <c r="H1432" i="3"/>
  <c r="G1432" i="3"/>
  <c r="E312" i="8"/>
  <c r="C312" i="8" s="1"/>
  <c r="D1544" i="2"/>
  <c r="C1544" i="2" s="1"/>
  <c r="G1543" i="2"/>
  <c r="J1543" i="2"/>
  <c r="F1543" i="2"/>
  <c r="D756" i="3"/>
  <c r="F756" i="3" s="1"/>
  <c r="H756" i="3"/>
  <c r="K756" i="3"/>
  <c r="L756" i="3"/>
  <c r="I756" i="3"/>
  <c r="J756" i="3"/>
  <c r="G756" i="3"/>
  <c r="M756" i="3"/>
  <c r="G304" i="5"/>
  <c r="H304" i="5"/>
  <c r="I304" i="5"/>
  <c r="E1543" i="2"/>
  <c r="F311" i="8"/>
  <c r="D311" i="8"/>
  <c r="H311" i="8"/>
  <c r="I311" i="8"/>
  <c r="G311" i="8"/>
  <c r="E430" i="8"/>
  <c r="F430" i="8" s="1"/>
  <c r="D431" i="8"/>
  <c r="C431" i="8" s="1"/>
  <c r="F1690" i="2"/>
  <c r="E1690" i="2"/>
  <c r="G1690" i="2"/>
  <c r="H1690" i="2"/>
  <c r="C285" i="8"/>
  <c r="D285" i="8"/>
  <c r="I662" i="2"/>
  <c r="G662" i="2"/>
  <c r="H662" i="2"/>
  <c r="F662" i="2"/>
  <c r="H284" i="8"/>
  <c r="I284" i="8"/>
  <c r="G284" i="8"/>
  <c r="F284" i="8"/>
  <c r="D1692" i="2"/>
  <c r="C284" i="8"/>
  <c r="D284" i="8"/>
  <c r="E663" i="2"/>
  <c r="E728" i="3"/>
  <c r="E729" i="3" s="1"/>
  <c r="C727" i="3"/>
  <c r="D727" i="3"/>
  <c r="F727" i="3" s="1"/>
  <c r="C521" i="8"/>
  <c r="D1099" i="3"/>
  <c r="G1100" i="3"/>
  <c r="C1099" i="3"/>
  <c r="E1099" i="3"/>
  <c r="G1099" i="3"/>
  <c r="G295" i="3"/>
  <c r="F295" i="3"/>
  <c r="E295" i="3"/>
  <c r="I385" i="2"/>
  <c r="J384" i="2"/>
  <c r="G384" i="2"/>
  <c r="D662" i="2"/>
  <c r="C1692" i="2"/>
  <c r="I384" i="2"/>
  <c r="H384" i="2"/>
  <c r="C384" i="2"/>
  <c r="D1691" i="2"/>
  <c r="C1691" i="2"/>
  <c r="E294" i="3"/>
  <c r="F294" i="3"/>
  <c r="G294" i="3"/>
  <c r="G282" i="8"/>
  <c r="F282" i="8"/>
  <c r="E378" i="2"/>
  <c r="D378" i="2"/>
  <c r="C378" i="2"/>
  <c r="E377" i="2"/>
  <c r="D377" i="2"/>
  <c r="C377" i="2"/>
  <c r="E376" i="2"/>
  <c r="D376" i="2"/>
  <c r="C376" i="2"/>
  <c r="G380" i="2"/>
  <c r="I380" i="2"/>
  <c r="J380" i="2"/>
  <c r="H380" i="2"/>
  <c r="D1090" i="3"/>
  <c r="C1094" i="3"/>
  <c r="D1094" i="3"/>
  <c r="E1094" i="3"/>
  <c r="G1094" i="3"/>
  <c r="E375" i="2"/>
  <c r="D375" i="2"/>
  <c r="C375" i="2"/>
  <c r="G379" i="2"/>
  <c r="I379" i="2"/>
  <c r="J379" i="2"/>
  <c r="H379" i="2"/>
  <c r="C1093" i="3"/>
  <c r="D1093" i="3"/>
  <c r="E1093" i="3"/>
  <c r="G1093" i="3"/>
  <c r="E1748" i="2" l="1"/>
  <c r="G1748" i="2"/>
  <c r="H1748" i="2"/>
  <c r="F1748" i="2"/>
  <c r="D1749" i="2"/>
  <c r="C576" i="3"/>
  <c r="D576" i="3"/>
  <c r="F576" i="3" s="1"/>
  <c r="E577" i="3"/>
  <c r="C1748" i="2"/>
  <c r="E216" i="10"/>
  <c r="D215" i="10"/>
  <c r="D423" i="10"/>
  <c r="C422" i="10"/>
  <c r="K215" i="10"/>
  <c r="J215" i="10"/>
  <c r="H215" i="10"/>
  <c r="L215" i="10"/>
  <c r="Q215" i="10" s="1"/>
  <c r="P215" i="10"/>
  <c r="O215" i="10"/>
  <c r="M215" i="10"/>
  <c r="C215" i="10"/>
  <c r="F215" i="10"/>
  <c r="N215" i="10" s="1"/>
  <c r="I215" i="10"/>
  <c r="G215" i="10"/>
  <c r="D209" i="3"/>
  <c r="C208" i="3"/>
  <c r="D201" i="5"/>
  <c r="C201" i="5"/>
  <c r="E202" i="5"/>
  <c r="F1364" i="2"/>
  <c r="F1370" i="2"/>
  <c r="F422" i="2"/>
  <c r="C422" i="2" s="1"/>
  <c r="G421" i="2"/>
  <c r="I421" i="2"/>
  <c r="J421" i="2"/>
  <c r="H421" i="2"/>
  <c r="E421" i="2"/>
  <c r="D421" i="2"/>
  <c r="C1434" i="3"/>
  <c r="E758" i="3"/>
  <c r="C758" i="3" s="1"/>
  <c r="F1433" i="3"/>
  <c r="E1433" i="3"/>
  <c r="G1433" i="3"/>
  <c r="H1433" i="3"/>
  <c r="E313" i="8"/>
  <c r="C313" i="8" s="1"/>
  <c r="D1545" i="2"/>
  <c r="C1545" i="2" s="1"/>
  <c r="D757" i="3"/>
  <c r="F757" i="3" s="1"/>
  <c r="K757" i="3"/>
  <c r="H757" i="3"/>
  <c r="J757" i="3"/>
  <c r="G757" i="3"/>
  <c r="M757" i="3"/>
  <c r="I757" i="3"/>
  <c r="L757" i="3"/>
  <c r="G305" i="5"/>
  <c r="I305" i="5"/>
  <c r="H305" i="5"/>
  <c r="D312" i="8"/>
  <c r="F312" i="8"/>
  <c r="G312" i="8"/>
  <c r="H312" i="8"/>
  <c r="I312" i="8"/>
  <c r="E1544" i="2"/>
  <c r="F1544" i="2"/>
  <c r="J1544" i="2"/>
  <c r="G1544" i="2"/>
  <c r="E431" i="8"/>
  <c r="F431" i="8" s="1"/>
  <c r="D432" i="8"/>
  <c r="C432" i="8" s="1"/>
  <c r="H1692" i="2"/>
  <c r="E1692" i="2"/>
  <c r="F1692" i="2"/>
  <c r="G1692" i="2"/>
  <c r="G1691" i="2"/>
  <c r="E1691" i="2"/>
  <c r="H1691" i="2"/>
  <c r="F1691" i="2"/>
  <c r="C729" i="3"/>
  <c r="D729" i="3"/>
  <c r="F729" i="3" s="1"/>
  <c r="G663" i="2"/>
  <c r="I663" i="2"/>
  <c r="H663" i="2"/>
  <c r="F663" i="2"/>
  <c r="D663" i="2"/>
  <c r="E664" i="2"/>
  <c r="E665" i="2" s="1"/>
  <c r="E666" i="2" s="1"/>
  <c r="E667" i="2" s="1"/>
  <c r="G728" i="3"/>
  <c r="G285" i="8"/>
  <c r="H285" i="8"/>
  <c r="F285" i="8"/>
  <c r="I285" i="8"/>
  <c r="C1694" i="2"/>
  <c r="D1693" i="2"/>
  <c r="D728" i="3"/>
  <c r="F728" i="3" s="1"/>
  <c r="C728" i="3"/>
  <c r="H728" i="3"/>
  <c r="J728" i="3"/>
  <c r="L728" i="3"/>
  <c r="I728" i="3"/>
  <c r="M728" i="3"/>
  <c r="K728" i="3"/>
  <c r="F1103" i="3"/>
  <c r="D1100" i="3"/>
  <c r="C1100" i="3"/>
  <c r="G296" i="3"/>
  <c r="E296" i="3"/>
  <c r="F296" i="3"/>
  <c r="H385" i="2"/>
  <c r="J385" i="2"/>
  <c r="G385" i="2"/>
  <c r="C1693" i="2"/>
  <c r="E1749" i="2" l="1"/>
  <c r="F1749" i="2"/>
  <c r="G1749" i="2"/>
  <c r="H1749" i="2"/>
  <c r="D1750" i="2"/>
  <c r="D1751" i="2" s="1"/>
  <c r="D1752" i="2" s="1"/>
  <c r="D1753" i="2" s="1"/>
  <c r="D1754" i="2" s="1"/>
  <c r="C1749" i="2"/>
  <c r="D577" i="3"/>
  <c r="F577" i="3" s="1"/>
  <c r="E578" i="3"/>
  <c r="C577" i="3"/>
  <c r="F1104" i="3"/>
  <c r="H1104" i="3" s="1"/>
  <c r="H1103" i="3"/>
  <c r="E217" i="10"/>
  <c r="D216" i="10"/>
  <c r="O216" i="10"/>
  <c r="G216" i="10"/>
  <c r="I216" i="10"/>
  <c r="F216" i="10"/>
  <c r="N216" i="10" s="1"/>
  <c r="M216" i="10"/>
  <c r="H216" i="10"/>
  <c r="C216" i="10"/>
  <c r="J216" i="10"/>
  <c r="L216" i="10"/>
  <c r="Q216" i="10" s="1"/>
  <c r="P216" i="10"/>
  <c r="K216" i="10"/>
  <c r="D424" i="10"/>
  <c r="C423" i="10"/>
  <c r="D210" i="3"/>
  <c r="C209" i="3"/>
  <c r="C202" i="5"/>
  <c r="E203" i="5"/>
  <c r="D202" i="5"/>
  <c r="F1372" i="2"/>
  <c r="F1371" i="2"/>
  <c r="F423" i="2"/>
  <c r="J422" i="2"/>
  <c r="H422" i="2"/>
  <c r="G422" i="2"/>
  <c r="I422" i="2"/>
  <c r="D422" i="2"/>
  <c r="E422" i="2"/>
  <c r="C1435" i="3"/>
  <c r="E759" i="3"/>
  <c r="C759" i="3" s="1"/>
  <c r="F1434" i="3"/>
  <c r="E1434" i="3"/>
  <c r="G1434" i="3"/>
  <c r="H1434" i="3"/>
  <c r="E314" i="8"/>
  <c r="C314" i="8" s="1"/>
  <c r="D1546" i="2"/>
  <c r="C1546" i="2" s="1"/>
  <c r="D758" i="3"/>
  <c r="F758" i="3" s="1"/>
  <c r="M758" i="3"/>
  <c r="J758" i="3"/>
  <c r="I758" i="3"/>
  <c r="K758" i="3"/>
  <c r="L758" i="3"/>
  <c r="H758" i="3"/>
  <c r="G758" i="3"/>
  <c r="G306" i="5"/>
  <c r="I306" i="5"/>
  <c r="H306" i="5"/>
  <c r="D313" i="8"/>
  <c r="F313" i="8"/>
  <c r="G313" i="8"/>
  <c r="H313" i="8"/>
  <c r="I313" i="8"/>
  <c r="E1545" i="2"/>
  <c r="F1545" i="2"/>
  <c r="J1545" i="2"/>
  <c r="G1545" i="2"/>
  <c r="E432" i="8"/>
  <c r="F432" i="8" s="1"/>
  <c r="D433" i="8"/>
  <c r="C433" i="8" s="1"/>
  <c r="E1693" i="2"/>
  <c r="F1693" i="2"/>
  <c r="G1693" i="2"/>
  <c r="H1693" i="2"/>
  <c r="F667" i="2"/>
  <c r="D667" i="2"/>
  <c r="E668" i="2"/>
  <c r="I667" i="2"/>
  <c r="G667" i="2"/>
  <c r="H667" i="2"/>
  <c r="D666" i="2"/>
  <c r="H666" i="2"/>
  <c r="G666" i="2"/>
  <c r="I666" i="2"/>
  <c r="F666" i="2"/>
  <c r="F665" i="2"/>
  <c r="D665" i="2"/>
  <c r="G665" i="2"/>
  <c r="I665" i="2"/>
  <c r="H665" i="2"/>
  <c r="G664" i="2"/>
  <c r="I664" i="2"/>
  <c r="H664" i="2"/>
  <c r="F664" i="2"/>
  <c r="D664" i="2"/>
  <c r="C1103" i="3"/>
  <c r="G1103" i="3"/>
  <c r="E1103" i="3"/>
  <c r="D1103" i="3"/>
  <c r="G286" i="8"/>
  <c r="F286" i="8"/>
  <c r="I286" i="8"/>
  <c r="H286" i="8"/>
  <c r="G729" i="3"/>
  <c r="I280" i="5"/>
  <c r="M729" i="3"/>
  <c r="J729" i="3"/>
  <c r="I729" i="3"/>
  <c r="H729" i="3"/>
  <c r="L729" i="3"/>
  <c r="K729" i="3"/>
  <c r="G297" i="3"/>
  <c r="E297" i="3"/>
  <c r="F297" i="3"/>
  <c r="G1102" i="3"/>
  <c r="E1102" i="3"/>
  <c r="D1102" i="3"/>
  <c r="C1102" i="3"/>
  <c r="H279" i="5"/>
  <c r="G279" i="5"/>
  <c r="I279" i="5"/>
  <c r="H386" i="2"/>
  <c r="G386" i="2"/>
  <c r="J386" i="2"/>
  <c r="I386" i="2"/>
  <c r="C1754" i="2" l="1"/>
  <c r="F1754" i="2"/>
  <c r="E1754" i="2"/>
  <c r="H1754" i="2"/>
  <c r="G1754" i="2"/>
  <c r="F1753" i="2"/>
  <c r="E1753" i="2"/>
  <c r="C1753" i="2"/>
  <c r="G1753" i="2"/>
  <c r="H1753" i="2"/>
  <c r="F1752" i="2"/>
  <c r="E1752" i="2"/>
  <c r="C1752" i="2"/>
  <c r="H1752" i="2"/>
  <c r="G1752" i="2"/>
  <c r="C1751" i="2"/>
  <c r="G1751" i="2"/>
  <c r="F1751" i="2"/>
  <c r="H1751" i="2"/>
  <c r="E1751" i="2"/>
  <c r="C1750" i="2"/>
  <c r="F1750" i="2"/>
  <c r="H1750" i="2"/>
  <c r="G1750" i="2"/>
  <c r="E1750" i="2"/>
  <c r="F1105" i="3"/>
  <c r="H1105" i="3" s="1"/>
  <c r="C1104" i="3"/>
  <c r="G1104" i="3"/>
  <c r="D1104" i="3"/>
  <c r="E1104" i="3"/>
  <c r="C578" i="3"/>
  <c r="E579" i="3"/>
  <c r="D578" i="3"/>
  <c r="F578" i="3" s="1"/>
  <c r="D217" i="10"/>
  <c r="E218" i="10"/>
  <c r="C424" i="10"/>
  <c r="D425" i="10"/>
  <c r="H217" i="10"/>
  <c r="M217" i="10"/>
  <c r="J217" i="10"/>
  <c r="L217" i="10"/>
  <c r="Q217" i="10" s="1"/>
  <c r="P217" i="10"/>
  <c r="G217" i="10"/>
  <c r="F217" i="10"/>
  <c r="N217" i="10" s="1"/>
  <c r="K217" i="10"/>
  <c r="C217" i="10"/>
  <c r="O217" i="10"/>
  <c r="I217" i="10"/>
  <c r="C210" i="3"/>
  <c r="D211" i="3"/>
  <c r="E204" i="5"/>
  <c r="C203" i="5"/>
  <c r="D203" i="5"/>
  <c r="F299" i="3"/>
  <c r="F1367" i="2"/>
  <c r="F1366" i="2"/>
  <c r="C423" i="2"/>
  <c r="F424" i="2"/>
  <c r="F425" i="2" s="1"/>
  <c r="F426" i="2" s="1"/>
  <c r="F427" i="2" s="1"/>
  <c r="F428" i="2" s="1"/>
  <c r="F429" i="2" s="1"/>
  <c r="I423" i="2"/>
  <c r="G423" i="2"/>
  <c r="E423" i="2"/>
  <c r="D423" i="2"/>
  <c r="H423" i="2"/>
  <c r="J423" i="2"/>
  <c r="C1436" i="3"/>
  <c r="E760" i="3"/>
  <c r="C760" i="3" s="1"/>
  <c r="D1547" i="2"/>
  <c r="F1435" i="3"/>
  <c r="H1435" i="3"/>
  <c r="G1435" i="3"/>
  <c r="E1435" i="3"/>
  <c r="E315" i="8"/>
  <c r="C315" i="8" s="1"/>
  <c r="G759" i="3"/>
  <c r="L759" i="3"/>
  <c r="M759" i="3"/>
  <c r="D759" i="3"/>
  <c r="F759" i="3" s="1"/>
  <c r="K759" i="3"/>
  <c r="H759" i="3"/>
  <c r="J759" i="3"/>
  <c r="I759" i="3"/>
  <c r="G307" i="5"/>
  <c r="I307" i="5"/>
  <c r="H307" i="5"/>
  <c r="D314" i="8"/>
  <c r="F314" i="8"/>
  <c r="G314" i="8"/>
  <c r="H314" i="8"/>
  <c r="I314" i="8"/>
  <c r="F1546" i="2"/>
  <c r="J1546" i="2"/>
  <c r="G1546" i="2"/>
  <c r="E1546" i="2"/>
  <c r="D434" i="8"/>
  <c r="C434" i="8" s="1"/>
  <c r="E433" i="8"/>
  <c r="F433" i="8" s="1"/>
  <c r="E669" i="2"/>
  <c r="G668" i="2"/>
  <c r="H668" i="2"/>
  <c r="F668" i="2"/>
  <c r="I668" i="2"/>
  <c r="D668" i="2"/>
  <c r="F289" i="8"/>
  <c r="G289" i="8"/>
  <c r="H289" i="8"/>
  <c r="I289" i="8"/>
  <c r="L732" i="3"/>
  <c r="I732" i="3"/>
  <c r="M732" i="3"/>
  <c r="J732" i="3"/>
  <c r="K732" i="3"/>
  <c r="H732" i="3"/>
  <c r="G732" i="3"/>
  <c r="H288" i="8"/>
  <c r="I288" i="8"/>
  <c r="F288" i="8"/>
  <c r="G288" i="8"/>
  <c r="H280" i="5"/>
  <c r="G299" i="3"/>
  <c r="F287" i="8"/>
  <c r="G287" i="8"/>
  <c r="H287" i="8"/>
  <c r="I287" i="8"/>
  <c r="G280" i="5"/>
  <c r="G730" i="3"/>
  <c r="J730" i="3"/>
  <c r="K730" i="3"/>
  <c r="I730" i="3"/>
  <c r="L730" i="3"/>
  <c r="H730" i="3"/>
  <c r="M730" i="3"/>
  <c r="F298" i="3"/>
  <c r="G298" i="3"/>
  <c r="E298" i="3"/>
  <c r="F1106" i="3" l="1"/>
  <c r="G1106" i="3" s="1"/>
  <c r="D1105" i="3"/>
  <c r="E1105" i="3"/>
  <c r="G1105" i="3"/>
  <c r="C1105" i="3"/>
  <c r="D579" i="3"/>
  <c r="F579" i="3" s="1"/>
  <c r="C579" i="3"/>
  <c r="E580" i="3"/>
  <c r="C1106" i="3"/>
  <c r="H1106" i="3"/>
  <c r="E219" i="10"/>
  <c r="D218" i="10"/>
  <c r="J218" i="10"/>
  <c r="L218" i="10"/>
  <c r="Q218" i="10" s="1"/>
  <c r="C218" i="10"/>
  <c r="P218" i="10"/>
  <c r="G218" i="10"/>
  <c r="F218" i="10"/>
  <c r="N218" i="10" s="1"/>
  <c r="H218" i="10"/>
  <c r="K218" i="10"/>
  <c r="O218" i="10"/>
  <c r="I218" i="10"/>
  <c r="M218" i="10"/>
  <c r="D426" i="10"/>
  <c r="C425" i="10"/>
  <c r="D212" i="3"/>
  <c r="C211" i="3"/>
  <c r="D204" i="5"/>
  <c r="C204" i="5"/>
  <c r="E205" i="5"/>
  <c r="E299" i="3"/>
  <c r="F430" i="2"/>
  <c r="C424" i="2"/>
  <c r="I424" i="2"/>
  <c r="H424" i="2"/>
  <c r="J424" i="2"/>
  <c r="G424" i="2"/>
  <c r="E424" i="2"/>
  <c r="D424" i="2"/>
  <c r="C1547" i="2"/>
  <c r="D1548" i="2"/>
  <c r="C1437" i="3"/>
  <c r="E761" i="3"/>
  <c r="C761" i="3" s="1"/>
  <c r="E1436" i="3"/>
  <c r="F1436" i="3"/>
  <c r="G1436" i="3"/>
  <c r="H1436" i="3"/>
  <c r="E316" i="8"/>
  <c r="C316" i="8" s="1"/>
  <c r="E1547" i="2"/>
  <c r="J1547" i="2"/>
  <c r="G1547" i="2"/>
  <c r="F1547" i="2"/>
  <c r="K760" i="3"/>
  <c r="L760" i="3"/>
  <c r="I760" i="3"/>
  <c r="M760" i="3"/>
  <c r="J760" i="3"/>
  <c r="D760" i="3"/>
  <c r="F760" i="3" s="1"/>
  <c r="G760" i="3"/>
  <c r="H760" i="3"/>
  <c r="G308" i="5"/>
  <c r="H308" i="5"/>
  <c r="I308" i="5"/>
  <c r="D315" i="8"/>
  <c r="F315" i="8"/>
  <c r="G315" i="8"/>
  <c r="H315" i="8"/>
  <c r="I315" i="8"/>
  <c r="D435" i="8"/>
  <c r="C435" i="8" s="1"/>
  <c r="E434" i="8"/>
  <c r="F434" i="8" s="1"/>
  <c r="E1106" i="3"/>
  <c r="D1106" i="3"/>
  <c r="G669" i="2"/>
  <c r="E670" i="2"/>
  <c r="E671" i="2" s="1"/>
  <c r="E672" i="2" s="1"/>
  <c r="D669" i="2"/>
  <c r="F669" i="2"/>
  <c r="H669" i="2"/>
  <c r="I669" i="2"/>
  <c r="F300" i="3"/>
  <c r="E300" i="3"/>
  <c r="G300" i="3"/>
  <c r="G731" i="3"/>
  <c r="L731" i="3"/>
  <c r="I731" i="3"/>
  <c r="K731" i="3"/>
  <c r="H731" i="3"/>
  <c r="M731" i="3"/>
  <c r="J731" i="3"/>
  <c r="E374" i="2"/>
  <c r="D374" i="2"/>
  <c r="C374" i="2"/>
  <c r="D1092" i="3"/>
  <c r="E1091" i="3"/>
  <c r="E1090" i="3"/>
  <c r="F1107" i="3" l="1"/>
  <c r="C1107" i="3" s="1"/>
  <c r="D580" i="3"/>
  <c r="F580" i="3" s="1"/>
  <c r="E581" i="3"/>
  <c r="C580" i="3"/>
  <c r="E220" i="10"/>
  <c r="D219" i="10"/>
  <c r="L219" i="10"/>
  <c r="Q219" i="10" s="1"/>
  <c r="C219" i="10"/>
  <c r="P219" i="10"/>
  <c r="K219" i="10"/>
  <c r="F219" i="10"/>
  <c r="N219" i="10" s="1"/>
  <c r="H219" i="10"/>
  <c r="J219" i="10"/>
  <c r="O219" i="10"/>
  <c r="I219" i="10"/>
  <c r="G219" i="10"/>
  <c r="M219" i="10"/>
  <c r="D427" i="10"/>
  <c r="C426" i="10"/>
  <c r="D213" i="3"/>
  <c r="C212" i="3"/>
  <c r="E206" i="5"/>
  <c r="C205" i="5"/>
  <c r="D205" i="5"/>
  <c r="C430" i="2"/>
  <c r="J430" i="2"/>
  <c r="E430" i="2"/>
  <c r="D430" i="2"/>
  <c r="G430" i="2"/>
  <c r="I430" i="2"/>
  <c r="H430" i="2"/>
  <c r="F431" i="2"/>
  <c r="C425" i="2"/>
  <c r="H425" i="2"/>
  <c r="J425" i="2"/>
  <c r="G425" i="2"/>
  <c r="I425" i="2"/>
  <c r="E425" i="2"/>
  <c r="D425" i="2"/>
  <c r="D1549" i="2"/>
  <c r="C1549" i="2" s="1"/>
  <c r="C1548" i="2"/>
  <c r="C1438" i="3"/>
  <c r="E762" i="3"/>
  <c r="C762" i="3" s="1"/>
  <c r="F1437" i="3"/>
  <c r="H1437" i="3"/>
  <c r="G1437" i="3"/>
  <c r="E1437" i="3"/>
  <c r="E317" i="8"/>
  <c r="C317" i="8" s="1"/>
  <c r="G761" i="3"/>
  <c r="I761" i="3"/>
  <c r="D761" i="3"/>
  <c r="F761" i="3" s="1"/>
  <c r="H761" i="3"/>
  <c r="J761" i="3"/>
  <c r="M761" i="3"/>
  <c r="L761" i="3"/>
  <c r="K761" i="3"/>
  <c r="G309" i="5"/>
  <c r="H309" i="5"/>
  <c r="I309" i="5"/>
  <c r="F316" i="8"/>
  <c r="D316" i="8"/>
  <c r="H316" i="8"/>
  <c r="I316" i="8"/>
  <c r="G316" i="8"/>
  <c r="E1548" i="2"/>
  <c r="F1548" i="2"/>
  <c r="J1548" i="2"/>
  <c r="G1548" i="2"/>
  <c r="D436" i="8"/>
  <c r="E435" i="8"/>
  <c r="F435" i="8" s="1"/>
  <c r="F671" i="2"/>
  <c r="D1107" i="3"/>
  <c r="G1107" i="3"/>
  <c r="H670" i="2"/>
  <c r="F670" i="2"/>
  <c r="I670" i="2"/>
  <c r="G670" i="2"/>
  <c r="D670" i="2"/>
  <c r="F301" i="3"/>
  <c r="G301" i="3"/>
  <c r="E301" i="3"/>
  <c r="C1680" i="2"/>
  <c r="D1680" i="2"/>
  <c r="H1107" i="3" l="1"/>
  <c r="E1107" i="3"/>
  <c r="F1108" i="3"/>
  <c r="D1108" i="3" s="1"/>
  <c r="E582" i="3"/>
  <c r="D581" i="3"/>
  <c r="F581" i="3" s="1"/>
  <c r="C581" i="3"/>
  <c r="E221" i="10"/>
  <c r="D220" i="10"/>
  <c r="C220" i="10"/>
  <c r="P220" i="10"/>
  <c r="K220" i="10"/>
  <c r="G220" i="10"/>
  <c r="O220" i="10"/>
  <c r="H220" i="10"/>
  <c r="J220" i="10"/>
  <c r="L220" i="10"/>
  <c r="Q220" i="10" s="1"/>
  <c r="I220" i="10"/>
  <c r="M220" i="10"/>
  <c r="F220" i="10"/>
  <c r="N220" i="10" s="1"/>
  <c r="D428" i="10"/>
  <c r="C427" i="10"/>
  <c r="D214" i="3"/>
  <c r="C213" i="3"/>
  <c r="D206" i="5"/>
  <c r="E207" i="5"/>
  <c r="C206" i="5"/>
  <c r="I431" i="2"/>
  <c r="D431" i="2"/>
  <c r="E431" i="2"/>
  <c r="G431" i="2"/>
  <c r="C431" i="2"/>
  <c r="J431" i="2"/>
  <c r="H431" i="2"/>
  <c r="H426" i="2"/>
  <c r="J426" i="2"/>
  <c r="G426" i="2"/>
  <c r="I426" i="2"/>
  <c r="C426" i="2"/>
  <c r="E426" i="2"/>
  <c r="D426" i="2"/>
  <c r="D1550" i="2"/>
  <c r="C1550" i="2" s="1"/>
  <c r="E763" i="3"/>
  <c r="C763" i="3" s="1"/>
  <c r="F1438" i="3"/>
  <c r="E1438" i="3"/>
  <c r="H1438" i="3"/>
  <c r="G1438" i="3"/>
  <c r="E318" i="8"/>
  <c r="C318" i="8" s="1"/>
  <c r="C436" i="8"/>
  <c r="F436" i="8"/>
  <c r="D762" i="3"/>
  <c r="F762" i="3" s="1"/>
  <c r="K762" i="3"/>
  <c r="J762" i="3"/>
  <c r="I762" i="3"/>
  <c r="H762" i="3"/>
  <c r="G762" i="3"/>
  <c r="M762" i="3"/>
  <c r="L762" i="3"/>
  <c r="G310" i="5"/>
  <c r="I310" i="5"/>
  <c r="H310" i="5"/>
  <c r="F317" i="8"/>
  <c r="D317" i="8"/>
  <c r="I317" i="8"/>
  <c r="H317" i="8"/>
  <c r="G317" i="8"/>
  <c r="G1549" i="2"/>
  <c r="J1549" i="2"/>
  <c r="E1549" i="2"/>
  <c r="F1549" i="2"/>
  <c r="D437" i="8"/>
  <c r="C437" i="8" s="1"/>
  <c r="E436" i="8"/>
  <c r="H1680" i="2"/>
  <c r="E1680" i="2"/>
  <c r="F1680" i="2"/>
  <c r="G1680" i="2"/>
  <c r="H671" i="2"/>
  <c r="E673" i="2"/>
  <c r="E674" i="2" s="1"/>
  <c r="G671" i="2"/>
  <c r="I671" i="2"/>
  <c r="D671" i="2"/>
  <c r="C1681" i="2"/>
  <c r="D1681" i="2"/>
  <c r="C1108" i="3" l="1"/>
  <c r="F1109" i="3"/>
  <c r="H1109" i="3" s="1"/>
  <c r="H1108" i="3"/>
  <c r="G1108" i="3"/>
  <c r="E1108" i="3"/>
  <c r="D582" i="3"/>
  <c r="F582" i="3" s="1"/>
  <c r="C582" i="3"/>
  <c r="E583" i="3"/>
  <c r="D221" i="10"/>
  <c r="E222" i="10"/>
  <c r="K221" i="10"/>
  <c r="G221" i="10"/>
  <c r="O221" i="10"/>
  <c r="F221" i="10"/>
  <c r="N221" i="10" s="1"/>
  <c r="I221" i="10"/>
  <c r="J221" i="10"/>
  <c r="L221" i="10"/>
  <c r="Q221" i="10" s="1"/>
  <c r="P221" i="10"/>
  <c r="M221" i="10"/>
  <c r="H221" i="10"/>
  <c r="C221" i="10"/>
  <c r="D429" i="10"/>
  <c r="C428" i="10"/>
  <c r="C214" i="3"/>
  <c r="D215" i="3"/>
  <c r="D207" i="5"/>
  <c r="C207" i="5"/>
  <c r="E208" i="5"/>
  <c r="G302" i="3"/>
  <c r="F302" i="3"/>
  <c r="E302" i="3"/>
  <c r="G432" i="2"/>
  <c r="H432" i="2"/>
  <c r="D432" i="2"/>
  <c r="I432" i="2"/>
  <c r="E432" i="2"/>
  <c r="C432" i="2"/>
  <c r="J432" i="2"/>
  <c r="C428" i="2"/>
  <c r="I428" i="2"/>
  <c r="H428" i="2"/>
  <c r="J428" i="2"/>
  <c r="G428" i="2"/>
  <c r="D428" i="2"/>
  <c r="E428" i="2"/>
  <c r="C1440" i="3"/>
  <c r="D1551" i="2"/>
  <c r="C1551" i="2" s="1"/>
  <c r="E764" i="3"/>
  <c r="C764" i="3" s="1"/>
  <c r="E1439" i="3"/>
  <c r="F1439" i="3"/>
  <c r="H1439" i="3"/>
  <c r="G1439" i="3"/>
  <c r="E319" i="8"/>
  <c r="C319" i="8" s="1"/>
  <c r="D763" i="3"/>
  <c r="F763" i="3" s="1"/>
  <c r="G763" i="3"/>
  <c r="K763" i="3"/>
  <c r="L763" i="3"/>
  <c r="I763" i="3"/>
  <c r="M763" i="3"/>
  <c r="J763" i="3"/>
  <c r="H763" i="3"/>
  <c r="G311" i="5"/>
  <c r="H311" i="5"/>
  <c r="I311" i="5"/>
  <c r="D318" i="8"/>
  <c r="F318" i="8"/>
  <c r="H318" i="8"/>
  <c r="I318" i="8"/>
  <c r="G318" i="8"/>
  <c r="F1550" i="2"/>
  <c r="G1550" i="2"/>
  <c r="J1550" i="2"/>
  <c r="E1550" i="2"/>
  <c r="F437" i="8"/>
  <c r="D438" i="8"/>
  <c r="C438" i="8" s="1"/>
  <c r="E437" i="8"/>
  <c r="E1681" i="2"/>
  <c r="F1681" i="2"/>
  <c r="G1681" i="2"/>
  <c r="H1681" i="2"/>
  <c r="I676" i="2"/>
  <c r="F675" i="2"/>
  <c r="H675" i="2"/>
  <c r="G675" i="2"/>
  <c r="D676" i="2"/>
  <c r="F1111" i="3"/>
  <c r="C1110" i="3"/>
  <c r="D1110" i="3"/>
  <c r="G1110" i="3"/>
  <c r="E1110" i="3"/>
  <c r="D675" i="2"/>
  <c r="I675" i="2"/>
  <c r="H674" i="2"/>
  <c r="F674" i="2"/>
  <c r="D674" i="2"/>
  <c r="G674" i="2"/>
  <c r="I674" i="2"/>
  <c r="H673" i="2"/>
  <c r="F673" i="2"/>
  <c r="D673" i="2"/>
  <c r="I673" i="2"/>
  <c r="G673" i="2"/>
  <c r="F672" i="2"/>
  <c r="H672" i="2"/>
  <c r="G672" i="2"/>
  <c r="I672" i="2"/>
  <c r="D672" i="2"/>
  <c r="C1683" i="2"/>
  <c r="D1683" i="2"/>
  <c r="C1682" i="2"/>
  <c r="D1682" i="2"/>
  <c r="C1109" i="3" l="1"/>
  <c r="G1109" i="3"/>
  <c r="D1109" i="3"/>
  <c r="E1109" i="3"/>
  <c r="C583" i="3"/>
  <c r="D583" i="3"/>
  <c r="F583" i="3" s="1"/>
  <c r="E584" i="3"/>
  <c r="C1111" i="3"/>
  <c r="H1111" i="3"/>
  <c r="E223" i="10"/>
  <c r="D222" i="10"/>
  <c r="K222" i="10"/>
  <c r="G222" i="10"/>
  <c r="O222" i="10"/>
  <c r="F222" i="10"/>
  <c r="N222" i="10" s="1"/>
  <c r="I222" i="10"/>
  <c r="H222" i="10"/>
  <c r="M222" i="10"/>
  <c r="L222" i="10"/>
  <c r="Q222" i="10" s="1"/>
  <c r="P222" i="10"/>
  <c r="C222" i="10"/>
  <c r="J222" i="10"/>
  <c r="C429" i="10"/>
  <c r="D430" i="10"/>
  <c r="C433" i="2"/>
  <c r="G433" i="2"/>
  <c r="I433" i="2"/>
  <c r="D433" i="2"/>
  <c r="E433" i="2"/>
  <c r="J433" i="2"/>
  <c r="H433" i="2"/>
  <c r="F434" i="2"/>
  <c r="C215" i="3"/>
  <c r="D216" i="3"/>
  <c r="E209" i="5"/>
  <c r="D208" i="5"/>
  <c r="C208" i="5"/>
  <c r="F303" i="3"/>
  <c r="G303" i="3"/>
  <c r="E303" i="3"/>
  <c r="C429" i="2"/>
  <c r="I429" i="2"/>
  <c r="H429" i="2"/>
  <c r="J429" i="2"/>
  <c r="G429" i="2"/>
  <c r="E429" i="2"/>
  <c r="D429" i="2"/>
  <c r="F1440" i="3"/>
  <c r="G1440" i="3"/>
  <c r="H1440" i="3"/>
  <c r="E1440" i="3"/>
  <c r="C1441" i="3"/>
  <c r="E765" i="3"/>
  <c r="C765" i="3" s="1"/>
  <c r="D1552" i="2"/>
  <c r="C1552" i="2" s="1"/>
  <c r="E320" i="8"/>
  <c r="C320" i="8" s="1"/>
  <c r="D764" i="3"/>
  <c r="F764" i="3" s="1"/>
  <c r="G764" i="3"/>
  <c r="H764" i="3"/>
  <c r="I764" i="3"/>
  <c r="K764" i="3"/>
  <c r="L764" i="3"/>
  <c r="M764" i="3"/>
  <c r="J764" i="3"/>
  <c r="G312" i="5"/>
  <c r="H312" i="5"/>
  <c r="I312" i="5"/>
  <c r="D319" i="8"/>
  <c r="F319" i="8"/>
  <c r="G319" i="8"/>
  <c r="H319" i="8"/>
  <c r="I319" i="8"/>
  <c r="J1551" i="2"/>
  <c r="G1551" i="2"/>
  <c r="E1551" i="2"/>
  <c r="F1551" i="2"/>
  <c r="F438" i="8"/>
  <c r="D439" i="8"/>
  <c r="C439" i="8" s="1"/>
  <c r="E438" i="8"/>
  <c r="E1682" i="2"/>
  <c r="F1682" i="2"/>
  <c r="G1682" i="2"/>
  <c r="H1682" i="2"/>
  <c r="H1683" i="2"/>
  <c r="G1683" i="2"/>
  <c r="E1683" i="2"/>
  <c r="F1683" i="2"/>
  <c r="E677" i="2"/>
  <c r="H676" i="2"/>
  <c r="G676" i="2"/>
  <c r="F676" i="2"/>
  <c r="G1111" i="3"/>
  <c r="E1111" i="3"/>
  <c r="D1111" i="3"/>
  <c r="F1112" i="3"/>
  <c r="D1684" i="2"/>
  <c r="E585" i="3" l="1"/>
  <c r="C584" i="3"/>
  <c r="D584" i="3"/>
  <c r="F584" i="3" s="1"/>
  <c r="F1113" i="3"/>
  <c r="H1113" i="3" s="1"/>
  <c r="H1112" i="3"/>
  <c r="E224" i="10"/>
  <c r="D223" i="10"/>
  <c r="D431" i="10"/>
  <c r="C430" i="10"/>
  <c r="G223" i="10"/>
  <c r="O223" i="10"/>
  <c r="F223" i="10"/>
  <c r="N223" i="10" s="1"/>
  <c r="I223" i="10"/>
  <c r="H223" i="10"/>
  <c r="M223" i="10"/>
  <c r="J223" i="10"/>
  <c r="P223" i="10"/>
  <c r="K223" i="10"/>
  <c r="C223" i="10"/>
  <c r="L223" i="10"/>
  <c r="Q223" i="10" s="1"/>
  <c r="F435" i="2"/>
  <c r="J434" i="2"/>
  <c r="C434" i="2"/>
  <c r="H434" i="2"/>
  <c r="E434" i="2"/>
  <c r="G434" i="2"/>
  <c r="D434" i="2"/>
  <c r="I434" i="2"/>
  <c r="D217" i="3"/>
  <c r="C216" i="3"/>
  <c r="D209" i="5"/>
  <c r="C209" i="5"/>
  <c r="E210" i="5"/>
  <c r="E304" i="3"/>
  <c r="F304" i="3"/>
  <c r="G304" i="3"/>
  <c r="F1317" i="2"/>
  <c r="G1552" i="2"/>
  <c r="E1552" i="2"/>
  <c r="E766" i="3"/>
  <c r="C766" i="3" s="1"/>
  <c r="J1552" i="2"/>
  <c r="E1441" i="3"/>
  <c r="F1441" i="3"/>
  <c r="H1441" i="3"/>
  <c r="G1441" i="3"/>
  <c r="E321" i="8"/>
  <c r="C321" i="8" s="1"/>
  <c r="F1552" i="2"/>
  <c r="G765" i="3"/>
  <c r="K765" i="3"/>
  <c r="L765" i="3"/>
  <c r="I765" i="3"/>
  <c r="M765" i="3"/>
  <c r="H765" i="3"/>
  <c r="J765" i="3"/>
  <c r="D765" i="3"/>
  <c r="F765" i="3" s="1"/>
  <c r="G313" i="5"/>
  <c r="H313" i="5"/>
  <c r="I313" i="5"/>
  <c r="D320" i="8"/>
  <c r="G320" i="8"/>
  <c r="H320" i="8"/>
  <c r="I320" i="8"/>
  <c r="F320" i="8"/>
  <c r="D440" i="8"/>
  <c r="C440" i="8" s="1"/>
  <c r="F439" i="8"/>
  <c r="E439" i="8"/>
  <c r="E678" i="2"/>
  <c r="C678" i="2" s="1"/>
  <c r="C677" i="2"/>
  <c r="F1114" i="3"/>
  <c r="H1114" i="3" s="1"/>
  <c r="E1684" i="2"/>
  <c r="F1684" i="2"/>
  <c r="G1684" i="2"/>
  <c r="H1684" i="2"/>
  <c r="H677" i="2"/>
  <c r="G677" i="2"/>
  <c r="F677" i="2"/>
  <c r="I677" i="2"/>
  <c r="D677" i="2"/>
  <c r="C1112" i="3"/>
  <c r="G1112" i="3"/>
  <c r="E1112" i="3"/>
  <c r="D1112" i="3"/>
  <c r="D1686" i="2"/>
  <c r="D1685" i="2"/>
  <c r="E373" i="2"/>
  <c r="D373" i="2"/>
  <c r="C373" i="2"/>
  <c r="G377" i="2"/>
  <c r="I377" i="2"/>
  <c r="J377" i="2"/>
  <c r="H377" i="2"/>
  <c r="G378" i="2"/>
  <c r="I378" i="2"/>
  <c r="J378" i="2"/>
  <c r="H378" i="2"/>
  <c r="D1087" i="3"/>
  <c r="E1087" i="3"/>
  <c r="C1091" i="3"/>
  <c r="D1091" i="3"/>
  <c r="G1091" i="3"/>
  <c r="C1092" i="3"/>
  <c r="E1092" i="3"/>
  <c r="G1092" i="3"/>
  <c r="C1679" i="2"/>
  <c r="D1679" i="2"/>
  <c r="E372" i="2"/>
  <c r="D372" i="2"/>
  <c r="C372" i="2"/>
  <c r="G376" i="2"/>
  <c r="I376" i="2"/>
  <c r="J376" i="2"/>
  <c r="H376" i="2"/>
  <c r="C1090" i="3"/>
  <c r="G1090" i="3"/>
  <c r="C1678" i="2"/>
  <c r="D1678" i="2"/>
  <c r="E371" i="2"/>
  <c r="D371" i="2"/>
  <c r="C371" i="2"/>
  <c r="G375" i="2"/>
  <c r="I375" i="2"/>
  <c r="J375" i="2"/>
  <c r="H375" i="2"/>
  <c r="C1089" i="3"/>
  <c r="D1089" i="3"/>
  <c r="E1089" i="3"/>
  <c r="G1089" i="3"/>
  <c r="C1677" i="2"/>
  <c r="D1677" i="2"/>
  <c r="E370" i="2"/>
  <c r="D370" i="2"/>
  <c r="C370" i="2"/>
  <c r="G374" i="2"/>
  <c r="I374" i="2"/>
  <c r="J374" i="2"/>
  <c r="H374" i="2"/>
  <c r="C1088" i="3"/>
  <c r="D1088" i="3"/>
  <c r="E1088" i="3"/>
  <c r="G1088" i="3"/>
  <c r="C1676" i="2"/>
  <c r="D1676" i="2"/>
  <c r="E369" i="2"/>
  <c r="D369" i="2"/>
  <c r="C369" i="2"/>
  <c r="G373" i="2"/>
  <c r="I373" i="2"/>
  <c r="J373" i="2"/>
  <c r="H373" i="2"/>
  <c r="C1087" i="3"/>
  <c r="G1087" i="3"/>
  <c r="C1675" i="2"/>
  <c r="D1675" i="2"/>
  <c r="E368" i="2"/>
  <c r="D368" i="2"/>
  <c r="C368" i="2"/>
  <c r="G372" i="2"/>
  <c r="I372" i="2"/>
  <c r="J372" i="2"/>
  <c r="H372" i="2"/>
  <c r="C1086" i="3"/>
  <c r="D1086" i="3"/>
  <c r="E1086" i="3"/>
  <c r="G1086" i="3"/>
  <c r="E367" i="2"/>
  <c r="D367" i="2"/>
  <c r="C367" i="2"/>
  <c r="E366" i="2"/>
  <c r="D366" i="2"/>
  <c r="C366" i="2"/>
  <c r="G371" i="2"/>
  <c r="I371" i="2"/>
  <c r="J371" i="2"/>
  <c r="H371" i="2"/>
  <c r="C1085" i="3"/>
  <c r="D1085" i="3"/>
  <c r="E1085" i="3"/>
  <c r="G1085" i="3"/>
  <c r="D1082" i="3"/>
  <c r="E1082" i="3"/>
  <c r="C1674" i="2"/>
  <c r="D1674" i="2"/>
  <c r="C1673" i="2"/>
  <c r="D1673" i="2"/>
  <c r="E365" i="2"/>
  <c r="D365" i="2"/>
  <c r="C365" i="2"/>
  <c r="G370" i="2"/>
  <c r="I370" i="2"/>
  <c r="J370" i="2"/>
  <c r="H370" i="2"/>
  <c r="D1113" i="3" l="1"/>
  <c r="E1113" i="3"/>
  <c r="C1113" i="3"/>
  <c r="D585" i="3"/>
  <c r="F585" i="3" s="1"/>
  <c r="E586" i="3"/>
  <c r="C585" i="3"/>
  <c r="C436" i="2"/>
  <c r="E225" i="10"/>
  <c r="D224" i="10"/>
  <c r="F224" i="10"/>
  <c r="N224" i="10" s="1"/>
  <c r="I224" i="10"/>
  <c r="H224" i="10"/>
  <c r="M224" i="10"/>
  <c r="J224" i="10"/>
  <c r="L224" i="10"/>
  <c r="Q224" i="10" s="1"/>
  <c r="K224" i="10"/>
  <c r="O224" i="10"/>
  <c r="C224" i="10"/>
  <c r="G224" i="10"/>
  <c r="P224" i="10"/>
  <c r="D432" i="10"/>
  <c r="C431" i="10"/>
  <c r="J435" i="2"/>
  <c r="G435" i="2"/>
  <c r="H435" i="2"/>
  <c r="I435" i="2"/>
  <c r="C435" i="2"/>
  <c r="D435" i="2"/>
  <c r="E435" i="2"/>
  <c r="D218" i="3"/>
  <c r="C217" i="3"/>
  <c r="C210" i="5"/>
  <c r="E211" i="5"/>
  <c r="D210" i="5"/>
  <c r="E305" i="3"/>
  <c r="F305" i="3"/>
  <c r="G305" i="3"/>
  <c r="F1316" i="2"/>
  <c r="F1318" i="2"/>
  <c r="C1442" i="3"/>
  <c r="H1443" i="3"/>
  <c r="E767" i="3"/>
  <c r="E1442" i="3"/>
  <c r="G1442" i="3"/>
  <c r="H1442" i="3"/>
  <c r="F1442" i="3"/>
  <c r="E322" i="8"/>
  <c r="C322" i="8" s="1"/>
  <c r="J766" i="3"/>
  <c r="G766" i="3"/>
  <c r="M766" i="3"/>
  <c r="I766" i="3"/>
  <c r="L766" i="3"/>
  <c r="D766" i="3"/>
  <c r="F766" i="3" s="1"/>
  <c r="K766" i="3"/>
  <c r="H766" i="3"/>
  <c r="G314" i="5"/>
  <c r="H314" i="5"/>
  <c r="I314" i="5"/>
  <c r="F321" i="8"/>
  <c r="G321" i="8"/>
  <c r="H321" i="8"/>
  <c r="I321" i="8"/>
  <c r="D321" i="8"/>
  <c r="G1553" i="2"/>
  <c r="E1553" i="2"/>
  <c r="F1553" i="2"/>
  <c r="J1553" i="2"/>
  <c r="E440" i="8"/>
  <c r="D441" i="8"/>
  <c r="C441" i="8" s="1"/>
  <c r="F440" i="8"/>
  <c r="G678" i="2"/>
  <c r="F678" i="2"/>
  <c r="D678" i="2"/>
  <c r="H678" i="2"/>
  <c r="E679" i="2"/>
  <c r="D679" i="2" s="1"/>
  <c r="I678" i="2"/>
  <c r="F1115" i="3"/>
  <c r="E1114" i="3"/>
  <c r="D1114" i="3"/>
  <c r="C1114" i="3"/>
  <c r="E1675" i="2"/>
  <c r="F1675" i="2"/>
  <c r="G1675" i="2"/>
  <c r="H1675" i="2"/>
  <c r="F1685" i="2"/>
  <c r="G1685" i="2"/>
  <c r="H1685" i="2"/>
  <c r="E1685" i="2"/>
  <c r="E1679" i="2"/>
  <c r="G1679" i="2"/>
  <c r="F1679" i="2"/>
  <c r="H1679" i="2"/>
  <c r="G1676" i="2"/>
  <c r="H1676" i="2"/>
  <c r="E1676" i="2"/>
  <c r="F1676" i="2"/>
  <c r="E1678" i="2"/>
  <c r="F1678" i="2"/>
  <c r="G1678" i="2"/>
  <c r="H1678" i="2"/>
  <c r="H1686" i="2"/>
  <c r="E1686" i="2"/>
  <c r="F1686" i="2"/>
  <c r="G1686" i="2"/>
  <c r="H1674" i="2"/>
  <c r="G1674" i="2"/>
  <c r="F1674" i="2"/>
  <c r="E1674" i="2"/>
  <c r="H1677" i="2"/>
  <c r="E1677" i="2"/>
  <c r="F1677" i="2"/>
  <c r="G1677" i="2"/>
  <c r="F1673" i="2"/>
  <c r="H1673" i="2"/>
  <c r="E1673" i="2"/>
  <c r="G1673" i="2"/>
  <c r="G1113" i="3"/>
  <c r="D1081" i="3"/>
  <c r="E1081" i="3"/>
  <c r="D1080" i="3"/>
  <c r="C1084" i="3"/>
  <c r="D1084" i="3"/>
  <c r="E1084" i="3"/>
  <c r="G1084" i="3"/>
  <c r="C1672" i="2"/>
  <c r="D1672" i="2"/>
  <c r="G369" i="2"/>
  <c r="I369" i="2"/>
  <c r="J369" i="2"/>
  <c r="H369" i="2"/>
  <c r="E1079" i="3"/>
  <c r="C1083" i="3"/>
  <c r="D1083" i="3"/>
  <c r="E1083" i="3"/>
  <c r="G1083" i="3"/>
  <c r="C1671" i="2"/>
  <c r="D1671" i="2"/>
  <c r="E363" i="2"/>
  <c r="D363" i="2"/>
  <c r="C363" i="2"/>
  <c r="E362" i="2"/>
  <c r="D362" i="2"/>
  <c r="C362" i="2"/>
  <c r="G368" i="2"/>
  <c r="I368" i="2"/>
  <c r="J368" i="2"/>
  <c r="H368" i="2"/>
  <c r="C1082" i="3"/>
  <c r="G1082" i="3"/>
  <c r="D1079" i="3"/>
  <c r="D1077" i="3"/>
  <c r="E1077" i="3"/>
  <c r="D1076" i="3"/>
  <c r="G1076" i="3"/>
  <c r="C1670" i="2"/>
  <c r="D1670" i="2"/>
  <c r="E361" i="2"/>
  <c r="D361" i="2"/>
  <c r="C361" i="2"/>
  <c r="G366" i="2"/>
  <c r="I366" i="2"/>
  <c r="J366" i="2"/>
  <c r="H366" i="2"/>
  <c r="G367" i="2"/>
  <c r="I367" i="2"/>
  <c r="J367" i="2"/>
  <c r="H367" i="2"/>
  <c r="C1081" i="3"/>
  <c r="G1081" i="3"/>
  <c r="C1080" i="3"/>
  <c r="E1080" i="3"/>
  <c r="G1080" i="3"/>
  <c r="C1669" i="2"/>
  <c r="D1669" i="2"/>
  <c r="E360" i="2"/>
  <c r="D360" i="2"/>
  <c r="C360" i="2"/>
  <c r="G365" i="2"/>
  <c r="I365" i="2"/>
  <c r="J365" i="2"/>
  <c r="H365" i="2"/>
  <c r="E1075" i="3"/>
  <c r="C1079" i="3"/>
  <c r="G1079" i="3"/>
  <c r="C1667" i="2"/>
  <c r="D1667" i="2"/>
  <c r="C1668" i="2"/>
  <c r="D1668" i="2"/>
  <c r="E359" i="2"/>
  <c r="D359" i="2"/>
  <c r="C359" i="2"/>
  <c r="G362" i="2"/>
  <c r="I362" i="2"/>
  <c r="J362" i="2"/>
  <c r="H362" i="2"/>
  <c r="G363" i="2"/>
  <c r="I363" i="2"/>
  <c r="J363" i="2"/>
  <c r="H363" i="2"/>
  <c r="D1073" i="3"/>
  <c r="C1076" i="3"/>
  <c r="E1076" i="3"/>
  <c r="C1077" i="3"/>
  <c r="G1077" i="3"/>
  <c r="C1666" i="2"/>
  <c r="D1666" i="2"/>
  <c r="E358" i="2"/>
  <c r="D358" i="2"/>
  <c r="C358" i="2"/>
  <c r="E357" i="2"/>
  <c r="D357" i="2"/>
  <c r="C357" i="2"/>
  <c r="G361" i="2"/>
  <c r="I361" i="2"/>
  <c r="J361" i="2"/>
  <c r="H361" i="2"/>
  <c r="C1075" i="3"/>
  <c r="D1075" i="3"/>
  <c r="G1075" i="3"/>
  <c r="D1665" i="2"/>
  <c r="C1665" i="2"/>
  <c r="E356" i="2"/>
  <c r="D356" i="2"/>
  <c r="C356" i="2"/>
  <c r="G360" i="2"/>
  <c r="I360" i="2"/>
  <c r="J360" i="2"/>
  <c r="H360" i="2"/>
  <c r="C1074" i="3"/>
  <c r="D1074" i="3"/>
  <c r="E1074" i="3"/>
  <c r="G1074" i="3"/>
  <c r="C1664" i="2"/>
  <c r="D1664" i="2"/>
  <c r="E355" i="2"/>
  <c r="D355" i="2"/>
  <c r="C355" i="2"/>
  <c r="G359" i="2"/>
  <c r="I359" i="2"/>
  <c r="J359" i="2"/>
  <c r="H359" i="2"/>
  <c r="C1073" i="3"/>
  <c r="E1073" i="3"/>
  <c r="G1073" i="3"/>
  <c r="C1663" i="2"/>
  <c r="D1663" i="2"/>
  <c r="E354" i="2"/>
  <c r="D354" i="2"/>
  <c r="C354" i="2"/>
  <c r="G358" i="2"/>
  <c r="I358" i="2"/>
  <c r="J358" i="2"/>
  <c r="H358" i="2"/>
  <c r="D1069" i="3"/>
  <c r="E1069" i="3"/>
  <c r="C1072" i="3"/>
  <c r="D1072" i="3"/>
  <c r="E1072" i="3"/>
  <c r="G1072" i="3"/>
  <c r="C1662" i="2"/>
  <c r="D1662" i="2"/>
  <c r="E353" i="2"/>
  <c r="D353" i="2"/>
  <c r="C353" i="2"/>
  <c r="G357" i="2"/>
  <c r="I357" i="2"/>
  <c r="J357" i="2"/>
  <c r="H357" i="2"/>
  <c r="C1071" i="3"/>
  <c r="D1071" i="3"/>
  <c r="E1071" i="3"/>
  <c r="G1071" i="3"/>
  <c r="C1661" i="2"/>
  <c r="D1661" i="2"/>
  <c r="E352" i="2"/>
  <c r="D352" i="2"/>
  <c r="C352" i="2"/>
  <c r="G356" i="2"/>
  <c r="I356" i="2"/>
  <c r="J356" i="2"/>
  <c r="H356" i="2"/>
  <c r="C1070" i="3"/>
  <c r="D1070" i="3"/>
  <c r="E1070" i="3"/>
  <c r="G1070" i="3"/>
  <c r="C1660" i="2"/>
  <c r="D1660" i="2"/>
  <c r="E351" i="2"/>
  <c r="D351" i="2"/>
  <c r="C351" i="2"/>
  <c r="G355" i="2"/>
  <c r="I355" i="2"/>
  <c r="J355" i="2"/>
  <c r="H355" i="2"/>
  <c r="C1069" i="3"/>
  <c r="G1069" i="3"/>
  <c r="C1659" i="2"/>
  <c r="D1659" i="2"/>
  <c r="E350" i="2"/>
  <c r="D350" i="2"/>
  <c r="C350" i="2"/>
  <c r="G354" i="2"/>
  <c r="I354" i="2"/>
  <c r="J354" i="2"/>
  <c r="H354" i="2"/>
  <c r="E1066" i="3"/>
  <c r="C1068" i="3"/>
  <c r="D1068" i="3"/>
  <c r="E1068" i="3"/>
  <c r="G1068" i="3"/>
  <c r="C1658" i="2"/>
  <c r="D1658" i="2"/>
  <c r="E349" i="2"/>
  <c r="D349" i="2"/>
  <c r="C349" i="2"/>
  <c r="C1657" i="2"/>
  <c r="D1657" i="2"/>
  <c r="E348" i="2"/>
  <c r="D348" i="2"/>
  <c r="C348" i="2"/>
  <c r="G352" i="2"/>
  <c r="I352" i="2"/>
  <c r="J352" i="2"/>
  <c r="H352" i="2"/>
  <c r="G353" i="2"/>
  <c r="I353" i="2"/>
  <c r="J353" i="2"/>
  <c r="H353" i="2"/>
  <c r="C1067" i="3"/>
  <c r="D1067" i="3"/>
  <c r="E1067" i="3"/>
  <c r="G1067" i="3"/>
  <c r="C1066" i="3"/>
  <c r="D1066" i="3"/>
  <c r="G1066" i="3"/>
  <c r="C1656" i="2"/>
  <c r="D1656" i="2"/>
  <c r="E347" i="2"/>
  <c r="D347" i="2"/>
  <c r="C347" i="2"/>
  <c r="G351" i="2"/>
  <c r="I351" i="2"/>
  <c r="J351" i="2"/>
  <c r="H351" i="2"/>
  <c r="C1065" i="3"/>
  <c r="D1065" i="3"/>
  <c r="E1065" i="3"/>
  <c r="G1065" i="3"/>
  <c r="C1655" i="2"/>
  <c r="D1655" i="2"/>
  <c r="E346" i="2"/>
  <c r="D346" i="2"/>
  <c r="C346" i="2"/>
  <c r="G350" i="2"/>
  <c r="I350" i="2"/>
  <c r="J350" i="2"/>
  <c r="H350" i="2"/>
  <c r="C1064" i="3"/>
  <c r="D1064" i="3"/>
  <c r="E1064" i="3"/>
  <c r="G1064" i="3"/>
  <c r="C1654" i="2"/>
  <c r="D1654" i="2"/>
  <c r="E345" i="2"/>
  <c r="D345" i="2"/>
  <c r="C345" i="2"/>
  <c r="G349" i="2"/>
  <c r="I349" i="2"/>
  <c r="J349" i="2"/>
  <c r="H349" i="2"/>
  <c r="C1063" i="3"/>
  <c r="D1063" i="3"/>
  <c r="E1063" i="3"/>
  <c r="G1063" i="3"/>
  <c r="C1653" i="2"/>
  <c r="D1653" i="2"/>
  <c r="E344" i="2"/>
  <c r="D344" i="2"/>
  <c r="C344" i="2"/>
  <c r="G348" i="2"/>
  <c r="I348" i="2"/>
  <c r="J348" i="2"/>
  <c r="H348" i="2"/>
  <c r="C1062" i="3"/>
  <c r="D1062" i="3"/>
  <c r="E1062" i="3"/>
  <c r="G1062" i="3"/>
  <c r="C1652" i="2"/>
  <c r="D1652" i="2"/>
  <c r="E343" i="2"/>
  <c r="D343" i="2"/>
  <c r="C343" i="2"/>
  <c r="G347" i="2"/>
  <c r="I347" i="2"/>
  <c r="J347" i="2"/>
  <c r="H347" i="2"/>
  <c r="D1058" i="3"/>
  <c r="C1061" i="3"/>
  <c r="D1061" i="3"/>
  <c r="E1061" i="3"/>
  <c r="G1061" i="3"/>
  <c r="D1649" i="2"/>
  <c r="C1649" i="2"/>
  <c r="C1651" i="2"/>
  <c r="D1651" i="2"/>
  <c r="E342" i="2"/>
  <c r="D342" i="2"/>
  <c r="C342" i="2"/>
  <c r="G346" i="2"/>
  <c r="I346" i="2"/>
  <c r="J346" i="2"/>
  <c r="H346" i="2"/>
  <c r="C1060" i="3"/>
  <c r="D1060" i="3"/>
  <c r="E1060" i="3"/>
  <c r="G1060" i="3"/>
  <c r="C1650" i="2"/>
  <c r="D1650" i="2"/>
  <c r="E341" i="2"/>
  <c r="D341" i="2"/>
  <c r="C341" i="2"/>
  <c r="G345" i="2"/>
  <c r="I345" i="2"/>
  <c r="J345" i="2"/>
  <c r="H345" i="2"/>
  <c r="E1056" i="3"/>
  <c r="D1055" i="3"/>
  <c r="E1055" i="3"/>
  <c r="C1059" i="3"/>
  <c r="D1059" i="3"/>
  <c r="E1059" i="3"/>
  <c r="G1059" i="3"/>
  <c r="E340" i="2"/>
  <c r="D340" i="2"/>
  <c r="C340" i="2"/>
  <c r="G344" i="2"/>
  <c r="I344" i="2"/>
  <c r="J344" i="2"/>
  <c r="H344" i="2"/>
  <c r="C1058" i="3"/>
  <c r="E1058" i="3"/>
  <c r="G1058" i="3"/>
  <c r="C1648" i="2"/>
  <c r="D1648" i="2"/>
  <c r="E339" i="2"/>
  <c r="D339" i="2"/>
  <c r="C339" i="2"/>
  <c r="G343" i="2"/>
  <c r="I343" i="2"/>
  <c r="J343" i="2"/>
  <c r="H343" i="2"/>
  <c r="C1057" i="3"/>
  <c r="D1057" i="3"/>
  <c r="E1057" i="3"/>
  <c r="G1057" i="3"/>
  <c r="D586" i="3" l="1"/>
  <c r="F586" i="3" s="1"/>
  <c r="C586" i="3"/>
  <c r="E587" i="3"/>
  <c r="F1116" i="3"/>
  <c r="E1116" i="3" s="1"/>
  <c r="H1115" i="3"/>
  <c r="D225" i="10"/>
  <c r="E226" i="10"/>
  <c r="H225" i="10"/>
  <c r="M225" i="10"/>
  <c r="J225" i="10"/>
  <c r="L225" i="10"/>
  <c r="Q225" i="10" s="1"/>
  <c r="C225" i="10"/>
  <c r="P225" i="10"/>
  <c r="K225" i="10"/>
  <c r="O225" i="10"/>
  <c r="I225" i="10"/>
  <c r="G225" i="10"/>
  <c r="F225" i="10"/>
  <c r="N225" i="10" s="1"/>
  <c r="C432" i="10"/>
  <c r="D433" i="10"/>
  <c r="E436" i="2"/>
  <c r="D436" i="2"/>
  <c r="I436" i="2"/>
  <c r="G436" i="2"/>
  <c r="H436" i="2"/>
  <c r="J436" i="2"/>
  <c r="C218" i="3"/>
  <c r="D219" i="3"/>
  <c r="E212" i="5"/>
  <c r="C211" i="5"/>
  <c r="D211" i="5"/>
  <c r="G306" i="3"/>
  <c r="F306" i="3"/>
  <c r="E306" i="3"/>
  <c r="F1319" i="2"/>
  <c r="C767" i="3"/>
  <c r="L767" i="3"/>
  <c r="I767" i="3"/>
  <c r="M767" i="3"/>
  <c r="H767" i="3"/>
  <c r="E768" i="3"/>
  <c r="C1443" i="3"/>
  <c r="H1444" i="3"/>
  <c r="F1443" i="3"/>
  <c r="E1443" i="3"/>
  <c r="G1443" i="3"/>
  <c r="E323" i="8"/>
  <c r="G767" i="3"/>
  <c r="J767" i="3"/>
  <c r="D767" i="3"/>
  <c r="F767" i="3" s="1"/>
  <c r="K767" i="3"/>
  <c r="I315" i="5"/>
  <c r="G315" i="5"/>
  <c r="H315" i="5"/>
  <c r="G322" i="8"/>
  <c r="F322" i="8"/>
  <c r="D322" i="8"/>
  <c r="I322" i="8"/>
  <c r="H322" i="8"/>
  <c r="D442" i="8"/>
  <c r="C442" i="8" s="1"/>
  <c r="F441" i="8"/>
  <c r="E441" i="8"/>
  <c r="C679" i="2"/>
  <c r="E680" i="2"/>
  <c r="E681" i="2" s="1"/>
  <c r="E682" i="2" s="1"/>
  <c r="H679" i="2"/>
  <c r="F679" i="2"/>
  <c r="G679" i="2"/>
  <c r="I679" i="2"/>
  <c r="C1115" i="3"/>
  <c r="D1115" i="3"/>
  <c r="E1115" i="3"/>
  <c r="H1668" i="2"/>
  <c r="E1668" i="2"/>
  <c r="F1668" i="2"/>
  <c r="G1668" i="2"/>
  <c r="E1649" i="2"/>
  <c r="H1649" i="2"/>
  <c r="G1649" i="2"/>
  <c r="F1649" i="2"/>
  <c r="H1653" i="2"/>
  <c r="E1653" i="2"/>
  <c r="G1653" i="2"/>
  <c r="F1653" i="2"/>
  <c r="G1655" i="2"/>
  <c r="F1655" i="2"/>
  <c r="E1655" i="2"/>
  <c r="H1655" i="2"/>
  <c r="E1657" i="2"/>
  <c r="F1657" i="2"/>
  <c r="G1657" i="2"/>
  <c r="H1657" i="2"/>
  <c r="H1659" i="2"/>
  <c r="G1659" i="2"/>
  <c r="E1659" i="2"/>
  <c r="F1659" i="2"/>
  <c r="E1663" i="2"/>
  <c r="F1663" i="2"/>
  <c r="G1663" i="2"/>
  <c r="H1663" i="2"/>
  <c r="H1665" i="2"/>
  <c r="E1665" i="2"/>
  <c r="F1665" i="2"/>
  <c r="G1665" i="2"/>
  <c r="E1667" i="2"/>
  <c r="F1667" i="2"/>
  <c r="G1667" i="2"/>
  <c r="H1667" i="2"/>
  <c r="E1672" i="2"/>
  <c r="F1672" i="2"/>
  <c r="G1672" i="2"/>
  <c r="H1672" i="2"/>
  <c r="E1648" i="2"/>
  <c r="F1648" i="2"/>
  <c r="G1648" i="2"/>
  <c r="H1648" i="2"/>
  <c r="H1650" i="2"/>
  <c r="E1650" i="2"/>
  <c r="F1650" i="2"/>
  <c r="G1650" i="2"/>
  <c r="E1651" i="2"/>
  <c r="F1651" i="2"/>
  <c r="G1651" i="2"/>
  <c r="H1651" i="2"/>
  <c r="E1660" i="2"/>
  <c r="F1660" i="2"/>
  <c r="G1660" i="2"/>
  <c r="H1660" i="2"/>
  <c r="H1662" i="2"/>
  <c r="F1662" i="2"/>
  <c r="E1662" i="2"/>
  <c r="G1662" i="2"/>
  <c r="F1658" i="2"/>
  <c r="G1658" i="2"/>
  <c r="E1658" i="2"/>
  <c r="H1658" i="2"/>
  <c r="E1664" i="2"/>
  <c r="G1664" i="2"/>
  <c r="F1664" i="2"/>
  <c r="H1664" i="2"/>
  <c r="H1661" i="2"/>
  <c r="E1661" i="2"/>
  <c r="F1661" i="2"/>
  <c r="G1661" i="2"/>
  <c r="G1670" i="2"/>
  <c r="F1670" i="2"/>
  <c r="E1670" i="2"/>
  <c r="H1670" i="2"/>
  <c r="H1671" i="2"/>
  <c r="G1671" i="2"/>
  <c r="E1671" i="2"/>
  <c r="F1671" i="2"/>
  <c r="E1652" i="2"/>
  <c r="H1652" i="2"/>
  <c r="F1652" i="2"/>
  <c r="G1652" i="2"/>
  <c r="E1654" i="2"/>
  <c r="F1654" i="2"/>
  <c r="G1654" i="2"/>
  <c r="H1654" i="2"/>
  <c r="H1656" i="2"/>
  <c r="E1656" i="2"/>
  <c r="F1656" i="2"/>
  <c r="G1656" i="2"/>
  <c r="E1669" i="2"/>
  <c r="F1669" i="2"/>
  <c r="G1669" i="2"/>
  <c r="H1669" i="2"/>
  <c r="E1666" i="2"/>
  <c r="F1666" i="2"/>
  <c r="G1666" i="2"/>
  <c r="H1666" i="2"/>
  <c r="G1115" i="3"/>
  <c r="G1114" i="3"/>
  <c r="C1647" i="2"/>
  <c r="D1647" i="2"/>
  <c r="E338" i="2"/>
  <c r="D338" i="2"/>
  <c r="C338" i="2"/>
  <c r="G342" i="2"/>
  <c r="I342" i="2"/>
  <c r="J342" i="2"/>
  <c r="H342" i="2"/>
  <c r="C1056" i="3"/>
  <c r="D1056" i="3"/>
  <c r="G1056" i="3"/>
  <c r="C1646" i="2"/>
  <c r="D1646" i="2"/>
  <c r="E337" i="2"/>
  <c r="D337" i="2"/>
  <c r="C337" i="2"/>
  <c r="G341" i="2"/>
  <c r="I341" i="2"/>
  <c r="J341" i="2"/>
  <c r="H341" i="2"/>
  <c r="G1052" i="3"/>
  <c r="E1052" i="3"/>
  <c r="D1052" i="3"/>
  <c r="C1052" i="3"/>
  <c r="D1051" i="3"/>
  <c r="E1051" i="3"/>
  <c r="C1055" i="3"/>
  <c r="G1055" i="3"/>
  <c r="C1645" i="2"/>
  <c r="D1645" i="2"/>
  <c r="E336" i="2"/>
  <c r="D336" i="2"/>
  <c r="C336" i="2"/>
  <c r="D1050" i="3"/>
  <c r="E1050" i="3"/>
  <c r="E1054" i="3"/>
  <c r="D1054" i="3"/>
  <c r="C1054" i="3"/>
  <c r="E1053" i="3"/>
  <c r="D1053" i="3"/>
  <c r="C1053" i="3"/>
  <c r="C1051" i="3"/>
  <c r="C1050" i="3"/>
  <c r="G338" i="2"/>
  <c r="I338" i="2"/>
  <c r="J338" i="2"/>
  <c r="H338" i="2"/>
  <c r="G1054" i="3"/>
  <c r="C1644" i="2"/>
  <c r="D1644" i="2"/>
  <c r="E335" i="2"/>
  <c r="D335" i="2"/>
  <c r="C335" i="2"/>
  <c r="G340" i="2"/>
  <c r="I340" i="2"/>
  <c r="J340" i="2"/>
  <c r="H340" i="2"/>
  <c r="D1049" i="3"/>
  <c r="E1049" i="3"/>
  <c r="G1053" i="3"/>
  <c r="D1643" i="2"/>
  <c r="D1642" i="2"/>
  <c r="D1641" i="2"/>
  <c r="D1640" i="2"/>
  <c r="D1639" i="2"/>
  <c r="D1638" i="2"/>
  <c r="H339" i="2"/>
  <c r="H337" i="2"/>
  <c r="H336" i="2"/>
  <c r="H335" i="2"/>
  <c r="H334" i="2"/>
  <c r="I339" i="2"/>
  <c r="I337" i="2"/>
  <c r="I336" i="2"/>
  <c r="I335" i="2"/>
  <c r="I334" i="2"/>
  <c r="C1643" i="2"/>
  <c r="E334" i="2"/>
  <c r="D334" i="2"/>
  <c r="C334" i="2"/>
  <c r="G339" i="2"/>
  <c r="J339" i="2"/>
  <c r="C353" i="8"/>
  <c r="C1642" i="2"/>
  <c r="C1641" i="2"/>
  <c r="E333" i="2"/>
  <c r="D333" i="2"/>
  <c r="C333" i="2"/>
  <c r="G337" i="2"/>
  <c r="J337" i="2"/>
  <c r="G1051" i="3"/>
  <c r="C352" i="8"/>
  <c r="H333" i="2"/>
  <c r="H332" i="2"/>
  <c r="J336" i="2"/>
  <c r="J335" i="2"/>
  <c r="J334" i="2"/>
  <c r="J333" i="2"/>
  <c r="J332" i="2"/>
  <c r="I333" i="2"/>
  <c r="I332" i="2"/>
  <c r="G336" i="2"/>
  <c r="G335" i="2"/>
  <c r="G334" i="2"/>
  <c r="G333" i="2"/>
  <c r="G332" i="2"/>
  <c r="G1050" i="3"/>
  <c r="G1049" i="3"/>
  <c r="G1048" i="3"/>
  <c r="G1047" i="3"/>
  <c r="G1046" i="3"/>
  <c r="E607" i="2"/>
  <c r="H607" i="2" s="1"/>
  <c r="C1640" i="2"/>
  <c r="E332" i="2"/>
  <c r="D332" i="2"/>
  <c r="C332" i="2"/>
  <c r="E1045" i="3"/>
  <c r="C1049" i="3"/>
  <c r="C1639" i="2"/>
  <c r="C1638" i="2"/>
  <c r="C1048" i="3"/>
  <c r="D1048" i="3"/>
  <c r="E1048" i="3"/>
  <c r="C1637" i="2"/>
  <c r="D1637" i="2"/>
  <c r="C1116" i="3" l="1"/>
  <c r="D587" i="3"/>
  <c r="F587" i="3" s="1"/>
  <c r="C587" i="3"/>
  <c r="E588" i="3"/>
  <c r="G1116" i="3"/>
  <c r="D1116" i="3"/>
  <c r="F1117" i="3"/>
  <c r="H1116" i="3"/>
  <c r="E227" i="10"/>
  <c r="D226" i="10"/>
  <c r="J226" i="10"/>
  <c r="L226" i="10"/>
  <c r="Q226" i="10" s="1"/>
  <c r="C226" i="10"/>
  <c r="P226" i="10"/>
  <c r="O226" i="10"/>
  <c r="I226" i="10"/>
  <c r="M226" i="10"/>
  <c r="G226" i="10"/>
  <c r="F226" i="10"/>
  <c r="N226" i="10" s="1"/>
  <c r="H226" i="10"/>
  <c r="K226" i="10"/>
  <c r="D434" i="10"/>
  <c r="C433" i="10"/>
  <c r="C219" i="3"/>
  <c r="D220" i="3"/>
  <c r="D212" i="5"/>
  <c r="C212" i="5"/>
  <c r="E213" i="5"/>
  <c r="F307" i="3"/>
  <c r="G307" i="3"/>
  <c r="E307" i="3"/>
  <c r="F1320" i="2"/>
  <c r="I316" i="5"/>
  <c r="F323" i="8"/>
  <c r="C323" i="8"/>
  <c r="C768" i="3"/>
  <c r="H768" i="3"/>
  <c r="L768" i="3"/>
  <c r="M768" i="3"/>
  <c r="I768" i="3"/>
  <c r="F1444" i="3"/>
  <c r="C1444" i="3"/>
  <c r="E1444" i="3"/>
  <c r="G1444" i="3"/>
  <c r="E324" i="8"/>
  <c r="E769" i="3"/>
  <c r="D768" i="3"/>
  <c r="F768" i="3" s="1"/>
  <c r="K768" i="3"/>
  <c r="J768" i="3"/>
  <c r="G768" i="3"/>
  <c r="G316" i="5"/>
  <c r="H316" i="5"/>
  <c r="D323" i="8"/>
  <c r="G323" i="8"/>
  <c r="H323" i="8"/>
  <c r="I323" i="8"/>
  <c r="D443" i="8"/>
  <c r="C443" i="8" s="1"/>
  <c r="F442" i="8"/>
  <c r="E442" i="8"/>
  <c r="E683" i="2"/>
  <c r="F683" i="2" s="1"/>
  <c r="D682" i="2"/>
  <c r="G680" i="2"/>
  <c r="C680" i="2"/>
  <c r="I680" i="2"/>
  <c r="D680" i="2"/>
  <c r="F680" i="2"/>
  <c r="H680" i="2"/>
  <c r="F682" i="2"/>
  <c r="H682" i="2"/>
  <c r="G682" i="2"/>
  <c r="I682" i="2"/>
  <c r="C682" i="2"/>
  <c r="C681" i="2"/>
  <c r="D681" i="2"/>
  <c r="G681" i="2"/>
  <c r="I681" i="2"/>
  <c r="F681" i="2"/>
  <c r="H681" i="2"/>
  <c r="F1643" i="2"/>
  <c r="E1643" i="2"/>
  <c r="G1643" i="2"/>
  <c r="H1643" i="2"/>
  <c r="G1646" i="2"/>
  <c r="E1646" i="2"/>
  <c r="F1646" i="2"/>
  <c r="H1646" i="2"/>
  <c r="E1645" i="2"/>
  <c r="F1645" i="2"/>
  <c r="G1645" i="2"/>
  <c r="H1645" i="2"/>
  <c r="H1638" i="2"/>
  <c r="E1638" i="2"/>
  <c r="F1638" i="2"/>
  <c r="G1638" i="2"/>
  <c r="H1647" i="2"/>
  <c r="E1647" i="2"/>
  <c r="F1647" i="2"/>
  <c r="G1647" i="2"/>
  <c r="E1639" i="2"/>
  <c r="F1639" i="2"/>
  <c r="G1639" i="2"/>
  <c r="H1639" i="2"/>
  <c r="H1644" i="2"/>
  <c r="G1644" i="2"/>
  <c r="F1644" i="2"/>
  <c r="E1644" i="2"/>
  <c r="F1640" i="2"/>
  <c r="G1640" i="2"/>
  <c r="H1640" i="2"/>
  <c r="E1640" i="2"/>
  <c r="E1642" i="2"/>
  <c r="F1642" i="2"/>
  <c r="G1642" i="2"/>
  <c r="H1642" i="2"/>
  <c r="E1637" i="2"/>
  <c r="F1637" i="2"/>
  <c r="H1637" i="2"/>
  <c r="G1637" i="2"/>
  <c r="H1641" i="2"/>
  <c r="E1641" i="2"/>
  <c r="F1641" i="2"/>
  <c r="G1641" i="2"/>
  <c r="I607" i="2"/>
  <c r="G607" i="2"/>
  <c r="C1047" i="3"/>
  <c r="D1047" i="3"/>
  <c r="E1047" i="3"/>
  <c r="H331" i="2"/>
  <c r="C1046" i="3"/>
  <c r="D1046" i="3"/>
  <c r="E1046" i="3"/>
  <c r="E331" i="2"/>
  <c r="D331" i="2"/>
  <c r="C331" i="2"/>
  <c r="E330" i="2"/>
  <c r="D330" i="2"/>
  <c r="C330" i="2"/>
  <c r="E329" i="2"/>
  <c r="D329" i="2"/>
  <c r="C329" i="2"/>
  <c r="E328" i="2"/>
  <c r="D328" i="2"/>
  <c r="C328" i="2"/>
  <c r="D1041" i="3"/>
  <c r="E1041" i="3"/>
  <c r="C1636" i="2"/>
  <c r="D1636" i="2"/>
  <c r="C1045" i="3"/>
  <c r="D1045" i="3"/>
  <c r="G1045" i="3"/>
  <c r="E327" i="2"/>
  <c r="D327" i="2"/>
  <c r="C327" i="2"/>
  <c r="D1042" i="3"/>
  <c r="E1042" i="3"/>
  <c r="C1635" i="2"/>
  <c r="D1635" i="2"/>
  <c r="G331" i="2"/>
  <c r="I331" i="2"/>
  <c r="J331" i="2"/>
  <c r="C1044" i="3"/>
  <c r="D1044" i="3"/>
  <c r="E1044" i="3"/>
  <c r="G1044" i="3"/>
  <c r="C1634" i="2"/>
  <c r="D1634" i="2"/>
  <c r="G330" i="2"/>
  <c r="I330" i="2"/>
  <c r="J330" i="2"/>
  <c r="H330" i="2"/>
  <c r="C1043" i="3"/>
  <c r="D1043" i="3"/>
  <c r="E1043" i="3"/>
  <c r="G1043" i="3"/>
  <c r="C1633" i="2"/>
  <c r="D1633" i="2"/>
  <c r="E326" i="2"/>
  <c r="D326" i="2"/>
  <c r="C326" i="2"/>
  <c r="E325" i="2"/>
  <c r="D325" i="2"/>
  <c r="C325" i="2"/>
  <c r="G329" i="2"/>
  <c r="I329" i="2"/>
  <c r="J329" i="2"/>
  <c r="H329" i="2"/>
  <c r="D1040" i="3"/>
  <c r="E1040" i="3"/>
  <c r="D1039" i="3"/>
  <c r="D1038" i="3"/>
  <c r="E1038" i="3"/>
  <c r="E589" i="3" l="1"/>
  <c r="C588" i="3"/>
  <c r="D588" i="3"/>
  <c r="F588" i="3" s="1"/>
  <c r="H1117" i="3"/>
  <c r="D1117" i="3"/>
  <c r="C1117" i="3"/>
  <c r="F1118" i="3"/>
  <c r="E1117" i="3"/>
  <c r="E228" i="10"/>
  <c r="D227" i="10"/>
  <c r="L227" i="10"/>
  <c r="Q227" i="10" s="1"/>
  <c r="C227" i="10"/>
  <c r="P227" i="10"/>
  <c r="K227" i="10"/>
  <c r="I227" i="10"/>
  <c r="M227" i="10"/>
  <c r="G227" i="10"/>
  <c r="F227" i="10"/>
  <c r="N227" i="10" s="1"/>
  <c r="H227" i="10"/>
  <c r="J227" i="10"/>
  <c r="O227" i="10"/>
  <c r="D435" i="10"/>
  <c r="C434" i="10"/>
  <c r="D221" i="3"/>
  <c r="C220" i="3"/>
  <c r="E214" i="5"/>
  <c r="D213" i="5"/>
  <c r="C213" i="5"/>
  <c r="E308" i="3"/>
  <c r="G308" i="3"/>
  <c r="F308" i="3"/>
  <c r="F1321" i="2"/>
  <c r="F324" i="8"/>
  <c r="C324" i="8"/>
  <c r="I317" i="5"/>
  <c r="E1446" i="3"/>
  <c r="H1445" i="3"/>
  <c r="C769" i="3"/>
  <c r="H769" i="3"/>
  <c r="L769" i="3"/>
  <c r="I769" i="3"/>
  <c r="M769" i="3"/>
  <c r="H317" i="5"/>
  <c r="G317" i="5"/>
  <c r="E770" i="3"/>
  <c r="E797" i="3" s="1"/>
  <c r="E799" i="3" s="1"/>
  <c r="G1445" i="3"/>
  <c r="E1445" i="3"/>
  <c r="C1445" i="3"/>
  <c r="F1445" i="3"/>
  <c r="D324" i="8"/>
  <c r="I324" i="8"/>
  <c r="H324" i="8"/>
  <c r="G324" i="8"/>
  <c r="E325" i="8"/>
  <c r="D769" i="3"/>
  <c r="F769" i="3" s="1"/>
  <c r="J769" i="3"/>
  <c r="G769" i="3"/>
  <c r="K769" i="3"/>
  <c r="D444" i="8"/>
  <c r="C444" i="8" s="1"/>
  <c r="E443" i="8"/>
  <c r="F443" i="8"/>
  <c r="E684" i="2"/>
  <c r="D683" i="2"/>
  <c r="G683" i="2"/>
  <c r="I683" i="2"/>
  <c r="H683" i="2"/>
  <c r="C683" i="2"/>
  <c r="E1120" i="3"/>
  <c r="D1120" i="3"/>
  <c r="G1117" i="3"/>
  <c r="H1635" i="2"/>
  <c r="E1635" i="2"/>
  <c r="G1635" i="2"/>
  <c r="F1635" i="2"/>
  <c r="E1636" i="2"/>
  <c r="F1636" i="2"/>
  <c r="G1636" i="2"/>
  <c r="H1636" i="2"/>
  <c r="E1634" i="2"/>
  <c r="G1634" i="2"/>
  <c r="F1634" i="2"/>
  <c r="H1634" i="2"/>
  <c r="E1633" i="2"/>
  <c r="F1633" i="2"/>
  <c r="G1633" i="2"/>
  <c r="H1633" i="2"/>
  <c r="C354" i="8"/>
  <c r="C1042" i="3"/>
  <c r="G1042" i="3"/>
  <c r="E324" i="2"/>
  <c r="D324" i="2"/>
  <c r="C324" i="2"/>
  <c r="C1632" i="2"/>
  <c r="D1632" i="2"/>
  <c r="G328" i="2"/>
  <c r="I328" i="2"/>
  <c r="J328" i="2"/>
  <c r="H328" i="2"/>
  <c r="C1041" i="3"/>
  <c r="G1041" i="3"/>
  <c r="C1631" i="2"/>
  <c r="D1631" i="2"/>
  <c r="G327" i="2"/>
  <c r="I327" i="2"/>
  <c r="J327" i="2"/>
  <c r="H327" i="2"/>
  <c r="C1040" i="3"/>
  <c r="G1040" i="3"/>
  <c r="D1630" i="2"/>
  <c r="D1629" i="2"/>
  <c r="C1629" i="2"/>
  <c r="C1630" i="2"/>
  <c r="D589" i="3" l="1"/>
  <c r="F589" i="3" s="1"/>
  <c r="C589" i="3"/>
  <c r="E590" i="3"/>
  <c r="H1118" i="3"/>
  <c r="C1118" i="3"/>
  <c r="D1118" i="3"/>
  <c r="E1118" i="3"/>
  <c r="E229" i="10"/>
  <c r="D228" i="10"/>
  <c r="C435" i="10"/>
  <c r="D436" i="10"/>
  <c r="C228" i="10"/>
  <c r="P228" i="10"/>
  <c r="K228" i="10"/>
  <c r="G228" i="10"/>
  <c r="O228" i="10"/>
  <c r="M228" i="10"/>
  <c r="F228" i="10"/>
  <c r="N228" i="10" s="1"/>
  <c r="H228" i="10"/>
  <c r="J228" i="10"/>
  <c r="L228" i="10"/>
  <c r="Q228" i="10" s="1"/>
  <c r="I228" i="10"/>
  <c r="D222" i="3"/>
  <c r="C221" i="3"/>
  <c r="D214" i="5"/>
  <c r="E215" i="5"/>
  <c r="C214" i="5"/>
  <c r="F309" i="3"/>
  <c r="G309" i="3"/>
  <c r="E309" i="3"/>
  <c r="E800" i="3"/>
  <c r="C799" i="3"/>
  <c r="F325" i="8"/>
  <c r="C325" i="8"/>
  <c r="E326" i="8"/>
  <c r="I318" i="5"/>
  <c r="C1446" i="3"/>
  <c r="G1446" i="3"/>
  <c r="F1446" i="3"/>
  <c r="H770" i="3"/>
  <c r="L770" i="3"/>
  <c r="I770" i="3"/>
  <c r="M770" i="3"/>
  <c r="H1446" i="3"/>
  <c r="C770" i="3"/>
  <c r="H318" i="5"/>
  <c r="G318" i="5"/>
  <c r="K770" i="3"/>
  <c r="G770" i="3"/>
  <c r="D770" i="3"/>
  <c r="F770" i="3" s="1"/>
  <c r="J770" i="3"/>
  <c r="D325" i="8"/>
  <c r="G325" i="8"/>
  <c r="H325" i="8"/>
  <c r="I325" i="8"/>
  <c r="D445" i="8"/>
  <c r="C445" i="8" s="1"/>
  <c r="E444" i="8"/>
  <c r="F444" i="8"/>
  <c r="D684" i="2"/>
  <c r="I684" i="2"/>
  <c r="C684" i="2"/>
  <c r="F684" i="2"/>
  <c r="H684" i="2"/>
  <c r="G684" i="2"/>
  <c r="D1123" i="3"/>
  <c r="G1123" i="3"/>
  <c r="E1123" i="3"/>
  <c r="D1122" i="3"/>
  <c r="G1122" i="3"/>
  <c r="E1122" i="3"/>
  <c r="E1121" i="3"/>
  <c r="D1121" i="3"/>
  <c r="G1118" i="3"/>
  <c r="H1629" i="2"/>
  <c r="E1629" i="2"/>
  <c r="G1629" i="2"/>
  <c r="F1629" i="2"/>
  <c r="H1631" i="2"/>
  <c r="G1631" i="2"/>
  <c r="E1631" i="2"/>
  <c r="F1631" i="2"/>
  <c r="H1632" i="2"/>
  <c r="E1632" i="2"/>
  <c r="F1632" i="2"/>
  <c r="G1632" i="2"/>
  <c r="E1630" i="2"/>
  <c r="F1630" i="2"/>
  <c r="G1630" i="2"/>
  <c r="H1630" i="2"/>
  <c r="C366" i="8"/>
  <c r="C365" i="8"/>
  <c r="C364" i="8"/>
  <c r="C363" i="8"/>
  <c r="C362" i="8"/>
  <c r="C361" i="8"/>
  <c r="C360" i="8"/>
  <c r="C359" i="8"/>
  <c r="C358" i="8"/>
  <c r="C357" i="8"/>
  <c r="C356" i="8"/>
  <c r="C355" i="8"/>
  <c r="E323" i="2"/>
  <c r="D323" i="2"/>
  <c r="C323" i="2"/>
  <c r="E322" i="2"/>
  <c r="D322" i="2"/>
  <c r="C322" i="2"/>
  <c r="G325" i="2"/>
  <c r="I325" i="2"/>
  <c r="J325" i="2"/>
  <c r="H325" i="2"/>
  <c r="G326" i="2"/>
  <c r="I326" i="2"/>
  <c r="J326" i="2"/>
  <c r="H326" i="2"/>
  <c r="D1035" i="3"/>
  <c r="E1035" i="3"/>
  <c r="C1038" i="3"/>
  <c r="G1038" i="3"/>
  <c r="C1039" i="3"/>
  <c r="E1039" i="3"/>
  <c r="G1039" i="3"/>
  <c r="E591" i="3" l="1"/>
  <c r="D590" i="3"/>
  <c r="F590" i="3" s="1"/>
  <c r="C590" i="3"/>
  <c r="D229" i="10"/>
  <c r="E230" i="10"/>
  <c r="K229" i="10"/>
  <c r="G229" i="10"/>
  <c r="O229" i="10"/>
  <c r="F229" i="10"/>
  <c r="N229" i="10" s="1"/>
  <c r="I229" i="10"/>
  <c r="C229" i="10"/>
  <c r="H229" i="10"/>
  <c r="J229" i="10"/>
  <c r="M229" i="10"/>
  <c r="P229" i="10"/>
  <c r="L229" i="10"/>
  <c r="Q229" i="10" s="1"/>
  <c r="D437" i="10"/>
  <c r="C436" i="10"/>
  <c r="C222" i="3"/>
  <c r="D223" i="3"/>
  <c r="C800" i="3"/>
  <c r="E801" i="3"/>
  <c r="J801" i="3" s="1"/>
  <c r="D215" i="5"/>
  <c r="C215" i="5"/>
  <c r="E216" i="5"/>
  <c r="G310" i="3"/>
  <c r="F310" i="3"/>
  <c r="E310" i="3"/>
  <c r="C1451" i="3"/>
  <c r="E1451" i="3"/>
  <c r="H1451" i="3"/>
  <c r="G1451" i="3"/>
  <c r="F1451" i="3"/>
  <c r="C1450" i="3"/>
  <c r="G1450" i="3"/>
  <c r="H1450" i="3"/>
  <c r="F1450" i="3"/>
  <c r="E1450" i="3"/>
  <c r="C1449" i="3"/>
  <c r="G1449" i="3"/>
  <c r="H1449" i="3"/>
  <c r="F1449" i="3"/>
  <c r="E1449" i="3"/>
  <c r="F326" i="8"/>
  <c r="I326" i="8"/>
  <c r="C326" i="8"/>
  <c r="E327" i="8"/>
  <c r="E328" i="8" s="1"/>
  <c r="E329" i="8" s="1"/>
  <c r="E331" i="8" s="1"/>
  <c r="E332" i="8" s="1"/>
  <c r="E333" i="8" s="1"/>
  <c r="E334" i="8" s="1"/>
  <c r="G326" i="8"/>
  <c r="H326" i="8"/>
  <c r="D326" i="8"/>
  <c r="I319" i="5"/>
  <c r="H319" i="5"/>
  <c r="G319" i="5"/>
  <c r="C1448" i="3"/>
  <c r="G1448" i="3"/>
  <c r="H1448" i="3"/>
  <c r="E1448" i="3"/>
  <c r="F1448" i="3"/>
  <c r="K797" i="3"/>
  <c r="G797" i="3"/>
  <c r="D797" i="3"/>
  <c r="F797" i="3" s="1"/>
  <c r="J797" i="3"/>
  <c r="H1447" i="3"/>
  <c r="F1447" i="3"/>
  <c r="E1447" i="3"/>
  <c r="G1447" i="3"/>
  <c r="C1447" i="3"/>
  <c r="I797" i="3"/>
  <c r="M797" i="3"/>
  <c r="H797" i="3"/>
  <c r="L797" i="3"/>
  <c r="C797" i="3"/>
  <c r="D446" i="8"/>
  <c r="C446" i="8" s="1"/>
  <c r="E445" i="8"/>
  <c r="F445" i="8"/>
  <c r="E687" i="2"/>
  <c r="D685" i="2"/>
  <c r="C685" i="2"/>
  <c r="G1121" i="3"/>
  <c r="G1120" i="3"/>
  <c r="C367" i="8"/>
  <c r="E1037" i="3"/>
  <c r="D1037" i="3"/>
  <c r="C1037" i="3"/>
  <c r="E1036" i="3"/>
  <c r="D1036" i="3"/>
  <c r="C1036" i="3"/>
  <c r="C1035" i="3"/>
  <c r="E1034" i="3"/>
  <c r="D1034" i="3"/>
  <c r="C1034" i="3"/>
  <c r="E1033" i="3"/>
  <c r="D1033" i="3"/>
  <c r="C1033" i="3"/>
  <c r="G1037" i="3"/>
  <c r="G324" i="2"/>
  <c r="I324" i="2"/>
  <c r="J324" i="2"/>
  <c r="H324" i="2"/>
  <c r="E321" i="2"/>
  <c r="D321" i="2"/>
  <c r="C321" i="2"/>
  <c r="E320" i="2"/>
  <c r="D320" i="2"/>
  <c r="C320" i="2"/>
  <c r="E319" i="2"/>
  <c r="D319" i="2"/>
  <c r="C319" i="2"/>
  <c r="G323" i="2"/>
  <c r="I323" i="2"/>
  <c r="J323" i="2"/>
  <c r="H323" i="2"/>
  <c r="E1032" i="3"/>
  <c r="D1032" i="3"/>
  <c r="C1032" i="3"/>
  <c r="G1036" i="3"/>
  <c r="C1628" i="2"/>
  <c r="D1628" i="2"/>
  <c r="C1627" i="2"/>
  <c r="D1627" i="2"/>
  <c r="D591" i="3" l="1"/>
  <c r="F591" i="3" s="1"/>
  <c r="C591" i="3"/>
  <c r="E592" i="3"/>
  <c r="E231" i="10"/>
  <c r="D230" i="10"/>
  <c r="C437" i="10"/>
  <c r="D438" i="10"/>
  <c r="K230" i="10"/>
  <c r="G230" i="10"/>
  <c r="O230" i="10"/>
  <c r="F230" i="10"/>
  <c r="N230" i="10" s="1"/>
  <c r="I230" i="10"/>
  <c r="H230" i="10"/>
  <c r="M230" i="10"/>
  <c r="C230" i="10"/>
  <c r="J230" i="10"/>
  <c r="L230" i="10"/>
  <c r="Q230" i="10" s="1"/>
  <c r="P230" i="10"/>
  <c r="D224" i="3"/>
  <c r="C223" i="3"/>
  <c r="D334" i="8"/>
  <c r="C334" i="8"/>
  <c r="H334" i="8"/>
  <c r="I334" i="8"/>
  <c r="F334" i="8"/>
  <c r="G334" i="8"/>
  <c r="E217" i="5"/>
  <c r="D216" i="5"/>
  <c r="C216" i="5"/>
  <c r="C333" i="8"/>
  <c r="F333" i="8"/>
  <c r="G333" i="8"/>
  <c r="H333" i="8"/>
  <c r="I333" i="8"/>
  <c r="D333" i="8"/>
  <c r="F311" i="3"/>
  <c r="G311" i="3"/>
  <c r="E311" i="3"/>
  <c r="E802" i="3"/>
  <c r="J802" i="3" s="1"/>
  <c r="C801" i="3"/>
  <c r="H801" i="3"/>
  <c r="G801" i="3"/>
  <c r="I801" i="3"/>
  <c r="K801" i="3"/>
  <c r="M801" i="3"/>
  <c r="D801" i="3"/>
  <c r="F801" i="3" s="1"/>
  <c r="L801" i="3"/>
  <c r="C332" i="8"/>
  <c r="I332" i="8"/>
  <c r="G332" i="8"/>
  <c r="H332" i="8"/>
  <c r="F332" i="8"/>
  <c r="D332" i="8"/>
  <c r="I331" i="5"/>
  <c r="G331" i="5"/>
  <c r="H331" i="5"/>
  <c r="D331" i="8"/>
  <c r="H331" i="8"/>
  <c r="G331" i="8"/>
  <c r="F331" i="8"/>
  <c r="I331" i="8"/>
  <c r="C331" i="8"/>
  <c r="G330" i="5"/>
  <c r="I330" i="5"/>
  <c r="H330" i="5"/>
  <c r="C330" i="8"/>
  <c r="F330" i="8"/>
  <c r="I330" i="8"/>
  <c r="G330" i="8"/>
  <c r="H330" i="8"/>
  <c r="D330" i="8"/>
  <c r="I322" i="5"/>
  <c r="H322" i="5"/>
  <c r="G322" i="5"/>
  <c r="I800" i="3"/>
  <c r="M800" i="3"/>
  <c r="D800" i="3"/>
  <c r="F800" i="3" s="1"/>
  <c r="L800" i="3"/>
  <c r="K800" i="3"/>
  <c r="H800" i="3"/>
  <c r="G800" i="3"/>
  <c r="J800" i="3"/>
  <c r="D329" i="8"/>
  <c r="I329" i="8"/>
  <c r="H329" i="8"/>
  <c r="C329" i="8"/>
  <c r="G329" i="8"/>
  <c r="F329" i="8"/>
  <c r="I321" i="5"/>
  <c r="H321" i="5"/>
  <c r="G321" i="5"/>
  <c r="G799" i="3"/>
  <c r="J799" i="3"/>
  <c r="H799" i="3"/>
  <c r="K799" i="3"/>
  <c r="D799" i="3"/>
  <c r="F799" i="3" s="1"/>
  <c r="M799" i="3"/>
  <c r="L799" i="3"/>
  <c r="I799" i="3"/>
  <c r="C328" i="8"/>
  <c r="I328" i="8"/>
  <c r="D328" i="8"/>
  <c r="H328" i="8"/>
  <c r="G328" i="8"/>
  <c r="F328" i="8"/>
  <c r="H327" i="8"/>
  <c r="F327" i="8"/>
  <c r="C327" i="8"/>
  <c r="G327" i="8"/>
  <c r="D327" i="8"/>
  <c r="I327" i="8"/>
  <c r="I320" i="5"/>
  <c r="H320" i="5"/>
  <c r="G320" i="5"/>
  <c r="D798" i="3"/>
  <c r="F798" i="3" s="1"/>
  <c r="G798" i="3"/>
  <c r="H798" i="3"/>
  <c r="K798" i="3"/>
  <c r="L798" i="3"/>
  <c r="I798" i="3"/>
  <c r="M798" i="3"/>
  <c r="J798" i="3"/>
  <c r="C798" i="3"/>
  <c r="F446" i="8"/>
  <c r="E446" i="8"/>
  <c r="D447" i="8"/>
  <c r="E688" i="2"/>
  <c r="E689" i="2" s="1"/>
  <c r="E690" i="2" s="1"/>
  <c r="E691" i="2" s="1"/>
  <c r="E692" i="2" s="1"/>
  <c r="E693" i="2" s="1"/>
  <c r="E694" i="2" s="1"/>
  <c r="E695" i="2" s="1"/>
  <c r="E696" i="2" s="1"/>
  <c r="E697" i="2" s="1"/>
  <c r="H687" i="2"/>
  <c r="G687" i="2"/>
  <c r="F687" i="2"/>
  <c r="I687" i="2"/>
  <c r="D686" i="2"/>
  <c r="C686" i="2"/>
  <c r="C687" i="2"/>
  <c r="D687" i="2"/>
  <c r="E1627" i="2"/>
  <c r="F1627" i="2"/>
  <c r="G1627" i="2"/>
  <c r="H1627" i="2"/>
  <c r="E1628" i="2"/>
  <c r="F1628" i="2"/>
  <c r="G1628" i="2"/>
  <c r="H1628" i="2"/>
  <c r="C368" i="8"/>
  <c r="C1626" i="2"/>
  <c r="D1626" i="2"/>
  <c r="E318" i="2"/>
  <c r="D318" i="2"/>
  <c r="C318" i="2"/>
  <c r="G322" i="2"/>
  <c r="I322" i="2"/>
  <c r="J322" i="2"/>
  <c r="H322" i="2"/>
  <c r="G1035" i="3"/>
  <c r="C1625" i="2"/>
  <c r="D1625" i="2"/>
  <c r="E317" i="2"/>
  <c r="D317" i="2"/>
  <c r="C317" i="2"/>
  <c r="G321" i="2"/>
  <c r="I321" i="2"/>
  <c r="J321" i="2"/>
  <c r="H321" i="2"/>
  <c r="G1034" i="3"/>
  <c r="D592" i="3" l="1"/>
  <c r="F592" i="3" s="1"/>
  <c r="E593" i="3"/>
  <c r="C592" i="3"/>
  <c r="H335" i="8"/>
  <c r="I335" i="8"/>
  <c r="G335" i="8"/>
  <c r="E232" i="10"/>
  <c r="D231" i="10"/>
  <c r="D439" i="10"/>
  <c r="C438" i="10"/>
  <c r="G231" i="10"/>
  <c r="O231" i="10"/>
  <c r="F231" i="10"/>
  <c r="N231" i="10" s="1"/>
  <c r="I231" i="10"/>
  <c r="H231" i="10"/>
  <c r="M231" i="10"/>
  <c r="J231" i="10"/>
  <c r="C231" i="10"/>
  <c r="L231" i="10"/>
  <c r="Q231" i="10" s="1"/>
  <c r="P231" i="10"/>
  <c r="K231" i="10"/>
  <c r="D225" i="3"/>
  <c r="C224" i="3"/>
  <c r="D217" i="5"/>
  <c r="C217" i="5"/>
  <c r="E218" i="5"/>
  <c r="E312" i="3"/>
  <c r="G312" i="3"/>
  <c r="F312" i="3"/>
  <c r="E803" i="3"/>
  <c r="C802" i="3"/>
  <c r="I802" i="3"/>
  <c r="L802" i="3"/>
  <c r="H802" i="3"/>
  <c r="M802" i="3"/>
  <c r="K802" i="3"/>
  <c r="G802" i="3"/>
  <c r="D802" i="3"/>
  <c r="F802" i="3" s="1"/>
  <c r="D1158" i="2"/>
  <c r="D1159" i="2" s="1"/>
  <c r="D1160" i="2" s="1"/>
  <c r="D1161" i="2" s="1"/>
  <c r="D1162" i="2" s="1"/>
  <c r="D1163" i="2" s="1"/>
  <c r="D1164" i="2" s="1"/>
  <c r="D1165" i="2" s="1"/>
  <c r="C447" i="8"/>
  <c r="D448" i="8"/>
  <c r="D449" i="8" s="1"/>
  <c r="D450" i="8" s="1"/>
  <c r="D451" i="8" s="1"/>
  <c r="D452" i="8" s="1"/>
  <c r="D453" i="8" s="1"/>
  <c r="D454" i="8" s="1"/>
  <c r="D455" i="8" s="1"/>
  <c r="D456" i="8" s="1"/>
  <c r="D457" i="8" s="1"/>
  <c r="D458" i="8" s="1"/>
  <c r="D459" i="8" s="1"/>
  <c r="D460" i="8" s="1"/>
  <c r="D461" i="8" s="1"/>
  <c r="D462" i="8" s="1"/>
  <c r="D463" i="8" s="1"/>
  <c r="E447" i="8"/>
  <c r="F447" i="8"/>
  <c r="E698" i="2"/>
  <c r="E699" i="2" s="1"/>
  <c r="E700" i="2" s="1"/>
  <c r="E701" i="2" s="1"/>
  <c r="E702" i="2" s="1"/>
  <c r="D697" i="2"/>
  <c r="G697" i="2"/>
  <c r="C697" i="2"/>
  <c r="F697" i="2"/>
  <c r="H697" i="2"/>
  <c r="I697" i="2"/>
  <c r="F696" i="2"/>
  <c r="C696" i="2"/>
  <c r="G696" i="2"/>
  <c r="D696" i="2"/>
  <c r="I696" i="2"/>
  <c r="H696" i="2"/>
  <c r="F695" i="2"/>
  <c r="D695" i="2"/>
  <c r="H695" i="2"/>
  <c r="C695" i="2"/>
  <c r="I695" i="2"/>
  <c r="G695" i="2"/>
  <c r="G694" i="2"/>
  <c r="F694" i="2"/>
  <c r="H694" i="2"/>
  <c r="D694" i="2"/>
  <c r="I694" i="2"/>
  <c r="C694" i="2"/>
  <c r="C688" i="2"/>
  <c r="D693" i="2"/>
  <c r="C693" i="2"/>
  <c r="H693" i="2"/>
  <c r="G693" i="2"/>
  <c r="F693" i="2"/>
  <c r="I693" i="2"/>
  <c r="D688" i="2"/>
  <c r="D692" i="2"/>
  <c r="F692" i="2"/>
  <c r="H692" i="2"/>
  <c r="G692" i="2"/>
  <c r="I692" i="2"/>
  <c r="C692" i="2"/>
  <c r="D691" i="2"/>
  <c r="C691" i="2"/>
  <c r="H691" i="2"/>
  <c r="I691" i="2"/>
  <c r="F691" i="2"/>
  <c r="G691" i="2"/>
  <c r="D690" i="2"/>
  <c r="C690" i="2"/>
  <c r="F690" i="2"/>
  <c r="H690" i="2"/>
  <c r="G690" i="2"/>
  <c r="I690" i="2"/>
  <c r="H689" i="2"/>
  <c r="F689" i="2"/>
  <c r="I689" i="2"/>
  <c r="G689" i="2"/>
  <c r="D689" i="2"/>
  <c r="C689" i="2"/>
  <c r="G688" i="2"/>
  <c r="H688" i="2"/>
  <c r="F688" i="2"/>
  <c r="I688" i="2"/>
  <c r="F1625" i="2"/>
  <c r="G1625" i="2"/>
  <c r="H1625" i="2"/>
  <c r="E1625" i="2"/>
  <c r="H1626" i="2"/>
  <c r="E1626" i="2"/>
  <c r="F1626" i="2"/>
  <c r="G1626" i="2"/>
  <c r="C377" i="8"/>
  <c r="C376" i="8"/>
  <c r="C375" i="8"/>
  <c r="C374" i="8"/>
  <c r="C373" i="8"/>
  <c r="C372" i="8"/>
  <c r="C371" i="8"/>
  <c r="C370" i="8"/>
  <c r="C369" i="8"/>
  <c r="C1624" i="2"/>
  <c r="D1624" i="2"/>
  <c r="E316" i="2"/>
  <c r="D316" i="2"/>
  <c r="C316" i="2"/>
  <c r="E1031" i="3"/>
  <c r="D464" i="8" l="1"/>
  <c r="C463" i="8"/>
  <c r="C462" i="8"/>
  <c r="C461" i="8"/>
  <c r="C460" i="8"/>
  <c r="C459" i="8"/>
  <c r="D1166" i="2"/>
  <c r="C1166" i="2" s="1"/>
  <c r="G1165" i="2"/>
  <c r="F1165" i="2"/>
  <c r="E1165" i="2"/>
  <c r="H1165" i="2"/>
  <c r="I1165" i="2"/>
  <c r="C458" i="8"/>
  <c r="D593" i="3"/>
  <c r="F593" i="3" s="1"/>
  <c r="E594" i="3"/>
  <c r="C593" i="3"/>
  <c r="H336" i="8"/>
  <c r="G336" i="8"/>
  <c r="I336" i="8"/>
  <c r="E233" i="10"/>
  <c r="D232" i="10"/>
  <c r="F232" i="10"/>
  <c r="N232" i="10" s="1"/>
  <c r="I232" i="10"/>
  <c r="H232" i="10"/>
  <c r="M232" i="10"/>
  <c r="J232" i="10"/>
  <c r="L232" i="10"/>
  <c r="Q232" i="10" s="1"/>
  <c r="G232" i="10"/>
  <c r="P232" i="10"/>
  <c r="O232" i="10"/>
  <c r="C232" i="10"/>
  <c r="K232" i="10"/>
  <c r="C439" i="10"/>
  <c r="D440" i="10"/>
  <c r="F459" i="8"/>
  <c r="E459" i="8"/>
  <c r="C1165" i="2"/>
  <c r="E458" i="8"/>
  <c r="F458" i="8"/>
  <c r="E1164" i="2"/>
  <c r="H1164" i="2"/>
  <c r="G1164" i="2"/>
  <c r="I1164" i="2"/>
  <c r="F1164" i="2"/>
  <c r="C1164" i="2"/>
  <c r="E804" i="3"/>
  <c r="J803" i="3"/>
  <c r="C457" i="8"/>
  <c r="F457" i="8"/>
  <c r="E457" i="8"/>
  <c r="C1163" i="2"/>
  <c r="I1163" i="2"/>
  <c r="H1163" i="2"/>
  <c r="G1163" i="2"/>
  <c r="F1163" i="2"/>
  <c r="E1163" i="2"/>
  <c r="D226" i="3"/>
  <c r="C225" i="3"/>
  <c r="C456" i="8"/>
  <c r="F456" i="8"/>
  <c r="E456" i="8"/>
  <c r="C218" i="5"/>
  <c r="E219" i="5"/>
  <c r="D218" i="5"/>
  <c r="C455" i="8"/>
  <c r="E455" i="8"/>
  <c r="F455" i="8"/>
  <c r="F1162" i="2"/>
  <c r="E1162" i="2"/>
  <c r="G1162" i="2"/>
  <c r="I1162" i="2"/>
  <c r="C1162" i="2"/>
  <c r="H1162" i="2"/>
  <c r="E313" i="3"/>
  <c r="F313" i="3"/>
  <c r="G313" i="3"/>
  <c r="C1161" i="2"/>
  <c r="H1161" i="2"/>
  <c r="I1161" i="2"/>
  <c r="F1161" i="2"/>
  <c r="G1161" i="2"/>
  <c r="E1161" i="2"/>
  <c r="C803" i="3"/>
  <c r="G803" i="3"/>
  <c r="H803" i="3"/>
  <c r="K803" i="3"/>
  <c r="M803" i="3"/>
  <c r="I803" i="3"/>
  <c r="D803" i="3"/>
  <c r="F803" i="3" s="1"/>
  <c r="L803" i="3"/>
  <c r="C454" i="8"/>
  <c r="E454" i="8"/>
  <c r="F454" i="8"/>
  <c r="C1160" i="2"/>
  <c r="I1160" i="2"/>
  <c r="H1160" i="2"/>
  <c r="G1160" i="2"/>
  <c r="F1160" i="2"/>
  <c r="E1160" i="2"/>
  <c r="C453" i="8"/>
  <c r="F453" i="8"/>
  <c r="E453" i="8"/>
  <c r="E1159" i="2"/>
  <c r="C1159" i="2"/>
  <c r="G1159" i="2"/>
  <c r="I1159" i="2"/>
  <c r="H1159" i="2"/>
  <c r="F1159" i="2"/>
  <c r="C452" i="8"/>
  <c r="E452" i="8"/>
  <c r="F452" i="8"/>
  <c r="C1158" i="2"/>
  <c r="E1158" i="2"/>
  <c r="G1158" i="2"/>
  <c r="H1158" i="2"/>
  <c r="I1158" i="2"/>
  <c r="F1158" i="2"/>
  <c r="E451" i="8"/>
  <c r="C451" i="8"/>
  <c r="F451" i="8"/>
  <c r="C450" i="8"/>
  <c r="E450" i="8"/>
  <c r="F450" i="8"/>
  <c r="C449" i="8"/>
  <c r="F449" i="8"/>
  <c r="E449" i="8"/>
  <c r="E448" i="8"/>
  <c r="F448" i="8"/>
  <c r="C448" i="8"/>
  <c r="F702" i="2"/>
  <c r="H702" i="2"/>
  <c r="G702" i="2"/>
  <c r="I702" i="2"/>
  <c r="E703" i="2"/>
  <c r="E704" i="2" s="1"/>
  <c r="C702" i="2"/>
  <c r="D702" i="2"/>
  <c r="C701" i="2"/>
  <c r="D701" i="2"/>
  <c r="F701" i="2"/>
  <c r="H701" i="2"/>
  <c r="I701" i="2"/>
  <c r="G701" i="2"/>
  <c r="F700" i="2"/>
  <c r="H700" i="2"/>
  <c r="G700" i="2"/>
  <c r="I700" i="2"/>
  <c r="C700" i="2"/>
  <c r="D700" i="2"/>
  <c r="D698" i="2"/>
  <c r="H698" i="2"/>
  <c r="F698" i="2"/>
  <c r="G698" i="2"/>
  <c r="C699" i="2"/>
  <c r="H699" i="2"/>
  <c r="I699" i="2"/>
  <c r="F699" i="2"/>
  <c r="G699" i="2"/>
  <c r="D699" i="2"/>
  <c r="I698" i="2"/>
  <c r="C698" i="2"/>
  <c r="E1624" i="2"/>
  <c r="F1624" i="2"/>
  <c r="G1624" i="2"/>
  <c r="H1624" i="2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1623" i="2"/>
  <c r="D1623" i="2"/>
  <c r="E315" i="2"/>
  <c r="D315" i="2"/>
  <c r="C315" i="2"/>
  <c r="G320" i="2"/>
  <c r="I320" i="2"/>
  <c r="J320" i="2"/>
  <c r="H320" i="2"/>
  <c r="G1033" i="3"/>
  <c r="D465" i="8" l="1"/>
  <c r="C464" i="8"/>
  <c r="F462" i="8"/>
  <c r="E462" i="8"/>
  <c r="F460" i="8"/>
  <c r="E460" i="8"/>
  <c r="D1167" i="2"/>
  <c r="D1168" i="2" s="1"/>
  <c r="H1166" i="2"/>
  <c r="F1166" i="2"/>
  <c r="E1166" i="2"/>
  <c r="G1166" i="2"/>
  <c r="I1166" i="2"/>
  <c r="E595" i="3"/>
  <c r="D594" i="3"/>
  <c r="F594" i="3" s="1"/>
  <c r="C594" i="3"/>
  <c r="I337" i="8"/>
  <c r="G337" i="8"/>
  <c r="H337" i="8"/>
  <c r="D233" i="10"/>
  <c r="E234" i="10"/>
  <c r="C440" i="10"/>
  <c r="D441" i="10"/>
  <c r="H233" i="10"/>
  <c r="M233" i="10"/>
  <c r="J233" i="10"/>
  <c r="L233" i="10"/>
  <c r="Q233" i="10" s="1"/>
  <c r="I233" i="10"/>
  <c r="G233" i="10"/>
  <c r="F233" i="10"/>
  <c r="N233" i="10" s="1"/>
  <c r="P233" i="10"/>
  <c r="C233" i="10"/>
  <c r="K233" i="10"/>
  <c r="O233" i="10"/>
  <c r="M804" i="3"/>
  <c r="D804" i="3"/>
  <c r="F804" i="3" s="1"/>
  <c r="I804" i="3"/>
  <c r="L804" i="3"/>
  <c r="G804" i="3"/>
  <c r="C804" i="3"/>
  <c r="K804" i="3"/>
  <c r="H804" i="3"/>
  <c r="J804" i="3"/>
  <c r="C226" i="3"/>
  <c r="D227" i="3"/>
  <c r="E220" i="5"/>
  <c r="C219" i="5"/>
  <c r="D219" i="5"/>
  <c r="F314" i="3"/>
  <c r="G314" i="3"/>
  <c r="E314" i="3"/>
  <c r="C704" i="2"/>
  <c r="F704" i="2"/>
  <c r="G704" i="2"/>
  <c r="E705" i="2"/>
  <c r="H704" i="2"/>
  <c r="D704" i="2"/>
  <c r="I704" i="2"/>
  <c r="G703" i="2"/>
  <c r="F703" i="2"/>
  <c r="H703" i="2"/>
  <c r="D703" i="2"/>
  <c r="C703" i="2"/>
  <c r="I703" i="2"/>
  <c r="H1623" i="2"/>
  <c r="E1623" i="2"/>
  <c r="F1623" i="2"/>
  <c r="G1623" i="2"/>
  <c r="C391" i="8"/>
  <c r="C1622" i="2"/>
  <c r="D1622" i="2"/>
  <c r="G319" i="2"/>
  <c r="I319" i="2"/>
  <c r="J319" i="2"/>
  <c r="H319" i="2"/>
  <c r="G1032" i="3"/>
  <c r="D466" i="8" l="1"/>
  <c r="C465" i="8"/>
  <c r="I1168" i="2"/>
  <c r="G1168" i="2"/>
  <c r="H1168" i="2"/>
  <c r="E1168" i="2"/>
  <c r="F1168" i="2"/>
  <c r="G1167" i="2"/>
  <c r="F1167" i="2"/>
  <c r="E1167" i="2"/>
  <c r="H1167" i="2"/>
  <c r="I1167" i="2"/>
  <c r="C1167" i="2"/>
  <c r="C595" i="3"/>
  <c r="E596" i="3"/>
  <c r="D595" i="3"/>
  <c r="F595" i="3" s="1"/>
  <c r="G338" i="8"/>
  <c r="H338" i="8"/>
  <c r="I338" i="8"/>
  <c r="E235" i="10"/>
  <c r="D234" i="10"/>
  <c r="J234" i="10"/>
  <c r="L234" i="10"/>
  <c r="Q234" i="10" s="1"/>
  <c r="C234" i="10"/>
  <c r="P234" i="10"/>
  <c r="O234" i="10"/>
  <c r="I234" i="10"/>
  <c r="M234" i="10"/>
  <c r="G234" i="10"/>
  <c r="F234" i="10"/>
  <c r="N234" i="10" s="1"/>
  <c r="H234" i="10"/>
  <c r="K234" i="10"/>
  <c r="D442" i="10"/>
  <c r="C441" i="10"/>
  <c r="C227" i="3"/>
  <c r="D228" i="3"/>
  <c r="D220" i="5"/>
  <c r="C220" i="5"/>
  <c r="E221" i="5"/>
  <c r="E315" i="3"/>
  <c r="F315" i="3"/>
  <c r="G315" i="3"/>
  <c r="C705" i="2"/>
  <c r="F705" i="2"/>
  <c r="H705" i="2"/>
  <c r="E706" i="2"/>
  <c r="G705" i="2"/>
  <c r="I705" i="2"/>
  <c r="D705" i="2"/>
  <c r="E1622" i="2"/>
  <c r="F1622" i="2"/>
  <c r="H1622" i="2"/>
  <c r="G1622" i="2"/>
  <c r="C392" i="8"/>
  <c r="C1621" i="2"/>
  <c r="D1621" i="2"/>
  <c r="E313" i="2"/>
  <c r="D313" i="2"/>
  <c r="C313" i="2"/>
  <c r="G318" i="2"/>
  <c r="I318" i="2"/>
  <c r="J318" i="2"/>
  <c r="H318" i="2"/>
  <c r="D1028" i="3"/>
  <c r="E1028" i="3"/>
  <c r="C1031" i="3"/>
  <c r="D1031" i="3"/>
  <c r="G1031" i="3"/>
  <c r="C466" i="8" l="1"/>
  <c r="D467" i="8"/>
  <c r="E463" i="8"/>
  <c r="D1169" i="2"/>
  <c r="D1170" i="2" s="1"/>
  <c r="D1171" i="2" s="1"/>
  <c r="D1172" i="2" s="1"/>
  <c r="D1173" i="2" s="1"/>
  <c r="C1168" i="2"/>
  <c r="E461" i="8"/>
  <c r="F461" i="8"/>
  <c r="D596" i="3"/>
  <c r="F596" i="3" s="1"/>
  <c r="E597" i="3"/>
  <c r="C596" i="3"/>
  <c r="H339" i="8"/>
  <c r="G339" i="8"/>
  <c r="I339" i="8"/>
  <c r="E236" i="10"/>
  <c r="D235" i="10"/>
  <c r="C442" i="10"/>
  <c r="D443" i="10"/>
  <c r="L235" i="10"/>
  <c r="Q235" i="10" s="1"/>
  <c r="C235" i="10"/>
  <c r="P235" i="10"/>
  <c r="K235" i="10"/>
  <c r="O235" i="10"/>
  <c r="I235" i="10"/>
  <c r="M235" i="10"/>
  <c r="G235" i="10"/>
  <c r="F235" i="10"/>
  <c r="N235" i="10" s="1"/>
  <c r="H235" i="10"/>
  <c r="J235" i="10"/>
  <c r="D229" i="3"/>
  <c r="C228" i="3"/>
  <c r="E222" i="5"/>
  <c r="D221" i="5"/>
  <c r="C221" i="5"/>
  <c r="G316" i="3"/>
  <c r="E316" i="3"/>
  <c r="F316" i="3"/>
  <c r="F706" i="2"/>
  <c r="H706" i="2"/>
  <c r="G706" i="2"/>
  <c r="E707" i="2"/>
  <c r="C706" i="2"/>
  <c r="D706" i="2"/>
  <c r="I706" i="2"/>
  <c r="E1621" i="2"/>
  <c r="F1621" i="2"/>
  <c r="G1621" i="2"/>
  <c r="H1621" i="2"/>
  <c r="C397" i="8"/>
  <c r="C396" i="8"/>
  <c r="C395" i="8"/>
  <c r="C394" i="8"/>
  <c r="C393" i="8"/>
  <c r="C1620" i="2"/>
  <c r="D1620" i="2"/>
  <c r="E312" i="2"/>
  <c r="D312" i="2"/>
  <c r="C312" i="2"/>
  <c r="G317" i="2"/>
  <c r="I317" i="2"/>
  <c r="J317" i="2"/>
  <c r="H317" i="2"/>
  <c r="C1030" i="3"/>
  <c r="D1030" i="3"/>
  <c r="E1030" i="3"/>
  <c r="G1030" i="3"/>
  <c r="E1025" i="3"/>
  <c r="C1173" i="2" l="1"/>
  <c r="G1173" i="2"/>
  <c r="F1173" i="2"/>
  <c r="E1173" i="2"/>
  <c r="H1173" i="2"/>
  <c r="I1173" i="2"/>
  <c r="E467" i="8"/>
  <c r="F467" i="8"/>
  <c r="C467" i="8"/>
  <c r="E466" i="8"/>
  <c r="F466" i="8"/>
  <c r="F465" i="8"/>
  <c r="E465" i="8"/>
  <c r="C1172" i="2"/>
  <c r="I1172" i="2"/>
  <c r="F1172" i="2"/>
  <c r="H1172" i="2"/>
  <c r="G1172" i="2"/>
  <c r="E1172" i="2"/>
  <c r="C1171" i="2"/>
  <c r="I1171" i="2"/>
  <c r="G1171" i="2"/>
  <c r="H1171" i="2"/>
  <c r="F1171" i="2"/>
  <c r="E1171" i="2"/>
  <c r="E464" i="8"/>
  <c r="F464" i="8"/>
  <c r="C1170" i="2"/>
  <c r="F1170" i="2"/>
  <c r="G1170" i="2"/>
  <c r="H1170" i="2"/>
  <c r="I1170" i="2"/>
  <c r="E1170" i="2"/>
  <c r="F463" i="8"/>
  <c r="C1169" i="2"/>
  <c r="G1169" i="2"/>
  <c r="F1169" i="2"/>
  <c r="H1169" i="2"/>
  <c r="E1169" i="2"/>
  <c r="I1169" i="2"/>
  <c r="C597" i="3"/>
  <c r="D597" i="3"/>
  <c r="F597" i="3" s="1"/>
  <c r="E598" i="3"/>
  <c r="E237" i="10"/>
  <c r="D236" i="10"/>
  <c r="C236" i="10"/>
  <c r="P236" i="10"/>
  <c r="K236" i="10"/>
  <c r="J236" i="10"/>
  <c r="L236" i="10"/>
  <c r="Q236" i="10" s="1"/>
  <c r="O236" i="10"/>
  <c r="I236" i="10"/>
  <c r="M236" i="10"/>
  <c r="G236" i="10"/>
  <c r="F236" i="10"/>
  <c r="N236" i="10" s="1"/>
  <c r="H236" i="10"/>
  <c r="D444" i="10"/>
  <c r="C443" i="10"/>
  <c r="D230" i="3"/>
  <c r="C229" i="3"/>
  <c r="D222" i="5"/>
  <c r="E223" i="5"/>
  <c r="C222" i="5"/>
  <c r="G317" i="3"/>
  <c r="E317" i="3"/>
  <c r="F317" i="3"/>
  <c r="H707" i="2"/>
  <c r="G707" i="2"/>
  <c r="F707" i="2"/>
  <c r="C707" i="2"/>
  <c r="D707" i="2"/>
  <c r="I707" i="2"/>
  <c r="H1620" i="2"/>
  <c r="E1620" i="2"/>
  <c r="G1620" i="2"/>
  <c r="F1620" i="2"/>
  <c r="C398" i="8"/>
  <c r="E311" i="2"/>
  <c r="D311" i="2"/>
  <c r="C311" i="2"/>
  <c r="G316" i="2"/>
  <c r="I316" i="2"/>
  <c r="J316" i="2"/>
  <c r="H316" i="2"/>
  <c r="C1029" i="3"/>
  <c r="D1029" i="3"/>
  <c r="E1029" i="3"/>
  <c r="G1029" i="3"/>
  <c r="D598" i="3" l="1"/>
  <c r="F598" i="3" s="1"/>
  <c r="E599" i="3"/>
  <c r="C598" i="3"/>
  <c r="D237" i="10"/>
  <c r="E238" i="10"/>
  <c r="K237" i="10"/>
  <c r="G237" i="10"/>
  <c r="O237" i="10"/>
  <c r="H237" i="10"/>
  <c r="J237" i="10"/>
  <c r="L237" i="10"/>
  <c r="Q237" i="10" s="1"/>
  <c r="P237" i="10"/>
  <c r="I237" i="10"/>
  <c r="F237" i="10"/>
  <c r="N237" i="10" s="1"/>
  <c r="M237" i="10"/>
  <c r="C237" i="10"/>
  <c r="D445" i="10"/>
  <c r="C444" i="10"/>
  <c r="C230" i="3"/>
  <c r="D231" i="3"/>
  <c r="D223" i="5"/>
  <c r="C223" i="5"/>
  <c r="E224" i="5"/>
  <c r="F318" i="3"/>
  <c r="E318" i="3"/>
  <c r="G318" i="3"/>
  <c r="G708" i="2"/>
  <c r="H708" i="2"/>
  <c r="D708" i="2"/>
  <c r="C708" i="2"/>
  <c r="F708" i="2"/>
  <c r="I708" i="2"/>
  <c r="C400" i="8"/>
  <c r="C399" i="8"/>
  <c r="C1619" i="2"/>
  <c r="D1619" i="2"/>
  <c r="C1618" i="2"/>
  <c r="D1618" i="2"/>
  <c r="E310" i="2"/>
  <c r="D310" i="2"/>
  <c r="C310" i="2"/>
  <c r="G315" i="2"/>
  <c r="I315" i="2"/>
  <c r="J315" i="2"/>
  <c r="H315" i="2"/>
  <c r="D1023" i="3"/>
  <c r="E1023" i="3"/>
  <c r="C1028" i="3"/>
  <c r="G1028" i="3"/>
  <c r="D599" i="3" l="1"/>
  <c r="F599" i="3" s="1"/>
  <c r="C599" i="3"/>
  <c r="E600" i="3"/>
  <c r="E239" i="10"/>
  <c r="D238" i="10"/>
  <c r="C445" i="10"/>
  <c r="D446" i="10"/>
  <c r="K238" i="10"/>
  <c r="G238" i="10"/>
  <c r="O238" i="10"/>
  <c r="F238" i="10"/>
  <c r="N238" i="10" s="1"/>
  <c r="I238" i="10"/>
  <c r="H238" i="10"/>
  <c r="J238" i="10"/>
  <c r="L238" i="10"/>
  <c r="Q238" i="10" s="1"/>
  <c r="P238" i="10"/>
  <c r="C238" i="10"/>
  <c r="M238" i="10"/>
  <c r="C231" i="3"/>
  <c r="D232" i="3"/>
  <c r="E225" i="5"/>
  <c r="D224" i="5"/>
  <c r="C224" i="5"/>
  <c r="D712" i="2"/>
  <c r="F712" i="2"/>
  <c r="H712" i="2"/>
  <c r="C712" i="2"/>
  <c r="I712" i="2"/>
  <c r="G712" i="2"/>
  <c r="E319" i="3"/>
  <c r="G319" i="3"/>
  <c r="F319" i="3"/>
  <c r="C711" i="2"/>
  <c r="G711" i="2"/>
  <c r="H711" i="2"/>
  <c r="I711" i="2"/>
  <c r="F711" i="2"/>
  <c r="D711" i="2"/>
  <c r="C710" i="2"/>
  <c r="F710" i="2"/>
  <c r="H710" i="2"/>
  <c r="I710" i="2"/>
  <c r="G710" i="2"/>
  <c r="D710" i="2"/>
  <c r="C709" i="2"/>
  <c r="F709" i="2"/>
  <c r="D709" i="2"/>
  <c r="H709" i="2"/>
  <c r="I709" i="2"/>
  <c r="G709" i="2"/>
  <c r="E1618" i="2"/>
  <c r="F1618" i="2"/>
  <c r="G1618" i="2"/>
  <c r="H1618" i="2"/>
  <c r="H1619" i="2"/>
  <c r="E1619" i="2"/>
  <c r="G1619" i="2"/>
  <c r="F1619" i="2"/>
  <c r="C401" i="8"/>
  <c r="E309" i="2"/>
  <c r="D309" i="2"/>
  <c r="C309" i="2"/>
  <c r="G313" i="2"/>
  <c r="I313" i="2"/>
  <c r="J313" i="2"/>
  <c r="H313" i="2"/>
  <c r="E1022" i="3"/>
  <c r="C1026" i="3"/>
  <c r="D1026" i="3"/>
  <c r="E1026" i="3"/>
  <c r="G1026" i="3"/>
  <c r="D600" i="3" l="1"/>
  <c r="F600" i="3" s="1"/>
  <c r="E601" i="3"/>
  <c r="C600" i="3"/>
  <c r="E240" i="10"/>
  <c r="D239" i="10"/>
  <c r="G239" i="10"/>
  <c r="O239" i="10"/>
  <c r="F239" i="10"/>
  <c r="N239" i="10" s="1"/>
  <c r="I239" i="10"/>
  <c r="H239" i="10"/>
  <c r="M239" i="10"/>
  <c r="C239" i="10"/>
  <c r="J239" i="10"/>
  <c r="L239" i="10"/>
  <c r="Q239" i="10" s="1"/>
  <c r="K239" i="10"/>
  <c r="P239" i="10"/>
  <c r="D447" i="10"/>
  <c r="C446" i="10"/>
  <c r="D233" i="3"/>
  <c r="C232" i="3"/>
  <c r="D225" i="5"/>
  <c r="C225" i="5"/>
  <c r="E226" i="5"/>
  <c r="G320" i="3"/>
  <c r="E320" i="3"/>
  <c r="F320" i="3"/>
  <c r="C1617" i="2"/>
  <c r="D1617" i="2"/>
  <c r="C1616" i="2"/>
  <c r="D1616" i="2"/>
  <c r="E308" i="2"/>
  <c r="D308" i="2"/>
  <c r="C308" i="2"/>
  <c r="G312" i="2"/>
  <c r="I312" i="2"/>
  <c r="J312" i="2"/>
  <c r="H312" i="2"/>
  <c r="C1025" i="3"/>
  <c r="D1025" i="3"/>
  <c r="G1025" i="3"/>
  <c r="D601" i="3" l="1"/>
  <c r="F601" i="3" s="1"/>
  <c r="C601" i="3"/>
  <c r="E602" i="3"/>
  <c r="E241" i="10"/>
  <c r="D240" i="10"/>
  <c r="C447" i="10"/>
  <c r="D448" i="10"/>
  <c r="F240" i="10"/>
  <c r="N240" i="10" s="1"/>
  <c r="I240" i="10"/>
  <c r="H240" i="10"/>
  <c r="M240" i="10"/>
  <c r="J240" i="10"/>
  <c r="K240" i="10"/>
  <c r="C240" i="10"/>
  <c r="O240" i="10"/>
  <c r="G240" i="10"/>
  <c r="L240" i="10"/>
  <c r="Q240" i="10" s="1"/>
  <c r="P240" i="10"/>
  <c r="D234" i="3"/>
  <c r="C233" i="3"/>
  <c r="C226" i="5"/>
  <c r="E227" i="5"/>
  <c r="D226" i="5"/>
  <c r="F321" i="3"/>
  <c r="E321" i="3"/>
  <c r="G321" i="3"/>
  <c r="G1616" i="2"/>
  <c r="F1616" i="2"/>
  <c r="E1616" i="2"/>
  <c r="H1616" i="2"/>
  <c r="H1617" i="2"/>
  <c r="E1617" i="2"/>
  <c r="G1617" i="2"/>
  <c r="F1617" i="2"/>
  <c r="C1615" i="2"/>
  <c r="D1615" i="2"/>
  <c r="E307" i="2"/>
  <c r="D307" i="2"/>
  <c r="C307" i="2"/>
  <c r="G311" i="2"/>
  <c r="I311" i="2"/>
  <c r="J311" i="2"/>
  <c r="H311" i="2"/>
  <c r="C1024" i="3"/>
  <c r="D1024" i="3"/>
  <c r="E1024" i="3"/>
  <c r="G1024" i="3"/>
  <c r="E603" i="3" l="1"/>
  <c r="D602" i="3"/>
  <c r="F602" i="3" s="1"/>
  <c r="C602" i="3"/>
  <c r="D241" i="10"/>
  <c r="E242" i="10"/>
  <c r="H241" i="10"/>
  <c r="M241" i="10"/>
  <c r="J241" i="10"/>
  <c r="L241" i="10"/>
  <c r="Q241" i="10" s="1"/>
  <c r="K241" i="10"/>
  <c r="C241" i="10"/>
  <c r="O241" i="10"/>
  <c r="I241" i="10"/>
  <c r="G241" i="10"/>
  <c r="F241" i="10"/>
  <c r="N241" i="10" s="1"/>
  <c r="P241" i="10"/>
  <c r="C448" i="10"/>
  <c r="D449" i="10"/>
  <c r="C234" i="3"/>
  <c r="D235" i="3"/>
  <c r="E228" i="5"/>
  <c r="C227" i="5"/>
  <c r="D227" i="5"/>
  <c r="E322" i="3"/>
  <c r="F322" i="3"/>
  <c r="G322" i="3"/>
  <c r="E1615" i="2"/>
  <c r="F1615" i="2"/>
  <c r="G1615" i="2"/>
  <c r="H1615" i="2"/>
  <c r="C1614" i="2"/>
  <c r="D1614" i="2"/>
  <c r="E306" i="2"/>
  <c r="D306" i="2"/>
  <c r="C306" i="2"/>
  <c r="G310" i="2"/>
  <c r="I310" i="2"/>
  <c r="J310" i="2"/>
  <c r="H310" i="2"/>
  <c r="C1023" i="3"/>
  <c r="G1023" i="3"/>
  <c r="D603" i="3" l="1"/>
  <c r="F603" i="3" s="1"/>
  <c r="C603" i="3"/>
  <c r="E604" i="3"/>
  <c r="E243" i="10"/>
  <c r="D242" i="10"/>
  <c r="D450" i="10"/>
  <c r="C449" i="10"/>
  <c r="J242" i="10"/>
  <c r="L242" i="10"/>
  <c r="Q242" i="10" s="1"/>
  <c r="C242" i="10"/>
  <c r="P242" i="10"/>
  <c r="H242" i="10"/>
  <c r="K242" i="10"/>
  <c r="O242" i="10"/>
  <c r="I242" i="10"/>
  <c r="G242" i="10"/>
  <c r="F242" i="10"/>
  <c r="N242" i="10" s="1"/>
  <c r="M242" i="10"/>
  <c r="D236" i="3"/>
  <c r="C235" i="3"/>
  <c r="D228" i="5"/>
  <c r="C228" i="5"/>
  <c r="E229" i="5"/>
  <c r="F323" i="3"/>
  <c r="E323" i="3"/>
  <c r="G323" i="3"/>
  <c r="H1614" i="2"/>
  <c r="E1614" i="2"/>
  <c r="F1614" i="2"/>
  <c r="G1614" i="2"/>
  <c r="C1613" i="2"/>
  <c r="D1613" i="2"/>
  <c r="E305" i="2"/>
  <c r="D305" i="2"/>
  <c r="C305" i="2"/>
  <c r="G309" i="2"/>
  <c r="I309" i="2"/>
  <c r="J309" i="2"/>
  <c r="H309" i="2"/>
  <c r="D1019" i="3"/>
  <c r="E1019" i="3"/>
  <c r="C1022" i="3"/>
  <c r="D1022" i="3"/>
  <c r="G1022" i="3"/>
  <c r="C604" i="3" l="1"/>
  <c r="E605" i="3"/>
  <c r="D604" i="3"/>
  <c r="F604" i="3" s="1"/>
  <c r="E244" i="10"/>
  <c r="D243" i="10"/>
  <c r="L243" i="10"/>
  <c r="Q243" i="10" s="1"/>
  <c r="C243" i="10"/>
  <c r="P243" i="10"/>
  <c r="F243" i="10"/>
  <c r="N243" i="10" s="1"/>
  <c r="H243" i="10"/>
  <c r="J243" i="10"/>
  <c r="K243" i="10"/>
  <c r="O243" i="10"/>
  <c r="G243" i="10"/>
  <c r="I243" i="10"/>
  <c r="M243" i="10"/>
  <c r="C450" i="10"/>
  <c r="D451" i="10"/>
  <c r="D237" i="3"/>
  <c r="C236" i="3"/>
  <c r="E230" i="5"/>
  <c r="D229" i="5"/>
  <c r="C229" i="5"/>
  <c r="F324" i="3"/>
  <c r="G324" i="3"/>
  <c r="E324" i="3"/>
  <c r="G1613" i="2"/>
  <c r="H1613" i="2"/>
  <c r="E1613" i="2"/>
  <c r="F1613" i="2"/>
  <c r="C1612" i="2"/>
  <c r="D1612" i="2"/>
  <c r="E304" i="2"/>
  <c r="D304" i="2"/>
  <c r="C304" i="2"/>
  <c r="G308" i="2"/>
  <c r="I308" i="2"/>
  <c r="J308" i="2"/>
  <c r="H308" i="2"/>
  <c r="D1017" i="3"/>
  <c r="E1017" i="3"/>
  <c r="C1021" i="3"/>
  <c r="D1021" i="3"/>
  <c r="E1021" i="3"/>
  <c r="G1021" i="3"/>
  <c r="C605" i="3" l="1"/>
  <c r="E606" i="3"/>
  <c r="D605" i="3"/>
  <c r="F605" i="3" s="1"/>
  <c r="E245" i="10"/>
  <c r="D244" i="10"/>
  <c r="D452" i="10"/>
  <c r="C451" i="10"/>
  <c r="C244" i="10"/>
  <c r="P244" i="10"/>
  <c r="K244" i="10"/>
  <c r="G244" i="10"/>
  <c r="F244" i="10"/>
  <c r="N244" i="10" s="1"/>
  <c r="H244" i="10"/>
  <c r="J244" i="10"/>
  <c r="L244" i="10"/>
  <c r="Q244" i="10" s="1"/>
  <c r="O244" i="10"/>
  <c r="I244" i="10"/>
  <c r="M244" i="10"/>
  <c r="D238" i="3"/>
  <c r="C237" i="3"/>
  <c r="D230" i="5"/>
  <c r="E231" i="5"/>
  <c r="C230" i="5"/>
  <c r="E325" i="3"/>
  <c r="G325" i="3"/>
  <c r="F325" i="3"/>
  <c r="E1612" i="2"/>
  <c r="F1612" i="2"/>
  <c r="G1612" i="2"/>
  <c r="H1612" i="2"/>
  <c r="C1611" i="2"/>
  <c r="D1611" i="2"/>
  <c r="E303" i="2"/>
  <c r="D303" i="2"/>
  <c r="C303" i="2"/>
  <c r="E1016" i="3"/>
  <c r="D606" i="3" l="1"/>
  <c r="F606" i="3" s="1"/>
  <c r="E607" i="3"/>
  <c r="C606" i="3"/>
  <c r="D245" i="10"/>
  <c r="E246" i="10"/>
  <c r="K245" i="10"/>
  <c r="G245" i="10"/>
  <c r="O245" i="10"/>
  <c r="M245" i="10"/>
  <c r="C245" i="10"/>
  <c r="F245" i="10"/>
  <c r="N245" i="10" s="1"/>
  <c r="H245" i="10"/>
  <c r="J245" i="10"/>
  <c r="L245" i="10"/>
  <c r="Q245" i="10" s="1"/>
  <c r="P245" i="10"/>
  <c r="I245" i="10"/>
  <c r="D453" i="10"/>
  <c r="C452" i="10"/>
  <c r="C238" i="3"/>
  <c r="D239" i="3"/>
  <c r="D231" i="5"/>
  <c r="C231" i="5"/>
  <c r="E232" i="5"/>
  <c r="E326" i="3"/>
  <c r="G326" i="3"/>
  <c r="F326" i="3"/>
  <c r="H1611" i="2"/>
  <c r="E1611" i="2"/>
  <c r="G1611" i="2"/>
  <c r="F1611" i="2"/>
  <c r="C1610" i="2"/>
  <c r="D1610" i="2"/>
  <c r="E302" i="2"/>
  <c r="D302" i="2"/>
  <c r="C302" i="2"/>
  <c r="G306" i="2"/>
  <c r="I306" i="2"/>
  <c r="J306" i="2"/>
  <c r="H306" i="2"/>
  <c r="G307" i="2"/>
  <c r="I307" i="2"/>
  <c r="J307" i="2"/>
  <c r="H307" i="2"/>
  <c r="C1020" i="3"/>
  <c r="D1020" i="3"/>
  <c r="E1020" i="3"/>
  <c r="G1020" i="3"/>
  <c r="C1019" i="3"/>
  <c r="G1019" i="3"/>
  <c r="C607" i="3" l="1"/>
  <c r="D607" i="3"/>
  <c r="F607" i="3" s="1"/>
  <c r="E608" i="3"/>
  <c r="E247" i="10"/>
  <c r="D246" i="10"/>
  <c r="K246" i="10"/>
  <c r="G246" i="10"/>
  <c r="O246" i="10"/>
  <c r="F246" i="10"/>
  <c r="N246" i="10" s="1"/>
  <c r="I246" i="10"/>
  <c r="M246" i="10"/>
  <c r="C246" i="10"/>
  <c r="H246" i="10"/>
  <c r="L246" i="10"/>
  <c r="Q246" i="10" s="1"/>
  <c r="P246" i="10"/>
  <c r="J246" i="10"/>
  <c r="C453" i="10"/>
  <c r="D454" i="10"/>
  <c r="C239" i="3"/>
  <c r="D240" i="3"/>
  <c r="E233" i="5"/>
  <c r="D232" i="5"/>
  <c r="C232" i="5"/>
  <c r="E327" i="3"/>
  <c r="F327" i="3"/>
  <c r="G327" i="3"/>
  <c r="E1610" i="2"/>
  <c r="H1610" i="2"/>
  <c r="F1610" i="2"/>
  <c r="G1610" i="2"/>
  <c r="D608" i="3" l="1"/>
  <c r="F608" i="3" s="1"/>
  <c r="C608" i="3"/>
  <c r="E609" i="3"/>
  <c r="E248" i="10"/>
  <c r="D247" i="10"/>
  <c r="G247" i="10"/>
  <c r="O247" i="10"/>
  <c r="F247" i="10"/>
  <c r="N247" i="10" s="1"/>
  <c r="I247" i="10"/>
  <c r="H247" i="10"/>
  <c r="M247" i="10"/>
  <c r="P247" i="10"/>
  <c r="K247" i="10"/>
  <c r="C247" i="10"/>
  <c r="J247" i="10"/>
  <c r="L247" i="10"/>
  <c r="Q247" i="10" s="1"/>
  <c r="D455" i="10"/>
  <c r="C454" i="10"/>
  <c r="D241" i="3"/>
  <c r="C240" i="3"/>
  <c r="D233" i="5"/>
  <c r="C233" i="5"/>
  <c r="E234" i="5"/>
  <c r="G328" i="3"/>
  <c r="E328" i="3"/>
  <c r="F328" i="3"/>
  <c r="C1609" i="2"/>
  <c r="D1609" i="2"/>
  <c r="E301" i="2"/>
  <c r="D301" i="2"/>
  <c r="C301" i="2"/>
  <c r="G305" i="2"/>
  <c r="I305" i="2"/>
  <c r="J305" i="2"/>
  <c r="H305" i="2"/>
  <c r="D1016" i="3"/>
  <c r="D1015" i="3"/>
  <c r="E1015" i="3"/>
  <c r="C1018" i="3"/>
  <c r="D1018" i="3"/>
  <c r="E1018" i="3"/>
  <c r="G1018" i="3"/>
  <c r="E610" i="3" l="1"/>
  <c r="D609" i="3"/>
  <c r="F609" i="3" s="1"/>
  <c r="C609" i="3"/>
  <c r="E249" i="10"/>
  <c r="D248" i="10"/>
  <c r="C455" i="10"/>
  <c r="D456" i="10"/>
  <c r="F248" i="10"/>
  <c r="N248" i="10" s="1"/>
  <c r="I248" i="10"/>
  <c r="H248" i="10"/>
  <c r="M248" i="10"/>
  <c r="J248" i="10"/>
  <c r="L248" i="10"/>
  <c r="Q248" i="10" s="1"/>
  <c r="P248" i="10"/>
  <c r="K248" i="10"/>
  <c r="C248" i="10"/>
  <c r="O248" i="10"/>
  <c r="G248" i="10"/>
  <c r="D242" i="3"/>
  <c r="C241" i="3"/>
  <c r="C234" i="5"/>
  <c r="E235" i="5"/>
  <c r="D234" i="5"/>
  <c r="E329" i="3"/>
  <c r="G329" i="3"/>
  <c r="F329" i="3"/>
  <c r="E1609" i="2"/>
  <c r="F1609" i="2"/>
  <c r="G1609" i="2"/>
  <c r="H1609" i="2"/>
  <c r="D610" i="3" l="1"/>
  <c r="F610" i="3" s="1"/>
  <c r="E611" i="3"/>
  <c r="C610" i="3"/>
  <c r="D249" i="10"/>
  <c r="E250" i="10"/>
  <c r="H249" i="10"/>
  <c r="M249" i="10"/>
  <c r="J249" i="10"/>
  <c r="L249" i="10"/>
  <c r="Q249" i="10" s="1"/>
  <c r="G249" i="10"/>
  <c r="F249" i="10"/>
  <c r="N249" i="10" s="1"/>
  <c r="P249" i="10"/>
  <c r="K249" i="10"/>
  <c r="C249" i="10"/>
  <c r="O249" i="10"/>
  <c r="I249" i="10"/>
  <c r="C456" i="10"/>
  <c r="D457" i="10"/>
  <c r="C242" i="3"/>
  <c r="D243" i="3"/>
  <c r="E236" i="5"/>
  <c r="C235" i="5"/>
  <c r="D235" i="5"/>
  <c r="G330" i="3"/>
  <c r="F330" i="3"/>
  <c r="E330" i="3"/>
  <c r="C1608" i="2"/>
  <c r="D1608" i="2"/>
  <c r="E300" i="2"/>
  <c r="D300" i="2"/>
  <c r="C300" i="2"/>
  <c r="G304" i="2"/>
  <c r="I304" i="2"/>
  <c r="J304" i="2"/>
  <c r="H304" i="2"/>
  <c r="C1017" i="3"/>
  <c r="G1017" i="3"/>
  <c r="C611" i="3" l="1"/>
  <c r="D611" i="3"/>
  <c r="F611" i="3" s="1"/>
  <c r="E612" i="3"/>
  <c r="E251" i="10"/>
  <c r="D250" i="10"/>
  <c r="J250" i="10"/>
  <c r="L250" i="10"/>
  <c r="Q250" i="10" s="1"/>
  <c r="C250" i="10"/>
  <c r="P250" i="10"/>
  <c r="M250" i="10"/>
  <c r="G250" i="10"/>
  <c r="F250" i="10"/>
  <c r="N250" i="10" s="1"/>
  <c r="H250" i="10"/>
  <c r="I250" i="10"/>
  <c r="K250" i="10"/>
  <c r="O250" i="10"/>
  <c r="D458" i="10"/>
  <c r="C457" i="10"/>
  <c r="D244" i="3"/>
  <c r="C243" i="3"/>
  <c r="D236" i="5"/>
  <c r="C236" i="5"/>
  <c r="E237" i="5"/>
  <c r="G331" i="3"/>
  <c r="E331" i="3"/>
  <c r="F331" i="3"/>
  <c r="H1608" i="2"/>
  <c r="E1608" i="2"/>
  <c r="F1608" i="2"/>
  <c r="G1608" i="2"/>
  <c r="C1607" i="2"/>
  <c r="D1607" i="2"/>
  <c r="E299" i="2"/>
  <c r="D299" i="2"/>
  <c r="C299" i="2"/>
  <c r="G303" i="2"/>
  <c r="I303" i="2"/>
  <c r="J303" i="2"/>
  <c r="H303" i="2"/>
  <c r="D1012" i="3"/>
  <c r="C1016" i="3"/>
  <c r="G1016" i="3"/>
  <c r="E613" i="3" l="1"/>
  <c r="C612" i="3"/>
  <c r="D612" i="3"/>
  <c r="F612" i="3" s="1"/>
  <c r="E252" i="10"/>
  <c r="D251" i="10"/>
  <c r="C458" i="10"/>
  <c r="D459" i="10"/>
  <c r="L251" i="10"/>
  <c r="Q251" i="10" s="1"/>
  <c r="C251" i="10"/>
  <c r="P251" i="10"/>
  <c r="I251" i="10"/>
  <c r="M251" i="10"/>
  <c r="G251" i="10"/>
  <c r="F251" i="10"/>
  <c r="N251" i="10" s="1"/>
  <c r="H251" i="10"/>
  <c r="J251" i="10"/>
  <c r="K251" i="10"/>
  <c r="O251" i="10"/>
  <c r="D245" i="3"/>
  <c r="C244" i="3"/>
  <c r="E238" i="5"/>
  <c r="D237" i="5"/>
  <c r="C237" i="5"/>
  <c r="E332" i="3"/>
  <c r="G332" i="3"/>
  <c r="F332" i="3"/>
  <c r="F1607" i="2"/>
  <c r="H1607" i="2"/>
  <c r="E1607" i="2"/>
  <c r="G1607" i="2"/>
  <c r="C1606" i="2"/>
  <c r="D1606" i="2"/>
  <c r="E298" i="2"/>
  <c r="D298" i="2"/>
  <c r="C298" i="2"/>
  <c r="G302" i="2"/>
  <c r="I302" i="2"/>
  <c r="J302" i="2"/>
  <c r="H302" i="2"/>
  <c r="C1015" i="3"/>
  <c r="G1015" i="3"/>
  <c r="D613" i="3" l="1"/>
  <c r="F613" i="3" s="1"/>
  <c r="C613" i="3"/>
  <c r="E614" i="3"/>
  <c r="E253" i="10"/>
  <c r="D252" i="10"/>
  <c r="C252" i="10"/>
  <c r="P252" i="10"/>
  <c r="K252" i="10"/>
  <c r="O252" i="10"/>
  <c r="I252" i="10"/>
  <c r="M252" i="10"/>
  <c r="G252" i="10"/>
  <c r="F252" i="10"/>
  <c r="N252" i="10" s="1"/>
  <c r="H252" i="10"/>
  <c r="J252" i="10"/>
  <c r="L252" i="10"/>
  <c r="Q252" i="10" s="1"/>
  <c r="C459" i="10"/>
  <c r="D460" i="10"/>
  <c r="D246" i="3"/>
  <c r="C245" i="3"/>
  <c r="D238" i="5"/>
  <c r="E239" i="5"/>
  <c r="C238" i="5"/>
  <c r="G333" i="3"/>
  <c r="F333" i="3"/>
  <c r="E333" i="3"/>
  <c r="E1606" i="2"/>
  <c r="F1606" i="2"/>
  <c r="G1606" i="2"/>
  <c r="H1606" i="2"/>
  <c r="C1605" i="2"/>
  <c r="D1605" i="2"/>
  <c r="E297" i="2"/>
  <c r="D297" i="2"/>
  <c r="C297" i="2"/>
  <c r="G301" i="2"/>
  <c r="I301" i="2"/>
  <c r="J301" i="2"/>
  <c r="H301" i="2"/>
  <c r="C1014" i="3"/>
  <c r="D1014" i="3"/>
  <c r="E1014" i="3"/>
  <c r="G1014" i="3"/>
  <c r="D1011" i="3"/>
  <c r="E1011" i="3"/>
  <c r="E615" i="3" l="1"/>
  <c r="C614" i="3"/>
  <c r="D614" i="3"/>
  <c r="F614" i="3" s="1"/>
  <c r="D253" i="10"/>
  <c r="E254" i="10"/>
  <c r="D461" i="10"/>
  <c r="C460" i="10"/>
  <c r="K253" i="10"/>
  <c r="G253" i="10"/>
  <c r="O253" i="10"/>
  <c r="L253" i="10"/>
  <c r="Q253" i="10" s="1"/>
  <c r="P253" i="10"/>
  <c r="I253" i="10"/>
  <c r="M253" i="10"/>
  <c r="C253" i="10"/>
  <c r="H253" i="10"/>
  <c r="J253" i="10"/>
  <c r="F253" i="10"/>
  <c r="N253" i="10" s="1"/>
  <c r="C246" i="3"/>
  <c r="D247" i="3"/>
  <c r="D239" i="5"/>
  <c r="C239" i="5"/>
  <c r="E240" i="5"/>
  <c r="E334" i="3"/>
  <c r="G334" i="3"/>
  <c r="F334" i="3"/>
  <c r="H1605" i="2"/>
  <c r="E1605" i="2"/>
  <c r="F1605" i="2"/>
  <c r="G1605" i="2"/>
  <c r="E295" i="2"/>
  <c r="D295" i="2"/>
  <c r="C295" i="2"/>
  <c r="G300" i="2"/>
  <c r="I300" i="2"/>
  <c r="J300" i="2"/>
  <c r="H300" i="2"/>
  <c r="C1013" i="3"/>
  <c r="D1013" i="3"/>
  <c r="E1013" i="3"/>
  <c r="G1013" i="3"/>
  <c r="E616" i="3" l="1"/>
  <c r="D615" i="3"/>
  <c r="F615" i="3" s="1"/>
  <c r="C615" i="3"/>
  <c r="E255" i="10"/>
  <c r="D254" i="10"/>
  <c r="K254" i="10"/>
  <c r="G254" i="10"/>
  <c r="O254" i="10"/>
  <c r="F254" i="10"/>
  <c r="N254" i="10" s="1"/>
  <c r="I254" i="10"/>
  <c r="J254" i="10"/>
  <c r="L254" i="10"/>
  <c r="Q254" i="10" s="1"/>
  <c r="P254" i="10"/>
  <c r="M254" i="10"/>
  <c r="C254" i="10"/>
  <c r="H254" i="10"/>
  <c r="C461" i="10"/>
  <c r="D462" i="10"/>
  <c r="C247" i="3"/>
  <c r="D248" i="3"/>
  <c r="E241" i="5"/>
  <c r="D240" i="5"/>
  <c r="C240" i="5"/>
  <c r="G335" i="3"/>
  <c r="F335" i="3"/>
  <c r="E335" i="3"/>
  <c r="C1604" i="2"/>
  <c r="D1604" i="2"/>
  <c r="C1603" i="2"/>
  <c r="D1603" i="2"/>
  <c r="G299" i="2"/>
  <c r="I299" i="2"/>
  <c r="J299" i="2"/>
  <c r="H299" i="2"/>
  <c r="C1012" i="3"/>
  <c r="E1012" i="3"/>
  <c r="G1012" i="3"/>
  <c r="D1008" i="3"/>
  <c r="E1008" i="3"/>
  <c r="C1602" i="2"/>
  <c r="D1602" i="2"/>
  <c r="E293" i="2"/>
  <c r="D293" i="2"/>
  <c r="C293" i="2"/>
  <c r="D292" i="2"/>
  <c r="C292" i="2"/>
  <c r="G298" i="2"/>
  <c r="I298" i="2"/>
  <c r="J298" i="2"/>
  <c r="H298" i="2"/>
  <c r="C1011" i="3"/>
  <c r="G1011" i="3"/>
  <c r="D616" i="3" l="1"/>
  <c r="F616" i="3" s="1"/>
  <c r="E617" i="3"/>
  <c r="C616" i="3"/>
  <c r="E256" i="10"/>
  <c r="D255" i="10"/>
  <c r="D463" i="10"/>
  <c r="C462" i="10"/>
  <c r="G255" i="10"/>
  <c r="O255" i="10"/>
  <c r="F255" i="10"/>
  <c r="N255" i="10" s="1"/>
  <c r="I255" i="10"/>
  <c r="H255" i="10"/>
  <c r="M255" i="10"/>
  <c r="J255" i="10"/>
  <c r="L255" i="10"/>
  <c r="Q255" i="10" s="1"/>
  <c r="P255" i="10"/>
  <c r="K255" i="10"/>
  <c r="C255" i="10"/>
  <c r="D249" i="3"/>
  <c r="C248" i="3"/>
  <c r="D241" i="5"/>
  <c r="C241" i="5"/>
  <c r="E242" i="5"/>
  <c r="G336" i="3"/>
  <c r="E336" i="3"/>
  <c r="D337" i="3"/>
  <c r="F336" i="3"/>
  <c r="H1602" i="2"/>
  <c r="E1602" i="2"/>
  <c r="G1602" i="2"/>
  <c r="F1602" i="2"/>
  <c r="E1603" i="2"/>
  <c r="F1603" i="2"/>
  <c r="G1603" i="2"/>
  <c r="H1603" i="2"/>
  <c r="G1604" i="2"/>
  <c r="H1604" i="2"/>
  <c r="E1604" i="2"/>
  <c r="F1604" i="2"/>
  <c r="C1601" i="2"/>
  <c r="D1601" i="2"/>
  <c r="E291" i="2"/>
  <c r="C291" i="2"/>
  <c r="G297" i="2"/>
  <c r="I297" i="2"/>
  <c r="J297" i="2"/>
  <c r="H297" i="2"/>
  <c r="C1600" i="2"/>
  <c r="D1600" i="2"/>
  <c r="D1005" i="3"/>
  <c r="C1010" i="3"/>
  <c r="D1010" i="3"/>
  <c r="E1010" i="3"/>
  <c r="G1010" i="3"/>
  <c r="C617" i="3" l="1"/>
  <c r="D617" i="3"/>
  <c r="F617" i="3" s="1"/>
  <c r="E618" i="3"/>
  <c r="E257" i="10"/>
  <c r="D256" i="10"/>
  <c r="F256" i="10"/>
  <c r="N256" i="10" s="1"/>
  <c r="I256" i="10"/>
  <c r="H256" i="10"/>
  <c r="M256" i="10"/>
  <c r="J256" i="10"/>
  <c r="G256" i="10"/>
  <c r="L256" i="10"/>
  <c r="Q256" i="10" s="1"/>
  <c r="P256" i="10"/>
  <c r="C256" i="10"/>
  <c r="K256" i="10"/>
  <c r="O256" i="10"/>
  <c r="C463" i="10"/>
  <c r="D464" i="10"/>
  <c r="D250" i="3"/>
  <c r="C249" i="3"/>
  <c r="C242" i="5"/>
  <c r="E243" i="5"/>
  <c r="D242" i="5"/>
  <c r="G337" i="3"/>
  <c r="D338" i="3"/>
  <c r="E337" i="3"/>
  <c r="F337" i="3"/>
  <c r="C337" i="3"/>
  <c r="E1600" i="2"/>
  <c r="F1600" i="2"/>
  <c r="G1600" i="2"/>
  <c r="H1600" i="2"/>
  <c r="G1601" i="2"/>
  <c r="F1601" i="2"/>
  <c r="E1601" i="2"/>
  <c r="H1601" i="2"/>
  <c r="C1599" i="2"/>
  <c r="D1599" i="2"/>
  <c r="G295" i="2"/>
  <c r="I295" i="2"/>
  <c r="J295" i="2"/>
  <c r="H295" i="2"/>
  <c r="C1008" i="3"/>
  <c r="G1008" i="3"/>
  <c r="C618" i="3" l="1"/>
  <c r="D618" i="3"/>
  <c r="F618" i="3" s="1"/>
  <c r="E619" i="3"/>
  <c r="D257" i="10"/>
  <c r="E258" i="10"/>
  <c r="H257" i="10"/>
  <c r="M257" i="10"/>
  <c r="J257" i="10"/>
  <c r="L257" i="10"/>
  <c r="Q257" i="10" s="1"/>
  <c r="C257" i="10"/>
  <c r="O257" i="10"/>
  <c r="I257" i="10"/>
  <c r="G257" i="10"/>
  <c r="F257" i="10"/>
  <c r="N257" i="10" s="1"/>
  <c r="K257" i="10"/>
  <c r="P257" i="10"/>
  <c r="C464" i="10"/>
  <c r="D465" i="10"/>
  <c r="C250" i="3"/>
  <c r="D251" i="3"/>
  <c r="E244" i="5"/>
  <c r="C243" i="5"/>
  <c r="D243" i="5"/>
  <c r="D339" i="3"/>
  <c r="G338" i="3"/>
  <c r="C338" i="3"/>
  <c r="F338" i="3"/>
  <c r="E338" i="3"/>
  <c r="H1599" i="2"/>
  <c r="E1599" i="2"/>
  <c r="F1599" i="2"/>
  <c r="G1599" i="2"/>
  <c r="C1598" i="2"/>
  <c r="D1598" i="2"/>
  <c r="E289" i="2"/>
  <c r="D289" i="2"/>
  <c r="C289" i="2"/>
  <c r="G293" i="2"/>
  <c r="I293" i="2"/>
  <c r="J293" i="2"/>
  <c r="H293" i="2"/>
  <c r="E1002" i="3"/>
  <c r="C1006" i="3"/>
  <c r="D1006" i="3"/>
  <c r="E1006" i="3"/>
  <c r="G1006" i="3"/>
  <c r="E620" i="3" l="1"/>
  <c r="C619" i="3"/>
  <c r="D619" i="3"/>
  <c r="F619" i="3" s="1"/>
  <c r="E259" i="10"/>
  <c r="D258" i="10"/>
  <c r="D466" i="10"/>
  <c r="C465" i="10"/>
  <c r="J258" i="10"/>
  <c r="L258" i="10"/>
  <c r="Q258" i="10" s="1"/>
  <c r="C258" i="10"/>
  <c r="P258" i="10"/>
  <c r="K258" i="10"/>
  <c r="O258" i="10"/>
  <c r="I258" i="10"/>
  <c r="M258" i="10"/>
  <c r="G258" i="10"/>
  <c r="F258" i="10"/>
  <c r="N258" i="10" s="1"/>
  <c r="H258" i="10"/>
  <c r="C251" i="3"/>
  <c r="D252" i="3"/>
  <c r="D244" i="5"/>
  <c r="C244" i="5"/>
  <c r="E245" i="5"/>
  <c r="D340" i="3"/>
  <c r="F339" i="3"/>
  <c r="G339" i="3"/>
  <c r="E339" i="3"/>
  <c r="C339" i="3"/>
  <c r="E1598" i="2"/>
  <c r="G1598" i="2"/>
  <c r="F1598" i="2"/>
  <c r="H1598" i="2"/>
  <c r="C1597" i="2"/>
  <c r="D1597" i="2"/>
  <c r="E288" i="2"/>
  <c r="D288" i="2"/>
  <c r="C288" i="2"/>
  <c r="D1002" i="3"/>
  <c r="E1001" i="3"/>
  <c r="C620" i="3" l="1"/>
  <c r="E621" i="3"/>
  <c r="D620" i="3"/>
  <c r="F620" i="3" s="1"/>
  <c r="E260" i="10"/>
  <c r="D259" i="10"/>
  <c r="L259" i="10"/>
  <c r="Q259" i="10" s="1"/>
  <c r="C259" i="10"/>
  <c r="P259" i="10"/>
  <c r="J259" i="10"/>
  <c r="K259" i="10"/>
  <c r="O259" i="10"/>
  <c r="I259" i="10"/>
  <c r="M259" i="10"/>
  <c r="G259" i="10"/>
  <c r="F259" i="10"/>
  <c r="N259" i="10" s="1"/>
  <c r="H259" i="10"/>
  <c r="C466" i="10"/>
  <c r="D467" i="10"/>
  <c r="D253" i="3"/>
  <c r="C252" i="3"/>
  <c r="E246" i="5"/>
  <c r="D245" i="5"/>
  <c r="C245" i="5"/>
  <c r="D341" i="3"/>
  <c r="C340" i="3"/>
  <c r="F340" i="3"/>
  <c r="E340" i="3"/>
  <c r="G340" i="3"/>
  <c r="E1597" i="2"/>
  <c r="F1597" i="2"/>
  <c r="G1597" i="2"/>
  <c r="H1597" i="2"/>
  <c r="C1596" i="2"/>
  <c r="D1596" i="2"/>
  <c r="E287" i="2"/>
  <c r="D287" i="2"/>
  <c r="C287" i="2"/>
  <c r="G292" i="2"/>
  <c r="I292" i="2"/>
  <c r="J292" i="2"/>
  <c r="H292" i="2"/>
  <c r="E1004" i="3"/>
  <c r="C1005" i="3"/>
  <c r="G1005" i="3"/>
  <c r="D1001" i="3"/>
  <c r="C621" i="3" l="1"/>
  <c r="D621" i="3"/>
  <c r="F621" i="3" s="1"/>
  <c r="E622" i="3"/>
  <c r="E261" i="10"/>
  <c r="D260" i="10"/>
  <c r="C467" i="10"/>
  <c r="D468" i="10"/>
  <c r="C260" i="10"/>
  <c r="P260" i="10"/>
  <c r="K260" i="10"/>
  <c r="H260" i="10"/>
  <c r="J260" i="10"/>
  <c r="L260" i="10"/>
  <c r="Q260" i="10" s="1"/>
  <c r="O260" i="10"/>
  <c r="I260" i="10"/>
  <c r="G260" i="10"/>
  <c r="F260" i="10"/>
  <c r="N260" i="10" s="1"/>
  <c r="M260" i="10"/>
  <c r="D254" i="3"/>
  <c r="C253" i="3"/>
  <c r="D246" i="5"/>
  <c r="C246" i="5"/>
  <c r="E247" i="5"/>
  <c r="D342" i="3"/>
  <c r="G341" i="3"/>
  <c r="F341" i="3"/>
  <c r="E341" i="3"/>
  <c r="C341" i="3"/>
  <c r="H1596" i="2"/>
  <c r="E1596" i="2"/>
  <c r="F1596" i="2"/>
  <c r="G1596" i="2"/>
  <c r="C1595" i="2"/>
  <c r="D1595" i="2"/>
  <c r="E286" i="2"/>
  <c r="D286" i="2"/>
  <c r="C286" i="2"/>
  <c r="H291" i="2"/>
  <c r="J291" i="2"/>
  <c r="I291" i="2"/>
  <c r="G291" i="2"/>
  <c r="C1004" i="3"/>
  <c r="G1004" i="3"/>
  <c r="D622" i="3" l="1"/>
  <c r="F622" i="3" s="1"/>
  <c r="E623" i="3"/>
  <c r="C622" i="3"/>
  <c r="D261" i="10"/>
  <c r="E262" i="10"/>
  <c r="K261" i="10"/>
  <c r="G261" i="10"/>
  <c r="O261" i="10"/>
  <c r="F261" i="10"/>
  <c r="N261" i="10" s="1"/>
  <c r="H261" i="10"/>
  <c r="J261" i="10"/>
  <c r="L261" i="10"/>
  <c r="Q261" i="10" s="1"/>
  <c r="P261" i="10"/>
  <c r="C261" i="10"/>
  <c r="I261" i="10"/>
  <c r="M261" i="10"/>
  <c r="D469" i="10"/>
  <c r="C468" i="10"/>
  <c r="C254" i="3"/>
  <c r="D255" i="3"/>
  <c r="D247" i="5"/>
  <c r="C247" i="5"/>
  <c r="E248" i="5"/>
  <c r="D343" i="3"/>
  <c r="C342" i="3"/>
  <c r="F342" i="3"/>
  <c r="E342" i="3"/>
  <c r="G342" i="3"/>
  <c r="E1595" i="2"/>
  <c r="H1595" i="2"/>
  <c r="F1595" i="2"/>
  <c r="G1595" i="2"/>
  <c r="D1169" i="3"/>
  <c r="C1168" i="3"/>
  <c r="C1594" i="2"/>
  <c r="D1594" i="2"/>
  <c r="E285" i="2"/>
  <c r="D285" i="2"/>
  <c r="C285" i="2"/>
  <c r="G289" i="2"/>
  <c r="I289" i="2"/>
  <c r="J289" i="2"/>
  <c r="H289" i="2"/>
  <c r="E999" i="3"/>
  <c r="D999" i="3"/>
  <c r="C1002" i="3"/>
  <c r="G1002" i="3"/>
  <c r="D623" i="3" l="1"/>
  <c r="F623" i="3" s="1"/>
  <c r="E624" i="3"/>
  <c r="C623" i="3"/>
  <c r="E263" i="10"/>
  <c r="D262" i="10"/>
  <c r="K262" i="10"/>
  <c r="G262" i="10"/>
  <c r="O262" i="10"/>
  <c r="F262" i="10"/>
  <c r="N262" i="10" s="1"/>
  <c r="I262" i="10"/>
  <c r="C262" i="10"/>
  <c r="H262" i="10"/>
  <c r="J262" i="10"/>
  <c r="L262" i="10"/>
  <c r="Q262" i="10" s="1"/>
  <c r="P262" i="10"/>
  <c r="M262" i="10"/>
  <c r="C469" i="10"/>
  <c r="D470" i="10"/>
  <c r="D256" i="3"/>
  <c r="C255" i="3"/>
  <c r="E249" i="5"/>
  <c r="D248" i="5"/>
  <c r="C248" i="5"/>
  <c r="D344" i="3"/>
  <c r="E343" i="3"/>
  <c r="F343" i="3"/>
  <c r="C343" i="3"/>
  <c r="G343" i="3"/>
  <c r="F1169" i="3"/>
  <c r="G1169" i="3"/>
  <c r="E1169" i="3"/>
  <c r="D1170" i="3"/>
  <c r="E1594" i="2"/>
  <c r="F1594" i="2"/>
  <c r="G1594" i="2"/>
  <c r="H1594" i="2"/>
  <c r="C1169" i="3"/>
  <c r="D624" i="3" l="1"/>
  <c r="F624" i="3" s="1"/>
  <c r="C624" i="3"/>
  <c r="E625" i="3"/>
  <c r="E264" i="10"/>
  <c r="D263" i="10"/>
  <c r="D471" i="10"/>
  <c r="C470" i="10"/>
  <c r="G263" i="10"/>
  <c r="O263" i="10"/>
  <c r="F263" i="10"/>
  <c r="N263" i="10" s="1"/>
  <c r="I263" i="10"/>
  <c r="H263" i="10"/>
  <c r="M263" i="10"/>
  <c r="K263" i="10"/>
  <c r="C263" i="10"/>
  <c r="J263" i="10"/>
  <c r="L263" i="10"/>
  <c r="Q263" i="10" s="1"/>
  <c r="P263" i="10"/>
  <c r="D257" i="3"/>
  <c r="C256" i="3"/>
  <c r="D249" i="5"/>
  <c r="C249" i="5"/>
  <c r="E250" i="5"/>
  <c r="D345" i="3"/>
  <c r="C344" i="3"/>
  <c r="G344" i="3"/>
  <c r="E344" i="3"/>
  <c r="F344" i="3"/>
  <c r="F1170" i="3"/>
  <c r="E1170" i="3"/>
  <c r="G1170" i="3"/>
  <c r="D1171" i="3"/>
  <c r="D1172" i="3" s="1"/>
  <c r="C1170" i="3"/>
  <c r="D625" i="3" l="1"/>
  <c r="F625" i="3" s="1"/>
  <c r="C625" i="3"/>
  <c r="E626" i="3"/>
  <c r="E265" i="10"/>
  <c r="D264" i="10"/>
  <c r="F264" i="10"/>
  <c r="N264" i="10" s="1"/>
  <c r="I264" i="10"/>
  <c r="H264" i="10"/>
  <c r="M264" i="10"/>
  <c r="J264" i="10"/>
  <c r="K264" i="10"/>
  <c r="C264" i="10"/>
  <c r="O264" i="10"/>
  <c r="P264" i="10"/>
  <c r="G264" i="10"/>
  <c r="L264" i="10"/>
  <c r="Q264" i="10" s="1"/>
  <c r="C471" i="10"/>
  <c r="D472" i="10"/>
  <c r="D258" i="3"/>
  <c r="C257" i="3"/>
  <c r="C250" i="5"/>
  <c r="E251" i="5"/>
  <c r="D250" i="5"/>
  <c r="D346" i="3"/>
  <c r="D347" i="3" s="1"/>
  <c r="D348" i="3" s="1"/>
  <c r="D349" i="3" s="1"/>
  <c r="D350" i="3" s="1"/>
  <c r="D351" i="3" s="1"/>
  <c r="D352" i="3" s="1"/>
  <c r="D353" i="3" s="1"/>
  <c r="G345" i="3"/>
  <c r="E345" i="3"/>
  <c r="C345" i="3"/>
  <c r="F345" i="3"/>
  <c r="F1171" i="3"/>
  <c r="E1171" i="3"/>
  <c r="G1171" i="3"/>
  <c r="G1172" i="3"/>
  <c r="F1172" i="3"/>
  <c r="E1172" i="3"/>
  <c r="C1171" i="3"/>
  <c r="D1173" i="3"/>
  <c r="C1172" i="3"/>
  <c r="D354" i="3" l="1"/>
  <c r="C353" i="3"/>
  <c r="C352" i="3"/>
  <c r="C351" i="3"/>
  <c r="C350" i="3"/>
  <c r="E350" i="3"/>
  <c r="C349" i="3"/>
  <c r="D626" i="3"/>
  <c r="F626" i="3" s="1"/>
  <c r="C626" i="3"/>
  <c r="E627" i="3"/>
  <c r="D265" i="10"/>
  <c r="E266" i="10"/>
  <c r="C472" i="10"/>
  <c r="D473" i="10"/>
  <c r="H265" i="10"/>
  <c r="M265" i="10"/>
  <c r="J265" i="10"/>
  <c r="L265" i="10"/>
  <c r="Q265" i="10" s="1"/>
  <c r="P265" i="10"/>
  <c r="K265" i="10"/>
  <c r="C265" i="10"/>
  <c r="O265" i="10"/>
  <c r="I265" i="10"/>
  <c r="G265" i="10"/>
  <c r="F265" i="10"/>
  <c r="N265" i="10" s="1"/>
  <c r="E349" i="3"/>
  <c r="G349" i="3"/>
  <c r="F349" i="3"/>
  <c r="E348" i="3"/>
  <c r="F348" i="3"/>
  <c r="C348" i="3"/>
  <c r="G348" i="3"/>
  <c r="C347" i="3"/>
  <c r="G347" i="3"/>
  <c r="E347" i="3"/>
  <c r="F347" i="3"/>
  <c r="C258" i="3"/>
  <c r="D259" i="3"/>
  <c r="E252" i="5"/>
  <c r="C251" i="5"/>
  <c r="D251" i="5"/>
  <c r="C346" i="3"/>
  <c r="G346" i="3"/>
  <c r="F346" i="3"/>
  <c r="E346" i="3"/>
  <c r="E1173" i="3"/>
  <c r="F1173" i="3"/>
  <c r="G1173" i="3"/>
  <c r="D1174" i="3"/>
  <c r="C1173" i="3"/>
  <c r="D355" i="3" l="1"/>
  <c r="C354" i="3"/>
  <c r="F350" i="3"/>
  <c r="G350" i="3"/>
  <c r="E628" i="3"/>
  <c r="C627" i="3"/>
  <c r="D627" i="3"/>
  <c r="F627" i="3" s="1"/>
  <c r="E267" i="10"/>
  <c r="D266" i="10"/>
  <c r="J266" i="10"/>
  <c r="L266" i="10"/>
  <c r="Q266" i="10" s="1"/>
  <c r="C266" i="10"/>
  <c r="P266" i="10"/>
  <c r="F266" i="10"/>
  <c r="N266" i="10" s="1"/>
  <c r="H266" i="10"/>
  <c r="K266" i="10"/>
  <c r="O266" i="10"/>
  <c r="M266" i="10"/>
  <c r="I266" i="10"/>
  <c r="G266" i="10"/>
  <c r="D474" i="10"/>
  <c r="C473" i="10"/>
  <c r="C259" i="3"/>
  <c r="D260" i="3"/>
  <c r="D252" i="5"/>
  <c r="C252" i="5"/>
  <c r="E253" i="5"/>
  <c r="C1174" i="3"/>
  <c r="F1174" i="3"/>
  <c r="E1174" i="3"/>
  <c r="G1174" i="3"/>
  <c r="D1175" i="3"/>
  <c r="C355" i="3" l="1"/>
  <c r="D356" i="3"/>
  <c r="G351" i="3"/>
  <c r="F351" i="3"/>
  <c r="E351" i="3"/>
  <c r="C628" i="3"/>
  <c r="D628" i="3"/>
  <c r="F628" i="3" s="1"/>
  <c r="E629" i="3"/>
  <c r="E268" i="10"/>
  <c r="D267" i="10"/>
  <c r="C474" i="10"/>
  <c r="D475" i="10"/>
  <c r="L267" i="10"/>
  <c r="Q267" i="10" s="1"/>
  <c r="C267" i="10"/>
  <c r="P267" i="10"/>
  <c r="G267" i="10"/>
  <c r="F267" i="10"/>
  <c r="N267" i="10" s="1"/>
  <c r="H267" i="10"/>
  <c r="J267" i="10"/>
  <c r="K267" i="10"/>
  <c r="O267" i="10"/>
  <c r="I267" i="10"/>
  <c r="M267" i="10"/>
  <c r="D261" i="3"/>
  <c r="C260" i="3"/>
  <c r="E254" i="5"/>
  <c r="D253" i="5"/>
  <c r="C253" i="5"/>
  <c r="F1175" i="3"/>
  <c r="E1175" i="3"/>
  <c r="G1175" i="3"/>
  <c r="D1176" i="3"/>
  <c r="C1175" i="3"/>
  <c r="C1593" i="2"/>
  <c r="D1593" i="2"/>
  <c r="E284" i="2"/>
  <c r="D284" i="2"/>
  <c r="C284" i="2"/>
  <c r="G288" i="2"/>
  <c r="I288" i="2"/>
  <c r="J288" i="2"/>
  <c r="H288" i="2"/>
  <c r="E1000" i="3"/>
  <c r="D1000" i="3"/>
  <c r="D997" i="3"/>
  <c r="C1001" i="3"/>
  <c r="G1001" i="3"/>
  <c r="C356" i="3" l="1"/>
  <c r="D357" i="3"/>
  <c r="F352" i="3"/>
  <c r="E352" i="3"/>
  <c r="G352" i="3"/>
  <c r="C629" i="3"/>
  <c r="E630" i="3"/>
  <c r="D629" i="3"/>
  <c r="F629" i="3" s="1"/>
  <c r="E269" i="10"/>
  <c r="D268" i="10"/>
  <c r="D476" i="10"/>
  <c r="C475" i="10"/>
  <c r="C268" i="10"/>
  <c r="P268" i="10"/>
  <c r="K268" i="10"/>
  <c r="M268" i="10"/>
  <c r="G268" i="10"/>
  <c r="F268" i="10"/>
  <c r="N268" i="10" s="1"/>
  <c r="H268" i="10"/>
  <c r="J268" i="10"/>
  <c r="L268" i="10"/>
  <c r="Q268" i="10" s="1"/>
  <c r="O268" i="10"/>
  <c r="I268" i="10"/>
  <c r="D262" i="3"/>
  <c r="C261" i="3"/>
  <c r="D254" i="5"/>
  <c r="C254" i="5"/>
  <c r="E255" i="5"/>
  <c r="G1176" i="3"/>
  <c r="F1176" i="3"/>
  <c r="E1176" i="3"/>
  <c r="D1177" i="3"/>
  <c r="C1176" i="3"/>
  <c r="H1593" i="2"/>
  <c r="E1593" i="2"/>
  <c r="F1593" i="2"/>
  <c r="G1593" i="2"/>
  <c r="E357" i="3" l="1"/>
  <c r="G357" i="3"/>
  <c r="F357" i="3"/>
  <c r="C357" i="3"/>
  <c r="E356" i="3"/>
  <c r="F356" i="3"/>
  <c r="G356" i="3"/>
  <c r="E355" i="3"/>
  <c r="F355" i="3"/>
  <c r="G355" i="3"/>
  <c r="G354" i="3"/>
  <c r="F354" i="3"/>
  <c r="E354" i="3"/>
  <c r="F353" i="3"/>
  <c r="G353" i="3"/>
  <c r="E353" i="3"/>
  <c r="E631" i="3"/>
  <c r="D630" i="3"/>
  <c r="F630" i="3" s="1"/>
  <c r="C630" i="3"/>
  <c r="D269" i="10"/>
  <c r="E270" i="10"/>
  <c r="K269" i="10"/>
  <c r="G269" i="10"/>
  <c r="O269" i="10"/>
  <c r="I269" i="10"/>
  <c r="M269" i="10"/>
  <c r="C269" i="10"/>
  <c r="F269" i="10"/>
  <c r="N269" i="10" s="1"/>
  <c r="H269" i="10"/>
  <c r="J269" i="10"/>
  <c r="L269" i="10"/>
  <c r="Q269" i="10" s="1"/>
  <c r="P269" i="10"/>
  <c r="D477" i="10"/>
  <c r="C476" i="10"/>
  <c r="C262" i="3"/>
  <c r="D263" i="3"/>
  <c r="D255" i="5"/>
  <c r="C255" i="5"/>
  <c r="E256" i="5"/>
  <c r="G1177" i="3"/>
  <c r="F1177" i="3"/>
  <c r="E1177" i="3"/>
  <c r="D1178" i="3"/>
  <c r="C1177" i="3"/>
  <c r="D631" i="3" l="1"/>
  <c r="F631" i="3" s="1"/>
  <c r="C631" i="3"/>
  <c r="E632" i="3"/>
  <c r="E271" i="10"/>
  <c r="D270" i="10"/>
  <c r="K270" i="10"/>
  <c r="G270" i="10"/>
  <c r="O270" i="10"/>
  <c r="F270" i="10"/>
  <c r="N270" i="10" s="1"/>
  <c r="I270" i="10"/>
  <c r="P270" i="10"/>
  <c r="M270" i="10"/>
  <c r="C270" i="10"/>
  <c r="H270" i="10"/>
  <c r="J270" i="10"/>
  <c r="L270" i="10"/>
  <c r="Q270" i="10" s="1"/>
  <c r="C477" i="10"/>
  <c r="D478" i="10"/>
  <c r="C263" i="3"/>
  <c r="D264" i="3"/>
  <c r="E257" i="5"/>
  <c r="D256" i="5"/>
  <c r="C256" i="5"/>
  <c r="F1178" i="3"/>
  <c r="E1178" i="3"/>
  <c r="G1178" i="3"/>
  <c r="D1179" i="3"/>
  <c r="C1178" i="3"/>
  <c r="D632" i="3" l="1"/>
  <c r="F632" i="3" s="1"/>
  <c r="C632" i="3"/>
  <c r="E272" i="10"/>
  <c r="D271" i="10"/>
  <c r="D479" i="10"/>
  <c r="C478" i="10"/>
  <c r="G271" i="10"/>
  <c r="O271" i="10"/>
  <c r="F271" i="10"/>
  <c r="N271" i="10" s="1"/>
  <c r="I271" i="10"/>
  <c r="H271" i="10"/>
  <c r="M271" i="10"/>
  <c r="L271" i="10"/>
  <c r="Q271" i="10" s="1"/>
  <c r="P271" i="10"/>
  <c r="K271" i="10"/>
  <c r="C271" i="10"/>
  <c r="J271" i="10"/>
  <c r="D265" i="3"/>
  <c r="C264" i="3"/>
  <c r="D257" i="5"/>
  <c r="C257" i="5"/>
  <c r="E258" i="5"/>
  <c r="F1179" i="3"/>
  <c r="E1179" i="3"/>
  <c r="G1179" i="3"/>
  <c r="C1179" i="3"/>
  <c r="D1180" i="3"/>
  <c r="C1592" i="2"/>
  <c r="D1592" i="2"/>
  <c r="E283" i="2"/>
  <c r="D283" i="2"/>
  <c r="C283" i="2"/>
  <c r="G287" i="2"/>
  <c r="I287" i="2"/>
  <c r="J287" i="2"/>
  <c r="H287" i="2"/>
  <c r="C1000" i="3"/>
  <c r="G1000" i="3"/>
  <c r="E996" i="3"/>
  <c r="D996" i="3"/>
  <c r="E273" i="10" l="1"/>
  <c r="D272" i="10"/>
  <c r="F272" i="10"/>
  <c r="N272" i="10" s="1"/>
  <c r="I272" i="10"/>
  <c r="H272" i="10"/>
  <c r="M272" i="10"/>
  <c r="J272" i="10"/>
  <c r="G272" i="10"/>
  <c r="L272" i="10"/>
  <c r="Q272" i="10" s="1"/>
  <c r="P272" i="10"/>
  <c r="K272" i="10"/>
  <c r="C272" i="10"/>
  <c r="O272" i="10"/>
  <c r="C479" i="10"/>
  <c r="D480" i="10"/>
  <c r="D266" i="3"/>
  <c r="C265" i="3"/>
  <c r="C258" i="5"/>
  <c r="E259" i="5"/>
  <c r="D258" i="5"/>
  <c r="F1180" i="3"/>
  <c r="E1180" i="3"/>
  <c r="G1180" i="3"/>
  <c r="D1181" i="3"/>
  <c r="C1180" i="3"/>
  <c r="F1592" i="2"/>
  <c r="G1592" i="2"/>
  <c r="E1592" i="2"/>
  <c r="H1592" i="2"/>
  <c r="F14" i="3"/>
  <c r="F15" i="3" s="1"/>
  <c r="F16" i="3" s="1"/>
  <c r="C1591" i="2"/>
  <c r="D1591" i="2"/>
  <c r="E282" i="2"/>
  <c r="D282" i="2"/>
  <c r="C282" i="2"/>
  <c r="G286" i="2"/>
  <c r="I286" i="2"/>
  <c r="J286" i="2"/>
  <c r="H286" i="2"/>
  <c r="C999" i="3"/>
  <c r="G999" i="3"/>
  <c r="D998" i="3"/>
  <c r="E997" i="3"/>
  <c r="D273" i="10" l="1"/>
  <c r="E274" i="10"/>
  <c r="C480" i="10"/>
  <c r="D481" i="10"/>
  <c r="H273" i="10"/>
  <c r="M273" i="10"/>
  <c r="J273" i="10"/>
  <c r="L273" i="10"/>
  <c r="Q273" i="10" s="1"/>
  <c r="G273" i="10"/>
  <c r="F273" i="10"/>
  <c r="N273" i="10" s="1"/>
  <c r="P273" i="10"/>
  <c r="O273" i="10"/>
  <c r="I273" i="10"/>
  <c r="K273" i="10"/>
  <c r="C273" i="10"/>
  <c r="C266" i="3"/>
  <c r="D267" i="3"/>
  <c r="E260" i="5"/>
  <c r="C259" i="5"/>
  <c r="D259" i="5"/>
  <c r="G1181" i="3"/>
  <c r="F1181" i="3"/>
  <c r="E1181" i="3"/>
  <c r="C1181" i="3"/>
  <c r="D1182" i="3"/>
  <c r="E1591" i="2"/>
  <c r="F1591" i="2"/>
  <c r="G1591" i="2"/>
  <c r="H1591" i="2"/>
  <c r="E281" i="2"/>
  <c r="D281" i="2"/>
  <c r="C281" i="2"/>
  <c r="G285" i="2"/>
  <c r="I285" i="2"/>
  <c r="J285" i="2"/>
  <c r="H285" i="2"/>
  <c r="C998" i="3"/>
  <c r="E998" i="3"/>
  <c r="G998" i="3"/>
  <c r="E995" i="3"/>
  <c r="D995" i="3"/>
  <c r="E994" i="3"/>
  <c r="E275" i="10" l="1"/>
  <c r="D274" i="10"/>
  <c r="J274" i="10"/>
  <c r="L274" i="10"/>
  <c r="Q274" i="10" s="1"/>
  <c r="C274" i="10"/>
  <c r="P274" i="10"/>
  <c r="I274" i="10"/>
  <c r="M274" i="10"/>
  <c r="G274" i="10"/>
  <c r="F274" i="10"/>
  <c r="N274" i="10" s="1"/>
  <c r="H274" i="10"/>
  <c r="K274" i="10"/>
  <c r="O274" i="10"/>
  <c r="D482" i="10"/>
  <c r="C481" i="10"/>
  <c r="D268" i="3"/>
  <c r="C267" i="3"/>
  <c r="D260" i="5"/>
  <c r="C260" i="5"/>
  <c r="E261" i="5"/>
  <c r="F1182" i="3"/>
  <c r="E1182" i="3"/>
  <c r="G1182" i="3"/>
  <c r="C1182" i="3"/>
  <c r="D1183" i="3"/>
  <c r="C1590" i="2"/>
  <c r="D1590" i="2"/>
  <c r="E276" i="10" l="1"/>
  <c r="D275" i="10"/>
  <c r="C482" i="10"/>
  <c r="D483" i="10"/>
  <c r="L275" i="10"/>
  <c r="Q275" i="10" s="1"/>
  <c r="C275" i="10"/>
  <c r="P275" i="10"/>
  <c r="O275" i="10"/>
  <c r="I275" i="10"/>
  <c r="M275" i="10"/>
  <c r="G275" i="10"/>
  <c r="F275" i="10"/>
  <c r="N275" i="10" s="1"/>
  <c r="H275" i="10"/>
  <c r="J275" i="10"/>
  <c r="K275" i="10"/>
  <c r="D269" i="3"/>
  <c r="C268" i="3"/>
  <c r="E262" i="5"/>
  <c r="C261" i="5"/>
  <c r="D261" i="5"/>
  <c r="F1183" i="3"/>
  <c r="E1183" i="3"/>
  <c r="G1183" i="3"/>
  <c r="D1184" i="3"/>
  <c r="C1183" i="3"/>
  <c r="H1590" i="2"/>
  <c r="E1590" i="2"/>
  <c r="F1590" i="2"/>
  <c r="G1590" i="2"/>
  <c r="C1589" i="2"/>
  <c r="D1589" i="2"/>
  <c r="D280" i="2"/>
  <c r="C280" i="2"/>
  <c r="G284" i="2"/>
  <c r="I284" i="2"/>
  <c r="J284" i="2"/>
  <c r="H284" i="2"/>
  <c r="C997" i="3"/>
  <c r="G997" i="3"/>
  <c r="D993" i="3"/>
  <c r="E277" i="10" l="1"/>
  <c r="D276" i="10"/>
  <c r="C276" i="10"/>
  <c r="P276" i="10"/>
  <c r="K276" i="10"/>
  <c r="L276" i="10"/>
  <c r="Q276" i="10" s="1"/>
  <c r="O276" i="10"/>
  <c r="I276" i="10"/>
  <c r="M276" i="10"/>
  <c r="G276" i="10"/>
  <c r="F276" i="10"/>
  <c r="N276" i="10" s="1"/>
  <c r="H276" i="10"/>
  <c r="J276" i="10"/>
  <c r="C483" i="10"/>
  <c r="D484" i="10"/>
  <c r="D270" i="3"/>
  <c r="C269" i="3"/>
  <c r="D262" i="5"/>
  <c r="E263" i="5"/>
  <c r="C262" i="5"/>
  <c r="F1184" i="3"/>
  <c r="E1184" i="3"/>
  <c r="G1184" i="3"/>
  <c r="C1184" i="3"/>
  <c r="D1185" i="3"/>
  <c r="F1589" i="2"/>
  <c r="G1589" i="2"/>
  <c r="H1589" i="2"/>
  <c r="E1589" i="2"/>
  <c r="E279" i="2"/>
  <c r="D279" i="2"/>
  <c r="C279" i="2"/>
  <c r="D994" i="3"/>
  <c r="E992" i="3"/>
  <c r="D277" i="10" l="1"/>
  <c r="E278" i="10"/>
  <c r="D485" i="10"/>
  <c r="C484" i="10"/>
  <c r="K277" i="10"/>
  <c r="G277" i="10"/>
  <c r="O277" i="10"/>
  <c r="J277" i="10"/>
  <c r="L277" i="10"/>
  <c r="Q277" i="10" s="1"/>
  <c r="P277" i="10"/>
  <c r="I277" i="10"/>
  <c r="M277" i="10"/>
  <c r="C277" i="10"/>
  <c r="F277" i="10"/>
  <c r="N277" i="10" s="1"/>
  <c r="H277" i="10"/>
  <c r="C270" i="3"/>
  <c r="D271" i="3"/>
  <c r="D263" i="5"/>
  <c r="C263" i="5"/>
  <c r="E264" i="5"/>
  <c r="G1185" i="3"/>
  <c r="E1185" i="3"/>
  <c r="F1185" i="3"/>
  <c r="D1186" i="3"/>
  <c r="C1185" i="3"/>
  <c r="D1586" i="2"/>
  <c r="D1587" i="2"/>
  <c r="D1588" i="2"/>
  <c r="D1584" i="2"/>
  <c r="C1584" i="2"/>
  <c r="G283" i="2"/>
  <c r="I283" i="2"/>
  <c r="J283" i="2"/>
  <c r="H283" i="2"/>
  <c r="C996" i="3"/>
  <c r="G996" i="3"/>
  <c r="D277" i="2"/>
  <c r="C277" i="2"/>
  <c r="G281" i="2"/>
  <c r="I281" i="2"/>
  <c r="J281" i="2"/>
  <c r="H281" i="2"/>
  <c r="G282" i="2"/>
  <c r="I282" i="2"/>
  <c r="J282" i="2"/>
  <c r="H282" i="2"/>
  <c r="C995" i="3"/>
  <c r="G995" i="3"/>
  <c r="D992" i="3"/>
  <c r="C994" i="3"/>
  <c r="G994" i="3"/>
  <c r="D276" i="2"/>
  <c r="C276" i="2"/>
  <c r="D989" i="3"/>
  <c r="D275" i="2"/>
  <c r="C275" i="2"/>
  <c r="C274" i="2"/>
  <c r="G280" i="2"/>
  <c r="I280" i="2"/>
  <c r="J280" i="2"/>
  <c r="H280" i="2"/>
  <c r="D990" i="3"/>
  <c r="C993" i="3"/>
  <c r="G993" i="3"/>
  <c r="G275" i="2"/>
  <c r="E279" i="10" l="1"/>
  <c r="D278" i="10"/>
  <c r="K278" i="10"/>
  <c r="G278" i="10"/>
  <c r="O278" i="10"/>
  <c r="F278" i="10"/>
  <c r="N278" i="10" s="1"/>
  <c r="I278" i="10"/>
  <c r="H278" i="10"/>
  <c r="J278" i="10"/>
  <c r="L278" i="10"/>
  <c r="Q278" i="10" s="1"/>
  <c r="P278" i="10"/>
  <c r="M278" i="10"/>
  <c r="C278" i="10"/>
  <c r="C485" i="10"/>
  <c r="D486" i="10"/>
  <c r="C271" i="3"/>
  <c r="D272" i="3"/>
  <c r="E265" i="5"/>
  <c r="D264" i="5"/>
  <c r="C264" i="5"/>
  <c r="G1186" i="3"/>
  <c r="F1186" i="3"/>
  <c r="E1186" i="3"/>
  <c r="D1187" i="3"/>
  <c r="C1186" i="3"/>
  <c r="E1584" i="2"/>
  <c r="F1584" i="2"/>
  <c r="G1584" i="2"/>
  <c r="H1584" i="2"/>
  <c r="E1588" i="2"/>
  <c r="F1588" i="2"/>
  <c r="G1588" i="2"/>
  <c r="H1588" i="2"/>
  <c r="H1587" i="2"/>
  <c r="E1587" i="2"/>
  <c r="F1587" i="2"/>
  <c r="G1587" i="2"/>
  <c r="E1586" i="2"/>
  <c r="F1586" i="2"/>
  <c r="G1586" i="2"/>
  <c r="H1586" i="2"/>
  <c r="C1587" i="2"/>
  <c r="C1586" i="2"/>
  <c r="G279" i="2"/>
  <c r="G277" i="2"/>
  <c r="G276" i="2"/>
  <c r="I276" i="2"/>
  <c r="J276" i="2"/>
  <c r="H276" i="2"/>
  <c r="I277" i="2"/>
  <c r="J277" i="2"/>
  <c r="H277" i="2"/>
  <c r="I279" i="2"/>
  <c r="J279" i="2"/>
  <c r="H279" i="2"/>
  <c r="C273" i="2"/>
  <c r="C992" i="3"/>
  <c r="G992" i="3"/>
  <c r="C990" i="3"/>
  <c r="G990" i="3"/>
  <c r="D988" i="3"/>
  <c r="C989" i="3"/>
  <c r="G989" i="3"/>
  <c r="G273" i="2"/>
  <c r="C988" i="3"/>
  <c r="G988" i="3"/>
  <c r="C987" i="3"/>
  <c r="G987" i="3"/>
  <c r="F547" i="2"/>
  <c r="E548" i="2"/>
  <c r="G548" i="2" s="1"/>
  <c r="H547" i="2"/>
  <c r="I547" i="2" s="1"/>
  <c r="F265" i="2"/>
  <c r="I265" i="2" s="1"/>
  <c r="E264" i="2"/>
  <c r="D264" i="2"/>
  <c r="C264" i="2"/>
  <c r="F978" i="3"/>
  <c r="E263" i="2"/>
  <c r="C263" i="2"/>
  <c r="C976" i="3"/>
  <c r="E976" i="3"/>
  <c r="G976" i="3"/>
  <c r="E148" i="8"/>
  <c r="G148" i="8" s="1"/>
  <c r="G955" i="3"/>
  <c r="C955" i="3"/>
  <c r="D955" i="3"/>
  <c r="E955" i="3"/>
  <c r="F138" i="8"/>
  <c r="G138" i="8"/>
  <c r="H138" i="8"/>
  <c r="C138" i="8"/>
  <c r="D138" i="8"/>
  <c r="G131" i="5"/>
  <c r="H131" i="5"/>
  <c r="I131" i="5"/>
  <c r="E137" i="8"/>
  <c r="G137" i="8" s="1"/>
  <c r="C136" i="8"/>
  <c r="C135" i="8"/>
  <c r="C134" i="8"/>
  <c r="C133" i="8"/>
  <c r="C132" i="8"/>
  <c r="C131" i="8"/>
  <c r="F136" i="8"/>
  <c r="G136" i="8"/>
  <c r="H136" i="8"/>
  <c r="G129" i="5"/>
  <c r="H129" i="5"/>
  <c r="I129" i="5"/>
  <c r="G580" i="3"/>
  <c r="H580" i="3"/>
  <c r="K580" i="3"/>
  <c r="L580" i="3"/>
  <c r="I580" i="3"/>
  <c r="M580" i="3"/>
  <c r="J580" i="3"/>
  <c r="F232" i="2"/>
  <c r="J232" i="2" s="1"/>
  <c r="D232" i="2"/>
  <c r="D233" i="2" s="1"/>
  <c r="D234" i="2" s="1"/>
  <c r="F944" i="3"/>
  <c r="H944" i="3" s="1"/>
  <c r="C231" i="2"/>
  <c r="C230" i="2"/>
  <c r="D59" i="2"/>
  <c r="F59" i="2" s="1"/>
  <c r="C58" i="2"/>
  <c r="D220" i="2"/>
  <c r="D221" i="2" s="1"/>
  <c r="D222" i="2" s="1"/>
  <c r="D223" i="2" s="1"/>
  <c r="D933" i="3"/>
  <c r="D934" i="3" s="1"/>
  <c r="D935" i="3" s="1"/>
  <c r="F219" i="2"/>
  <c r="F220" i="2" s="1"/>
  <c r="F221" i="2" s="1"/>
  <c r="J221" i="2" s="1"/>
  <c r="C218" i="2"/>
  <c r="F932" i="3"/>
  <c r="H932" i="3" s="1"/>
  <c r="G230" i="2"/>
  <c r="I230" i="2"/>
  <c r="J230" i="2"/>
  <c r="H230" i="2"/>
  <c r="G943" i="3"/>
  <c r="C943" i="3"/>
  <c r="C40" i="2"/>
  <c r="C15" i="2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D195" i="2"/>
  <c r="D197" i="2" s="1"/>
  <c r="D199" i="2" s="1"/>
  <c r="D200" i="2" s="1"/>
  <c r="D201" i="2" s="1"/>
  <c r="D203" i="2" s="1"/>
  <c r="D204" i="2" s="1"/>
  <c r="D205" i="2" s="1"/>
  <c r="D207" i="2" s="1"/>
  <c r="D209" i="2" s="1"/>
  <c r="D210" i="2" s="1"/>
  <c r="D211" i="2" s="1"/>
  <c r="D212" i="2" s="1"/>
  <c r="D214" i="2" s="1"/>
  <c r="D909" i="3"/>
  <c r="D911" i="3" s="1"/>
  <c r="D913" i="3" s="1"/>
  <c r="D914" i="3" s="1"/>
  <c r="D915" i="3" s="1"/>
  <c r="D917" i="3" s="1"/>
  <c r="D918" i="3" s="1"/>
  <c r="D919" i="3" s="1"/>
  <c r="D921" i="3" s="1"/>
  <c r="D923" i="3" s="1"/>
  <c r="D924" i="3" s="1"/>
  <c r="D925" i="3" s="1"/>
  <c r="D926" i="3" s="1"/>
  <c r="D928" i="3" s="1"/>
  <c r="E189" i="2"/>
  <c r="E190" i="2" s="1"/>
  <c r="E191" i="2" s="1"/>
  <c r="E192" i="2" s="1"/>
  <c r="E195" i="2" s="1"/>
  <c r="E198" i="2" s="1"/>
  <c r="F186" i="2"/>
  <c r="C185" i="2"/>
  <c r="F900" i="3"/>
  <c r="F15" i="2"/>
  <c r="E457" i="2"/>
  <c r="E458" i="2" s="1"/>
  <c r="F458" i="2" s="1"/>
  <c r="D457" i="2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80" i="2" s="1"/>
  <c r="F19" i="2"/>
  <c r="F181" i="2"/>
  <c r="J181" i="2" s="1"/>
  <c r="E181" i="2"/>
  <c r="E182" i="2" s="1"/>
  <c r="E183" i="2" s="1"/>
  <c r="E184" i="2" s="1"/>
  <c r="G180" i="2"/>
  <c r="C180" i="2"/>
  <c r="F178" i="2"/>
  <c r="F179" i="2" s="1"/>
  <c r="E178" i="2"/>
  <c r="E179" i="2" s="1"/>
  <c r="F456" i="2"/>
  <c r="H456" i="2"/>
  <c r="I456" i="2" s="1"/>
  <c r="G456" i="2"/>
  <c r="F14" i="2"/>
  <c r="F12" i="2"/>
  <c r="F13" i="2"/>
  <c r="D76" i="8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I180" i="2"/>
  <c r="H180" i="2"/>
  <c r="J180" i="2"/>
  <c r="G185" i="2"/>
  <c r="I185" i="2"/>
  <c r="J185" i="2"/>
  <c r="H185" i="2"/>
  <c r="F854" i="3"/>
  <c r="E854" i="3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C853" i="3"/>
  <c r="C849" i="3"/>
  <c r="C850" i="3" s="1"/>
  <c r="C851" i="3" s="1"/>
  <c r="F843" i="3"/>
  <c r="F844" i="3" s="1"/>
  <c r="E843" i="3"/>
  <c r="E844" i="3" s="1"/>
  <c r="G37" i="3"/>
  <c r="G38" i="3"/>
  <c r="E37" i="3"/>
  <c r="F37" i="3" s="1"/>
  <c r="E38" i="3"/>
  <c r="F38" i="3" s="1"/>
  <c r="E39" i="3"/>
  <c r="F39" i="3" s="1"/>
  <c r="E36" i="3"/>
  <c r="F36" i="3" s="1"/>
  <c r="G36" i="3"/>
  <c r="D13" i="8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E12" i="8"/>
  <c r="F12" i="8" s="1"/>
  <c r="G12" i="8" s="1"/>
  <c r="G13" i="8" s="1"/>
  <c r="G14" i="8" s="1"/>
  <c r="G15" i="8" s="1"/>
  <c r="G16" i="8" s="1"/>
  <c r="G17" i="8" s="1"/>
  <c r="G18" i="8" s="1"/>
  <c r="C12" i="8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838" i="3"/>
  <c r="C839" i="3" s="1"/>
  <c r="C840" i="3" s="1"/>
  <c r="C841" i="3" s="1"/>
  <c r="C842" i="3" s="1"/>
  <c r="C843" i="3" s="1"/>
  <c r="C844" i="3" s="1"/>
  <c r="E35" i="3"/>
  <c r="F35" i="3" s="1"/>
  <c r="G35" i="3"/>
  <c r="G12" i="5"/>
  <c r="H12" i="5" s="1"/>
  <c r="G33" i="3"/>
  <c r="G34" i="3"/>
  <c r="E33" i="3"/>
  <c r="F33" i="3" s="1"/>
  <c r="E34" i="3"/>
  <c r="F34" i="3" s="1"/>
  <c r="G31" i="3"/>
  <c r="G32" i="3"/>
  <c r="E31" i="3"/>
  <c r="F31" i="3" s="1"/>
  <c r="E32" i="3"/>
  <c r="F32" i="3" s="1"/>
  <c r="E30" i="3"/>
  <c r="F30" i="3" s="1"/>
  <c r="G30" i="3"/>
  <c r="E28" i="3"/>
  <c r="F28" i="3" s="1"/>
  <c r="G28" i="3"/>
  <c r="E29" i="3"/>
  <c r="F29" i="3" s="1"/>
  <c r="G29" i="3"/>
  <c r="E23" i="3"/>
  <c r="F23" i="3" s="1"/>
  <c r="E24" i="3"/>
  <c r="F24" i="3" s="1"/>
  <c r="E25" i="3"/>
  <c r="F25" i="3" s="1"/>
  <c r="E26" i="3"/>
  <c r="F26" i="3" s="1"/>
  <c r="E27" i="3"/>
  <c r="F27" i="3" s="1"/>
  <c r="G27" i="3"/>
  <c r="G26" i="3"/>
  <c r="G25" i="3"/>
  <c r="G24" i="3"/>
  <c r="G23" i="3"/>
  <c r="G455" i="3"/>
  <c r="G21" i="3"/>
  <c r="G22" i="3"/>
  <c r="E21" i="3"/>
  <c r="F21" i="3" s="1"/>
  <c r="E22" i="3"/>
  <c r="F22" i="3" s="1"/>
  <c r="G20" i="3"/>
  <c r="E20" i="3"/>
  <c r="F20" i="3" s="1"/>
  <c r="I365" i="3"/>
  <c r="I366" i="3" s="1"/>
  <c r="I367" i="3" s="1"/>
  <c r="I368" i="3" s="1"/>
  <c r="I369" i="3" s="1"/>
  <c r="I370" i="3" s="1"/>
  <c r="I371" i="3" s="1"/>
  <c r="I372" i="3" s="1"/>
  <c r="I373" i="3" s="1"/>
  <c r="I374" i="3" s="1"/>
  <c r="I375" i="3" s="1"/>
  <c r="I376" i="3" s="1"/>
  <c r="I377" i="3" s="1"/>
  <c r="I378" i="3" s="1"/>
  <c r="I379" i="3" s="1"/>
  <c r="I380" i="3" s="1"/>
  <c r="I381" i="3" s="1"/>
  <c r="I382" i="3" s="1"/>
  <c r="I383" i="3" s="1"/>
  <c r="I384" i="3" s="1"/>
  <c r="I385" i="3" s="1"/>
  <c r="I386" i="3" s="1"/>
  <c r="I387" i="3" s="1"/>
  <c r="I388" i="3" s="1"/>
  <c r="I389" i="3" s="1"/>
  <c r="I390" i="3" s="1"/>
  <c r="I391" i="3" s="1"/>
  <c r="I392" i="3" s="1"/>
  <c r="I393" i="3" s="1"/>
  <c r="I394" i="3" s="1"/>
  <c r="I395" i="3" s="1"/>
  <c r="I396" i="3" s="1"/>
  <c r="I397" i="3" s="1"/>
  <c r="I398" i="3" s="1"/>
  <c r="I399" i="3" s="1"/>
  <c r="I400" i="3" s="1"/>
  <c r="I401" i="3" s="1"/>
  <c r="I402" i="3" s="1"/>
  <c r="I403" i="3" s="1"/>
  <c r="I404" i="3" s="1"/>
  <c r="I405" i="3" s="1"/>
  <c r="I406" i="3" s="1"/>
  <c r="I407" i="3" s="1"/>
  <c r="I408" i="3" s="1"/>
  <c r="I409" i="3" s="1"/>
  <c r="I410" i="3" s="1"/>
  <c r="I411" i="3" s="1"/>
  <c r="I412" i="3" s="1"/>
  <c r="I413" i="3" s="1"/>
  <c r="I414" i="3" s="1"/>
  <c r="I415" i="3" s="1"/>
  <c r="I416" i="3" s="1"/>
  <c r="I417" i="3" s="1"/>
  <c r="I418" i="3" s="1"/>
  <c r="I419" i="3" s="1"/>
  <c r="I420" i="3" s="1"/>
  <c r="I421" i="3" s="1"/>
  <c r="I422" i="3" s="1"/>
  <c r="I423" i="3" s="1"/>
  <c r="I424" i="3" s="1"/>
  <c r="I425" i="3" s="1"/>
  <c r="I426" i="3" s="1"/>
  <c r="I427" i="3" s="1"/>
  <c r="I428" i="3" s="1"/>
  <c r="I429" i="3" s="1"/>
  <c r="I430" i="3" s="1"/>
  <c r="I431" i="3" s="1"/>
  <c r="I432" i="3" s="1"/>
  <c r="I433" i="3" s="1"/>
  <c r="I434" i="3" s="1"/>
  <c r="I435" i="3" s="1"/>
  <c r="I436" i="3" s="1"/>
  <c r="I437" i="3" s="1"/>
  <c r="I438" i="3" s="1"/>
  <c r="I439" i="3" s="1"/>
  <c r="I440" i="3" s="1"/>
  <c r="I441" i="3" s="1"/>
  <c r="I442" i="3" s="1"/>
  <c r="I443" i="3" s="1"/>
  <c r="I444" i="3" s="1"/>
  <c r="I445" i="3" s="1"/>
  <c r="I446" i="3" s="1"/>
  <c r="I447" i="3" s="1"/>
  <c r="I448" i="3" s="1"/>
  <c r="I449" i="3" s="1"/>
  <c r="I450" i="3" s="1"/>
  <c r="I451" i="3" s="1"/>
  <c r="M365" i="3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M414" i="3" s="1"/>
  <c r="M415" i="3" s="1"/>
  <c r="M416" i="3" s="1"/>
  <c r="M417" i="3" s="1"/>
  <c r="J365" i="3"/>
  <c r="J366" i="3" s="1"/>
  <c r="J368" i="3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E13" i="3"/>
  <c r="E14" i="3" s="1"/>
  <c r="E15" i="3" s="1"/>
  <c r="E16" i="3" s="1"/>
  <c r="G14" i="3"/>
  <c r="G15" i="3" s="1"/>
  <c r="G16" i="3" s="1"/>
  <c r="L365" i="3"/>
  <c r="L366" i="3" s="1"/>
  <c r="L367" i="3" s="1"/>
  <c r="L368" i="3" s="1"/>
  <c r="L369" i="3" s="1"/>
  <c r="L370" i="3" s="1"/>
  <c r="L371" i="3" s="1"/>
  <c r="L372" i="3" s="1"/>
  <c r="L373" i="3" s="1"/>
  <c r="L374" i="3" s="1"/>
  <c r="L375" i="3" s="1"/>
  <c r="L376" i="3" s="1"/>
  <c r="L377" i="3" s="1"/>
  <c r="L378" i="3" s="1"/>
  <c r="L379" i="3" s="1"/>
  <c r="L380" i="3" s="1"/>
  <c r="L381" i="3" s="1"/>
  <c r="L382" i="3" s="1"/>
  <c r="L383" i="3" s="1"/>
  <c r="L384" i="3" s="1"/>
  <c r="L385" i="3" s="1"/>
  <c r="L386" i="3" s="1"/>
  <c r="L387" i="3" s="1"/>
  <c r="L388" i="3" s="1"/>
  <c r="L389" i="3" s="1"/>
  <c r="L390" i="3" s="1"/>
  <c r="L391" i="3" s="1"/>
  <c r="L392" i="3" s="1"/>
  <c r="L393" i="3" s="1"/>
  <c r="L394" i="3" s="1"/>
  <c r="L395" i="3" s="1"/>
  <c r="L396" i="3" s="1"/>
  <c r="L397" i="3" s="1"/>
  <c r="L398" i="3" s="1"/>
  <c r="L399" i="3" s="1"/>
  <c r="L400" i="3" s="1"/>
  <c r="L401" i="3" s="1"/>
  <c r="L402" i="3" s="1"/>
  <c r="L403" i="3" s="1"/>
  <c r="L404" i="3" s="1"/>
  <c r="L405" i="3" s="1"/>
  <c r="L406" i="3" s="1"/>
  <c r="L407" i="3" s="1"/>
  <c r="L408" i="3" s="1"/>
  <c r="L409" i="3" s="1"/>
  <c r="L410" i="3" s="1"/>
  <c r="L411" i="3" s="1"/>
  <c r="L412" i="3" s="1"/>
  <c r="L413" i="3" s="1"/>
  <c r="L414" i="3" s="1"/>
  <c r="L415" i="3" s="1"/>
  <c r="L416" i="3" s="1"/>
  <c r="L417" i="3" s="1"/>
  <c r="L418" i="3" s="1"/>
  <c r="L419" i="3" s="1"/>
  <c r="L420" i="3" s="1"/>
  <c r="L421" i="3" s="1"/>
  <c r="L422" i="3" s="1"/>
  <c r="L423" i="3" s="1"/>
  <c r="L424" i="3" s="1"/>
  <c r="L425" i="3" s="1"/>
  <c r="L426" i="3" s="1"/>
  <c r="L427" i="3" s="1"/>
  <c r="L428" i="3" s="1"/>
  <c r="L429" i="3" s="1"/>
  <c r="L430" i="3" s="1"/>
  <c r="L431" i="3" s="1"/>
  <c r="L432" i="3" s="1"/>
  <c r="L433" i="3" s="1"/>
  <c r="L434" i="3" s="1"/>
  <c r="L435" i="3" s="1"/>
  <c r="L436" i="3" s="1"/>
  <c r="L437" i="3" s="1"/>
  <c r="L438" i="3" s="1"/>
  <c r="L439" i="3" s="1"/>
  <c r="L440" i="3" s="1"/>
  <c r="L441" i="3" s="1"/>
  <c r="L442" i="3" s="1"/>
  <c r="L443" i="3" s="1"/>
  <c r="L444" i="3" s="1"/>
  <c r="L445" i="3" s="1"/>
  <c r="L446" i="3" s="1"/>
  <c r="L447" i="3" s="1"/>
  <c r="K365" i="3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 s="1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 s="1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 s="1"/>
  <c r="H365" i="3"/>
  <c r="H366" i="3" s="1"/>
  <c r="H367" i="3" s="1"/>
  <c r="H368" i="3" s="1"/>
  <c r="H369" i="3" s="1"/>
  <c r="H370" i="3" s="1"/>
  <c r="H371" i="3" s="1"/>
  <c r="H372" i="3" s="1"/>
  <c r="H373" i="3" s="1"/>
  <c r="H374" i="3" s="1"/>
  <c r="H375" i="3" s="1"/>
  <c r="H376" i="3" s="1"/>
  <c r="H377" i="3" s="1"/>
  <c r="H378" i="3" s="1"/>
  <c r="H379" i="3" s="1"/>
  <c r="H380" i="3" s="1"/>
  <c r="H381" i="3" s="1"/>
  <c r="H382" i="3" s="1"/>
  <c r="H383" i="3" s="1"/>
  <c r="H384" i="3" s="1"/>
  <c r="H385" i="3" s="1"/>
  <c r="H386" i="3" s="1"/>
  <c r="H387" i="3" s="1"/>
  <c r="H388" i="3" s="1"/>
  <c r="H389" i="3" s="1"/>
  <c r="H390" i="3" s="1"/>
  <c r="H391" i="3" s="1"/>
  <c r="H392" i="3" s="1"/>
  <c r="H393" i="3" s="1"/>
  <c r="H394" i="3" s="1"/>
  <c r="H395" i="3" s="1"/>
  <c r="H396" i="3" s="1"/>
  <c r="H397" i="3" s="1"/>
  <c r="H398" i="3" s="1"/>
  <c r="H399" i="3" s="1"/>
  <c r="H400" i="3" s="1"/>
  <c r="H401" i="3" s="1"/>
  <c r="H402" i="3" s="1"/>
  <c r="H403" i="3" s="1"/>
  <c r="H404" i="3" s="1"/>
  <c r="H405" i="3" s="1"/>
  <c r="H406" i="3" s="1"/>
  <c r="H407" i="3" s="1"/>
  <c r="H408" i="3" s="1"/>
  <c r="H409" i="3" s="1"/>
  <c r="H410" i="3" s="1"/>
  <c r="H411" i="3" s="1"/>
  <c r="H412" i="3" s="1"/>
  <c r="H413" i="3" s="1"/>
  <c r="H414" i="3" s="1"/>
  <c r="H415" i="3" s="1"/>
  <c r="H416" i="3" s="1"/>
  <c r="H417" i="3" s="1"/>
  <c r="H418" i="3" s="1"/>
  <c r="H419" i="3" s="1"/>
  <c r="H420" i="3" s="1"/>
  <c r="H421" i="3" s="1"/>
  <c r="H422" i="3" s="1"/>
  <c r="H423" i="3" s="1"/>
  <c r="H424" i="3" s="1"/>
  <c r="H425" i="3" s="1"/>
  <c r="H426" i="3" s="1"/>
  <c r="H427" i="3" s="1"/>
  <c r="H428" i="3" s="1"/>
  <c r="H429" i="3" s="1"/>
  <c r="H430" i="3" s="1"/>
  <c r="H431" i="3" s="1"/>
  <c r="H432" i="3" s="1"/>
  <c r="H433" i="3" s="1"/>
  <c r="H434" i="3" s="1"/>
  <c r="H435" i="3" s="1"/>
  <c r="H436" i="3" s="1"/>
  <c r="H437" i="3" s="1"/>
  <c r="H438" i="3" s="1"/>
  <c r="H439" i="3" s="1"/>
  <c r="H440" i="3" s="1"/>
  <c r="H441" i="3" s="1"/>
  <c r="H442" i="3" s="1"/>
  <c r="H443" i="3" s="1"/>
  <c r="H444" i="3" s="1"/>
  <c r="H445" i="3" s="1"/>
  <c r="H446" i="3" s="1"/>
  <c r="H447" i="3" s="1"/>
  <c r="H449" i="3"/>
  <c r="H450" i="3" s="1"/>
  <c r="H451" i="3" s="1"/>
  <c r="G365" i="3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9" i="3"/>
  <c r="G450" i="3" s="1"/>
  <c r="G451" i="3" s="1"/>
  <c r="K418" i="3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 s="1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 s="1"/>
  <c r="K451" i="3" s="1"/>
  <c r="L449" i="3"/>
  <c r="L450" i="3" s="1"/>
  <c r="L451" i="3" s="1"/>
  <c r="E903" i="3"/>
  <c r="E904" i="3" s="1"/>
  <c r="E905" i="3" s="1"/>
  <c r="E906" i="3" s="1"/>
  <c r="E909" i="3" s="1"/>
  <c r="E912" i="3" s="1"/>
  <c r="H454" i="2"/>
  <c r="I454" i="2" s="1"/>
  <c r="F454" i="2"/>
  <c r="G454" i="2"/>
  <c r="H455" i="2"/>
  <c r="I455" i="2" s="1"/>
  <c r="F455" i="2"/>
  <c r="G455" i="2"/>
  <c r="C458" i="2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80" i="2" s="1"/>
  <c r="C899" i="3"/>
  <c r="F20" i="2"/>
  <c r="F16" i="2"/>
  <c r="F21" i="2"/>
  <c r="F17" i="2"/>
  <c r="F18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C931" i="3"/>
  <c r="F36" i="2"/>
  <c r="H218" i="2"/>
  <c r="I218" i="2"/>
  <c r="G218" i="2"/>
  <c r="J218" i="2"/>
  <c r="F37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F38" i="2"/>
  <c r="F42" i="2"/>
  <c r="F43" i="2"/>
  <c r="F40" i="2"/>
  <c r="F41" i="2"/>
  <c r="F58" i="2"/>
  <c r="F44" i="2"/>
  <c r="F45" i="2"/>
  <c r="F57" i="2"/>
  <c r="F55" i="2"/>
  <c r="F54" i="2"/>
  <c r="F53" i="2"/>
  <c r="F52" i="2"/>
  <c r="F51" i="2"/>
  <c r="F49" i="2"/>
  <c r="F48" i="2"/>
  <c r="F47" i="2"/>
  <c r="F46" i="2"/>
  <c r="F56" i="2"/>
  <c r="F50" i="2"/>
  <c r="G231" i="2"/>
  <c r="J231" i="2"/>
  <c r="I231" i="2"/>
  <c r="H231" i="2"/>
  <c r="E141" i="3"/>
  <c r="F141" i="3" s="1"/>
  <c r="G141" i="3"/>
  <c r="G142" i="3"/>
  <c r="E142" i="3"/>
  <c r="F142" i="3" s="1"/>
  <c r="H130" i="8"/>
  <c r="G130" i="8"/>
  <c r="F130" i="8"/>
  <c r="C130" i="8"/>
  <c r="H131" i="8"/>
  <c r="G131" i="8"/>
  <c r="F131" i="8"/>
  <c r="G132" i="8"/>
  <c r="H132" i="8"/>
  <c r="F132" i="8"/>
  <c r="H133" i="8"/>
  <c r="G133" i="8"/>
  <c r="F133" i="8"/>
  <c r="G135" i="8"/>
  <c r="H135" i="8"/>
  <c r="F135" i="8"/>
  <c r="F134" i="8"/>
  <c r="G134" i="8"/>
  <c r="H134" i="8"/>
  <c r="K574" i="3"/>
  <c r="M574" i="3"/>
  <c r="G574" i="3"/>
  <c r="L574" i="3"/>
  <c r="J574" i="3"/>
  <c r="H574" i="3"/>
  <c r="I574" i="3"/>
  <c r="I575" i="3"/>
  <c r="H575" i="3"/>
  <c r="M575" i="3"/>
  <c r="K575" i="3"/>
  <c r="L575" i="3"/>
  <c r="J575" i="3"/>
  <c r="G575" i="3"/>
  <c r="H576" i="3"/>
  <c r="L576" i="3"/>
  <c r="G576" i="3"/>
  <c r="K576" i="3"/>
  <c r="J576" i="3"/>
  <c r="M576" i="3"/>
  <c r="I576" i="3"/>
  <c r="G577" i="3"/>
  <c r="H577" i="3"/>
  <c r="L577" i="3"/>
  <c r="J577" i="3"/>
  <c r="K577" i="3"/>
  <c r="M577" i="3"/>
  <c r="I577" i="3"/>
  <c r="I579" i="3"/>
  <c r="M579" i="3"/>
  <c r="J579" i="3"/>
  <c r="G579" i="3"/>
  <c r="H579" i="3"/>
  <c r="K579" i="3"/>
  <c r="L579" i="3"/>
  <c r="J578" i="3"/>
  <c r="L578" i="3"/>
  <c r="G578" i="3"/>
  <c r="H578" i="3"/>
  <c r="I578" i="3"/>
  <c r="M578" i="3"/>
  <c r="K578" i="3"/>
  <c r="I123" i="5"/>
  <c r="G123" i="5"/>
  <c r="H123" i="5"/>
  <c r="I124" i="5"/>
  <c r="H124" i="5"/>
  <c r="G124" i="5"/>
  <c r="H125" i="5"/>
  <c r="G125" i="5"/>
  <c r="I125" i="5"/>
  <c r="G126" i="5"/>
  <c r="I126" i="5"/>
  <c r="H126" i="5"/>
  <c r="G128" i="5"/>
  <c r="H128" i="5"/>
  <c r="I128" i="5"/>
  <c r="I127" i="5"/>
  <c r="H127" i="5"/>
  <c r="G127" i="5"/>
  <c r="D956" i="3"/>
  <c r="F957" i="3"/>
  <c r="H957" i="3" s="1"/>
  <c r="C956" i="3"/>
  <c r="G956" i="3"/>
  <c r="G145" i="8"/>
  <c r="D145" i="8"/>
  <c r="F145" i="8"/>
  <c r="H145" i="8"/>
  <c r="C145" i="8"/>
  <c r="H146" i="8"/>
  <c r="G146" i="8"/>
  <c r="D146" i="8"/>
  <c r="C146" i="8"/>
  <c r="F146" i="8"/>
  <c r="F147" i="8"/>
  <c r="G147" i="8"/>
  <c r="H147" i="8"/>
  <c r="C147" i="8"/>
  <c r="D147" i="8"/>
  <c r="H138" i="5"/>
  <c r="G138" i="5"/>
  <c r="I138" i="5"/>
  <c r="H139" i="5"/>
  <c r="G139" i="5"/>
  <c r="I139" i="5"/>
  <c r="I140" i="5"/>
  <c r="G140" i="5"/>
  <c r="H140" i="5"/>
  <c r="L589" i="3"/>
  <c r="G589" i="3"/>
  <c r="I589" i="3"/>
  <c r="M589" i="3"/>
  <c r="K589" i="3"/>
  <c r="H589" i="3"/>
  <c r="J589" i="3"/>
  <c r="G141" i="5"/>
  <c r="H141" i="5"/>
  <c r="I141" i="5"/>
  <c r="M590" i="3"/>
  <c r="L590" i="3"/>
  <c r="I590" i="3"/>
  <c r="J590" i="3"/>
  <c r="G590" i="3"/>
  <c r="H590" i="3"/>
  <c r="K590" i="3"/>
  <c r="H143" i="5"/>
  <c r="I143" i="5"/>
  <c r="G143" i="5"/>
  <c r="I142" i="5"/>
  <c r="G142" i="5"/>
  <c r="H142" i="5"/>
  <c r="I591" i="3"/>
  <c r="G591" i="3"/>
  <c r="M591" i="3"/>
  <c r="J591" i="3"/>
  <c r="H591" i="3"/>
  <c r="L591" i="3"/>
  <c r="K591" i="3"/>
  <c r="C977" i="3"/>
  <c r="D977" i="3"/>
  <c r="E977" i="3"/>
  <c r="G977" i="3"/>
  <c r="C975" i="3"/>
  <c r="G975" i="3"/>
  <c r="E975" i="3"/>
  <c r="G263" i="2"/>
  <c r="I263" i="2"/>
  <c r="H263" i="2"/>
  <c r="J263" i="2"/>
  <c r="H264" i="2"/>
  <c r="G264" i="2"/>
  <c r="I264" i="2"/>
  <c r="J264" i="2"/>
  <c r="C547" i="2"/>
  <c r="G547" i="2"/>
  <c r="D547" i="2"/>
  <c r="H546" i="2"/>
  <c r="I546" i="2" s="1"/>
  <c r="D546" i="2"/>
  <c r="G546" i="2"/>
  <c r="F546" i="2"/>
  <c r="C546" i="2"/>
  <c r="C986" i="3"/>
  <c r="J273" i="2"/>
  <c r="H273" i="2"/>
  <c r="I273" i="2"/>
  <c r="G986" i="3"/>
  <c r="D978" i="3" l="1"/>
  <c r="H978" i="3"/>
  <c r="C900" i="3"/>
  <c r="H900" i="3"/>
  <c r="E280" i="10"/>
  <c r="D280" i="10" s="1"/>
  <c r="D279" i="10"/>
  <c r="D487" i="10"/>
  <c r="C486" i="10"/>
  <c r="G279" i="10"/>
  <c r="O279" i="10"/>
  <c r="F279" i="10"/>
  <c r="N279" i="10" s="1"/>
  <c r="I279" i="10"/>
  <c r="H279" i="10"/>
  <c r="M279" i="10"/>
  <c r="J279" i="10"/>
  <c r="L279" i="10"/>
  <c r="Q279" i="10" s="1"/>
  <c r="P279" i="10"/>
  <c r="C279" i="10"/>
  <c r="K279" i="10"/>
  <c r="D273" i="3"/>
  <c r="C272" i="3"/>
  <c r="D265" i="5"/>
  <c r="C265" i="5"/>
  <c r="E266" i="5"/>
  <c r="F1187" i="3"/>
  <c r="E1187" i="3"/>
  <c r="G1187" i="3"/>
  <c r="D1188" i="3"/>
  <c r="C1187" i="3"/>
  <c r="H592" i="3"/>
  <c r="E13" i="8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E44" i="8" s="1"/>
  <c r="E45" i="8" s="1"/>
  <c r="E46" i="8" s="1"/>
  <c r="E47" i="8" s="1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5" i="8" s="1"/>
  <c r="F75" i="8" s="1"/>
  <c r="F74" i="8" s="1"/>
  <c r="F13" i="8"/>
  <c r="F14" i="8" s="1"/>
  <c r="F15" i="8" s="1"/>
  <c r="F16" i="8" s="1"/>
  <c r="F17" i="8" s="1"/>
  <c r="F18" i="8" s="1"/>
  <c r="C1588" i="2"/>
  <c r="H137" i="8"/>
  <c r="E139" i="8"/>
  <c r="F139" i="8" s="1"/>
  <c r="H12" i="8"/>
  <c r="H13" i="8" s="1"/>
  <c r="H14" i="8" s="1"/>
  <c r="H15" i="8" s="1"/>
  <c r="H16" i="8" s="1"/>
  <c r="H17" i="8" s="1"/>
  <c r="H18" i="8" s="1"/>
  <c r="G457" i="2"/>
  <c r="G130" i="5"/>
  <c r="G13" i="5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I130" i="5"/>
  <c r="H130" i="5"/>
  <c r="J186" i="2"/>
  <c r="E40" i="3"/>
  <c r="F40" i="3" s="1"/>
  <c r="F901" i="3"/>
  <c r="H901" i="3" s="1"/>
  <c r="M592" i="3"/>
  <c r="C932" i="3"/>
  <c r="I12" i="5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H13" i="5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G458" i="2"/>
  <c r="G39" i="3"/>
  <c r="K592" i="3"/>
  <c r="H232" i="2"/>
  <c r="G232" i="2"/>
  <c r="F233" i="2"/>
  <c r="H233" i="2" s="1"/>
  <c r="C181" i="2"/>
  <c r="G220" i="2"/>
  <c r="F222" i="2"/>
  <c r="I222" i="2" s="1"/>
  <c r="D265" i="2"/>
  <c r="H221" i="2"/>
  <c r="H220" i="2"/>
  <c r="C265" i="2"/>
  <c r="G181" i="2"/>
  <c r="I220" i="2"/>
  <c r="C219" i="2"/>
  <c r="C221" i="2"/>
  <c r="H181" i="2"/>
  <c r="I221" i="2"/>
  <c r="F548" i="2"/>
  <c r="I219" i="2"/>
  <c r="F266" i="2"/>
  <c r="I181" i="2"/>
  <c r="F182" i="2"/>
  <c r="J219" i="2"/>
  <c r="J220" i="2"/>
  <c r="G221" i="2"/>
  <c r="H219" i="2"/>
  <c r="G219" i="2"/>
  <c r="C220" i="2"/>
  <c r="J274" i="2"/>
  <c r="D213" i="2"/>
  <c r="D215" i="2"/>
  <c r="D216" i="2" s="1"/>
  <c r="D217" i="2" s="1"/>
  <c r="D224" i="2"/>
  <c r="D225" i="2" s="1"/>
  <c r="D226" i="2" s="1"/>
  <c r="D227" i="2" s="1"/>
  <c r="D228" i="2" s="1"/>
  <c r="D229" i="2" s="1"/>
  <c r="D230" i="2" s="1"/>
  <c r="I186" i="2"/>
  <c r="H178" i="2"/>
  <c r="I179" i="2"/>
  <c r="J179" i="2"/>
  <c r="C179" i="2"/>
  <c r="H179" i="2"/>
  <c r="C232" i="2"/>
  <c r="H458" i="2"/>
  <c r="I458" i="2" s="1"/>
  <c r="J178" i="2"/>
  <c r="E459" i="2"/>
  <c r="G459" i="2" s="1"/>
  <c r="F457" i="2"/>
  <c r="I178" i="2"/>
  <c r="I232" i="2"/>
  <c r="H457" i="2"/>
  <c r="I457" i="2" s="1"/>
  <c r="G265" i="2"/>
  <c r="D548" i="2"/>
  <c r="D60" i="2"/>
  <c r="C59" i="2"/>
  <c r="H265" i="2"/>
  <c r="E265" i="2"/>
  <c r="E549" i="2"/>
  <c r="G274" i="2"/>
  <c r="H274" i="2"/>
  <c r="H548" i="2"/>
  <c r="I548" i="2" s="1"/>
  <c r="C548" i="2"/>
  <c r="F933" i="3"/>
  <c r="H933" i="3" s="1"/>
  <c r="J592" i="3"/>
  <c r="G592" i="3"/>
  <c r="L592" i="3"/>
  <c r="I592" i="3"/>
  <c r="G978" i="3"/>
  <c r="F979" i="3"/>
  <c r="C978" i="3"/>
  <c r="E978" i="3"/>
  <c r="I274" i="2"/>
  <c r="G179" i="2"/>
  <c r="C178" i="2"/>
  <c r="G178" i="2"/>
  <c r="G186" i="2"/>
  <c r="F187" i="2"/>
  <c r="C186" i="2"/>
  <c r="H186" i="2"/>
  <c r="D929" i="3"/>
  <c r="D930" i="3" s="1"/>
  <c r="D927" i="3"/>
  <c r="G957" i="3"/>
  <c r="F958" i="3"/>
  <c r="D957" i="3"/>
  <c r="E957" i="3"/>
  <c r="C957" i="3"/>
  <c r="F855" i="3"/>
  <c r="C854" i="3"/>
  <c r="D936" i="3"/>
  <c r="D937" i="3"/>
  <c r="D938" i="3" s="1"/>
  <c r="D939" i="3" s="1"/>
  <c r="D940" i="3" s="1"/>
  <c r="D941" i="3" s="1"/>
  <c r="D942" i="3" s="1"/>
  <c r="D943" i="3" s="1"/>
  <c r="D944" i="3" s="1"/>
  <c r="D945" i="3" s="1"/>
  <c r="D946" i="3" s="1"/>
  <c r="D947" i="3" s="1"/>
  <c r="M418" i="3"/>
  <c r="M419" i="3" s="1"/>
  <c r="M420" i="3" s="1"/>
  <c r="M421" i="3" s="1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J417" i="3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L455" i="3"/>
  <c r="I455" i="3" s="1"/>
  <c r="M455" i="3" s="1"/>
  <c r="J455" i="3" s="1"/>
  <c r="H455" i="3"/>
  <c r="K455" i="3" s="1"/>
  <c r="K533" i="3"/>
  <c r="L533" i="3"/>
  <c r="H533" i="3"/>
  <c r="M533" i="3"/>
  <c r="G533" i="3"/>
  <c r="J533" i="3"/>
  <c r="I533" i="3"/>
  <c r="F945" i="3"/>
  <c r="H945" i="3" s="1"/>
  <c r="C944" i="3"/>
  <c r="G944" i="3"/>
  <c r="M581" i="3"/>
  <c r="L581" i="3"/>
  <c r="H581" i="3"/>
  <c r="K581" i="3"/>
  <c r="G581" i="3"/>
  <c r="J581" i="3"/>
  <c r="I581" i="3"/>
  <c r="C74" i="8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75" i="8"/>
  <c r="D89" i="8"/>
  <c r="D91" i="8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  <c r="D104" i="8" s="1"/>
  <c r="D105" i="8" s="1"/>
  <c r="D106" i="8" s="1"/>
  <c r="D107" i="8" s="1"/>
  <c r="D108" i="8" s="1"/>
  <c r="D109" i="8" s="1"/>
  <c r="D110" i="8" s="1"/>
  <c r="D111" i="8" s="1"/>
  <c r="D112" i="8" s="1"/>
  <c r="D113" i="8" s="1"/>
  <c r="D114" i="8" s="1"/>
  <c r="D115" i="8" s="1"/>
  <c r="D116" i="8" s="1"/>
  <c r="D117" i="8" s="1"/>
  <c r="D118" i="8" s="1"/>
  <c r="D119" i="8" s="1"/>
  <c r="D120" i="8" s="1"/>
  <c r="D121" i="8" s="1"/>
  <c r="D122" i="8" s="1"/>
  <c r="D123" i="8" s="1"/>
  <c r="D124" i="8" s="1"/>
  <c r="D125" i="8" s="1"/>
  <c r="D126" i="8" s="1"/>
  <c r="D127" i="8" s="1"/>
  <c r="D128" i="8" s="1"/>
  <c r="D129" i="8" s="1"/>
  <c r="F137" i="8"/>
  <c r="C137" i="8"/>
  <c r="C148" i="8"/>
  <c r="F148" i="8"/>
  <c r="H148" i="8"/>
  <c r="D148" i="8"/>
  <c r="E149" i="8"/>
  <c r="D137" i="8"/>
  <c r="H132" i="5"/>
  <c r="I132" i="5"/>
  <c r="G132" i="5"/>
  <c r="H144" i="5"/>
  <c r="G144" i="5"/>
  <c r="I144" i="5"/>
  <c r="J265" i="2"/>
  <c r="C958" i="3" l="1"/>
  <c r="H958" i="3"/>
  <c r="F980" i="3"/>
  <c r="H980" i="3" s="1"/>
  <c r="H979" i="3"/>
  <c r="F280" i="10"/>
  <c r="N280" i="10" s="1"/>
  <c r="I280" i="10"/>
  <c r="H280" i="10"/>
  <c r="M280" i="10"/>
  <c r="J280" i="10"/>
  <c r="C280" i="10"/>
  <c r="O280" i="10"/>
  <c r="G280" i="10"/>
  <c r="L280" i="10"/>
  <c r="Q280" i="10" s="1"/>
  <c r="K280" i="10"/>
  <c r="P280" i="10"/>
  <c r="C487" i="10"/>
  <c r="D488" i="10"/>
  <c r="D274" i="3"/>
  <c r="C273" i="3"/>
  <c r="G143" i="3"/>
  <c r="E143" i="3"/>
  <c r="F143" i="3" s="1"/>
  <c r="C266" i="5"/>
  <c r="E267" i="5"/>
  <c r="D266" i="5"/>
  <c r="G144" i="3"/>
  <c r="E1188" i="3"/>
  <c r="G1188" i="3"/>
  <c r="F1188" i="3"/>
  <c r="D1189" i="3"/>
  <c r="C1188" i="3"/>
  <c r="H582" i="3"/>
  <c r="M582" i="3"/>
  <c r="J582" i="3"/>
  <c r="G582" i="3"/>
  <c r="K582" i="3"/>
  <c r="I582" i="3"/>
  <c r="G593" i="3"/>
  <c r="G456" i="3"/>
  <c r="F456" i="3" s="1"/>
  <c r="L582" i="3"/>
  <c r="F19" i="8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C139" i="8"/>
  <c r="G19" i="8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D139" i="8"/>
  <c r="E140" i="8"/>
  <c r="H140" i="8" s="1"/>
  <c r="H139" i="8"/>
  <c r="G139" i="8"/>
  <c r="E144" i="3"/>
  <c r="F144" i="3" s="1"/>
  <c r="E41" i="3"/>
  <c r="F41" i="3" s="1"/>
  <c r="D979" i="3"/>
  <c r="C979" i="3"/>
  <c r="H593" i="3"/>
  <c r="K593" i="3"/>
  <c r="M593" i="3"/>
  <c r="D958" i="3"/>
  <c r="I593" i="3"/>
  <c r="L593" i="3"/>
  <c r="J593" i="3"/>
  <c r="G40" i="3"/>
  <c r="F223" i="2"/>
  <c r="F234" i="2"/>
  <c r="C234" i="2" s="1"/>
  <c r="J233" i="2"/>
  <c r="C233" i="2"/>
  <c r="I233" i="2"/>
  <c r="G233" i="2"/>
  <c r="F902" i="3"/>
  <c r="H902" i="3" s="1"/>
  <c r="C901" i="3"/>
  <c r="G979" i="3"/>
  <c r="E76" i="8"/>
  <c r="H76" i="8" s="1"/>
  <c r="H75" i="8"/>
  <c r="H74" i="8" s="1"/>
  <c r="G75" i="8"/>
  <c r="G74" i="8" s="1"/>
  <c r="C222" i="2"/>
  <c r="H459" i="2"/>
  <c r="I459" i="2" s="1"/>
  <c r="F224" i="2"/>
  <c r="I224" i="2" s="1"/>
  <c r="H222" i="2"/>
  <c r="H182" i="2"/>
  <c r="C182" i="2"/>
  <c r="G222" i="2"/>
  <c r="F183" i="2"/>
  <c r="G182" i="2"/>
  <c r="J222" i="2"/>
  <c r="J266" i="2"/>
  <c r="I182" i="2"/>
  <c r="J182" i="2"/>
  <c r="I266" i="2"/>
  <c r="G266" i="2"/>
  <c r="E266" i="2"/>
  <c r="H266" i="2"/>
  <c r="F267" i="2"/>
  <c r="J267" i="2" s="1"/>
  <c r="C266" i="2"/>
  <c r="D266" i="2"/>
  <c r="E460" i="2"/>
  <c r="H460" i="2" s="1"/>
  <c r="I460" i="2" s="1"/>
  <c r="F459" i="2"/>
  <c r="F60" i="2"/>
  <c r="D61" i="2"/>
  <c r="C60" i="2"/>
  <c r="H275" i="2"/>
  <c r="I275" i="2"/>
  <c r="J275" i="2"/>
  <c r="G549" i="2"/>
  <c r="C549" i="2"/>
  <c r="F549" i="2"/>
  <c r="H549" i="2"/>
  <c r="I549" i="2" s="1"/>
  <c r="E550" i="2"/>
  <c r="D549" i="2"/>
  <c r="E979" i="3"/>
  <c r="F959" i="3"/>
  <c r="C933" i="3"/>
  <c r="F934" i="3"/>
  <c r="H934" i="3" s="1"/>
  <c r="C187" i="2"/>
  <c r="G187" i="2"/>
  <c r="J187" i="2"/>
  <c r="I187" i="2"/>
  <c r="F188" i="2"/>
  <c r="H187" i="2"/>
  <c r="C855" i="3"/>
  <c r="F856" i="3"/>
  <c r="G958" i="3"/>
  <c r="E958" i="3"/>
  <c r="F946" i="3"/>
  <c r="H946" i="3" s="1"/>
  <c r="G945" i="3"/>
  <c r="C945" i="3"/>
  <c r="F149" i="8"/>
  <c r="E150" i="8"/>
  <c r="G149" i="8"/>
  <c r="H149" i="8"/>
  <c r="D149" i="8"/>
  <c r="C149" i="8"/>
  <c r="F89" i="8"/>
  <c r="G89" i="8"/>
  <c r="H89" i="8"/>
  <c r="C89" i="8"/>
  <c r="C90" i="8"/>
  <c r="C91" i="8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H133" i="5"/>
  <c r="G133" i="5"/>
  <c r="I133" i="5"/>
  <c r="I82" i="5"/>
  <c r="H82" i="5"/>
  <c r="G82" i="5"/>
  <c r="G145" i="5"/>
  <c r="I145" i="5"/>
  <c r="H145" i="5"/>
  <c r="G980" i="3"/>
  <c r="E980" i="3"/>
  <c r="C980" i="3" l="1"/>
  <c r="D980" i="3"/>
  <c r="F981" i="3"/>
  <c r="H981" i="3" s="1"/>
  <c r="C959" i="3"/>
  <c r="H959" i="3"/>
  <c r="C488" i="10"/>
  <c r="D489" i="10"/>
  <c r="C274" i="3"/>
  <c r="D275" i="3"/>
  <c r="E268" i="5"/>
  <c r="C267" i="5"/>
  <c r="D267" i="5"/>
  <c r="F1189" i="3"/>
  <c r="E1189" i="3"/>
  <c r="G1189" i="3"/>
  <c r="D1190" i="3"/>
  <c r="C1189" i="3"/>
  <c r="K583" i="3"/>
  <c r="I583" i="3"/>
  <c r="H583" i="3"/>
  <c r="L583" i="3"/>
  <c r="G583" i="3"/>
  <c r="J583" i="3"/>
  <c r="M583" i="3"/>
  <c r="L456" i="3"/>
  <c r="I456" i="3" s="1"/>
  <c r="M456" i="3" s="1"/>
  <c r="J456" i="3" s="1"/>
  <c r="H456" i="3"/>
  <c r="K456" i="3" s="1"/>
  <c r="F140" i="8"/>
  <c r="H19" i="8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G140" i="8"/>
  <c r="E145" i="3"/>
  <c r="F145" i="3" s="1"/>
  <c r="G145" i="3"/>
  <c r="D140" i="8"/>
  <c r="E141" i="8"/>
  <c r="E142" i="8" s="1"/>
  <c r="C140" i="8"/>
  <c r="G76" i="8"/>
  <c r="F76" i="8"/>
  <c r="E77" i="8"/>
  <c r="G77" i="8" s="1"/>
  <c r="C267" i="2"/>
  <c r="H223" i="2"/>
  <c r="E42" i="3"/>
  <c r="F42" i="3" s="1"/>
  <c r="G41" i="3"/>
  <c r="H594" i="3"/>
  <c r="I594" i="3"/>
  <c r="J594" i="3"/>
  <c r="G594" i="3"/>
  <c r="L594" i="3"/>
  <c r="M594" i="3"/>
  <c r="K594" i="3"/>
  <c r="G234" i="2"/>
  <c r="F235" i="2"/>
  <c r="C235" i="2" s="1"/>
  <c r="G223" i="2"/>
  <c r="C223" i="2"/>
  <c r="I223" i="2"/>
  <c r="J223" i="2"/>
  <c r="F184" i="2"/>
  <c r="J234" i="2"/>
  <c r="J183" i="2"/>
  <c r="D959" i="3"/>
  <c r="H234" i="2"/>
  <c r="I234" i="2"/>
  <c r="I183" i="2"/>
  <c r="H183" i="2"/>
  <c r="C902" i="3"/>
  <c r="F903" i="3"/>
  <c r="H903" i="3" s="1"/>
  <c r="H224" i="2"/>
  <c r="J224" i="2"/>
  <c r="C224" i="2"/>
  <c r="F225" i="2"/>
  <c r="C225" i="2" s="1"/>
  <c r="G224" i="2"/>
  <c r="I267" i="2"/>
  <c r="G183" i="2"/>
  <c r="C183" i="2"/>
  <c r="F460" i="2"/>
  <c r="H267" i="2"/>
  <c r="E267" i="2"/>
  <c r="G267" i="2"/>
  <c r="D267" i="2"/>
  <c r="F268" i="2"/>
  <c r="F269" i="2" s="1"/>
  <c r="G460" i="2"/>
  <c r="G959" i="3"/>
  <c r="E959" i="3"/>
  <c r="E461" i="2"/>
  <c r="F550" i="2"/>
  <c r="C550" i="2"/>
  <c r="E551" i="2"/>
  <c r="G550" i="2"/>
  <c r="H550" i="2"/>
  <c r="I550" i="2" s="1"/>
  <c r="D550" i="2"/>
  <c r="F61" i="2"/>
  <c r="C61" i="2"/>
  <c r="D62" i="2"/>
  <c r="F960" i="3"/>
  <c r="F935" i="3"/>
  <c r="H935" i="3" s="1"/>
  <c r="C934" i="3"/>
  <c r="I188" i="2"/>
  <c r="H188" i="2"/>
  <c r="G188" i="2"/>
  <c r="C188" i="2"/>
  <c r="J188" i="2"/>
  <c r="F189" i="2"/>
  <c r="F857" i="3"/>
  <c r="C856" i="3"/>
  <c r="C946" i="3"/>
  <c r="F947" i="3"/>
  <c r="H947" i="3" s="1"/>
  <c r="G946" i="3"/>
  <c r="I512" i="3"/>
  <c r="H512" i="3"/>
  <c r="G512" i="3"/>
  <c r="G513" i="3" s="1"/>
  <c r="G514" i="3" s="1"/>
  <c r="G515" i="3" s="1"/>
  <c r="G516" i="3" s="1"/>
  <c r="L512" i="3"/>
  <c r="M512" i="3"/>
  <c r="J512" i="3"/>
  <c r="K512" i="3"/>
  <c r="E151" i="8"/>
  <c r="F150" i="8"/>
  <c r="G150" i="8"/>
  <c r="H150" i="8"/>
  <c r="C150" i="8"/>
  <c r="D150" i="8"/>
  <c r="H146" i="5"/>
  <c r="I146" i="5"/>
  <c r="G146" i="5"/>
  <c r="I134" i="5"/>
  <c r="H134" i="5"/>
  <c r="G134" i="5"/>
  <c r="C981" i="3" l="1"/>
  <c r="D981" i="3"/>
  <c r="F982" i="3"/>
  <c r="H982" i="3" s="1"/>
  <c r="E981" i="3"/>
  <c r="G981" i="3"/>
  <c r="F961" i="3"/>
  <c r="H961" i="3" s="1"/>
  <c r="H960" i="3"/>
  <c r="D490" i="10"/>
  <c r="C489" i="10"/>
  <c r="D276" i="3"/>
  <c r="C275" i="3"/>
  <c r="D268" i="5"/>
  <c r="C268" i="5"/>
  <c r="E269" i="5"/>
  <c r="G1190" i="3"/>
  <c r="F1190" i="3"/>
  <c r="E1190" i="3"/>
  <c r="D1191" i="3"/>
  <c r="C1190" i="3"/>
  <c r="M584" i="3"/>
  <c r="L584" i="3"/>
  <c r="G584" i="3"/>
  <c r="H584" i="3"/>
  <c r="I584" i="3"/>
  <c r="J584" i="3"/>
  <c r="K584" i="3"/>
  <c r="I595" i="3"/>
  <c r="E78" i="8"/>
  <c r="H78" i="8" s="1"/>
  <c r="F141" i="8"/>
  <c r="H141" i="8"/>
  <c r="C141" i="8"/>
  <c r="D141" i="8"/>
  <c r="G141" i="8"/>
  <c r="F77" i="8"/>
  <c r="H77" i="8"/>
  <c r="G42" i="3"/>
  <c r="G235" i="2"/>
  <c r="J235" i="2"/>
  <c r="F236" i="2"/>
  <c r="H184" i="2"/>
  <c r="G43" i="3"/>
  <c r="G184" i="2"/>
  <c r="J184" i="2"/>
  <c r="H235" i="2"/>
  <c r="I235" i="2"/>
  <c r="G595" i="3"/>
  <c r="L595" i="3"/>
  <c r="J595" i="3"/>
  <c r="M595" i="3"/>
  <c r="K595" i="3"/>
  <c r="H595" i="3"/>
  <c r="I184" i="2"/>
  <c r="C184" i="2"/>
  <c r="C960" i="3"/>
  <c r="D960" i="3"/>
  <c r="F226" i="2"/>
  <c r="J268" i="2"/>
  <c r="H225" i="2"/>
  <c r="C903" i="3"/>
  <c r="F904" i="3"/>
  <c r="H904" i="3" s="1"/>
  <c r="E960" i="3"/>
  <c r="J225" i="2"/>
  <c r="G225" i="2"/>
  <c r="I225" i="2"/>
  <c r="H461" i="2"/>
  <c r="I461" i="2" s="1"/>
  <c r="I268" i="2"/>
  <c r="C268" i="2"/>
  <c r="D268" i="2"/>
  <c r="G268" i="2"/>
  <c r="E268" i="2"/>
  <c r="H268" i="2"/>
  <c r="E462" i="2"/>
  <c r="E463" i="2" s="1"/>
  <c r="G461" i="2"/>
  <c r="F461" i="2"/>
  <c r="D63" i="2"/>
  <c r="F62" i="2"/>
  <c r="C62" i="2"/>
  <c r="H551" i="2"/>
  <c r="I551" i="2" s="1"/>
  <c r="F551" i="2"/>
  <c r="G551" i="2"/>
  <c r="C551" i="2"/>
  <c r="E552" i="2"/>
  <c r="D551" i="2"/>
  <c r="G960" i="3"/>
  <c r="F937" i="3"/>
  <c r="H937" i="3" s="1"/>
  <c r="C935" i="3"/>
  <c r="F936" i="3"/>
  <c r="H936" i="3" s="1"/>
  <c r="G189" i="2"/>
  <c r="F190" i="2"/>
  <c r="I189" i="2"/>
  <c r="J189" i="2"/>
  <c r="C189" i="2"/>
  <c r="H189" i="2"/>
  <c r="G269" i="2"/>
  <c r="D269" i="2"/>
  <c r="H269" i="2"/>
  <c r="J269" i="2"/>
  <c r="I269" i="2"/>
  <c r="E269" i="2"/>
  <c r="F270" i="2"/>
  <c r="C269" i="2"/>
  <c r="C857" i="3"/>
  <c r="F858" i="3"/>
  <c r="G947" i="3"/>
  <c r="C947" i="3"/>
  <c r="F948" i="3"/>
  <c r="H948" i="3" s="1"/>
  <c r="H513" i="3"/>
  <c r="K513" i="3"/>
  <c r="M513" i="3"/>
  <c r="I513" i="3"/>
  <c r="J513" i="3"/>
  <c r="L513" i="3"/>
  <c r="G457" i="3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C142" i="8"/>
  <c r="E143" i="8"/>
  <c r="F142" i="8"/>
  <c r="G142" i="8"/>
  <c r="D142" i="8"/>
  <c r="H142" i="8"/>
  <c r="D151" i="8"/>
  <c r="C151" i="8"/>
  <c r="E152" i="8"/>
  <c r="F151" i="8"/>
  <c r="G151" i="8"/>
  <c r="H151" i="8"/>
  <c r="H147" i="5"/>
  <c r="G147" i="5"/>
  <c r="I147" i="5"/>
  <c r="H135" i="5"/>
  <c r="G135" i="5"/>
  <c r="I135" i="5"/>
  <c r="C982" i="3" l="1"/>
  <c r="E982" i="3"/>
  <c r="D982" i="3"/>
  <c r="G982" i="3"/>
  <c r="D961" i="3"/>
  <c r="F983" i="3"/>
  <c r="H983" i="3" s="1"/>
  <c r="G961" i="3"/>
  <c r="F962" i="3"/>
  <c r="H962" i="3" s="1"/>
  <c r="C961" i="3"/>
  <c r="E961" i="3"/>
  <c r="C490" i="10"/>
  <c r="D491" i="10"/>
  <c r="D277" i="3"/>
  <c r="C276" i="3"/>
  <c r="G146" i="3"/>
  <c r="E146" i="3"/>
  <c r="F146" i="3" s="1"/>
  <c r="E270" i="5"/>
  <c r="C269" i="5"/>
  <c r="D269" i="5"/>
  <c r="F1191" i="3"/>
  <c r="E1191" i="3"/>
  <c r="G1191" i="3"/>
  <c r="D1192" i="3"/>
  <c r="C1191" i="3"/>
  <c r="L585" i="3"/>
  <c r="M585" i="3"/>
  <c r="G585" i="3"/>
  <c r="I585" i="3"/>
  <c r="H585" i="3"/>
  <c r="J585" i="3"/>
  <c r="K585" i="3"/>
  <c r="E79" i="8"/>
  <c r="E80" i="8" s="1"/>
  <c r="F78" i="8"/>
  <c r="G78" i="8"/>
  <c r="E43" i="3"/>
  <c r="F43" i="3" s="1"/>
  <c r="G44" i="3"/>
  <c r="I236" i="2"/>
  <c r="F237" i="2"/>
  <c r="G236" i="2"/>
  <c r="H236" i="2"/>
  <c r="J236" i="2"/>
  <c r="C236" i="2"/>
  <c r="M596" i="3"/>
  <c r="I596" i="3"/>
  <c r="G596" i="3"/>
  <c r="K596" i="3"/>
  <c r="H596" i="3"/>
  <c r="J596" i="3"/>
  <c r="L596" i="3"/>
  <c r="H226" i="2"/>
  <c r="I226" i="2"/>
  <c r="C226" i="2"/>
  <c r="G226" i="2"/>
  <c r="J226" i="2"/>
  <c r="F227" i="2"/>
  <c r="F905" i="3"/>
  <c r="H905" i="3" s="1"/>
  <c r="C904" i="3"/>
  <c r="G462" i="2"/>
  <c r="H462" i="2"/>
  <c r="I462" i="2" s="1"/>
  <c r="F462" i="2"/>
  <c r="E553" i="2"/>
  <c r="E554" i="2" s="1"/>
  <c r="H552" i="2"/>
  <c r="I552" i="2" s="1"/>
  <c r="C552" i="2"/>
  <c r="F552" i="2"/>
  <c r="G552" i="2"/>
  <c r="D552" i="2"/>
  <c r="F63" i="2"/>
  <c r="C63" i="2"/>
  <c r="D64" i="2"/>
  <c r="F938" i="3"/>
  <c r="H938" i="3" s="1"/>
  <c r="C937" i="3"/>
  <c r="C936" i="3"/>
  <c r="D270" i="2"/>
  <c r="E270" i="2"/>
  <c r="J270" i="2"/>
  <c r="H270" i="2"/>
  <c r="C270" i="2"/>
  <c r="G270" i="2"/>
  <c r="F271" i="2"/>
  <c r="I270" i="2"/>
  <c r="H463" i="2"/>
  <c r="I463" i="2" s="1"/>
  <c r="G463" i="2"/>
  <c r="F463" i="2"/>
  <c r="E464" i="2"/>
  <c r="G190" i="2"/>
  <c r="J190" i="2"/>
  <c r="C190" i="2"/>
  <c r="F191" i="2"/>
  <c r="H190" i="2"/>
  <c r="I190" i="2"/>
  <c r="C858" i="3"/>
  <c r="F859" i="3"/>
  <c r="L457" i="3"/>
  <c r="H457" i="3"/>
  <c r="G458" i="3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L514" i="3"/>
  <c r="M514" i="3"/>
  <c r="I514" i="3"/>
  <c r="K514" i="3"/>
  <c r="H514" i="3"/>
  <c r="J514" i="3"/>
  <c r="F949" i="3"/>
  <c r="H949" i="3" s="1"/>
  <c r="G948" i="3"/>
  <c r="C948" i="3"/>
  <c r="F143" i="8"/>
  <c r="D143" i="8"/>
  <c r="E144" i="8"/>
  <c r="H143" i="8"/>
  <c r="C143" i="8"/>
  <c r="G143" i="8"/>
  <c r="H152" i="8"/>
  <c r="D152" i="8"/>
  <c r="E153" i="8"/>
  <c r="F152" i="8"/>
  <c r="G152" i="8"/>
  <c r="C152" i="8"/>
  <c r="I148" i="5"/>
  <c r="H148" i="5"/>
  <c r="G148" i="5"/>
  <c r="G136" i="5"/>
  <c r="I136" i="5"/>
  <c r="H136" i="5"/>
  <c r="E983" i="3" l="1"/>
  <c r="C983" i="3"/>
  <c r="D983" i="3"/>
  <c r="F963" i="3"/>
  <c r="H963" i="3" s="1"/>
  <c r="C962" i="3"/>
  <c r="F984" i="3"/>
  <c r="H984" i="3" s="1"/>
  <c r="G962" i="3"/>
  <c r="E962" i="3"/>
  <c r="G983" i="3"/>
  <c r="D962" i="3"/>
  <c r="D492" i="10"/>
  <c r="C491" i="10"/>
  <c r="D278" i="3"/>
  <c r="C277" i="3"/>
  <c r="E147" i="3"/>
  <c r="F147" i="3" s="1"/>
  <c r="G147" i="3"/>
  <c r="D270" i="5"/>
  <c r="E271" i="5"/>
  <c r="C270" i="5"/>
  <c r="F1192" i="3"/>
  <c r="E1192" i="3"/>
  <c r="G1192" i="3"/>
  <c r="D1193" i="3"/>
  <c r="C1192" i="3"/>
  <c r="H586" i="3"/>
  <c r="I586" i="3"/>
  <c r="L586" i="3"/>
  <c r="K586" i="3"/>
  <c r="J586" i="3"/>
  <c r="G586" i="3"/>
  <c r="M586" i="3"/>
  <c r="G79" i="8"/>
  <c r="F79" i="8"/>
  <c r="H79" i="8"/>
  <c r="E44" i="3"/>
  <c r="F44" i="3" s="1"/>
  <c r="H237" i="2"/>
  <c r="G237" i="2"/>
  <c r="I237" i="2"/>
  <c r="E237" i="2"/>
  <c r="F238" i="2"/>
  <c r="C238" i="2" s="1"/>
  <c r="C237" i="2"/>
  <c r="J237" i="2"/>
  <c r="E555" i="2"/>
  <c r="C555" i="2" s="1"/>
  <c r="H554" i="2"/>
  <c r="I554" i="2" s="1"/>
  <c r="G554" i="2"/>
  <c r="F554" i="2"/>
  <c r="K597" i="3"/>
  <c r="G597" i="3"/>
  <c r="J597" i="3"/>
  <c r="H597" i="3"/>
  <c r="L597" i="3"/>
  <c r="M597" i="3"/>
  <c r="I597" i="3"/>
  <c r="F228" i="2"/>
  <c r="H227" i="2"/>
  <c r="I227" i="2"/>
  <c r="J227" i="2"/>
  <c r="G227" i="2"/>
  <c r="C227" i="2"/>
  <c r="F906" i="3"/>
  <c r="H906" i="3" s="1"/>
  <c r="C905" i="3"/>
  <c r="C554" i="2"/>
  <c r="D554" i="2"/>
  <c r="F64" i="2"/>
  <c r="D65" i="2"/>
  <c r="C64" i="2"/>
  <c r="H553" i="2"/>
  <c r="I553" i="2" s="1"/>
  <c r="G553" i="2"/>
  <c r="D553" i="2"/>
  <c r="F553" i="2"/>
  <c r="C553" i="2"/>
  <c r="C938" i="3"/>
  <c r="F939" i="3"/>
  <c r="H939" i="3" s="1"/>
  <c r="E271" i="2"/>
  <c r="J271" i="2"/>
  <c r="D271" i="2"/>
  <c r="G271" i="2"/>
  <c r="I271" i="2"/>
  <c r="H271" i="2"/>
  <c r="C271" i="2"/>
  <c r="F272" i="2"/>
  <c r="G191" i="2"/>
  <c r="H191" i="2"/>
  <c r="C191" i="2"/>
  <c r="F192" i="2"/>
  <c r="I191" i="2"/>
  <c r="J191" i="2"/>
  <c r="H464" i="2"/>
  <c r="I464" i="2" s="1"/>
  <c r="E465" i="2"/>
  <c r="F464" i="2"/>
  <c r="G464" i="2"/>
  <c r="F860" i="3"/>
  <c r="C859" i="3"/>
  <c r="K457" i="3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 s="1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 s="1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 s="1"/>
  <c r="K505" i="3" s="1"/>
  <c r="K506" i="3" s="1"/>
  <c r="K507" i="3" s="1"/>
  <c r="K508" i="3" s="1"/>
  <c r="K509" i="3" s="1"/>
  <c r="K510" i="3" s="1"/>
  <c r="K511" i="3" s="1"/>
  <c r="H458" i="3"/>
  <c r="H459" i="3" s="1"/>
  <c r="H460" i="3" s="1"/>
  <c r="H461" i="3" s="1"/>
  <c r="H462" i="3" s="1"/>
  <c r="H463" i="3" s="1"/>
  <c r="H464" i="3" s="1"/>
  <c r="H465" i="3" s="1"/>
  <c r="H466" i="3" s="1"/>
  <c r="H467" i="3" s="1"/>
  <c r="H468" i="3" s="1"/>
  <c r="H469" i="3" s="1"/>
  <c r="H470" i="3" s="1"/>
  <c r="H471" i="3" s="1"/>
  <c r="H472" i="3" s="1"/>
  <c r="H473" i="3" s="1"/>
  <c r="H474" i="3" s="1"/>
  <c r="H475" i="3" s="1"/>
  <c r="H476" i="3" s="1"/>
  <c r="H477" i="3" s="1"/>
  <c r="H478" i="3" s="1"/>
  <c r="H479" i="3" s="1"/>
  <c r="H480" i="3" s="1"/>
  <c r="H481" i="3" s="1"/>
  <c r="H482" i="3" s="1"/>
  <c r="H483" i="3" s="1"/>
  <c r="H484" i="3" s="1"/>
  <c r="H485" i="3" s="1"/>
  <c r="H486" i="3" s="1"/>
  <c r="H487" i="3" s="1"/>
  <c r="H488" i="3" s="1"/>
  <c r="H489" i="3" s="1"/>
  <c r="H490" i="3" s="1"/>
  <c r="H491" i="3" s="1"/>
  <c r="H492" i="3" s="1"/>
  <c r="H493" i="3" s="1"/>
  <c r="H494" i="3" s="1"/>
  <c r="H495" i="3" s="1"/>
  <c r="H496" i="3" s="1"/>
  <c r="H497" i="3" s="1"/>
  <c r="H498" i="3" s="1"/>
  <c r="H499" i="3" s="1"/>
  <c r="H500" i="3" s="1"/>
  <c r="H501" i="3" s="1"/>
  <c r="H502" i="3" s="1"/>
  <c r="H503" i="3" s="1"/>
  <c r="H504" i="3" s="1"/>
  <c r="H505" i="3" s="1"/>
  <c r="H506" i="3" s="1"/>
  <c r="H507" i="3" s="1"/>
  <c r="H508" i="3" s="1"/>
  <c r="H509" i="3" s="1"/>
  <c r="H510" i="3" s="1"/>
  <c r="H511" i="3" s="1"/>
  <c r="I457" i="3"/>
  <c r="L458" i="3"/>
  <c r="L459" i="3" s="1"/>
  <c r="L460" i="3" s="1"/>
  <c r="L461" i="3" s="1"/>
  <c r="L462" i="3" s="1"/>
  <c r="L463" i="3" s="1"/>
  <c r="L464" i="3" s="1"/>
  <c r="L465" i="3" s="1"/>
  <c r="L466" i="3" s="1"/>
  <c r="L467" i="3" s="1"/>
  <c r="L468" i="3" s="1"/>
  <c r="L469" i="3" s="1"/>
  <c r="L470" i="3" s="1"/>
  <c r="L471" i="3" s="1"/>
  <c r="L472" i="3" s="1"/>
  <c r="L473" i="3" s="1"/>
  <c r="L474" i="3" s="1"/>
  <c r="L475" i="3" s="1"/>
  <c r="L476" i="3" s="1"/>
  <c r="L477" i="3" s="1"/>
  <c r="L478" i="3" s="1"/>
  <c r="L479" i="3" s="1"/>
  <c r="L480" i="3" s="1"/>
  <c r="L481" i="3" s="1"/>
  <c r="L482" i="3" s="1"/>
  <c r="L483" i="3" s="1"/>
  <c r="L484" i="3" s="1"/>
  <c r="L485" i="3" s="1"/>
  <c r="L486" i="3" s="1"/>
  <c r="L487" i="3" s="1"/>
  <c r="L488" i="3" s="1"/>
  <c r="L489" i="3" s="1"/>
  <c r="L490" i="3" s="1"/>
  <c r="L491" i="3" s="1"/>
  <c r="L492" i="3" s="1"/>
  <c r="L493" i="3" s="1"/>
  <c r="L494" i="3" s="1"/>
  <c r="L495" i="3" s="1"/>
  <c r="L496" i="3" s="1"/>
  <c r="L497" i="3" s="1"/>
  <c r="L498" i="3" s="1"/>
  <c r="L499" i="3" s="1"/>
  <c r="L500" i="3" s="1"/>
  <c r="L501" i="3" s="1"/>
  <c r="L502" i="3" s="1"/>
  <c r="L503" i="3" s="1"/>
  <c r="L504" i="3" s="1"/>
  <c r="L505" i="3" s="1"/>
  <c r="L506" i="3" s="1"/>
  <c r="L507" i="3" s="1"/>
  <c r="L508" i="3" s="1"/>
  <c r="L509" i="3" s="1"/>
  <c r="L510" i="3" s="1"/>
  <c r="L511" i="3" s="1"/>
  <c r="C949" i="3"/>
  <c r="G949" i="3"/>
  <c r="F950" i="3"/>
  <c r="H950" i="3" s="1"/>
  <c r="L515" i="3"/>
  <c r="J515" i="3"/>
  <c r="K515" i="3"/>
  <c r="I515" i="3"/>
  <c r="H515" i="3"/>
  <c r="M515" i="3"/>
  <c r="F80" i="8"/>
  <c r="H80" i="8"/>
  <c r="G80" i="8"/>
  <c r="E81" i="8"/>
  <c r="C153" i="8"/>
  <c r="D153" i="8"/>
  <c r="H153" i="8"/>
  <c r="E154" i="8"/>
  <c r="G153" i="8"/>
  <c r="F153" i="8"/>
  <c r="H144" i="8"/>
  <c r="D144" i="8"/>
  <c r="G144" i="8"/>
  <c r="F144" i="8"/>
  <c r="C144" i="8"/>
  <c r="I149" i="5"/>
  <c r="H149" i="5"/>
  <c r="G149" i="5"/>
  <c r="H137" i="5"/>
  <c r="I137" i="5"/>
  <c r="G137" i="5"/>
  <c r="F985" i="3"/>
  <c r="H985" i="3" s="1"/>
  <c r="D984" i="3" l="1"/>
  <c r="G984" i="3"/>
  <c r="E984" i="3"/>
  <c r="C984" i="3"/>
  <c r="E963" i="3"/>
  <c r="F964" i="3"/>
  <c r="H964" i="3" s="1"/>
  <c r="D963" i="3"/>
  <c r="C963" i="3"/>
  <c r="G963" i="3"/>
  <c r="D493" i="10"/>
  <c r="C492" i="10"/>
  <c r="C278" i="3"/>
  <c r="D279" i="3"/>
  <c r="G148" i="3"/>
  <c r="E148" i="3"/>
  <c r="F148" i="3" s="1"/>
  <c r="D271" i="5"/>
  <c r="C271" i="5"/>
  <c r="E272" i="5"/>
  <c r="F1193" i="3"/>
  <c r="E1193" i="3"/>
  <c r="G1193" i="3"/>
  <c r="D1194" i="3"/>
  <c r="C1193" i="3"/>
  <c r="I587" i="3"/>
  <c r="J587" i="3"/>
  <c r="L587" i="3"/>
  <c r="M587" i="3"/>
  <c r="K587" i="3"/>
  <c r="G587" i="3"/>
  <c r="H587" i="3"/>
  <c r="F239" i="2"/>
  <c r="H239" i="2" s="1"/>
  <c r="G238" i="2"/>
  <c r="G45" i="3"/>
  <c r="E45" i="3"/>
  <c r="F45" i="3" s="1"/>
  <c r="I238" i="2"/>
  <c r="H238" i="2"/>
  <c r="E238" i="2"/>
  <c r="J238" i="2"/>
  <c r="D555" i="2"/>
  <c r="G555" i="2"/>
  <c r="E556" i="2"/>
  <c r="E557" i="2" s="1"/>
  <c r="E558" i="2" s="1"/>
  <c r="E559" i="2" s="1"/>
  <c r="E560" i="2" s="1"/>
  <c r="E561" i="2" s="1"/>
  <c r="E562" i="2" s="1"/>
  <c r="E563" i="2" s="1"/>
  <c r="F555" i="2"/>
  <c r="H555" i="2"/>
  <c r="I555" i="2" s="1"/>
  <c r="H598" i="3"/>
  <c r="J598" i="3"/>
  <c r="M598" i="3"/>
  <c r="L598" i="3"/>
  <c r="I598" i="3"/>
  <c r="K598" i="3"/>
  <c r="G598" i="3"/>
  <c r="H228" i="2"/>
  <c r="G228" i="2"/>
  <c r="C228" i="2"/>
  <c r="J228" i="2"/>
  <c r="I228" i="2"/>
  <c r="C906" i="3"/>
  <c r="F907" i="3"/>
  <c r="H907" i="3" s="1"/>
  <c r="C65" i="2"/>
  <c r="D66" i="2"/>
  <c r="F65" i="2"/>
  <c r="F940" i="3"/>
  <c r="H940" i="3" s="1"/>
  <c r="C939" i="3"/>
  <c r="J272" i="2"/>
  <c r="C272" i="2"/>
  <c r="I272" i="2"/>
  <c r="H272" i="2"/>
  <c r="G272" i="2"/>
  <c r="D272" i="2"/>
  <c r="E272" i="2"/>
  <c r="E466" i="2"/>
  <c r="G465" i="2"/>
  <c r="F465" i="2"/>
  <c r="H465" i="2"/>
  <c r="I465" i="2" s="1"/>
  <c r="G192" i="2"/>
  <c r="C192" i="2"/>
  <c r="I192" i="2"/>
  <c r="H192" i="2"/>
  <c r="F193" i="2"/>
  <c r="J192" i="2"/>
  <c r="G46" i="3"/>
  <c r="E46" i="3"/>
  <c r="F46" i="3" s="1"/>
  <c r="F861" i="3"/>
  <c r="C860" i="3"/>
  <c r="K516" i="3"/>
  <c r="J516" i="3"/>
  <c r="I516" i="3"/>
  <c r="H516" i="3"/>
  <c r="L516" i="3"/>
  <c r="M516" i="3"/>
  <c r="F951" i="3"/>
  <c r="H951" i="3" s="1"/>
  <c r="C950" i="3"/>
  <c r="E950" i="3"/>
  <c r="G950" i="3"/>
  <c r="E964" i="3"/>
  <c r="I458" i="3"/>
  <c r="I459" i="3" s="1"/>
  <c r="I460" i="3" s="1"/>
  <c r="I461" i="3" s="1"/>
  <c r="I462" i="3" s="1"/>
  <c r="I463" i="3" s="1"/>
  <c r="I464" i="3" s="1"/>
  <c r="I465" i="3" s="1"/>
  <c r="I466" i="3" s="1"/>
  <c r="I467" i="3" s="1"/>
  <c r="I468" i="3" s="1"/>
  <c r="I469" i="3" s="1"/>
  <c r="I470" i="3" s="1"/>
  <c r="I471" i="3" s="1"/>
  <c r="I472" i="3" s="1"/>
  <c r="I473" i="3" s="1"/>
  <c r="I474" i="3" s="1"/>
  <c r="I475" i="3" s="1"/>
  <c r="I476" i="3" s="1"/>
  <c r="I477" i="3" s="1"/>
  <c r="I478" i="3" s="1"/>
  <c r="I479" i="3" s="1"/>
  <c r="I480" i="3" s="1"/>
  <c r="I481" i="3" s="1"/>
  <c r="I482" i="3" s="1"/>
  <c r="I483" i="3" s="1"/>
  <c r="I484" i="3" s="1"/>
  <c r="I485" i="3" s="1"/>
  <c r="I486" i="3" s="1"/>
  <c r="I487" i="3" s="1"/>
  <c r="I488" i="3" s="1"/>
  <c r="I489" i="3" s="1"/>
  <c r="I490" i="3" s="1"/>
  <c r="I491" i="3" s="1"/>
  <c r="I492" i="3" s="1"/>
  <c r="I493" i="3" s="1"/>
  <c r="I494" i="3" s="1"/>
  <c r="I495" i="3" s="1"/>
  <c r="I496" i="3" s="1"/>
  <c r="I497" i="3" s="1"/>
  <c r="I498" i="3" s="1"/>
  <c r="I499" i="3" s="1"/>
  <c r="I500" i="3" s="1"/>
  <c r="I501" i="3" s="1"/>
  <c r="I502" i="3" s="1"/>
  <c r="I503" i="3" s="1"/>
  <c r="I504" i="3" s="1"/>
  <c r="I505" i="3" s="1"/>
  <c r="I506" i="3" s="1"/>
  <c r="I507" i="3" s="1"/>
  <c r="I508" i="3" s="1"/>
  <c r="I509" i="3" s="1"/>
  <c r="I510" i="3" s="1"/>
  <c r="I511" i="3" s="1"/>
  <c r="M457" i="3"/>
  <c r="E155" i="8"/>
  <c r="G154" i="8"/>
  <c r="H154" i="8"/>
  <c r="C154" i="8"/>
  <c r="D154" i="8"/>
  <c r="F154" i="8"/>
  <c r="E82" i="8"/>
  <c r="G81" i="8"/>
  <c r="H81" i="8"/>
  <c r="F81" i="8"/>
  <c r="G150" i="5"/>
  <c r="I150" i="5"/>
  <c r="H150" i="5"/>
  <c r="G985" i="3"/>
  <c r="D985" i="3"/>
  <c r="C985" i="3"/>
  <c r="E985" i="3"/>
  <c r="C964" i="3" l="1"/>
  <c r="D964" i="3"/>
  <c r="F965" i="3"/>
  <c r="H965" i="3" s="1"/>
  <c r="G964" i="3"/>
  <c r="C493" i="10"/>
  <c r="D494" i="10"/>
  <c r="C279" i="3"/>
  <c r="D280" i="3"/>
  <c r="G149" i="3"/>
  <c r="E149" i="3"/>
  <c r="F149" i="3" s="1"/>
  <c r="E273" i="5"/>
  <c r="D272" i="5"/>
  <c r="C272" i="5"/>
  <c r="F1194" i="3"/>
  <c r="E1194" i="3"/>
  <c r="G1194" i="3"/>
  <c r="D1195" i="3"/>
  <c r="C1194" i="3"/>
  <c r="I588" i="3"/>
  <c r="K588" i="3"/>
  <c r="G588" i="3"/>
  <c r="L588" i="3"/>
  <c r="M588" i="3"/>
  <c r="H588" i="3"/>
  <c r="J588" i="3"/>
  <c r="E564" i="2"/>
  <c r="G564" i="2" s="1"/>
  <c r="D563" i="2"/>
  <c r="J239" i="2"/>
  <c r="C563" i="2"/>
  <c r="F563" i="2"/>
  <c r="H563" i="2"/>
  <c r="I563" i="2" s="1"/>
  <c r="G563" i="2"/>
  <c r="C562" i="2"/>
  <c r="F562" i="2"/>
  <c r="D562" i="2"/>
  <c r="G562" i="2"/>
  <c r="H562" i="2"/>
  <c r="I562" i="2" s="1"/>
  <c r="C561" i="2"/>
  <c r="G561" i="2"/>
  <c r="D561" i="2"/>
  <c r="H561" i="2"/>
  <c r="I561" i="2" s="1"/>
  <c r="F561" i="2"/>
  <c r="G239" i="2"/>
  <c r="C560" i="2"/>
  <c r="G560" i="2"/>
  <c r="H560" i="2"/>
  <c r="I560" i="2" s="1"/>
  <c r="D560" i="2"/>
  <c r="F560" i="2"/>
  <c r="I239" i="2"/>
  <c r="C239" i="2"/>
  <c r="E239" i="2"/>
  <c r="F240" i="2"/>
  <c r="C559" i="2"/>
  <c r="F559" i="2"/>
  <c r="G559" i="2"/>
  <c r="D559" i="2"/>
  <c r="H559" i="2"/>
  <c r="I559" i="2" s="1"/>
  <c r="C558" i="2"/>
  <c r="F558" i="2"/>
  <c r="D558" i="2"/>
  <c r="H558" i="2"/>
  <c r="I558" i="2" s="1"/>
  <c r="G558" i="2"/>
  <c r="C557" i="2"/>
  <c r="G557" i="2"/>
  <c r="D557" i="2"/>
  <c r="H557" i="2"/>
  <c r="I557" i="2" s="1"/>
  <c r="F557" i="2"/>
  <c r="C556" i="2"/>
  <c r="F556" i="2"/>
  <c r="G556" i="2"/>
  <c r="H556" i="2"/>
  <c r="I556" i="2" s="1"/>
  <c r="D556" i="2"/>
  <c r="I599" i="3"/>
  <c r="H599" i="3"/>
  <c r="G599" i="3"/>
  <c r="J599" i="3"/>
  <c r="M599" i="3"/>
  <c r="L599" i="3"/>
  <c r="K599" i="3"/>
  <c r="F908" i="3"/>
  <c r="H908" i="3" s="1"/>
  <c r="C907" i="3"/>
  <c r="F66" i="2"/>
  <c r="D67" i="2"/>
  <c r="C66" i="2"/>
  <c r="C940" i="3"/>
  <c r="G940" i="3"/>
  <c r="F941" i="3"/>
  <c r="H941" i="3" s="1"/>
  <c r="G193" i="2"/>
  <c r="I193" i="2"/>
  <c r="F194" i="2"/>
  <c r="C193" i="2"/>
  <c r="H193" i="2"/>
  <c r="J193" i="2"/>
  <c r="F466" i="2"/>
  <c r="E467" i="2"/>
  <c r="G466" i="2"/>
  <c r="H466" i="2"/>
  <c r="I466" i="2" s="1"/>
  <c r="F862" i="3"/>
  <c r="C861" i="3"/>
  <c r="E47" i="3"/>
  <c r="F47" i="3" s="1"/>
  <c r="G47" i="3"/>
  <c r="D965" i="3"/>
  <c r="C965" i="3"/>
  <c r="F966" i="3"/>
  <c r="H966" i="3" s="1"/>
  <c r="J457" i="3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M458" i="3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C951" i="3"/>
  <c r="E951" i="3"/>
  <c r="F952" i="3"/>
  <c r="H952" i="3" s="1"/>
  <c r="G951" i="3"/>
  <c r="G517" i="3"/>
  <c r="K517" i="3"/>
  <c r="I517" i="3"/>
  <c r="L517" i="3"/>
  <c r="H517" i="3"/>
  <c r="M517" i="3"/>
  <c r="J517" i="3"/>
  <c r="F155" i="8"/>
  <c r="G155" i="8"/>
  <c r="D155" i="8"/>
  <c r="C155" i="8"/>
  <c r="E156" i="8"/>
  <c r="H155" i="8"/>
  <c r="E83" i="8"/>
  <c r="H82" i="8"/>
  <c r="G82" i="8"/>
  <c r="F82" i="8"/>
  <c r="H151" i="5"/>
  <c r="I151" i="5"/>
  <c r="G151" i="5"/>
  <c r="G965" i="3" l="1"/>
  <c r="E965" i="3"/>
  <c r="D495" i="10"/>
  <c r="C494" i="10"/>
  <c r="D281" i="3"/>
  <c r="C280" i="3"/>
  <c r="G150" i="3"/>
  <c r="E150" i="3"/>
  <c r="F150" i="3" s="1"/>
  <c r="D273" i="5"/>
  <c r="C273" i="5"/>
  <c r="E274" i="5"/>
  <c r="G273" i="5"/>
  <c r="I273" i="5"/>
  <c r="H273" i="5"/>
  <c r="F1195" i="3"/>
  <c r="E1195" i="3"/>
  <c r="G1195" i="3"/>
  <c r="D1196" i="3"/>
  <c r="C1195" i="3"/>
  <c r="F564" i="2"/>
  <c r="D564" i="2"/>
  <c r="E565" i="2"/>
  <c r="F565" i="2" s="1"/>
  <c r="H564" i="2"/>
  <c r="I564" i="2" s="1"/>
  <c r="C564" i="2"/>
  <c r="E151" i="3"/>
  <c r="F151" i="3" s="1"/>
  <c r="G151" i="3"/>
  <c r="C240" i="2"/>
  <c r="I240" i="2"/>
  <c r="H240" i="2"/>
  <c r="J240" i="2"/>
  <c r="F241" i="2"/>
  <c r="G240" i="2"/>
  <c r="E240" i="2"/>
  <c r="G600" i="3"/>
  <c r="M600" i="3"/>
  <c r="K600" i="3"/>
  <c r="L600" i="3"/>
  <c r="H600" i="3"/>
  <c r="J600" i="3"/>
  <c r="I600" i="3"/>
  <c r="F909" i="3"/>
  <c r="H909" i="3" s="1"/>
  <c r="C908" i="3"/>
  <c r="F67" i="2"/>
  <c r="C67" i="2"/>
  <c r="D68" i="2"/>
  <c r="C941" i="3"/>
  <c r="G941" i="3"/>
  <c r="G467" i="2"/>
  <c r="E468" i="2"/>
  <c r="H467" i="2"/>
  <c r="I467" i="2" s="1"/>
  <c r="F467" i="2"/>
  <c r="C194" i="2"/>
  <c r="J194" i="2"/>
  <c r="I194" i="2"/>
  <c r="F195" i="2"/>
  <c r="H194" i="2"/>
  <c r="G194" i="2"/>
  <c r="F863" i="3"/>
  <c r="C862" i="3"/>
  <c r="G48" i="3"/>
  <c r="E48" i="3"/>
  <c r="F48" i="3" s="1"/>
  <c r="L519" i="3"/>
  <c r="L518" i="3" s="1"/>
  <c r="M519" i="3"/>
  <c r="M518" i="3" s="1"/>
  <c r="G519" i="3"/>
  <c r="G518" i="3" s="1"/>
  <c r="I519" i="3"/>
  <c r="I518" i="3" s="1"/>
  <c r="H519" i="3"/>
  <c r="H518" i="3" s="1"/>
  <c r="K519" i="3"/>
  <c r="K518" i="3" s="1"/>
  <c r="J519" i="3"/>
  <c r="J518" i="3" s="1"/>
  <c r="E966" i="3"/>
  <c r="C966" i="3"/>
  <c r="D966" i="3"/>
  <c r="F967" i="3"/>
  <c r="H967" i="3" s="1"/>
  <c r="G966" i="3"/>
  <c r="G952" i="3"/>
  <c r="F953" i="3"/>
  <c r="H953" i="3" s="1"/>
  <c r="C952" i="3"/>
  <c r="G83" i="8"/>
  <c r="F83" i="8"/>
  <c r="E84" i="8"/>
  <c r="H83" i="8"/>
  <c r="D156" i="8"/>
  <c r="H156" i="8"/>
  <c r="C156" i="8"/>
  <c r="F156" i="8"/>
  <c r="E157" i="8"/>
  <c r="G156" i="8"/>
  <c r="G152" i="5"/>
  <c r="I152" i="5"/>
  <c r="H152" i="5"/>
  <c r="C495" i="10" l="1"/>
  <c r="D496" i="10"/>
  <c r="D282" i="3"/>
  <c r="C281" i="3"/>
  <c r="C274" i="5"/>
  <c r="E275" i="5"/>
  <c r="D274" i="5"/>
  <c r="H274" i="5"/>
  <c r="G274" i="5"/>
  <c r="I274" i="5"/>
  <c r="G1196" i="3"/>
  <c r="F1196" i="3"/>
  <c r="E1196" i="3"/>
  <c r="D1197" i="3"/>
  <c r="C1196" i="3"/>
  <c r="I241" i="2"/>
  <c r="H565" i="2"/>
  <c r="I565" i="2" s="1"/>
  <c r="G565" i="2"/>
  <c r="E566" i="2"/>
  <c r="C565" i="2"/>
  <c r="D565" i="2"/>
  <c r="E152" i="3"/>
  <c r="F152" i="3" s="1"/>
  <c r="E241" i="2"/>
  <c r="F242" i="2"/>
  <c r="G241" i="2"/>
  <c r="C241" i="2"/>
  <c r="H241" i="2"/>
  <c r="J241" i="2"/>
  <c r="H601" i="3"/>
  <c r="I601" i="3"/>
  <c r="J601" i="3"/>
  <c r="K601" i="3"/>
  <c r="G601" i="3"/>
  <c r="L601" i="3"/>
  <c r="M601" i="3"/>
  <c r="C909" i="3"/>
  <c r="F911" i="3"/>
  <c r="H911" i="3" s="1"/>
  <c r="D69" i="2"/>
  <c r="C68" i="2"/>
  <c r="F68" i="2"/>
  <c r="F197" i="2"/>
  <c r="J195" i="2"/>
  <c r="C195" i="2"/>
  <c r="I195" i="2"/>
  <c r="G195" i="2"/>
  <c r="H195" i="2"/>
  <c r="H468" i="2"/>
  <c r="I468" i="2" s="1"/>
  <c r="E469" i="2"/>
  <c r="G468" i="2"/>
  <c r="F468" i="2"/>
  <c r="C863" i="3"/>
  <c r="F864" i="3"/>
  <c r="E49" i="3"/>
  <c r="F49" i="3" s="1"/>
  <c r="G49" i="3"/>
  <c r="F954" i="3"/>
  <c r="H954" i="3" s="1"/>
  <c r="G953" i="3"/>
  <c r="C953" i="3"/>
  <c r="L520" i="3"/>
  <c r="J520" i="3"/>
  <c r="I520" i="3"/>
  <c r="K520" i="3"/>
  <c r="M520" i="3"/>
  <c r="G520" i="3"/>
  <c r="H520" i="3"/>
  <c r="D967" i="3"/>
  <c r="G967" i="3"/>
  <c r="F968" i="3"/>
  <c r="H968" i="3" s="1"/>
  <c r="E967" i="3"/>
  <c r="C967" i="3"/>
  <c r="G157" i="8"/>
  <c r="F157" i="8"/>
  <c r="E158" i="8"/>
  <c r="D157" i="8"/>
  <c r="H157" i="8"/>
  <c r="C157" i="8"/>
  <c r="G84" i="8"/>
  <c r="F84" i="8"/>
  <c r="H84" i="8"/>
  <c r="E85" i="8"/>
  <c r="G153" i="5"/>
  <c r="I153" i="5"/>
  <c r="H153" i="5"/>
  <c r="C496" i="10" l="1"/>
  <c r="D497" i="10"/>
  <c r="C282" i="3"/>
  <c r="D283" i="3"/>
  <c r="G152" i="3"/>
  <c r="E276" i="5"/>
  <c r="C275" i="5"/>
  <c r="D275" i="5"/>
  <c r="H275" i="5"/>
  <c r="G275" i="5"/>
  <c r="I275" i="5"/>
  <c r="E1197" i="3"/>
  <c r="F1197" i="3"/>
  <c r="G1197" i="3"/>
  <c r="D1198" i="3"/>
  <c r="C1197" i="3"/>
  <c r="E567" i="2"/>
  <c r="E568" i="2" s="1"/>
  <c r="D566" i="2"/>
  <c r="C566" i="2"/>
  <c r="H566" i="2"/>
  <c r="I566" i="2" s="1"/>
  <c r="F566" i="2"/>
  <c r="G566" i="2"/>
  <c r="E153" i="3"/>
  <c r="F153" i="3" s="1"/>
  <c r="G153" i="3"/>
  <c r="I242" i="2"/>
  <c r="C242" i="2"/>
  <c r="G242" i="2"/>
  <c r="F243" i="2"/>
  <c r="J242" i="2"/>
  <c r="H242" i="2"/>
  <c r="E242" i="2"/>
  <c r="M602" i="3"/>
  <c r="J602" i="3"/>
  <c r="K602" i="3"/>
  <c r="I602" i="3"/>
  <c r="H602" i="3"/>
  <c r="L602" i="3"/>
  <c r="G602" i="3"/>
  <c r="C911" i="3"/>
  <c r="F912" i="3"/>
  <c r="H912" i="3" s="1"/>
  <c r="D70" i="2"/>
  <c r="C69" i="2"/>
  <c r="F69" i="2"/>
  <c r="J197" i="2"/>
  <c r="F198" i="2"/>
  <c r="G197" i="2"/>
  <c r="H197" i="2"/>
  <c r="C197" i="2"/>
  <c r="I197" i="2"/>
  <c r="G469" i="2"/>
  <c r="E470" i="2"/>
  <c r="F469" i="2"/>
  <c r="H469" i="2"/>
  <c r="I469" i="2" s="1"/>
  <c r="C864" i="3"/>
  <c r="F865" i="3"/>
  <c r="E50" i="3"/>
  <c r="F50" i="3" s="1"/>
  <c r="G50" i="3"/>
  <c r="M521" i="3"/>
  <c r="G521" i="3"/>
  <c r="J521" i="3"/>
  <c r="L521" i="3"/>
  <c r="K521" i="3"/>
  <c r="I521" i="3"/>
  <c r="H521" i="3"/>
  <c r="G968" i="3"/>
  <c r="F969" i="3"/>
  <c r="H969" i="3" s="1"/>
  <c r="C968" i="3"/>
  <c r="D968" i="3"/>
  <c r="E968" i="3"/>
  <c r="E954" i="3"/>
  <c r="G954" i="3"/>
  <c r="C954" i="3"/>
  <c r="D954" i="3"/>
  <c r="H85" i="8"/>
  <c r="E86" i="8"/>
  <c r="F85" i="8"/>
  <c r="G85" i="8"/>
  <c r="E159" i="8"/>
  <c r="D158" i="8"/>
  <c r="G158" i="8"/>
  <c r="C158" i="8"/>
  <c r="H158" i="8"/>
  <c r="F158" i="8"/>
  <c r="I154" i="5"/>
  <c r="H154" i="5"/>
  <c r="G154" i="5"/>
  <c r="D498" i="10" l="1"/>
  <c r="C497" i="10"/>
  <c r="C283" i="3"/>
  <c r="D284" i="3"/>
  <c r="G154" i="3"/>
  <c r="D276" i="5"/>
  <c r="C276" i="5"/>
  <c r="E277" i="5"/>
  <c r="I276" i="5"/>
  <c r="G276" i="5"/>
  <c r="H276" i="5"/>
  <c r="G1198" i="3"/>
  <c r="F1198" i="3"/>
  <c r="E1198" i="3"/>
  <c r="D1199" i="3"/>
  <c r="C1198" i="3"/>
  <c r="E569" i="2"/>
  <c r="F568" i="2"/>
  <c r="G568" i="2"/>
  <c r="H568" i="2"/>
  <c r="I568" i="2" s="1"/>
  <c r="D568" i="2"/>
  <c r="C568" i="2"/>
  <c r="F567" i="2"/>
  <c r="H567" i="2"/>
  <c r="I567" i="2" s="1"/>
  <c r="D567" i="2"/>
  <c r="C567" i="2"/>
  <c r="G567" i="2"/>
  <c r="J243" i="2"/>
  <c r="F244" i="2"/>
  <c r="G243" i="2"/>
  <c r="H243" i="2"/>
  <c r="I243" i="2"/>
  <c r="C243" i="2"/>
  <c r="J603" i="3"/>
  <c r="H603" i="3"/>
  <c r="I603" i="3"/>
  <c r="L603" i="3"/>
  <c r="K603" i="3"/>
  <c r="M603" i="3"/>
  <c r="G603" i="3"/>
  <c r="F913" i="3"/>
  <c r="H913" i="3" s="1"/>
  <c r="C912" i="3"/>
  <c r="C70" i="2"/>
  <c r="D71" i="2"/>
  <c r="F70" i="2"/>
  <c r="G470" i="2"/>
  <c r="E471" i="2"/>
  <c r="H470" i="2"/>
  <c r="I470" i="2" s="1"/>
  <c r="F470" i="2"/>
  <c r="J198" i="2"/>
  <c r="H198" i="2"/>
  <c r="G198" i="2"/>
  <c r="F199" i="2"/>
  <c r="I198" i="2"/>
  <c r="C198" i="2"/>
  <c r="F866" i="3"/>
  <c r="C865" i="3"/>
  <c r="G51" i="3"/>
  <c r="E51" i="3"/>
  <c r="F51" i="3" s="1"/>
  <c r="F970" i="3"/>
  <c r="H970" i="3" s="1"/>
  <c r="C969" i="3"/>
  <c r="D969" i="3"/>
  <c r="E969" i="3"/>
  <c r="G969" i="3"/>
  <c r="H522" i="3"/>
  <c r="L522" i="3"/>
  <c r="I522" i="3"/>
  <c r="G522" i="3"/>
  <c r="J522" i="3"/>
  <c r="K522" i="3"/>
  <c r="M522" i="3"/>
  <c r="E87" i="8"/>
  <c r="G86" i="8"/>
  <c r="H86" i="8"/>
  <c r="F86" i="8"/>
  <c r="D159" i="8"/>
  <c r="C159" i="8"/>
  <c r="H159" i="8"/>
  <c r="G159" i="8"/>
  <c r="F159" i="8"/>
  <c r="E160" i="8"/>
  <c r="H155" i="5"/>
  <c r="G155" i="5"/>
  <c r="I155" i="5"/>
  <c r="C498" i="10" l="1"/>
  <c r="D499" i="10"/>
  <c r="D285" i="3"/>
  <c r="C284" i="3"/>
  <c r="E154" i="3"/>
  <c r="F154" i="3" s="1"/>
  <c r="E278" i="5"/>
  <c r="D277" i="5"/>
  <c r="C277" i="5"/>
  <c r="G277" i="5"/>
  <c r="H277" i="5"/>
  <c r="I277" i="5"/>
  <c r="F1199" i="3"/>
  <c r="E1199" i="3"/>
  <c r="G1199" i="3"/>
  <c r="D1200" i="3"/>
  <c r="C1199" i="3"/>
  <c r="C244" i="2"/>
  <c r="C569" i="2"/>
  <c r="D569" i="2"/>
  <c r="E570" i="2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H569" i="2"/>
  <c r="I569" i="2" s="1"/>
  <c r="G569" i="2"/>
  <c r="F569" i="2"/>
  <c r="E155" i="3"/>
  <c r="F155" i="3" s="1"/>
  <c r="G155" i="3"/>
  <c r="D244" i="2"/>
  <c r="I244" i="2"/>
  <c r="H244" i="2"/>
  <c r="J244" i="2"/>
  <c r="G244" i="2"/>
  <c r="F245" i="2"/>
  <c r="G245" i="2" s="1"/>
  <c r="M604" i="3"/>
  <c r="L604" i="3"/>
  <c r="I604" i="3"/>
  <c r="J604" i="3"/>
  <c r="G604" i="3"/>
  <c r="H604" i="3"/>
  <c r="K604" i="3"/>
  <c r="C913" i="3"/>
  <c r="F914" i="3"/>
  <c r="H914" i="3" s="1"/>
  <c r="D72" i="2"/>
  <c r="C71" i="2"/>
  <c r="F71" i="2"/>
  <c r="E472" i="2"/>
  <c r="G471" i="2"/>
  <c r="F471" i="2"/>
  <c r="H471" i="2"/>
  <c r="I471" i="2" s="1"/>
  <c r="I199" i="2"/>
  <c r="C199" i="2"/>
  <c r="J199" i="2"/>
  <c r="F200" i="2"/>
  <c r="H199" i="2"/>
  <c r="G199" i="2"/>
  <c r="F867" i="3"/>
  <c r="C866" i="3"/>
  <c r="G52" i="3"/>
  <c r="E52" i="3"/>
  <c r="F52" i="3" s="1"/>
  <c r="K523" i="3"/>
  <c r="J523" i="3"/>
  <c r="L523" i="3"/>
  <c r="M523" i="3"/>
  <c r="G523" i="3"/>
  <c r="H523" i="3"/>
  <c r="I523" i="3"/>
  <c r="F971" i="3"/>
  <c r="H971" i="3" s="1"/>
  <c r="E970" i="3"/>
  <c r="G970" i="3"/>
  <c r="C970" i="3"/>
  <c r="D970" i="3"/>
  <c r="F87" i="8"/>
  <c r="E88" i="8"/>
  <c r="H87" i="8"/>
  <c r="G87" i="8"/>
  <c r="F160" i="8"/>
  <c r="C160" i="8"/>
  <c r="E161" i="8"/>
  <c r="G160" i="8"/>
  <c r="H160" i="8"/>
  <c r="D160" i="8"/>
  <c r="H156" i="5"/>
  <c r="I156" i="5"/>
  <c r="G156" i="5"/>
  <c r="D500" i="10" l="1"/>
  <c r="C499" i="10"/>
  <c r="D286" i="3"/>
  <c r="C285" i="3"/>
  <c r="D278" i="5"/>
  <c r="C278" i="5"/>
  <c r="G278" i="5"/>
  <c r="H278" i="5"/>
  <c r="I278" i="5"/>
  <c r="G1200" i="3"/>
  <c r="F1200" i="3"/>
  <c r="E1200" i="3"/>
  <c r="D1201" i="3"/>
  <c r="C1200" i="3"/>
  <c r="E595" i="2"/>
  <c r="C594" i="2"/>
  <c r="D594" i="2"/>
  <c r="G594" i="2"/>
  <c r="H594" i="2"/>
  <c r="I594" i="2" s="1"/>
  <c r="F594" i="2"/>
  <c r="C593" i="2"/>
  <c r="F593" i="2"/>
  <c r="H593" i="2"/>
  <c r="I593" i="2" s="1"/>
  <c r="G593" i="2"/>
  <c r="D593" i="2"/>
  <c r="C592" i="2"/>
  <c r="F592" i="2"/>
  <c r="G592" i="2"/>
  <c r="D592" i="2"/>
  <c r="H592" i="2"/>
  <c r="I592" i="2" s="1"/>
  <c r="C591" i="2"/>
  <c r="H591" i="2"/>
  <c r="I591" i="2" s="1"/>
  <c r="G591" i="2"/>
  <c r="D591" i="2"/>
  <c r="F591" i="2"/>
  <c r="C590" i="2"/>
  <c r="G590" i="2"/>
  <c r="D590" i="2"/>
  <c r="H590" i="2"/>
  <c r="I590" i="2" s="1"/>
  <c r="F590" i="2"/>
  <c r="C589" i="2"/>
  <c r="F589" i="2"/>
  <c r="G589" i="2"/>
  <c r="D589" i="2"/>
  <c r="H589" i="2"/>
  <c r="I589" i="2" s="1"/>
  <c r="C588" i="2"/>
  <c r="H588" i="2"/>
  <c r="I588" i="2" s="1"/>
  <c r="F588" i="2"/>
  <c r="G588" i="2"/>
  <c r="D588" i="2"/>
  <c r="C587" i="2"/>
  <c r="F587" i="2"/>
  <c r="G587" i="2"/>
  <c r="D587" i="2"/>
  <c r="H587" i="2"/>
  <c r="I587" i="2" s="1"/>
  <c r="C586" i="2"/>
  <c r="F586" i="2"/>
  <c r="G586" i="2"/>
  <c r="D586" i="2"/>
  <c r="H586" i="2"/>
  <c r="I586" i="2" s="1"/>
  <c r="C585" i="2"/>
  <c r="H585" i="2"/>
  <c r="I585" i="2" s="1"/>
  <c r="F585" i="2"/>
  <c r="G585" i="2"/>
  <c r="D585" i="2"/>
  <c r="C584" i="2"/>
  <c r="F584" i="2"/>
  <c r="D584" i="2"/>
  <c r="G584" i="2"/>
  <c r="H584" i="2"/>
  <c r="I584" i="2" s="1"/>
  <c r="C583" i="2"/>
  <c r="D583" i="2"/>
  <c r="H583" i="2"/>
  <c r="I583" i="2" s="1"/>
  <c r="F583" i="2"/>
  <c r="G583" i="2"/>
  <c r="C582" i="2"/>
  <c r="F582" i="2"/>
  <c r="H582" i="2"/>
  <c r="I582" i="2" s="1"/>
  <c r="G582" i="2"/>
  <c r="D582" i="2"/>
  <c r="C581" i="2"/>
  <c r="G581" i="2"/>
  <c r="H581" i="2"/>
  <c r="I581" i="2" s="1"/>
  <c r="F581" i="2"/>
  <c r="D581" i="2"/>
  <c r="D580" i="2"/>
  <c r="H580" i="2"/>
  <c r="I580" i="2" s="1"/>
  <c r="C580" i="2"/>
  <c r="F580" i="2"/>
  <c r="G580" i="2"/>
  <c r="C579" i="2"/>
  <c r="D579" i="2"/>
  <c r="F579" i="2"/>
  <c r="H579" i="2"/>
  <c r="I579" i="2" s="1"/>
  <c r="G579" i="2"/>
  <c r="C578" i="2"/>
  <c r="D578" i="2"/>
  <c r="G578" i="2"/>
  <c r="F578" i="2"/>
  <c r="H578" i="2"/>
  <c r="I578" i="2" s="1"/>
  <c r="C577" i="2"/>
  <c r="F577" i="2"/>
  <c r="G577" i="2"/>
  <c r="D577" i="2"/>
  <c r="H577" i="2"/>
  <c r="I577" i="2" s="1"/>
  <c r="C576" i="2"/>
  <c r="D576" i="2"/>
  <c r="H576" i="2"/>
  <c r="I576" i="2" s="1"/>
  <c r="F576" i="2"/>
  <c r="G576" i="2"/>
  <c r="C575" i="2"/>
  <c r="G575" i="2"/>
  <c r="D575" i="2"/>
  <c r="H575" i="2"/>
  <c r="I575" i="2" s="1"/>
  <c r="F575" i="2"/>
  <c r="D574" i="2"/>
  <c r="C574" i="2"/>
  <c r="F574" i="2"/>
  <c r="G574" i="2"/>
  <c r="H574" i="2"/>
  <c r="I574" i="2" s="1"/>
  <c r="D573" i="2"/>
  <c r="F573" i="2"/>
  <c r="G573" i="2"/>
  <c r="H573" i="2"/>
  <c r="I573" i="2" s="1"/>
  <c r="C573" i="2"/>
  <c r="C572" i="2"/>
  <c r="F572" i="2"/>
  <c r="G572" i="2"/>
  <c r="H572" i="2"/>
  <c r="I572" i="2" s="1"/>
  <c r="D572" i="2"/>
  <c r="C571" i="2"/>
  <c r="F571" i="2"/>
  <c r="G571" i="2"/>
  <c r="D571" i="2"/>
  <c r="H571" i="2"/>
  <c r="I571" i="2" s="1"/>
  <c r="G570" i="2"/>
  <c r="H570" i="2"/>
  <c r="I570" i="2" s="1"/>
  <c r="F570" i="2"/>
  <c r="C570" i="2"/>
  <c r="D570" i="2"/>
  <c r="F246" i="2"/>
  <c r="C246" i="2" s="1"/>
  <c r="J245" i="2"/>
  <c r="I245" i="2"/>
  <c r="H245" i="2"/>
  <c r="C245" i="2"/>
  <c r="M605" i="3"/>
  <c r="J605" i="3"/>
  <c r="H605" i="3"/>
  <c r="K605" i="3"/>
  <c r="I605" i="3"/>
  <c r="L605" i="3"/>
  <c r="G605" i="3"/>
  <c r="C914" i="3"/>
  <c r="F915" i="3"/>
  <c r="H915" i="3" s="1"/>
  <c r="D73" i="2"/>
  <c r="C72" i="2"/>
  <c r="F72" i="2"/>
  <c r="H472" i="2"/>
  <c r="I472" i="2" s="1"/>
  <c r="F472" i="2"/>
  <c r="E473" i="2"/>
  <c r="G472" i="2"/>
  <c r="F201" i="2"/>
  <c r="C200" i="2"/>
  <c r="H200" i="2"/>
  <c r="I200" i="2"/>
  <c r="G200" i="2"/>
  <c r="J200" i="2"/>
  <c r="G53" i="3"/>
  <c r="E53" i="3"/>
  <c r="F53" i="3" s="1"/>
  <c r="F868" i="3"/>
  <c r="C867" i="3"/>
  <c r="L524" i="3"/>
  <c r="K524" i="3"/>
  <c r="I524" i="3"/>
  <c r="M524" i="3"/>
  <c r="G524" i="3"/>
  <c r="H524" i="3"/>
  <c r="J524" i="3"/>
  <c r="F972" i="3"/>
  <c r="H972" i="3" s="1"/>
  <c r="D971" i="3"/>
  <c r="E971" i="3"/>
  <c r="C971" i="3"/>
  <c r="G971" i="3"/>
  <c r="H88" i="8"/>
  <c r="G88" i="8"/>
  <c r="E90" i="8"/>
  <c r="F88" i="8"/>
  <c r="E91" i="8"/>
  <c r="D161" i="8"/>
  <c r="E162" i="8"/>
  <c r="H161" i="8"/>
  <c r="G161" i="8"/>
  <c r="C161" i="8"/>
  <c r="F161" i="8"/>
  <c r="G157" i="5"/>
  <c r="H157" i="5"/>
  <c r="I157" i="5"/>
  <c r="D501" i="10" l="1"/>
  <c r="C500" i="10"/>
  <c r="C286" i="3"/>
  <c r="D287" i="3"/>
  <c r="E156" i="3"/>
  <c r="F156" i="3" s="1"/>
  <c r="G156" i="3"/>
  <c r="G1201" i="3"/>
  <c r="F1201" i="3"/>
  <c r="E1201" i="3"/>
  <c r="D1202" i="3"/>
  <c r="C1201" i="3"/>
  <c r="G595" i="2"/>
  <c r="F595" i="2"/>
  <c r="H595" i="2"/>
  <c r="I595" i="2" s="1"/>
  <c r="D595" i="2"/>
  <c r="C595" i="2"/>
  <c r="E596" i="2"/>
  <c r="E246" i="2"/>
  <c r="J246" i="2"/>
  <c r="F247" i="2"/>
  <c r="I246" i="2"/>
  <c r="H246" i="2"/>
  <c r="G246" i="2"/>
  <c r="H606" i="3"/>
  <c r="J606" i="3"/>
  <c r="L606" i="3"/>
  <c r="I606" i="3"/>
  <c r="G606" i="3"/>
  <c r="M606" i="3"/>
  <c r="K606" i="3"/>
  <c r="C915" i="3"/>
  <c r="F916" i="3"/>
  <c r="H916" i="3" s="1"/>
  <c r="C73" i="2"/>
  <c r="F73" i="2"/>
  <c r="D74" i="2"/>
  <c r="H201" i="2"/>
  <c r="I201" i="2"/>
  <c r="C201" i="2"/>
  <c r="G201" i="2"/>
  <c r="F202" i="2"/>
  <c r="J201" i="2"/>
  <c r="E474" i="2"/>
  <c r="G473" i="2"/>
  <c r="F473" i="2"/>
  <c r="H473" i="2"/>
  <c r="I473" i="2" s="1"/>
  <c r="G54" i="3"/>
  <c r="E54" i="3"/>
  <c r="F54" i="3" s="1"/>
  <c r="C868" i="3"/>
  <c r="F869" i="3"/>
  <c r="L525" i="3"/>
  <c r="I525" i="3"/>
  <c r="M525" i="3"/>
  <c r="J525" i="3"/>
  <c r="G525" i="3"/>
  <c r="H525" i="3"/>
  <c r="K525" i="3"/>
  <c r="E972" i="3"/>
  <c r="D972" i="3"/>
  <c r="F973" i="3"/>
  <c r="H973" i="3" s="1"/>
  <c r="C972" i="3"/>
  <c r="G972" i="3"/>
  <c r="G162" i="8"/>
  <c r="F162" i="8"/>
  <c r="H162" i="8"/>
  <c r="E163" i="8"/>
  <c r="D162" i="8"/>
  <c r="C162" i="8"/>
  <c r="E92" i="8"/>
  <c r="G91" i="8"/>
  <c r="F91" i="8"/>
  <c r="H91" i="8"/>
  <c r="G90" i="8"/>
  <c r="F90" i="8"/>
  <c r="H90" i="8"/>
  <c r="H158" i="5"/>
  <c r="G158" i="5"/>
  <c r="I158" i="5"/>
  <c r="D502" i="10" l="1"/>
  <c r="C501" i="10"/>
  <c r="D288" i="3"/>
  <c r="C287" i="3"/>
  <c r="G157" i="3"/>
  <c r="E157" i="3"/>
  <c r="F157" i="3" s="1"/>
  <c r="G1202" i="3"/>
  <c r="E1202" i="3"/>
  <c r="F1202" i="3"/>
  <c r="D1203" i="3"/>
  <c r="C1202" i="3"/>
  <c r="C596" i="2"/>
  <c r="D596" i="2"/>
  <c r="E597" i="2"/>
  <c r="I597" i="2" s="1"/>
  <c r="H596" i="2"/>
  <c r="I596" i="2" s="1"/>
  <c r="F596" i="2"/>
  <c r="G596" i="2"/>
  <c r="E247" i="2"/>
  <c r="G247" i="2"/>
  <c r="F248" i="2"/>
  <c r="G248" i="2" s="1"/>
  <c r="J247" i="2"/>
  <c r="I247" i="2"/>
  <c r="D247" i="2"/>
  <c r="C247" i="2"/>
  <c r="H247" i="2"/>
  <c r="G158" i="3"/>
  <c r="E158" i="3"/>
  <c r="F158" i="3" s="1"/>
  <c r="K607" i="3"/>
  <c r="L607" i="3"/>
  <c r="G607" i="3"/>
  <c r="J607" i="3"/>
  <c r="H607" i="3"/>
  <c r="I607" i="3"/>
  <c r="M607" i="3"/>
  <c r="C916" i="3"/>
  <c r="F917" i="3"/>
  <c r="H917" i="3" s="1"/>
  <c r="F74" i="2"/>
  <c r="D75" i="2"/>
  <c r="C74" i="2"/>
  <c r="G474" i="2"/>
  <c r="E475" i="2"/>
  <c r="F474" i="2"/>
  <c r="H474" i="2"/>
  <c r="I474" i="2" s="1"/>
  <c r="J202" i="2"/>
  <c r="F203" i="2"/>
  <c r="H202" i="2"/>
  <c r="I202" i="2"/>
  <c r="C202" i="2"/>
  <c r="G202" i="2"/>
  <c r="E55" i="3"/>
  <c r="F55" i="3" s="1"/>
  <c r="G55" i="3"/>
  <c r="C869" i="3"/>
  <c r="F870" i="3"/>
  <c r="F974" i="3"/>
  <c r="H974" i="3" s="1"/>
  <c r="G973" i="3"/>
  <c r="D973" i="3"/>
  <c r="E973" i="3"/>
  <c r="C973" i="3"/>
  <c r="J526" i="3"/>
  <c r="M526" i="3"/>
  <c r="G526" i="3"/>
  <c r="K526" i="3"/>
  <c r="I526" i="3"/>
  <c r="L526" i="3"/>
  <c r="H526" i="3"/>
  <c r="E164" i="8"/>
  <c r="F163" i="8"/>
  <c r="D163" i="8"/>
  <c r="C163" i="8"/>
  <c r="H163" i="8"/>
  <c r="G163" i="8"/>
  <c r="F92" i="8"/>
  <c r="E93" i="8"/>
  <c r="H92" i="8"/>
  <c r="G92" i="8"/>
  <c r="H159" i="5"/>
  <c r="I159" i="5"/>
  <c r="G159" i="5"/>
  <c r="D503" i="10" l="1"/>
  <c r="C502" i="10"/>
  <c r="D289" i="3"/>
  <c r="C288" i="3"/>
  <c r="F1203" i="3"/>
  <c r="E1203" i="3"/>
  <c r="G1203" i="3"/>
  <c r="D1204" i="3"/>
  <c r="C1203" i="3"/>
  <c r="E598" i="2"/>
  <c r="E599" i="2" s="1"/>
  <c r="E600" i="2" s="1"/>
  <c r="E601" i="2" s="1"/>
  <c r="D597" i="2"/>
  <c r="C597" i="2"/>
  <c r="F597" i="2"/>
  <c r="H597" i="2"/>
  <c r="G597" i="2"/>
  <c r="F249" i="2"/>
  <c r="H249" i="2" s="1"/>
  <c r="J248" i="2"/>
  <c r="H248" i="2"/>
  <c r="C248" i="2"/>
  <c r="D248" i="2"/>
  <c r="I248" i="2"/>
  <c r="E248" i="2"/>
  <c r="L608" i="3"/>
  <c r="H608" i="3"/>
  <c r="M608" i="3"/>
  <c r="G608" i="3"/>
  <c r="J608" i="3"/>
  <c r="I608" i="3"/>
  <c r="K608" i="3"/>
  <c r="C917" i="3"/>
  <c r="F918" i="3"/>
  <c r="H918" i="3" s="1"/>
  <c r="C75" i="2"/>
  <c r="D76" i="2"/>
  <c r="F75" i="2"/>
  <c r="G475" i="2"/>
  <c r="F475" i="2"/>
  <c r="H475" i="2"/>
  <c r="I475" i="2" s="1"/>
  <c r="E476" i="2"/>
  <c r="F204" i="2"/>
  <c r="H203" i="2"/>
  <c r="I203" i="2"/>
  <c r="C203" i="2"/>
  <c r="J203" i="2"/>
  <c r="G203" i="2"/>
  <c r="C870" i="3"/>
  <c r="F871" i="3"/>
  <c r="G56" i="3"/>
  <c r="E56" i="3"/>
  <c r="F56" i="3" s="1"/>
  <c r="L527" i="3"/>
  <c r="H527" i="3"/>
  <c r="M527" i="3"/>
  <c r="K527" i="3"/>
  <c r="J527" i="3"/>
  <c r="G527" i="3"/>
  <c r="I527" i="3"/>
  <c r="G974" i="3"/>
  <c r="D974" i="3"/>
  <c r="E974" i="3"/>
  <c r="C974" i="3"/>
  <c r="H93" i="8"/>
  <c r="E94" i="8"/>
  <c r="F93" i="8"/>
  <c r="G93" i="8"/>
  <c r="E165" i="8"/>
  <c r="D164" i="8"/>
  <c r="H164" i="8"/>
  <c r="C164" i="8"/>
  <c r="F164" i="8"/>
  <c r="G164" i="8"/>
  <c r="I160" i="5"/>
  <c r="G160" i="5"/>
  <c r="H160" i="5"/>
  <c r="C503" i="10" l="1"/>
  <c r="D504" i="10"/>
  <c r="D290" i="3"/>
  <c r="C289" i="3"/>
  <c r="E159" i="3"/>
  <c r="F159" i="3" s="1"/>
  <c r="G159" i="3"/>
  <c r="E1204" i="3"/>
  <c r="G1204" i="3"/>
  <c r="F1204" i="3"/>
  <c r="D1205" i="3"/>
  <c r="C1204" i="3"/>
  <c r="C599" i="2"/>
  <c r="I598" i="2"/>
  <c r="D598" i="2"/>
  <c r="F598" i="2"/>
  <c r="C598" i="2"/>
  <c r="G598" i="2"/>
  <c r="H598" i="2"/>
  <c r="E249" i="2"/>
  <c r="D249" i="2"/>
  <c r="G249" i="2"/>
  <c r="I249" i="2"/>
  <c r="J249" i="2"/>
  <c r="C249" i="2"/>
  <c r="F250" i="2"/>
  <c r="E250" i="2" s="1"/>
  <c r="E160" i="3"/>
  <c r="F160" i="3" s="1"/>
  <c r="M609" i="3"/>
  <c r="K609" i="3"/>
  <c r="L609" i="3"/>
  <c r="H609" i="3"/>
  <c r="G609" i="3"/>
  <c r="J609" i="3"/>
  <c r="I609" i="3"/>
  <c r="C918" i="3"/>
  <c r="F919" i="3"/>
  <c r="H919" i="3" s="1"/>
  <c r="C76" i="2"/>
  <c r="D77" i="2"/>
  <c r="F76" i="2"/>
  <c r="H204" i="2"/>
  <c r="I204" i="2"/>
  <c r="F205" i="2"/>
  <c r="C204" i="2"/>
  <c r="G204" i="2"/>
  <c r="J204" i="2"/>
  <c r="G476" i="2"/>
  <c r="F476" i="2"/>
  <c r="E477" i="2"/>
  <c r="H476" i="2"/>
  <c r="I476" i="2" s="1"/>
  <c r="G57" i="3"/>
  <c r="E57" i="3"/>
  <c r="F57" i="3" s="1"/>
  <c r="F872" i="3"/>
  <c r="C871" i="3"/>
  <c r="H528" i="3"/>
  <c r="M528" i="3"/>
  <c r="G528" i="3"/>
  <c r="J528" i="3"/>
  <c r="K528" i="3"/>
  <c r="I528" i="3"/>
  <c r="L528" i="3"/>
  <c r="F94" i="8"/>
  <c r="G94" i="8"/>
  <c r="H94" i="8"/>
  <c r="E95" i="8"/>
  <c r="G165" i="8"/>
  <c r="C165" i="8"/>
  <c r="E166" i="8"/>
  <c r="F165" i="8"/>
  <c r="D165" i="8"/>
  <c r="H165" i="8"/>
  <c r="I161" i="5"/>
  <c r="H161" i="5"/>
  <c r="G161" i="5"/>
  <c r="C504" i="10" l="1"/>
  <c r="D505" i="10"/>
  <c r="C290" i="3"/>
  <c r="D291" i="3"/>
  <c r="C291" i="3" s="1"/>
  <c r="G160" i="3"/>
  <c r="G1205" i="3"/>
  <c r="E1205" i="3"/>
  <c r="F1205" i="3"/>
  <c r="D1206" i="3"/>
  <c r="C1205" i="3"/>
  <c r="F251" i="2"/>
  <c r="D599" i="2"/>
  <c r="H599" i="2"/>
  <c r="F599" i="2"/>
  <c r="G599" i="2"/>
  <c r="I599" i="2"/>
  <c r="H250" i="2"/>
  <c r="G250" i="2"/>
  <c r="C250" i="2"/>
  <c r="I250" i="2"/>
  <c r="D250" i="2"/>
  <c r="J250" i="2"/>
  <c r="G161" i="3"/>
  <c r="E161" i="3"/>
  <c r="F161" i="3" s="1"/>
  <c r="H610" i="3"/>
  <c r="I610" i="3"/>
  <c r="K610" i="3"/>
  <c r="J610" i="3"/>
  <c r="L610" i="3"/>
  <c r="G610" i="3"/>
  <c r="M610" i="3"/>
  <c r="C919" i="3"/>
  <c r="F921" i="3"/>
  <c r="H921" i="3" s="1"/>
  <c r="D78" i="2"/>
  <c r="C77" i="2"/>
  <c r="F77" i="2"/>
  <c r="E478" i="2"/>
  <c r="H477" i="2"/>
  <c r="I477" i="2" s="1"/>
  <c r="F477" i="2"/>
  <c r="G477" i="2"/>
  <c r="I205" i="2"/>
  <c r="J205" i="2"/>
  <c r="F207" i="2"/>
  <c r="G205" i="2"/>
  <c r="C205" i="2"/>
  <c r="H205" i="2"/>
  <c r="F873" i="3"/>
  <c r="C872" i="3"/>
  <c r="E58" i="3"/>
  <c r="F58" i="3" s="1"/>
  <c r="G58" i="3"/>
  <c r="K529" i="3"/>
  <c r="J529" i="3"/>
  <c r="M529" i="3"/>
  <c r="G529" i="3"/>
  <c r="I529" i="3"/>
  <c r="L529" i="3"/>
  <c r="H529" i="3"/>
  <c r="E96" i="8"/>
  <c r="H95" i="8"/>
  <c r="F95" i="8"/>
  <c r="G95" i="8"/>
  <c r="E167" i="8"/>
  <c r="D166" i="8"/>
  <c r="F166" i="8"/>
  <c r="G166" i="8"/>
  <c r="H166" i="8"/>
  <c r="C166" i="8"/>
  <c r="I162" i="5"/>
  <c r="G162" i="5"/>
  <c r="H162" i="5"/>
  <c r="D506" i="10" l="1"/>
  <c r="C505" i="10"/>
  <c r="G1206" i="3"/>
  <c r="F1206" i="3"/>
  <c r="E1206" i="3"/>
  <c r="D1207" i="3"/>
  <c r="C1206" i="3"/>
  <c r="D251" i="2"/>
  <c r="H251" i="2"/>
  <c r="J251" i="2"/>
  <c r="C251" i="2"/>
  <c r="G251" i="2"/>
  <c r="F252" i="2"/>
  <c r="E251" i="2"/>
  <c r="I251" i="2"/>
  <c r="C600" i="2"/>
  <c r="G600" i="2"/>
  <c r="I600" i="2"/>
  <c r="F600" i="2"/>
  <c r="H600" i="2"/>
  <c r="D600" i="2"/>
  <c r="E602" i="2"/>
  <c r="E162" i="3"/>
  <c r="F162" i="3" s="1"/>
  <c r="I611" i="3"/>
  <c r="H611" i="3"/>
  <c r="M611" i="3"/>
  <c r="J611" i="3"/>
  <c r="G611" i="3"/>
  <c r="K611" i="3"/>
  <c r="L611" i="3"/>
  <c r="F922" i="3"/>
  <c r="H922" i="3" s="1"/>
  <c r="C921" i="3"/>
  <c r="F78" i="2"/>
  <c r="C78" i="2"/>
  <c r="D79" i="2"/>
  <c r="J207" i="2"/>
  <c r="H207" i="2"/>
  <c r="F208" i="2"/>
  <c r="G207" i="2"/>
  <c r="I207" i="2"/>
  <c r="C207" i="2"/>
  <c r="H478" i="2"/>
  <c r="I478" i="2" s="1"/>
  <c r="G478" i="2"/>
  <c r="F478" i="2"/>
  <c r="E480" i="2"/>
  <c r="C873" i="3"/>
  <c r="F874" i="3"/>
  <c r="G59" i="3"/>
  <c r="E59" i="3"/>
  <c r="F59" i="3" s="1"/>
  <c r="J530" i="3"/>
  <c r="L530" i="3"/>
  <c r="M530" i="3"/>
  <c r="G530" i="3"/>
  <c r="K530" i="3"/>
  <c r="I530" i="3"/>
  <c r="H530" i="3"/>
  <c r="F167" i="8"/>
  <c r="D167" i="8"/>
  <c r="C167" i="8"/>
  <c r="E168" i="8"/>
  <c r="G167" i="8"/>
  <c r="H167" i="8"/>
  <c r="G96" i="8"/>
  <c r="E97" i="8"/>
  <c r="F96" i="8"/>
  <c r="H96" i="8"/>
  <c r="H163" i="5"/>
  <c r="G163" i="5"/>
  <c r="I163" i="5"/>
  <c r="C506" i="10" l="1"/>
  <c r="D508" i="10"/>
  <c r="G162" i="3"/>
  <c r="F1207" i="3"/>
  <c r="E1207" i="3"/>
  <c r="G1207" i="3"/>
  <c r="D1208" i="3"/>
  <c r="C1207" i="3"/>
  <c r="C1290" i="3"/>
  <c r="E603" i="2"/>
  <c r="E604" i="2" s="1"/>
  <c r="J252" i="2"/>
  <c r="I252" i="2"/>
  <c r="F253" i="2"/>
  <c r="D253" i="2" s="1"/>
  <c r="E252" i="2"/>
  <c r="G252" i="2"/>
  <c r="D252" i="2"/>
  <c r="H252" i="2"/>
  <c r="C252" i="2"/>
  <c r="F602" i="2"/>
  <c r="C602" i="2"/>
  <c r="G602" i="2"/>
  <c r="D602" i="2"/>
  <c r="I602" i="2"/>
  <c r="H602" i="2"/>
  <c r="I601" i="2"/>
  <c r="F601" i="2"/>
  <c r="G601" i="2"/>
  <c r="C601" i="2"/>
  <c r="H601" i="2"/>
  <c r="D601" i="2"/>
  <c r="G163" i="3"/>
  <c r="E163" i="3"/>
  <c r="F163" i="3" s="1"/>
  <c r="L612" i="3"/>
  <c r="M612" i="3"/>
  <c r="K612" i="3"/>
  <c r="I612" i="3"/>
  <c r="G612" i="3"/>
  <c r="H612" i="3"/>
  <c r="J612" i="3"/>
  <c r="C922" i="3"/>
  <c r="F923" i="3"/>
  <c r="H923" i="3" s="1"/>
  <c r="C79" i="2"/>
  <c r="D80" i="2"/>
  <c r="F79" i="2"/>
  <c r="G480" i="2"/>
  <c r="E481" i="2"/>
  <c r="F480" i="2"/>
  <c r="H480" i="2"/>
  <c r="I480" i="2" s="1"/>
  <c r="H208" i="2"/>
  <c r="F209" i="2"/>
  <c r="G208" i="2"/>
  <c r="C208" i="2"/>
  <c r="J208" i="2"/>
  <c r="I208" i="2"/>
  <c r="F875" i="3"/>
  <c r="C874" i="3"/>
  <c r="G60" i="3"/>
  <c r="E60" i="3"/>
  <c r="F60" i="3" s="1"/>
  <c r="H531" i="3"/>
  <c r="J531" i="3"/>
  <c r="M531" i="3"/>
  <c r="G531" i="3"/>
  <c r="K531" i="3"/>
  <c r="L531" i="3"/>
  <c r="I531" i="3"/>
  <c r="F97" i="8"/>
  <c r="H97" i="8"/>
  <c r="G97" i="8"/>
  <c r="E98" i="8"/>
  <c r="D168" i="8"/>
  <c r="F168" i="8"/>
  <c r="G168" i="8"/>
  <c r="H168" i="8"/>
  <c r="C168" i="8"/>
  <c r="E169" i="8"/>
  <c r="H164" i="5"/>
  <c r="I164" i="5"/>
  <c r="G164" i="5"/>
  <c r="C508" i="10" l="1"/>
  <c r="D509" i="10"/>
  <c r="E1208" i="3"/>
  <c r="F1208" i="3"/>
  <c r="G1208" i="3"/>
  <c r="D1209" i="3"/>
  <c r="C1208" i="3"/>
  <c r="F603" i="2"/>
  <c r="I603" i="2"/>
  <c r="C603" i="2"/>
  <c r="D603" i="2"/>
  <c r="G603" i="2"/>
  <c r="G253" i="2"/>
  <c r="H603" i="2"/>
  <c r="E605" i="2"/>
  <c r="H604" i="2"/>
  <c r="F604" i="2"/>
  <c r="C604" i="2"/>
  <c r="I604" i="2"/>
  <c r="D604" i="2"/>
  <c r="G604" i="2"/>
  <c r="F254" i="2"/>
  <c r="E254" i="2" s="1"/>
  <c r="H253" i="2"/>
  <c r="E253" i="2"/>
  <c r="J253" i="2"/>
  <c r="I253" i="2"/>
  <c r="C253" i="2"/>
  <c r="G164" i="3"/>
  <c r="E164" i="3"/>
  <c r="F164" i="3" s="1"/>
  <c r="L613" i="3"/>
  <c r="H613" i="3"/>
  <c r="G613" i="3"/>
  <c r="I613" i="3"/>
  <c r="M613" i="3"/>
  <c r="J613" i="3"/>
  <c r="K613" i="3"/>
  <c r="C923" i="3"/>
  <c r="F924" i="3"/>
  <c r="H924" i="3" s="1"/>
  <c r="D81" i="2"/>
  <c r="F80" i="2"/>
  <c r="C80" i="2"/>
  <c r="G209" i="2"/>
  <c r="J209" i="2"/>
  <c r="I209" i="2"/>
  <c r="H209" i="2"/>
  <c r="C209" i="2"/>
  <c r="F210" i="2"/>
  <c r="H481" i="2"/>
  <c r="I481" i="2" s="1"/>
  <c r="D481" i="2"/>
  <c r="D482" i="2" s="1"/>
  <c r="D483" i="2" s="1"/>
  <c r="D484" i="2" s="1"/>
  <c r="D485" i="2" s="1"/>
  <c r="D486" i="2" s="1"/>
  <c r="D488" i="2" s="1"/>
  <c r="D490" i="2" s="1"/>
  <c r="D491" i="2" s="1"/>
  <c r="D492" i="2" s="1"/>
  <c r="D493" i="2" s="1"/>
  <c r="D494" i="2" s="1"/>
  <c r="D495" i="2" s="1"/>
  <c r="D496" i="2" s="1"/>
  <c r="D497" i="2" s="1"/>
  <c r="D499" i="2" s="1"/>
  <c r="D500" i="2" s="1"/>
  <c r="D501" i="2" s="1"/>
  <c r="D502" i="2" s="1"/>
  <c r="D503" i="2" s="1"/>
  <c r="D504" i="2" s="1"/>
  <c r="D505" i="2" s="1"/>
  <c r="D506" i="2" s="1"/>
  <c r="D507" i="2" s="1"/>
  <c r="G481" i="2"/>
  <c r="F481" i="2"/>
  <c r="C481" i="2"/>
  <c r="E482" i="2"/>
  <c r="E61" i="3"/>
  <c r="F61" i="3" s="1"/>
  <c r="G61" i="3"/>
  <c r="F876" i="3"/>
  <c r="C875" i="3"/>
  <c r="G532" i="3"/>
  <c r="J532" i="3"/>
  <c r="I532" i="3"/>
  <c r="K532" i="3"/>
  <c r="M532" i="3"/>
  <c r="H532" i="3"/>
  <c r="L532" i="3"/>
  <c r="D169" i="8"/>
  <c r="G169" i="8"/>
  <c r="C169" i="8"/>
  <c r="H169" i="8"/>
  <c r="F169" i="8"/>
  <c r="E170" i="8"/>
  <c r="G98" i="8"/>
  <c r="F98" i="8"/>
  <c r="H98" i="8"/>
  <c r="E99" i="8"/>
  <c r="I165" i="5"/>
  <c r="G165" i="5"/>
  <c r="H165" i="5"/>
  <c r="D510" i="10" l="1"/>
  <c r="C509" i="10"/>
  <c r="G1209" i="3"/>
  <c r="F1209" i="3"/>
  <c r="E1209" i="3"/>
  <c r="D1210" i="3"/>
  <c r="C1209" i="3"/>
  <c r="G254" i="2"/>
  <c r="I254" i="2"/>
  <c r="D254" i="2"/>
  <c r="C254" i="2"/>
  <c r="H254" i="2"/>
  <c r="J254" i="2"/>
  <c r="E608" i="2"/>
  <c r="G605" i="2"/>
  <c r="I605" i="2"/>
  <c r="C605" i="2"/>
  <c r="D605" i="2"/>
  <c r="H605" i="2"/>
  <c r="F605" i="2"/>
  <c r="F255" i="2"/>
  <c r="E255" i="2" s="1"/>
  <c r="G165" i="3"/>
  <c r="E165" i="3"/>
  <c r="F165" i="3" s="1"/>
  <c r="H614" i="3"/>
  <c r="L614" i="3"/>
  <c r="K614" i="3"/>
  <c r="M614" i="3"/>
  <c r="I614" i="3"/>
  <c r="G614" i="3"/>
  <c r="J614" i="3"/>
  <c r="C924" i="3"/>
  <c r="F925" i="3"/>
  <c r="H925" i="3" s="1"/>
  <c r="F81" i="2"/>
  <c r="D82" i="2"/>
  <c r="C81" i="2"/>
  <c r="J210" i="2"/>
  <c r="C210" i="2"/>
  <c r="H210" i="2"/>
  <c r="G210" i="2"/>
  <c r="F211" i="2"/>
  <c r="I210" i="2"/>
  <c r="C482" i="2"/>
  <c r="H482" i="2"/>
  <c r="I482" i="2" s="1"/>
  <c r="F482" i="2"/>
  <c r="G482" i="2"/>
  <c r="E483" i="2"/>
  <c r="G62" i="3"/>
  <c r="E62" i="3"/>
  <c r="F62" i="3" s="1"/>
  <c r="C876" i="3"/>
  <c r="F877" i="3"/>
  <c r="J534" i="3"/>
  <c r="H534" i="3"/>
  <c r="G534" i="3"/>
  <c r="I534" i="3"/>
  <c r="K534" i="3"/>
  <c r="M534" i="3"/>
  <c r="L534" i="3"/>
  <c r="G535" i="3"/>
  <c r="I535" i="3"/>
  <c r="H535" i="3"/>
  <c r="L535" i="3"/>
  <c r="M535" i="3"/>
  <c r="J535" i="3"/>
  <c r="K535" i="3"/>
  <c r="H99" i="8"/>
  <c r="F99" i="8"/>
  <c r="E100" i="8"/>
  <c r="G99" i="8"/>
  <c r="D170" i="8"/>
  <c r="E171" i="8"/>
  <c r="H170" i="8"/>
  <c r="G170" i="8"/>
  <c r="F170" i="8"/>
  <c r="C170" i="8"/>
  <c r="H166" i="5"/>
  <c r="I166" i="5"/>
  <c r="G166" i="5"/>
  <c r="C510" i="10" l="1"/>
  <c r="D511" i="10"/>
  <c r="E166" i="3"/>
  <c r="F166" i="3" s="1"/>
  <c r="G1210" i="3"/>
  <c r="F1210" i="3"/>
  <c r="E1210" i="3"/>
  <c r="D1211" i="3"/>
  <c r="C1210" i="3"/>
  <c r="I608" i="2"/>
  <c r="E609" i="2"/>
  <c r="E610" i="2" s="1"/>
  <c r="E611" i="2" s="1"/>
  <c r="H608" i="2"/>
  <c r="G608" i="2"/>
  <c r="C608" i="2"/>
  <c r="F608" i="2"/>
  <c r="D608" i="2"/>
  <c r="J255" i="2"/>
  <c r="D607" i="2"/>
  <c r="F607" i="2"/>
  <c r="C607" i="2"/>
  <c r="I255" i="2"/>
  <c r="H255" i="2"/>
  <c r="F256" i="2"/>
  <c r="E256" i="2" s="1"/>
  <c r="D255" i="2"/>
  <c r="G255" i="2"/>
  <c r="I606" i="2"/>
  <c r="G606" i="2"/>
  <c r="C606" i="2"/>
  <c r="H606" i="2"/>
  <c r="D606" i="2"/>
  <c r="F606" i="2"/>
  <c r="C255" i="2"/>
  <c r="G166" i="3"/>
  <c r="J615" i="3"/>
  <c r="K615" i="3"/>
  <c r="I615" i="3"/>
  <c r="H615" i="3"/>
  <c r="L615" i="3"/>
  <c r="G615" i="3"/>
  <c r="M615" i="3"/>
  <c r="C925" i="3"/>
  <c r="F926" i="3"/>
  <c r="H926" i="3" s="1"/>
  <c r="D83" i="2"/>
  <c r="F82" i="2"/>
  <c r="C82" i="2"/>
  <c r="E484" i="2"/>
  <c r="C483" i="2"/>
  <c r="G483" i="2"/>
  <c r="H483" i="2"/>
  <c r="I483" i="2" s="1"/>
  <c r="F483" i="2"/>
  <c r="J211" i="2"/>
  <c r="H211" i="2"/>
  <c r="G211" i="2"/>
  <c r="I211" i="2"/>
  <c r="F212" i="2"/>
  <c r="C211" i="2"/>
  <c r="F878" i="3"/>
  <c r="C877" i="3"/>
  <c r="G63" i="3"/>
  <c r="E63" i="3"/>
  <c r="F63" i="3" s="1"/>
  <c r="K536" i="3"/>
  <c r="M536" i="3"/>
  <c r="J536" i="3"/>
  <c r="H536" i="3"/>
  <c r="I536" i="3"/>
  <c r="G536" i="3"/>
  <c r="L536" i="3"/>
  <c r="G100" i="8"/>
  <c r="F100" i="8"/>
  <c r="E101" i="8"/>
  <c r="H100" i="8"/>
  <c r="F171" i="8"/>
  <c r="H171" i="8"/>
  <c r="C171" i="8"/>
  <c r="G171" i="8"/>
  <c r="E172" i="8"/>
  <c r="E173" i="8" s="1"/>
  <c r="E174" i="8" s="1"/>
  <c r="E175" i="8" s="1"/>
  <c r="E176" i="8" s="1"/>
  <c r="E177" i="8" s="1"/>
  <c r="E178" i="8" s="1"/>
  <c r="E179" i="8" s="1"/>
  <c r="E180" i="8" s="1"/>
  <c r="E181" i="8" s="1"/>
  <c r="E182" i="8" s="1"/>
  <c r="E183" i="8" s="1"/>
  <c r="E184" i="8" s="1"/>
  <c r="E185" i="8" s="1"/>
  <c r="E186" i="8" s="1"/>
  <c r="E187" i="8" s="1"/>
  <c r="E188" i="8" s="1"/>
  <c r="E189" i="8" s="1"/>
  <c r="E190" i="8" s="1"/>
  <c r="E191" i="8" s="1"/>
  <c r="E192" i="8" s="1"/>
  <c r="E193" i="8" s="1"/>
  <c r="E194" i="8" s="1"/>
  <c r="E195" i="8" s="1"/>
  <c r="E196" i="8" s="1"/>
  <c r="E197" i="8" s="1"/>
  <c r="E198" i="8" s="1"/>
  <c r="E199" i="8" s="1"/>
  <c r="E200" i="8" s="1"/>
  <c r="E201" i="8" s="1"/>
  <c r="E202" i="8" s="1"/>
  <c r="E203" i="8" s="1"/>
  <c r="E204" i="8" s="1"/>
  <c r="E205" i="8" s="1"/>
  <c r="E206" i="8" s="1"/>
  <c r="E207" i="8" s="1"/>
  <c r="E208" i="8" s="1"/>
  <c r="E209" i="8" s="1"/>
  <c r="E210" i="8" s="1"/>
  <c r="E211" i="8" s="1"/>
  <c r="E212" i="8" s="1"/>
  <c r="E213" i="8" s="1"/>
  <c r="E214" i="8" s="1"/>
  <c r="E215" i="8" s="1"/>
  <c r="E216" i="8" s="1"/>
  <c r="E217" i="8" s="1"/>
  <c r="E218" i="8" s="1"/>
  <c r="D171" i="8"/>
  <c r="G167" i="5"/>
  <c r="I167" i="5"/>
  <c r="H167" i="5"/>
  <c r="D512" i="10" l="1"/>
  <c r="C511" i="10"/>
  <c r="F1211" i="3"/>
  <c r="E1211" i="3"/>
  <c r="G1211" i="3"/>
  <c r="D1212" i="3"/>
  <c r="C1211" i="3"/>
  <c r="F609" i="2"/>
  <c r="E612" i="2"/>
  <c r="G609" i="2"/>
  <c r="C609" i="2"/>
  <c r="I609" i="2"/>
  <c r="D609" i="2"/>
  <c r="H609" i="2"/>
  <c r="D256" i="2"/>
  <c r="F257" i="2"/>
  <c r="C257" i="2" s="1"/>
  <c r="G256" i="2"/>
  <c r="J256" i="2"/>
  <c r="H256" i="2"/>
  <c r="I256" i="2"/>
  <c r="C256" i="2"/>
  <c r="E219" i="8"/>
  <c r="E220" i="8" s="1"/>
  <c r="D218" i="8"/>
  <c r="C218" i="8"/>
  <c r="C217" i="8"/>
  <c r="D217" i="8"/>
  <c r="C216" i="8"/>
  <c r="D216" i="8"/>
  <c r="C215" i="8"/>
  <c r="D215" i="8"/>
  <c r="C214" i="8"/>
  <c r="D214" i="8"/>
  <c r="C213" i="8"/>
  <c r="D213" i="8"/>
  <c r="D212" i="8"/>
  <c r="C212" i="8"/>
  <c r="C211" i="8"/>
  <c r="D211" i="8"/>
  <c r="D210" i="8"/>
  <c r="C210" i="8"/>
  <c r="D209" i="8"/>
  <c r="C209" i="8"/>
  <c r="C208" i="8"/>
  <c r="D208" i="8"/>
  <c r="C207" i="8"/>
  <c r="D207" i="8"/>
  <c r="C206" i="8"/>
  <c r="D206" i="8"/>
  <c r="C205" i="8"/>
  <c r="D205" i="8"/>
  <c r="D204" i="8"/>
  <c r="C204" i="8"/>
  <c r="D203" i="8"/>
  <c r="C203" i="8"/>
  <c r="C202" i="8"/>
  <c r="D202" i="8"/>
  <c r="C201" i="8"/>
  <c r="D201" i="8"/>
  <c r="C200" i="8"/>
  <c r="D200" i="8"/>
  <c r="C199" i="8"/>
  <c r="D199" i="8"/>
  <c r="C198" i="8"/>
  <c r="D198" i="8"/>
  <c r="C197" i="8"/>
  <c r="D197" i="8"/>
  <c r="C196" i="8"/>
  <c r="D196" i="8"/>
  <c r="C195" i="8"/>
  <c r="D195" i="8"/>
  <c r="C194" i="8"/>
  <c r="D194" i="8"/>
  <c r="C193" i="8"/>
  <c r="D193" i="8"/>
  <c r="C192" i="8"/>
  <c r="D192" i="8"/>
  <c r="C191" i="8"/>
  <c r="D191" i="8"/>
  <c r="D190" i="8"/>
  <c r="C190" i="8"/>
  <c r="C189" i="8"/>
  <c r="D189" i="8"/>
  <c r="D188" i="8"/>
  <c r="C188" i="8"/>
  <c r="D187" i="8"/>
  <c r="C187" i="8"/>
  <c r="D186" i="8"/>
  <c r="C186" i="8"/>
  <c r="D185" i="8"/>
  <c r="C185" i="8"/>
  <c r="C184" i="8"/>
  <c r="D184" i="8"/>
  <c r="D183" i="8"/>
  <c r="C183" i="8"/>
  <c r="C182" i="8"/>
  <c r="D182" i="8"/>
  <c r="D181" i="8"/>
  <c r="C181" i="8"/>
  <c r="E167" i="3"/>
  <c r="F167" i="3" s="1"/>
  <c r="G167" i="3"/>
  <c r="D180" i="8"/>
  <c r="C180" i="8"/>
  <c r="C179" i="8"/>
  <c r="D179" i="8"/>
  <c r="D178" i="8"/>
  <c r="C178" i="8"/>
  <c r="C177" i="8"/>
  <c r="D177" i="8"/>
  <c r="C176" i="8"/>
  <c r="D176" i="8"/>
  <c r="C175" i="8"/>
  <c r="D175" i="8"/>
  <c r="J616" i="3"/>
  <c r="G616" i="3"/>
  <c r="K616" i="3"/>
  <c r="M616" i="3"/>
  <c r="H616" i="3"/>
  <c r="L616" i="3"/>
  <c r="I616" i="3"/>
  <c r="C174" i="8"/>
  <c r="D174" i="8"/>
  <c r="F927" i="3"/>
  <c r="H927" i="3" s="1"/>
  <c r="C926" i="3"/>
  <c r="D173" i="8"/>
  <c r="C173" i="8"/>
  <c r="C83" i="2"/>
  <c r="F83" i="2"/>
  <c r="D84" i="2"/>
  <c r="F213" i="2"/>
  <c r="J212" i="2"/>
  <c r="I212" i="2"/>
  <c r="G212" i="2"/>
  <c r="C212" i="2"/>
  <c r="H212" i="2"/>
  <c r="C484" i="2"/>
  <c r="F484" i="2"/>
  <c r="G484" i="2"/>
  <c r="E485" i="2"/>
  <c r="H484" i="2"/>
  <c r="I484" i="2" s="1"/>
  <c r="G64" i="3"/>
  <c r="E64" i="3"/>
  <c r="F64" i="3" s="1"/>
  <c r="F879" i="3"/>
  <c r="C878" i="3"/>
  <c r="G537" i="3"/>
  <c r="I537" i="3"/>
  <c r="H537" i="3"/>
  <c r="K537" i="3"/>
  <c r="L537" i="3"/>
  <c r="J537" i="3"/>
  <c r="M537" i="3"/>
  <c r="F172" i="8"/>
  <c r="G172" i="8"/>
  <c r="D172" i="8"/>
  <c r="C172" i="8"/>
  <c r="H172" i="8"/>
  <c r="E102" i="8"/>
  <c r="H101" i="8"/>
  <c r="F101" i="8"/>
  <c r="G101" i="8"/>
  <c r="H168" i="5"/>
  <c r="G168" i="5"/>
  <c r="I168" i="5"/>
  <c r="C512" i="10" l="1"/>
  <c r="D513" i="10"/>
  <c r="G1212" i="3"/>
  <c r="F1212" i="3"/>
  <c r="E1212" i="3"/>
  <c r="D1213" i="3"/>
  <c r="C1212" i="3"/>
  <c r="G610" i="2"/>
  <c r="I610" i="2"/>
  <c r="H610" i="2"/>
  <c r="C610" i="2"/>
  <c r="F610" i="2"/>
  <c r="D610" i="2"/>
  <c r="D257" i="2"/>
  <c r="E257" i="2"/>
  <c r="I257" i="2"/>
  <c r="G257" i="2"/>
  <c r="H257" i="2"/>
  <c r="J257" i="2"/>
  <c r="F258" i="2"/>
  <c r="H258" i="2" s="1"/>
  <c r="E221" i="8"/>
  <c r="C220" i="8"/>
  <c r="D220" i="8"/>
  <c r="G216" i="5"/>
  <c r="I216" i="5"/>
  <c r="H216" i="5"/>
  <c r="D219" i="8"/>
  <c r="C219" i="8"/>
  <c r="G215" i="5"/>
  <c r="I215" i="5"/>
  <c r="H215" i="5"/>
  <c r="H214" i="5"/>
  <c r="I214" i="5"/>
  <c r="G214" i="5"/>
  <c r="G213" i="5"/>
  <c r="H213" i="5"/>
  <c r="I213" i="5"/>
  <c r="G212" i="5"/>
  <c r="H212" i="5"/>
  <c r="I212" i="5"/>
  <c r="I211" i="5"/>
  <c r="H211" i="5"/>
  <c r="G211" i="5"/>
  <c r="I210" i="5"/>
  <c r="H210" i="5"/>
  <c r="G210" i="5"/>
  <c r="H209" i="5"/>
  <c r="I209" i="5"/>
  <c r="G209" i="5"/>
  <c r="I208" i="5"/>
  <c r="G208" i="5"/>
  <c r="H208" i="5"/>
  <c r="G207" i="5"/>
  <c r="I207" i="5"/>
  <c r="H207" i="5"/>
  <c r="I206" i="5"/>
  <c r="G206" i="5"/>
  <c r="H206" i="5"/>
  <c r="H205" i="5"/>
  <c r="I205" i="5"/>
  <c r="G205" i="5"/>
  <c r="G204" i="5"/>
  <c r="I204" i="5"/>
  <c r="H204" i="5"/>
  <c r="G203" i="5"/>
  <c r="I203" i="5"/>
  <c r="H203" i="5"/>
  <c r="G202" i="5"/>
  <c r="I202" i="5"/>
  <c r="H202" i="5"/>
  <c r="H201" i="5"/>
  <c r="G201" i="5"/>
  <c r="I201" i="5"/>
  <c r="H200" i="5"/>
  <c r="I200" i="5"/>
  <c r="G200" i="5"/>
  <c r="G199" i="5"/>
  <c r="H199" i="5"/>
  <c r="I199" i="5"/>
  <c r="I198" i="5"/>
  <c r="G198" i="5"/>
  <c r="H198" i="5"/>
  <c r="G197" i="5"/>
  <c r="I197" i="5"/>
  <c r="H197" i="5"/>
  <c r="I196" i="5"/>
  <c r="G196" i="5"/>
  <c r="H196" i="5"/>
  <c r="I195" i="5"/>
  <c r="G195" i="5"/>
  <c r="H195" i="5"/>
  <c r="G194" i="5"/>
  <c r="I194" i="5"/>
  <c r="H194" i="5"/>
  <c r="H193" i="5"/>
  <c r="I193" i="5"/>
  <c r="G193" i="5"/>
  <c r="H192" i="5"/>
  <c r="G192" i="5"/>
  <c r="I192" i="5"/>
  <c r="I191" i="5"/>
  <c r="H191" i="5"/>
  <c r="G191" i="5"/>
  <c r="I190" i="5"/>
  <c r="H190" i="5"/>
  <c r="G190" i="5"/>
  <c r="I189" i="5"/>
  <c r="G189" i="5"/>
  <c r="H189" i="5"/>
  <c r="G188" i="5"/>
  <c r="H188" i="5"/>
  <c r="I188" i="5"/>
  <c r="I187" i="5"/>
  <c r="H187" i="5"/>
  <c r="G187" i="5"/>
  <c r="H186" i="5"/>
  <c r="I186" i="5"/>
  <c r="G186" i="5"/>
  <c r="I185" i="5"/>
  <c r="G185" i="5"/>
  <c r="H185" i="5"/>
  <c r="G184" i="5"/>
  <c r="I184" i="5"/>
  <c r="H184" i="5"/>
  <c r="G183" i="5"/>
  <c r="I183" i="5"/>
  <c r="H183" i="5"/>
  <c r="G182" i="5"/>
  <c r="H182" i="5"/>
  <c r="I182" i="5"/>
  <c r="G181" i="5"/>
  <c r="I181" i="5"/>
  <c r="H181" i="5"/>
  <c r="G180" i="5"/>
  <c r="H180" i="5"/>
  <c r="I180" i="5"/>
  <c r="I179" i="5"/>
  <c r="G179" i="5"/>
  <c r="H179" i="5"/>
  <c r="I178" i="5"/>
  <c r="G178" i="5"/>
  <c r="H178" i="5"/>
  <c r="G168" i="3"/>
  <c r="E168" i="3"/>
  <c r="F168" i="3" s="1"/>
  <c r="H177" i="5"/>
  <c r="G177" i="5"/>
  <c r="I177" i="5"/>
  <c r="G176" i="5"/>
  <c r="I176" i="5"/>
  <c r="H176" i="5"/>
  <c r="G175" i="5"/>
  <c r="I175" i="5"/>
  <c r="H175" i="5"/>
  <c r="I174" i="5"/>
  <c r="G174" i="5"/>
  <c r="H174" i="5"/>
  <c r="I173" i="5"/>
  <c r="H173" i="5"/>
  <c r="G173" i="5"/>
  <c r="H172" i="5"/>
  <c r="G172" i="5"/>
  <c r="I172" i="5"/>
  <c r="I617" i="3"/>
  <c r="H617" i="3"/>
  <c r="J617" i="3"/>
  <c r="L617" i="3"/>
  <c r="K617" i="3"/>
  <c r="G617" i="3"/>
  <c r="M617" i="3"/>
  <c r="H171" i="5"/>
  <c r="I171" i="5"/>
  <c r="G171" i="5"/>
  <c r="C927" i="3"/>
  <c r="F928" i="3"/>
  <c r="H928" i="3" s="1"/>
  <c r="G170" i="5"/>
  <c r="I170" i="5"/>
  <c r="H170" i="5"/>
  <c r="D85" i="2"/>
  <c r="C84" i="2"/>
  <c r="F84" i="2"/>
  <c r="G485" i="2"/>
  <c r="F485" i="2"/>
  <c r="H485" i="2"/>
  <c r="I485" i="2" s="1"/>
  <c r="E486" i="2"/>
  <c r="C485" i="2"/>
  <c r="I213" i="2"/>
  <c r="F214" i="2"/>
  <c r="C213" i="2"/>
  <c r="H213" i="2"/>
  <c r="J213" i="2"/>
  <c r="G213" i="2"/>
  <c r="G65" i="3"/>
  <c r="E65" i="3"/>
  <c r="F65" i="3" s="1"/>
  <c r="F880" i="3"/>
  <c r="C879" i="3"/>
  <c r="I538" i="3"/>
  <c r="L538" i="3"/>
  <c r="K538" i="3"/>
  <c r="H538" i="3"/>
  <c r="G538" i="3"/>
  <c r="J538" i="3"/>
  <c r="M538" i="3"/>
  <c r="H102" i="8"/>
  <c r="G102" i="8"/>
  <c r="F102" i="8"/>
  <c r="E103" i="8"/>
  <c r="F173" i="8"/>
  <c r="H173" i="8"/>
  <c r="G173" i="8"/>
  <c r="G169" i="5"/>
  <c r="H169" i="5"/>
  <c r="I169" i="5"/>
  <c r="C513" i="10" l="1"/>
  <c r="D514" i="10"/>
  <c r="E1213" i="3"/>
  <c r="F1213" i="3"/>
  <c r="G1213" i="3"/>
  <c r="D1214" i="3"/>
  <c r="C1213" i="3"/>
  <c r="G611" i="2"/>
  <c r="I611" i="2"/>
  <c r="H611" i="2"/>
  <c r="D611" i="2"/>
  <c r="F611" i="2"/>
  <c r="C611" i="2"/>
  <c r="C258" i="2"/>
  <c r="D258" i="2"/>
  <c r="J258" i="2"/>
  <c r="E258" i="2"/>
  <c r="I258" i="2"/>
  <c r="G258" i="2"/>
  <c r="F259" i="2"/>
  <c r="G219" i="5"/>
  <c r="H218" i="5"/>
  <c r="I218" i="5"/>
  <c r="G218" i="5"/>
  <c r="E222" i="8"/>
  <c r="D221" i="8"/>
  <c r="C221" i="8"/>
  <c r="H217" i="5"/>
  <c r="G217" i="5"/>
  <c r="I217" i="5"/>
  <c r="G169" i="3"/>
  <c r="E169" i="3"/>
  <c r="F169" i="3" s="1"/>
  <c r="I618" i="3"/>
  <c r="H618" i="3"/>
  <c r="K618" i="3"/>
  <c r="G618" i="3"/>
  <c r="M618" i="3"/>
  <c r="L618" i="3"/>
  <c r="J618" i="3"/>
  <c r="C928" i="3"/>
  <c r="F929" i="3"/>
  <c r="H929" i="3" s="1"/>
  <c r="C85" i="2"/>
  <c r="F85" i="2"/>
  <c r="D86" i="2"/>
  <c r="G214" i="2"/>
  <c r="H214" i="2"/>
  <c r="I214" i="2"/>
  <c r="C214" i="2"/>
  <c r="F215" i="2"/>
  <c r="J214" i="2"/>
  <c r="F486" i="2"/>
  <c r="G486" i="2"/>
  <c r="E487" i="2"/>
  <c r="C486" i="2"/>
  <c r="H486" i="2"/>
  <c r="I486" i="2" s="1"/>
  <c r="G66" i="3"/>
  <c r="E66" i="3"/>
  <c r="F66" i="3" s="1"/>
  <c r="C880" i="3"/>
  <c r="F881" i="3"/>
  <c r="M539" i="3"/>
  <c r="I539" i="3"/>
  <c r="L539" i="3"/>
  <c r="G539" i="3"/>
  <c r="J539" i="3"/>
  <c r="K539" i="3"/>
  <c r="H539" i="3"/>
  <c r="G174" i="8"/>
  <c r="H174" i="8"/>
  <c r="F174" i="8"/>
  <c r="H103" i="8"/>
  <c r="F103" i="8"/>
  <c r="E104" i="8"/>
  <c r="G103" i="8"/>
  <c r="D515" i="10" l="1"/>
  <c r="C514" i="10"/>
  <c r="G1214" i="3"/>
  <c r="E1214" i="3"/>
  <c r="F1214" i="3"/>
  <c r="D1215" i="3"/>
  <c r="C1214" i="3"/>
  <c r="I612" i="2"/>
  <c r="F612" i="2"/>
  <c r="D612" i="2"/>
  <c r="H612" i="2"/>
  <c r="C612" i="2"/>
  <c r="E613" i="2"/>
  <c r="E614" i="2" s="1"/>
  <c r="E615" i="2" s="1"/>
  <c r="E616" i="2" s="1"/>
  <c r="G612" i="2"/>
  <c r="I219" i="5"/>
  <c r="I259" i="2"/>
  <c r="C259" i="2"/>
  <c r="E259" i="2"/>
  <c r="D259" i="2"/>
  <c r="G259" i="2"/>
  <c r="J259" i="2"/>
  <c r="H259" i="2"/>
  <c r="F260" i="2"/>
  <c r="H260" i="2" s="1"/>
  <c r="H219" i="5"/>
  <c r="C222" i="8"/>
  <c r="D222" i="8"/>
  <c r="E223" i="8"/>
  <c r="G170" i="3"/>
  <c r="E170" i="3"/>
  <c r="F170" i="3" s="1"/>
  <c r="M619" i="3"/>
  <c r="H619" i="3"/>
  <c r="K619" i="3"/>
  <c r="J619" i="3"/>
  <c r="I619" i="3"/>
  <c r="G619" i="3"/>
  <c r="L619" i="3"/>
  <c r="F930" i="3"/>
  <c r="H930" i="3" s="1"/>
  <c r="C929" i="3"/>
  <c r="D87" i="2"/>
  <c r="F86" i="2"/>
  <c r="C86" i="2"/>
  <c r="F487" i="2"/>
  <c r="E488" i="2"/>
  <c r="G487" i="2"/>
  <c r="C487" i="2"/>
  <c r="H487" i="2"/>
  <c r="I487" i="2" s="1"/>
  <c r="I215" i="2"/>
  <c r="G215" i="2"/>
  <c r="C215" i="2"/>
  <c r="H215" i="2"/>
  <c r="F216" i="2"/>
  <c r="J215" i="2"/>
  <c r="E67" i="3"/>
  <c r="F67" i="3" s="1"/>
  <c r="G67" i="3"/>
  <c r="F882" i="3"/>
  <c r="C881" i="3"/>
  <c r="I540" i="3"/>
  <c r="M540" i="3"/>
  <c r="L540" i="3"/>
  <c r="H540" i="3"/>
  <c r="K540" i="3"/>
  <c r="G540" i="3"/>
  <c r="J540" i="3"/>
  <c r="G104" i="8"/>
  <c r="E105" i="8"/>
  <c r="F104" i="8"/>
  <c r="H104" i="8"/>
  <c r="H175" i="8"/>
  <c r="G175" i="8"/>
  <c r="F175" i="8"/>
  <c r="C515" i="10" l="1"/>
  <c r="D516" i="10"/>
  <c r="F1215" i="3"/>
  <c r="E1215" i="3"/>
  <c r="G1215" i="3"/>
  <c r="D1216" i="3"/>
  <c r="C1215" i="3"/>
  <c r="H614" i="2"/>
  <c r="C614" i="2"/>
  <c r="F614" i="2"/>
  <c r="D614" i="2"/>
  <c r="I614" i="2"/>
  <c r="G613" i="2"/>
  <c r="D613" i="2"/>
  <c r="C613" i="2"/>
  <c r="I613" i="2"/>
  <c r="F613" i="2"/>
  <c r="H613" i="2"/>
  <c r="I260" i="2"/>
  <c r="F261" i="2"/>
  <c r="F262" i="2" s="1"/>
  <c r="J260" i="2"/>
  <c r="C260" i="2"/>
  <c r="G260" i="2"/>
  <c r="D260" i="2"/>
  <c r="E260" i="2"/>
  <c r="I220" i="5"/>
  <c r="H220" i="5"/>
  <c r="G220" i="5"/>
  <c r="E224" i="8"/>
  <c r="E225" i="8" s="1"/>
  <c r="D223" i="8"/>
  <c r="C223" i="8"/>
  <c r="F223" i="8"/>
  <c r="H223" i="8"/>
  <c r="G223" i="8"/>
  <c r="G222" i="8"/>
  <c r="H222" i="8"/>
  <c r="F222" i="8"/>
  <c r="F221" i="8"/>
  <c r="H221" i="8"/>
  <c r="G221" i="8"/>
  <c r="F220" i="8"/>
  <c r="G220" i="8"/>
  <c r="H220" i="8"/>
  <c r="H219" i="8"/>
  <c r="F219" i="8"/>
  <c r="G219" i="8"/>
  <c r="F218" i="8"/>
  <c r="G218" i="8"/>
  <c r="H218" i="8"/>
  <c r="H217" i="8"/>
  <c r="F217" i="8"/>
  <c r="G217" i="8"/>
  <c r="H216" i="8"/>
  <c r="F216" i="8"/>
  <c r="G216" i="8"/>
  <c r="H215" i="8"/>
  <c r="G215" i="8"/>
  <c r="F215" i="8"/>
  <c r="H214" i="8"/>
  <c r="F214" i="8"/>
  <c r="G214" i="8"/>
  <c r="H213" i="8"/>
  <c r="G213" i="8"/>
  <c r="F213" i="8"/>
  <c r="H212" i="8"/>
  <c r="F212" i="8"/>
  <c r="G212" i="8"/>
  <c r="G211" i="8"/>
  <c r="F211" i="8"/>
  <c r="H211" i="8"/>
  <c r="G210" i="8"/>
  <c r="H210" i="8"/>
  <c r="F210" i="8"/>
  <c r="H209" i="8"/>
  <c r="F209" i="8"/>
  <c r="G209" i="8"/>
  <c r="F208" i="8"/>
  <c r="G208" i="8"/>
  <c r="H208" i="8"/>
  <c r="F207" i="8"/>
  <c r="H207" i="8"/>
  <c r="G207" i="8"/>
  <c r="G206" i="8"/>
  <c r="H206" i="8"/>
  <c r="F206" i="8"/>
  <c r="F205" i="8"/>
  <c r="G205" i="8"/>
  <c r="H205" i="8"/>
  <c r="G204" i="8"/>
  <c r="F204" i="8"/>
  <c r="H204" i="8"/>
  <c r="G203" i="8"/>
  <c r="H203" i="8"/>
  <c r="F203" i="8"/>
  <c r="H202" i="8"/>
  <c r="G202" i="8"/>
  <c r="F202" i="8"/>
  <c r="F201" i="8"/>
  <c r="H201" i="8"/>
  <c r="G201" i="8"/>
  <c r="H200" i="8"/>
  <c r="G200" i="8"/>
  <c r="F200" i="8"/>
  <c r="G199" i="8"/>
  <c r="H199" i="8"/>
  <c r="F199" i="8"/>
  <c r="F198" i="8"/>
  <c r="G198" i="8"/>
  <c r="H198" i="8"/>
  <c r="H197" i="8"/>
  <c r="G197" i="8"/>
  <c r="F197" i="8"/>
  <c r="G196" i="8"/>
  <c r="H196" i="8"/>
  <c r="F196" i="8"/>
  <c r="F195" i="8"/>
  <c r="H195" i="8"/>
  <c r="G195" i="8"/>
  <c r="G194" i="8"/>
  <c r="H194" i="8"/>
  <c r="F194" i="8"/>
  <c r="F193" i="8"/>
  <c r="G193" i="8"/>
  <c r="H193" i="8"/>
  <c r="F192" i="8"/>
  <c r="G192" i="8"/>
  <c r="H192" i="8"/>
  <c r="G191" i="8"/>
  <c r="H191" i="8"/>
  <c r="F191" i="8"/>
  <c r="G190" i="8"/>
  <c r="H190" i="8"/>
  <c r="F190" i="8"/>
  <c r="G189" i="8"/>
  <c r="H189" i="8"/>
  <c r="F189" i="8"/>
  <c r="F188" i="8"/>
  <c r="H188" i="8"/>
  <c r="G188" i="8"/>
  <c r="F187" i="8"/>
  <c r="H187" i="8"/>
  <c r="G187" i="8"/>
  <c r="G186" i="8"/>
  <c r="H186" i="8"/>
  <c r="F186" i="8"/>
  <c r="G185" i="8"/>
  <c r="F185" i="8"/>
  <c r="H185" i="8"/>
  <c r="E171" i="3"/>
  <c r="F171" i="3" s="1"/>
  <c r="G171" i="3"/>
  <c r="G184" i="8"/>
  <c r="H184" i="8"/>
  <c r="F184" i="8"/>
  <c r="F183" i="8"/>
  <c r="H183" i="8"/>
  <c r="G183" i="8"/>
  <c r="H182" i="8"/>
  <c r="F182" i="8"/>
  <c r="G182" i="8"/>
  <c r="G181" i="8"/>
  <c r="H181" i="8"/>
  <c r="F181" i="8"/>
  <c r="G180" i="8"/>
  <c r="H180" i="8"/>
  <c r="F180" i="8"/>
  <c r="F179" i="8"/>
  <c r="G179" i="8"/>
  <c r="H179" i="8"/>
  <c r="J620" i="3"/>
  <c r="G620" i="3"/>
  <c r="H620" i="3"/>
  <c r="L620" i="3"/>
  <c r="K620" i="3"/>
  <c r="I620" i="3"/>
  <c r="M620" i="3"/>
  <c r="F178" i="8"/>
  <c r="H178" i="8"/>
  <c r="G178" i="8"/>
  <c r="C930" i="3"/>
  <c r="G177" i="8"/>
  <c r="F177" i="8"/>
  <c r="H177" i="8"/>
  <c r="F87" i="2"/>
  <c r="C87" i="2"/>
  <c r="D88" i="2"/>
  <c r="H216" i="2"/>
  <c r="I216" i="2"/>
  <c r="C216" i="2"/>
  <c r="F217" i="2"/>
  <c r="J216" i="2"/>
  <c r="G216" i="2"/>
  <c r="F488" i="2"/>
  <c r="H488" i="2"/>
  <c r="I488" i="2" s="1"/>
  <c r="G488" i="2"/>
  <c r="E489" i="2"/>
  <c r="C488" i="2"/>
  <c r="C882" i="3"/>
  <c r="F883" i="3"/>
  <c r="G68" i="3"/>
  <c r="E68" i="3"/>
  <c r="F68" i="3" s="1"/>
  <c r="L541" i="3"/>
  <c r="H541" i="3"/>
  <c r="G541" i="3"/>
  <c r="I541" i="3"/>
  <c r="J541" i="3"/>
  <c r="M541" i="3"/>
  <c r="K541" i="3"/>
  <c r="H176" i="8"/>
  <c r="G176" i="8"/>
  <c r="F176" i="8"/>
  <c r="E106" i="8"/>
  <c r="F105" i="8"/>
  <c r="H105" i="8"/>
  <c r="G105" i="8"/>
  <c r="C516" i="10" l="1"/>
  <c r="D517" i="10"/>
  <c r="G1216" i="3"/>
  <c r="F1216" i="3"/>
  <c r="E1216" i="3"/>
  <c r="C1216" i="3"/>
  <c r="D1217" i="3"/>
  <c r="G614" i="2"/>
  <c r="G261" i="2"/>
  <c r="H261" i="2"/>
  <c r="D261" i="2"/>
  <c r="C261" i="2"/>
  <c r="E261" i="2"/>
  <c r="J261" i="2"/>
  <c r="I261" i="2"/>
  <c r="E226" i="8"/>
  <c r="G226" i="8" s="1"/>
  <c r="C225" i="8"/>
  <c r="D225" i="8"/>
  <c r="I221" i="5"/>
  <c r="H221" i="5"/>
  <c r="G221" i="5"/>
  <c r="F225" i="8"/>
  <c r="G225" i="8"/>
  <c r="H225" i="8"/>
  <c r="D224" i="8"/>
  <c r="C224" i="8"/>
  <c r="H224" i="8"/>
  <c r="F224" i="8"/>
  <c r="G224" i="8"/>
  <c r="G172" i="3"/>
  <c r="E172" i="3"/>
  <c r="F172" i="3" s="1"/>
  <c r="M621" i="3"/>
  <c r="I621" i="3"/>
  <c r="K621" i="3"/>
  <c r="J621" i="3"/>
  <c r="H621" i="3"/>
  <c r="G621" i="3"/>
  <c r="L621" i="3"/>
  <c r="C262" i="2"/>
  <c r="I262" i="2"/>
  <c r="E262" i="2"/>
  <c r="J262" i="2"/>
  <c r="D262" i="2"/>
  <c r="G262" i="2"/>
  <c r="H262" i="2"/>
  <c r="C88" i="2"/>
  <c r="D89" i="2"/>
  <c r="F88" i="2"/>
  <c r="G489" i="2"/>
  <c r="F489" i="2"/>
  <c r="H489" i="2"/>
  <c r="I489" i="2" s="1"/>
  <c r="E490" i="2"/>
  <c r="C489" i="2"/>
  <c r="G217" i="2"/>
  <c r="J217" i="2"/>
  <c r="C217" i="2"/>
  <c r="H217" i="2"/>
  <c r="I217" i="2"/>
  <c r="E69" i="3"/>
  <c r="F69" i="3" s="1"/>
  <c r="G69" i="3"/>
  <c r="F884" i="3"/>
  <c r="C883" i="3"/>
  <c r="I542" i="3"/>
  <c r="K542" i="3"/>
  <c r="J542" i="3"/>
  <c r="L542" i="3"/>
  <c r="G542" i="3"/>
  <c r="M542" i="3"/>
  <c r="H542" i="3"/>
  <c r="H106" i="8"/>
  <c r="F106" i="8"/>
  <c r="G106" i="8"/>
  <c r="E107" i="8"/>
  <c r="C106" i="8"/>
  <c r="D518" i="10" l="1"/>
  <c r="C517" i="10"/>
  <c r="G1217" i="3"/>
  <c r="F1217" i="3"/>
  <c r="E1217" i="3"/>
  <c r="D1218" i="3"/>
  <c r="C1217" i="3"/>
  <c r="C615" i="2"/>
  <c r="D615" i="2"/>
  <c r="G615" i="2"/>
  <c r="I615" i="2"/>
  <c r="F615" i="2"/>
  <c r="H615" i="2"/>
  <c r="H223" i="5"/>
  <c r="G223" i="5"/>
  <c r="I223" i="5"/>
  <c r="H226" i="8"/>
  <c r="F226" i="8"/>
  <c r="C226" i="8"/>
  <c r="E227" i="8"/>
  <c r="D226" i="8"/>
  <c r="G222" i="5"/>
  <c r="I222" i="5"/>
  <c r="H222" i="5"/>
  <c r="E173" i="3"/>
  <c r="F173" i="3" s="1"/>
  <c r="G173" i="3"/>
  <c r="G622" i="3"/>
  <c r="L622" i="3"/>
  <c r="J622" i="3"/>
  <c r="I622" i="3"/>
  <c r="M622" i="3"/>
  <c r="K622" i="3"/>
  <c r="H622" i="3"/>
  <c r="C89" i="2"/>
  <c r="F89" i="2"/>
  <c r="D90" i="2"/>
  <c r="G490" i="2"/>
  <c r="F490" i="2"/>
  <c r="E491" i="2"/>
  <c r="C490" i="2"/>
  <c r="H490" i="2"/>
  <c r="I490" i="2" s="1"/>
  <c r="F885" i="3"/>
  <c r="C884" i="3"/>
  <c r="G70" i="3"/>
  <c r="E70" i="3"/>
  <c r="F70" i="3" s="1"/>
  <c r="H543" i="3"/>
  <c r="K543" i="3"/>
  <c r="J543" i="3"/>
  <c r="I543" i="3"/>
  <c r="G543" i="3"/>
  <c r="L543" i="3"/>
  <c r="M543" i="3"/>
  <c r="E108" i="8"/>
  <c r="C107" i="8"/>
  <c r="F107" i="8"/>
  <c r="G107" i="8"/>
  <c r="H107" i="8"/>
  <c r="C518" i="10" l="1"/>
  <c r="D519" i="10"/>
  <c r="G1218" i="3"/>
  <c r="E1218" i="3"/>
  <c r="F1218" i="3"/>
  <c r="D1219" i="3"/>
  <c r="C1218" i="3"/>
  <c r="L624" i="3"/>
  <c r="E617" i="2"/>
  <c r="E618" i="2" s="1"/>
  <c r="E619" i="2" s="1"/>
  <c r="E620" i="2" s="1"/>
  <c r="I616" i="2"/>
  <c r="D616" i="2"/>
  <c r="C616" i="2"/>
  <c r="H616" i="2"/>
  <c r="F616" i="2"/>
  <c r="G616" i="2"/>
  <c r="I224" i="5"/>
  <c r="H224" i="5"/>
  <c r="G224" i="5"/>
  <c r="C227" i="8"/>
  <c r="D227" i="8"/>
  <c r="E228" i="8"/>
  <c r="F227" i="8"/>
  <c r="H227" i="8"/>
  <c r="G227" i="8"/>
  <c r="E174" i="3"/>
  <c r="F174" i="3" s="1"/>
  <c r="G174" i="3"/>
  <c r="L623" i="3"/>
  <c r="K623" i="3"/>
  <c r="M623" i="3"/>
  <c r="I623" i="3"/>
  <c r="H623" i="3"/>
  <c r="G623" i="3"/>
  <c r="J623" i="3"/>
  <c r="D91" i="2"/>
  <c r="C90" i="2"/>
  <c r="F90" i="2"/>
  <c r="F491" i="2"/>
  <c r="G491" i="2"/>
  <c r="C491" i="2"/>
  <c r="E492" i="2"/>
  <c r="H491" i="2"/>
  <c r="I491" i="2" s="1"/>
  <c r="G71" i="3"/>
  <c r="E71" i="3"/>
  <c r="F71" i="3" s="1"/>
  <c r="F886" i="3"/>
  <c r="C885" i="3"/>
  <c r="M544" i="3"/>
  <c r="K544" i="3"/>
  <c r="G544" i="3"/>
  <c r="J544" i="3"/>
  <c r="H544" i="3"/>
  <c r="I544" i="3"/>
  <c r="L544" i="3"/>
  <c r="C108" i="8"/>
  <c r="E109" i="8"/>
  <c r="G108" i="8"/>
  <c r="H108" i="8"/>
  <c r="F108" i="8"/>
  <c r="D520" i="10" l="1"/>
  <c r="C519" i="10"/>
  <c r="F1219" i="3"/>
  <c r="E1219" i="3"/>
  <c r="G1219" i="3"/>
  <c r="D1220" i="3"/>
  <c r="C1219" i="3"/>
  <c r="I624" i="3"/>
  <c r="H624" i="3"/>
  <c r="K624" i="3"/>
  <c r="G624" i="3"/>
  <c r="J624" i="3"/>
  <c r="M624" i="3"/>
  <c r="G619" i="2"/>
  <c r="F618" i="2"/>
  <c r="C618" i="2"/>
  <c r="H618" i="2"/>
  <c r="G618" i="2"/>
  <c r="D618" i="2"/>
  <c r="I618" i="2"/>
  <c r="I617" i="2"/>
  <c r="D617" i="2"/>
  <c r="F617" i="2"/>
  <c r="G617" i="2"/>
  <c r="C617" i="2"/>
  <c r="H617" i="2"/>
  <c r="H225" i="5"/>
  <c r="G225" i="5"/>
  <c r="I225" i="5"/>
  <c r="D228" i="8"/>
  <c r="E229" i="8"/>
  <c r="E230" i="8" s="1"/>
  <c r="E231" i="8" s="1"/>
  <c r="E232" i="8" s="1"/>
  <c r="E233" i="8" s="1"/>
  <c r="E234" i="8" s="1"/>
  <c r="E235" i="8" s="1"/>
  <c r="E236" i="8" s="1"/>
  <c r="E237" i="8" s="1"/>
  <c r="E238" i="8" s="1"/>
  <c r="E239" i="8" s="1"/>
  <c r="E240" i="8" s="1"/>
  <c r="E241" i="8" s="1"/>
  <c r="E242" i="8" s="1"/>
  <c r="E243" i="8" s="1"/>
  <c r="E244" i="8" s="1"/>
  <c r="E245" i="8" s="1"/>
  <c r="E246" i="8" s="1"/>
  <c r="E247" i="8" s="1"/>
  <c r="E248" i="8" s="1"/>
  <c r="E249" i="8" s="1"/>
  <c r="E250" i="8" s="1"/>
  <c r="E251" i="8" s="1"/>
  <c r="E252" i="8" s="1"/>
  <c r="E253" i="8" s="1"/>
  <c r="E254" i="8" s="1"/>
  <c r="E255" i="8" s="1"/>
  <c r="I255" i="8" s="1"/>
  <c r="C228" i="8"/>
  <c r="G228" i="8"/>
  <c r="H228" i="8"/>
  <c r="F228" i="8"/>
  <c r="E175" i="3"/>
  <c r="F175" i="3" s="1"/>
  <c r="G175" i="3"/>
  <c r="F91" i="2"/>
  <c r="D92" i="2"/>
  <c r="C91" i="2"/>
  <c r="F492" i="2"/>
  <c r="C492" i="2"/>
  <c r="G492" i="2"/>
  <c r="E493" i="2"/>
  <c r="H492" i="2"/>
  <c r="I492" i="2" s="1"/>
  <c r="C886" i="3"/>
  <c r="F887" i="3"/>
  <c r="H887" i="3" s="1"/>
  <c r="G72" i="3"/>
  <c r="E72" i="3"/>
  <c r="F72" i="3" s="1"/>
  <c r="L545" i="3"/>
  <c r="M545" i="3"/>
  <c r="H545" i="3"/>
  <c r="J545" i="3"/>
  <c r="G545" i="3"/>
  <c r="I545" i="3"/>
  <c r="K545" i="3"/>
  <c r="F109" i="8"/>
  <c r="E110" i="8"/>
  <c r="G109" i="8"/>
  <c r="C109" i="8"/>
  <c r="H109" i="8"/>
  <c r="C520" i="10" l="1"/>
  <c r="D521" i="10"/>
  <c r="F1220" i="3"/>
  <c r="G1220" i="3"/>
  <c r="E1220" i="3"/>
  <c r="D1221" i="3"/>
  <c r="C1220" i="3"/>
  <c r="G625" i="3"/>
  <c r="J625" i="3"/>
  <c r="M625" i="3"/>
  <c r="H625" i="3"/>
  <c r="L625" i="3"/>
  <c r="I625" i="3"/>
  <c r="K625" i="3"/>
  <c r="E256" i="8"/>
  <c r="C255" i="8"/>
  <c r="D255" i="8"/>
  <c r="D254" i="8"/>
  <c r="C254" i="8"/>
  <c r="C253" i="8"/>
  <c r="D253" i="8"/>
  <c r="C252" i="8"/>
  <c r="D252" i="8"/>
  <c r="C251" i="8"/>
  <c r="D251" i="8"/>
  <c r="C250" i="8"/>
  <c r="D250" i="8"/>
  <c r="C249" i="8"/>
  <c r="D249" i="8"/>
  <c r="C248" i="8"/>
  <c r="D248" i="8"/>
  <c r="C247" i="8"/>
  <c r="D247" i="8"/>
  <c r="D246" i="8"/>
  <c r="C246" i="8"/>
  <c r="C245" i="8"/>
  <c r="G245" i="8"/>
  <c r="I245" i="8"/>
  <c r="D245" i="8"/>
  <c r="H245" i="8"/>
  <c r="F245" i="8"/>
  <c r="F246" i="8"/>
  <c r="C244" i="8"/>
  <c r="D244" i="8"/>
  <c r="C243" i="8"/>
  <c r="D243" i="8"/>
  <c r="D242" i="8"/>
  <c r="C242" i="8"/>
  <c r="C241" i="8"/>
  <c r="D241" i="8"/>
  <c r="D619" i="2"/>
  <c r="E621" i="2"/>
  <c r="F619" i="2"/>
  <c r="H619" i="2"/>
  <c r="I619" i="2"/>
  <c r="C619" i="2"/>
  <c r="C240" i="8"/>
  <c r="D240" i="8"/>
  <c r="C239" i="8"/>
  <c r="D239" i="8"/>
  <c r="C238" i="8"/>
  <c r="D238" i="8"/>
  <c r="C237" i="8"/>
  <c r="D237" i="8"/>
  <c r="D236" i="8"/>
  <c r="C236" i="8"/>
  <c r="C235" i="8"/>
  <c r="D235" i="8"/>
  <c r="C234" i="8"/>
  <c r="D234" i="8"/>
  <c r="D233" i="8"/>
  <c r="C233" i="8"/>
  <c r="C232" i="8"/>
  <c r="D232" i="8"/>
  <c r="C231" i="8"/>
  <c r="D231" i="8"/>
  <c r="H226" i="5"/>
  <c r="I226" i="5"/>
  <c r="G226" i="5"/>
  <c r="H231" i="8"/>
  <c r="I230" i="8"/>
  <c r="C230" i="8"/>
  <c r="D230" i="8"/>
  <c r="F231" i="8"/>
  <c r="F230" i="8"/>
  <c r="H230" i="8"/>
  <c r="G230" i="8"/>
  <c r="C229" i="8"/>
  <c r="G229" i="8"/>
  <c r="F229" i="8"/>
  <c r="H229" i="8"/>
  <c r="D229" i="8"/>
  <c r="G176" i="3"/>
  <c r="E176" i="3"/>
  <c r="F176" i="3" s="1"/>
  <c r="C92" i="2"/>
  <c r="F92" i="2"/>
  <c r="D93" i="2"/>
  <c r="C493" i="2"/>
  <c r="F493" i="2"/>
  <c r="H493" i="2"/>
  <c r="I493" i="2" s="1"/>
  <c r="E494" i="2"/>
  <c r="G493" i="2"/>
  <c r="E73" i="3"/>
  <c r="F73" i="3" s="1"/>
  <c r="G73" i="3"/>
  <c r="C887" i="3"/>
  <c r="F888" i="3"/>
  <c r="H888" i="3" s="1"/>
  <c r="L546" i="3"/>
  <c r="G546" i="3"/>
  <c r="K546" i="3"/>
  <c r="M546" i="3"/>
  <c r="J546" i="3"/>
  <c r="H546" i="3"/>
  <c r="I546" i="3"/>
  <c r="F110" i="8"/>
  <c r="H110" i="8"/>
  <c r="C110" i="8"/>
  <c r="G110" i="8"/>
  <c r="E111" i="8"/>
  <c r="D522" i="10" l="1"/>
  <c r="C521" i="10"/>
  <c r="G1221" i="3"/>
  <c r="F1221" i="3"/>
  <c r="E1221" i="3"/>
  <c r="D1222" i="3"/>
  <c r="C1221" i="3"/>
  <c r="G626" i="3"/>
  <c r="K626" i="3"/>
  <c r="H626" i="3"/>
  <c r="I626" i="3"/>
  <c r="J626" i="3"/>
  <c r="M626" i="3"/>
  <c r="L626" i="3"/>
  <c r="G253" i="5"/>
  <c r="H253" i="5"/>
  <c r="I253" i="5"/>
  <c r="I256" i="8"/>
  <c r="E257" i="8"/>
  <c r="I252" i="5"/>
  <c r="G252" i="5"/>
  <c r="H252" i="5"/>
  <c r="C256" i="8"/>
  <c r="D256" i="8"/>
  <c r="H251" i="5"/>
  <c r="G251" i="5"/>
  <c r="I251" i="5"/>
  <c r="I250" i="5"/>
  <c r="H250" i="5"/>
  <c r="G250" i="5"/>
  <c r="H249" i="5"/>
  <c r="I249" i="5"/>
  <c r="G249" i="5"/>
  <c r="G248" i="5"/>
  <c r="I248" i="5"/>
  <c r="H248" i="5"/>
  <c r="I247" i="5"/>
  <c r="G247" i="5"/>
  <c r="H247" i="5"/>
  <c r="G246" i="5"/>
  <c r="I246" i="5"/>
  <c r="H246" i="5"/>
  <c r="G245" i="5"/>
  <c r="I245" i="5"/>
  <c r="H245" i="5"/>
  <c r="I244" i="5"/>
  <c r="G244" i="5"/>
  <c r="H244" i="5"/>
  <c r="I243" i="5"/>
  <c r="G243" i="5"/>
  <c r="H243" i="5"/>
  <c r="H242" i="5"/>
  <c r="G242" i="5"/>
  <c r="I242" i="5"/>
  <c r="F247" i="8"/>
  <c r="I241" i="5"/>
  <c r="G241" i="5"/>
  <c r="H241" i="5"/>
  <c r="G240" i="5"/>
  <c r="H240" i="5"/>
  <c r="I240" i="5"/>
  <c r="E622" i="2"/>
  <c r="C622" i="2" s="1"/>
  <c r="F621" i="2"/>
  <c r="I621" i="2"/>
  <c r="G621" i="2"/>
  <c r="H621" i="2"/>
  <c r="G239" i="5"/>
  <c r="I239" i="5"/>
  <c r="H239" i="5"/>
  <c r="I238" i="5"/>
  <c r="H238" i="5"/>
  <c r="G238" i="5"/>
  <c r="D621" i="2"/>
  <c r="C621" i="2"/>
  <c r="F620" i="2"/>
  <c r="C620" i="2"/>
  <c r="D620" i="2"/>
  <c r="H620" i="2"/>
  <c r="I620" i="2"/>
  <c r="G620" i="2"/>
  <c r="H237" i="5"/>
  <c r="I237" i="5"/>
  <c r="G237" i="5"/>
  <c r="G236" i="5"/>
  <c r="I236" i="5"/>
  <c r="H236" i="5"/>
  <c r="I235" i="5"/>
  <c r="G235" i="5"/>
  <c r="H235" i="5"/>
  <c r="G234" i="5"/>
  <c r="I234" i="5"/>
  <c r="H234" i="5"/>
  <c r="H233" i="5"/>
  <c r="I233" i="5"/>
  <c r="G233" i="5"/>
  <c r="H232" i="5"/>
  <c r="I232" i="5"/>
  <c r="G232" i="5"/>
  <c r="G231" i="5"/>
  <c r="I231" i="5"/>
  <c r="H231" i="5"/>
  <c r="G230" i="5"/>
  <c r="I230" i="5"/>
  <c r="H230" i="5"/>
  <c r="I229" i="5"/>
  <c r="H229" i="5"/>
  <c r="G229" i="5"/>
  <c r="H228" i="5"/>
  <c r="G228" i="5"/>
  <c r="I228" i="5"/>
  <c r="G227" i="5"/>
  <c r="I227" i="5"/>
  <c r="H227" i="5"/>
  <c r="G231" i="8"/>
  <c r="I231" i="8"/>
  <c r="E177" i="3"/>
  <c r="F177" i="3" s="1"/>
  <c r="G177" i="3"/>
  <c r="D94" i="2"/>
  <c r="C93" i="2"/>
  <c r="F93" i="2"/>
  <c r="H494" i="2"/>
  <c r="I494" i="2" s="1"/>
  <c r="G494" i="2"/>
  <c r="C494" i="2"/>
  <c r="F494" i="2"/>
  <c r="E495" i="2"/>
  <c r="F889" i="3"/>
  <c r="H889" i="3" s="1"/>
  <c r="C888" i="3"/>
  <c r="G74" i="3"/>
  <c r="E74" i="3"/>
  <c r="F74" i="3" s="1"/>
  <c r="L547" i="3"/>
  <c r="K547" i="3"/>
  <c r="I547" i="3"/>
  <c r="J547" i="3"/>
  <c r="G547" i="3"/>
  <c r="M547" i="3"/>
  <c r="H547" i="3"/>
  <c r="H111" i="8"/>
  <c r="C111" i="8"/>
  <c r="F111" i="8"/>
  <c r="E112" i="8"/>
  <c r="G111" i="8"/>
  <c r="D523" i="10" l="1"/>
  <c r="C522" i="10"/>
  <c r="G1222" i="3"/>
  <c r="F1222" i="3"/>
  <c r="E1222" i="3"/>
  <c r="C1222" i="3"/>
  <c r="D1223" i="3"/>
  <c r="K627" i="3"/>
  <c r="H627" i="3"/>
  <c r="L627" i="3"/>
  <c r="I627" i="3"/>
  <c r="M627" i="3"/>
  <c r="G627" i="3"/>
  <c r="J627" i="3"/>
  <c r="G266" i="5"/>
  <c r="I266" i="5"/>
  <c r="H266" i="5"/>
  <c r="H265" i="5"/>
  <c r="G265" i="5"/>
  <c r="I265" i="5"/>
  <c r="H264" i="5"/>
  <c r="G264" i="5"/>
  <c r="I264" i="5"/>
  <c r="I263" i="5"/>
  <c r="G263" i="5"/>
  <c r="H263" i="5"/>
  <c r="I262" i="5"/>
  <c r="G262" i="5"/>
  <c r="H262" i="5"/>
  <c r="H261" i="5"/>
  <c r="I261" i="5"/>
  <c r="G261" i="5"/>
  <c r="I260" i="5"/>
  <c r="G260" i="5"/>
  <c r="H260" i="5"/>
  <c r="G259" i="5"/>
  <c r="H259" i="5"/>
  <c r="I259" i="5"/>
  <c r="I258" i="5"/>
  <c r="H258" i="5"/>
  <c r="G258" i="5"/>
  <c r="G257" i="5"/>
  <c r="H257" i="5"/>
  <c r="I257" i="5"/>
  <c r="I256" i="5"/>
  <c r="G256" i="5"/>
  <c r="H256" i="5"/>
  <c r="H255" i="5"/>
  <c r="G255" i="5"/>
  <c r="I255" i="5"/>
  <c r="I257" i="8"/>
  <c r="E258" i="8"/>
  <c r="G254" i="5"/>
  <c r="H254" i="5"/>
  <c r="I254" i="5"/>
  <c r="C257" i="8"/>
  <c r="D257" i="8"/>
  <c r="F248" i="8"/>
  <c r="D622" i="2"/>
  <c r="E623" i="2"/>
  <c r="E624" i="2" s="1"/>
  <c r="E625" i="2" s="1"/>
  <c r="E626" i="2" s="1"/>
  <c r="E627" i="2" s="1"/>
  <c r="I622" i="2"/>
  <c r="H622" i="2"/>
  <c r="G622" i="2"/>
  <c r="F622" i="2"/>
  <c r="I232" i="8"/>
  <c r="F232" i="8"/>
  <c r="G232" i="8"/>
  <c r="H232" i="8"/>
  <c r="G179" i="3"/>
  <c r="E179" i="3"/>
  <c r="F179" i="3" s="1"/>
  <c r="D95" i="2"/>
  <c r="C94" i="2"/>
  <c r="F94" i="2"/>
  <c r="C495" i="2"/>
  <c r="F495" i="2"/>
  <c r="H495" i="2"/>
  <c r="I495" i="2" s="1"/>
  <c r="E496" i="2"/>
  <c r="G495" i="2"/>
  <c r="F890" i="3"/>
  <c r="H890" i="3" s="1"/>
  <c r="C889" i="3"/>
  <c r="G75" i="3"/>
  <c r="E75" i="3"/>
  <c r="F75" i="3" s="1"/>
  <c r="J548" i="3"/>
  <c r="G548" i="3"/>
  <c r="I548" i="3"/>
  <c r="L548" i="3"/>
  <c r="H548" i="3"/>
  <c r="K548" i="3"/>
  <c r="M548" i="3"/>
  <c r="C112" i="8"/>
  <c r="H112" i="8"/>
  <c r="F112" i="8"/>
  <c r="G112" i="8"/>
  <c r="E113" i="8"/>
  <c r="G62" i="5"/>
  <c r="I62" i="5"/>
  <c r="I63" i="5" s="1"/>
  <c r="I64" i="5" s="1"/>
  <c r="I65" i="5" s="1"/>
  <c r="I66" i="5" s="1"/>
  <c r="H62" i="5"/>
  <c r="C523" i="10" l="1"/>
  <c r="D524" i="10"/>
  <c r="F1223" i="3"/>
  <c r="E1223" i="3"/>
  <c r="G1223" i="3"/>
  <c r="C1223" i="3"/>
  <c r="D1224" i="3"/>
  <c r="G628" i="3"/>
  <c r="J628" i="3"/>
  <c r="L628" i="3"/>
  <c r="K628" i="3"/>
  <c r="M628" i="3"/>
  <c r="I628" i="3"/>
  <c r="H628" i="3"/>
  <c r="G267" i="5"/>
  <c r="I267" i="5"/>
  <c r="H267" i="5"/>
  <c r="I258" i="8"/>
  <c r="E259" i="8"/>
  <c r="E260" i="8" s="1"/>
  <c r="E261" i="8" s="1"/>
  <c r="E262" i="8" s="1"/>
  <c r="E263" i="8" s="1"/>
  <c r="E264" i="8" s="1"/>
  <c r="E265" i="8" s="1"/>
  <c r="E266" i="8" s="1"/>
  <c r="E267" i="8" s="1"/>
  <c r="E268" i="8" s="1"/>
  <c r="D258" i="8"/>
  <c r="C258" i="8"/>
  <c r="E628" i="2"/>
  <c r="C628" i="2" s="1"/>
  <c r="C627" i="2"/>
  <c r="F627" i="2"/>
  <c r="H627" i="2"/>
  <c r="G627" i="2"/>
  <c r="I627" i="2"/>
  <c r="D627" i="2"/>
  <c r="C626" i="2"/>
  <c r="F626" i="2"/>
  <c r="G626" i="2"/>
  <c r="D626" i="2"/>
  <c r="I626" i="2"/>
  <c r="H626" i="2"/>
  <c r="F249" i="8"/>
  <c r="F625" i="2"/>
  <c r="H625" i="2"/>
  <c r="I625" i="2"/>
  <c r="G625" i="2"/>
  <c r="D625" i="2"/>
  <c r="C625" i="2"/>
  <c r="C624" i="2"/>
  <c r="G624" i="2"/>
  <c r="H624" i="2"/>
  <c r="F624" i="2"/>
  <c r="D624" i="2"/>
  <c r="I624" i="2"/>
  <c r="I623" i="2"/>
  <c r="H623" i="2"/>
  <c r="G623" i="2"/>
  <c r="F623" i="2"/>
  <c r="D623" i="2"/>
  <c r="C623" i="2"/>
  <c r="I233" i="8"/>
  <c r="F233" i="8"/>
  <c r="G233" i="8"/>
  <c r="H233" i="8"/>
  <c r="G180" i="3"/>
  <c r="E180" i="3"/>
  <c r="F180" i="3" s="1"/>
  <c r="C95" i="2"/>
  <c r="D96" i="2"/>
  <c r="F95" i="2"/>
  <c r="C496" i="2"/>
  <c r="G496" i="2"/>
  <c r="E497" i="2"/>
  <c r="H496" i="2"/>
  <c r="I496" i="2" s="1"/>
  <c r="F496" i="2"/>
  <c r="G76" i="3"/>
  <c r="E76" i="3"/>
  <c r="F76" i="3" s="1"/>
  <c r="F891" i="3"/>
  <c r="H891" i="3" s="1"/>
  <c r="C890" i="3"/>
  <c r="J549" i="3"/>
  <c r="H549" i="3"/>
  <c r="M549" i="3"/>
  <c r="I549" i="3"/>
  <c r="K549" i="3"/>
  <c r="L549" i="3"/>
  <c r="G549" i="3"/>
  <c r="E114" i="8"/>
  <c r="F113" i="8"/>
  <c r="G113" i="8"/>
  <c r="C113" i="8"/>
  <c r="H113" i="8"/>
  <c r="G63" i="5"/>
  <c r="H63" i="5"/>
  <c r="C524" i="10" l="1"/>
  <c r="D525" i="10"/>
  <c r="E1224" i="3"/>
  <c r="G1224" i="3"/>
  <c r="F1224" i="3"/>
  <c r="C1224" i="3"/>
  <c r="D1225" i="3"/>
  <c r="J629" i="3"/>
  <c r="K629" i="3"/>
  <c r="H629" i="3"/>
  <c r="I629" i="3"/>
  <c r="G629" i="3"/>
  <c r="L629" i="3"/>
  <c r="M629" i="3"/>
  <c r="H272" i="5"/>
  <c r="G272" i="5"/>
  <c r="I272" i="5"/>
  <c r="I271" i="5"/>
  <c r="H271" i="5"/>
  <c r="G271" i="5"/>
  <c r="H270" i="5"/>
  <c r="G270" i="5"/>
  <c r="I270" i="5"/>
  <c r="H269" i="5"/>
  <c r="I269" i="5"/>
  <c r="G269" i="5"/>
  <c r="H268" i="5"/>
  <c r="I268" i="5"/>
  <c r="G268" i="5"/>
  <c r="E269" i="8"/>
  <c r="D268" i="8"/>
  <c r="C268" i="8"/>
  <c r="C267" i="8"/>
  <c r="D267" i="8"/>
  <c r="C266" i="8"/>
  <c r="D266" i="8"/>
  <c r="C265" i="8"/>
  <c r="D265" i="8"/>
  <c r="C264" i="8"/>
  <c r="D264" i="8"/>
  <c r="C263" i="8"/>
  <c r="D263" i="8"/>
  <c r="C262" i="8"/>
  <c r="D262" i="8"/>
  <c r="C261" i="8"/>
  <c r="D261" i="8"/>
  <c r="I259" i="8"/>
  <c r="C260" i="8"/>
  <c r="D260" i="8"/>
  <c r="C259" i="8"/>
  <c r="D259" i="8"/>
  <c r="H259" i="8"/>
  <c r="G259" i="8"/>
  <c r="F259" i="8"/>
  <c r="G258" i="8"/>
  <c r="F258" i="8"/>
  <c r="H258" i="8"/>
  <c r="F257" i="8"/>
  <c r="H257" i="8"/>
  <c r="G257" i="8"/>
  <c r="I628" i="2"/>
  <c r="H628" i="2"/>
  <c r="E629" i="2"/>
  <c r="E630" i="2" s="1"/>
  <c r="E631" i="2" s="1"/>
  <c r="D628" i="2"/>
  <c r="F628" i="2"/>
  <c r="G628" i="2"/>
  <c r="G256" i="8"/>
  <c r="H256" i="8"/>
  <c r="F256" i="8"/>
  <c r="G255" i="8"/>
  <c r="H255" i="8"/>
  <c r="F255" i="8"/>
  <c r="I254" i="8"/>
  <c r="F254" i="8"/>
  <c r="H254" i="8"/>
  <c r="G254" i="8"/>
  <c r="I253" i="8"/>
  <c r="F253" i="8"/>
  <c r="H253" i="8"/>
  <c r="G253" i="8"/>
  <c r="H252" i="8"/>
  <c r="G252" i="8"/>
  <c r="I252" i="8"/>
  <c r="F252" i="8"/>
  <c r="I251" i="8"/>
  <c r="H251" i="8"/>
  <c r="G251" i="8"/>
  <c r="F251" i="8"/>
  <c r="F250" i="8"/>
  <c r="I250" i="8"/>
  <c r="H250" i="8"/>
  <c r="G250" i="8"/>
  <c r="G249" i="8"/>
  <c r="H249" i="8"/>
  <c r="I249" i="8"/>
  <c r="I248" i="8"/>
  <c r="H248" i="8"/>
  <c r="G248" i="8"/>
  <c r="I247" i="8"/>
  <c r="H247" i="8"/>
  <c r="G247" i="8"/>
  <c r="H246" i="8"/>
  <c r="G246" i="8"/>
  <c r="I246" i="8"/>
  <c r="G244" i="8"/>
  <c r="I244" i="8"/>
  <c r="F244" i="8"/>
  <c r="H244" i="8"/>
  <c r="I243" i="8"/>
  <c r="F243" i="8"/>
  <c r="G243" i="8"/>
  <c r="H243" i="8"/>
  <c r="I242" i="8"/>
  <c r="G242" i="8"/>
  <c r="F242" i="8"/>
  <c r="H242" i="8"/>
  <c r="F241" i="8"/>
  <c r="H241" i="8"/>
  <c r="G241" i="8"/>
  <c r="I241" i="8"/>
  <c r="F240" i="8"/>
  <c r="I240" i="8"/>
  <c r="H240" i="8"/>
  <c r="G240" i="8"/>
  <c r="I239" i="8"/>
  <c r="H239" i="8"/>
  <c r="F239" i="8"/>
  <c r="G239" i="8"/>
  <c r="H238" i="8"/>
  <c r="F238" i="8"/>
  <c r="I238" i="8"/>
  <c r="G238" i="8"/>
  <c r="H237" i="8"/>
  <c r="I237" i="8"/>
  <c r="F237" i="8"/>
  <c r="G237" i="8"/>
  <c r="G236" i="8"/>
  <c r="F236" i="8"/>
  <c r="H236" i="8"/>
  <c r="I236" i="8"/>
  <c r="H235" i="8"/>
  <c r="I235" i="8"/>
  <c r="F235" i="8"/>
  <c r="G235" i="8"/>
  <c r="I234" i="8"/>
  <c r="G234" i="8"/>
  <c r="F234" i="8"/>
  <c r="H234" i="8"/>
  <c r="E181" i="3"/>
  <c r="F181" i="3" s="1"/>
  <c r="G181" i="3"/>
  <c r="C96" i="2"/>
  <c r="D97" i="2"/>
  <c r="F96" i="2"/>
  <c r="C497" i="2"/>
  <c r="F497" i="2"/>
  <c r="G497" i="2"/>
  <c r="E498" i="2"/>
  <c r="H497" i="2"/>
  <c r="I497" i="2" s="1"/>
  <c r="C891" i="3"/>
  <c r="F892" i="3"/>
  <c r="H892" i="3" s="1"/>
  <c r="E77" i="3"/>
  <c r="F77" i="3" s="1"/>
  <c r="G77" i="3"/>
  <c r="L550" i="3"/>
  <c r="H550" i="3"/>
  <c r="I550" i="3"/>
  <c r="J550" i="3"/>
  <c r="G550" i="3"/>
  <c r="K550" i="3"/>
  <c r="M550" i="3"/>
  <c r="C114" i="8"/>
  <c r="F114" i="8"/>
  <c r="E115" i="8"/>
  <c r="G114" i="8"/>
  <c r="H114" i="8"/>
  <c r="H64" i="5"/>
  <c r="G64" i="5"/>
  <c r="D526" i="10" l="1"/>
  <c r="C525" i="10"/>
  <c r="G182" i="3"/>
  <c r="G1225" i="3"/>
  <c r="E1225" i="3"/>
  <c r="F1225" i="3"/>
  <c r="D1226" i="3"/>
  <c r="C1225" i="3"/>
  <c r="K630" i="3"/>
  <c r="G630" i="3"/>
  <c r="J630" i="3"/>
  <c r="H630" i="3"/>
  <c r="L630" i="3"/>
  <c r="I630" i="3"/>
  <c r="M630" i="3"/>
  <c r="C269" i="8"/>
  <c r="D269" i="8"/>
  <c r="E270" i="8"/>
  <c r="E271" i="8" s="1"/>
  <c r="E272" i="8" s="1"/>
  <c r="E273" i="8" s="1"/>
  <c r="E274" i="8" s="1"/>
  <c r="E275" i="8" s="1"/>
  <c r="G260" i="8"/>
  <c r="H260" i="8"/>
  <c r="F260" i="8"/>
  <c r="I260" i="8"/>
  <c r="E632" i="2"/>
  <c r="G632" i="2" s="1"/>
  <c r="D631" i="2"/>
  <c r="G631" i="2"/>
  <c r="F631" i="2"/>
  <c r="C631" i="2"/>
  <c r="I631" i="2"/>
  <c r="G630" i="2"/>
  <c r="C629" i="2"/>
  <c r="G629" i="2"/>
  <c r="H630" i="2"/>
  <c r="F629" i="2"/>
  <c r="D629" i="2"/>
  <c r="H629" i="2"/>
  <c r="F630" i="2"/>
  <c r="I630" i="2"/>
  <c r="C630" i="2"/>
  <c r="D630" i="2"/>
  <c r="H631" i="2"/>
  <c r="I629" i="2"/>
  <c r="E182" i="3"/>
  <c r="F182" i="3" s="1"/>
  <c r="D98" i="2"/>
  <c r="F97" i="2"/>
  <c r="C97" i="2"/>
  <c r="G498" i="2"/>
  <c r="F498" i="2"/>
  <c r="C498" i="2"/>
  <c r="E499" i="2"/>
  <c r="H498" i="2"/>
  <c r="I498" i="2" s="1"/>
  <c r="G78" i="3"/>
  <c r="E78" i="3"/>
  <c r="F78" i="3" s="1"/>
  <c r="F893" i="3"/>
  <c r="H893" i="3" s="1"/>
  <c r="C892" i="3"/>
  <c r="K551" i="3"/>
  <c r="I551" i="3"/>
  <c r="G551" i="3"/>
  <c r="J551" i="3"/>
  <c r="M551" i="3"/>
  <c r="H551" i="3"/>
  <c r="L551" i="3"/>
  <c r="E116" i="8"/>
  <c r="G115" i="8"/>
  <c r="F115" i="8"/>
  <c r="H115" i="8"/>
  <c r="C115" i="8"/>
  <c r="H65" i="5"/>
  <c r="G65" i="5"/>
  <c r="C526" i="10" l="1"/>
  <c r="D527" i="10"/>
  <c r="G1226" i="3"/>
  <c r="E1226" i="3"/>
  <c r="F1226" i="3"/>
  <c r="D1227" i="3"/>
  <c r="C1226" i="3"/>
  <c r="M631" i="3"/>
  <c r="G631" i="3"/>
  <c r="J631" i="3"/>
  <c r="K631" i="3"/>
  <c r="L631" i="3"/>
  <c r="I631" i="3"/>
  <c r="H631" i="3"/>
  <c r="D275" i="8"/>
  <c r="C275" i="8"/>
  <c r="E276" i="8"/>
  <c r="D274" i="8"/>
  <c r="C274" i="8"/>
  <c r="C273" i="8"/>
  <c r="D273" i="8"/>
  <c r="D272" i="8"/>
  <c r="C272" i="8"/>
  <c r="C271" i="8"/>
  <c r="D271" i="8"/>
  <c r="C270" i="8"/>
  <c r="D270" i="8"/>
  <c r="C632" i="2"/>
  <c r="F632" i="2"/>
  <c r="H632" i="2"/>
  <c r="G261" i="8"/>
  <c r="I261" i="8"/>
  <c r="H261" i="8"/>
  <c r="F261" i="8"/>
  <c r="E633" i="2"/>
  <c r="E634" i="2" s="1"/>
  <c r="I632" i="2"/>
  <c r="D632" i="2"/>
  <c r="E183" i="3"/>
  <c r="F183" i="3" s="1"/>
  <c r="G183" i="3"/>
  <c r="F98" i="2"/>
  <c r="C98" i="2"/>
  <c r="D99" i="2"/>
  <c r="G499" i="2"/>
  <c r="C499" i="2"/>
  <c r="H499" i="2"/>
  <c r="I499" i="2" s="1"/>
  <c r="F499" i="2"/>
  <c r="E500" i="2"/>
  <c r="G79" i="3"/>
  <c r="E79" i="3"/>
  <c r="F79" i="3" s="1"/>
  <c r="C893" i="3"/>
  <c r="F894" i="3"/>
  <c r="H894" i="3" s="1"/>
  <c r="K552" i="3"/>
  <c r="M552" i="3"/>
  <c r="J552" i="3"/>
  <c r="G552" i="3"/>
  <c r="H552" i="3"/>
  <c r="L552" i="3"/>
  <c r="I552" i="3"/>
  <c r="H116" i="8"/>
  <c r="C116" i="8"/>
  <c r="G116" i="8"/>
  <c r="E117" i="8"/>
  <c r="F116" i="8"/>
  <c r="G66" i="5"/>
  <c r="H66" i="5"/>
  <c r="D528" i="10" l="1"/>
  <c r="C527" i="10"/>
  <c r="F1227" i="3"/>
  <c r="E1227" i="3"/>
  <c r="G1227" i="3"/>
  <c r="D1228" i="3"/>
  <c r="C1227" i="3"/>
  <c r="L632" i="3"/>
  <c r="I632" i="3"/>
  <c r="M632" i="3"/>
  <c r="K632" i="3"/>
  <c r="J632" i="3"/>
  <c r="G632" i="3"/>
  <c r="H632" i="3"/>
  <c r="E277" i="8"/>
  <c r="E278" i="8" s="1"/>
  <c r="C276" i="8"/>
  <c r="D276" i="8"/>
  <c r="G262" i="8"/>
  <c r="F262" i="8"/>
  <c r="I262" i="8"/>
  <c r="H262" i="8"/>
  <c r="F634" i="2"/>
  <c r="C634" i="2"/>
  <c r="H634" i="2"/>
  <c r="G633" i="2"/>
  <c r="C633" i="2"/>
  <c r="H633" i="2"/>
  <c r="D633" i="2"/>
  <c r="I633" i="2"/>
  <c r="F633" i="2"/>
  <c r="I634" i="2"/>
  <c r="G634" i="2"/>
  <c r="D634" i="2"/>
  <c r="E635" i="2"/>
  <c r="E636" i="2" s="1"/>
  <c r="G184" i="3"/>
  <c r="E184" i="3"/>
  <c r="F184" i="3" s="1"/>
  <c r="F99" i="2"/>
  <c r="D100" i="2"/>
  <c r="C99" i="2"/>
  <c r="H500" i="2"/>
  <c r="I500" i="2" s="1"/>
  <c r="G500" i="2"/>
  <c r="F500" i="2"/>
  <c r="C500" i="2"/>
  <c r="E501" i="2"/>
  <c r="C894" i="3"/>
  <c r="F895" i="3"/>
  <c r="H895" i="3" s="1"/>
  <c r="G80" i="3"/>
  <c r="E80" i="3"/>
  <c r="F80" i="3" s="1"/>
  <c r="M553" i="3"/>
  <c r="K553" i="3"/>
  <c r="L553" i="3"/>
  <c r="G553" i="3"/>
  <c r="J553" i="3"/>
  <c r="H553" i="3"/>
  <c r="I553" i="3"/>
  <c r="G117" i="8"/>
  <c r="E118" i="8"/>
  <c r="H117" i="8"/>
  <c r="F117" i="8"/>
  <c r="C117" i="8"/>
  <c r="G68" i="5"/>
  <c r="G67" i="5" s="1"/>
  <c r="I68" i="5"/>
  <c r="I67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H68" i="5"/>
  <c r="H67" i="5" s="1"/>
  <c r="C528" i="10" l="1"/>
  <c r="D529" i="10"/>
  <c r="G1228" i="3"/>
  <c r="F1228" i="3"/>
  <c r="E1228" i="3"/>
  <c r="D1229" i="3"/>
  <c r="C1228" i="3"/>
  <c r="M633" i="3"/>
  <c r="I633" i="3"/>
  <c r="K633" i="3"/>
  <c r="J633" i="3"/>
  <c r="H633" i="3"/>
  <c r="L633" i="3"/>
  <c r="G633" i="3"/>
  <c r="C278" i="8"/>
  <c r="D278" i="8"/>
  <c r="C277" i="8"/>
  <c r="D277" i="8"/>
  <c r="I273" i="8"/>
  <c r="F273" i="8"/>
  <c r="G273" i="8"/>
  <c r="H273" i="8"/>
  <c r="G272" i="8"/>
  <c r="I272" i="8"/>
  <c r="H272" i="8"/>
  <c r="F272" i="8"/>
  <c r="G271" i="8"/>
  <c r="I271" i="8"/>
  <c r="F271" i="8"/>
  <c r="H271" i="8"/>
  <c r="I270" i="8"/>
  <c r="G270" i="8"/>
  <c r="H270" i="8"/>
  <c r="F270" i="8"/>
  <c r="H269" i="8"/>
  <c r="I269" i="8"/>
  <c r="F269" i="8"/>
  <c r="G269" i="8"/>
  <c r="H268" i="8"/>
  <c r="F268" i="8"/>
  <c r="I268" i="8"/>
  <c r="G268" i="8"/>
  <c r="I267" i="8"/>
  <c r="H267" i="8"/>
  <c r="F267" i="8"/>
  <c r="G267" i="8"/>
  <c r="H266" i="8"/>
  <c r="F266" i="8"/>
  <c r="I266" i="8"/>
  <c r="G266" i="8"/>
  <c r="G265" i="8"/>
  <c r="I265" i="8"/>
  <c r="H265" i="8"/>
  <c r="F265" i="8"/>
  <c r="H264" i="8"/>
  <c r="G264" i="8"/>
  <c r="I264" i="8"/>
  <c r="F264" i="8"/>
  <c r="H263" i="8"/>
  <c r="G263" i="8"/>
  <c r="F263" i="8"/>
  <c r="I263" i="8"/>
  <c r="C636" i="2"/>
  <c r="E637" i="2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F636" i="2"/>
  <c r="I636" i="2"/>
  <c r="G636" i="2"/>
  <c r="H636" i="2"/>
  <c r="D636" i="2"/>
  <c r="C635" i="2"/>
  <c r="D635" i="2"/>
  <c r="G635" i="2"/>
  <c r="F635" i="2"/>
  <c r="H635" i="2"/>
  <c r="I635" i="2"/>
  <c r="G185" i="3"/>
  <c r="E185" i="3"/>
  <c r="F185" i="3" s="1"/>
  <c r="F100" i="2"/>
  <c r="C100" i="2"/>
  <c r="D101" i="2"/>
  <c r="G501" i="2"/>
  <c r="H501" i="2"/>
  <c r="I501" i="2" s="1"/>
  <c r="C501" i="2"/>
  <c r="E502" i="2"/>
  <c r="F501" i="2"/>
  <c r="E81" i="3"/>
  <c r="F81" i="3" s="1"/>
  <c r="G81" i="3"/>
  <c r="F896" i="3"/>
  <c r="H896" i="3" s="1"/>
  <c r="C895" i="3"/>
  <c r="I554" i="3"/>
  <c r="J554" i="3"/>
  <c r="H554" i="3"/>
  <c r="G554" i="3"/>
  <c r="L554" i="3"/>
  <c r="K554" i="3"/>
  <c r="M554" i="3"/>
  <c r="H118" i="8"/>
  <c r="G118" i="8"/>
  <c r="F118" i="8"/>
  <c r="E119" i="8"/>
  <c r="C118" i="8"/>
  <c r="G69" i="5"/>
  <c r="H69" i="5"/>
  <c r="C529" i="10" l="1"/>
  <c r="D530" i="10"/>
  <c r="E1229" i="3"/>
  <c r="G1229" i="3"/>
  <c r="F1229" i="3"/>
  <c r="D1230" i="3"/>
  <c r="C1229" i="3"/>
  <c r="K634" i="3"/>
  <c r="G634" i="3"/>
  <c r="M634" i="3"/>
  <c r="L634" i="3"/>
  <c r="H634" i="3"/>
  <c r="I634" i="3"/>
  <c r="J634" i="3"/>
  <c r="D279" i="8"/>
  <c r="C279" i="8"/>
  <c r="F650" i="2"/>
  <c r="I650" i="2"/>
  <c r="G650" i="2"/>
  <c r="H650" i="2"/>
  <c r="D649" i="2"/>
  <c r="F649" i="2"/>
  <c r="C649" i="2"/>
  <c r="I649" i="2"/>
  <c r="H649" i="2"/>
  <c r="G649" i="2"/>
  <c r="F274" i="8"/>
  <c r="I274" i="8"/>
  <c r="G274" i="8"/>
  <c r="H274" i="8"/>
  <c r="C648" i="2"/>
  <c r="D648" i="2"/>
  <c r="I648" i="2"/>
  <c r="G648" i="2"/>
  <c r="F648" i="2"/>
  <c r="H648" i="2"/>
  <c r="C647" i="2"/>
  <c r="D647" i="2"/>
  <c r="I647" i="2"/>
  <c r="F647" i="2"/>
  <c r="H647" i="2"/>
  <c r="G647" i="2"/>
  <c r="D646" i="2"/>
  <c r="C646" i="2"/>
  <c r="F646" i="2"/>
  <c r="I646" i="2"/>
  <c r="H646" i="2"/>
  <c r="G646" i="2"/>
  <c r="C645" i="2"/>
  <c r="H645" i="2"/>
  <c r="G645" i="2"/>
  <c r="F645" i="2"/>
  <c r="I645" i="2"/>
  <c r="D645" i="2"/>
  <c r="F644" i="2"/>
  <c r="I644" i="2"/>
  <c r="H644" i="2"/>
  <c r="D644" i="2"/>
  <c r="C644" i="2"/>
  <c r="G644" i="2"/>
  <c r="C643" i="2"/>
  <c r="F643" i="2"/>
  <c r="I643" i="2"/>
  <c r="H643" i="2"/>
  <c r="G643" i="2"/>
  <c r="D643" i="2"/>
  <c r="C642" i="2"/>
  <c r="I642" i="2"/>
  <c r="G642" i="2"/>
  <c r="F642" i="2"/>
  <c r="H642" i="2"/>
  <c r="D642" i="2"/>
  <c r="C641" i="2"/>
  <c r="G641" i="2"/>
  <c r="H641" i="2"/>
  <c r="I641" i="2"/>
  <c r="F641" i="2"/>
  <c r="D641" i="2"/>
  <c r="C640" i="2"/>
  <c r="G640" i="2"/>
  <c r="F640" i="2"/>
  <c r="D640" i="2"/>
  <c r="H640" i="2"/>
  <c r="I640" i="2"/>
  <c r="D639" i="2"/>
  <c r="C639" i="2"/>
  <c r="I639" i="2"/>
  <c r="H639" i="2"/>
  <c r="G639" i="2"/>
  <c r="F639" i="2"/>
  <c r="C638" i="2"/>
  <c r="F638" i="2"/>
  <c r="H638" i="2"/>
  <c r="I638" i="2"/>
  <c r="G638" i="2"/>
  <c r="D638" i="2"/>
  <c r="F637" i="2"/>
  <c r="H637" i="2"/>
  <c r="G637" i="2"/>
  <c r="C637" i="2"/>
  <c r="D637" i="2"/>
  <c r="I637" i="2"/>
  <c r="G186" i="3"/>
  <c r="E186" i="3"/>
  <c r="F186" i="3" s="1"/>
  <c r="C101" i="2"/>
  <c r="D102" i="2"/>
  <c r="F101" i="2"/>
  <c r="H502" i="2"/>
  <c r="I502" i="2" s="1"/>
  <c r="F502" i="2"/>
  <c r="C502" i="2"/>
  <c r="G502" i="2"/>
  <c r="E503" i="2"/>
  <c r="F897" i="3"/>
  <c r="H897" i="3" s="1"/>
  <c r="C896" i="3"/>
  <c r="G82" i="3"/>
  <c r="E82" i="3"/>
  <c r="F82" i="3" s="1"/>
  <c r="G555" i="3"/>
  <c r="H555" i="3"/>
  <c r="M555" i="3"/>
  <c r="L555" i="3"/>
  <c r="J555" i="3"/>
  <c r="I555" i="3"/>
  <c r="K555" i="3"/>
  <c r="C119" i="8"/>
  <c r="F119" i="8"/>
  <c r="G119" i="8"/>
  <c r="H119" i="8"/>
  <c r="E120" i="8"/>
  <c r="G70" i="5"/>
  <c r="H70" i="5"/>
  <c r="D531" i="10" l="1"/>
  <c r="C530" i="10"/>
  <c r="G1230" i="3"/>
  <c r="F1230" i="3"/>
  <c r="E1230" i="3"/>
  <c r="D1231" i="3"/>
  <c r="C1230" i="3"/>
  <c r="G635" i="3"/>
  <c r="L635" i="3"/>
  <c r="H635" i="3"/>
  <c r="K635" i="3"/>
  <c r="M635" i="3"/>
  <c r="I635" i="3"/>
  <c r="J635" i="3"/>
  <c r="I279" i="8"/>
  <c r="H279" i="8"/>
  <c r="G279" i="8"/>
  <c r="F279" i="8"/>
  <c r="H278" i="8"/>
  <c r="F278" i="8"/>
  <c r="G278" i="8"/>
  <c r="I278" i="8"/>
  <c r="I277" i="8"/>
  <c r="G277" i="8"/>
  <c r="F277" i="8"/>
  <c r="H277" i="8"/>
  <c r="G276" i="8"/>
  <c r="F276" i="8"/>
  <c r="I276" i="8"/>
  <c r="H276" i="8"/>
  <c r="C650" i="2"/>
  <c r="E651" i="2"/>
  <c r="D650" i="2"/>
  <c r="G275" i="8"/>
  <c r="F275" i="8"/>
  <c r="H275" i="8"/>
  <c r="I275" i="8"/>
  <c r="G187" i="3"/>
  <c r="E187" i="3"/>
  <c r="F187" i="3" s="1"/>
  <c r="F102" i="2"/>
  <c r="C102" i="2"/>
  <c r="D103" i="2"/>
  <c r="E504" i="2"/>
  <c r="G503" i="2"/>
  <c r="H503" i="2"/>
  <c r="I503" i="2" s="1"/>
  <c r="C503" i="2"/>
  <c r="F503" i="2"/>
  <c r="G83" i="3"/>
  <c r="E83" i="3"/>
  <c r="F83" i="3" s="1"/>
  <c r="C897" i="3"/>
  <c r="F898" i="3"/>
  <c r="H898" i="3" s="1"/>
  <c r="K556" i="3"/>
  <c r="L556" i="3"/>
  <c r="J556" i="3"/>
  <c r="G556" i="3"/>
  <c r="M556" i="3"/>
  <c r="I556" i="3"/>
  <c r="H556" i="3"/>
  <c r="E121" i="8"/>
  <c r="C120" i="8"/>
  <c r="G120" i="8"/>
  <c r="H120" i="8"/>
  <c r="F120" i="8"/>
  <c r="G71" i="5"/>
  <c r="H71" i="5"/>
  <c r="C531" i="10" l="1"/>
  <c r="D532" i="10"/>
  <c r="F1231" i="3"/>
  <c r="E1231" i="3"/>
  <c r="G1231" i="3"/>
  <c r="D1232" i="3"/>
  <c r="C1231" i="3"/>
  <c r="L636" i="3"/>
  <c r="G636" i="3"/>
  <c r="I636" i="3"/>
  <c r="K636" i="3"/>
  <c r="H636" i="3"/>
  <c r="M636" i="3"/>
  <c r="J636" i="3"/>
  <c r="F651" i="2"/>
  <c r="G651" i="2"/>
  <c r="H651" i="2"/>
  <c r="I651" i="2"/>
  <c r="C651" i="2"/>
  <c r="D651" i="2"/>
  <c r="E652" i="2"/>
  <c r="E653" i="2" s="1"/>
  <c r="G188" i="3"/>
  <c r="E188" i="3"/>
  <c r="F188" i="3" s="1"/>
  <c r="C103" i="2"/>
  <c r="D104" i="2"/>
  <c r="F103" i="2"/>
  <c r="G504" i="2"/>
  <c r="H504" i="2"/>
  <c r="I504" i="2" s="1"/>
  <c r="C504" i="2"/>
  <c r="F504" i="2"/>
  <c r="E505" i="2"/>
  <c r="E84" i="3"/>
  <c r="F84" i="3" s="1"/>
  <c r="G84" i="3"/>
  <c r="C898" i="3"/>
  <c r="H557" i="3"/>
  <c r="I557" i="3"/>
  <c r="J557" i="3"/>
  <c r="G557" i="3"/>
  <c r="K557" i="3"/>
  <c r="M557" i="3"/>
  <c r="L557" i="3"/>
  <c r="C121" i="8"/>
  <c r="F121" i="8"/>
  <c r="E122" i="8"/>
  <c r="G121" i="8"/>
  <c r="H121" i="8"/>
  <c r="G72" i="5"/>
  <c r="H72" i="5"/>
  <c r="C532" i="10" l="1"/>
  <c r="D533" i="10"/>
  <c r="G1232" i="3"/>
  <c r="F1232" i="3"/>
  <c r="E1232" i="3"/>
  <c r="D1233" i="3"/>
  <c r="C1232" i="3"/>
  <c r="K637" i="3"/>
  <c r="H637" i="3"/>
  <c r="M637" i="3"/>
  <c r="G637" i="3"/>
  <c r="I637" i="3"/>
  <c r="L637" i="3"/>
  <c r="J637" i="3"/>
  <c r="E654" i="2"/>
  <c r="E655" i="2" s="1"/>
  <c r="C653" i="2"/>
  <c r="I653" i="2"/>
  <c r="F653" i="2"/>
  <c r="G653" i="2"/>
  <c r="D653" i="2"/>
  <c r="H653" i="2"/>
  <c r="F652" i="2"/>
  <c r="H652" i="2"/>
  <c r="I652" i="2"/>
  <c r="G652" i="2"/>
  <c r="D652" i="2"/>
  <c r="C652" i="2"/>
  <c r="F104" i="2"/>
  <c r="D105" i="2"/>
  <c r="C104" i="2"/>
  <c r="F505" i="2"/>
  <c r="C505" i="2"/>
  <c r="H505" i="2"/>
  <c r="I505" i="2" s="1"/>
  <c r="E506" i="2"/>
  <c r="G505" i="2"/>
  <c r="G85" i="3"/>
  <c r="E85" i="3"/>
  <c r="F85" i="3" s="1"/>
  <c r="J558" i="3"/>
  <c r="G558" i="3"/>
  <c r="M558" i="3"/>
  <c r="H558" i="3"/>
  <c r="L558" i="3"/>
  <c r="K558" i="3"/>
  <c r="I558" i="3"/>
  <c r="G122" i="8"/>
  <c r="E123" i="8"/>
  <c r="H122" i="8"/>
  <c r="C122" i="8"/>
  <c r="F122" i="8"/>
  <c r="H73" i="5"/>
  <c r="G73" i="5"/>
  <c r="D534" i="10" l="1"/>
  <c r="C533" i="10"/>
  <c r="G189" i="3"/>
  <c r="E189" i="3"/>
  <c r="F189" i="3" s="1"/>
  <c r="G1233" i="3"/>
  <c r="F1233" i="3"/>
  <c r="E1233" i="3"/>
  <c r="D1234" i="3"/>
  <c r="C1233" i="3"/>
  <c r="I638" i="3"/>
  <c r="K638" i="3"/>
  <c r="J638" i="3"/>
  <c r="L638" i="3"/>
  <c r="H638" i="3"/>
  <c r="M638" i="3"/>
  <c r="G638" i="3"/>
  <c r="H654" i="2"/>
  <c r="G654" i="2"/>
  <c r="F654" i="2"/>
  <c r="D654" i="2"/>
  <c r="I654" i="2"/>
  <c r="I655" i="2"/>
  <c r="C655" i="2"/>
  <c r="H655" i="2"/>
  <c r="D655" i="2"/>
  <c r="G655" i="2"/>
  <c r="F655" i="2"/>
  <c r="C654" i="2"/>
  <c r="E656" i="2"/>
  <c r="E190" i="3"/>
  <c r="F190" i="3" s="1"/>
  <c r="G190" i="3"/>
  <c r="C105" i="2"/>
  <c r="F105" i="2"/>
  <c r="D106" i="2"/>
  <c r="C506" i="2"/>
  <c r="G506" i="2"/>
  <c r="E507" i="2"/>
  <c r="F506" i="2"/>
  <c r="H506" i="2"/>
  <c r="I506" i="2" s="1"/>
  <c r="E86" i="3"/>
  <c r="F86" i="3" s="1"/>
  <c r="G86" i="3"/>
  <c r="J559" i="3"/>
  <c r="M559" i="3"/>
  <c r="K559" i="3"/>
  <c r="G559" i="3"/>
  <c r="L559" i="3"/>
  <c r="H559" i="3"/>
  <c r="I559" i="3"/>
  <c r="H123" i="8"/>
  <c r="F123" i="8"/>
  <c r="G123" i="8"/>
  <c r="E124" i="8"/>
  <c r="C123" i="8"/>
  <c r="G74" i="5"/>
  <c r="H74" i="5"/>
  <c r="C534" i="10" l="1"/>
  <c r="D535" i="10"/>
  <c r="G191" i="3"/>
  <c r="G1234" i="3"/>
  <c r="E1234" i="3"/>
  <c r="F1234" i="3"/>
  <c r="D1235" i="3"/>
  <c r="C1234" i="3"/>
  <c r="G639" i="3"/>
  <c r="I639" i="3"/>
  <c r="J639" i="3"/>
  <c r="K639" i="3"/>
  <c r="L639" i="3"/>
  <c r="H639" i="3"/>
  <c r="M639" i="3"/>
  <c r="D656" i="2"/>
  <c r="C656" i="2"/>
  <c r="G656" i="2"/>
  <c r="I656" i="2"/>
  <c r="F656" i="2"/>
  <c r="H656" i="2"/>
  <c r="E191" i="3"/>
  <c r="F191" i="3" s="1"/>
  <c r="D107" i="2"/>
  <c r="F106" i="2"/>
  <c r="C106" i="2"/>
  <c r="F507" i="2"/>
  <c r="G507" i="2"/>
  <c r="H507" i="2"/>
  <c r="I507" i="2" s="1"/>
  <c r="C507" i="2"/>
  <c r="E508" i="2"/>
  <c r="G87" i="3"/>
  <c r="E87" i="3"/>
  <c r="F87" i="3" s="1"/>
  <c r="J560" i="3"/>
  <c r="M560" i="3"/>
  <c r="K560" i="3"/>
  <c r="L560" i="3"/>
  <c r="G560" i="3"/>
  <c r="I560" i="3"/>
  <c r="H560" i="3"/>
  <c r="C124" i="8"/>
  <c r="G124" i="8"/>
  <c r="E125" i="8"/>
  <c r="F124" i="8"/>
  <c r="H124" i="8"/>
  <c r="G75" i="5"/>
  <c r="H75" i="5"/>
  <c r="D536" i="10" l="1"/>
  <c r="C535" i="10"/>
  <c r="F1235" i="3"/>
  <c r="E1235" i="3"/>
  <c r="G1235" i="3"/>
  <c r="D1236" i="3"/>
  <c r="C1235" i="3"/>
  <c r="J640" i="3"/>
  <c r="G640" i="3"/>
  <c r="M640" i="3"/>
  <c r="I640" i="3"/>
  <c r="K640" i="3"/>
  <c r="L640" i="3"/>
  <c r="H640" i="3"/>
  <c r="G192" i="3"/>
  <c r="E192" i="3"/>
  <c r="F192" i="3" s="1"/>
  <c r="D108" i="2"/>
  <c r="F107" i="2"/>
  <c r="C107" i="2"/>
  <c r="G508" i="2"/>
  <c r="F508" i="2"/>
  <c r="D508" i="2"/>
  <c r="E509" i="2"/>
  <c r="H508" i="2"/>
  <c r="I508" i="2" s="1"/>
  <c r="C508" i="2"/>
  <c r="G88" i="3"/>
  <c r="E88" i="3"/>
  <c r="F88" i="3" s="1"/>
  <c r="L561" i="3"/>
  <c r="G561" i="3"/>
  <c r="M561" i="3"/>
  <c r="J561" i="3"/>
  <c r="K561" i="3"/>
  <c r="I561" i="3"/>
  <c r="H561" i="3"/>
  <c r="F125" i="8"/>
  <c r="C125" i="8"/>
  <c r="H125" i="8"/>
  <c r="G125" i="8"/>
  <c r="E126" i="8"/>
  <c r="H76" i="5"/>
  <c r="G76" i="5"/>
  <c r="C536" i="10" l="1"/>
  <c r="D537" i="10"/>
  <c r="F193" i="3"/>
  <c r="E1236" i="3"/>
  <c r="G1236" i="3"/>
  <c r="F1236" i="3"/>
  <c r="D1237" i="3"/>
  <c r="C1236" i="3"/>
  <c r="M641" i="3"/>
  <c r="L641" i="3"/>
  <c r="J641" i="3"/>
  <c r="I641" i="3"/>
  <c r="G641" i="3"/>
  <c r="K641" i="3"/>
  <c r="H641" i="3"/>
  <c r="E193" i="3"/>
  <c r="D109" i="2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C108" i="2"/>
  <c r="F108" i="2"/>
  <c r="H509" i="2"/>
  <c r="I509" i="2" s="1"/>
  <c r="E510" i="2"/>
  <c r="D509" i="2"/>
  <c r="F509" i="2"/>
  <c r="G509" i="2"/>
  <c r="C509" i="2"/>
  <c r="G89" i="3"/>
  <c r="E89" i="3"/>
  <c r="F89" i="3" s="1"/>
  <c r="G562" i="3"/>
  <c r="K562" i="3"/>
  <c r="M562" i="3"/>
  <c r="J562" i="3"/>
  <c r="I562" i="3"/>
  <c r="L562" i="3"/>
  <c r="H562" i="3"/>
  <c r="C126" i="8"/>
  <c r="F126" i="8"/>
  <c r="E127" i="8"/>
  <c r="G126" i="8"/>
  <c r="H126" i="8"/>
  <c r="H77" i="5"/>
  <c r="G77" i="5"/>
  <c r="C537" i="10" l="1"/>
  <c r="D538" i="10"/>
  <c r="G193" i="3"/>
  <c r="F194" i="3"/>
  <c r="G1237" i="3"/>
  <c r="F1237" i="3"/>
  <c r="E1237" i="3"/>
  <c r="C1237" i="3"/>
  <c r="D1238" i="3"/>
  <c r="L642" i="3"/>
  <c r="I642" i="3"/>
  <c r="M642" i="3"/>
  <c r="K642" i="3"/>
  <c r="H642" i="3"/>
  <c r="G642" i="3"/>
  <c r="J642" i="3"/>
  <c r="D155" i="2"/>
  <c r="D156" i="2" s="1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G194" i="3"/>
  <c r="E194" i="3"/>
  <c r="C116" i="2"/>
  <c r="C115" i="2"/>
  <c r="C114" i="2"/>
  <c r="C113" i="2"/>
  <c r="C112" i="2"/>
  <c r="C111" i="2"/>
  <c r="C110" i="2"/>
  <c r="C109" i="2"/>
  <c r="F109" i="2"/>
  <c r="F510" i="2"/>
  <c r="H510" i="2"/>
  <c r="I510" i="2" s="1"/>
  <c r="E511" i="2"/>
  <c r="D510" i="2"/>
  <c r="G510" i="2"/>
  <c r="C510" i="2"/>
  <c r="E90" i="3"/>
  <c r="F90" i="3" s="1"/>
  <c r="G90" i="3"/>
  <c r="L563" i="3"/>
  <c r="K563" i="3"/>
  <c r="H563" i="3"/>
  <c r="M563" i="3"/>
  <c r="J563" i="3"/>
  <c r="G563" i="3"/>
  <c r="I563" i="3"/>
  <c r="G127" i="8"/>
  <c r="H127" i="8"/>
  <c r="F127" i="8"/>
  <c r="C127" i="8"/>
  <c r="E128" i="8"/>
  <c r="H78" i="5"/>
  <c r="G78" i="5"/>
  <c r="D539" i="10" l="1"/>
  <c r="C538" i="10"/>
  <c r="F195" i="3"/>
  <c r="G1238" i="3"/>
  <c r="F1238" i="3"/>
  <c r="E1238" i="3"/>
  <c r="D1239" i="3"/>
  <c r="C1238" i="3"/>
  <c r="M643" i="3"/>
  <c r="I643" i="3"/>
  <c r="L643" i="3"/>
  <c r="K643" i="3"/>
  <c r="G643" i="3"/>
  <c r="H643" i="3"/>
  <c r="J643" i="3"/>
  <c r="D157" i="2"/>
  <c r="C156" i="2"/>
  <c r="C155" i="2"/>
  <c r="G195" i="3"/>
  <c r="E195" i="3"/>
  <c r="F110" i="2"/>
  <c r="C511" i="2"/>
  <c r="G511" i="2"/>
  <c r="H511" i="2"/>
  <c r="I511" i="2" s="1"/>
  <c r="F511" i="2"/>
  <c r="D511" i="2"/>
  <c r="E512" i="2"/>
  <c r="E91" i="3"/>
  <c r="F91" i="3" s="1"/>
  <c r="G91" i="3"/>
  <c r="M564" i="3"/>
  <c r="I564" i="3"/>
  <c r="H564" i="3"/>
  <c r="L564" i="3"/>
  <c r="K564" i="3"/>
  <c r="J564" i="3"/>
  <c r="G564" i="3"/>
  <c r="C128" i="8"/>
  <c r="G128" i="8"/>
  <c r="H128" i="8"/>
  <c r="E129" i="8"/>
  <c r="F128" i="8"/>
  <c r="H79" i="5"/>
  <c r="G79" i="5"/>
  <c r="C539" i="10" l="1"/>
  <c r="D540" i="10"/>
  <c r="F196" i="3"/>
  <c r="F1239" i="3"/>
  <c r="E1239" i="3"/>
  <c r="G1239" i="3"/>
  <c r="D1240" i="3"/>
  <c r="C1239" i="3"/>
  <c r="M644" i="3"/>
  <c r="K644" i="3"/>
  <c r="I644" i="3"/>
  <c r="L644" i="3"/>
  <c r="G644" i="3"/>
  <c r="H644" i="3"/>
  <c r="J644" i="3"/>
  <c r="J724" i="3"/>
  <c r="M724" i="3"/>
  <c r="I724" i="3"/>
  <c r="K724" i="3"/>
  <c r="G724" i="3"/>
  <c r="L724" i="3"/>
  <c r="H724" i="3"/>
  <c r="D158" i="2"/>
  <c r="C157" i="2"/>
  <c r="E196" i="3"/>
  <c r="G196" i="3"/>
  <c r="F111" i="2"/>
  <c r="D512" i="2"/>
  <c r="H512" i="2"/>
  <c r="I512" i="2" s="1"/>
  <c r="G512" i="2"/>
  <c r="C512" i="2"/>
  <c r="F512" i="2"/>
  <c r="E513" i="2"/>
  <c r="G92" i="3"/>
  <c r="E92" i="3"/>
  <c r="F92" i="3" s="1"/>
  <c r="L565" i="3"/>
  <c r="H565" i="3"/>
  <c r="M565" i="3"/>
  <c r="K565" i="3"/>
  <c r="G565" i="3"/>
  <c r="I565" i="3"/>
  <c r="J565" i="3"/>
  <c r="C129" i="8"/>
  <c r="G129" i="8"/>
  <c r="H129" i="8"/>
  <c r="F129" i="8"/>
  <c r="I80" i="5"/>
  <c r="H80" i="5"/>
  <c r="G80" i="5"/>
  <c r="D541" i="10" l="1"/>
  <c r="C540" i="10"/>
  <c r="G197" i="3"/>
  <c r="F197" i="3"/>
  <c r="E1240" i="3"/>
  <c r="G1240" i="3"/>
  <c r="F1240" i="3"/>
  <c r="D1241" i="3"/>
  <c r="C1240" i="3"/>
  <c r="I645" i="3"/>
  <c r="H645" i="3"/>
  <c r="M645" i="3"/>
  <c r="K645" i="3"/>
  <c r="L645" i="3"/>
  <c r="G645" i="3"/>
  <c r="J645" i="3"/>
  <c r="K725" i="3"/>
  <c r="M725" i="3"/>
  <c r="L725" i="3"/>
  <c r="I725" i="3"/>
  <c r="J725" i="3"/>
  <c r="G725" i="3"/>
  <c r="H725" i="3"/>
  <c r="C158" i="2"/>
  <c r="D159" i="2"/>
  <c r="F112" i="2"/>
  <c r="G513" i="2"/>
  <c r="H513" i="2"/>
  <c r="I513" i="2" s="1"/>
  <c r="C513" i="2"/>
  <c r="E514" i="2"/>
  <c r="F513" i="2"/>
  <c r="D513" i="2"/>
  <c r="G93" i="3"/>
  <c r="E93" i="3"/>
  <c r="F93" i="3" s="1"/>
  <c r="G566" i="3"/>
  <c r="J566" i="3"/>
  <c r="H566" i="3"/>
  <c r="K566" i="3"/>
  <c r="M566" i="3"/>
  <c r="L566" i="3"/>
  <c r="I566" i="3"/>
  <c r="G81" i="5"/>
  <c r="I81" i="5"/>
  <c r="H81" i="5"/>
  <c r="D542" i="10" l="1"/>
  <c r="C541" i="10"/>
  <c r="E197" i="3"/>
  <c r="G198" i="3"/>
  <c r="F198" i="3"/>
  <c r="E198" i="3"/>
  <c r="G1241" i="3"/>
  <c r="F1241" i="3"/>
  <c r="E1241" i="3"/>
  <c r="D1242" i="3"/>
  <c r="C1241" i="3"/>
  <c r="L646" i="3"/>
  <c r="G646" i="3"/>
  <c r="M646" i="3"/>
  <c r="K646" i="3"/>
  <c r="I646" i="3"/>
  <c r="H646" i="3"/>
  <c r="J646" i="3"/>
  <c r="L726" i="3"/>
  <c r="I726" i="3"/>
  <c r="J726" i="3"/>
  <c r="G726" i="3"/>
  <c r="K726" i="3"/>
  <c r="M726" i="3"/>
  <c r="H726" i="3"/>
  <c r="F159" i="2"/>
  <c r="D160" i="2"/>
  <c r="D161" i="2" s="1"/>
  <c r="C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E515" i="2"/>
  <c r="C514" i="2"/>
  <c r="H514" i="2"/>
  <c r="I514" i="2" s="1"/>
  <c r="F514" i="2"/>
  <c r="D514" i="2"/>
  <c r="G514" i="2"/>
  <c r="G94" i="3"/>
  <c r="E94" i="3"/>
  <c r="F94" i="3" s="1"/>
  <c r="I567" i="3"/>
  <c r="J567" i="3"/>
  <c r="M567" i="3"/>
  <c r="L567" i="3"/>
  <c r="K567" i="3"/>
  <c r="G567" i="3"/>
  <c r="H567" i="3"/>
  <c r="I83" i="5"/>
  <c r="H83" i="5"/>
  <c r="G83" i="5"/>
  <c r="H84" i="5"/>
  <c r="G84" i="5"/>
  <c r="I84" i="5"/>
  <c r="D543" i="10" l="1"/>
  <c r="C542" i="10"/>
  <c r="E199" i="3"/>
  <c r="F199" i="3"/>
  <c r="G199" i="3"/>
  <c r="G1242" i="3"/>
  <c r="F1242" i="3"/>
  <c r="E1242" i="3"/>
  <c r="D1243" i="3"/>
  <c r="C1242" i="3"/>
  <c r="K647" i="3"/>
  <c r="I647" i="3"/>
  <c r="H647" i="3"/>
  <c r="L647" i="3"/>
  <c r="J647" i="3"/>
  <c r="G647" i="3"/>
  <c r="M647" i="3"/>
  <c r="G727" i="3"/>
  <c r="H727" i="3"/>
  <c r="K727" i="3"/>
  <c r="L727" i="3"/>
  <c r="M727" i="3"/>
  <c r="J727" i="3"/>
  <c r="I727" i="3"/>
  <c r="C161" i="2"/>
  <c r="D162" i="2"/>
  <c r="F162" i="2" s="1"/>
  <c r="F161" i="2"/>
  <c r="C160" i="2"/>
  <c r="F160" i="2"/>
  <c r="E516" i="2"/>
  <c r="H515" i="2"/>
  <c r="I515" i="2" s="1"/>
  <c r="G515" i="2"/>
  <c r="D515" i="2"/>
  <c r="C515" i="2"/>
  <c r="F515" i="2"/>
  <c r="G95" i="3"/>
  <c r="E95" i="3"/>
  <c r="F95" i="3" s="1"/>
  <c r="J568" i="3"/>
  <c r="M568" i="3"/>
  <c r="K568" i="3"/>
  <c r="L568" i="3"/>
  <c r="G568" i="3"/>
  <c r="I568" i="3"/>
  <c r="H568" i="3"/>
  <c r="H85" i="5"/>
  <c r="G85" i="5"/>
  <c r="I85" i="5"/>
  <c r="D544" i="10" l="1"/>
  <c r="C543" i="10"/>
  <c r="G200" i="3"/>
  <c r="E200" i="3"/>
  <c r="F200" i="3"/>
  <c r="F1243" i="3"/>
  <c r="E1243" i="3"/>
  <c r="G1243" i="3"/>
  <c r="D1244" i="3"/>
  <c r="C1243" i="3"/>
  <c r="H648" i="3"/>
  <c r="I648" i="3"/>
  <c r="L648" i="3"/>
  <c r="G648" i="3"/>
  <c r="M648" i="3"/>
  <c r="J648" i="3"/>
  <c r="K648" i="3"/>
  <c r="C162" i="2"/>
  <c r="D163" i="2"/>
  <c r="C516" i="2"/>
  <c r="E517" i="2"/>
  <c r="F516" i="2"/>
  <c r="D516" i="2"/>
  <c r="H516" i="2"/>
  <c r="I516" i="2" s="1"/>
  <c r="G516" i="2"/>
  <c r="G96" i="3"/>
  <c r="E96" i="3"/>
  <c r="F96" i="3" s="1"/>
  <c r="K569" i="3"/>
  <c r="L569" i="3"/>
  <c r="H569" i="3"/>
  <c r="M569" i="3"/>
  <c r="G569" i="3"/>
  <c r="I569" i="3"/>
  <c r="J569" i="3"/>
  <c r="G86" i="5"/>
  <c r="H86" i="5"/>
  <c r="I86" i="5"/>
  <c r="C544" i="10" l="1"/>
  <c r="D545" i="10"/>
  <c r="G1244" i="3"/>
  <c r="F1244" i="3"/>
  <c r="E1244" i="3"/>
  <c r="D1245" i="3"/>
  <c r="C1244" i="3"/>
  <c r="H649" i="3"/>
  <c r="J649" i="3"/>
  <c r="L649" i="3"/>
  <c r="M649" i="3"/>
  <c r="I649" i="3"/>
  <c r="K649" i="3"/>
  <c r="G649" i="3"/>
  <c r="C163" i="2"/>
  <c r="D164" i="2"/>
  <c r="F163" i="2"/>
  <c r="G517" i="2"/>
  <c r="D517" i="2"/>
  <c r="H517" i="2"/>
  <c r="I517" i="2" s="1"/>
  <c r="E518" i="2"/>
  <c r="F517" i="2"/>
  <c r="C517" i="2"/>
  <c r="G97" i="3"/>
  <c r="E97" i="3"/>
  <c r="F97" i="3" s="1"/>
  <c r="L570" i="3"/>
  <c r="I570" i="3"/>
  <c r="G570" i="3"/>
  <c r="H570" i="3"/>
  <c r="J570" i="3"/>
  <c r="M570" i="3"/>
  <c r="K570" i="3"/>
  <c r="G87" i="5"/>
  <c r="I87" i="5"/>
  <c r="H87" i="5"/>
  <c r="D546" i="10" l="1"/>
  <c r="C545" i="10"/>
  <c r="G201" i="3"/>
  <c r="E201" i="3"/>
  <c r="F201" i="3"/>
  <c r="F202" i="3"/>
  <c r="G202" i="3"/>
  <c r="E202" i="3"/>
  <c r="E1245" i="3"/>
  <c r="F1245" i="3"/>
  <c r="G1245" i="3"/>
  <c r="D1246" i="3"/>
  <c r="C1245" i="3"/>
  <c r="H650" i="3"/>
  <c r="L650" i="3"/>
  <c r="G650" i="3"/>
  <c r="M650" i="3"/>
  <c r="K650" i="3"/>
  <c r="I650" i="3"/>
  <c r="J650" i="3"/>
  <c r="C164" i="2"/>
  <c r="D165" i="2"/>
  <c r="D166" i="2" s="1"/>
  <c r="F164" i="2"/>
  <c r="G518" i="2"/>
  <c r="E519" i="2"/>
  <c r="C518" i="2"/>
  <c r="H518" i="2"/>
  <c r="I518" i="2" s="1"/>
  <c r="D518" i="2"/>
  <c r="F518" i="2"/>
  <c r="G98" i="3"/>
  <c r="E98" i="3"/>
  <c r="F98" i="3" s="1"/>
  <c r="K571" i="3"/>
  <c r="M571" i="3"/>
  <c r="J571" i="3"/>
  <c r="G571" i="3"/>
  <c r="I571" i="3"/>
  <c r="H571" i="3"/>
  <c r="L571" i="3"/>
  <c r="I88" i="5"/>
  <c r="G88" i="5"/>
  <c r="H88" i="5"/>
  <c r="D547" i="10" l="1"/>
  <c r="C546" i="10"/>
  <c r="F203" i="3"/>
  <c r="G203" i="3"/>
  <c r="E203" i="3"/>
  <c r="G1246" i="3"/>
  <c r="F1246" i="3"/>
  <c r="E1246" i="3"/>
  <c r="D1247" i="3"/>
  <c r="C1246" i="3"/>
  <c r="H651" i="3"/>
  <c r="G651" i="3"/>
  <c r="L651" i="3"/>
  <c r="J651" i="3"/>
  <c r="K651" i="3"/>
  <c r="I651" i="3"/>
  <c r="M651" i="3"/>
  <c r="F166" i="2"/>
  <c r="D167" i="2"/>
  <c r="F167" i="2" s="1"/>
  <c r="C166" i="2"/>
  <c r="C165" i="2"/>
  <c r="F165" i="2"/>
  <c r="D519" i="2"/>
  <c r="F519" i="2"/>
  <c r="E520" i="2"/>
  <c r="C519" i="2"/>
  <c r="G519" i="2"/>
  <c r="H519" i="2"/>
  <c r="I519" i="2" s="1"/>
  <c r="G99" i="3"/>
  <c r="E99" i="3"/>
  <c r="F99" i="3" s="1"/>
  <c r="H572" i="3"/>
  <c r="G572" i="3"/>
  <c r="I572" i="3"/>
  <c r="J572" i="3"/>
  <c r="K572" i="3"/>
  <c r="M572" i="3"/>
  <c r="L572" i="3"/>
  <c r="I89" i="5"/>
  <c r="G89" i="5"/>
  <c r="H89" i="5"/>
  <c r="C547" i="10" l="1"/>
  <c r="D548" i="10"/>
  <c r="F204" i="3"/>
  <c r="G204" i="3"/>
  <c r="E204" i="3"/>
  <c r="F1247" i="3"/>
  <c r="E1247" i="3"/>
  <c r="G1247" i="3"/>
  <c r="D1248" i="3"/>
  <c r="C1247" i="3"/>
  <c r="M652" i="3"/>
  <c r="H652" i="3"/>
  <c r="L652" i="3"/>
  <c r="J652" i="3"/>
  <c r="I652" i="3"/>
  <c r="K652" i="3"/>
  <c r="G652" i="3"/>
  <c r="C167" i="2"/>
  <c r="D168" i="2"/>
  <c r="F168" i="2" s="1"/>
  <c r="C520" i="2"/>
  <c r="F520" i="2"/>
  <c r="H520" i="2"/>
  <c r="I520" i="2" s="1"/>
  <c r="D520" i="2"/>
  <c r="E521" i="2"/>
  <c r="G520" i="2"/>
  <c r="E100" i="3"/>
  <c r="F100" i="3" s="1"/>
  <c r="G100" i="3"/>
  <c r="L573" i="3"/>
  <c r="G573" i="3"/>
  <c r="M573" i="3"/>
  <c r="H573" i="3"/>
  <c r="J573" i="3"/>
  <c r="I573" i="3"/>
  <c r="K573" i="3"/>
  <c r="H90" i="5"/>
  <c r="G90" i="5"/>
  <c r="I90" i="5"/>
  <c r="C548" i="10" l="1"/>
  <c r="D549" i="10"/>
  <c r="F205" i="3"/>
  <c r="G205" i="3"/>
  <c r="E205" i="3"/>
  <c r="G1248" i="3"/>
  <c r="F1248" i="3"/>
  <c r="E1248" i="3"/>
  <c r="D1249" i="3"/>
  <c r="C1248" i="3"/>
  <c r="L653" i="3"/>
  <c r="M653" i="3"/>
  <c r="I653" i="3"/>
  <c r="G653" i="3"/>
  <c r="K653" i="3"/>
  <c r="H653" i="3"/>
  <c r="J653" i="3"/>
  <c r="D169" i="2"/>
  <c r="F169" i="2" s="1"/>
  <c r="C168" i="2"/>
  <c r="G521" i="2"/>
  <c r="E522" i="2"/>
  <c r="C521" i="2"/>
  <c r="H521" i="2"/>
  <c r="I521" i="2" s="1"/>
  <c r="F521" i="2"/>
  <c r="D521" i="2"/>
  <c r="G101" i="3"/>
  <c r="E101" i="3"/>
  <c r="F101" i="3" s="1"/>
  <c r="G91" i="5"/>
  <c r="I91" i="5"/>
  <c r="H91" i="5"/>
  <c r="D550" i="10" l="1"/>
  <c r="C549" i="10"/>
  <c r="G206" i="3"/>
  <c r="E206" i="3"/>
  <c r="F206" i="3"/>
  <c r="G1249" i="3"/>
  <c r="F1249" i="3"/>
  <c r="E1249" i="3"/>
  <c r="D1250" i="3"/>
  <c r="C1249" i="3"/>
  <c r="G654" i="3"/>
  <c r="I654" i="3"/>
  <c r="K654" i="3"/>
  <c r="H654" i="3"/>
  <c r="J654" i="3"/>
  <c r="L654" i="3"/>
  <c r="M654" i="3"/>
  <c r="C169" i="2"/>
  <c r="D170" i="2"/>
  <c r="F170" i="2" s="1"/>
  <c r="H522" i="2"/>
  <c r="I522" i="2" s="1"/>
  <c r="G522" i="2"/>
  <c r="D522" i="2"/>
  <c r="F522" i="2"/>
  <c r="E523" i="2"/>
  <c r="C522" i="2"/>
  <c r="E102" i="3"/>
  <c r="F102" i="3" s="1"/>
  <c r="G102" i="3"/>
  <c r="I92" i="5"/>
  <c r="G92" i="5"/>
  <c r="H92" i="5"/>
  <c r="C550" i="10" l="1"/>
  <c r="D551" i="10"/>
  <c r="F207" i="3"/>
  <c r="G1250" i="3"/>
  <c r="E1250" i="3"/>
  <c r="F1250" i="3"/>
  <c r="D1251" i="3"/>
  <c r="C1250" i="3"/>
  <c r="L655" i="3"/>
  <c r="K655" i="3"/>
  <c r="J655" i="3"/>
  <c r="H655" i="3"/>
  <c r="I655" i="3"/>
  <c r="M655" i="3"/>
  <c r="G655" i="3"/>
  <c r="D171" i="2"/>
  <c r="C170" i="2"/>
  <c r="H523" i="2"/>
  <c r="I523" i="2" s="1"/>
  <c r="C523" i="2"/>
  <c r="G523" i="2"/>
  <c r="D523" i="2"/>
  <c r="F523" i="2"/>
  <c r="E524" i="2"/>
  <c r="G103" i="3"/>
  <c r="E103" i="3"/>
  <c r="F103" i="3" s="1"/>
  <c r="G93" i="5"/>
  <c r="I93" i="5"/>
  <c r="H93" i="5"/>
  <c r="D552" i="10" l="1"/>
  <c r="C551" i="10"/>
  <c r="G207" i="3"/>
  <c r="E207" i="3"/>
  <c r="G208" i="3"/>
  <c r="E208" i="3"/>
  <c r="F208" i="3"/>
  <c r="F1251" i="3"/>
  <c r="E1251" i="3"/>
  <c r="G1251" i="3"/>
  <c r="D1252" i="3"/>
  <c r="C1251" i="3"/>
  <c r="G656" i="3"/>
  <c r="H656" i="3"/>
  <c r="M656" i="3"/>
  <c r="I656" i="3"/>
  <c r="K656" i="3"/>
  <c r="L656" i="3"/>
  <c r="J656" i="3"/>
  <c r="C171" i="2"/>
  <c r="F171" i="2"/>
  <c r="C524" i="2"/>
  <c r="D524" i="2"/>
  <c r="H524" i="2"/>
  <c r="I524" i="2" s="1"/>
  <c r="E525" i="2"/>
  <c r="G524" i="2"/>
  <c r="F524" i="2"/>
  <c r="G104" i="3"/>
  <c r="E104" i="3"/>
  <c r="F104" i="3" s="1"/>
  <c r="H94" i="5"/>
  <c r="I94" i="5"/>
  <c r="G94" i="5"/>
  <c r="C552" i="10" l="1"/>
  <c r="D553" i="10"/>
  <c r="G209" i="3"/>
  <c r="F209" i="3"/>
  <c r="E209" i="3"/>
  <c r="F1252" i="3"/>
  <c r="G1252" i="3"/>
  <c r="E1252" i="3"/>
  <c r="D1253" i="3"/>
  <c r="C1252" i="3"/>
  <c r="H657" i="3"/>
  <c r="K657" i="3"/>
  <c r="L657" i="3"/>
  <c r="J657" i="3"/>
  <c r="G657" i="3"/>
  <c r="M657" i="3"/>
  <c r="I657" i="3"/>
  <c r="G525" i="2"/>
  <c r="C525" i="2"/>
  <c r="E526" i="2"/>
  <c r="H525" i="2"/>
  <c r="I525" i="2" s="1"/>
  <c r="D525" i="2"/>
  <c r="F525" i="2"/>
  <c r="E105" i="3"/>
  <c r="F105" i="3" s="1"/>
  <c r="G105" i="3"/>
  <c r="I95" i="5"/>
  <c r="G95" i="5"/>
  <c r="H95" i="5"/>
  <c r="C553" i="10" l="1"/>
  <c r="D554" i="10"/>
  <c r="E210" i="3"/>
  <c r="G210" i="3"/>
  <c r="G1253" i="3"/>
  <c r="F1253" i="3"/>
  <c r="E1253" i="3"/>
  <c r="C1253" i="3"/>
  <c r="D1254" i="3"/>
  <c r="I658" i="3"/>
  <c r="H658" i="3"/>
  <c r="G658" i="3"/>
  <c r="M658" i="3"/>
  <c r="K658" i="3"/>
  <c r="L658" i="3"/>
  <c r="J658" i="3"/>
  <c r="G526" i="2"/>
  <c r="D526" i="2"/>
  <c r="F526" i="2"/>
  <c r="E527" i="2"/>
  <c r="H526" i="2"/>
  <c r="I526" i="2" s="1"/>
  <c r="C526" i="2"/>
  <c r="G106" i="3"/>
  <c r="E106" i="3"/>
  <c r="F106" i="3" s="1"/>
  <c r="H96" i="5"/>
  <c r="I96" i="5"/>
  <c r="G96" i="5"/>
  <c r="D555" i="10" l="1"/>
  <c r="C554" i="10"/>
  <c r="F210" i="3"/>
  <c r="E211" i="3"/>
  <c r="F211" i="3"/>
  <c r="G211" i="3"/>
  <c r="G1254" i="3"/>
  <c r="F1254" i="3"/>
  <c r="E1254" i="3"/>
  <c r="D1255" i="3"/>
  <c r="C1254" i="3"/>
  <c r="J659" i="3"/>
  <c r="G659" i="3"/>
  <c r="K659" i="3"/>
  <c r="M659" i="3"/>
  <c r="I659" i="3"/>
  <c r="H659" i="3"/>
  <c r="L659" i="3"/>
  <c r="G292" i="3"/>
  <c r="E292" i="3"/>
  <c r="F292" i="3"/>
  <c r="G527" i="2"/>
  <c r="D527" i="2"/>
  <c r="C527" i="2"/>
  <c r="F527" i="2"/>
  <c r="H527" i="2"/>
  <c r="I527" i="2" s="1"/>
  <c r="E528" i="2"/>
  <c r="E107" i="3"/>
  <c r="F107" i="3" s="1"/>
  <c r="G107" i="3"/>
  <c r="I97" i="5"/>
  <c r="G97" i="5"/>
  <c r="H97" i="5"/>
  <c r="C555" i="10" l="1"/>
  <c r="D556" i="10"/>
  <c r="E212" i="3"/>
  <c r="G212" i="3"/>
  <c r="F212" i="3"/>
  <c r="F1255" i="3"/>
  <c r="E1255" i="3"/>
  <c r="G1255" i="3"/>
  <c r="D1256" i="3"/>
  <c r="C1255" i="3"/>
  <c r="J660" i="3"/>
  <c r="H660" i="3"/>
  <c r="G660" i="3"/>
  <c r="L660" i="3"/>
  <c r="M660" i="3"/>
  <c r="I660" i="3"/>
  <c r="K660" i="3"/>
  <c r="G293" i="3"/>
  <c r="F293" i="3"/>
  <c r="E293" i="3"/>
  <c r="C528" i="2"/>
  <c r="E529" i="2"/>
  <c r="H528" i="2"/>
  <c r="I528" i="2" s="1"/>
  <c r="D528" i="2"/>
  <c r="G528" i="2"/>
  <c r="F528" i="2"/>
  <c r="G108" i="3"/>
  <c r="E108" i="3"/>
  <c r="F108" i="3" s="1"/>
  <c r="H98" i="5"/>
  <c r="G98" i="5"/>
  <c r="I98" i="5"/>
  <c r="C556" i="10" l="1"/>
  <c r="D557" i="10"/>
  <c r="F213" i="3"/>
  <c r="E213" i="3"/>
  <c r="G213" i="3"/>
  <c r="E1256" i="3"/>
  <c r="G1256" i="3"/>
  <c r="F1256" i="3"/>
  <c r="D1257" i="3"/>
  <c r="C1256" i="3"/>
  <c r="L661" i="3"/>
  <c r="H661" i="3"/>
  <c r="I661" i="3"/>
  <c r="G661" i="3"/>
  <c r="J661" i="3"/>
  <c r="K661" i="3"/>
  <c r="M661" i="3"/>
  <c r="C529" i="2"/>
  <c r="H529" i="2"/>
  <c r="I529" i="2" s="1"/>
  <c r="E530" i="2"/>
  <c r="D529" i="2"/>
  <c r="G529" i="2"/>
  <c r="F529" i="2"/>
  <c r="E109" i="3"/>
  <c r="F109" i="3" s="1"/>
  <c r="G109" i="3"/>
  <c r="H99" i="5"/>
  <c r="G99" i="5"/>
  <c r="I99" i="5"/>
  <c r="D558" i="10" l="1"/>
  <c r="C557" i="10"/>
  <c r="G214" i="3"/>
  <c r="F214" i="3"/>
  <c r="E214" i="3"/>
  <c r="E1257" i="3"/>
  <c r="F1257" i="3"/>
  <c r="G1257" i="3"/>
  <c r="D1258" i="3"/>
  <c r="C1257" i="3"/>
  <c r="L662" i="3"/>
  <c r="G662" i="3"/>
  <c r="I662" i="3"/>
  <c r="H662" i="3"/>
  <c r="K662" i="3"/>
  <c r="J662" i="3"/>
  <c r="M662" i="3"/>
  <c r="C530" i="2"/>
  <c r="E531" i="2"/>
  <c r="F530" i="2"/>
  <c r="G530" i="2"/>
  <c r="D530" i="2"/>
  <c r="H530" i="2"/>
  <c r="I530" i="2" s="1"/>
  <c r="E110" i="3"/>
  <c r="F110" i="3" s="1"/>
  <c r="G110" i="3"/>
  <c r="G100" i="5"/>
  <c r="I100" i="5"/>
  <c r="H100" i="5"/>
  <c r="C558" i="10" l="1"/>
  <c r="D559" i="10"/>
  <c r="E215" i="3"/>
  <c r="G215" i="3"/>
  <c r="F215" i="3"/>
  <c r="G1258" i="3"/>
  <c r="F1258" i="3"/>
  <c r="E1258" i="3"/>
  <c r="D1259" i="3"/>
  <c r="C1258" i="3"/>
  <c r="J663" i="3"/>
  <c r="K663" i="3"/>
  <c r="I663" i="3"/>
  <c r="G663" i="3"/>
  <c r="H663" i="3"/>
  <c r="L663" i="3"/>
  <c r="M663" i="3"/>
  <c r="C531" i="2"/>
  <c r="H531" i="2"/>
  <c r="I531" i="2" s="1"/>
  <c r="D531" i="2"/>
  <c r="E532" i="2"/>
  <c r="F531" i="2"/>
  <c r="G531" i="2"/>
  <c r="G111" i="3"/>
  <c r="E111" i="3"/>
  <c r="F111" i="3" s="1"/>
  <c r="G101" i="5"/>
  <c r="H101" i="5"/>
  <c r="I101" i="5"/>
  <c r="C559" i="10" l="1"/>
  <c r="D560" i="10"/>
  <c r="E216" i="3"/>
  <c r="F216" i="3"/>
  <c r="G216" i="3"/>
  <c r="F1259" i="3"/>
  <c r="E1259" i="3"/>
  <c r="G1259" i="3"/>
  <c r="D1260" i="3"/>
  <c r="C1259" i="3"/>
  <c r="M664" i="3"/>
  <c r="G664" i="3"/>
  <c r="L664" i="3"/>
  <c r="J664" i="3"/>
  <c r="H664" i="3"/>
  <c r="K664" i="3"/>
  <c r="I664" i="3"/>
  <c r="H532" i="2"/>
  <c r="I532" i="2" s="1"/>
  <c r="G532" i="2"/>
  <c r="D532" i="2"/>
  <c r="C532" i="2"/>
  <c r="F532" i="2"/>
  <c r="E533" i="2"/>
  <c r="G112" i="3"/>
  <c r="E112" i="3"/>
  <c r="F112" i="3" s="1"/>
  <c r="H102" i="5"/>
  <c r="I102" i="5"/>
  <c r="G102" i="5"/>
  <c r="C560" i="10" l="1"/>
  <c r="D561" i="10"/>
  <c r="E217" i="3"/>
  <c r="F217" i="3"/>
  <c r="G217" i="3"/>
  <c r="G1260" i="3"/>
  <c r="F1260" i="3"/>
  <c r="E1260" i="3"/>
  <c r="D1261" i="3"/>
  <c r="C1260" i="3"/>
  <c r="M665" i="3"/>
  <c r="J665" i="3"/>
  <c r="G665" i="3"/>
  <c r="L665" i="3"/>
  <c r="K665" i="3"/>
  <c r="I665" i="3"/>
  <c r="H665" i="3"/>
  <c r="G533" i="2"/>
  <c r="C533" i="2"/>
  <c r="H533" i="2"/>
  <c r="I533" i="2" s="1"/>
  <c r="E534" i="2"/>
  <c r="F533" i="2"/>
  <c r="D533" i="2"/>
  <c r="G113" i="3"/>
  <c r="E113" i="3"/>
  <c r="F113" i="3" s="1"/>
  <c r="I103" i="5"/>
  <c r="H103" i="5"/>
  <c r="G103" i="5"/>
  <c r="C561" i="10" l="1"/>
  <c r="D562" i="10"/>
  <c r="F218" i="3"/>
  <c r="E218" i="3"/>
  <c r="E1261" i="3"/>
  <c r="G1261" i="3"/>
  <c r="F1261" i="3"/>
  <c r="D1262" i="3"/>
  <c r="C1261" i="3"/>
  <c r="L666" i="3"/>
  <c r="M666" i="3"/>
  <c r="G666" i="3"/>
  <c r="K666" i="3"/>
  <c r="J666" i="3"/>
  <c r="H666" i="3"/>
  <c r="I666" i="3"/>
  <c r="C534" i="2"/>
  <c r="G534" i="2"/>
  <c r="E535" i="2"/>
  <c r="F534" i="2"/>
  <c r="H534" i="2"/>
  <c r="I534" i="2" s="1"/>
  <c r="D534" i="2"/>
  <c r="E114" i="3"/>
  <c r="F114" i="3" s="1"/>
  <c r="G114" i="3"/>
  <c r="H104" i="5"/>
  <c r="G104" i="5"/>
  <c r="I104" i="5"/>
  <c r="D563" i="10" l="1"/>
  <c r="C562" i="10"/>
  <c r="G218" i="3"/>
  <c r="E219" i="3"/>
  <c r="F219" i="3"/>
  <c r="G219" i="3"/>
  <c r="G1262" i="3"/>
  <c r="F1262" i="3"/>
  <c r="E1262" i="3"/>
  <c r="D1263" i="3"/>
  <c r="C1262" i="3"/>
  <c r="J667" i="3"/>
  <c r="I667" i="3"/>
  <c r="H667" i="3"/>
  <c r="L667" i="3"/>
  <c r="G667" i="3"/>
  <c r="M667" i="3"/>
  <c r="K667" i="3"/>
  <c r="E536" i="2"/>
  <c r="G535" i="2"/>
  <c r="F535" i="2"/>
  <c r="H535" i="2"/>
  <c r="I535" i="2" s="1"/>
  <c r="D535" i="2"/>
  <c r="C535" i="2"/>
  <c r="E115" i="3"/>
  <c r="F115" i="3" s="1"/>
  <c r="G115" i="3"/>
  <c r="H105" i="5"/>
  <c r="I105" i="5"/>
  <c r="G105" i="5"/>
  <c r="C563" i="10" l="1"/>
  <c r="D564" i="10"/>
  <c r="F220" i="3"/>
  <c r="G220" i="3"/>
  <c r="E220" i="3"/>
  <c r="F1263" i="3"/>
  <c r="E1263" i="3"/>
  <c r="G1263" i="3"/>
  <c r="D1264" i="3"/>
  <c r="C1263" i="3"/>
  <c r="K668" i="3"/>
  <c r="L668" i="3"/>
  <c r="H668" i="3"/>
  <c r="J668" i="3"/>
  <c r="G668" i="3"/>
  <c r="I668" i="3"/>
  <c r="M668" i="3"/>
  <c r="F536" i="2"/>
  <c r="C536" i="2"/>
  <c r="G536" i="2"/>
  <c r="E537" i="2"/>
  <c r="D536" i="2"/>
  <c r="H536" i="2"/>
  <c r="I536" i="2" s="1"/>
  <c r="G116" i="3"/>
  <c r="E116" i="3"/>
  <c r="F116" i="3" s="1"/>
  <c r="G106" i="5"/>
  <c r="I106" i="5"/>
  <c r="H106" i="5"/>
  <c r="C564" i="10" l="1"/>
  <c r="D565" i="10"/>
  <c r="E221" i="3"/>
  <c r="F221" i="3"/>
  <c r="G221" i="3"/>
  <c r="G1264" i="3"/>
  <c r="F1264" i="3"/>
  <c r="E1264" i="3"/>
  <c r="D1265" i="3"/>
  <c r="C1264" i="3"/>
  <c r="G669" i="3"/>
  <c r="H669" i="3"/>
  <c r="L669" i="3"/>
  <c r="M669" i="3"/>
  <c r="K669" i="3"/>
  <c r="I669" i="3"/>
  <c r="J669" i="3"/>
  <c r="E538" i="2"/>
  <c r="H537" i="2"/>
  <c r="I537" i="2" s="1"/>
  <c r="D537" i="2"/>
  <c r="F537" i="2"/>
  <c r="C537" i="2"/>
  <c r="G537" i="2"/>
  <c r="G117" i="3"/>
  <c r="E117" i="3"/>
  <c r="F117" i="3" s="1"/>
  <c r="I107" i="5"/>
  <c r="H107" i="5"/>
  <c r="G107" i="5"/>
  <c r="D566" i="10" l="1"/>
  <c r="C565" i="10"/>
  <c r="F222" i="3"/>
  <c r="G222" i="3"/>
  <c r="E222" i="3"/>
  <c r="G1265" i="3"/>
  <c r="F1265" i="3"/>
  <c r="E1265" i="3"/>
  <c r="C1265" i="3"/>
  <c r="D1266" i="3"/>
  <c r="H670" i="3"/>
  <c r="M670" i="3"/>
  <c r="L670" i="3"/>
  <c r="G670" i="3"/>
  <c r="J670" i="3"/>
  <c r="I670" i="3"/>
  <c r="K670" i="3"/>
  <c r="F538" i="2"/>
  <c r="C538" i="2"/>
  <c r="E539" i="2"/>
  <c r="H538" i="2"/>
  <c r="I538" i="2" s="1"/>
  <c r="D538" i="2"/>
  <c r="G538" i="2"/>
  <c r="E118" i="3"/>
  <c r="F118" i="3" s="1"/>
  <c r="G118" i="3"/>
  <c r="I108" i="5"/>
  <c r="H108" i="5"/>
  <c r="G108" i="5"/>
  <c r="C566" i="10" l="1"/>
  <c r="D567" i="10"/>
  <c r="G223" i="3"/>
  <c r="E223" i="3"/>
  <c r="F223" i="3"/>
  <c r="G1266" i="3"/>
  <c r="E1266" i="3"/>
  <c r="F1266" i="3"/>
  <c r="D1267" i="3"/>
  <c r="C1266" i="3"/>
  <c r="L671" i="3"/>
  <c r="M671" i="3"/>
  <c r="J671" i="3"/>
  <c r="I671" i="3"/>
  <c r="H671" i="3"/>
  <c r="G671" i="3"/>
  <c r="K671" i="3"/>
  <c r="G539" i="2"/>
  <c r="D539" i="2"/>
  <c r="C539" i="2"/>
  <c r="H539" i="2"/>
  <c r="I539" i="2" s="1"/>
  <c r="E540" i="2"/>
  <c r="F539" i="2"/>
  <c r="E119" i="3"/>
  <c r="F119" i="3" s="1"/>
  <c r="G119" i="3"/>
  <c r="G109" i="5"/>
  <c r="I109" i="5"/>
  <c r="H109" i="5"/>
  <c r="D568" i="10" l="1"/>
  <c r="C567" i="10"/>
  <c r="G224" i="3"/>
  <c r="F224" i="3"/>
  <c r="E224" i="3"/>
  <c r="F1267" i="3"/>
  <c r="E1267" i="3"/>
  <c r="G1267" i="3"/>
  <c r="D1268" i="3"/>
  <c r="C1267" i="3"/>
  <c r="M672" i="3"/>
  <c r="J672" i="3"/>
  <c r="G672" i="3"/>
  <c r="L672" i="3"/>
  <c r="I672" i="3"/>
  <c r="H672" i="3"/>
  <c r="K672" i="3"/>
  <c r="C540" i="2"/>
  <c r="D540" i="2"/>
  <c r="H540" i="2"/>
  <c r="I540" i="2" s="1"/>
  <c r="G540" i="2"/>
  <c r="E541" i="2"/>
  <c r="F540" i="2"/>
  <c r="E120" i="3"/>
  <c r="F120" i="3" s="1"/>
  <c r="G120" i="3"/>
  <c r="H110" i="5"/>
  <c r="I110" i="5"/>
  <c r="G110" i="5"/>
  <c r="D569" i="10" l="1"/>
  <c r="C569" i="10" s="1"/>
  <c r="C568" i="10"/>
  <c r="E225" i="3"/>
  <c r="F225" i="3"/>
  <c r="G225" i="3"/>
  <c r="F1268" i="3"/>
  <c r="G1268" i="3"/>
  <c r="E1268" i="3"/>
  <c r="D1269" i="3"/>
  <c r="C1268" i="3"/>
  <c r="G673" i="3"/>
  <c r="I673" i="3"/>
  <c r="H673" i="3"/>
  <c r="K673" i="3"/>
  <c r="L673" i="3"/>
  <c r="M673" i="3"/>
  <c r="J673" i="3"/>
  <c r="E542" i="2"/>
  <c r="F541" i="2"/>
  <c r="G541" i="2"/>
  <c r="D541" i="2"/>
  <c r="H541" i="2"/>
  <c r="I541" i="2" s="1"/>
  <c r="C541" i="2"/>
  <c r="G121" i="3"/>
  <c r="E121" i="3"/>
  <c r="F121" i="3" s="1"/>
  <c r="H111" i="5"/>
  <c r="G111" i="5"/>
  <c r="I111" i="5"/>
  <c r="G226" i="3" l="1"/>
  <c r="F226" i="3"/>
  <c r="E226" i="3"/>
  <c r="G1269" i="3"/>
  <c r="F1269" i="3"/>
  <c r="E1269" i="3"/>
  <c r="C1269" i="3"/>
  <c r="D1270" i="3"/>
  <c r="M674" i="3"/>
  <c r="J674" i="3"/>
  <c r="G674" i="3"/>
  <c r="L674" i="3"/>
  <c r="I674" i="3"/>
  <c r="H674" i="3"/>
  <c r="K674" i="3"/>
  <c r="G542" i="2"/>
  <c r="H542" i="2"/>
  <c r="I542" i="2" s="1"/>
  <c r="F542" i="2"/>
  <c r="E543" i="2"/>
  <c r="D542" i="2"/>
  <c r="C542" i="2"/>
  <c r="E122" i="3"/>
  <c r="F122" i="3" s="1"/>
  <c r="G122" i="3"/>
  <c r="H112" i="5"/>
  <c r="I112" i="5"/>
  <c r="G112" i="5"/>
  <c r="E227" i="3" l="1"/>
  <c r="G227" i="3"/>
  <c r="F227" i="3"/>
  <c r="G1270" i="3"/>
  <c r="F1270" i="3"/>
  <c r="E1270" i="3"/>
  <c r="D1271" i="3"/>
  <c r="C1270" i="3"/>
  <c r="G675" i="3"/>
  <c r="L675" i="3"/>
  <c r="M675" i="3"/>
  <c r="K675" i="3"/>
  <c r="I675" i="3"/>
  <c r="H675" i="3"/>
  <c r="J675" i="3"/>
  <c r="G543" i="2"/>
  <c r="D543" i="2"/>
  <c r="C543" i="2"/>
  <c r="H543" i="2"/>
  <c r="I543" i="2" s="1"/>
  <c r="E544" i="2"/>
  <c r="F543" i="2"/>
  <c r="E123" i="3"/>
  <c r="F123" i="3" s="1"/>
  <c r="G123" i="3"/>
  <c r="G113" i="5"/>
  <c r="H113" i="5"/>
  <c r="I113" i="5"/>
  <c r="F228" i="3" l="1"/>
  <c r="E228" i="3"/>
  <c r="G228" i="3"/>
  <c r="F1271" i="3"/>
  <c r="E1271" i="3"/>
  <c r="G1271" i="3"/>
  <c r="D1272" i="3"/>
  <c r="C1271" i="3"/>
  <c r="I676" i="3"/>
  <c r="H676" i="3"/>
  <c r="L676" i="3"/>
  <c r="M676" i="3"/>
  <c r="G676" i="3"/>
  <c r="J676" i="3"/>
  <c r="K676" i="3"/>
  <c r="F544" i="2"/>
  <c r="E545" i="2"/>
  <c r="G544" i="2"/>
  <c r="H544" i="2"/>
  <c r="I544" i="2" s="1"/>
  <c r="D544" i="2"/>
  <c r="C544" i="2"/>
  <c r="E124" i="3"/>
  <c r="F124" i="3" s="1"/>
  <c r="G124" i="3"/>
  <c r="I114" i="5"/>
  <c r="H114" i="5"/>
  <c r="G114" i="5"/>
  <c r="G229" i="3" l="1"/>
  <c r="E229" i="3"/>
  <c r="F229" i="3"/>
  <c r="E1272" i="3"/>
  <c r="G1272" i="3"/>
  <c r="F1272" i="3"/>
  <c r="D1273" i="3"/>
  <c r="C1272" i="3"/>
  <c r="M677" i="3"/>
  <c r="L677" i="3"/>
  <c r="J677" i="3"/>
  <c r="G677" i="3"/>
  <c r="K677" i="3"/>
  <c r="H677" i="3"/>
  <c r="I677" i="3"/>
  <c r="C545" i="2"/>
  <c r="F545" i="2"/>
  <c r="H545" i="2"/>
  <c r="I545" i="2" s="1"/>
  <c r="D545" i="2"/>
  <c r="G545" i="2"/>
  <c r="G125" i="3"/>
  <c r="E125" i="3"/>
  <c r="F125" i="3" s="1"/>
  <c r="G115" i="5"/>
  <c r="I115" i="5"/>
  <c r="H115" i="5"/>
  <c r="G230" i="3" l="1"/>
  <c r="E230" i="3"/>
  <c r="F230" i="3"/>
  <c r="E1273" i="3"/>
  <c r="F1273" i="3"/>
  <c r="G1273" i="3"/>
  <c r="D1274" i="3"/>
  <c r="C1273" i="3"/>
  <c r="M678" i="3"/>
  <c r="J678" i="3"/>
  <c r="K678" i="3"/>
  <c r="L678" i="3"/>
  <c r="H678" i="3"/>
  <c r="I678" i="3"/>
  <c r="G678" i="3"/>
  <c r="G126" i="3"/>
  <c r="E126" i="3"/>
  <c r="F126" i="3" s="1"/>
  <c r="I116" i="5"/>
  <c r="H116" i="5"/>
  <c r="G116" i="5"/>
  <c r="G231" i="3" l="1"/>
  <c r="E231" i="3"/>
  <c r="F231" i="3"/>
  <c r="G1274" i="3"/>
  <c r="F1274" i="3"/>
  <c r="E1274" i="3"/>
  <c r="D1275" i="3"/>
  <c r="C1274" i="3"/>
  <c r="J679" i="3"/>
  <c r="L679" i="3"/>
  <c r="I679" i="3"/>
  <c r="H679" i="3"/>
  <c r="M679" i="3"/>
  <c r="G679" i="3"/>
  <c r="K679" i="3"/>
  <c r="G127" i="3"/>
  <c r="E127" i="3"/>
  <c r="F127" i="3" s="1"/>
  <c r="H117" i="5"/>
  <c r="G117" i="5"/>
  <c r="I117" i="5"/>
  <c r="F232" i="3" l="1"/>
  <c r="E232" i="3"/>
  <c r="G232" i="3"/>
  <c r="F1275" i="3"/>
  <c r="E1275" i="3"/>
  <c r="G1275" i="3"/>
  <c r="D1276" i="3"/>
  <c r="C1275" i="3"/>
  <c r="G680" i="3"/>
  <c r="M680" i="3"/>
  <c r="I680" i="3"/>
  <c r="K680" i="3"/>
  <c r="H680" i="3"/>
  <c r="J680" i="3"/>
  <c r="L680" i="3"/>
  <c r="G128" i="3"/>
  <c r="E128" i="3"/>
  <c r="F128" i="3" s="1"/>
  <c r="H118" i="5"/>
  <c r="G118" i="5"/>
  <c r="I118" i="5"/>
  <c r="G233" i="3" l="1"/>
  <c r="E233" i="3"/>
  <c r="F233" i="3"/>
  <c r="G1276" i="3"/>
  <c r="F1276" i="3"/>
  <c r="E1276" i="3"/>
  <c r="D1277" i="3"/>
  <c r="C1276" i="3"/>
  <c r="M681" i="3"/>
  <c r="G681" i="3"/>
  <c r="H681" i="3"/>
  <c r="I681" i="3"/>
  <c r="K681" i="3"/>
  <c r="J681" i="3"/>
  <c r="L681" i="3"/>
  <c r="E129" i="3"/>
  <c r="F129" i="3" s="1"/>
  <c r="G129" i="3"/>
  <c r="I119" i="5"/>
  <c r="G119" i="5"/>
  <c r="H119" i="5"/>
  <c r="E234" i="3" l="1"/>
  <c r="F234" i="3"/>
  <c r="G234" i="3"/>
  <c r="E1277" i="3"/>
  <c r="G1277" i="3"/>
  <c r="F1277" i="3"/>
  <c r="D1278" i="3"/>
  <c r="C1277" i="3"/>
  <c r="H682" i="3"/>
  <c r="M682" i="3"/>
  <c r="K682" i="3"/>
  <c r="L682" i="3"/>
  <c r="I682" i="3"/>
  <c r="J682" i="3"/>
  <c r="G682" i="3"/>
  <c r="E130" i="3"/>
  <c r="F130" i="3" s="1"/>
  <c r="G130" i="3"/>
  <c r="G120" i="5"/>
  <c r="I120" i="5"/>
  <c r="H120" i="5"/>
  <c r="F235" i="3" l="1"/>
  <c r="E235" i="3"/>
  <c r="G235" i="3"/>
  <c r="G1278" i="3"/>
  <c r="F1278" i="3"/>
  <c r="E1278" i="3"/>
  <c r="D1279" i="3"/>
  <c r="C1278" i="3"/>
  <c r="G683" i="3"/>
  <c r="H683" i="3"/>
  <c r="K683" i="3"/>
  <c r="I683" i="3"/>
  <c r="M683" i="3"/>
  <c r="J683" i="3"/>
  <c r="L683" i="3"/>
  <c r="E131" i="3"/>
  <c r="F131" i="3" s="1"/>
  <c r="G131" i="3"/>
  <c r="G121" i="5"/>
  <c r="I121" i="5"/>
  <c r="H121" i="5"/>
  <c r="G236" i="3" l="1"/>
  <c r="E236" i="3"/>
  <c r="F236" i="3"/>
  <c r="F1279" i="3"/>
  <c r="E1279" i="3"/>
  <c r="G1279" i="3"/>
  <c r="D1280" i="3"/>
  <c r="C1279" i="3"/>
  <c r="J684" i="3"/>
  <c r="K684" i="3"/>
  <c r="G684" i="3"/>
  <c r="L684" i="3"/>
  <c r="I684" i="3"/>
  <c r="M684" i="3"/>
  <c r="H684" i="3"/>
  <c r="E132" i="3"/>
  <c r="F132" i="3" s="1"/>
  <c r="G132" i="3"/>
  <c r="I122" i="5"/>
  <c r="H122" i="5"/>
  <c r="G122" i="5"/>
  <c r="G237" i="3" l="1"/>
  <c r="E237" i="3"/>
  <c r="F237" i="3"/>
  <c r="G1280" i="3"/>
  <c r="F1280" i="3"/>
  <c r="E1280" i="3"/>
  <c r="D1281" i="3"/>
  <c r="C1280" i="3"/>
  <c r="L685" i="3"/>
  <c r="G685" i="3"/>
  <c r="J685" i="3"/>
  <c r="H685" i="3"/>
  <c r="M685" i="3"/>
  <c r="K685" i="3"/>
  <c r="I685" i="3"/>
  <c r="E133" i="3"/>
  <c r="F133" i="3" s="1"/>
  <c r="G133" i="3"/>
  <c r="G238" i="3" l="1"/>
  <c r="F238" i="3"/>
  <c r="E238" i="3"/>
  <c r="G1281" i="3"/>
  <c r="F1281" i="3"/>
  <c r="E1281" i="3"/>
  <c r="D1282" i="3"/>
  <c r="C1281" i="3"/>
  <c r="G686" i="3"/>
  <c r="H686" i="3"/>
  <c r="M686" i="3"/>
  <c r="I686" i="3"/>
  <c r="K686" i="3"/>
  <c r="J686" i="3"/>
  <c r="L686" i="3"/>
  <c r="G134" i="3"/>
  <c r="E134" i="3"/>
  <c r="F134" i="3" s="1"/>
  <c r="G239" i="3" l="1"/>
  <c r="F239" i="3"/>
  <c r="E239" i="3"/>
  <c r="G1282" i="3"/>
  <c r="E1282" i="3"/>
  <c r="F1282" i="3"/>
  <c r="D1283" i="3"/>
  <c r="C1282" i="3"/>
  <c r="G687" i="3"/>
  <c r="I687" i="3"/>
  <c r="J687" i="3"/>
  <c r="L687" i="3"/>
  <c r="H687" i="3"/>
  <c r="K687" i="3"/>
  <c r="M687" i="3"/>
  <c r="E135" i="3"/>
  <c r="F135" i="3" s="1"/>
  <c r="G135" i="3"/>
  <c r="G240" i="3" l="1"/>
  <c r="E240" i="3"/>
  <c r="F240" i="3"/>
  <c r="F1283" i="3"/>
  <c r="E1283" i="3"/>
  <c r="G1283" i="3"/>
  <c r="D1284" i="3"/>
  <c r="C1283" i="3"/>
  <c r="M688" i="3"/>
  <c r="L688" i="3"/>
  <c r="H688" i="3"/>
  <c r="J688" i="3"/>
  <c r="K688" i="3"/>
  <c r="I688" i="3"/>
  <c r="G688" i="3"/>
  <c r="G136" i="3"/>
  <c r="E136" i="3"/>
  <c r="F136" i="3" s="1"/>
  <c r="E241" i="3" l="1"/>
  <c r="F241" i="3"/>
  <c r="G241" i="3"/>
  <c r="G1284" i="3"/>
  <c r="E1284" i="3"/>
  <c r="F1284" i="3"/>
  <c r="D1285" i="3"/>
  <c r="C1284" i="3"/>
  <c r="M689" i="3"/>
  <c r="J689" i="3"/>
  <c r="L689" i="3"/>
  <c r="H689" i="3"/>
  <c r="I689" i="3"/>
  <c r="K689" i="3"/>
  <c r="G689" i="3"/>
  <c r="E137" i="3"/>
  <c r="F137" i="3" s="1"/>
  <c r="G137" i="3"/>
  <c r="E242" i="3" l="1"/>
  <c r="G242" i="3"/>
  <c r="F242" i="3"/>
  <c r="G1285" i="3"/>
  <c r="F1285" i="3"/>
  <c r="E1285" i="3"/>
  <c r="D1286" i="3"/>
  <c r="C1285" i="3"/>
  <c r="I690" i="3"/>
  <c r="J690" i="3"/>
  <c r="M690" i="3"/>
  <c r="L690" i="3"/>
  <c r="G690" i="3"/>
  <c r="H690" i="3"/>
  <c r="K690" i="3"/>
  <c r="G138" i="3"/>
  <c r="E138" i="3"/>
  <c r="F138" i="3" s="1"/>
  <c r="G243" i="3" l="1"/>
  <c r="E243" i="3"/>
  <c r="F243" i="3"/>
  <c r="G1286" i="3"/>
  <c r="F1286" i="3"/>
  <c r="E1286" i="3"/>
  <c r="D1287" i="3"/>
  <c r="C1286" i="3"/>
  <c r="L691" i="3"/>
  <c r="G691" i="3"/>
  <c r="J691" i="3"/>
  <c r="K691" i="3"/>
  <c r="H691" i="3"/>
  <c r="I691" i="3"/>
  <c r="M691" i="3"/>
  <c r="E139" i="3"/>
  <c r="F139" i="3" s="1"/>
  <c r="G139" i="3"/>
  <c r="G244" i="3" l="1"/>
  <c r="E244" i="3"/>
  <c r="F244" i="3"/>
  <c r="F1287" i="3"/>
  <c r="E1287" i="3"/>
  <c r="G1287" i="3"/>
  <c r="D1288" i="3"/>
  <c r="C1287" i="3"/>
  <c r="L692" i="3"/>
  <c r="J692" i="3"/>
  <c r="M692" i="3"/>
  <c r="I692" i="3"/>
  <c r="G692" i="3"/>
  <c r="K692" i="3"/>
  <c r="H692" i="3"/>
  <c r="G140" i="3"/>
  <c r="E140" i="3"/>
  <c r="F140" i="3" s="1"/>
  <c r="G245" i="3" l="1"/>
  <c r="E245" i="3"/>
  <c r="F245" i="3"/>
  <c r="E1288" i="3"/>
  <c r="G1288" i="3"/>
  <c r="F1288" i="3"/>
  <c r="D1291" i="3"/>
  <c r="C1288" i="3"/>
  <c r="E694" i="3"/>
  <c r="M693" i="3"/>
  <c r="G693" i="3"/>
  <c r="L693" i="3"/>
  <c r="J693" i="3"/>
  <c r="K693" i="3"/>
  <c r="H693" i="3"/>
  <c r="I693" i="3"/>
  <c r="G246" i="3" l="1"/>
  <c r="F246" i="3"/>
  <c r="E246" i="3"/>
  <c r="E1291" i="3"/>
  <c r="G1291" i="3"/>
  <c r="F1291" i="3"/>
  <c r="C1291" i="3"/>
  <c r="D1292" i="3"/>
  <c r="E695" i="3"/>
  <c r="D694" i="3"/>
  <c r="F694" i="3" s="1"/>
  <c r="C694" i="3"/>
  <c r="K694" i="3"/>
  <c r="G694" i="3"/>
  <c r="H694" i="3"/>
  <c r="J694" i="3"/>
  <c r="M694" i="3"/>
  <c r="L694" i="3"/>
  <c r="I694" i="3"/>
  <c r="G247" i="3" l="1"/>
  <c r="F247" i="3"/>
  <c r="E247" i="3"/>
  <c r="D1293" i="3"/>
  <c r="D1294" i="3" s="1"/>
  <c r="D1295" i="3" s="1"/>
  <c r="D1296" i="3" s="1"/>
  <c r="D1297" i="3" s="1"/>
  <c r="D1298" i="3" s="1"/>
  <c r="D1299" i="3" s="1"/>
  <c r="D1300" i="3" s="1"/>
  <c r="D1301" i="3" s="1"/>
  <c r="D1302" i="3" s="1"/>
  <c r="D1303" i="3" s="1"/>
  <c r="D1304" i="3" s="1"/>
  <c r="D1305" i="3" s="1"/>
  <c r="D1306" i="3" s="1"/>
  <c r="D1307" i="3" s="1"/>
  <c r="D1308" i="3" s="1"/>
  <c r="G1292" i="3"/>
  <c r="F1292" i="3"/>
  <c r="E1292" i="3"/>
  <c r="C1292" i="3"/>
  <c r="E696" i="3"/>
  <c r="C695" i="3"/>
  <c r="D695" i="3"/>
  <c r="F695" i="3" s="1"/>
  <c r="I695" i="3"/>
  <c r="J695" i="3"/>
  <c r="G695" i="3"/>
  <c r="L695" i="3"/>
  <c r="M695" i="3"/>
  <c r="H695" i="3"/>
  <c r="K695" i="3"/>
  <c r="F248" i="3" l="1"/>
  <c r="E248" i="3"/>
  <c r="G248" i="3"/>
  <c r="D1309" i="3"/>
  <c r="C1309" i="3" s="1"/>
  <c r="E1308" i="3"/>
  <c r="G1308" i="3"/>
  <c r="C1308" i="3"/>
  <c r="F1308" i="3"/>
  <c r="E1307" i="3"/>
  <c r="C1307" i="3"/>
  <c r="G1307" i="3"/>
  <c r="F1307" i="3"/>
  <c r="C1306" i="3"/>
  <c r="E1306" i="3"/>
  <c r="F1306" i="3"/>
  <c r="G1306" i="3"/>
  <c r="C1305" i="3"/>
  <c r="F1305" i="3"/>
  <c r="G1305" i="3"/>
  <c r="E1305" i="3"/>
  <c r="C1304" i="3"/>
  <c r="G1304" i="3"/>
  <c r="F1304" i="3"/>
  <c r="E1304" i="3"/>
  <c r="F1303" i="3"/>
  <c r="E1303" i="3"/>
  <c r="C1303" i="3"/>
  <c r="G1303" i="3"/>
  <c r="F1302" i="3"/>
  <c r="G1302" i="3"/>
  <c r="C1302" i="3"/>
  <c r="E1302" i="3"/>
  <c r="C1301" i="3"/>
  <c r="E1301" i="3"/>
  <c r="F1301" i="3"/>
  <c r="G1301" i="3"/>
  <c r="E1300" i="3"/>
  <c r="C1300" i="3"/>
  <c r="G1300" i="3"/>
  <c r="F1300" i="3"/>
  <c r="G1299" i="3"/>
  <c r="C1299" i="3"/>
  <c r="E1299" i="3"/>
  <c r="F1299" i="3"/>
  <c r="E1298" i="3"/>
  <c r="C1298" i="3"/>
  <c r="G1298" i="3"/>
  <c r="F1298" i="3"/>
  <c r="E1297" i="3"/>
  <c r="C1297" i="3"/>
  <c r="G1297" i="3"/>
  <c r="F1297" i="3"/>
  <c r="E1296" i="3"/>
  <c r="C1296" i="3"/>
  <c r="G1296" i="3"/>
  <c r="F1296" i="3"/>
  <c r="C1293" i="3"/>
  <c r="F1295" i="3"/>
  <c r="E1295" i="3"/>
  <c r="C1295" i="3"/>
  <c r="G1295" i="3"/>
  <c r="E1294" i="3"/>
  <c r="C1294" i="3"/>
  <c r="F1294" i="3"/>
  <c r="G1294" i="3"/>
  <c r="G1293" i="3"/>
  <c r="F1293" i="3"/>
  <c r="E1293" i="3"/>
  <c r="E697" i="3"/>
  <c r="C696" i="3"/>
  <c r="D696" i="3"/>
  <c r="F696" i="3" s="1"/>
  <c r="H696" i="3"/>
  <c r="L696" i="3"/>
  <c r="I696" i="3"/>
  <c r="J696" i="3"/>
  <c r="G696" i="3"/>
  <c r="M696" i="3"/>
  <c r="K696" i="3"/>
  <c r="F249" i="3" l="1"/>
  <c r="E249" i="3"/>
  <c r="G249" i="3"/>
  <c r="D1310" i="3"/>
  <c r="D1311" i="3" s="1"/>
  <c r="C1311" i="3" s="1"/>
  <c r="F1309" i="3"/>
  <c r="G1309" i="3"/>
  <c r="E1309" i="3"/>
  <c r="C697" i="3"/>
  <c r="L697" i="3"/>
  <c r="D697" i="3"/>
  <c r="F697" i="3" s="1"/>
  <c r="E698" i="3"/>
  <c r="G697" i="3"/>
  <c r="H697" i="3"/>
  <c r="J697" i="3"/>
  <c r="I697" i="3"/>
  <c r="K697" i="3"/>
  <c r="M697" i="3"/>
  <c r="E250" i="3" l="1"/>
  <c r="G250" i="3"/>
  <c r="F250" i="3"/>
  <c r="F1310" i="3"/>
  <c r="C1310" i="3"/>
  <c r="E1310" i="3"/>
  <c r="G1310" i="3"/>
  <c r="F1311" i="3"/>
  <c r="D1312" i="3"/>
  <c r="D1313" i="3" s="1"/>
  <c r="D1314" i="3" s="1"/>
  <c r="G1311" i="3"/>
  <c r="E1311" i="3"/>
  <c r="C698" i="3"/>
  <c r="D698" i="3"/>
  <c r="F698" i="3" s="1"/>
  <c r="L698" i="3"/>
  <c r="E699" i="3"/>
  <c r="I698" i="3"/>
  <c r="J698" i="3"/>
  <c r="K698" i="3"/>
  <c r="G698" i="3"/>
  <c r="H698" i="3"/>
  <c r="M698" i="3"/>
  <c r="D1315" i="3" l="1"/>
  <c r="D1316" i="3" s="1"/>
  <c r="E251" i="3"/>
  <c r="G251" i="3"/>
  <c r="F251" i="3"/>
  <c r="E1314" i="3"/>
  <c r="F1314" i="3"/>
  <c r="G1314" i="3"/>
  <c r="C1314" i="3"/>
  <c r="C1313" i="3"/>
  <c r="G1313" i="3"/>
  <c r="F1313" i="3"/>
  <c r="E1313" i="3"/>
  <c r="E1312" i="3"/>
  <c r="G1312" i="3"/>
  <c r="C1312" i="3"/>
  <c r="F1312" i="3"/>
  <c r="L699" i="3"/>
  <c r="D699" i="3"/>
  <c r="F699" i="3" s="1"/>
  <c r="E700" i="3"/>
  <c r="C699" i="3"/>
  <c r="G699" i="3"/>
  <c r="M699" i="3"/>
  <c r="K699" i="3"/>
  <c r="I699" i="3"/>
  <c r="J699" i="3"/>
  <c r="H699" i="3"/>
  <c r="G1315" i="3" l="1"/>
  <c r="F1315" i="3"/>
  <c r="E1315" i="3"/>
  <c r="C1315" i="3"/>
  <c r="D1317" i="3"/>
  <c r="E1316" i="3"/>
  <c r="F1316" i="3"/>
  <c r="G1316" i="3"/>
  <c r="C1316" i="3"/>
  <c r="G252" i="3"/>
  <c r="F252" i="3"/>
  <c r="E252" i="3"/>
  <c r="E701" i="3"/>
  <c r="D700" i="3"/>
  <c r="F700" i="3" s="1"/>
  <c r="C700" i="3"/>
  <c r="L700" i="3"/>
  <c r="I700" i="3"/>
  <c r="K700" i="3"/>
  <c r="G700" i="3"/>
  <c r="M700" i="3"/>
  <c r="J700" i="3"/>
  <c r="H700" i="3"/>
  <c r="D1318" i="3" l="1"/>
  <c r="F1317" i="3"/>
  <c r="C1317" i="3"/>
  <c r="G1317" i="3"/>
  <c r="E1317" i="3"/>
  <c r="F253" i="3"/>
  <c r="G253" i="3"/>
  <c r="E253" i="3"/>
  <c r="E702" i="3"/>
  <c r="I701" i="3"/>
  <c r="H701" i="3"/>
  <c r="K701" i="3"/>
  <c r="J701" i="3"/>
  <c r="L701" i="3"/>
  <c r="M701" i="3"/>
  <c r="C701" i="3"/>
  <c r="D701" i="3"/>
  <c r="F701" i="3" s="1"/>
  <c r="G701" i="3"/>
  <c r="D1319" i="3" l="1"/>
  <c r="D1320" i="3" s="1"/>
  <c r="D1321" i="3" s="1"/>
  <c r="G1318" i="3"/>
  <c r="E1318" i="3"/>
  <c r="F1318" i="3"/>
  <c r="C1318" i="3"/>
  <c r="F254" i="3"/>
  <c r="G254" i="3"/>
  <c r="E254" i="3"/>
  <c r="E703" i="3"/>
  <c r="C702" i="3"/>
  <c r="D702" i="3"/>
  <c r="F702" i="3" s="1"/>
  <c r="G702" i="3"/>
  <c r="H702" i="3"/>
  <c r="M702" i="3"/>
  <c r="I702" i="3"/>
  <c r="K702" i="3"/>
  <c r="L702" i="3"/>
  <c r="J702" i="3"/>
  <c r="D1322" i="3" l="1"/>
  <c r="F1321" i="3"/>
  <c r="C1321" i="3"/>
  <c r="G1321" i="3"/>
  <c r="E1321" i="3"/>
  <c r="C1320" i="3"/>
  <c r="G1320" i="3"/>
  <c r="E1320" i="3"/>
  <c r="F1320" i="3"/>
  <c r="C1319" i="3"/>
  <c r="E1319" i="3"/>
  <c r="G1319" i="3"/>
  <c r="F1319" i="3"/>
  <c r="F255" i="3"/>
  <c r="G255" i="3"/>
  <c r="E255" i="3"/>
  <c r="E704" i="3"/>
  <c r="C703" i="3"/>
  <c r="D703" i="3"/>
  <c r="F703" i="3" s="1"/>
  <c r="I703" i="3"/>
  <c r="L703" i="3"/>
  <c r="M703" i="3"/>
  <c r="G703" i="3"/>
  <c r="J703" i="3"/>
  <c r="H703" i="3"/>
  <c r="K703" i="3"/>
  <c r="C1322" i="3" l="1"/>
  <c r="F1322" i="3"/>
  <c r="G1322" i="3"/>
  <c r="E1322" i="3"/>
  <c r="D1323" i="3"/>
  <c r="E256" i="3"/>
  <c r="F256" i="3"/>
  <c r="G256" i="3"/>
  <c r="E705" i="3"/>
  <c r="D704" i="3"/>
  <c r="F704" i="3" s="1"/>
  <c r="C704" i="3"/>
  <c r="M704" i="3"/>
  <c r="J704" i="3"/>
  <c r="K704" i="3"/>
  <c r="H704" i="3"/>
  <c r="L704" i="3"/>
  <c r="G704" i="3"/>
  <c r="I704" i="3"/>
  <c r="D1324" i="3" l="1"/>
  <c r="C1323" i="3"/>
  <c r="G1323" i="3"/>
  <c r="E1323" i="3"/>
  <c r="F1323" i="3"/>
  <c r="G257" i="3"/>
  <c r="E257" i="3"/>
  <c r="F257" i="3"/>
  <c r="E706" i="3"/>
  <c r="D705" i="3"/>
  <c r="F705" i="3" s="1"/>
  <c r="C705" i="3"/>
  <c r="J705" i="3"/>
  <c r="G705" i="3"/>
  <c r="H705" i="3"/>
  <c r="L705" i="3"/>
  <c r="I705" i="3"/>
  <c r="K705" i="3"/>
  <c r="M705" i="3"/>
  <c r="D1325" i="3" l="1"/>
  <c r="D1326" i="3" s="1"/>
  <c r="D1327" i="3" s="1"/>
  <c r="D1328" i="3" s="1"/>
  <c r="D1329" i="3" s="1"/>
  <c r="D1330" i="3" s="1"/>
  <c r="F1324" i="3"/>
  <c r="C1324" i="3"/>
  <c r="E1324" i="3"/>
  <c r="G1324" i="3"/>
  <c r="G258" i="3"/>
  <c r="F258" i="3"/>
  <c r="E258" i="3"/>
  <c r="E707" i="3"/>
  <c r="C706" i="3"/>
  <c r="D706" i="3"/>
  <c r="F706" i="3" s="1"/>
  <c r="G706" i="3"/>
  <c r="H706" i="3"/>
  <c r="J706" i="3"/>
  <c r="I706" i="3"/>
  <c r="M706" i="3"/>
  <c r="L706" i="3"/>
  <c r="K706" i="3"/>
  <c r="C1330" i="3" l="1"/>
  <c r="G1330" i="3"/>
  <c r="F1330" i="3"/>
  <c r="E1330" i="3"/>
  <c r="E1329" i="3"/>
  <c r="C1329" i="3"/>
  <c r="G1329" i="3"/>
  <c r="F1329" i="3"/>
  <c r="C1328" i="3"/>
  <c r="G1328" i="3"/>
  <c r="F1328" i="3"/>
  <c r="E1328" i="3"/>
  <c r="C1327" i="3"/>
  <c r="E1327" i="3"/>
  <c r="F1327" i="3"/>
  <c r="G1327" i="3"/>
  <c r="F1326" i="3"/>
  <c r="E1326" i="3"/>
  <c r="G1326" i="3"/>
  <c r="C1326" i="3"/>
  <c r="E1325" i="3"/>
  <c r="C1325" i="3"/>
  <c r="G1325" i="3"/>
  <c r="F1325" i="3"/>
  <c r="E259" i="3"/>
  <c r="G259" i="3"/>
  <c r="F259" i="3"/>
  <c r="E708" i="3"/>
  <c r="D707" i="3"/>
  <c r="F707" i="3" s="1"/>
  <c r="C707" i="3"/>
  <c r="I707" i="3"/>
  <c r="M707" i="3"/>
  <c r="G707" i="3"/>
  <c r="K707" i="3"/>
  <c r="L707" i="3"/>
  <c r="H707" i="3"/>
  <c r="J707" i="3"/>
  <c r="G260" i="3" l="1"/>
  <c r="F260" i="3"/>
  <c r="E260" i="3"/>
  <c r="E709" i="3"/>
  <c r="D708" i="3"/>
  <c r="F708" i="3" s="1"/>
  <c r="C708" i="3"/>
  <c r="I708" i="3"/>
  <c r="L708" i="3"/>
  <c r="J708" i="3"/>
  <c r="K708" i="3"/>
  <c r="H708" i="3"/>
  <c r="G708" i="3"/>
  <c r="M708" i="3"/>
  <c r="F261" i="3" l="1"/>
  <c r="E261" i="3"/>
  <c r="G261" i="3"/>
  <c r="E710" i="3"/>
  <c r="D709" i="3"/>
  <c r="F709" i="3" s="1"/>
  <c r="C709" i="3"/>
  <c r="H709" i="3"/>
  <c r="G709" i="3"/>
  <c r="L709" i="3"/>
  <c r="M709" i="3"/>
  <c r="I709" i="3"/>
  <c r="J709" i="3"/>
  <c r="K709" i="3"/>
  <c r="E262" i="3" l="1"/>
  <c r="G262" i="3"/>
  <c r="F262" i="3"/>
  <c r="E711" i="3"/>
  <c r="D710" i="3"/>
  <c r="F710" i="3" s="1"/>
  <c r="C710" i="3"/>
  <c r="H710" i="3"/>
  <c r="M710" i="3"/>
  <c r="I710" i="3"/>
  <c r="G710" i="3"/>
  <c r="L710" i="3"/>
  <c r="K710" i="3"/>
  <c r="J710" i="3"/>
  <c r="F263" i="3" l="1"/>
  <c r="E263" i="3"/>
  <c r="G263" i="3"/>
  <c r="E712" i="3"/>
  <c r="C711" i="3"/>
  <c r="D711" i="3"/>
  <c r="F711" i="3" s="1"/>
  <c r="L711" i="3"/>
  <c r="J711" i="3"/>
  <c r="G711" i="3"/>
  <c r="H711" i="3"/>
  <c r="K711" i="3"/>
  <c r="I711" i="3"/>
  <c r="M711" i="3"/>
  <c r="E264" i="3" l="1"/>
  <c r="G264" i="3"/>
  <c r="F264" i="3"/>
  <c r="E713" i="3"/>
  <c r="D712" i="3"/>
  <c r="F712" i="3" s="1"/>
  <c r="C712" i="3"/>
  <c r="I712" i="3"/>
  <c r="M712" i="3"/>
  <c r="G712" i="3"/>
  <c r="L712" i="3"/>
  <c r="H712" i="3"/>
  <c r="K712" i="3"/>
  <c r="J712" i="3"/>
  <c r="F265" i="3" l="1"/>
  <c r="E265" i="3"/>
  <c r="G265" i="3"/>
  <c r="E714" i="3"/>
  <c r="D713" i="3"/>
  <c r="F713" i="3" s="1"/>
  <c r="C713" i="3"/>
  <c r="M713" i="3"/>
  <c r="K713" i="3"/>
  <c r="J713" i="3"/>
  <c r="I713" i="3"/>
  <c r="H713" i="3"/>
  <c r="L713" i="3"/>
  <c r="G713" i="3"/>
  <c r="G266" i="3" l="1"/>
  <c r="F266" i="3"/>
  <c r="E266" i="3"/>
  <c r="E715" i="3"/>
  <c r="C714" i="3"/>
  <c r="D714" i="3"/>
  <c r="F714" i="3" s="1"/>
  <c r="L714" i="3"/>
  <c r="K714" i="3"/>
  <c r="J714" i="3"/>
  <c r="G714" i="3"/>
  <c r="H714" i="3"/>
  <c r="M714" i="3"/>
  <c r="I714" i="3"/>
  <c r="G267" i="3" l="1"/>
  <c r="F267" i="3"/>
  <c r="E267" i="3"/>
  <c r="E716" i="3"/>
  <c r="C715" i="3"/>
  <c r="D715" i="3"/>
  <c r="F715" i="3" s="1"/>
  <c r="J715" i="3"/>
  <c r="K715" i="3"/>
  <c r="L715" i="3"/>
  <c r="M715" i="3"/>
  <c r="H715" i="3"/>
  <c r="I715" i="3"/>
  <c r="G715" i="3"/>
  <c r="E268" i="3" l="1"/>
  <c r="F268" i="3"/>
  <c r="G268" i="3"/>
  <c r="E717" i="3"/>
  <c r="C716" i="3"/>
  <c r="D716" i="3"/>
  <c r="F716" i="3" s="1"/>
  <c r="J716" i="3"/>
  <c r="H716" i="3"/>
  <c r="K716" i="3"/>
  <c r="G716" i="3"/>
  <c r="I716" i="3"/>
  <c r="M716" i="3"/>
  <c r="L716" i="3"/>
  <c r="E269" i="3" l="1"/>
  <c r="F269" i="3"/>
  <c r="G269" i="3"/>
  <c r="E718" i="3"/>
  <c r="C717" i="3"/>
  <c r="D717" i="3"/>
  <c r="F717" i="3" s="1"/>
  <c r="I717" i="3"/>
  <c r="G717" i="3"/>
  <c r="J717" i="3"/>
  <c r="M717" i="3"/>
  <c r="L717" i="3"/>
  <c r="H717" i="3"/>
  <c r="K717" i="3"/>
  <c r="G270" i="3" l="1"/>
  <c r="F270" i="3"/>
  <c r="E270" i="3"/>
  <c r="E719" i="3"/>
  <c r="D718" i="3"/>
  <c r="F718" i="3" s="1"/>
  <c r="C718" i="3"/>
  <c r="K718" i="3"/>
  <c r="J718" i="3"/>
  <c r="L718" i="3"/>
  <c r="I718" i="3"/>
  <c r="H718" i="3"/>
  <c r="M718" i="3"/>
  <c r="G718" i="3"/>
  <c r="G271" i="3" l="1"/>
  <c r="E271" i="3"/>
  <c r="F271" i="3"/>
  <c r="C719" i="3"/>
  <c r="E720" i="3"/>
  <c r="D719" i="3"/>
  <c r="F719" i="3" s="1"/>
  <c r="L719" i="3"/>
  <c r="H719" i="3"/>
  <c r="G719" i="3"/>
  <c r="I719" i="3"/>
  <c r="J719" i="3"/>
  <c r="M719" i="3"/>
  <c r="K719" i="3"/>
  <c r="F272" i="3" l="1"/>
  <c r="E272" i="3"/>
  <c r="G272" i="3"/>
  <c r="D720" i="3"/>
  <c r="F720" i="3" s="1"/>
  <c r="C720" i="3"/>
  <c r="E721" i="3"/>
  <c r="H720" i="3"/>
  <c r="J720" i="3"/>
  <c r="L720" i="3"/>
  <c r="M720" i="3"/>
  <c r="G720" i="3"/>
  <c r="K720" i="3"/>
  <c r="I720" i="3"/>
  <c r="F273" i="3" l="1"/>
  <c r="G273" i="3"/>
  <c r="E273" i="3"/>
  <c r="D721" i="3"/>
  <c r="F721" i="3" s="1"/>
  <c r="C721" i="3"/>
  <c r="E722" i="3"/>
  <c r="G721" i="3"/>
  <c r="J721" i="3"/>
  <c r="H721" i="3"/>
  <c r="L721" i="3"/>
  <c r="M721" i="3"/>
  <c r="I721" i="3"/>
  <c r="K721" i="3"/>
  <c r="G274" i="3" l="1"/>
  <c r="E274" i="3"/>
  <c r="F274" i="3"/>
  <c r="C722" i="3"/>
  <c r="D722" i="3"/>
  <c r="F722" i="3" s="1"/>
  <c r="E723" i="3"/>
  <c r="H722" i="3"/>
  <c r="K722" i="3"/>
  <c r="J722" i="3"/>
  <c r="I722" i="3"/>
  <c r="L722" i="3"/>
  <c r="M722" i="3"/>
  <c r="G722" i="3"/>
  <c r="F275" i="3" l="1"/>
  <c r="E275" i="3"/>
  <c r="G275" i="3"/>
  <c r="K723" i="3"/>
  <c r="I723" i="3"/>
  <c r="J723" i="3"/>
  <c r="H723" i="3"/>
  <c r="G723" i="3"/>
  <c r="L723" i="3"/>
  <c r="M723" i="3"/>
  <c r="D723" i="3"/>
  <c r="F723" i="3" s="1"/>
  <c r="C723" i="3"/>
  <c r="G276" i="3" l="1"/>
  <c r="E276" i="3"/>
  <c r="F276" i="3"/>
  <c r="G277" i="3" l="1"/>
  <c r="F277" i="3"/>
  <c r="E277" i="3"/>
  <c r="G278" i="3" l="1"/>
  <c r="F278" i="3"/>
  <c r="E278" i="3"/>
  <c r="G279" i="3" l="1"/>
  <c r="E279" i="3"/>
  <c r="F279" i="3"/>
  <c r="E280" i="3" l="1"/>
  <c r="F280" i="3"/>
  <c r="G280" i="3"/>
  <c r="E281" i="3" l="1"/>
  <c r="G281" i="3"/>
  <c r="F281" i="3"/>
  <c r="F282" i="3" l="1"/>
  <c r="E282" i="3"/>
  <c r="G282" i="3"/>
  <c r="F283" i="3" l="1"/>
  <c r="G283" i="3"/>
  <c r="E283" i="3"/>
  <c r="G284" i="3" l="1"/>
  <c r="F284" i="3"/>
  <c r="E284" i="3"/>
  <c r="G285" i="3" l="1"/>
  <c r="E285" i="3"/>
  <c r="F285" i="3"/>
  <c r="G286" i="3" l="1"/>
  <c r="E286" i="3"/>
  <c r="F286" i="3"/>
  <c r="E287" i="3" l="1"/>
  <c r="F287" i="3"/>
  <c r="G287" i="3"/>
  <c r="F288" i="3" l="1"/>
  <c r="G288" i="3"/>
  <c r="E288" i="3"/>
  <c r="F289" i="3" l="1"/>
  <c r="G289" i="3"/>
  <c r="E289" i="3"/>
  <c r="E290" i="3" l="1"/>
  <c r="F290" i="3"/>
  <c r="G290" i="3"/>
  <c r="G291" i="3" l="1"/>
  <c r="E291" i="3"/>
  <c r="F29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Valentina Avila</author>
  </authors>
  <commentList>
    <comment ref="I11" authorId="0" shapeId="0" xr:uid="{79A292E9-4DFC-47EB-A6FF-C23DF8EECD90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
</t>
        </r>
      </text>
    </comment>
    <comment ref="J11" authorId="0" shapeId="0" xr:uid="{0F3CDBBA-2F2B-46B7-BA68-57E4A7EB2618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Rotterdam</t>
        </r>
      </text>
    </comment>
    <comment ref="K11" authorId="0" shapeId="0" xr:uid="{73ADCE8E-DFB4-43E9-A1B0-8A59A56FFFAC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Amberes</t>
        </r>
      </text>
    </comment>
    <comment ref="L11" authorId="0" shapeId="0" xr:uid="{BEB3C700-4AD0-4649-AE1D-1429DE09C4E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Amberes</t>
        </r>
      </text>
    </comment>
    <comment ref="M11" authorId="0" shapeId="0" xr:uid="{E7A512E4-ED1D-4BBB-B22A-01E8826BBC5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Amberes
</t>
        </r>
      </text>
    </comment>
    <comment ref="N11" authorId="0" shapeId="0" xr:uid="{CA4D2E6F-A948-4504-BEE0-D83B6A25BAFC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Amberes</t>
        </r>
      </text>
    </comment>
    <comment ref="O11" authorId="0" shapeId="0" xr:uid="{195F1C45-28F7-4390-AE55-AB00E6DEE364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
</t>
        </r>
      </text>
    </comment>
    <comment ref="P11" authorId="0" shapeId="0" xr:uid="{0E1C036F-21B9-493B-B7D2-47E8D40CE983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
</t>
        </r>
      </text>
    </comment>
    <comment ref="Q11" authorId="0" shapeId="0" xr:uid="{1C882C84-1A5C-475A-B6A2-7875172D84C9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B336" authorId="0" shapeId="0" xr:uid="{7E864EFD-9825-4B0B-A8F7-EEDBF1FE1FC3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Cambia su recalada a SAI</t>
        </r>
      </text>
    </comment>
    <comment ref="G352" authorId="0" shapeId="0" xr:uid="{7CDEBF76-FDA4-4735-890E-9E33B82715AB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Cartagena</t>
        </r>
      </text>
    </comment>
    <comment ref="I352" authorId="0" shapeId="0" xr:uid="{B2196DEE-1C0D-4399-933B-CFF8256FEE66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Cartagena</t>
        </r>
      </text>
    </comment>
    <comment ref="L352" authorId="0" shapeId="0" xr:uid="{85401123-A56F-429B-BE6C-B6B0886E0266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Cartagena</t>
        </r>
      </text>
    </comment>
    <comment ref="O352" authorId="0" shapeId="0" xr:uid="{EF59972A-9D06-44E1-8AF7-ECF78AA2009B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Cartagena</t>
        </r>
      </text>
    </comment>
    <comment ref="Q352" authorId="0" shapeId="0" xr:uid="{B005B5AC-5782-42C6-827C-E9BCE4B606FC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Rotterdam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Valentina Avila</author>
  </authors>
  <commentList>
    <comment ref="F11" authorId="0" shapeId="0" xr:uid="{6E165FEC-CCDF-459C-9276-D71FAFA7BFC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Callao</t>
        </r>
      </text>
    </comment>
    <comment ref="G11" authorId="0" shapeId="0" xr:uid="{48BC708F-B422-4E08-8C5B-73C7CF32146F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Cartagena</t>
        </r>
      </text>
    </comment>
    <comment ref="G363" authorId="0" shapeId="0" xr:uid="{41CEE637-E41D-4081-B56E-ED87997216D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H363" authorId="0" shapeId="0" xr:uid="{42ECEFEA-4048-4284-968F-C724E230988B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Rodman</t>
        </r>
      </text>
    </comment>
    <comment ref="I363" authorId="0" shapeId="0" xr:uid="{23F15533-C871-4BBD-9748-76C841D1116F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J363" authorId="0" shapeId="0" xr:uid="{D450FB96-E4C4-4A75-90A8-E61D6456D240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Philadelphia</t>
        </r>
      </text>
    </comment>
    <comment ref="K363" authorId="0" shapeId="0" xr:uid="{FF1A7D9D-96B3-461F-B41B-64CB52F8E6ED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L363" authorId="0" shapeId="0" xr:uid="{A5D8FBC0-F83C-4F0C-898D-D04F31BDECFC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M363" authorId="0" shapeId="0" xr:uid="{25A35919-3172-44DD-9B35-2EEA0B81A0B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Philadelphia</t>
        </r>
      </text>
    </comment>
    <comment ref="B688" authorId="0" shapeId="0" xr:uid="{3F464A79-C542-4BBB-B44C-4E73BAB3605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Cambia su recalada a SAI</t>
        </r>
      </text>
    </comment>
    <comment ref="B805" authorId="0" shapeId="0" xr:uid="{ABC12275-844E-4760-9352-925220E02E8F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Cambia su recalada a SAI</t>
        </r>
      </text>
    </comment>
    <comment ref="H837" authorId="0" shapeId="0" xr:uid="{DB2609CC-B535-44DE-90F4-4F18B0E16BC2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Manzanillo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Valentina Avila</author>
  </authors>
  <commentList>
    <comment ref="H177" authorId="0" shapeId="0" xr:uid="{B497A7AA-13F9-4EA8-B726-9232BD20B79B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via Yokohama</t>
        </r>
      </text>
    </comment>
    <comment ref="J453" authorId="0" shapeId="0" xr:uid="{CAAD2134-A996-4BFF-AFB0-D7572A3DA537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Solo Hapag Lloyd via Yantian</t>
        </r>
      </text>
    </comment>
    <comment ref="F1179" authorId="0" shapeId="0" xr:uid="{9C93AA71-736F-4B7C-AD98-8AA7D5686625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Shanghai
</t>
        </r>
      </text>
    </comment>
    <comment ref="E1746" authorId="0" shapeId="0" xr:uid="{A4F4A3D0-73F7-48FB-BF75-8F55E7FBB0CC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Aumenta tt a 33 dias desde MN KOTA CANTIK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Valentina Avila</author>
  </authors>
  <commentList>
    <comment ref="G11" authorId="0" shapeId="0" xr:uid="{E82BB2C3-04F2-4B8C-A90B-08625815F700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Rodman</t>
        </r>
      </text>
    </comment>
    <comment ref="H11" authorId="0" shapeId="0" xr:uid="{373C700A-B0AE-4D8E-A27A-BF0A3464F407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Rodman</t>
        </r>
      </text>
    </comment>
    <comment ref="I11" authorId="0" shapeId="0" xr:uid="{1E28FEBC-4491-4A48-A468-F70AED0A69FD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Rodman</t>
        </r>
      </text>
    </comment>
    <comment ref="B335" authorId="0" shapeId="0" xr:uid="{A0A6CA29-8F47-423B-BA3D-C87B9F688F96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Cambia su recalada a SAI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Valentina Avila</author>
  </authors>
  <commentList>
    <comment ref="F11" authorId="0" shapeId="0" xr:uid="{0CB12358-953D-4D99-9AAA-A7794BB61FFE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
</t>
        </r>
      </text>
    </comment>
    <comment ref="G11" authorId="0" shapeId="0" xr:uid="{809E8A2F-5542-46D2-B10A-B27C1166203F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H11" authorId="0" shapeId="0" xr:uid="{A849E213-2A9E-42EC-82D4-6244B9C55E07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Vía Cristobal</t>
        </r>
      </text>
    </comment>
    <comment ref="B335" authorId="0" shapeId="0" xr:uid="{2D79ECFB-5725-42F8-85CF-0B2C058E07BA}">
      <text>
        <r>
          <rPr>
            <b/>
            <sz val="9"/>
            <color indexed="81"/>
            <rFont val="Tahoma"/>
            <family val="2"/>
          </rPr>
          <t>Valentina Avila:</t>
        </r>
        <r>
          <rPr>
            <sz val="9"/>
            <color indexed="81"/>
            <rFont val="Tahoma"/>
            <family val="2"/>
          </rPr>
          <t xml:space="preserve">
Cambia su recalada a SAI</t>
        </r>
      </text>
    </comment>
  </commentList>
</comments>
</file>

<file path=xl/sharedStrings.xml><?xml version="1.0" encoding="utf-8"?>
<sst xmlns="http://schemas.openxmlformats.org/spreadsheetml/2006/main" count="5593" uniqueCount="2713">
  <si>
    <t>Fecha Declaración</t>
  </si>
  <si>
    <t>San Antonio</t>
  </si>
  <si>
    <t>ITINERARIOS NORTE DE EUROPA Y MEDITERRANEO</t>
  </si>
  <si>
    <t>Lirquen</t>
  </si>
  <si>
    <t>San Vicente</t>
  </si>
  <si>
    <t>Valparaiso</t>
  </si>
  <si>
    <t>Coronel</t>
  </si>
  <si>
    <t>Blank Sailing</t>
  </si>
  <si>
    <t>Northen Juvenile V362</t>
  </si>
  <si>
    <t>Valence V363</t>
  </si>
  <si>
    <t>Ym Unifor V201</t>
  </si>
  <si>
    <t>Lloyd Don Pascuale V4</t>
  </si>
  <si>
    <t>Xin Ya Zhou V132</t>
  </si>
  <si>
    <t>Xin Mei Zhou V121</t>
  </si>
  <si>
    <t>Kure V1</t>
  </si>
  <si>
    <t>Cosco Malaysia V65</t>
  </si>
  <si>
    <t>Ever Ultra V.367</t>
  </si>
  <si>
    <t>Xin Da Yang Zhoy V35</t>
  </si>
  <si>
    <t>Cosco Indonesia V80</t>
  </si>
  <si>
    <t>Ever Chivarly V369</t>
  </si>
  <si>
    <t>Akinada Bridge V190</t>
  </si>
  <si>
    <t>Northern Jasper V370</t>
  </si>
  <si>
    <t>Ever Conquest V371</t>
  </si>
  <si>
    <t>Northern Juvenile V372</t>
  </si>
  <si>
    <t>Valence V373</t>
  </si>
  <si>
    <t>E.R. Texas V7</t>
  </si>
  <si>
    <t>Cosco Yantian V79</t>
  </si>
  <si>
    <t>Adrian Schulte V.8</t>
  </si>
  <si>
    <t>Cosco Korea V.56</t>
  </si>
  <si>
    <t>Lloyd Don Pascuale V.5</t>
  </si>
  <si>
    <t>Xin Da Yang Zhoy V36</t>
  </si>
  <si>
    <t>Ever lasting V375</t>
  </si>
  <si>
    <t>Xin Ya Zhou V133</t>
  </si>
  <si>
    <t>Xin FeiZhou V41</t>
  </si>
  <si>
    <t>Xin Mei Zhou  V122</t>
  </si>
  <si>
    <t>Ym Unifor V202</t>
  </si>
  <si>
    <t>Kure V2</t>
  </si>
  <si>
    <t>Cosco MalaysiaV66</t>
  </si>
  <si>
    <t>Ital Unica V380</t>
  </si>
  <si>
    <t>Ever Smile V381</t>
  </si>
  <si>
    <t>Northern Juvenile V382</t>
  </si>
  <si>
    <t>Valence V383</t>
  </si>
  <si>
    <t>Xin Da Yang Zhou V37</t>
  </si>
  <si>
    <t>Ever United V385</t>
  </si>
  <si>
    <t>Ym Una Nimity V39</t>
  </si>
  <si>
    <t>Cosco Prince Rupert V50</t>
  </si>
  <si>
    <t>Seamax New Haven V390</t>
  </si>
  <si>
    <t>Mediterranean Bridge V389</t>
  </si>
  <si>
    <t>Cscl Asia V130</t>
  </si>
  <si>
    <t>Cosco Korea V57</t>
  </si>
  <si>
    <t>Cosco Hella V81</t>
  </si>
  <si>
    <t>Xin Ya Zhou V134</t>
  </si>
  <si>
    <t>Xin Ou Zhou V38</t>
  </si>
  <si>
    <t>Xin Mei Zhou V123</t>
  </si>
  <si>
    <t>Kure V-3</t>
  </si>
  <si>
    <t>Cosco Malaysia V67</t>
  </si>
  <si>
    <t>Cosco Indonesia V81</t>
  </si>
  <si>
    <t>BLANK SAILING</t>
  </si>
  <si>
    <t>Ital Contessa V391</t>
  </si>
  <si>
    <t>Lloyd Don Pascuale V.8</t>
  </si>
  <si>
    <t>E.R. Texas V013</t>
  </si>
  <si>
    <t>Cosco Indonesia V82</t>
  </si>
  <si>
    <t>Cscl Asia V131</t>
  </si>
  <si>
    <t>Ever Lovely V392</t>
  </si>
  <si>
    <t>Northen Juvenile V393</t>
  </si>
  <si>
    <t>Cosco Hellas V82</t>
  </si>
  <si>
    <t>Xin Ya Zhou V135</t>
  </si>
  <si>
    <t>Cosco Yantian V83</t>
  </si>
  <si>
    <t>Xin Da Yang Zhou V394</t>
  </si>
  <si>
    <t>Ever Envoy V395</t>
  </si>
  <si>
    <t>Ever uberty V397</t>
  </si>
  <si>
    <t>Ym Una Nimity V40</t>
  </si>
  <si>
    <t>Cosco Prince Rupert V51</t>
  </si>
  <si>
    <t>Cscl Sydney V029</t>
  </si>
  <si>
    <t>Xin Ou Zhou V39</t>
  </si>
  <si>
    <t>Kure V5</t>
  </si>
  <si>
    <t>Ever United V399</t>
  </si>
  <si>
    <t>E.R. Texas V014</t>
  </si>
  <si>
    <t>Ever lucent V401</t>
  </si>
  <si>
    <t>Ever Lovely V402</t>
  </si>
  <si>
    <t>CSCL Long Beach V032</t>
  </si>
  <si>
    <t>Lloyd Don Pascuale V009</t>
  </si>
  <si>
    <t>Cosco Malaysia V068</t>
  </si>
  <si>
    <t>Mediterranean Bridge V400</t>
  </si>
  <si>
    <t>Ever Lambent V403</t>
  </si>
  <si>
    <t>CSCL Africa V035</t>
  </si>
  <si>
    <t>Tian  Chang HE V031</t>
  </si>
  <si>
    <t>Cosco Hellas V083</t>
  </si>
  <si>
    <t>Ym Unanimity V41</t>
  </si>
  <si>
    <t>Xin Ya Zhou V136</t>
  </si>
  <si>
    <t>Ever Ethic V407</t>
  </si>
  <si>
    <t>Xin Ou Zhou V40</t>
  </si>
  <si>
    <t>Cosco Prince Rupert V52</t>
  </si>
  <si>
    <t>Ever Lively V35</t>
  </si>
  <si>
    <t>Kure V006</t>
  </si>
  <si>
    <t>Mediterranean Bridge V410</t>
  </si>
  <si>
    <t>Cosco Malaysia V069</t>
  </si>
  <si>
    <t>Northern Jupiter V412</t>
  </si>
  <si>
    <t>Lloyd Don Pascuale V010</t>
  </si>
  <si>
    <t>Ever United V413</t>
  </si>
  <si>
    <t>E.R. Texas V015</t>
  </si>
  <si>
    <t>CSCL Long beach V033</t>
  </si>
  <si>
    <t>Tia Chang He V032</t>
  </si>
  <si>
    <t>Cosco korea V062</t>
  </si>
  <si>
    <t>Value V415</t>
  </si>
  <si>
    <t>Xin Qin Huang Dao V051</t>
  </si>
  <si>
    <t>Ym Unanimity V042</t>
  </si>
  <si>
    <t>Xin Pu Dong V228</t>
  </si>
  <si>
    <t>Seroja Tiga V417</t>
  </si>
  <si>
    <t>Cosco Hellas V084</t>
  </si>
  <si>
    <t>Cosco Prince Rupert V053</t>
  </si>
  <si>
    <t>Xin Ya Zhou 137</t>
  </si>
  <si>
    <t>Ever Lively V036</t>
  </si>
  <si>
    <t>Xin Ou Zhou V041</t>
  </si>
  <si>
    <t>Mediterranean Bridege V005</t>
  </si>
  <si>
    <t>Kure V007</t>
  </si>
  <si>
    <t>Lloyd Don Giovanni V006</t>
  </si>
  <si>
    <t>Cosco Malasya V070</t>
  </si>
  <si>
    <t>Miramarin V002</t>
  </si>
  <si>
    <t>Lloyd don Pascuale V011</t>
  </si>
  <si>
    <t>Ever Unidted V169</t>
  </si>
  <si>
    <t>E.R. Texas V016</t>
  </si>
  <si>
    <t>Tian  Chang HE V033</t>
  </si>
  <si>
    <t>CSCL Long beach V034</t>
  </si>
  <si>
    <t>Value V425</t>
  </si>
  <si>
    <t>Cosco New York V105</t>
  </si>
  <si>
    <t>Ym Unanimity V043</t>
  </si>
  <si>
    <t>Xin Qin Huang Dao V052</t>
  </si>
  <si>
    <t>Seroja Tiga V004</t>
  </si>
  <si>
    <t>Cscl Winter V023</t>
  </si>
  <si>
    <t>Cosco Prince Rupert V054</t>
  </si>
  <si>
    <t>Navios Felicitas V013</t>
  </si>
  <si>
    <t>Cma Cgm Niagara V934</t>
  </si>
  <si>
    <t>Guayaquil Expres V933</t>
  </si>
  <si>
    <t>Cma Cgm Tanya V932</t>
  </si>
  <si>
    <t>Cosco Shipping Danube V935</t>
  </si>
  <si>
    <t>Ever Lively V08</t>
  </si>
  <si>
    <t>Xin Ya Zhou 138</t>
  </si>
  <si>
    <t>Cartagena Express V936</t>
  </si>
  <si>
    <t>Valparaíso Express V937</t>
  </si>
  <si>
    <t>Cma Cgm Jean Gabriel V938</t>
  </si>
  <si>
    <t>Mediterranean Bridge V430</t>
  </si>
  <si>
    <t>Lloyd Don Giovanni V421</t>
  </si>
  <si>
    <t>Miramarin V432</t>
  </si>
  <si>
    <t>Xin Ou Zhou V42</t>
  </si>
  <si>
    <t>Kure V8</t>
  </si>
  <si>
    <t>Cosco Malaysia V71</t>
  </si>
  <si>
    <t>Santos Express V940</t>
  </si>
  <si>
    <t>Cma Cgm Tanya V941</t>
  </si>
  <si>
    <t>Guayaquil Expres V942</t>
  </si>
  <si>
    <t>Cma Cgm Niagara V943</t>
  </si>
  <si>
    <t>Cosco Shipping Danube V944</t>
  </si>
  <si>
    <t>Sm Savannah V433</t>
  </si>
  <si>
    <t>Value V435</t>
  </si>
  <si>
    <t>Ym Unanimity V44</t>
  </si>
  <si>
    <t>Tian Chang He V34</t>
  </si>
  <si>
    <t>Seroja Tiga V437</t>
  </si>
  <si>
    <t>Cscl East China Sea V33</t>
  </si>
  <si>
    <t>E.R. Texas V17</t>
  </si>
  <si>
    <t>Cscl Yallow Sea V26</t>
  </si>
  <si>
    <t>Lloyd Don Pascuale V12</t>
  </si>
  <si>
    <t>Cscl Winter V24</t>
  </si>
  <si>
    <t>Xin Qin Huang Dao V53</t>
  </si>
  <si>
    <t>ITINERARIOS OCEANIA</t>
  </si>
  <si>
    <t>Cartagena Express V945</t>
  </si>
  <si>
    <t>Msc Earth V947</t>
  </si>
  <si>
    <t>Msc Bianca V948</t>
  </si>
  <si>
    <t>Msc Paris V946</t>
  </si>
  <si>
    <t>Valparaíso Express V946</t>
  </si>
  <si>
    <t>Cma Cgm Jean Gabriel V947</t>
  </si>
  <si>
    <t>Callao Express V948</t>
  </si>
  <si>
    <t>Santos Express V949</t>
  </si>
  <si>
    <t>Msc Mars V949</t>
  </si>
  <si>
    <t>Cosco Prince Rupert V55</t>
  </si>
  <si>
    <t>Ever Lively V38</t>
  </si>
  <si>
    <t>Lloyd Don Giovanni V.8</t>
  </si>
  <si>
    <t>Ever Excel V.143</t>
  </si>
  <si>
    <t>Sm Savannah V.4</t>
  </si>
  <si>
    <t>Tian Chang He V.35</t>
  </si>
  <si>
    <t>Value V.23</t>
  </si>
  <si>
    <t>Xin Ya Zhou V139</t>
  </si>
  <si>
    <t>Msc Avni V950</t>
  </si>
  <si>
    <t>Msc Carlotta V951</t>
  </si>
  <si>
    <t>Msc Saturn V952</t>
  </si>
  <si>
    <t>Cma Cgm Tanya V950</t>
  </si>
  <si>
    <t>Guayaquil Express V951</t>
  </si>
  <si>
    <t>Cma Cgm Niagara V952</t>
  </si>
  <si>
    <t>Msc Capella V952</t>
  </si>
  <si>
    <t>Msc Aino V1</t>
  </si>
  <si>
    <t>Msc Anchorage V2</t>
  </si>
  <si>
    <t>Cosco Shipping Danube V1</t>
  </si>
  <si>
    <t>Cartagena Express V2</t>
  </si>
  <si>
    <t>Valparaiso Express V3</t>
  </si>
  <si>
    <t>Cma Cgm Jean Gabriel V4</t>
  </si>
  <si>
    <t>Atacama V947</t>
  </si>
  <si>
    <t>Msc Lauren V2</t>
  </si>
  <si>
    <t>Seaspan Bravo V949</t>
  </si>
  <si>
    <t>Msc Altair V4</t>
  </si>
  <si>
    <t>Ym Unanimity V45</t>
  </si>
  <si>
    <t>Seroja Tiga V447</t>
  </si>
  <si>
    <t>Cosco Price Rupert V56</t>
  </si>
  <si>
    <t>Ever Smile V449</t>
  </si>
  <si>
    <t>Ever Envoy V450</t>
  </si>
  <si>
    <t>E.R. Texas V18</t>
  </si>
  <si>
    <t>Cscl Yellow Sea V27</t>
  </si>
  <si>
    <t>Lloyd Don Pascuale V13</t>
  </si>
  <si>
    <t>Cscl Winter V25</t>
  </si>
  <si>
    <t>Xin Qin Huang Dao V54</t>
  </si>
  <si>
    <t>Msc Elma V3</t>
  </si>
  <si>
    <t>Msc Earth V4</t>
  </si>
  <si>
    <t>Omite</t>
  </si>
  <si>
    <t>omite</t>
  </si>
  <si>
    <t>Msc Bianca V5</t>
  </si>
  <si>
    <t>Callao Express V5</t>
  </si>
  <si>
    <t>ITINERARIOS MEDIO ORIENTE</t>
  </si>
  <si>
    <t>Navios Felicitas V015</t>
  </si>
  <si>
    <t>Xin Ya Zhou V140</t>
  </si>
  <si>
    <t>Xin Ou Zhou V44</t>
  </si>
  <si>
    <t>Cosco Yantian V93</t>
  </si>
  <si>
    <t>Cscl East China Sea V35</t>
  </si>
  <si>
    <t>Kure V10</t>
  </si>
  <si>
    <t>Lloyd Don Giovanni V451</t>
  </si>
  <si>
    <t>Ever Excel V.452</t>
  </si>
  <si>
    <t>Sm Savannah V453</t>
  </si>
  <si>
    <t>Xin Fei Zhou V69</t>
  </si>
  <si>
    <t>Ever Lyric V455</t>
  </si>
  <si>
    <t>Msc Mars V5</t>
  </si>
  <si>
    <t>Msc Flavia V6</t>
  </si>
  <si>
    <t>Msc Nitya V6</t>
  </si>
  <si>
    <t>Msc Avni V7</t>
  </si>
  <si>
    <t>Msc Carlotta V8</t>
  </si>
  <si>
    <t>Msc Natasha V7</t>
  </si>
  <si>
    <t>Msc Elisa V8</t>
  </si>
  <si>
    <t>Msc Faith V9</t>
  </si>
  <si>
    <t>Santos Express V101</t>
  </si>
  <si>
    <t>Cma Cgm Tanya V102</t>
  </si>
  <si>
    <t>Guayaquil Express V103</t>
  </si>
  <si>
    <t>Msc Chloe V9</t>
  </si>
  <si>
    <t>Msc Aino V10</t>
  </si>
  <si>
    <t>Msc Madhu V11</t>
  </si>
  <si>
    <t>Msc Elma V12</t>
  </si>
  <si>
    <t>Msc Earth V13</t>
  </si>
  <si>
    <t>Msc Desiree V11</t>
  </si>
  <si>
    <t>Mol Bellwether V2006</t>
  </si>
  <si>
    <t>Msc Gayane V13</t>
  </si>
  <si>
    <t>Cma Cgm Niagara V104</t>
  </si>
  <si>
    <t>Cosco Shipping Danube V105</t>
  </si>
  <si>
    <t>Cartagena Express V106</t>
  </si>
  <si>
    <t>Valparaiso Express V107</t>
  </si>
  <si>
    <t>Cosco Prince Rupert V.57</t>
  </si>
  <si>
    <t>Ever Uranus V459</t>
  </si>
  <si>
    <t>Ital Universo V460</t>
  </si>
  <si>
    <t>Lloyd Don Pascuale V14</t>
  </si>
  <si>
    <t>Cma Cgm Jean Gabriel V108</t>
  </si>
  <si>
    <t>Callao Express V109</t>
  </si>
  <si>
    <t>Msc Bianca V14</t>
  </si>
  <si>
    <t>Msc Nitya V15</t>
  </si>
  <si>
    <t>Msc Avni V16</t>
  </si>
  <si>
    <t>Msc Carlotta V17</t>
  </si>
  <si>
    <t>Msc Aliya V15</t>
  </si>
  <si>
    <t>Santos Express V110</t>
  </si>
  <si>
    <t>Cma Cgm Tanya V111</t>
  </si>
  <si>
    <t>Guayaquil Express V112</t>
  </si>
  <si>
    <t>Msc Chloe V18</t>
  </si>
  <si>
    <t>Seaspan Bravo V2010</t>
  </si>
  <si>
    <t>Msc Perle V17</t>
  </si>
  <si>
    <t>Ever Lunar V461</t>
  </si>
  <si>
    <t>Ever Lissome V462</t>
  </si>
  <si>
    <t>E.R. Texas V20</t>
  </si>
  <si>
    <t>Cscl Asia V140</t>
  </si>
  <si>
    <t>Ever Urban V463</t>
  </si>
  <si>
    <t>Xin Fei Zhou V70</t>
  </si>
  <si>
    <t>Xin Ou Zhou V45</t>
  </si>
  <si>
    <t>Xin Da Yang Zhou V69</t>
  </si>
  <si>
    <t>Msc Madhu V20</t>
  </si>
  <si>
    <t>Msc Aino V19</t>
  </si>
  <si>
    <t>Msc Elma V21</t>
  </si>
  <si>
    <t>Msc Gayane V22</t>
  </si>
  <si>
    <t>Cma Cgm Niagara V113</t>
  </si>
  <si>
    <t>Cosco Shipping Danube V114</t>
  </si>
  <si>
    <t>Cartagena Express V115</t>
  </si>
  <si>
    <t>Msc Kanoko V18</t>
  </si>
  <si>
    <t>Msc Flavia V19</t>
  </si>
  <si>
    <t>Ever Unicorn V465</t>
  </si>
  <si>
    <t>Ym Uberty V78</t>
  </si>
  <si>
    <t>Valence V467</t>
  </si>
  <si>
    <t>Xin Ya Zhou V142</t>
  </si>
  <si>
    <t>Kure V11</t>
  </si>
  <si>
    <t>Msc Bianca V23</t>
  </si>
  <si>
    <t>Msc Altamira V24</t>
  </si>
  <si>
    <t>Valparaiso Express V116</t>
  </si>
  <si>
    <t>Cma Cgm Jean Gabriel V117</t>
  </si>
  <si>
    <t>Msc Natasha V20</t>
  </si>
  <si>
    <t>Msc Elisa V21</t>
  </si>
  <si>
    <t>Msc Sofia Celeste V25</t>
  </si>
  <si>
    <t>Msc Chloe V27</t>
  </si>
  <si>
    <t>Msc Anchorage V28</t>
  </si>
  <si>
    <t>Callao Express V118</t>
  </si>
  <si>
    <t>Santos Express V119</t>
  </si>
  <si>
    <t>Cma Cgm Tanya V120</t>
  </si>
  <si>
    <t>Seaspan Belief V2018</t>
  </si>
  <si>
    <t>Cosco Prince Rupert V58</t>
  </si>
  <si>
    <t>Ever Uranus V469</t>
  </si>
  <si>
    <t>Ital Universo V470</t>
  </si>
  <si>
    <t>Cosco Durban V83</t>
  </si>
  <si>
    <t>Cosco Malaysia V78</t>
  </si>
  <si>
    <t>Cosco Izmir V55</t>
  </si>
  <si>
    <t>Msc Margrit V23</t>
  </si>
  <si>
    <t>Guayaquil Express V21</t>
  </si>
  <si>
    <t>Msc Clea V26</t>
  </si>
  <si>
    <t>Msc Vita V29</t>
  </si>
  <si>
    <t>Msc Amalfi V30</t>
  </si>
  <si>
    <t>Cma Cgma Niagara V22</t>
  </si>
  <si>
    <t>Msc Renee V27</t>
  </si>
  <si>
    <t>Msc Capella V26</t>
  </si>
  <si>
    <t>Ever Lissome V472</t>
  </si>
  <si>
    <t>Ever Urban V473</t>
  </si>
  <si>
    <t>Xin Mei Zhou V137</t>
  </si>
  <si>
    <t>Cscl Asia V141</t>
  </si>
  <si>
    <t>Xin Ou Zhou V46</t>
  </si>
  <si>
    <t>Msc CleaV26</t>
  </si>
  <si>
    <t>Msc Arica V31</t>
  </si>
  <si>
    <t>Msc Perle V29</t>
  </si>
  <si>
    <t>Xin Fei Zhou V71</t>
  </si>
  <si>
    <t>Ever Unicorn V475</t>
  </si>
  <si>
    <t>Archimidis V24</t>
  </si>
  <si>
    <t>Msc Kanoko V30</t>
  </si>
  <si>
    <t>Msc Anchorage V32</t>
  </si>
  <si>
    <t>Msc Mirella V33</t>
  </si>
  <si>
    <t>Cosco Shipping Danube V123</t>
  </si>
  <si>
    <t>Cartagena Express V124</t>
  </si>
  <si>
    <t>Valparaiso Express V125</t>
  </si>
  <si>
    <t>Cosco Ashdod V61</t>
  </si>
  <si>
    <t>Msc Amalfi V34</t>
  </si>
  <si>
    <t>Callao Express V127</t>
  </si>
  <si>
    <t>Ym Uberty V79</t>
  </si>
  <si>
    <t>Sm Charleston V477</t>
  </si>
  <si>
    <t>Xin Ya Zhou V143</t>
  </si>
  <si>
    <t>Lloyd Don Giovanni V30</t>
  </si>
  <si>
    <t>Msc Clea V35</t>
  </si>
  <si>
    <t>Msc Chloe V36</t>
  </si>
  <si>
    <t>Cma Cgm Jean Gabriel V126</t>
  </si>
  <si>
    <t>Santos Express V128</t>
  </si>
  <si>
    <t>Seamax Westport V68</t>
  </si>
  <si>
    <t>Msc Mirella V37</t>
  </si>
  <si>
    <t>Cma Cgm Tanya V129</t>
  </si>
  <si>
    <t>Msc Elisa V33</t>
  </si>
  <si>
    <t>Msc Jewel V32</t>
  </si>
  <si>
    <t>Guayaquil Express V130</t>
  </si>
  <si>
    <t>Seaspan Bravo V2028</t>
  </si>
  <si>
    <t>Msc Margrit V35</t>
  </si>
  <si>
    <t>Msc Vega V36</t>
  </si>
  <si>
    <t>Lloyd Don Pascuale V15</t>
  </si>
  <si>
    <t>Cosco Durban V84</t>
  </si>
  <si>
    <t>Seaspan Oceania V20</t>
  </si>
  <si>
    <t>Cma Cgm Niagara V131</t>
  </si>
  <si>
    <t>Cosco Shipping Danube V132</t>
  </si>
  <si>
    <t>Msc Capella V38</t>
  </si>
  <si>
    <t>Ever Uranus V479</t>
  </si>
  <si>
    <t>Ital Universo V480</t>
  </si>
  <si>
    <t>Vantage V481</t>
  </si>
  <si>
    <t>Kure V12</t>
  </si>
  <si>
    <t>Xin Mei Zhou V138</t>
  </si>
  <si>
    <t>Ever Lissome V482</t>
  </si>
  <si>
    <t>Msc Vita V38</t>
  </si>
  <si>
    <t>Msc Madhu B V39</t>
  </si>
  <si>
    <t>Msc Arica V40</t>
  </si>
  <si>
    <t>Msc Renee V40</t>
  </si>
  <si>
    <t>Ever Urban V483</t>
  </si>
  <si>
    <t>Brighton V10</t>
  </si>
  <si>
    <t>Cartagena Express V 133</t>
  </si>
  <si>
    <t>Msc Bianca V41</t>
  </si>
  <si>
    <t>Valparaiso Express V134</t>
  </si>
  <si>
    <t>Cma Cgm Jean Gabriel V135</t>
  </si>
  <si>
    <t>Seaspan Beauty V2033</t>
  </si>
  <si>
    <t>Msc Perle V41</t>
  </si>
  <si>
    <t>Cscl Asia V142</t>
  </si>
  <si>
    <t>Paradise Star V5</t>
  </si>
  <si>
    <t>Msc Shuba B V42</t>
  </si>
  <si>
    <t>Callao Express V136</t>
  </si>
  <si>
    <t>Ever Uberty V485</t>
  </si>
  <si>
    <t>Xin Ou Zhou V47</t>
  </si>
  <si>
    <t>Xin Fu Zhou V62</t>
  </si>
  <si>
    <t>Santos Express V137</t>
  </si>
  <si>
    <t>Msc Lauren V43</t>
  </si>
  <si>
    <t>Ym Utility V68</t>
  </si>
  <si>
    <t>Lloyd Don Giovanni V31</t>
  </si>
  <si>
    <t>Msc Yashi B V44</t>
  </si>
  <si>
    <t>Cma Cgm Tanya V138</t>
  </si>
  <si>
    <t>Sm Charleston V487</t>
  </si>
  <si>
    <t>Lloyd Don Pascuale V16</t>
  </si>
  <si>
    <t>Msc Vidisha R V43</t>
  </si>
  <si>
    <t>Guayaquil Express V139</t>
  </si>
  <si>
    <t>Xin Ya Zhou V144</t>
  </si>
  <si>
    <t>Seamax Westport V70</t>
  </si>
  <si>
    <t>Msc Aino V45</t>
  </si>
  <si>
    <t>Msc Shreya B V46</t>
  </si>
  <si>
    <t>Cma Cgm Niagara V140</t>
  </si>
  <si>
    <t>Ever Uranus V489</t>
  </si>
  <si>
    <t>Seaspan Oceania V21</t>
  </si>
  <si>
    <t>Msc Vita V47</t>
  </si>
  <si>
    <t>Cosco Shipping Danube V141</t>
  </si>
  <si>
    <t>Ital Universo V490</t>
  </si>
  <si>
    <t>Kure V13</t>
  </si>
  <si>
    <t>Msc Madhu B V48</t>
  </si>
  <si>
    <t>Cartagena Express V142</t>
  </si>
  <si>
    <t>Ever Loading V492</t>
  </si>
  <si>
    <t>Xin Mei Zhou V139</t>
  </si>
  <si>
    <t>Msc Nitya B V49</t>
  </si>
  <si>
    <t>Msc Bianca V50</t>
  </si>
  <si>
    <t>Valparaiso Express V143</t>
  </si>
  <si>
    <t>Cma Cgma Jean Gabriel V144</t>
  </si>
  <si>
    <t>Msc Lauren V44</t>
  </si>
  <si>
    <t>Msc Jewel V45</t>
  </si>
  <si>
    <t>Msc Elisa V46</t>
  </si>
  <si>
    <t>Msc Ruby V48</t>
  </si>
  <si>
    <t>Msc Margrit V49</t>
  </si>
  <si>
    <t>Ever Lotus V493</t>
  </si>
  <si>
    <t>Msc Shuba B V51</t>
  </si>
  <si>
    <t>Callao Express V145</t>
  </si>
  <si>
    <t>Seaspan Bravo V2040</t>
  </si>
  <si>
    <t>Seaspan Belief V2043</t>
  </si>
  <si>
    <t>Cscl Asia V143</t>
  </si>
  <si>
    <t>Brighton V11</t>
  </si>
  <si>
    <t>Cosco Prince Rupert V62</t>
  </si>
  <si>
    <t>Msc Chloe V 52</t>
  </si>
  <si>
    <t>Santos Express V146</t>
  </si>
  <si>
    <t>Msc Capella V51</t>
  </si>
  <si>
    <t>Ever Smart V495</t>
  </si>
  <si>
    <t>Ym Utility V69</t>
  </si>
  <si>
    <t>Xin Ou Zhou V48</t>
  </si>
  <si>
    <t>Naves</t>
  </si>
  <si>
    <t>NOTA: Las fechas de arribo son estimadas y son recopiladas en base a la información entregada por cada compañía naviera a través de sus páginas web</t>
  </si>
  <si>
    <t>OPB LOGISTICS no se hace responsable por variaciones en las fechas informadas que se pueden experimentar en los distintos servicios de transportes.</t>
  </si>
  <si>
    <t>Semana</t>
  </si>
  <si>
    <t>Servicio</t>
  </si>
  <si>
    <t>Naviera</t>
  </si>
  <si>
    <t>Stacking</t>
  </si>
  <si>
    <t>HAPAG LLOYD - CMA CGM - COSCO</t>
  </si>
  <si>
    <t>MEDITERRANEAN SHIPPING</t>
  </si>
  <si>
    <t>SAWC</t>
  </si>
  <si>
    <t>CLX</t>
  </si>
  <si>
    <t>NEW EUROSAL</t>
  </si>
  <si>
    <t>EVERGREEN-COSCO-CMA CGM</t>
  </si>
  <si>
    <t>WSA 1</t>
  </si>
  <si>
    <t>WSA 3</t>
  </si>
  <si>
    <t>ITINERARIOS FAR EAST (ASIA)</t>
  </si>
  <si>
    <t>Msc Yashi B V53</t>
  </si>
  <si>
    <t>Msc Aino V101</t>
  </si>
  <si>
    <t>Msc Shreya V102</t>
  </si>
  <si>
    <t>Guayaquil Express V148</t>
  </si>
  <si>
    <t>Cma Cgm Niagara V149</t>
  </si>
  <si>
    <t>Seaspan Beauty V2045</t>
  </si>
  <si>
    <t>Xin Ya Zhou V145</t>
  </si>
  <si>
    <t>Xin Fei Zhou V75</t>
  </si>
  <si>
    <t>Lloyd Don Giovanni V32</t>
  </si>
  <si>
    <t>Lloyd Don Pascuale V17</t>
  </si>
  <si>
    <t>Cma Cgm Ohio V147</t>
  </si>
  <si>
    <t>Cosco Shipping Danube V150</t>
  </si>
  <si>
    <t>MSC Renee V53</t>
  </si>
  <si>
    <t>MSC Perle V101</t>
  </si>
  <si>
    <t>Msc Kanoko V102</t>
  </si>
  <si>
    <t>Ever Salute V497</t>
  </si>
  <si>
    <t>Ever Uranus V499</t>
  </si>
  <si>
    <t>Seamax Westport V71</t>
  </si>
  <si>
    <t>Cartagena Express V151</t>
  </si>
  <si>
    <t>Polar Brasil V103</t>
  </si>
  <si>
    <t>Msc Natasha V103</t>
  </si>
  <si>
    <t>Ever Urban V500</t>
  </si>
  <si>
    <t>Seaspan Oceania V22</t>
  </si>
  <si>
    <t>Polar Colombia V104</t>
  </si>
  <si>
    <t>Cauquenes V2050</t>
  </si>
  <si>
    <t>Ital Unverso V501</t>
  </si>
  <si>
    <t>Cosco New York V112</t>
  </si>
  <si>
    <t>Cma Cgm Jean Gabriel V153</t>
  </si>
  <si>
    <t>Polar Ecuador V105</t>
  </si>
  <si>
    <t>Msc Elisa V105</t>
  </si>
  <si>
    <t>Cisnes V2051</t>
  </si>
  <si>
    <t>Ital Usodimare V502</t>
  </si>
  <si>
    <t>Msc Shuba B V108</t>
  </si>
  <si>
    <t>Msc Vita V104</t>
  </si>
  <si>
    <t>Msc Madhu B V105</t>
  </si>
  <si>
    <t>Msc Nitya B V106</t>
  </si>
  <si>
    <t>Msc Bianca V107</t>
  </si>
  <si>
    <t>Callao Express V1201</t>
  </si>
  <si>
    <t>Polar Mexico V106</t>
  </si>
  <si>
    <t>Seaspan Bravo V2053</t>
  </si>
  <si>
    <t>Copiapo V2052</t>
  </si>
  <si>
    <t>Ever Lotus V503</t>
  </si>
  <si>
    <t>Xin Mei Zhou V140</t>
  </si>
  <si>
    <t>Msc Chloe V109</t>
  </si>
  <si>
    <t>Santos Express V1202</t>
  </si>
  <si>
    <t>Polar Peru V107</t>
  </si>
  <si>
    <t>Msc Ruby V107</t>
  </si>
  <si>
    <t>Cscl Asia V144</t>
  </si>
  <si>
    <t>Cosco Prince Rupert V63</t>
  </si>
  <si>
    <t>Msc Manu V102</t>
  </si>
  <si>
    <t>Cma Cgm Ohio V1203</t>
  </si>
  <si>
    <t>Polar Costa Rica V108</t>
  </si>
  <si>
    <t>Msc Margrit V108</t>
  </si>
  <si>
    <t>Ever Sigma V505</t>
  </si>
  <si>
    <t>Xin Ou Zhou V49</t>
  </si>
  <si>
    <t>Msc Yashi V110</t>
  </si>
  <si>
    <t>Bomar Juliana V152</t>
  </si>
  <si>
    <t>Guayaquil Express V1204</t>
  </si>
  <si>
    <t>Ym Utility V70</t>
  </si>
  <si>
    <t>Xin Fei Zhou V76</t>
  </si>
  <si>
    <t>Cma Cgm Arkansas V1205</t>
  </si>
  <si>
    <t>Polar Chile V109</t>
  </si>
  <si>
    <t>Seaspan Belief V2103</t>
  </si>
  <si>
    <t>Ever Superb V507</t>
  </si>
  <si>
    <t>Lloyd Don Giovanni V33</t>
  </si>
  <si>
    <t>Msc Jewel V104</t>
  </si>
  <si>
    <t>Msc Shreya B V112</t>
  </si>
  <si>
    <t>Cosco Shipping Danube V 1206</t>
  </si>
  <si>
    <t>Polar Argentina V110</t>
  </si>
  <si>
    <t>Msc Capella V110</t>
  </si>
  <si>
    <t>Mol Beyond V2101</t>
  </si>
  <si>
    <t>Mol Benefactor V2102</t>
  </si>
  <si>
    <t>Hmm Blessing V13</t>
  </si>
  <si>
    <t>Cautin V2104</t>
  </si>
  <si>
    <t>Mol Beacon V2105</t>
  </si>
  <si>
    <t>Xin Ya Zhou V146</t>
  </si>
  <si>
    <t>Lloyd Don Pascuale V18</t>
  </si>
  <si>
    <t>Cartagena Express V1207</t>
  </si>
  <si>
    <t>Ever Uranus V509</t>
  </si>
  <si>
    <t>Xin Los Angeles V147</t>
  </si>
  <si>
    <t>Valparaiso Express V1208</t>
  </si>
  <si>
    <t>Polar Colombia V112</t>
  </si>
  <si>
    <t>Seaspan Beauty V2105</t>
  </si>
  <si>
    <t>Ever Urban V510</t>
  </si>
  <si>
    <t>Seamax Westport V72</t>
  </si>
  <si>
    <t>Msc Aino V111</t>
  </si>
  <si>
    <t>Msc Madhu B V114</t>
  </si>
  <si>
    <t>Cma Cgm Jean Gabriel V1209</t>
  </si>
  <si>
    <t>Polar Ecuador V113</t>
  </si>
  <si>
    <t>Msc Perle V113</t>
  </si>
  <si>
    <t>Ital Universo V511</t>
  </si>
  <si>
    <t>Cosco New York V113</t>
  </si>
  <si>
    <t>Msc Nitya B V115</t>
  </si>
  <si>
    <t>Callao Express V1210</t>
  </si>
  <si>
    <t>Polar Mexico V114</t>
  </si>
  <si>
    <t>Cochrane V2106</t>
  </si>
  <si>
    <t>Coyhaique 2107</t>
  </si>
  <si>
    <t>Corcovado 2108</t>
  </si>
  <si>
    <t>Cauquenes V2109</t>
  </si>
  <si>
    <t>Ital Usodimare V512</t>
  </si>
  <si>
    <t>Seaspan Oceania V23</t>
  </si>
  <si>
    <t>Msc Bianca V116</t>
  </si>
  <si>
    <t>Santos Express V1211</t>
  </si>
  <si>
    <t>Polar Peru V115</t>
  </si>
  <si>
    <t>Cisnes V2110</t>
  </si>
  <si>
    <t>Ever Lotus V513</t>
  </si>
  <si>
    <t>Bernhard Schulte V237</t>
  </si>
  <si>
    <t>Cma Cgm Ohio V1212</t>
  </si>
  <si>
    <t>Polar Costa Rica V116</t>
  </si>
  <si>
    <t>Msc Jewel V116</t>
  </si>
  <si>
    <t>Copiapo V2111</t>
  </si>
  <si>
    <t>Cscl Asia V145</t>
  </si>
  <si>
    <t>Cosco Prince Rupert V64</t>
  </si>
  <si>
    <t>Msc Chloe V118</t>
  </si>
  <si>
    <t>Guayaquil Express V1213</t>
  </si>
  <si>
    <t>Polar Chile V117</t>
  </si>
  <si>
    <t>Ever Loading V515</t>
  </si>
  <si>
    <t>Tian Xiang He V77</t>
  </si>
  <si>
    <t>Msc Renee V112</t>
  </si>
  <si>
    <t>Msc Carlotta V113</t>
  </si>
  <si>
    <t>Msc Yashi B V119</t>
  </si>
  <si>
    <t>Cma Cgm Arkansas V1214</t>
  </si>
  <si>
    <t>Polar Brasil V118</t>
  </si>
  <si>
    <t>Msc Ruby V119</t>
  </si>
  <si>
    <t>Seaspan Brightness V2112</t>
  </si>
  <si>
    <t>Mol Benefactor V2113</t>
  </si>
  <si>
    <t>Ym Utility V71</t>
  </si>
  <si>
    <t>Xin Mei Zhou V141</t>
  </si>
  <si>
    <t>Msc Aino V120</t>
  </si>
  <si>
    <t>Cosco Shipping Danube V1215</t>
  </si>
  <si>
    <t>Polar Argentina V119</t>
  </si>
  <si>
    <t>Msc Margrit V120</t>
  </si>
  <si>
    <t>Hmm Blessing V14</t>
  </si>
  <si>
    <t>Ever Superb V517</t>
  </si>
  <si>
    <t>Xin Ou Zhou V50</t>
  </si>
  <si>
    <t>Msc Kanoko V108</t>
  </si>
  <si>
    <t>Msc Japan V116</t>
  </si>
  <si>
    <t>Msc Vidisha R V116</t>
  </si>
  <si>
    <t>Cartagena Express V1216</t>
  </si>
  <si>
    <t>Polar Colombia V120</t>
  </si>
  <si>
    <t>Msc Natasha V115</t>
  </si>
  <si>
    <t>Cautin V2115</t>
  </si>
  <si>
    <t>Xin Ya Zhou V147</t>
  </si>
  <si>
    <t>Xin Fei Zhou V77</t>
  </si>
  <si>
    <t>Seaspan Bravo V2112</t>
  </si>
  <si>
    <t>Msc Maxine V121</t>
  </si>
  <si>
    <t>Msc Carlotta V122</t>
  </si>
  <si>
    <t>Valparaiso Express V1217</t>
  </si>
  <si>
    <t>Polar Ecuador V121</t>
  </si>
  <si>
    <t>Mol Beacon V2116</t>
  </si>
  <si>
    <t>OOCL Ho Chi Minh City V50</t>
  </si>
  <si>
    <t>Msc Elisa V111</t>
  </si>
  <si>
    <t>Msc Madhu B V123</t>
  </si>
  <si>
    <t>Cma Cgm Jean Gabriel V1218</t>
  </si>
  <si>
    <t>Polar Mexico V122</t>
  </si>
  <si>
    <t>Seaspan Belief V2115</t>
  </si>
  <si>
    <t>Cochrane V2117</t>
  </si>
  <si>
    <t>Callao Express V1219</t>
  </si>
  <si>
    <t>Polar Peru V123</t>
  </si>
  <si>
    <t>Msc Capella V122</t>
  </si>
  <si>
    <t>Seaspan Beauty V2117</t>
  </si>
  <si>
    <t>Msc Jeongmin V124</t>
  </si>
  <si>
    <t>Msc Bianca V125</t>
  </si>
  <si>
    <t>Santos Express V1220</t>
  </si>
  <si>
    <t>Polar Costa Rica V124</t>
  </si>
  <si>
    <t>Msc Renee V124</t>
  </si>
  <si>
    <t>Corcovado V2119</t>
  </si>
  <si>
    <t>Coyhaique V2118</t>
  </si>
  <si>
    <t>Msc Elma V126</t>
  </si>
  <si>
    <t>Msc Perle V125</t>
  </si>
  <si>
    <t>Cma Cgm Ohio V1221</t>
  </si>
  <si>
    <t>Cauquenes V2120</t>
  </si>
  <si>
    <t>Ever Uranus V519</t>
  </si>
  <si>
    <t>Ever Liven V520</t>
  </si>
  <si>
    <t>Ever Sigma V521</t>
  </si>
  <si>
    <t>Ever Lawful V522</t>
  </si>
  <si>
    <t>Ever Lotus V523</t>
  </si>
  <si>
    <t>Guayaquil Express V1222</t>
  </si>
  <si>
    <t>Polar Chile V125</t>
  </si>
  <si>
    <t>Polar Brasil V126</t>
  </si>
  <si>
    <t>Msc Kanoko V126</t>
  </si>
  <si>
    <t>Cisnes V2121</t>
  </si>
  <si>
    <t>Cscl Asia V146</t>
  </si>
  <si>
    <t>Cosco New York V114</t>
  </si>
  <si>
    <t>Seaspan Oceania V24</t>
  </si>
  <si>
    <t>Seamax Westport V73</t>
  </si>
  <si>
    <t>Msc Giselle V128</t>
  </si>
  <si>
    <t>Cma Cgm Arkansas V1223</t>
  </si>
  <si>
    <t>Polar Argentina V127</t>
  </si>
  <si>
    <t>Msc Natasha V127</t>
  </si>
  <si>
    <t>Copiapo V2122</t>
  </si>
  <si>
    <t>Seaspan Hudson V10</t>
  </si>
  <si>
    <t>Msc Aino V129</t>
  </si>
  <si>
    <t>Cosco Shipping Danube V1224</t>
  </si>
  <si>
    <t>Polar Colombia V128</t>
  </si>
  <si>
    <t>Seaspan Brightness V2123</t>
  </si>
  <si>
    <t>Ym Utility V72</t>
  </si>
  <si>
    <t>Cosco Prince Rupert V65</t>
  </si>
  <si>
    <t>Msc Meline V130</t>
  </si>
  <si>
    <t>Cartagena Express V1225</t>
  </si>
  <si>
    <t>Polar Ecuador V129</t>
  </si>
  <si>
    <t>Msc Jewel V128</t>
  </si>
  <si>
    <t>Hmm Blessing V15</t>
  </si>
  <si>
    <t>Ever Learned V527</t>
  </si>
  <si>
    <t>Xin Mei Zhou V142</t>
  </si>
  <si>
    <t>Msc Margarita V127</t>
  </si>
  <si>
    <t>Valparaiso Express V1226</t>
  </si>
  <si>
    <t>Polar Mexico V130</t>
  </si>
  <si>
    <t>Msc Elisa V129</t>
  </si>
  <si>
    <t>Seaspan Bravo V2124</t>
  </si>
  <si>
    <t>Mol Benefactor V2124</t>
  </si>
  <si>
    <t>Ever Loading V525</t>
  </si>
  <si>
    <t>Xin Ya Zhou V148</t>
  </si>
  <si>
    <t>Xin Ou Zhou V51</t>
  </si>
  <si>
    <t>Msc Virgo V131</t>
  </si>
  <si>
    <t>Msc Letizia V132</t>
  </si>
  <si>
    <t>Cma Cgm Jean Gabriel V1227</t>
  </si>
  <si>
    <t>Polar Peru V131</t>
  </si>
  <si>
    <t>Kuala Lumpur Express V2126</t>
  </si>
  <si>
    <t>Ever Lucid V529</t>
  </si>
  <si>
    <t>Cscl Zeebrugge V35</t>
  </si>
  <si>
    <t>Msc Jeongmin V133</t>
  </si>
  <si>
    <t>Callao Express V1228</t>
  </si>
  <si>
    <t>Polar Costa Rica V132</t>
  </si>
  <si>
    <t>Msc Beryl V131</t>
  </si>
  <si>
    <t>Navigare Collector V2127</t>
  </si>
  <si>
    <t>Ever Liven V530</t>
  </si>
  <si>
    <t>Msc Romane V134</t>
  </si>
  <si>
    <t>Santos Express V1229</t>
  </si>
  <si>
    <t>Cma Cgm Ohio V1230</t>
  </si>
  <si>
    <t>Polar Chile V133</t>
  </si>
  <si>
    <t>Polar Brasil V134</t>
  </si>
  <si>
    <t>Msc Ruby V132</t>
  </si>
  <si>
    <t>Seaspan Belief V2127</t>
  </si>
  <si>
    <t>Cochrane V2128</t>
  </si>
  <si>
    <t>Coyhaique V2129</t>
  </si>
  <si>
    <t>Ever Sigma V531</t>
  </si>
  <si>
    <t>OOCL Ho Chi Minh City V51</t>
  </si>
  <si>
    <t>Xin Yang Pu V142</t>
  </si>
  <si>
    <t>Cosco New York V115</t>
  </si>
  <si>
    <t>Msc Margarita V135</t>
  </si>
  <si>
    <t>Msc Elma V136</t>
  </si>
  <si>
    <t>Guayaquil Express V1231</t>
  </si>
  <si>
    <t>Polar Argentina V135</t>
  </si>
  <si>
    <t>Msc Capella V134</t>
  </si>
  <si>
    <t>Cauquenes V2130</t>
  </si>
  <si>
    <t>Ever Lotus V532</t>
  </si>
  <si>
    <t>Msc Giselle V137</t>
  </si>
  <si>
    <t>Cma Cgm Arkansas V1232</t>
  </si>
  <si>
    <t>Polar Colombia V136</t>
  </si>
  <si>
    <t>Seaspan Beauty V2129</t>
  </si>
  <si>
    <t>Corcovado V2131</t>
  </si>
  <si>
    <t>Cscl Asia V147</t>
  </si>
  <si>
    <t>Seamax Westport V74</t>
  </si>
  <si>
    <t>Polar Ecuador V137</t>
  </si>
  <si>
    <t>Msc Lauren V136</t>
  </si>
  <si>
    <t>Ever Loading V535</t>
  </si>
  <si>
    <t>Msc Meline V138</t>
  </si>
  <si>
    <t>Msc Aino V139</t>
  </si>
  <si>
    <t>Polar Mexico V138</t>
  </si>
  <si>
    <t>Msc Perle V137</t>
  </si>
  <si>
    <t>Cisnes V2132</t>
  </si>
  <si>
    <t>Ym Utility V73</t>
  </si>
  <si>
    <t>Valparaiso Express V1235</t>
  </si>
  <si>
    <t>Polar Peru V139</t>
  </si>
  <si>
    <t>Seaspan Hudson V11</t>
  </si>
  <si>
    <t>Msc Virgo V140</t>
  </si>
  <si>
    <t>Msc Kanoko V138</t>
  </si>
  <si>
    <t>Cautin V2133</t>
  </si>
  <si>
    <t>Msc Pina V141</t>
  </si>
  <si>
    <t>Cma Cgm Jean Gabriel V1236</t>
  </si>
  <si>
    <t>Polar Costa Rica V140</t>
  </si>
  <si>
    <t>Msc Natasha V139</t>
  </si>
  <si>
    <t>Seaspan Brightness V2134</t>
  </si>
  <si>
    <t>Cosco Prince Rupert V66</t>
  </si>
  <si>
    <t>Callao Express V1237</t>
  </si>
  <si>
    <t>Polar Chile V141</t>
  </si>
  <si>
    <t>Xin Ya Zhou V149</t>
  </si>
  <si>
    <t>Ever Learned V539</t>
  </si>
  <si>
    <t>Cosco Shipping Danube V28</t>
  </si>
  <si>
    <t>Santos Express V1238</t>
  </si>
  <si>
    <t>Polar Brasil V142</t>
  </si>
  <si>
    <t>Msc Sasha V143</t>
  </si>
  <si>
    <t>Msc Jewel V140</t>
  </si>
  <si>
    <t>Xin Mei Zhou V143</t>
  </si>
  <si>
    <t>Mol Benefactor V2135</t>
  </si>
  <si>
    <t>Msc Romane V144</t>
  </si>
  <si>
    <t>Cma Cgm Ohio V1239</t>
  </si>
  <si>
    <t>Msc Elisa V141</t>
  </si>
  <si>
    <t>Hmm Blessing V16</t>
  </si>
  <si>
    <t>Kuala Lumpur Express V2137</t>
  </si>
  <si>
    <t>Ever Lifting V542</t>
  </si>
  <si>
    <t>Cscl Zeebrugge V36</t>
  </si>
  <si>
    <t>Guayaquil Express V1240</t>
  </si>
  <si>
    <t>Polar Argentina V143</t>
  </si>
  <si>
    <t>Polar Colombia V144</t>
  </si>
  <si>
    <t>Seaspan Bravo V2136</t>
  </si>
  <si>
    <t>Ever Libra V541</t>
  </si>
  <si>
    <t>Oocl Ho Chi Minh City V52</t>
  </si>
  <si>
    <t>Msc Jeongmin V137</t>
  </si>
  <si>
    <t>Msc Amalfi V145</t>
  </si>
  <si>
    <t>Msc Giselle V146</t>
  </si>
  <si>
    <t>Cma Cgm Arkansas V1241</t>
  </si>
  <si>
    <t>Polar Ecuador V145</t>
  </si>
  <si>
    <t>Msc Beryl V143</t>
  </si>
  <si>
    <t>Xin Yang Pu V143</t>
  </si>
  <si>
    <t>Cosco Shipping Volga V23</t>
  </si>
  <si>
    <t>Polar Mexico V146</t>
  </si>
  <si>
    <t>Msc Ruby V144</t>
  </si>
  <si>
    <t>Navigare Collector V2138</t>
  </si>
  <si>
    <t>Cartagena Express V1243</t>
  </si>
  <si>
    <t>Polar Peru V147</t>
  </si>
  <si>
    <t>Valparaiso Express V1244</t>
  </si>
  <si>
    <t>Polar Costa Rica V148</t>
  </si>
  <si>
    <t>Seaspan Belief V2139</t>
  </si>
  <si>
    <t>Msc Jeongmin V151</t>
  </si>
  <si>
    <t>Cma Cgm Jean Gabriel V1245</t>
  </si>
  <si>
    <t>Polar Chile V149</t>
  </si>
  <si>
    <t>Msc Capella V146</t>
  </si>
  <si>
    <t>Ym Utility V74</t>
  </si>
  <si>
    <t>Callao Express V1246</t>
  </si>
  <si>
    <t>Polar Brasil V150</t>
  </si>
  <si>
    <t>Ever Lawful V543 (Nave Cherry / TT 22 días a HK)</t>
  </si>
  <si>
    <t>Ever Loading V545 (Nave Cherry / TT 22 días a HK)</t>
  </si>
  <si>
    <t>Ever Legend V547 (Nave Cherry / TT 22 días a HK)</t>
  </si>
  <si>
    <t>Cochrane V2139 (Nave Cherry)</t>
  </si>
  <si>
    <t>Copiapo V2140 (Nave Cherry)</t>
  </si>
  <si>
    <t>Cauquenes V2141 (Nave Cherry)</t>
  </si>
  <si>
    <t>Corcovado V2142 (Nave Cherry)</t>
  </si>
  <si>
    <t>Cisnes V2143 (Nave Cherry)</t>
  </si>
  <si>
    <t>Cautin V2144 (Nave Cherry)</t>
  </si>
  <si>
    <t>Cape Tainaro V148</t>
  </si>
  <si>
    <t>Msc Azov V149</t>
  </si>
  <si>
    <t>Msc Aino V150</t>
  </si>
  <si>
    <t>Santos Express V1247</t>
  </si>
  <si>
    <t>-</t>
  </si>
  <si>
    <t>Msc Perle V149</t>
  </si>
  <si>
    <t>Seaspan Brightness V2145 (Nave Cherry)</t>
  </si>
  <si>
    <t>Polar Argentina V151</t>
  </si>
  <si>
    <t>Cosco New York V116 (Nave Cherry / TT 23 días a Shangai)</t>
  </si>
  <si>
    <t>Heng Hui V6 (Nave Cherry / TT 23 días a Shangai)</t>
  </si>
  <si>
    <t>Cscl Asia V149 (Nave Cherry / TT 23 días a Shangai)</t>
  </si>
  <si>
    <t>Cosco Faith V53 (Nave Cherry / TT 23 días a Shangai)</t>
  </si>
  <si>
    <t>Seaspan Oceania V27 (Nave Cherry / TT 23 días a Shangai)</t>
  </si>
  <si>
    <t>Cosco Prince Rupert V67 (Nave Cherry / TT 23 días a Shangai)</t>
  </si>
  <si>
    <t>Msc Sasha V152</t>
  </si>
  <si>
    <t>Msc Branka V201</t>
  </si>
  <si>
    <t>Cma Cgm Ohio V1248</t>
  </si>
  <si>
    <t>Polar Colombia V152</t>
  </si>
  <si>
    <t>Msc Lauren V150</t>
  </si>
  <si>
    <t>Mol Benefactor V2146 (Nave Cherry)</t>
  </si>
  <si>
    <t>Xin Mei Zhou V144</t>
  </si>
  <si>
    <t>Msc Carole V202</t>
  </si>
  <si>
    <t>Guayaquil Express V1249</t>
  </si>
  <si>
    <t>Polar Ecuador V201</t>
  </si>
  <si>
    <t>Hmm Blessing V17</t>
  </si>
  <si>
    <t>Ever Learned V549</t>
  </si>
  <si>
    <t>Ever Liven V550</t>
  </si>
  <si>
    <t>Xin Ou Zhou V53</t>
  </si>
  <si>
    <t>Seaspan Beauty V2141</t>
  </si>
  <si>
    <t>Cma Cgm Arkansas V1250</t>
  </si>
  <si>
    <t>Polar Mexico V202</t>
  </si>
  <si>
    <t>Ever Logic V551</t>
  </si>
  <si>
    <t>Cosco Sao Paulo V90</t>
  </si>
  <si>
    <t>Polar Peru V203</t>
  </si>
  <si>
    <t>Ever Lissome V553</t>
  </si>
  <si>
    <t>Cscl Zeebrugge V37</t>
  </si>
  <si>
    <t>Cape Tainaro V205</t>
  </si>
  <si>
    <t>Cartagena Express V1252</t>
  </si>
  <si>
    <t>Maersk Bratan V204</t>
  </si>
  <si>
    <t>Msc Kanoko V151</t>
  </si>
  <si>
    <t>Ever Libra V552</t>
  </si>
  <si>
    <t>Cape Akritas V206</t>
  </si>
  <si>
    <t>Valparaiso Express V2201</t>
  </si>
  <si>
    <t>Maersk Bali V205</t>
  </si>
  <si>
    <t>Copiapo V2152</t>
  </si>
  <si>
    <t>Oocl Ho Chi Minh City V53</t>
  </si>
  <si>
    <t>Ever Lawful V555</t>
  </si>
  <si>
    <t>Xin Yang Pu V144</t>
  </si>
  <si>
    <t>Navigare Collector V2149</t>
  </si>
  <si>
    <t>Cma Cgm Carl Antoine V2202</t>
  </si>
  <si>
    <t>Maersk Batur V206</t>
  </si>
  <si>
    <t>Cauquenes V2201</t>
  </si>
  <si>
    <t>Heng Hui V5</t>
  </si>
  <si>
    <t>Kuala Lumpur Express V2150</t>
  </si>
  <si>
    <t>Coyhaique V2151</t>
  </si>
  <si>
    <t>Callao Express V2203</t>
  </si>
  <si>
    <t>Maersk Bulan V207</t>
  </si>
  <si>
    <t>Ever Legend V557</t>
  </si>
  <si>
    <t>Seaspan Bravo V2149</t>
  </si>
  <si>
    <t>Msc Branka V203</t>
  </si>
  <si>
    <t>Cape Kortia V204</t>
  </si>
  <si>
    <t>Santos Express V2204</t>
  </si>
  <si>
    <t>Maersk Brani V208</t>
  </si>
  <si>
    <t>Cisnes V2203</t>
  </si>
  <si>
    <t>Cosco Faith V54</t>
  </si>
  <si>
    <t>Cma Cgm Ohio V2205</t>
  </si>
  <si>
    <t>Msc Natasha V146</t>
  </si>
  <si>
    <t>Msc Jewel V147</t>
  </si>
  <si>
    <t>Msc Elisa V148</t>
  </si>
  <si>
    <t>TBC</t>
  </si>
  <si>
    <t>Seaspan Belief V2203</t>
  </si>
  <si>
    <t>Maersk Batam V209</t>
  </si>
  <si>
    <t>Corcovado V2202</t>
  </si>
  <si>
    <t>Seaspan Oceania V28</t>
  </si>
  <si>
    <t>Msc Domitille V207</t>
  </si>
  <si>
    <t>Msc Rayshmi V208</t>
  </si>
  <si>
    <t>Msc Aino V209</t>
  </si>
  <si>
    <t>Msc Jeongmin V210</t>
  </si>
  <si>
    <t>Msc Vita V211</t>
  </si>
  <si>
    <t>Cosco Shipping Volga V2206</t>
  </si>
  <si>
    <t>Safmarine Benguela V210</t>
  </si>
  <si>
    <t>Seaspan Brightness V2105</t>
  </si>
  <si>
    <t>Ever Liven V559</t>
  </si>
  <si>
    <t>Xin Fei Zhou V81</t>
  </si>
  <si>
    <t>Cautin V2204</t>
  </si>
  <si>
    <t>Msc Carole V212</t>
  </si>
  <si>
    <t>Cma Cgm Arkansas V2207</t>
  </si>
  <si>
    <t>Maersk Buton V211</t>
  </si>
  <si>
    <t>Mol Benefactor V2206</t>
  </si>
  <si>
    <t>Cosco Prince Rupert V68</t>
  </si>
  <si>
    <t>Guayaquil Express V2208</t>
  </si>
  <si>
    <t>Maersk Bratan V212</t>
  </si>
  <si>
    <t>Seaspan Beauty V2206</t>
  </si>
  <si>
    <t>Xin Ya Zhou V151</t>
  </si>
  <si>
    <t>Ever Learned V560</t>
  </si>
  <si>
    <t>Cscl Asia V151</t>
  </si>
  <si>
    <t>Msc Beryl V201</t>
  </si>
  <si>
    <t>Msc Ruby V202</t>
  </si>
  <si>
    <t>Cartagena Express V2209</t>
  </si>
  <si>
    <t>Maersk Bali V213</t>
  </si>
  <si>
    <t>Ever Logic V561</t>
  </si>
  <si>
    <t>Natal V121</t>
  </si>
  <si>
    <t>Valparaiso Express V024</t>
  </si>
  <si>
    <t>Maersk Batur V214</t>
  </si>
  <si>
    <t>Msc Capella V204</t>
  </si>
  <si>
    <t>Kuala Lumpur Express V2209</t>
  </si>
  <si>
    <t>Ever Lissome V563</t>
  </si>
  <si>
    <t>Xin Mei Zhou V145</t>
  </si>
  <si>
    <t>Cma Cgm Carl Antoine V2211</t>
  </si>
  <si>
    <t>Maersk Bulan V215</t>
  </si>
  <si>
    <t>Coyhaique V2210</t>
  </si>
  <si>
    <t>Cscl Zeebrugge V38</t>
  </si>
  <si>
    <t>Msc Mattina V212</t>
  </si>
  <si>
    <t>Callao Express V2212</t>
  </si>
  <si>
    <t>Maersk Brani V216</t>
  </si>
  <si>
    <t>Hmm Blessing V18</t>
  </si>
  <si>
    <t>Navigare Collector 2208</t>
  </si>
  <si>
    <t>Copiapo V2211</t>
  </si>
  <si>
    <t>Msc Jennifer II V213</t>
  </si>
  <si>
    <t>Santos Express V2213</t>
  </si>
  <si>
    <t>Maersk Batam V217</t>
  </si>
  <si>
    <t>Oocl Ho Chi Minh City V54</t>
  </si>
  <si>
    <t>Cosco New York V118</t>
  </si>
  <si>
    <t>Msc Perle V207</t>
  </si>
  <si>
    <t>Msc Emma V208</t>
  </si>
  <si>
    <t>Msc Kanoko V209</t>
  </si>
  <si>
    <t>Msc Natasha V210</t>
  </si>
  <si>
    <t>Msc Jewel V211</t>
  </si>
  <si>
    <t>Msc Branka V215</t>
  </si>
  <si>
    <t>Cape Tainaro V216</t>
  </si>
  <si>
    <t>Cape Kortia V217</t>
  </si>
  <si>
    <t>Msc Rayshmi V218</t>
  </si>
  <si>
    <t>Msc Aino V220</t>
  </si>
  <si>
    <t>Cma Cgm Ohio V2214</t>
  </si>
  <si>
    <t>Safmarine Benguela V218</t>
  </si>
  <si>
    <t>Msc Elisa V212</t>
  </si>
  <si>
    <t>Cochrane V2212</t>
  </si>
  <si>
    <t>Corcovado V2213</t>
  </si>
  <si>
    <t>Ever Libra V60</t>
  </si>
  <si>
    <t>Cosco Sao Paulo V91</t>
  </si>
  <si>
    <t>Xin Ou Xhou V55</t>
  </si>
  <si>
    <t>Maersk Buton V219</t>
  </si>
  <si>
    <t>Cisnes V2214</t>
  </si>
  <si>
    <t>Xin Tai Cang V261</t>
  </si>
  <si>
    <t>Ever Lawful V566</t>
  </si>
  <si>
    <t>Cma Cgm Arkansas V2216</t>
  </si>
  <si>
    <t>Cosco Shipping Volga V2215</t>
  </si>
  <si>
    <t>Maersk Bratan V220</t>
  </si>
  <si>
    <t>Cautin V2215</t>
  </si>
  <si>
    <t>Ym Utility V76</t>
  </si>
  <si>
    <t>Seaspan Oceania V29</t>
  </si>
  <si>
    <t>Xin Fei Zhou V82</t>
  </si>
  <si>
    <t>Maersk Bali V221</t>
  </si>
  <si>
    <t>Seaspan Bravo V2213</t>
  </si>
  <si>
    <t>Akadimos V2216</t>
  </si>
  <si>
    <t>Ever Legend V569</t>
  </si>
  <si>
    <t>Cape Akritas V219</t>
  </si>
  <si>
    <t>Guayaquil Express V2217</t>
  </si>
  <si>
    <t>Cartagena Express V2218</t>
  </si>
  <si>
    <t>Maersk Batur V222</t>
  </si>
  <si>
    <t>Msc Beryl V213</t>
  </si>
  <si>
    <t>Seaspan Brightness V2217</t>
  </si>
  <si>
    <t>Cosco Prince Rupert V69</t>
  </si>
  <si>
    <t>Valparaiso Express V2219</t>
  </si>
  <si>
    <t>Maersk Bulan V223</t>
  </si>
  <si>
    <t>Msc Ruby V214</t>
  </si>
  <si>
    <t>Hmm Blessing V19</t>
  </si>
  <si>
    <t>Cscl Asia V152</t>
  </si>
  <si>
    <t>Msc Aino V214</t>
  </si>
  <si>
    <t>Msc Maxine V225</t>
  </si>
  <si>
    <t>Msc Sasha V223</t>
  </si>
  <si>
    <t>Msc Antigua V224</t>
  </si>
  <si>
    <t>Maersk Brani V224</t>
  </si>
  <si>
    <t>Seaspan Belief V2217</t>
  </si>
  <si>
    <t>Natal V122</t>
  </si>
  <si>
    <t>Msc Jennifer II V225</t>
  </si>
  <si>
    <t>Msc Manu V219</t>
  </si>
  <si>
    <t>Callao Express V2221</t>
  </si>
  <si>
    <t>Cma Cgm Carl Antoine V2220</t>
  </si>
  <si>
    <t>Maersk Batam V225</t>
  </si>
  <si>
    <t>Msc Capella V216</t>
  </si>
  <si>
    <t>Kuala Lumpur Express V2220</t>
  </si>
  <si>
    <t>Ever Logic V572</t>
  </si>
  <si>
    <t>Xin Ya Zhou V153</t>
  </si>
  <si>
    <t>Msc Rida V226</t>
  </si>
  <si>
    <t>Santos Express V2222</t>
  </si>
  <si>
    <t>Safmarine Benguela V226</t>
  </si>
  <si>
    <t>Seaspan Beauty V2219</t>
  </si>
  <si>
    <t>Coyhaique V2221</t>
  </si>
  <si>
    <t>Ever Envoy V573</t>
  </si>
  <si>
    <t>Ever Loyal V574</t>
  </si>
  <si>
    <t>Xin Mei Zhou V146</t>
  </si>
  <si>
    <t>Cma Cgm Ohio V2223</t>
  </si>
  <si>
    <t>Maersk Buton V227</t>
  </si>
  <si>
    <t>Copiapo V2222</t>
  </si>
  <si>
    <t>Oocl Ho Chi Minh City V55</t>
  </si>
  <si>
    <t>Cosco Sao Paulo V92</t>
  </si>
  <si>
    <t>Msc Anzu V228</t>
  </si>
  <si>
    <t>Cape Akritas V229</t>
  </si>
  <si>
    <t>Cosco Shipping Volga V2224</t>
  </si>
  <si>
    <t>Maersk Bratan V228</t>
  </si>
  <si>
    <t>Navigare Collector V2019</t>
  </si>
  <si>
    <t>Cochrane V2223</t>
  </si>
  <si>
    <t>Cosco New York V119</t>
  </si>
  <si>
    <t>Msc Monterey V227</t>
  </si>
  <si>
    <t>Msc Jeongmin V230</t>
  </si>
  <si>
    <t>Cma Cgm Arkansas V2225</t>
  </si>
  <si>
    <t>Maersk Bali V229</t>
  </si>
  <si>
    <t>Corcovado V2224</t>
  </si>
  <si>
    <t>Ym Utility V77</t>
  </si>
  <si>
    <t>Xin Ou Zhou V56</t>
  </si>
  <si>
    <t>Guayaquil Express V2226</t>
  </si>
  <si>
    <t>Maersk Batur V230</t>
  </si>
  <si>
    <t>Cauquenes V2225</t>
  </si>
  <si>
    <t>Heng Hui 6 V7</t>
  </si>
  <si>
    <t>Ever Legend V51</t>
  </si>
  <si>
    <t>Xin Tai Cang V262</t>
  </si>
  <si>
    <t>Cartagena Express V2227</t>
  </si>
  <si>
    <t>Maersk Bulan V231</t>
  </si>
  <si>
    <t>Cautin V2226</t>
  </si>
  <si>
    <t>Ever Lissome V53</t>
  </si>
  <si>
    <t>Cscl Winter V43</t>
  </si>
  <si>
    <t>Msc Perle V220</t>
  </si>
  <si>
    <t>Msc Emma V221</t>
  </si>
  <si>
    <t>Valparaiso Express V2228</t>
  </si>
  <si>
    <t>Maersk Brani V232</t>
  </si>
  <si>
    <t>Akadimos V2227</t>
  </si>
  <si>
    <t>Ever Lambert V57</t>
  </si>
  <si>
    <t>Msc Vidhi V231</t>
  </si>
  <si>
    <t>Msc Brittany V232</t>
  </si>
  <si>
    <t>Msc Sasha V233</t>
  </si>
  <si>
    <t>Msc Antigua V234</t>
  </si>
  <si>
    <t>Cma Cgm Carl Antoine V2229</t>
  </si>
  <si>
    <t>Maersk Batam V233</t>
  </si>
  <si>
    <t>Seaspan Brightness V2228</t>
  </si>
  <si>
    <t>Xin Fei Zhou V83</t>
  </si>
  <si>
    <t>Callao Express V2230</t>
  </si>
  <si>
    <t>Safmarine Benguela V234</t>
  </si>
  <si>
    <t>Msc Kanoko V223</t>
  </si>
  <si>
    <t>Msc Natasha V224</t>
  </si>
  <si>
    <t>Hmm Blessing V20</t>
  </si>
  <si>
    <t>Ever Loyal V55</t>
  </si>
  <si>
    <t>Maersk Buton V235</t>
  </si>
  <si>
    <t>Navigare Collector V2230</t>
  </si>
  <si>
    <t>Ever Libra V63</t>
  </si>
  <si>
    <t>Oocl Ho Chi Minh City V56</t>
  </si>
  <si>
    <t>Seaspan Oceania V30</t>
  </si>
  <si>
    <t>Maersk Bratan V236</t>
  </si>
  <si>
    <t>Msc Elisa V231</t>
  </si>
  <si>
    <t>Msc Jewel V232</t>
  </si>
  <si>
    <t>Seaspan Bravo V2227</t>
  </si>
  <si>
    <t>Msc Rapallo V235</t>
  </si>
  <si>
    <t>Kuala Lumpur Express V2231</t>
  </si>
  <si>
    <t>Xin Ya Zhou V154</t>
  </si>
  <si>
    <t>Msc Anzu V238</t>
  </si>
  <si>
    <t>Maersk Bali V237</t>
  </si>
  <si>
    <t>Coyhaique V2232</t>
  </si>
  <si>
    <t>Xin Mei Zhou V147</t>
  </si>
  <si>
    <t>Msc Manu V235</t>
  </si>
  <si>
    <t>Msc Rida V236</t>
  </si>
  <si>
    <t>Msc Paris V237</t>
  </si>
  <si>
    <t>Cape Akritas V239</t>
  </si>
  <si>
    <t>Santos Express V2232</t>
  </si>
  <si>
    <t>Cosco Shipping Volga V2234</t>
  </si>
  <si>
    <t>Maersk Batur V238</t>
  </si>
  <si>
    <t>Msc Bari V238</t>
  </si>
  <si>
    <t>Copiapo V2233</t>
  </si>
  <si>
    <t>Ever Lawful V50</t>
  </si>
  <si>
    <t>Cosco Asia V85</t>
  </si>
  <si>
    <t>Msc Jeongmin V240</t>
  </si>
  <si>
    <t>Cma Cgm Ohio V2233</t>
  </si>
  <si>
    <t>Maersk Bulan V239</t>
  </si>
  <si>
    <t>Seaspan Beauty V2233</t>
  </si>
  <si>
    <t>Cochrane V2234</t>
  </si>
  <si>
    <t>Ym Utility V78</t>
  </si>
  <si>
    <t>Xin Chi Wan V64</t>
  </si>
  <si>
    <t>Cscl Autumn V48</t>
  </si>
  <si>
    <t>Msc Romane V241</t>
  </si>
  <si>
    <t>Maersk Brani V240</t>
  </si>
  <si>
    <t>Msc Ruby V230</t>
  </si>
  <si>
    <t>Seaspan Belief V2231</t>
  </si>
  <si>
    <t>Cisnes V2235</t>
  </si>
  <si>
    <t>Xin Ou Zhou V57</t>
  </si>
  <si>
    <t>Msc Brittany V242</t>
  </si>
  <si>
    <t>Maersk Batam V241</t>
  </si>
  <si>
    <t>Msc Perle V240</t>
  </si>
  <si>
    <t>Heng Hui V8</t>
  </si>
  <si>
    <t>Ever Legend V52</t>
  </si>
  <si>
    <t>Ever Logic V61</t>
  </si>
  <si>
    <t>Msc Antigua V243</t>
  </si>
  <si>
    <t>Cma Cgm Arkansas V2234</t>
  </si>
  <si>
    <t>Guayaquil Express V2235</t>
  </si>
  <si>
    <t>Cauquenes V2236</t>
  </si>
  <si>
    <t>Cautin V2237</t>
  </si>
  <si>
    <t>Safmarine Benguela V242</t>
  </si>
  <si>
    <t>Ever Laden V56</t>
  </si>
  <si>
    <t>Cscl Winter V44</t>
  </si>
  <si>
    <t>Msc Vita V244</t>
  </si>
  <si>
    <t>Seaspan Osprey V2238</t>
  </si>
  <si>
    <t>Msc Orion V242</t>
  </si>
  <si>
    <t>Maersk Buton V243</t>
  </si>
  <si>
    <t>Ever Lambert V58</t>
  </si>
  <si>
    <t>Xin Fei Zhou V84</t>
  </si>
  <si>
    <t>Msc Carole V245</t>
  </si>
  <si>
    <t>Valparaiso Express V2238</t>
  </si>
  <si>
    <t>Callao Express V2240</t>
  </si>
  <si>
    <t>Maersk Bratan V244</t>
  </si>
  <si>
    <t>Msc Emma V243</t>
  </si>
  <si>
    <t>Seaspan Brightness V2239</t>
  </si>
  <si>
    <t>Ever Lucid V61</t>
  </si>
  <si>
    <t>Cosco Prince Rupert V71</t>
  </si>
  <si>
    <t>Msc Domitille V246</t>
  </si>
  <si>
    <t>Maersk Bali V245</t>
  </si>
  <si>
    <t>Msc Kanoko V244</t>
  </si>
  <si>
    <t>Ever Lissome V55</t>
  </si>
  <si>
    <t>Cscl Asia V154</t>
  </si>
  <si>
    <t>Msc Madhu B V247</t>
  </si>
  <si>
    <t>Cma Cgm Carl Antoine V2239</t>
  </si>
  <si>
    <t>Maersk Batur V246</t>
  </si>
  <si>
    <t>Msc Virgo V245</t>
  </si>
  <si>
    <t>HMM Blessing V21</t>
  </si>
  <si>
    <t>Navigare Collector V2241</t>
  </si>
  <si>
    <t>Seaspan Oceania V31</t>
  </si>
  <si>
    <t>Cape Akritas V248</t>
  </si>
  <si>
    <t>Santos Express V2241</t>
  </si>
  <si>
    <t>Cma Cgm Ohio V2242</t>
  </si>
  <si>
    <t>Cosco Shipping Volga V2243</t>
  </si>
  <si>
    <t>Maersk Bulan V247</t>
  </si>
  <si>
    <t>Msc Jewel V247</t>
  </si>
  <si>
    <t>Oocl Ho Chi Minh City V57</t>
  </si>
  <si>
    <t>Xin Ya Zhou V155</t>
  </si>
  <si>
    <t>Msc Aino V249</t>
  </si>
  <si>
    <t>Cma Cgm Arkansas V2244</t>
  </si>
  <si>
    <t>Maersk Brani V248</t>
  </si>
  <si>
    <t>Manzanillo Express V2243</t>
  </si>
  <si>
    <t>Ym Utility V79</t>
  </si>
  <si>
    <t>Cosco Asia V86</t>
  </si>
  <si>
    <t>Msc Romane V250</t>
  </si>
  <si>
    <t>Guayaquil Express V2245</t>
  </si>
  <si>
    <t>Maersk Batam V249</t>
  </si>
  <si>
    <t>Coyhaique V2244</t>
  </si>
  <si>
    <t>Ever Loyal V56</t>
  </si>
  <si>
    <t>Cscl Autumm V49</t>
  </si>
  <si>
    <t>Cape Tainaro V251</t>
  </si>
  <si>
    <t>Safmarine Benguela V250</t>
  </si>
  <si>
    <t>Copiapo V2245</t>
  </si>
  <si>
    <t>Xin Ou Zhou V58</t>
  </si>
  <si>
    <t>Msc Antigua V252</t>
  </si>
  <si>
    <t>Valparaiso Express V2247</t>
  </si>
  <si>
    <t>Maersk Buton V251</t>
  </si>
  <si>
    <t>Cochrane V2246</t>
  </si>
  <si>
    <t>Ever Legend V53</t>
  </si>
  <si>
    <t>Heng Hui 6 V9</t>
  </si>
  <si>
    <t>Cape Sounio V301</t>
  </si>
  <si>
    <t>CMA CGM Carl Antoine V2248</t>
  </si>
  <si>
    <t>Maersk Bratan V252</t>
  </si>
  <si>
    <t>Msc Rapallo V249</t>
  </si>
  <si>
    <t>Msc Ruby V250</t>
  </si>
  <si>
    <t>Seaspan Belief V2245</t>
  </si>
  <si>
    <t>Seaspan Bravo V2242</t>
  </si>
  <si>
    <t>Msc Bari V252</t>
  </si>
  <si>
    <t>Cisnes V2247</t>
  </si>
  <si>
    <t>Anthea Y V33</t>
  </si>
  <si>
    <t>Cscl Winter V45</t>
  </si>
  <si>
    <t>Msc Carole V302</t>
  </si>
  <si>
    <t>Callao Express V2249</t>
  </si>
  <si>
    <t>Maersk Bali V301</t>
  </si>
  <si>
    <t>Cautin V2248</t>
  </si>
  <si>
    <t>Ever Logic V62</t>
  </si>
  <si>
    <t>Ever Legacy V58</t>
  </si>
  <si>
    <t>Xin Nan Sha V442</t>
  </si>
  <si>
    <t>Seaspan Beauty V2247</t>
  </si>
  <si>
    <t>Cape Kortia V303</t>
  </si>
  <si>
    <t>Cma Cgm Ohio V2250</t>
  </si>
  <si>
    <t>Maersk Batur V302</t>
  </si>
  <si>
    <t>Cauquenes V2249</t>
  </si>
  <si>
    <t>Ever Laden V57</t>
  </si>
  <si>
    <t>Cosco Prince Rupert V72</t>
  </si>
  <si>
    <t>Msc Rayshmi V304</t>
  </si>
  <si>
    <t>Santos Express V2251</t>
  </si>
  <si>
    <t>Maersk Bulan V303</t>
  </si>
  <si>
    <t>Msc Perle V302</t>
  </si>
  <si>
    <t>Msc Trieste V303</t>
  </si>
  <si>
    <t>Akadimos V2250</t>
  </si>
  <si>
    <t>Ever Lambent V59</t>
  </si>
  <si>
    <t>Cape Akritas V305</t>
  </si>
  <si>
    <t>Maersk Brani V304</t>
  </si>
  <si>
    <t>Msc Orion V304</t>
  </si>
  <si>
    <t>Seaspan Brightness V2251</t>
  </si>
  <si>
    <t>Ever Lucid V62</t>
  </si>
  <si>
    <t>Cscl Asia V155</t>
  </si>
  <si>
    <t>SA8</t>
  </si>
  <si>
    <t>Kota Lestari V224</t>
  </si>
  <si>
    <t>Ym Enlightenment V75</t>
  </si>
  <si>
    <t>Kota Loceng V137</t>
  </si>
  <si>
    <t>Msc Aino V306</t>
  </si>
  <si>
    <t>Cosco Shipping Volga V2252</t>
  </si>
  <si>
    <t>Maersk Batam V305</t>
  </si>
  <si>
    <t>Hmm Blessing V22</t>
  </si>
  <si>
    <t>Seaspan Oceania V32</t>
  </si>
  <si>
    <t>Msc Romane V307</t>
  </si>
  <si>
    <t>Guayaquil Express V3202</t>
  </si>
  <si>
    <t>Cma Cgm Arkansas V3201</t>
  </si>
  <si>
    <t>Safmarine Benguela V306</t>
  </si>
  <si>
    <t>Msc Aliya V305</t>
  </si>
  <si>
    <t>Navigare Collector V2301</t>
  </si>
  <si>
    <t>Oocl Ho Chi Minh City V58</t>
  </si>
  <si>
    <t>Xin Ya Zhou V156</t>
  </si>
  <si>
    <t>Cape Tainaro V308</t>
  </si>
  <si>
    <t>Teno V3203</t>
  </si>
  <si>
    <t>Maersk Buton V307</t>
  </si>
  <si>
    <t>Manzanillo Express V2302</t>
  </si>
  <si>
    <t>Ever Loyal V57</t>
  </si>
  <si>
    <t>Cosco Asia V87</t>
  </si>
  <si>
    <t>Kota Layang V86</t>
  </si>
  <si>
    <t>Msc Emma V306</t>
  </si>
  <si>
    <t>Msc Eugenia V309</t>
  </si>
  <si>
    <t>Montevideo Express V3204</t>
  </si>
  <si>
    <t>Maersk Bratan V308</t>
  </si>
  <si>
    <t>Itajai Express V2303</t>
  </si>
  <si>
    <t>Msc Natasha V307</t>
  </si>
  <si>
    <t>Ym Utility V80</t>
  </si>
  <si>
    <t>Cscl Autumn V50</t>
  </si>
  <si>
    <t>Wan Hai 521 V13</t>
  </si>
  <si>
    <t>Wan Hai 522 V11</t>
  </si>
  <si>
    <t>Wan Hai 523 V11</t>
  </si>
  <si>
    <t>Cape Sounio V310</t>
  </si>
  <si>
    <t>Cma Cgm Carl Antoine V3205</t>
  </si>
  <si>
    <t>Maersk Bali V309</t>
  </si>
  <si>
    <t>Copiapo V2304</t>
  </si>
  <si>
    <t>Oocl Seoul V98</t>
  </si>
  <si>
    <t>Xin Ou Zhou V59</t>
  </si>
  <si>
    <t>Ym Essence V79</t>
  </si>
  <si>
    <t>Msc Carole V311</t>
  </si>
  <si>
    <t>Callao Express V3206</t>
  </si>
  <si>
    <t>Maersk Batur V310</t>
  </si>
  <si>
    <t>Msc Josseline V309</t>
  </si>
  <si>
    <t>Cochrane V2305</t>
  </si>
  <si>
    <t>Ever Lunar V62</t>
  </si>
  <si>
    <t>Heng Hui 6 V10</t>
  </si>
  <si>
    <t>Viernes de 8:00 a 21:00; Lunes de 8:00 a 21:00 hrs. y Martes de 8:00 a 15:00 hrs.</t>
  </si>
  <si>
    <t>Msc Cassandre V312</t>
  </si>
  <si>
    <t>Cma Cgm Ohio V3207</t>
  </si>
  <si>
    <t>Maersk Bulan V311</t>
  </si>
  <si>
    <t>Seaspan Bravo V2313</t>
  </si>
  <si>
    <t>Cisnes V2306</t>
  </si>
  <si>
    <t>Cscl Winter V46</t>
  </si>
  <si>
    <t>Ym Enlightenment V76</t>
  </si>
  <si>
    <t>Cma Cgm Puerto Antioquia 0LI0MN1MA</t>
  </si>
  <si>
    <t>Cma Cgm Balboa 0LI0ON1MA</t>
  </si>
  <si>
    <t>Dimitris C 0LI0QN1MA</t>
  </si>
  <si>
    <t>Bomar Praia 0LI0SN1MA</t>
  </si>
  <si>
    <t>Ballenita 0LI0KN1MA</t>
  </si>
  <si>
    <t>Msc Rayshmi V313</t>
  </si>
  <si>
    <t>Santos Express V3208</t>
  </si>
  <si>
    <t>Maersk Brani V312</t>
  </si>
  <si>
    <t>Cma Cgm Malta 0LI0UN1MA</t>
  </si>
  <si>
    <t>Cautin V2307</t>
  </si>
  <si>
    <t>Cape Akritas V314</t>
  </si>
  <si>
    <t>Cosco Shipping Volga V3209</t>
  </si>
  <si>
    <t>Maersk Bali V313</t>
  </si>
  <si>
    <t>Msc Elisa XIII V308</t>
  </si>
  <si>
    <t>Msc Bari V316</t>
  </si>
  <si>
    <t>Ballenita 0LI0WN1MA</t>
  </si>
  <si>
    <t>Cauquenes V2308</t>
  </si>
  <si>
    <t>Ever Lyric V56</t>
  </si>
  <si>
    <t>Cosco Prince Rupert V73</t>
  </si>
  <si>
    <t>Msc Aino V315</t>
  </si>
  <si>
    <t>Safmarine Benguela V314</t>
  </si>
  <si>
    <t>Cma Cgm Puerto Antioquia 0LI0YN1MA</t>
  </si>
  <si>
    <t>Seaspan Belief V2309</t>
  </si>
  <si>
    <t>Ever Lawful V52</t>
  </si>
  <si>
    <t>Cscl Asia V156</t>
  </si>
  <si>
    <t>Kota Salam V67</t>
  </si>
  <si>
    <t>Wan Hai 521 V14</t>
  </si>
  <si>
    <t>Msc Romane V316</t>
  </si>
  <si>
    <t>Maersk Buton V315</t>
  </si>
  <si>
    <t>Seaspan Beauty V2317</t>
  </si>
  <si>
    <t>Cma Cgm Beira 0LI10N1MA</t>
  </si>
  <si>
    <t>Seaspan Brightness V2310</t>
  </si>
  <si>
    <t>Ever Legacy V59</t>
  </si>
  <si>
    <t>Seaspan Oceania V33</t>
  </si>
  <si>
    <t>Kota Loceng V138</t>
  </si>
  <si>
    <t>Cape Tainaro V317</t>
  </si>
  <si>
    <t>Cma Cgm Arkansas V3210</t>
  </si>
  <si>
    <t>Buenos Aires Express V3212</t>
  </si>
  <si>
    <t>Maersk Bratan V316</t>
  </si>
  <si>
    <t>Msc Auriga V318</t>
  </si>
  <si>
    <t>Queen Esther 0LIB3N1MA</t>
  </si>
  <si>
    <t>Hmm Blessing V23</t>
  </si>
  <si>
    <t>Cosco Sao Paulo V97</t>
  </si>
  <si>
    <t>Wan Hai 511 V87</t>
  </si>
  <si>
    <t>Antibes Express V1</t>
  </si>
  <si>
    <t>Msc Alina V318</t>
  </si>
  <si>
    <t>Montevideo Express V3213</t>
  </si>
  <si>
    <t>Msc Ruby V315</t>
  </si>
  <si>
    <t>Msc Trieste V319</t>
  </si>
  <si>
    <t>Cma Cgm Navegantes 0LISAN1MA</t>
  </si>
  <si>
    <t>Seaspan Raptor V2312</t>
  </si>
  <si>
    <t>Ever Laden V58</t>
  </si>
  <si>
    <t>Ever Lucid V63</t>
  </si>
  <si>
    <t>Xin Ya Zhou V157</t>
  </si>
  <si>
    <t>Kota Satria V64</t>
  </si>
  <si>
    <t>Cape Sounio V319</t>
  </si>
  <si>
    <t>Maersk Bintan V319</t>
  </si>
  <si>
    <t>Msc La Spezia V320</t>
  </si>
  <si>
    <t>Cma Cgm Malta 0LIB7N1MA</t>
  </si>
  <si>
    <t>Manzanillo Express V2313</t>
  </si>
  <si>
    <t>Xin Qing DaoV220</t>
  </si>
  <si>
    <t>Cosco Asia V88</t>
  </si>
  <si>
    <t>Wan Hai 516 V71</t>
  </si>
  <si>
    <t>Msc Athens V320</t>
  </si>
  <si>
    <t>Guayaquil Express V3215</t>
  </si>
  <si>
    <t>Polar Chile V317</t>
  </si>
  <si>
    <t>Maersk Batur V318</t>
  </si>
  <si>
    <t>Cma Cgm Pregolia 0LISDN1MA</t>
  </si>
  <si>
    <t>Itajai Express V2314</t>
  </si>
  <si>
    <t>Ever Lambent V60</t>
  </si>
  <si>
    <t>Ym Essence V80</t>
  </si>
  <si>
    <t>Msc Vita V321</t>
  </si>
  <si>
    <t>Callao Express V3217</t>
  </si>
  <si>
    <t>Maersk Brani V320</t>
  </si>
  <si>
    <t>Msc Aliya V321</t>
  </si>
  <si>
    <t>Cma Cgm Puerto Antioquia 0LIBBN1MA</t>
  </si>
  <si>
    <t>Rio de Janeiro Express V2315</t>
  </si>
  <si>
    <t>Ever Loyal V58</t>
  </si>
  <si>
    <t>Cscl Autumn V51</t>
  </si>
  <si>
    <t>Ym Enlightenment V77</t>
  </si>
  <si>
    <t>Msc Sacha V322</t>
  </si>
  <si>
    <t>Cma Cgm Carl Antoine V3214</t>
  </si>
  <si>
    <t>Cma Cgm Jacques Joseph V3216</t>
  </si>
  <si>
    <t>Maersk Bali V321</t>
  </si>
  <si>
    <t>Msc Emma V322</t>
  </si>
  <si>
    <t>Cochrane V2316</t>
  </si>
  <si>
    <t>Ym Utility V81</t>
  </si>
  <si>
    <t>Xin Ou Zhou V60</t>
  </si>
  <si>
    <t>Msc Domitille V323</t>
  </si>
  <si>
    <t>Cosco Shipping Volga V3218</t>
  </si>
  <si>
    <t>Safmarine Benguela V322</t>
  </si>
  <si>
    <t>Msc Natasha V323</t>
  </si>
  <si>
    <t>Queen Esther 0LIBFN1MA</t>
  </si>
  <si>
    <t>Cisnes V2317</t>
  </si>
  <si>
    <t>Oocl Seoul V99</t>
  </si>
  <si>
    <t>Oocl Ho Chi Minh City V59</t>
  </si>
  <si>
    <t>Msc Brittany V324</t>
  </si>
  <si>
    <t>Cma Cgm Estelle V3219</t>
  </si>
  <si>
    <t>Msc Elisa V324</t>
  </si>
  <si>
    <t>Cma Cgm Navegantes 0LIBHN1MA</t>
  </si>
  <si>
    <t>Cautin V2318</t>
  </si>
  <si>
    <t>Kota Salam V68</t>
  </si>
  <si>
    <t>Msc Romane V325</t>
  </si>
  <si>
    <t>Valparaiso Express V3220</t>
  </si>
  <si>
    <t>Maersk Bratan V324</t>
  </si>
  <si>
    <t>Msc Josseline V325</t>
  </si>
  <si>
    <t>Marfret Marajo 0LISFN1MA</t>
  </si>
  <si>
    <t>Cma Cgm Malta 0LIBJN1MA</t>
  </si>
  <si>
    <t>Cauquenes V2319</t>
  </si>
  <si>
    <t>Ever Lunar V63</t>
  </si>
  <si>
    <t>Ever Lyric V57</t>
  </si>
  <si>
    <t>Ever Lawful V53</t>
  </si>
  <si>
    <t>Oocl Atlanta V155</t>
  </si>
  <si>
    <t>Wan Hai 521 V15</t>
  </si>
  <si>
    <t>Buenos Aires Express V3221</t>
  </si>
  <si>
    <t>Maersk Launceston V323</t>
  </si>
  <si>
    <t>Polar Chile V325</t>
  </si>
  <si>
    <t>Seaspan Bravo V2326</t>
  </si>
  <si>
    <t>Cma Cgm Pregolia 0LIBLN1MA</t>
  </si>
  <si>
    <t>Seaspan Belief V2320</t>
  </si>
  <si>
    <t>Oocl Rotterdam V141</t>
  </si>
  <si>
    <t>Kota Sejarah V64</t>
  </si>
  <si>
    <t>Maersk Batur V326</t>
  </si>
  <si>
    <t>Msc Jewel V327</t>
  </si>
  <si>
    <t>Cma Cgm Puerto Antioquia 0LIBNN1MA</t>
  </si>
  <si>
    <t>Seaspan Brightness V2321</t>
  </si>
  <si>
    <t>Ever Legacy V60</t>
  </si>
  <si>
    <t>Cscl Asia V157</t>
  </si>
  <si>
    <t>Wan Hai 511 V88</t>
  </si>
  <si>
    <t>Cape Sounio V328</t>
  </si>
  <si>
    <t>One Parana V2328</t>
  </si>
  <si>
    <t>Msc Bari V329</t>
  </si>
  <si>
    <t>Hyundai Jupiter V30</t>
  </si>
  <si>
    <t>Ever Laden V59</t>
  </si>
  <si>
    <t>Xin Qing Dao V221</t>
  </si>
  <si>
    <t>Msc Athens V329</t>
  </si>
  <si>
    <t>Santos Express V3221</t>
  </si>
  <si>
    <t>Montevideo Express V3222</t>
  </si>
  <si>
    <t>Cma Cgm Carl Antoine V3223</t>
  </si>
  <si>
    <t>Maersk Brani V328</t>
  </si>
  <si>
    <t>Cma Cgm Beira 0LISLN1MA</t>
  </si>
  <si>
    <t>Seaspan Raptor V2323</t>
  </si>
  <si>
    <t>Ever Lissome V58</t>
  </si>
  <si>
    <t>Cosco Prince Rupert V75</t>
  </si>
  <si>
    <t>Wan Hai 516 V72</t>
  </si>
  <si>
    <t>Nhava Sheva (54)</t>
  </si>
  <si>
    <t>Msc Romane V325B</t>
  </si>
  <si>
    <t>Msc Vita V330</t>
  </si>
  <si>
    <t>Guayaquil Express V3224</t>
  </si>
  <si>
    <t>Maersk Bali V329</t>
  </si>
  <si>
    <t>Seaspan Beauty V2330</t>
  </si>
  <si>
    <t>Cma Cgm Neva 0LISJN1MA</t>
  </si>
  <si>
    <t>As Anne 0LISNN1MA</t>
  </si>
  <si>
    <t>Manzanillo Express V2324</t>
  </si>
  <si>
    <t>Seaspan Oceania V34</t>
  </si>
  <si>
    <t>Cosco Sao Paulo V98</t>
  </si>
  <si>
    <t>Ym Essence V81</t>
  </si>
  <si>
    <t>Cape Tainaro V327</t>
  </si>
  <si>
    <t>Msc Sacha V331</t>
  </si>
  <si>
    <t>Cma Cgm Jacques Joseph V3225</t>
  </si>
  <si>
    <t>Maersk Bintan V327</t>
  </si>
  <si>
    <t>Safmarine Benguela V330</t>
  </si>
  <si>
    <t>Msc Chiyo V331</t>
  </si>
  <si>
    <t>Cma Cgm Malta 0LIBVN1MA</t>
  </si>
  <si>
    <t>Itajai Express V2325</t>
  </si>
  <si>
    <t>Xin Ya Zhou V158</t>
  </si>
  <si>
    <t>Callao Express V3226</t>
  </si>
  <si>
    <t>JPO Pisces V331</t>
  </si>
  <si>
    <t>Msc Trieste V333</t>
  </si>
  <si>
    <t>Cma Cgm Pregolia 0LIBXN1MA</t>
  </si>
  <si>
    <t>Rio de Janeiro Express V2326</t>
  </si>
  <si>
    <t>Ever Loyal V59</t>
  </si>
  <si>
    <t>Cosco Asia V89</t>
  </si>
  <si>
    <t>YM Enlightenment V78</t>
  </si>
  <si>
    <t>Msc Domitille V333</t>
  </si>
  <si>
    <t>Msc Passion III V332</t>
  </si>
  <si>
    <t>Cosco Shipping Volga V3227</t>
  </si>
  <si>
    <t>Maersk Bratan V332</t>
  </si>
  <si>
    <t>Msc Taylor V334</t>
  </si>
  <si>
    <t>Cma Cgm Puerto Antioquia 0LIBZN1MA</t>
  </si>
  <si>
    <t>Buenaventura Express V2327</t>
  </si>
  <si>
    <t>Ym Utility V82</t>
  </si>
  <si>
    <t>Cscl Autumn V52</t>
  </si>
  <si>
    <t>Kota Salam V69</t>
  </si>
  <si>
    <t>Msc Brittany V334</t>
  </si>
  <si>
    <t>Cma Cgm Estelle V3228</t>
  </si>
  <si>
    <t>Maersk Bulan V333</t>
  </si>
  <si>
    <t>Cma Cgm Neva 0LIC1N1MA</t>
  </si>
  <si>
    <t>Cisnes V2328</t>
  </si>
  <si>
    <t>Oocl Seoul V100</t>
  </si>
  <si>
    <t>Maersk Batur V334</t>
  </si>
  <si>
    <t>Cma Cgm Beira 0LIC3N1MA</t>
  </si>
  <si>
    <t>Ever Fond V10</t>
  </si>
  <si>
    <t>Oocl Ho Chi Minh City V60</t>
  </si>
  <si>
    <t>Wan Hai 521 V16</t>
  </si>
  <si>
    <t>Msc Romane V335</t>
  </si>
  <si>
    <t>Cautin V2329</t>
  </si>
  <si>
    <t>Cape Tainaro V336</t>
  </si>
  <si>
    <t>Cauquenes V3230</t>
  </si>
  <si>
    <t>Maersk Bintan V335</t>
  </si>
  <si>
    <t>As Anne 0LIC5N1MA</t>
  </si>
  <si>
    <t>Ever Lyric V58</t>
  </si>
  <si>
    <t>Seaspan Hudson V20</t>
  </si>
  <si>
    <t>Kota Sejarah V65</t>
  </si>
  <si>
    <t>Cape Sounio V337</t>
  </si>
  <si>
    <t>Santos Express V3231</t>
  </si>
  <si>
    <t>Maersk Brani V336</t>
  </si>
  <si>
    <t>Cma Cgm Malta 0LIC7N1MA</t>
  </si>
  <si>
    <t>Ever Lawful V54</t>
  </si>
  <si>
    <t>Oocl Atlanta V156</t>
  </si>
  <si>
    <t>Seaspan Belief V2331</t>
  </si>
  <si>
    <t>Msc Athens V338</t>
  </si>
  <si>
    <t>Montevideo Express V3232</t>
  </si>
  <si>
    <t>Maersk Batam V337</t>
  </si>
  <si>
    <t>Msc Aliya V334</t>
  </si>
  <si>
    <t>Msc Kanoko V335</t>
  </si>
  <si>
    <t>Msc Natasha V336</t>
  </si>
  <si>
    <t>Msc Elisa V337</t>
  </si>
  <si>
    <t>Msc Josseline V338</t>
  </si>
  <si>
    <t>Cma Cgm Pregolia 0LIC9N1MA</t>
  </si>
  <si>
    <t>Buenos Aires Express V2330</t>
  </si>
  <si>
    <t>Seaspan Brightness V2332</t>
  </si>
  <si>
    <t>Oocl Rotterdam V142</t>
  </si>
  <si>
    <t>Wan Hai 511 V89</t>
  </si>
  <si>
    <t>Ever Libra V70</t>
  </si>
  <si>
    <t>Msc Vita V339</t>
  </si>
  <si>
    <t>Cma Cgm Carl Antoine V3233</t>
  </si>
  <si>
    <t>Safmarine Benguela V338</t>
  </si>
  <si>
    <t>Seaspan Bravo V2332</t>
  </si>
  <si>
    <t>Cape Scott 0LISQN1MA</t>
  </si>
  <si>
    <t>Hmm Blessing V27</t>
  </si>
  <si>
    <t>Ever Legacy V61</t>
  </si>
  <si>
    <t>Cscl Asia V158</t>
  </si>
  <si>
    <t>Wan Hai 516 V73</t>
  </si>
  <si>
    <t>Msc Channe V340</t>
  </si>
  <si>
    <t>Guayaquil Express V3234</t>
  </si>
  <si>
    <t>JPO Pisces V339</t>
  </si>
  <si>
    <t>Msc Jewel V340</t>
  </si>
  <si>
    <t>Cma Cgm Neva 0LICDN1MA</t>
  </si>
  <si>
    <t>Seaspan Raptor V2334</t>
  </si>
  <si>
    <t>Ever Laden V60</t>
  </si>
  <si>
    <t>Ym Essence V82</t>
  </si>
  <si>
    <t>Msc Sasha V341</t>
  </si>
  <si>
    <t>Cma Cgm Jacques Joseph V3235</t>
  </si>
  <si>
    <t>Maersk Bratan V340</t>
  </si>
  <si>
    <t>One Parana V2334</t>
  </si>
  <si>
    <t>Cma Cgm Beira 0LICFN1MA</t>
  </si>
  <si>
    <t>Manzanillo Express V2335</t>
  </si>
  <si>
    <t>Seaspan Oceania V35</t>
  </si>
  <si>
    <t>Cosco Prince Rupert V76</t>
  </si>
  <si>
    <t>Kota Selamat V62</t>
  </si>
  <si>
    <t>Msc Domitille V342</t>
  </si>
  <si>
    <t>Callao Express V3236</t>
  </si>
  <si>
    <t>Maersk Bulan V341</t>
  </si>
  <si>
    <t>As Anne 0LICHN1MA</t>
  </si>
  <si>
    <t>Itajai Express V2336</t>
  </si>
  <si>
    <t>Ever Lambent V62</t>
  </si>
  <si>
    <t>Xin Ya Zhou V159</t>
  </si>
  <si>
    <t>Ym Enlightenment V79</t>
  </si>
  <si>
    <t>Msc Elma V343</t>
  </si>
  <si>
    <t>Cosco Shipping Volga V3237</t>
  </si>
  <si>
    <t>Maersk Batur V342</t>
  </si>
  <si>
    <t>Msc Bari V342</t>
  </si>
  <si>
    <t>Cma Cgm Malta 0LICJN1MA</t>
  </si>
  <si>
    <t>Rio de Janeiro Express V2337</t>
  </si>
  <si>
    <t>Ever Loyal V60</t>
  </si>
  <si>
    <t>Cscl Spring V55</t>
  </si>
  <si>
    <t>Msc Romane V344</t>
  </si>
  <si>
    <t>Cma Cgm Estelle V3238</t>
  </si>
  <si>
    <t>Maersk Bintan V343</t>
  </si>
  <si>
    <t>Seaspan Beauty V2336</t>
  </si>
  <si>
    <t>Cma Cgm Pregolia 0LICLN1MA</t>
  </si>
  <si>
    <t>Buenaventura Express V2338</t>
  </si>
  <si>
    <t>Ever Lunar V66</t>
  </si>
  <si>
    <t>Cosco Asia V90</t>
  </si>
  <si>
    <t>Kota Salam V70</t>
  </si>
  <si>
    <t>Msc Cassandre V345</t>
  </si>
  <si>
    <t>Valparaíso Express V3239</t>
  </si>
  <si>
    <t>Maersk Brani V344</t>
  </si>
  <si>
    <t>Cape Scott 0LICNN1MA</t>
  </si>
  <si>
    <t>Oocl Seoul V101</t>
  </si>
  <si>
    <t>Cscl Autumn V53</t>
  </si>
  <si>
    <t>Wan Hai 517 V75</t>
  </si>
  <si>
    <t>Maersk Batam V345</t>
  </si>
  <si>
    <t>Cma Cgm Neva 0LICPN1MA</t>
  </si>
  <si>
    <t>Ever Fond V11</t>
  </si>
  <si>
    <t>Cape Sounio V346</t>
  </si>
  <si>
    <t>Msc Chiyo V344</t>
  </si>
  <si>
    <t>Cisnes V2339</t>
  </si>
  <si>
    <t>Msc Trieste V345</t>
  </si>
  <si>
    <t>Cautin V2340</t>
  </si>
  <si>
    <t>Msc Athens V347</t>
  </si>
  <si>
    <t>Msc Vita V348</t>
  </si>
  <si>
    <t>Czech V3240</t>
  </si>
  <si>
    <t>Sc Montreux V346</t>
  </si>
  <si>
    <t>JPO Pisces V347</t>
  </si>
  <si>
    <t>Msc Taylor V347</t>
  </si>
  <si>
    <t>Msc Victoria V348</t>
  </si>
  <si>
    <t>Cma Cgm Beira 0LICRN1MA</t>
  </si>
  <si>
    <t>As Anne 0LICTN1MA</t>
  </si>
  <si>
    <t>Buenos Aires Express V2341</t>
  </si>
  <si>
    <t>Seaspan Belief V2342</t>
  </si>
  <si>
    <t>Ever Lyric V59</t>
  </si>
  <si>
    <t>Oocl Ho Chi Minh City V61</t>
  </si>
  <si>
    <t>Oocl Atlanta V157</t>
  </si>
  <si>
    <t>Kota Sejarah V66</t>
  </si>
  <si>
    <t>Wan Hai 511 V90</t>
  </si>
  <si>
    <t>Philadelphia (18)</t>
  </si>
  <si>
    <t>New York (26)</t>
  </si>
  <si>
    <t>Msc Channe V349</t>
  </si>
  <si>
    <t>Maersk Bratan V348</t>
  </si>
  <si>
    <t>Msc Noa Ariela V349</t>
  </si>
  <si>
    <t>Seaspan Brightness V2343</t>
  </si>
  <si>
    <t>Ever Lawful V55</t>
  </si>
  <si>
    <t>Wan Hai 516 V74</t>
  </si>
  <si>
    <t>Msc Sasha V350</t>
  </si>
  <si>
    <t>Guayaquil Express V3244</t>
  </si>
  <si>
    <t>Maersk Bulan V349</t>
  </si>
  <si>
    <t>Ever Libra V71</t>
  </si>
  <si>
    <t>Oocl Memphis V48</t>
  </si>
  <si>
    <t>Seaspan Hudson V21</t>
  </si>
  <si>
    <t>Ym Essence V83</t>
  </si>
  <si>
    <t>Cma Cgm Carl Antoine V3243</t>
  </si>
  <si>
    <t>Msc Domitille V351</t>
  </si>
  <si>
    <t>Maersk Batur V350</t>
  </si>
  <si>
    <t>Cma Cgm Pregolia 0LICXN1MA</t>
  </si>
  <si>
    <t>Ever Legacy V62</t>
  </si>
  <si>
    <t>Cosco Pacific V86W</t>
  </si>
  <si>
    <t>Istanbul Express V3241</t>
  </si>
  <si>
    <t>Santos Express V3242</t>
  </si>
  <si>
    <t>Cape Quest 0LISUN1MA</t>
  </si>
  <si>
    <t>Cape Scott 0LICZN1MA</t>
  </si>
  <si>
    <t>Montevideo Express V2344</t>
  </si>
  <si>
    <t>Seaspan Raptor V2345</t>
  </si>
  <si>
    <t>Cma Cgm Jacques Joseph V3245</t>
  </si>
  <si>
    <t>Callao Express V3246</t>
  </si>
  <si>
    <t>Maersk Bintan V351</t>
  </si>
  <si>
    <t>Msc Candida V352</t>
  </si>
  <si>
    <t>Cosco Shipping Seine V33</t>
  </si>
  <si>
    <t>Cma Cgm Neva 0LID1N1MA</t>
  </si>
  <si>
    <t>Manzanillo Express V2346</t>
  </si>
  <si>
    <t>Ever Laden V61</t>
  </si>
  <si>
    <t>Ym Plum V181</t>
  </si>
  <si>
    <t>Cosco Shipping Volga V3247</t>
  </si>
  <si>
    <t>Maersk Brani V352</t>
  </si>
  <si>
    <t>Cma Cgm Beira 0LID3N1MA</t>
  </si>
  <si>
    <t>Itajai Express V2347</t>
  </si>
  <si>
    <t>Cscl Star V62</t>
  </si>
  <si>
    <t>Cosco Shipping Brazil V01</t>
  </si>
  <si>
    <t>Anthea Y V352</t>
  </si>
  <si>
    <t>Msc Elma V401</t>
  </si>
  <si>
    <t xml:space="preserve">Msc Valentina V350 </t>
  </si>
  <si>
    <t xml:space="preserve">Msc Bianca Silvia V351 </t>
  </si>
  <si>
    <t xml:space="preserve">Kota Selamat V63 </t>
  </si>
  <si>
    <t>Msc Cassandre V402</t>
  </si>
  <si>
    <t>Maersk Batam V401</t>
  </si>
  <si>
    <t>Ass Anne 0LID5N1MA</t>
  </si>
  <si>
    <t>Rio de Janeiro Express V2348</t>
  </si>
  <si>
    <t>Ever Lambent V63</t>
  </si>
  <si>
    <t>Seaspan Bravo V2346</t>
  </si>
  <si>
    <t>Kota Suria V63</t>
  </si>
  <si>
    <t>Msc Rayshmi V403</t>
  </si>
  <si>
    <t>Valparaiso Express V.3249</t>
  </si>
  <si>
    <t>Gsl Tripoli V402</t>
  </si>
  <si>
    <t>Msc Vivienne V402</t>
  </si>
  <si>
    <t>Cape Quest  0LID7N1MA</t>
  </si>
  <si>
    <t>Buenaventura Express V2349</t>
  </si>
  <si>
    <t>Ever Loyal V61</t>
  </si>
  <si>
    <t>Msc Bianca V404</t>
  </si>
  <si>
    <t>Czech V.3250</t>
  </si>
  <si>
    <t>Jpo Pisces V403</t>
  </si>
  <si>
    <t>Cma Cgm Pregolia 0LID9N1MA</t>
  </si>
  <si>
    <t>Lima Express V2350</t>
  </si>
  <si>
    <t>Ever Lunar V67</t>
  </si>
  <si>
    <t>Cosco Asia V91</t>
  </si>
  <si>
    <t>Msc Bari V404</t>
  </si>
  <si>
    <t>Istambul Express V.3251</t>
  </si>
  <si>
    <t>Maersk Bratan V404</t>
  </si>
  <si>
    <t>Cape Scott 0LIDBN1MA</t>
  </si>
  <si>
    <t>Cautin V2351</t>
  </si>
  <si>
    <t>Cscl Mars V76</t>
  </si>
  <si>
    <t>Kota Sejarah V67</t>
  </si>
  <si>
    <t>Msc Aino V406</t>
  </si>
  <si>
    <t>Msc Nitya B V405</t>
  </si>
  <si>
    <t>Santos Express V.3252</t>
  </si>
  <si>
    <t>Maersk Bulan V405</t>
  </si>
  <si>
    <t>Zephyr Lumos V2350</t>
  </si>
  <si>
    <t>Zeal Lumos V2348</t>
  </si>
  <si>
    <t>Cma Cgm Neva 0LIDDN1MA</t>
  </si>
  <si>
    <t>Buenos Aires Express V2352</t>
  </si>
  <si>
    <t>Ever Fond V12</t>
  </si>
  <si>
    <t>Yantian V120</t>
  </si>
  <si>
    <t>Cscl Spring V56</t>
  </si>
  <si>
    <t>Wan Hai 517 V76</t>
  </si>
  <si>
    <t>Wan Hai 511 V91</t>
  </si>
  <si>
    <t>Xin Ya Zhou W160</t>
  </si>
  <si>
    <t>MAERSK</t>
  </si>
  <si>
    <t>Rotterdam (25)</t>
  </si>
  <si>
    <t>Busan (35)</t>
  </si>
  <si>
    <t>London Gateway (24)</t>
  </si>
  <si>
    <t>Giogia Tauro (29)</t>
  </si>
  <si>
    <t>Tauranga (32)</t>
  </si>
  <si>
    <t>Amberes (33)</t>
  </si>
  <si>
    <t>Philadelphia (19)</t>
  </si>
  <si>
    <t>Sydney (37)</t>
  </si>
  <si>
    <t>Cma Cgm Carl Antoine V.4201</t>
  </si>
  <si>
    <t>Msc Chiyo V406</t>
  </si>
  <si>
    <t>Cma Cgm Beira 0LIDFN1MA</t>
  </si>
  <si>
    <t>Ever Lyric V60</t>
  </si>
  <si>
    <t>Oocl Atlanta V158</t>
  </si>
  <si>
    <t>Wan Hai 516 V75</t>
  </si>
  <si>
    <t>Guayaquil Express V.4202</t>
  </si>
  <si>
    <t>Msc Iva V407</t>
  </si>
  <si>
    <t>As Anne 0LIDHN1MA</t>
  </si>
  <si>
    <t>Seaspan Brightness V2402</t>
  </si>
  <si>
    <t>Ever Lawful V56</t>
  </si>
  <si>
    <t>Oocl Ho Chi Minh City V62</t>
  </si>
  <si>
    <t>Msc Avni V407</t>
  </si>
  <si>
    <t>Msc Yashi B V408</t>
  </si>
  <si>
    <t>Msc Shreya B V409</t>
  </si>
  <si>
    <t>Cape Quest 0LIDJN1MA</t>
  </si>
  <si>
    <t>Msc Taylor V408</t>
  </si>
  <si>
    <t>Seaspan Belief V2401</t>
  </si>
  <si>
    <t>Montevideo Express V2403</t>
  </si>
  <si>
    <t>Ever Libra V72</t>
  </si>
  <si>
    <t>Seaspan Hudson V22</t>
  </si>
  <si>
    <t>Ym Essence V84</t>
  </si>
  <si>
    <t>Cma Cgm Jacques Joseph V.4203</t>
  </si>
  <si>
    <t>Msc Eugenia V410</t>
  </si>
  <si>
    <t>Callao Express V.4204</t>
  </si>
  <si>
    <t>Cma Cgm Pregolia 0LIDLN1MA</t>
  </si>
  <si>
    <t>Ever Legacy V63</t>
  </si>
  <si>
    <t>Cosco Pacific V87</t>
  </si>
  <si>
    <t>Kota Selamat V64</t>
  </si>
  <si>
    <t>Msc Cassandre V411</t>
  </si>
  <si>
    <t>Cosco Shipping Volga 0WCHEN1MA</t>
  </si>
  <si>
    <t>Cape Scott 0LIDNN1MA</t>
  </si>
  <si>
    <t>Msc Victoria V409</t>
  </si>
  <si>
    <t>Seaspan Raptor V2404</t>
  </si>
  <si>
    <t>Ever Laden V62</t>
  </si>
  <si>
    <t>Msc Rayshmi V412</t>
  </si>
  <si>
    <t>Cma Cgm Estelle V.4206</t>
  </si>
  <si>
    <t>Cma Cgm Neva 0LIDPN1MA</t>
  </si>
  <si>
    <t>Msc Noa Ariela V410</t>
  </si>
  <si>
    <t>Hmm Blessing V29</t>
  </si>
  <si>
    <t>Cscl Star V82</t>
  </si>
  <si>
    <t>Ym Plum V182</t>
  </si>
  <si>
    <t>Valparaiso Express V.4207</t>
  </si>
  <si>
    <t>Cma Cgm Beira 0LIE3N1MA</t>
  </si>
  <si>
    <t>Ever Lambent V64</t>
  </si>
  <si>
    <t>Cosco Shipping Thames V29</t>
  </si>
  <si>
    <t>Cscl Asia V160</t>
  </si>
  <si>
    <t>Msc Bianca V413</t>
  </si>
  <si>
    <t>Msc Genoa V411</t>
  </si>
  <si>
    <t>Manzanillo Express V2406</t>
  </si>
  <si>
    <t>Kota Suria V64</t>
  </si>
  <si>
    <t>Msc Nitya B V414</t>
  </si>
  <si>
    <t>Czech V.4208</t>
  </si>
  <si>
    <t>As Anne 0LIE5N1MA</t>
  </si>
  <si>
    <t>Msc Valentina V412</t>
  </si>
  <si>
    <t>Itajai Express V2407</t>
  </si>
  <si>
    <t>Cosco Shipping Seine V34</t>
  </si>
  <si>
    <t>Msc Aino V415</t>
  </si>
  <si>
    <t>Istanbul Express V.4209</t>
  </si>
  <si>
    <t>Cape Quest 0LIE7N1MA</t>
  </si>
  <si>
    <t>Msc Candida V414</t>
  </si>
  <si>
    <t>Ever Leader V68</t>
  </si>
  <si>
    <t>Xin Ya Zhou V161</t>
  </si>
  <si>
    <t>Wan Hai 517 V77</t>
  </si>
  <si>
    <t>Msc Avni V416</t>
  </si>
  <si>
    <t>Santos Express V.4210</t>
  </si>
  <si>
    <t>Cma Cgm Pregolia 0LIE9N1MA</t>
  </si>
  <si>
    <t>Seaspan Bravo V2408</t>
  </si>
  <si>
    <t>Rio de Janeiro Express V2408</t>
  </si>
  <si>
    <t>Ever Lunar V68</t>
  </si>
  <si>
    <t>Yantian V161</t>
  </si>
  <si>
    <t>Wan Hai 511 V92</t>
  </si>
  <si>
    <t>Msc Yashi B V417</t>
  </si>
  <si>
    <t>Cma Cgm Carl Antoine V.4211</t>
  </si>
  <si>
    <t>Cape Scott 0LIEBN1MA</t>
  </si>
  <si>
    <t>Msc Vivienne V416</t>
  </si>
  <si>
    <t>Buenaventura Express V2410</t>
  </si>
  <si>
    <t>Cscl Mars V77</t>
  </si>
  <si>
    <t>Cscl Spring V57</t>
  </si>
  <si>
    <t>Wan Hai 516 V76</t>
  </si>
  <si>
    <t>Msc Shreya B V418</t>
  </si>
  <si>
    <t>Guayaquil Express V.4212</t>
  </si>
  <si>
    <t>Cma Cgm Neva 0LIEDN1MA</t>
  </si>
  <si>
    <t>Seaspan Beauty V2410</t>
  </si>
  <si>
    <t>Lima Express V2411</t>
  </si>
  <si>
    <t>Ever Lyric V61</t>
  </si>
  <si>
    <t>Cosco Shipping Uruguay V001</t>
  </si>
  <si>
    <t>Kota Sejarah V68</t>
  </si>
  <si>
    <t>Msc Eugenia V419</t>
  </si>
  <si>
    <t>Cma Cgm Jacques Joseph V.4213</t>
  </si>
  <si>
    <t>Cma Cgm Beira 0LIEFN1MA</t>
  </si>
  <si>
    <t>Msc Bari V418</t>
  </si>
  <si>
    <t>Humboldt Express V2412</t>
  </si>
  <si>
    <t>Buenos Aires Express V2413</t>
  </si>
  <si>
    <t>Ever Lawful V57</t>
  </si>
  <si>
    <t>Ym Essence V85</t>
  </si>
  <si>
    <t>Anthea Y V420</t>
  </si>
  <si>
    <t>Callao Express V.4214</t>
  </si>
  <si>
    <t>As Anne 0LIEHN1MA</t>
  </si>
  <si>
    <t>One Columbia V2412</t>
  </si>
  <si>
    <t>Seaspan Belief V2414</t>
  </si>
  <si>
    <t>Ever Libra V73</t>
  </si>
  <si>
    <t>Oocl Ho Chi Minh City V63</t>
  </si>
  <si>
    <t>Kota Selamat V65</t>
  </si>
  <si>
    <t>Msc Palak V421</t>
  </si>
  <si>
    <t>Cosco Shipping Volga V.4215</t>
  </si>
  <si>
    <t>Cape Quest 0LIEJN1MA</t>
  </si>
  <si>
    <t>Msc Chiyo V420</t>
  </si>
  <si>
    <t>Seaspan Brightness V2415</t>
  </si>
  <si>
    <t>Ever Legacy V64</t>
  </si>
  <si>
    <t>Cosco Asia V93</t>
  </si>
  <si>
    <t>Msc Maputo V422</t>
  </si>
  <si>
    <t>Cma Cgm Estelle V.4216</t>
  </si>
  <si>
    <t>Cma Cgm Pregolia 0LIELN1MA</t>
  </si>
  <si>
    <t>Msc Iva V422</t>
  </si>
  <si>
    <t>Montevideo Express V2416</t>
  </si>
  <si>
    <t>Ever Laden V63</t>
  </si>
  <si>
    <t>Cscl Winter V52</t>
  </si>
  <si>
    <t>Kota Suria V65</t>
  </si>
  <si>
    <t>Msc Elma V423</t>
  </si>
  <si>
    <t>Valparaiso Express V.4217</t>
  </si>
  <si>
    <t>Cape Scott 0LIENN1MA</t>
  </si>
  <si>
    <t>Seaspan Raptor V2417</t>
  </si>
  <si>
    <t>Cosco Shipping Seine V35</t>
  </si>
  <si>
    <t>Ym Plum V183</t>
  </si>
  <si>
    <t>Msc Dakar X V424</t>
  </si>
  <si>
    <t>Czech V.4218</t>
  </si>
  <si>
    <t>Cma Cgm Neva 0LIEPN1MA</t>
  </si>
  <si>
    <t>Msc Taylor V423</t>
  </si>
  <si>
    <t>Hmm Blessing V30</t>
  </si>
  <si>
    <t>Xin Los Angeles V169</t>
  </si>
  <si>
    <t>Ever Lambent V65</t>
  </si>
  <si>
    <t>Cosco Shipping Thames V30</t>
  </si>
  <si>
    <t>Wan Hai 517 V78</t>
  </si>
  <si>
    <t>Istanbul Express V.4219</t>
  </si>
  <si>
    <t>Cma Cgm Beira 0LIERN1MA</t>
  </si>
  <si>
    <t>Msc Victoria V424</t>
  </si>
  <si>
    <t>Manzanillo Express V2419</t>
  </si>
  <si>
    <t>Ever Liven V71</t>
  </si>
  <si>
    <t>Yantian V122</t>
  </si>
  <si>
    <t>Msc Alicante V426</t>
  </si>
  <si>
    <t>Santos Express V.4220</t>
  </si>
  <si>
    <t>Msc Noa Ariela V425</t>
  </si>
  <si>
    <t>Itajai Express V2420</t>
  </si>
  <si>
    <t>Wan Hai 511 V93</t>
  </si>
  <si>
    <t>Msc Sasha V427</t>
  </si>
  <si>
    <t>Cma Cgm Carl Antoine V.4221</t>
  </si>
  <si>
    <t>Cape Quest 0LIEVN1MA</t>
  </si>
  <si>
    <t>Msc Genova V426</t>
  </si>
  <si>
    <t>Rio de Janeiro Express V2421</t>
  </si>
  <si>
    <t>Ever Lunar V69</t>
  </si>
  <si>
    <t>Wan Hai 516 V77</t>
  </si>
  <si>
    <t>Msc Chloe V428</t>
  </si>
  <si>
    <t>Guayaquil Express V.4222</t>
  </si>
  <si>
    <t>Cma Cgm Pregolia 0LIEXN1MA</t>
  </si>
  <si>
    <t>Msc Valentina V427</t>
  </si>
  <si>
    <t>Buenaventura Express V2422</t>
  </si>
  <si>
    <t>Cosco Pacific V89</t>
  </si>
  <si>
    <t>Xin Shanghai V149</t>
  </si>
  <si>
    <t>Kota Sejarah V69</t>
  </si>
  <si>
    <t>Msc Lagos X V425</t>
  </si>
  <si>
    <t>Anthea Y V429</t>
  </si>
  <si>
    <t>Cma Cgm Jacques Joseph V.4223</t>
  </si>
  <si>
    <t>Cape Scott 0LIEZN1MA</t>
  </si>
  <si>
    <t>Msc Candida V428</t>
  </si>
  <si>
    <t>Lima Express V2423</t>
  </si>
  <si>
    <t>Ever Lyric V62</t>
  </si>
  <si>
    <t>Westport V95</t>
  </si>
  <si>
    <t>Ym Wealth V179</t>
  </si>
  <si>
    <t>Msc Palak V430</t>
  </si>
  <si>
    <t>Callao Express V.4224</t>
  </si>
  <si>
    <t>Cma Cgm Neva 0LIF1N1MA</t>
  </si>
  <si>
    <t>One Ibis V2422</t>
  </si>
  <si>
    <t>Humboldt Express V2424</t>
  </si>
  <si>
    <t>Msc Maputo V431</t>
  </si>
  <si>
    <t>Cosco Shipping Volga V.4225</t>
  </si>
  <si>
    <t>Cma Cgm Beira 0LIF3N1MA</t>
  </si>
  <si>
    <t>Msc Vivienne V430</t>
  </si>
  <si>
    <t>Buenos Aires Express V2425</t>
  </si>
  <si>
    <t>Ever Lawful V58</t>
  </si>
  <si>
    <t>Ever Libra V74</t>
  </si>
  <si>
    <t>Kota Selamat V66</t>
  </si>
  <si>
    <t>Cma Cgm Estelle V.4226</t>
  </si>
  <si>
    <t>Valparaíso Express V.4227</t>
  </si>
  <si>
    <t>Cape Quest 0LIF7N1MA</t>
  </si>
  <si>
    <t>Seaspan Beauty V2424</t>
  </si>
  <si>
    <t>Msc Bari V432</t>
  </si>
  <si>
    <t>Seaspan Belief V2426</t>
  </si>
  <si>
    <t>Seaspan Brightness V2427</t>
  </si>
  <si>
    <t>Ever Legacy V65</t>
  </si>
  <si>
    <t>Ever Lifting V54</t>
  </si>
  <si>
    <t>Msc Dakar X V432</t>
  </si>
  <si>
    <t>Czech V.4228</t>
  </si>
  <si>
    <t>Martinique 0LIF5N1MA</t>
  </si>
  <si>
    <t>Cma Cgm Pregolia 0LIF9N1MA</t>
  </si>
  <si>
    <t>Msc Auriga V433</t>
  </si>
  <si>
    <t>Montevideo Express V2428</t>
  </si>
  <si>
    <t>Xin Los Angeles V170</t>
  </si>
  <si>
    <t>Cosco Asia V94</t>
  </si>
  <si>
    <t>Oocl Ho Chi Minh City V64</t>
  </si>
  <si>
    <t>Oocl Atlanta V160</t>
  </si>
  <si>
    <t>Cscl Asia V162</t>
  </si>
  <si>
    <t>Msc Alicante V433</t>
  </si>
  <si>
    <t>Msc Elma V434</t>
  </si>
  <si>
    <t>Msc Lagos X V435</t>
  </si>
  <si>
    <t>Istanbul Express V.4229</t>
  </si>
  <si>
    <t>Cape Scott 0LIFBN1MA</t>
  </si>
  <si>
    <t>One Columba V2427</t>
  </si>
  <si>
    <t>Seaspan Raptor V2429</t>
  </si>
  <si>
    <t>Ever Lambent V66</t>
  </si>
  <si>
    <t>Cscl Winter V53</t>
  </si>
  <si>
    <t>Kota Carum V79</t>
  </si>
  <si>
    <t>Santos Express V.4230</t>
  </si>
  <si>
    <t>Cma Cgm Neva 0LIFDN1MA</t>
  </si>
  <si>
    <t>Msc Chiyo V435</t>
  </si>
  <si>
    <t>Cosco Shipping Seine V36</t>
  </si>
  <si>
    <t>Ym Enlightenment V84</t>
  </si>
  <si>
    <t>Msc Sasha V437</t>
  </si>
  <si>
    <t>Msc Maputo V436</t>
  </si>
  <si>
    <t>Cma Cgm Carl Antoine V.4231</t>
  </si>
  <si>
    <t>Cma Cgm Beira 0LIFFN1MA</t>
  </si>
  <si>
    <t>Msc Iva V436</t>
  </si>
  <si>
    <t>Manzanillo Express V2431</t>
  </si>
  <si>
    <t>Ever Liven V72</t>
  </si>
  <si>
    <t>Yantian V123</t>
  </si>
  <si>
    <t>Wan Hai 612 V78</t>
  </si>
  <si>
    <t>Msc Chloe V438</t>
  </si>
  <si>
    <t>Guayaquil Express V.4232</t>
  </si>
  <si>
    <t>Martinique 0LIFHN1MA</t>
  </si>
  <si>
    <t>Msc Taylor V437</t>
  </si>
  <si>
    <t>Itajai Express V2432</t>
  </si>
  <si>
    <t>Ever Lunar V70</t>
  </si>
  <si>
    <t>Wan Hai 511 V94</t>
  </si>
  <si>
    <t>Kota Satria V75</t>
  </si>
  <si>
    <t>Msc Anchorage V439</t>
  </si>
  <si>
    <t>Cma Cgm Jacques Joseph V.4233</t>
  </si>
  <si>
    <t>Cape Hellas 0LIFJN1MA</t>
  </si>
  <si>
    <t>Rio de Janeiro Express V2433</t>
  </si>
  <si>
    <t>Cosco Pacific V90</t>
  </si>
  <si>
    <t>Msc Antonella V440</t>
  </si>
  <si>
    <t>Callao Express V.4234</t>
  </si>
  <si>
    <t>Cma Cgm Pregolia 0LIFLN1MA</t>
  </si>
  <si>
    <t>Msc Victoria V438</t>
  </si>
  <si>
    <t>Hmm Blessing V31</t>
  </si>
  <si>
    <t>Buenaventura Express V2434</t>
  </si>
  <si>
    <t>Ever Lyric V63</t>
  </si>
  <si>
    <t>Westport V96</t>
  </si>
  <si>
    <t>Wan Hai 613 V65</t>
  </si>
  <si>
    <t>Ever Lawful V59</t>
  </si>
  <si>
    <t>Cosco Shipping Volga V.4235</t>
  </si>
  <si>
    <t>Cape Scott 0LIFNN1MA</t>
  </si>
  <si>
    <t>Msc Noa Ariela V439</t>
  </si>
  <si>
    <t>Lima Express V2435</t>
  </si>
  <si>
    <t>Cosco Shipping Thames V31</t>
  </si>
  <si>
    <t>Ym Wealth V180</t>
  </si>
  <si>
    <t>Msc Dakar X V442</t>
  </si>
  <si>
    <t>Msc Letizia V443</t>
  </si>
  <si>
    <t>Cma Cgm Estelle V.4236</t>
  </si>
  <si>
    <t>Cma Cgm Neva 0LIFPN1MA</t>
  </si>
  <si>
    <t>Msc Genova V440</t>
  </si>
  <si>
    <t>Humboldt Express V2436</t>
  </si>
  <si>
    <t>Ever Libra V75</t>
  </si>
  <si>
    <t>Cscl Asia V163</t>
  </si>
  <si>
    <t>Kota Sejarah V70</t>
  </si>
  <si>
    <t>Valparaiso Express V.4237</t>
  </si>
  <si>
    <t>Msc Valentina V441</t>
  </si>
  <si>
    <t>Buenos Aires Express V2437</t>
  </si>
  <si>
    <t>Ever Legacy V66</t>
  </si>
  <si>
    <t>Xin Hong Kong V73</t>
  </si>
  <si>
    <t>Kota Cempaka V68</t>
  </si>
  <si>
    <t>Msc Elma V444</t>
  </si>
  <si>
    <t>Czech V.4238</t>
  </si>
  <si>
    <t>Martinique 0LIFTN1MA</t>
  </si>
  <si>
    <t>Msc Candida V442</t>
  </si>
  <si>
    <t>Seaspan Belief V2438</t>
  </si>
  <si>
    <t>Oocl Ho Chi Minh City V65</t>
  </si>
  <si>
    <t>Wan Hai 621 V17</t>
  </si>
  <si>
    <t>Msc Lagos X V445</t>
  </si>
  <si>
    <t>Msc Sasha V446</t>
  </si>
  <si>
    <t>Anthea Y V447</t>
  </si>
  <si>
    <t>Istanbul Express V.4239</t>
  </si>
  <si>
    <t>Santos Express V.4240</t>
  </si>
  <si>
    <t>Cma Cgm Carl Antoine V.4241</t>
  </si>
  <si>
    <t>Cape Hellas 0LIFVN1MA</t>
  </si>
  <si>
    <t>Cma Cgm Pregolia 0LIFXN1MA</t>
  </si>
  <si>
    <t>Cape Scott 0LIFZN1MA</t>
  </si>
  <si>
    <t>One Ibis V2436</t>
  </si>
  <si>
    <t>Msc Vivienne V444</t>
  </si>
  <si>
    <t>Msc Chloe V448</t>
  </si>
  <si>
    <t>Guayaquil Express V.4242</t>
  </si>
  <si>
    <t>Cma Cgm Neva 0LIG1N1MA</t>
  </si>
  <si>
    <t>Seaspan Brightness V2439</t>
  </si>
  <si>
    <t>Montevideo Express V2440</t>
  </si>
  <si>
    <t>Xin Los Angeles V171</t>
  </si>
  <si>
    <t>Ever Lambent V67</t>
  </si>
  <si>
    <t>Ever Liven V73</t>
  </si>
  <si>
    <t>Cosco Asia V95</t>
  </si>
  <si>
    <t>Cosco Shipping Peru V2</t>
  </si>
  <si>
    <t>Xin Shanghai V150</t>
  </si>
  <si>
    <t>Ym Enlightenment V85</t>
  </si>
  <si>
    <t>Kota Carum V80</t>
  </si>
  <si>
    <t>Wan Hai 625 V15</t>
  </si>
  <si>
    <t>Msc Antonella V449</t>
  </si>
  <si>
    <t>Cma Cgm Jacques Joseph V.4243</t>
  </si>
  <si>
    <t>Matthew Schulte 0LIG3N1MA</t>
  </si>
  <si>
    <t>Seaspan Raptor V2441</t>
  </si>
  <si>
    <t>Ever Lucky V75</t>
  </si>
  <si>
    <t>Cscl Winter V54</t>
  </si>
  <si>
    <t>Kota Manzanillo V16</t>
  </si>
  <si>
    <t>Callao Express V.4244</t>
  </si>
  <si>
    <t>Cape Hellas 0LIG7N1MA</t>
  </si>
  <si>
    <t>Seaspan Beauty V2438</t>
  </si>
  <si>
    <t>Posorja Express TBC</t>
  </si>
  <si>
    <t>Cosco Pacific V91</t>
  </si>
  <si>
    <t>Yantian V124</t>
  </si>
  <si>
    <t>Ym Mobility V81</t>
  </si>
  <si>
    <t>Msc Pantera V450</t>
  </si>
  <si>
    <t>Msc Channe V451</t>
  </si>
  <si>
    <t>Cosco Shipping Volga V.4245</t>
  </si>
  <si>
    <t>Martinique 0LIG5N1MA</t>
  </si>
  <si>
    <t>Msc Bari V446</t>
  </si>
  <si>
    <t>Manzanillo Express V2443</t>
  </si>
  <si>
    <t>Ever Lyric V64</t>
  </si>
  <si>
    <t>Cosco Shipping Seine V37</t>
  </si>
  <si>
    <t>Kota Lima V20</t>
  </si>
  <si>
    <t>Wan Hai 612 V79</t>
  </si>
  <si>
    <t>Kota Selamat V68</t>
  </si>
  <si>
    <t>Msc Letizia V452</t>
  </si>
  <si>
    <t>Msc Elma V501</t>
  </si>
  <si>
    <t>Cma Cgm Estelle V.4246</t>
  </si>
  <si>
    <t>Valparaiso Express V.4247</t>
  </si>
  <si>
    <t>Cma Cgm Pregolia 0LIG9N1MA</t>
  </si>
  <si>
    <t>Cgm Cgm Neva 0LIGDN1MA</t>
  </si>
  <si>
    <t>Ever Lawful V60</t>
  </si>
  <si>
    <t>Ever Libra V76</t>
  </si>
  <si>
    <t>Cosco America V91</t>
  </si>
  <si>
    <t>Cosco Shipping Thames V32</t>
  </si>
  <si>
    <t>Msc Auriga V448</t>
  </si>
  <si>
    <t>Hmm Blessing V32</t>
  </si>
  <si>
    <t>Itajai Express V2444</t>
  </si>
  <si>
    <t>One Columba V2442</t>
  </si>
  <si>
    <t>Msc Britanny V502</t>
  </si>
  <si>
    <t>Msc Taylor V452</t>
  </si>
  <si>
    <t>Rio de Janeiro express V2445</t>
  </si>
  <si>
    <t>Matthew Schulte 0LIGFN1MA</t>
  </si>
  <si>
    <t>Cscl Asia V164</t>
  </si>
  <si>
    <t>Cartagena Express V.4248</t>
  </si>
  <si>
    <t>Msc Sasha V503</t>
  </si>
  <si>
    <t>Anthea Y V504</t>
  </si>
  <si>
    <t>Santos Express V.4250</t>
  </si>
  <si>
    <t>Cape Hellas 0LIGHN1MA</t>
  </si>
  <si>
    <t>Msc Chiyo V450</t>
  </si>
  <si>
    <t>Msc Iva V451</t>
  </si>
  <si>
    <t>Xin los Angeles V172</t>
  </si>
  <si>
    <t>Cosco Prince Rupert V81</t>
  </si>
  <si>
    <t xml:space="preserve">Istanbul Express V.4249 </t>
  </si>
  <si>
    <t>Wan Hai V621 V18</t>
  </si>
  <si>
    <t>Ym Express V86</t>
  </si>
  <si>
    <t>Msc Chloe V506</t>
  </si>
  <si>
    <t>Seaspan Belief V2450</t>
  </si>
  <si>
    <t>Cma Cgm Carl Antonie V.4251</t>
  </si>
  <si>
    <t>Guayaquil Express V.4252</t>
  </si>
  <si>
    <t>Cma Cgm Pregolia 0LIGLN1MA</t>
  </si>
  <si>
    <t>Msc Victoria V502</t>
  </si>
  <si>
    <t>Wan Hai 625 V16</t>
  </si>
  <si>
    <t>Msc Cassandre V505</t>
  </si>
  <si>
    <t>Martinique 0LIGJN1MA</t>
  </si>
  <si>
    <t>Humboldt Express V2448</t>
  </si>
  <si>
    <t>Lima Express V2447</t>
  </si>
  <si>
    <t>Buenaventura Express V2446</t>
  </si>
  <si>
    <t>Buenos Aires Express V2449</t>
  </si>
  <si>
    <t>Ever Lifting V56</t>
  </si>
  <si>
    <t>Ever Liven V74</t>
  </si>
  <si>
    <t>Oocl Ho Chi Minh City V66</t>
  </si>
  <si>
    <t>Seaspan Brightness V2451</t>
  </si>
  <si>
    <t>Msc Genova V506</t>
  </si>
  <si>
    <t>Cosco Asia V96</t>
  </si>
  <si>
    <t>Ever Legion V60</t>
  </si>
  <si>
    <t>Cscl Winter V55</t>
  </si>
  <si>
    <t>Wan Hai 612 V80</t>
  </si>
  <si>
    <t>Msc Valentina V507</t>
  </si>
  <si>
    <t>Montevideo Express V2452</t>
  </si>
  <si>
    <t>Kota Manzanillo V17</t>
  </si>
  <si>
    <t>Ever Lucky V76</t>
  </si>
  <si>
    <t>Msc Yashi B V507</t>
  </si>
  <si>
    <t>Ever Lambent V68</t>
  </si>
  <si>
    <t>Cma Cgm Jacques Joseph V.5202</t>
  </si>
  <si>
    <t>Hong Kong (26)</t>
  </si>
  <si>
    <t>Yantian (27)</t>
  </si>
  <si>
    <t>Shanghai (31)</t>
  </si>
  <si>
    <t>Kaohsiung (29)</t>
  </si>
  <si>
    <t>Vía Cristobal</t>
  </si>
  <si>
    <t>Barcelona (42)</t>
  </si>
  <si>
    <t>Amberes (27)</t>
  </si>
  <si>
    <t>Jebel Ali (60)</t>
  </si>
  <si>
    <t>Nhava Sheva (64)</t>
  </si>
  <si>
    <t>Seaspan Raptor V2501</t>
  </si>
  <si>
    <t>Majestic 0LIGPN1MA</t>
  </si>
  <si>
    <t>Matthew Schulte 0LIGRN1MA</t>
  </si>
  <si>
    <t>Yantian V125</t>
  </si>
  <si>
    <t>Cosco Pacific V92</t>
  </si>
  <si>
    <t>Msc Candida V508</t>
  </si>
  <si>
    <t>Msc Noa Ariela V505</t>
  </si>
  <si>
    <t>Msc Alina V508</t>
  </si>
  <si>
    <t>Hmm Blessing V33</t>
  </si>
  <si>
    <t>Ym Mobility V82</t>
  </si>
  <si>
    <t>Coquimbo</t>
  </si>
  <si>
    <t>Msc Montserrat III V504</t>
  </si>
  <si>
    <t>Philadelphia (15)</t>
  </si>
  <si>
    <t>Msc Freeport V505</t>
  </si>
  <si>
    <t>Msc Freeport V509</t>
  </si>
  <si>
    <t>Coquimbo - Continuo desde Sabado 15:00 hrs. Lunes 21:00 hrs.</t>
  </si>
  <si>
    <t>NEW LLAMA</t>
  </si>
  <si>
    <t>Ever Lyric V65</t>
  </si>
  <si>
    <t>Cosco America V92</t>
  </si>
  <si>
    <t>Msc Nisha V V506</t>
  </si>
  <si>
    <t>Msc Bay IV V507</t>
  </si>
  <si>
    <t>Manzanillo Express V2503</t>
  </si>
  <si>
    <t>Cape Hellas 0LIGTN1MA</t>
  </si>
  <si>
    <t>Kota Cempaka V70</t>
  </si>
  <si>
    <t>Msc Montserrat III V508</t>
  </si>
  <si>
    <t>Maersk Bayete V.506</t>
  </si>
  <si>
    <t>Jpo Pisces V.507</t>
  </si>
  <si>
    <t>Maersk Bogor V.508</t>
  </si>
  <si>
    <t>Maersk Bulan V.509</t>
  </si>
  <si>
    <t>Jpo Libra V.510</t>
  </si>
  <si>
    <t>Savannah (22)</t>
  </si>
  <si>
    <t>Itajai Express V2504</t>
  </si>
  <si>
    <t>Msc Bay V507</t>
  </si>
  <si>
    <t>Martinique 0LIGVN1MA</t>
  </si>
  <si>
    <t>Msc Nisha V V510</t>
  </si>
  <si>
    <t>Cosco Shipping Thames V033</t>
  </si>
  <si>
    <t>Kota Cahaya V87</t>
  </si>
  <si>
    <t>Rio de Janeiro Express V2505</t>
  </si>
  <si>
    <t>Cosco Shipping Seine V.5203</t>
  </si>
  <si>
    <t>Callao Express V.5202</t>
  </si>
  <si>
    <t>Cma Cgm Beira 0LIGXN1MA</t>
  </si>
  <si>
    <t>Maersk Benguela V.511</t>
  </si>
  <si>
    <t>Maersk Bintan V.512</t>
  </si>
  <si>
    <t>Msc Bay IV V511</t>
  </si>
  <si>
    <t>Beijing V108</t>
  </si>
  <si>
    <t>Msc Bianca V510</t>
  </si>
  <si>
    <t>Maersk Batur V.513</t>
  </si>
  <si>
    <t>Majestic 0LIH1N1MA</t>
  </si>
  <si>
    <t>Xin Los Angeles V173</t>
  </si>
  <si>
    <t>Ever Legacy V68</t>
  </si>
  <si>
    <t>Wan Hai 621 V19</t>
  </si>
  <si>
    <t>Buenaventura Express V2506</t>
  </si>
  <si>
    <t>Valparaiso Express V.5206</t>
  </si>
  <si>
    <t>Cartagena Express V.5207</t>
  </si>
  <si>
    <t>Istanbul Express V.5208</t>
  </si>
  <si>
    <t>Santos Express V.5209</t>
  </si>
  <si>
    <t>Cma Cgm Estelle V.5205</t>
  </si>
  <si>
    <t>Maersk Batam V.514</t>
  </si>
  <si>
    <t>Mathew Shulte 0LIH3N1MA</t>
  </si>
  <si>
    <t>Ever Lifting V57</t>
  </si>
  <si>
    <t>Ym Enlightenment V87</t>
  </si>
  <si>
    <t>Seaspan Beauty V.2504</t>
  </si>
  <si>
    <t>Msc Vivienne V.510</t>
  </si>
  <si>
    <t>One Ibis V.2502</t>
  </si>
  <si>
    <t>Msc Channe V.511</t>
  </si>
  <si>
    <t>Msc Nitya B V.512</t>
  </si>
  <si>
    <t>Msc Sasha V.513</t>
  </si>
  <si>
    <t>Anthea Y V.514</t>
  </si>
  <si>
    <t>Msc Cassandre V.515</t>
  </si>
  <si>
    <t>Msc Chloe V.516</t>
  </si>
  <si>
    <t>Maersk Bayete V.515</t>
  </si>
  <si>
    <t>Cma Cgm Carl Antoine V.5210</t>
  </si>
  <si>
    <t>Msc Lella V.507</t>
  </si>
  <si>
    <t>Xin Hong Kong V76</t>
  </si>
  <si>
    <t>Wan Hai 625 V17</t>
  </si>
  <si>
    <t>Guayaquil Express V.5211</t>
  </si>
  <si>
    <t>Jpo Pisces V.516</t>
  </si>
  <si>
    <t>One Columbia V.2508</t>
  </si>
  <si>
    <t>Cape Hellas 0LIH7N1MA</t>
  </si>
  <si>
    <t>Kota Sydney V104</t>
  </si>
  <si>
    <t>Cosco Prince Rupert V82</t>
  </si>
  <si>
    <t>Oocl Ho Chi Minh City V67</t>
  </si>
  <si>
    <t>Msc Carole V.517</t>
  </si>
  <si>
    <t>Msc Alanya V.518</t>
  </si>
  <si>
    <t>Maersk Bogor V.517</t>
  </si>
  <si>
    <t>Cma Cgm Jacques Joseph V.5212</t>
  </si>
  <si>
    <t>Msc Chiyo V.509</t>
  </si>
  <si>
    <t>Martinique 0LIH9N1MA</t>
  </si>
  <si>
    <t>Cosco Asia V97</t>
  </si>
  <si>
    <t>Ever Legion V61</t>
  </si>
  <si>
    <t>Wan Hai 612 V81</t>
  </si>
  <si>
    <t>Msc Alina V.519</t>
  </si>
  <si>
    <t>Seaspan Brightness V.2511</t>
  </si>
  <si>
    <t>Seaspan Belief V.2510</t>
  </si>
  <si>
    <t>Buenos Aires Express V.2509</t>
  </si>
  <si>
    <t>Humboldt Express V.2508</t>
  </si>
  <si>
    <t>Lima Express V.2507</t>
  </si>
  <si>
    <t>Maersk Bulan V.518</t>
  </si>
  <si>
    <t>Callao Express V.5213</t>
  </si>
  <si>
    <t>Cscl Winter V56</t>
  </si>
  <si>
    <t>Cma Cgm Beira 0LIHBN1MA</t>
  </si>
  <si>
    <t>Kota Manzanillo V18</t>
  </si>
  <si>
    <t>Ever Lucky V77</t>
  </si>
  <si>
    <t>Msc Bianca V.520</t>
  </si>
  <si>
    <t>Montevideo Express V.2512</t>
  </si>
  <si>
    <t>Cosco Shipping Seine V.5214</t>
  </si>
  <si>
    <t>Jpo Libra V.519</t>
  </si>
  <si>
    <t>Cosco Pacific V93</t>
  </si>
  <si>
    <t>Majestic 0LIHDN1MA</t>
  </si>
  <si>
    <t>Ym Success V182</t>
  </si>
  <si>
    <t>Msc Letizia V.521</t>
  </si>
  <si>
    <t>One Sphere V.2513</t>
  </si>
  <si>
    <t>Cma Cgm Estelle V.5215</t>
  </si>
  <si>
    <t>Mathew Shulte 0LIHFN1MA</t>
  </si>
  <si>
    <t>Ym Excellence V149</t>
  </si>
  <si>
    <t>Msc Noa Ariela V.520</t>
  </si>
  <si>
    <t>Xin Ou Zhou V73</t>
  </si>
  <si>
    <t>Msc Brunella V.522</t>
  </si>
  <si>
    <t>Hmm Blessing V.034</t>
  </si>
  <si>
    <t>Valparaiso Express V.5216</t>
  </si>
  <si>
    <t>Maersk Banguela V.520</t>
  </si>
  <si>
    <t>Maersk Bintan V.521</t>
  </si>
  <si>
    <t>Msc Genova V.521</t>
  </si>
  <si>
    <t>Cosco America V.93</t>
  </si>
  <si>
    <t>Ever Lambent V.70</t>
  </si>
  <si>
    <t>Blank sailing</t>
  </si>
  <si>
    <t>Kota Santos V12</t>
  </si>
  <si>
    <t>Msc Sasha V.523</t>
  </si>
  <si>
    <t>Cartagena Express V.5217</t>
  </si>
  <si>
    <t>Maersk Batur V.522</t>
  </si>
  <si>
    <t>Cape Hellas 0LIS3N1MA</t>
  </si>
  <si>
    <t>Msc Iva V.517</t>
  </si>
  <si>
    <t>Msc Juliette V.518</t>
  </si>
  <si>
    <t>Msc Victoria V.519</t>
  </si>
  <si>
    <t>Msc Valentina V.522</t>
  </si>
  <si>
    <t>Msc Candida V.523</t>
  </si>
  <si>
    <t>Ever Lunar V74</t>
  </si>
  <si>
    <t>Ever Libra V.78</t>
  </si>
  <si>
    <t>Cosco Shipping Volga V.44</t>
  </si>
  <si>
    <t>Lakonia V.453</t>
  </si>
  <si>
    <t>Lakonia V.454</t>
  </si>
  <si>
    <t>Lakonia V.455</t>
  </si>
  <si>
    <t>SEABOARD</t>
  </si>
  <si>
    <t>Seaboard Marine</t>
  </si>
  <si>
    <t>Msc Japan V.517</t>
  </si>
  <si>
    <t>Msc Nisha V V518</t>
  </si>
  <si>
    <t>Continuo desde Viernes 15:00 hrs. hasta Lunes 15:00 hrs</t>
  </si>
  <si>
    <t>Anthea Y V.524</t>
  </si>
  <si>
    <t>Istanbul Express V.5218</t>
  </si>
  <si>
    <t>Maersk Batam V.523</t>
  </si>
  <si>
    <t>Msc Bern V V.519</t>
  </si>
  <si>
    <t>Martinique 0LIS5N1MA</t>
  </si>
  <si>
    <t>Manzanillo Express V.2515</t>
  </si>
  <si>
    <t>Itajai Express V.2516</t>
  </si>
  <si>
    <t>Rio de Janeiro Express V.2517</t>
  </si>
  <si>
    <t>Ever Lovely V.61</t>
  </si>
  <si>
    <t>Beijing V.109</t>
  </si>
  <si>
    <t>Kota Cahaya V88</t>
  </si>
  <si>
    <t>Wan Hai 722 V20</t>
  </si>
  <si>
    <t>A Idefix V.25019</t>
  </si>
  <si>
    <t>Myd Shenzen V.25021</t>
  </si>
  <si>
    <t>Myd Shenzen V.25023</t>
  </si>
  <si>
    <t>Msc Chloe V.525</t>
  </si>
  <si>
    <t>Santos Express V.5219</t>
  </si>
  <si>
    <t>Maersk Bayete V.524</t>
  </si>
  <si>
    <t>Cma Cgm Beira 0LISSN1MA</t>
  </si>
  <si>
    <t>One Spirit V.2517</t>
  </si>
  <si>
    <t>Buenaventura Express V.2518</t>
  </si>
  <si>
    <t>Ever Lawful V.62</t>
  </si>
  <si>
    <t>Wan Hai 621 V20</t>
  </si>
  <si>
    <t>Lakonia V.456</t>
  </si>
  <si>
    <t>Miami (18)</t>
  </si>
  <si>
    <t>Houston (24)</t>
  </si>
  <si>
    <t>Msc Pantera V.526</t>
  </si>
  <si>
    <t>Cma Cgm Carl Antoine V.5220</t>
  </si>
  <si>
    <t>Jpo Pisces V.525</t>
  </si>
  <si>
    <t>Msc FreeportV.522</t>
  </si>
  <si>
    <t>Msc Montserrat III V.522</t>
  </si>
  <si>
    <t>Msc Japan III V.523</t>
  </si>
  <si>
    <t>Majestic 0LIHTN1MA</t>
  </si>
  <si>
    <t>Myd Shenzen V.25025</t>
  </si>
  <si>
    <t>Msc Vivienne V.526</t>
  </si>
  <si>
    <t>Lima Express V.2519</t>
  </si>
  <si>
    <t>Ever Legacy V.69</t>
  </si>
  <si>
    <t>Xin Los Angeles V.174</t>
  </si>
  <si>
    <t>Ym Enlightenment V88</t>
  </si>
  <si>
    <t>Msc Rouen V.527</t>
  </si>
  <si>
    <t>Guayaquil Express V.5221</t>
  </si>
  <si>
    <t>Maersk Bogor V.526</t>
  </si>
  <si>
    <t>Msc Freeport V.525</t>
  </si>
  <si>
    <t>Ever Lissome V.68</t>
  </si>
  <si>
    <t>Wan Hai 625 V18</t>
  </si>
  <si>
    <t>Humboldt Express V.2520</t>
  </si>
  <si>
    <t>Mathew Schulte 0LIHVN1MA</t>
  </si>
  <si>
    <t>Lakonia V.457</t>
  </si>
  <si>
    <t>Seaspan Benefactor V.2519</t>
  </si>
  <si>
    <t>Msc Takoradi VIII V.528</t>
  </si>
  <si>
    <t>Buenos Aires Express V.2521</t>
  </si>
  <si>
    <t>Cma Cgm Jacques Joseph V.5222</t>
  </si>
  <si>
    <t>Maersk Bulan V.527</t>
  </si>
  <si>
    <t>Xin Hong Kong V.76</t>
  </si>
  <si>
    <t>Myd Shenzen V.25027</t>
  </si>
  <si>
    <t>Ever Leader V.73</t>
  </si>
  <si>
    <t>Kota Carum V87</t>
  </si>
  <si>
    <t>Msc Valentina</t>
  </si>
  <si>
    <t>Msc Tema VIII V.529</t>
  </si>
  <si>
    <t>Seaspan Belief V.2522</t>
  </si>
  <si>
    <t>Callao Express V.5223</t>
  </si>
  <si>
    <t>Jpo Libra V.528</t>
  </si>
  <si>
    <t>Msc Japan III V.527</t>
  </si>
  <si>
    <t>Ever Linking V.65</t>
  </si>
  <si>
    <t>Cape Hellas 0LII0N1MA</t>
  </si>
  <si>
    <t>Lakonia V.458</t>
  </si>
  <si>
    <t>Wan Hai 612 V82</t>
  </si>
  <si>
    <t>Msc Lella V.521</t>
  </si>
  <si>
    <t>One Sapphire V.2523</t>
  </si>
  <si>
    <t>Cosco Shipping Seine V.5224</t>
  </si>
  <si>
    <t>Maersk Benguela V.529</t>
  </si>
  <si>
    <t>Martinique 0LII2N1MA</t>
  </si>
  <si>
    <t>Myd Shenzen V.25029</t>
  </si>
  <si>
    <t>Oocl Ho Chi Minh City V.68</t>
  </si>
  <si>
    <t>Ever Legion V.62</t>
  </si>
  <si>
    <t>Kota Pelangi V.43</t>
  </si>
  <si>
    <t>One Splendour V.2522</t>
  </si>
  <si>
    <t>Msc Togo V.530</t>
  </si>
  <si>
    <t>Msc Nigeria V.531</t>
  </si>
  <si>
    <t>Cma Cgm Estelle V.5225</t>
  </si>
  <si>
    <t>Maersk Bintan V.530</t>
  </si>
  <si>
    <t>Msc Polonia V.526</t>
  </si>
  <si>
    <t>Msc Montserrat III V V.528</t>
  </si>
  <si>
    <t>Msc Freeport V.529</t>
  </si>
  <si>
    <t>Cma Cgm Beira 0LII4N1MA</t>
  </si>
  <si>
    <t>Lakonia V.459</t>
  </si>
  <si>
    <t>Ever Lucky V.78</t>
  </si>
  <si>
    <t>Msc Chiyo V.523</t>
  </si>
  <si>
    <t>Msc Camerron V.532</t>
  </si>
  <si>
    <t>Valparaiso Express V.5226</t>
  </si>
  <si>
    <t>Maersk Batur V.531</t>
  </si>
  <si>
    <t>Cosco Pacific V.94</t>
  </si>
  <si>
    <t>Ever Lunar V.76</t>
  </si>
  <si>
    <t>Myd Shenzen V.25031</t>
  </si>
  <si>
    <t>Montevideo Express V.2524</t>
  </si>
  <si>
    <t>Ym Excellence V.150</t>
  </si>
  <si>
    <t>Majestic 0LII6N1MA</t>
  </si>
  <si>
    <t>Msc Virgo V.532</t>
  </si>
  <si>
    <t>Msc Sasha V.533</t>
  </si>
  <si>
    <t>Cartagena Express V.5227</t>
  </si>
  <si>
    <t>Maersk Batam V.532</t>
  </si>
  <si>
    <t>Lakonia V.460</t>
  </si>
  <si>
    <t>Mathew Schulte 0LII8N1MA</t>
  </si>
  <si>
    <t>Xin Ou Zhou V.74</t>
  </si>
  <si>
    <t>Ever Lambent V.71</t>
  </si>
  <si>
    <t>One Sphere V.2525</t>
  </si>
  <si>
    <t>Msc Juliette V.533</t>
  </si>
  <si>
    <t>Anthea Y V.534</t>
  </si>
  <si>
    <t>Hmm Blessing V.35</t>
  </si>
  <si>
    <t>Maersk Bayete V.533</t>
  </si>
  <si>
    <t>Istanbul Express V.5228</t>
  </si>
  <si>
    <t>Myd Shenzen V.25033</t>
  </si>
  <si>
    <t>Kota Cahaya V.89</t>
  </si>
  <si>
    <t>Kota Santos V.13</t>
  </si>
  <si>
    <t>Ym Success V.183</t>
  </si>
  <si>
    <t>Cosco America V.94</t>
  </si>
  <si>
    <t>Ever Libra V.79</t>
  </si>
  <si>
    <t>Msc Victoria V.534</t>
  </si>
  <si>
    <t>Manzanillo Express V.2527</t>
  </si>
  <si>
    <t>Msc Polonia V.531</t>
  </si>
  <si>
    <t>Msc Astrid III V.532</t>
  </si>
  <si>
    <t>Santos Express V.5229</t>
  </si>
  <si>
    <t>Cosco Shipping Volga V.45</t>
  </si>
  <si>
    <t>Lakonia V.461</t>
  </si>
  <si>
    <t>Cape Hellas 0LIICN1MA</t>
  </si>
  <si>
    <t>Msc Noa Ariela V.535</t>
  </si>
  <si>
    <t>Ever Lovely V.62</t>
  </si>
  <si>
    <t>Wan Hai 722 V.21</t>
  </si>
  <si>
    <t>Fort Desaix V.534</t>
  </si>
  <si>
    <t>Msc Pantera V.535</t>
  </si>
  <si>
    <t>Msc Namibia V.536</t>
  </si>
  <si>
    <t>Itajai Express V.2528</t>
  </si>
  <si>
    <t>Msc Polonia III V.535</t>
  </si>
  <si>
    <t>Cma Cgm Carl Antoine V.5230</t>
  </si>
  <si>
    <t>Maersk Bogor V.535</t>
  </si>
  <si>
    <t>Msc Livorno V.536</t>
  </si>
  <si>
    <t>Myd Shenzen V.25035</t>
  </si>
  <si>
    <t>Martinique 0LIIEN1MA</t>
  </si>
  <si>
    <t>Wan Hai 613 V.71</t>
  </si>
  <si>
    <t>Ever Lawful V.63</t>
  </si>
  <si>
    <t xml:space="preserve">Cosco Asia V.99 </t>
  </si>
  <si>
    <t>Msc Takoradi VIII V.537</t>
  </si>
  <si>
    <t>Rio de Janeiro Express V.2529</t>
  </si>
  <si>
    <t>Guayaquil Express V.5231</t>
  </si>
  <si>
    <t>Maersk Bulan V.536</t>
  </si>
  <si>
    <t>Lakonia V.462</t>
  </si>
  <si>
    <t>Msc Valentina V.537</t>
  </si>
  <si>
    <t>Cma Cgm Beira 0LIIGN1MA</t>
  </si>
  <si>
    <t>Beijing V.110</t>
  </si>
  <si>
    <t>Ever Legacy V.70</t>
  </si>
  <si>
    <t>Ym Enlightenment V.89</t>
  </si>
  <si>
    <t>Buenaventura Express V.2530</t>
  </si>
  <si>
    <t>Cma Cgm Jacques Joseph V.5232</t>
  </si>
  <si>
    <t>Jpo Libra V.537</t>
  </si>
  <si>
    <t>Msc Candida V.538</t>
  </si>
  <si>
    <t>Ever Lissome V.69</t>
  </si>
  <si>
    <t>Myd Shenzen V.25037</t>
  </si>
  <si>
    <t>Cma Cgm White 0LIIIN1MA</t>
  </si>
  <si>
    <t>Wan Hai 621 V.21</t>
  </si>
  <si>
    <t>Mundra (49)</t>
  </si>
  <si>
    <t>Msc Tema VIII V.539</t>
  </si>
  <si>
    <t>Msc Palak V.538</t>
  </si>
  <si>
    <t>Lima Express V.2531</t>
  </si>
  <si>
    <t>Callao Express V.5233</t>
  </si>
  <si>
    <t>Maersk Benguela V.538</t>
  </si>
  <si>
    <t>One Spirit V.2531</t>
  </si>
  <si>
    <t>Xin Los Angeles V.175</t>
  </si>
  <si>
    <t>Matthew Schulte 0LIIKN1MA</t>
  </si>
  <si>
    <t>Lakonia V.463</t>
  </si>
  <si>
    <t>Ever Leader V.74</t>
  </si>
  <si>
    <t>Kota Carum V.88</t>
  </si>
  <si>
    <t>Maersk Bintan V.539</t>
  </si>
  <si>
    <t>Cosco Shipping Seine V.5234</t>
  </si>
  <si>
    <t>Msc Viviene V.541</t>
  </si>
  <si>
    <t>Cape Hellas 0LIION1MA</t>
  </si>
  <si>
    <t>Myd Shenzen V.25039</t>
  </si>
  <si>
    <t>Xin Hong Kong V.78</t>
  </si>
  <si>
    <t>Humboldt Express V.2531</t>
  </si>
  <si>
    <t>Wan Hai 612 V.83</t>
  </si>
  <si>
    <t>Msc Eugenia V.541</t>
  </si>
  <si>
    <t>Buenos Aires Express V.2533</t>
  </si>
  <si>
    <t>Kota Lima V.29</t>
  </si>
  <si>
    <t>Lakonia V.465</t>
  </si>
  <si>
    <t>Maersk Batur V.540</t>
  </si>
  <si>
    <t>Cma Cgm Estelle V.5235</t>
  </si>
  <si>
    <t>Ever Linking V.66</t>
  </si>
  <si>
    <t>Msc Santa Maria V.540</t>
  </si>
  <si>
    <t>Msc Sasha V.542</t>
  </si>
  <si>
    <t>One Sincerity V.2534</t>
  </si>
  <si>
    <t>Valparaiso Express V.5236</t>
  </si>
  <si>
    <t>Maersk Batam V.541</t>
  </si>
  <si>
    <t>Seaspan Benefactor V.2534</t>
  </si>
  <si>
    <t>Martinique 0LIIQN1MA</t>
  </si>
  <si>
    <t>Myd Shenzen V.25041</t>
  </si>
  <si>
    <t>Cscl Winter V.58</t>
  </si>
  <si>
    <t>Ever Legion V.63</t>
  </si>
  <si>
    <t>Ym Success V.184</t>
  </si>
  <si>
    <t>Anthea Y V.543</t>
  </si>
  <si>
    <t>One Sapphire V.2535</t>
  </si>
  <si>
    <t>Cartagena Express V.5237</t>
  </si>
  <si>
    <t>Maersk Bayete V.542</t>
  </si>
  <si>
    <t>Ever Lucky V.79</t>
  </si>
  <si>
    <t>Ym Excellence V.151</t>
  </si>
  <si>
    <t>Cma Cgm Beira 0LIISN1MA</t>
  </si>
  <si>
    <t>Msc Elenoire V.543</t>
  </si>
  <si>
    <t>Msc Edna V.544</t>
  </si>
  <si>
    <t>Montevideo Express V.2536</t>
  </si>
  <si>
    <t>Istanbul Express V.5238</t>
  </si>
  <si>
    <t>Fort Desaix V.543</t>
  </si>
  <si>
    <t>Lakonia V.464</t>
  </si>
  <si>
    <t>Myd Shenzen V.25043</t>
  </si>
  <si>
    <t>Cosco Pacific V.95</t>
  </si>
  <si>
    <t>Msc Lella V.544</t>
  </si>
  <si>
    <t>One Splendour V.2537</t>
  </si>
  <si>
    <t>Cam Cgm White 0LIIUN1MA</t>
  </si>
  <si>
    <t>Kota Santos V.14</t>
  </si>
  <si>
    <t>Ever Lucent V.068</t>
  </si>
  <si>
    <t>Msc Rayshmi V.545</t>
  </si>
  <si>
    <t>Santos Express V.5239</t>
  </si>
  <si>
    <t>Maersk Bogor V.544</t>
  </si>
  <si>
    <t>Lakonia V.466</t>
  </si>
  <si>
    <t>Ever Lambent V.72</t>
  </si>
  <si>
    <t>Matthew Schulte 0LIIWN1MA</t>
  </si>
  <si>
    <t>Kota Cahaya V.90</t>
  </si>
  <si>
    <t>Msc Carole V.546</t>
  </si>
  <si>
    <t>Cma Cgm Carl Antoine V.5240</t>
  </si>
  <si>
    <t>Maersk Bulan V.545</t>
  </si>
  <si>
    <t>Msc Chiyo V.546</t>
  </si>
  <si>
    <t>Oocl Ho Chi Minh City V.70</t>
  </si>
  <si>
    <t>Myd Shenzen V.25045</t>
  </si>
  <si>
    <t>One Sphere V.2537</t>
  </si>
  <si>
    <t>Ever Liberal V.67</t>
  </si>
  <si>
    <t>Wan Hai 722 V.22</t>
  </si>
  <si>
    <t>Msc Serena V.547</t>
  </si>
  <si>
    <t>Guayaquil Express V.5241</t>
  </si>
  <si>
    <t>Maersk Bali V.546</t>
  </si>
  <si>
    <t>Yantian V.129</t>
  </si>
  <si>
    <t>Cape Hellas 0LIJ0N1MA</t>
  </si>
  <si>
    <t>Lakonia V.467</t>
  </si>
  <si>
    <t>Ever Lunar V.77</t>
  </si>
  <si>
    <t>Wan Hai 613 V.72</t>
  </si>
  <si>
    <t>Hamburgo (30)</t>
  </si>
  <si>
    <t>Amberes (24)</t>
  </si>
  <si>
    <t>London Gateway (32)</t>
  </si>
  <si>
    <t>Callao (3)</t>
  </si>
  <si>
    <t>Buenaventura (15)</t>
  </si>
  <si>
    <t>Philadelphia (20)</t>
  </si>
  <si>
    <t>Los Angeles (23)</t>
  </si>
  <si>
    <t>Port Everglades (15)</t>
  </si>
  <si>
    <t>New York (20)</t>
  </si>
  <si>
    <t>Yokohama (40)</t>
  </si>
  <si>
    <t>Busan (45)</t>
  </si>
  <si>
    <t>Shanghai (48)</t>
  </si>
  <si>
    <t>Manzanillo Express V.2539</t>
  </si>
  <si>
    <t>HMM Blessing V.36</t>
  </si>
  <si>
    <t>Ningbo (32)</t>
  </si>
  <si>
    <t xml:space="preserve"> Ad Damman (63)</t>
  </si>
  <si>
    <t>Cma Cgm Jacques Joseph V.5242</t>
  </si>
  <si>
    <t>Maersk Benguela V.547</t>
  </si>
  <si>
    <t>Martinique 0LIJ2N1MA</t>
  </si>
  <si>
    <t>Itajai Express V.2540</t>
  </si>
  <si>
    <t>Ever Feat V.28</t>
  </si>
  <si>
    <t>ITINERARIOS AMERICA (LATINOAMERICA - COSTA ESTE Y OESTE DE U.S.A)</t>
  </si>
  <si>
    <t>Msc Alanya V.549</t>
  </si>
  <si>
    <t>Callao Express V.5243</t>
  </si>
  <si>
    <t>Maersk Bintan V.548</t>
  </si>
  <si>
    <t>Msc Victoria V.550</t>
  </si>
  <si>
    <t>Cma Cgm Beira 0LIJ4N1MA</t>
  </si>
  <si>
    <t>Lakonia V.468</t>
  </si>
  <si>
    <t>Rio de Janeiro Express V.2541</t>
  </si>
  <si>
    <t>Ever Lissome V.71</t>
  </si>
  <si>
    <t>Ym Enlightenment V.90</t>
  </si>
  <si>
    <t>Msc Cassandre V.548</t>
  </si>
  <si>
    <t>Msc Eugenia V.550</t>
  </si>
  <si>
    <t>Cosco Shipping Seine V.5244</t>
  </si>
  <si>
    <t>Maersk Batur V.549</t>
  </si>
  <si>
    <t>Sc Montreal 0LIJ6N1MA</t>
  </si>
  <si>
    <t>Myd Shenzen V.25047</t>
  </si>
  <si>
    <t>Hong Kong (23)</t>
  </si>
  <si>
    <t>Yantian (25)</t>
  </si>
  <si>
    <t>Buenaventura Express V.2542</t>
  </si>
  <si>
    <t>Ever Loyal V.73</t>
  </si>
  <si>
    <t>Wan Hai 621 V.22</t>
  </si>
  <si>
    <t>Msc Lome V V.543</t>
  </si>
  <si>
    <t>Msc Carmela V.546</t>
  </si>
  <si>
    <t>Msc Ans V.547</t>
  </si>
  <si>
    <t>Msc Palak V.548</t>
  </si>
  <si>
    <t>Americas XL - FLX</t>
  </si>
  <si>
    <t>MSC</t>
  </si>
  <si>
    <t>ALPACA</t>
  </si>
  <si>
    <t>Algeciras (25)</t>
  </si>
  <si>
    <t>Cma Cgm Estelle V.5245</t>
  </si>
  <si>
    <t>Maersk Batam V.550</t>
  </si>
  <si>
    <t>Msc Virgo V.547</t>
  </si>
  <si>
    <t>Msc Noa Ariela V.551</t>
  </si>
  <si>
    <t>Matthew Schulte 0LIJ8N1MA</t>
  </si>
  <si>
    <t>Lakonia V.469</t>
  </si>
  <si>
    <t>Myd Shenzen V.25049</t>
  </si>
  <si>
    <t>Msc Juliette V.549</t>
  </si>
  <si>
    <t>Lima Express V.2543</t>
  </si>
  <si>
    <t>Ever Front V.36</t>
  </si>
  <si>
    <t>Kota Odyssey V.3</t>
  </si>
  <si>
    <t>Msc Nitya B V.549</t>
  </si>
  <si>
    <t>Cosco Shipping Volga V.46</t>
  </si>
  <si>
    <t>Cosco America V.95</t>
  </si>
  <si>
    <t>Cosco Asia V.100</t>
  </si>
  <si>
    <t>Msc Emilia V.552</t>
  </si>
  <si>
    <t>Valparaiso Express V.5246</t>
  </si>
  <si>
    <t>Maersk Bayete V.551</t>
  </si>
  <si>
    <t>Msc Orsola V.552</t>
  </si>
  <si>
    <t>Cma Cgm Aliaga 0LI12N1MA</t>
  </si>
  <si>
    <t>Myd Shenzen V.25051</t>
  </si>
  <si>
    <t>Humboldt Express V.2544</t>
  </si>
  <si>
    <t>Ever Linking V.67</t>
  </si>
  <si>
    <t>Beijing V.111</t>
  </si>
  <si>
    <t>Wan Hai 721 V.24</t>
  </si>
  <si>
    <t>Lakonia V.470</t>
  </si>
  <si>
    <t>Msc Edna V.601</t>
  </si>
  <si>
    <t>Msc Sasha V.551</t>
  </si>
  <si>
    <t>Cartagena Express V.5247</t>
  </si>
  <si>
    <t>Fort Desaix V.552</t>
  </si>
  <si>
    <t>Msc Valentina V.601</t>
  </si>
  <si>
    <t>Cape Hellas 0LI14N1MA</t>
  </si>
  <si>
    <t>Buenos Aires Express V.2545</t>
  </si>
  <si>
    <t>Ever Legion V.64</t>
  </si>
  <si>
    <t>Kota Manzanillo V.23</t>
  </si>
  <si>
    <t>Msc Zlata R V.550</t>
  </si>
  <si>
    <t>Msc Katyayni VI V.547</t>
  </si>
  <si>
    <t>Msc Rayshmi V.602</t>
  </si>
  <si>
    <t>Istanbul Express V.5248</t>
  </si>
  <si>
    <t>Maersk Bogor V.553</t>
  </si>
  <si>
    <t>Msc Candida V.602</t>
  </si>
  <si>
    <t>Martinique 0LI16N1MA</t>
  </si>
  <si>
    <t>One Sincerity V.2546</t>
  </si>
  <si>
    <t>Msc Athens V.551</t>
  </si>
  <si>
    <t>Ever Lucky V.81</t>
  </si>
  <si>
    <t>Cosco Shipping Thames V.37</t>
  </si>
  <si>
    <t>Ym Success V.185</t>
  </si>
  <si>
    <t>Msc Samia V.603</t>
  </si>
  <si>
    <t>Santos Express V.5249</t>
  </si>
  <si>
    <t>Maersk Bulan V.602</t>
  </si>
  <si>
    <t>One Spirit V.2547</t>
  </si>
  <si>
    <t>Lakonia V.471</t>
  </si>
  <si>
    <t>One Sapphire V.2547</t>
  </si>
  <si>
    <t>Msc Shuba B V.552</t>
  </si>
  <si>
    <t>Ever Lucent V.69</t>
  </si>
  <si>
    <t>Ym Excellence V.152</t>
  </si>
  <si>
    <t>Cosco Malaysia V.107</t>
  </si>
  <si>
    <t>Cma Cgm Carl Antoine V.5250</t>
  </si>
  <si>
    <t>Maersk Bali V.603</t>
  </si>
  <si>
    <t>Msc Vivienne V.604</t>
  </si>
  <si>
    <t>Myd Shenzen V.26003</t>
  </si>
  <si>
    <t>Ever Lambent V.73</t>
  </si>
  <si>
    <t>Kota Cahaya V.91</t>
  </si>
  <si>
    <t>Msc Serena V.605</t>
  </si>
  <si>
    <t>Msc Carole V.604</t>
  </si>
  <si>
    <t>Guayaquil Express V.5251</t>
  </si>
  <si>
    <t>Maersk Benguela V.604</t>
  </si>
  <si>
    <t>Lakonia V.472</t>
  </si>
  <si>
    <t>Ever Liberal V.68</t>
  </si>
  <si>
    <t>Kota Cantik V.97</t>
  </si>
  <si>
    <t>YANG MING - WAN HAI - PIL</t>
  </si>
  <si>
    <t>EVERGREEN - PIL - COSCO</t>
  </si>
  <si>
    <t>ONE - MSC - HAPAG LLOYD</t>
  </si>
  <si>
    <t>AX2 - ANDES - AN2</t>
  </si>
  <si>
    <t>AX1 - NEW INCA - AN1</t>
  </si>
  <si>
    <t>Alioth V.26001</t>
  </si>
  <si>
    <t>Cma Cgm Jacques Joseph V.5252</t>
  </si>
  <si>
    <t>Maersk Bintan V.605</t>
  </si>
  <si>
    <t>Magdalena Schulte 0LI18N1MA</t>
  </si>
  <si>
    <t>Cma Cgm Beira 0LI1AN1MA</t>
  </si>
  <si>
    <t>Cma Cgm Aliaga 0LI1EN1MA</t>
  </si>
  <si>
    <t>Myd Shenzen V.26005</t>
  </si>
  <si>
    <t>Montevideo Express V.2548</t>
  </si>
  <si>
    <t>One Sphere V.2549</t>
  </si>
  <si>
    <t>Hmm Blessing V.37</t>
  </si>
  <si>
    <t>Ever Lunar V.78</t>
  </si>
  <si>
    <t>Oocl Memphis V.93</t>
  </si>
  <si>
    <t>Xin Hong Kong V.80</t>
  </si>
  <si>
    <t>Xin Ou Zhou V.76</t>
  </si>
  <si>
    <t>Shanghai V.117</t>
  </si>
  <si>
    <t>Msc Branka V.601</t>
  </si>
  <si>
    <t>Busan (31)</t>
  </si>
  <si>
    <t>Msc Lome V V.602</t>
  </si>
  <si>
    <t>St Petersburgo (37)</t>
  </si>
  <si>
    <t>Seaspan Benefactor V.2549</t>
  </si>
  <si>
    <t>CMA CGM - ONE - COSCO</t>
  </si>
  <si>
    <t>Msc Cassandre V.607</t>
  </si>
  <si>
    <t>Msc Pisa V.606</t>
  </si>
  <si>
    <t>Callao Express V.6201</t>
  </si>
  <si>
    <t>Maersk Batur V.606</t>
  </si>
  <si>
    <t>Msc Elenoire V.606</t>
  </si>
  <si>
    <t>Msc Lella V.607</t>
  </si>
  <si>
    <t>Cape Hellas 0LI1GN1MA</t>
  </si>
  <si>
    <t>Lakonia V.473</t>
  </si>
  <si>
    <t>Yantian V.130</t>
  </si>
  <si>
    <t xml:space="preserve">Manzanillo (10) </t>
  </si>
  <si>
    <t>EVERGREEN - COSCO - CMA CGM - WAN HAI</t>
  </si>
  <si>
    <t>Manzanillo Express V.2551</t>
  </si>
  <si>
    <t>Ever Fashion V.24</t>
  </si>
  <si>
    <t>Yokohama (37)</t>
  </si>
  <si>
    <t>Wan Hai 722 V.23</t>
  </si>
  <si>
    <t>Wan Hai 613 V.73</t>
  </si>
  <si>
    <t>Livorno (40)</t>
  </si>
  <si>
    <t>Sines (37)</t>
  </si>
  <si>
    <t>Mersin (46)</t>
  </si>
  <si>
    <t>Los Angeles (21)</t>
  </si>
  <si>
    <t>Port Everglades (26)</t>
  </si>
  <si>
    <t>Houston (25)</t>
  </si>
  <si>
    <t>Melbourne (39)</t>
  </si>
  <si>
    <t>King Abdullah (40)</t>
  </si>
  <si>
    <t>London Gateway (28)</t>
  </si>
  <si>
    <t>Malta (29)</t>
  </si>
  <si>
    <t>Livorno (32)</t>
  </si>
  <si>
    <t>Genova (38)</t>
  </si>
  <si>
    <t>Marsella (35)</t>
  </si>
  <si>
    <t>Barcelona (35)</t>
  </si>
  <si>
    <t>Valencia (28)</t>
  </si>
  <si>
    <t>Lisboa (40)</t>
  </si>
  <si>
    <t>Port Everglades (18)</t>
  </si>
  <si>
    <t>Houston (27)</t>
  </si>
  <si>
    <t>Shanghai (34)</t>
  </si>
  <si>
    <t>Qingdao (49)</t>
  </si>
  <si>
    <t>Cma Cgm Tage V.0MH1KW1MA</t>
  </si>
  <si>
    <t>WSA 4</t>
  </si>
  <si>
    <t>COSCO</t>
  </si>
  <si>
    <t>Msc Margarita V.603</t>
  </si>
  <si>
    <t>Vigo (25)</t>
  </si>
  <si>
    <t>Msc Alanya V.608</t>
  </si>
  <si>
    <t>Cosco Shipping Seine V.6202</t>
  </si>
  <si>
    <t>One Splendour V.2552</t>
  </si>
  <si>
    <t>Martinique 0LI1IN1MA</t>
  </si>
  <si>
    <t>Myd Shenzen V.26007</t>
  </si>
  <si>
    <t>Oocl Ho Chi Minh City V.71</t>
  </si>
  <si>
    <t>Itajai Express V.2552</t>
  </si>
  <si>
    <t>Keelung (27)</t>
  </si>
  <si>
    <t>Ningbo (29)</t>
  </si>
  <si>
    <t>Shanghai (24)</t>
  </si>
  <si>
    <t>Nansha (55)</t>
  </si>
  <si>
    <t>Msc Justice VIII V.604</t>
  </si>
  <si>
    <t>Ever Lissome V.72</t>
  </si>
  <si>
    <t>Nansha (45)</t>
  </si>
  <si>
    <t>Ym Enlightenment V.91</t>
  </si>
  <si>
    <t>Buenaventura (19)</t>
  </si>
  <si>
    <t>Msc Eugenia V.609</t>
  </si>
  <si>
    <t>Cma Cgm Estelle V.6203</t>
  </si>
  <si>
    <t>Matthew Schulte 0LIT5N1MA</t>
  </si>
  <si>
    <t>Cma Cgm White 0LIT4N1MA</t>
  </si>
  <si>
    <t>Cosco Pacific V.97</t>
  </si>
  <si>
    <t>Rio de Janeiro Express V.2601</t>
  </si>
  <si>
    <t>Qingdao (29)</t>
  </si>
  <si>
    <t>Ningbo (35)</t>
  </si>
  <si>
    <t>Busan (39)</t>
  </si>
  <si>
    <t>Wan Hai V02 V.1</t>
  </si>
  <si>
    <t>Ningbo (33)</t>
  </si>
  <si>
    <t>Shanghai (36)</t>
  </si>
  <si>
    <t>Qingdao (38)</t>
  </si>
  <si>
    <t>Busan (41)</t>
  </si>
  <si>
    <t>Msc Emilia V.610</t>
  </si>
  <si>
    <t>Valparaiso Express V.6204</t>
  </si>
  <si>
    <t>Fort Desaix V.609</t>
  </si>
  <si>
    <t>Msc Chiyo V.609</t>
  </si>
  <si>
    <t>Cma Cgm Beira 0LIT2N1MA</t>
  </si>
  <si>
    <t>Myd Shenzen V.26009</t>
  </si>
  <si>
    <t>Cosco America V.96</t>
  </si>
  <si>
    <t>Buenaventura Express V.2602</t>
  </si>
  <si>
    <t>Msc Silvana VIII V.605</t>
  </si>
  <si>
    <t>Msc Leigh V.607</t>
  </si>
  <si>
    <t>Apl Salalah 0MH1SW1MA</t>
  </si>
  <si>
    <t>Cma Cgm Thames 0MH1QW1MA</t>
  </si>
  <si>
    <t>Cma Cgm Fort James 0MH1OW1MA</t>
  </si>
  <si>
    <t>Cma Cgm Mossouri 0MH1MW1MA</t>
  </si>
  <si>
    <t>Yokohama (27)</t>
  </si>
  <si>
    <t>Qingdao (33)</t>
  </si>
  <si>
    <t>Ever Loyal V.74</t>
  </si>
  <si>
    <t>Kota Salam V.90</t>
  </si>
  <si>
    <t>Jueves 08:00 a Martes 15:00hrs.</t>
  </si>
  <si>
    <t>Lunes 08:00 a Martes 21:00hrs.</t>
  </si>
  <si>
    <t>Miércoles y Jueves de 08:00 a 21:00hrs.</t>
  </si>
  <si>
    <t>Jueves, Viernes y Sábado de 08:00 a 21:00hrs.</t>
  </si>
  <si>
    <t>Miercoles y Jueves de 08:00 a 21:00hrs.</t>
  </si>
  <si>
    <t>Domingos, Lunes y Martes de 08:00 a 21:00hrs.</t>
  </si>
  <si>
    <t>Martes 08:30 a Miercoles 15:30hrs.</t>
  </si>
  <si>
    <t>Lunes 08:00 a Viernes 15:00hrs.</t>
  </si>
  <si>
    <t>Viernes, Sábado y Domingo de 15:30 a 21hrs / Lunes de 08:00 a 15:30hrs.</t>
  </si>
  <si>
    <t>Sábado 08:00 a Martes 21:00hrs.</t>
  </si>
  <si>
    <t>Martes 08:00 a Sábado 23:00hrs.</t>
  </si>
  <si>
    <t>Nhava Sheva (47)</t>
  </si>
  <si>
    <t>Hong Kong (44)</t>
  </si>
  <si>
    <t>Msc Edna V.611</t>
  </si>
  <si>
    <t>Cartagena Express V.6205</t>
  </si>
  <si>
    <t>Msc Virgo V.610</t>
  </si>
  <si>
    <t>Matthew Schulte 0LIT3N1MA</t>
  </si>
  <si>
    <t>Charm C V.475</t>
  </si>
  <si>
    <t xml:space="preserve">Miércoles de 08:00 hrs. 21:00hrs. y Jueves de 08:00 hrs. a 15:00hrs. </t>
  </si>
  <si>
    <t>Miércoles y Jueves de 08:00 hrs. 21:00hrs.</t>
  </si>
  <si>
    <t>Cosco Asia V.101</t>
  </si>
  <si>
    <t>Maersk Jaipur V.2608</t>
  </si>
  <si>
    <t>Maersk Bogor V.610</t>
  </si>
  <si>
    <t>Lima Express V.2603</t>
  </si>
  <si>
    <t>Msc Melissa V.608</t>
  </si>
  <si>
    <t>Wan Hai 512 V.119</t>
  </si>
  <si>
    <t>Ever Front V.37</t>
  </si>
  <si>
    <t>Montreal (24)</t>
  </si>
  <si>
    <t>Toronto (24)</t>
  </si>
  <si>
    <t>Vigo (38)</t>
  </si>
  <si>
    <t>Apl Charleston 0MH1WW1MA</t>
  </si>
  <si>
    <t>Msc Rayshmi V.612</t>
  </si>
  <si>
    <t>Valencia (35)</t>
  </si>
  <si>
    <t>Istanbul Express V.6206</t>
  </si>
  <si>
    <t>Maersk Batam V.608</t>
  </si>
  <si>
    <t>Maersk Bali V.611</t>
  </si>
  <si>
    <t>Cma Cgm Aliaga 0LI1ON1MA</t>
  </si>
  <si>
    <t>Myd Shenzen V.26011</t>
  </si>
  <si>
    <t>Beijing V.112</t>
  </si>
  <si>
    <t>Buenos Aires Express V.2605</t>
  </si>
  <si>
    <t>Msc Felixstowe V.609</t>
  </si>
  <si>
    <t>Ever Legend V.74</t>
  </si>
  <si>
    <t>Kota Manzanillo V.24</t>
  </si>
  <si>
    <t>Nhava Sheva (59)</t>
  </si>
  <si>
    <t>Lakonia V.474</t>
  </si>
  <si>
    <t>SEMANA 9</t>
  </si>
  <si>
    <t>Msc Samia V.613</t>
  </si>
  <si>
    <t>Santos Express V.6207</t>
  </si>
  <si>
    <t>Maersk Bulan V.612</t>
  </si>
  <si>
    <t>Msc Juliette V.612</t>
  </si>
  <si>
    <t>Msc Victoria V.613</t>
  </si>
  <si>
    <t>Manzanillo, Mx (18)</t>
  </si>
  <si>
    <t>Hsl Nike 0LI1QN1MA</t>
  </si>
  <si>
    <t>Lakonia V.476</t>
  </si>
  <si>
    <t>Cosco Malaysia V.108</t>
  </si>
  <si>
    <t>Humboldt Express V.2604</t>
  </si>
  <si>
    <t>Cma Cgm Mekong 0MH1CW1MA</t>
  </si>
  <si>
    <t>Busan (30)</t>
  </si>
  <si>
    <t>Ningbo (37)</t>
  </si>
  <si>
    <t>Shanghai (40)</t>
  </si>
  <si>
    <t>Xiamen (36)</t>
  </si>
  <si>
    <t xml:space="preserve"> </t>
  </si>
  <si>
    <t>Tokyo (43)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</si>
</sst>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505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</borders>
  <cellStyleXfs count="1">
    <xf numFmtId="0" fontId="0" fillId="0" borderId="0"/>
  </cellStyleXfs>
  <cellXfs count="481">
    <xf numFmtId="0" fontId="0" fillId="0" borderId="0" xfId="0"/>
    <xf numFmtId="0" fontId="0" fillId="0" borderId="1" xfId="0" applyBorder="1"/>
    <xf numFmtId="16" fontId="0" fillId="0" borderId="0" xfId="0" applyNumberFormat="1"/>
    <xf numFmtId="0" fontId="6" fillId="0" borderId="0" xfId="0" applyFont="1"/>
    <xf numFmtId="0" fontId="6" fillId="2" borderId="0" xfId="0" applyFont="1" applyFill="1"/>
    <xf numFmtId="0" fontId="0" fillId="2" borderId="0" xfId="0" applyFill="1"/>
    <xf numFmtId="0" fontId="0" fillId="0" borderId="3" xfId="0" applyBorder="1"/>
    <xf numFmtId="0" fontId="0" fillId="0" borderId="5" xfId="0" applyBorder="1"/>
    <xf numFmtId="0" fontId="0" fillId="3" borderId="1" xfId="0" applyFill="1" applyBorder="1"/>
    <xf numFmtId="16" fontId="6" fillId="2" borderId="0" xfId="0" applyNumberFormat="1" applyFont="1" applyFill="1"/>
    <xf numFmtId="16" fontId="0" fillId="2" borderId="0" xfId="0" applyNumberFormat="1" applyFill="1"/>
    <xf numFmtId="0" fontId="0" fillId="2" borderId="5" xfId="0" applyFill="1" applyBorder="1"/>
    <xf numFmtId="16" fontId="0" fillId="2" borderId="3" xfId="0" applyNumberFormat="1" applyFill="1" applyBorder="1"/>
    <xf numFmtId="16" fontId="0" fillId="2" borderId="4" xfId="0" applyNumberFormat="1" applyFill="1" applyBorder="1"/>
    <xf numFmtId="0" fontId="0" fillId="2" borderId="1" xfId="0" applyFill="1" applyBorder="1"/>
    <xf numFmtId="16" fontId="0" fillId="2" borderId="2" xfId="0" applyNumberFormat="1" applyFill="1" applyBorder="1"/>
    <xf numFmtId="0" fontId="0" fillId="2" borderId="8" xfId="0" applyFill="1" applyBorder="1"/>
    <xf numFmtId="16" fontId="0" fillId="2" borderId="6" xfId="0" applyNumberFormat="1" applyFill="1" applyBorder="1"/>
    <xf numFmtId="16" fontId="0" fillId="2" borderId="7" xfId="0" applyNumberFormat="1" applyFill="1" applyBorder="1"/>
    <xf numFmtId="16" fontId="0" fillId="2" borderId="3" xfId="0" applyNumberFormat="1" applyFill="1" applyBorder="1" applyAlignment="1">
      <alignment horizontal="right"/>
    </xf>
    <xf numFmtId="16" fontId="0" fillId="2" borderId="0" xfId="0" applyNumberFormat="1" applyFill="1" applyAlignment="1">
      <alignment horizontal="right"/>
    </xf>
    <xf numFmtId="16" fontId="6" fillId="2" borderId="10" xfId="0" applyNumberFormat="1" applyFont="1" applyFill="1" applyBorder="1"/>
    <xf numFmtId="16" fontId="0" fillId="2" borderId="10" xfId="0" applyNumberFormat="1" applyFill="1" applyBorder="1"/>
    <xf numFmtId="16" fontId="6" fillId="2" borderId="11" xfId="0" applyNumberFormat="1" applyFont="1" applyFill="1" applyBorder="1"/>
    <xf numFmtId="16" fontId="0" fillId="2" borderId="11" xfId="0" applyNumberFormat="1" applyFill="1" applyBorder="1"/>
    <xf numFmtId="0" fontId="0" fillId="2" borderId="0" xfId="0" applyFill="1" applyAlignment="1">
      <alignment horizontal="center"/>
    </xf>
    <xf numFmtId="16" fontId="6" fillId="2" borderId="10" xfId="0" applyNumberFormat="1" applyFont="1" applyFill="1" applyBorder="1" applyAlignment="1">
      <alignment horizontal="center"/>
    </xf>
    <xf numFmtId="16" fontId="0" fillId="2" borderId="10" xfId="0" applyNumberFormat="1" applyFill="1" applyBorder="1" applyAlignment="1">
      <alignment horizontal="center"/>
    </xf>
    <xf numFmtId="16" fontId="6" fillId="2" borderId="11" xfId="0" applyNumberFormat="1" applyFont="1" applyFill="1" applyBorder="1" applyAlignment="1">
      <alignment horizontal="center"/>
    </xf>
    <xf numFmtId="16" fontId="0" fillId="2" borderId="11" xfId="0" applyNumberFormat="1" applyFill="1" applyBorder="1" applyAlignment="1">
      <alignment horizontal="center"/>
    </xf>
    <xf numFmtId="16" fontId="0" fillId="2" borderId="12" xfId="0" applyNumberForma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2" borderId="10" xfId="0" applyFill="1" applyBorder="1"/>
    <xf numFmtId="0" fontId="0" fillId="2" borderId="11" xfId="0" applyFill="1" applyBorder="1"/>
    <xf numFmtId="16" fontId="0" fillId="2" borderId="4" xfId="0" applyNumberFormat="1" applyFill="1" applyBorder="1" applyAlignment="1">
      <alignment horizontal="center"/>
    </xf>
    <xf numFmtId="16" fontId="0" fillId="2" borderId="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5" xfId="0" applyFill="1" applyBorder="1" applyAlignment="1">
      <alignment horizontal="center"/>
    </xf>
    <xf numFmtId="16" fontId="0" fillId="2" borderId="0" xfId="0" applyNumberFormat="1" applyFill="1" applyAlignment="1">
      <alignment horizontal="center"/>
    </xf>
    <xf numFmtId="0" fontId="0" fillId="2" borderId="2" xfId="0" applyFill="1" applyBorder="1"/>
    <xf numFmtId="0" fontId="4" fillId="4" borderId="12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16" fontId="0" fillId="2" borderId="1" xfId="0" applyNumberFormat="1" applyFill="1" applyBorder="1" applyAlignment="1">
      <alignment horizontal="center"/>
    </xf>
    <xf numFmtId="16" fontId="0" fillId="2" borderId="5" xfId="0" applyNumberForma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6" fontId="7" fillId="2" borderId="10" xfId="0" applyNumberFormat="1" applyFont="1" applyFill="1" applyBorder="1" applyAlignment="1">
      <alignment horizontal="center"/>
    </xf>
    <xf numFmtId="16" fontId="8" fillId="2" borderId="10" xfId="0" applyNumberFormat="1" applyFont="1" applyFill="1" applyBorder="1" applyAlignment="1">
      <alignment horizontal="center"/>
    </xf>
    <xf numFmtId="16" fontId="8" fillId="2" borderId="11" xfId="0" applyNumberFormat="1" applyFont="1" applyFill="1" applyBorder="1" applyAlignment="1">
      <alignment horizontal="center"/>
    </xf>
    <xf numFmtId="16" fontId="5" fillId="2" borderId="11" xfId="0" applyNumberFormat="1" applyFont="1" applyFill="1" applyBorder="1" applyAlignment="1">
      <alignment horizontal="center"/>
    </xf>
    <xf numFmtId="16" fontId="4" fillId="2" borderId="10" xfId="0" applyNumberFormat="1" applyFont="1" applyFill="1" applyBorder="1" applyAlignment="1">
      <alignment horizontal="center"/>
    </xf>
    <xf numFmtId="16" fontId="5" fillId="2" borderId="10" xfId="0" applyNumberFormat="1" applyFont="1" applyFill="1" applyBorder="1" applyAlignment="1">
      <alignment horizontal="center"/>
    </xf>
    <xf numFmtId="16" fontId="4" fillId="2" borderId="11" xfId="0" applyNumberFormat="1" applyFont="1" applyFill="1" applyBorder="1" applyAlignment="1">
      <alignment horizontal="center"/>
    </xf>
    <xf numFmtId="0" fontId="8" fillId="2" borderId="0" xfId="0" applyFont="1" applyFill="1"/>
    <xf numFmtId="0" fontId="5" fillId="2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/>
    </xf>
    <xf numFmtId="0" fontId="7" fillId="5" borderId="9" xfId="0" applyFont="1" applyFill="1" applyBorder="1"/>
    <xf numFmtId="16" fontId="8" fillId="2" borderId="10" xfId="0" applyNumberFormat="1" applyFont="1" applyFill="1" applyBorder="1"/>
    <xf numFmtId="16" fontId="8" fillId="2" borderId="11" xfId="0" applyNumberFormat="1" applyFont="1" applyFill="1" applyBorder="1"/>
    <xf numFmtId="0" fontId="9" fillId="2" borderId="0" xfId="0" applyFont="1" applyFill="1"/>
    <xf numFmtId="0" fontId="0" fillId="2" borderId="3" xfId="0" applyFill="1" applyBorder="1"/>
    <xf numFmtId="0" fontId="6" fillId="2" borderId="9" xfId="0" applyFont="1" applyFill="1" applyBorder="1" applyAlignment="1">
      <alignment horizontal="center"/>
    </xf>
    <xf numFmtId="0" fontId="7" fillId="5" borderId="9" xfId="0" applyFont="1" applyFill="1" applyBorder="1" applyAlignment="1">
      <alignment wrapText="1"/>
    </xf>
    <xf numFmtId="0" fontId="7" fillId="5" borderId="9" xfId="0" applyFont="1" applyFill="1" applyBorder="1" applyAlignment="1">
      <alignment vertical="center"/>
    </xf>
    <xf numFmtId="0" fontId="0" fillId="2" borderId="0" xfId="0" applyFill="1" applyAlignment="1">
      <alignment horizontal="left"/>
    </xf>
    <xf numFmtId="0" fontId="0" fillId="2" borderId="6" xfId="0" applyFill="1" applyBorder="1"/>
    <xf numFmtId="16" fontId="0" fillId="2" borderId="4" xfId="0" applyNumberFormat="1" applyFill="1" applyBorder="1" applyAlignment="1">
      <alignment horizontal="right"/>
    </xf>
    <xf numFmtId="16" fontId="0" fillId="2" borderId="2" xfId="0" applyNumberFormat="1" applyFill="1" applyBorder="1" applyAlignment="1">
      <alignment horizontal="right"/>
    </xf>
    <xf numFmtId="16" fontId="5" fillId="2" borderId="3" xfId="0" applyNumberFormat="1" applyFont="1" applyFill="1" applyBorder="1" applyAlignment="1">
      <alignment horizontal="right"/>
    </xf>
    <xf numFmtId="16" fontId="5" fillId="2" borderId="4" xfId="0" applyNumberFormat="1" applyFont="1" applyFill="1" applyBorder="1" applyAlignment="1">
      <alignment horizontal="right"/>
    </xf>
    <xf numFmtId="16" fontId="6" fillId="2" borderId="3" xfId="0" applyNumberFormat="1" applyFont="1" applyFill="1" applyBorder="1" applyAlignment="1">
      <alignment horizontal="right"/>
    </xf>
    <xf numFmtId="16" fontId="6" fillId="2" borderId="0" xfId="0" applyNumberFormat="1" applyFont="1" applyFill="1" applyAlignment="1">
      <alignment horizontal="right"/>
    </xf>
    <xf numFmtId="16" fontId="4" fillId="2" borderId="0" xfId="0" applyNumberFormat="1" applyFont="1" applyFill="1" applyAlignment="1">
      <alignment horizontal="right"/>
    </xf>
    <xf numFmtId="16" fontId="5" fillId="2" borderId="0" xfId="0" applyNumberFormat="1" applyFont="1" applyFill="1" applyAlignment="1">
      <alignment horizontal="right"/>
    </xf>
    <xf numFmtId="16" fontId="5" fillId="2" borderId="2" xfId="0" applyNumberFormat="1" applyFont="1" applyFill="1" applyBorder="1" applyAlignment="1">
      <alignment horizontal="right"/>
    </xf>
    <xf numFmtId="0" fontId="6" fillId="2" borderId="11" xfId="0" applyFont="1" applyFill="1" applyBorder="1"/>
    <xf numFmtId="0" fontId="0" fillId="2" borderId="10" xfId="0" applyFill="1" applyBorder="1" applyAlignment="1">
      <alignment horizontal="left"/>
    </xf>
    <xf numFmtId="16" fontId="4" fillId="2" borderId="10" xfId="0" applyNumberFormat="1" applyFont="1" applyFill="1" applyBorder="1"/>
    <xf numFmtId="16" fontId="5" fillId="2" borderId="10" xfId="0" applyNumberFormat="1" applyFont="1" applyFill="1" applyBorder="1"/>
    <xf numFmtId="16" fontId="6" fillId="2" borderId="0" xfId="0" applyNumberFormat="1" applyFont="1" applyFill="1" applyAlignment="1">
      <alignment horizontal="center"/>
    </xf>
    <xf numFmtId="16" fontId="6" fillId="2" borderId="3" xfId="0" applyNumberFormat="1" applyFont="1" applyFill="1" applyBorder="1" applyAlignment="1">
      <alignment horizontal="center"/>
    </xf>
    <xf numFmtId="16" fontId="0" fillId="2" borderId="3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" fontId="6" fillId="2" borderId="5" xfId="0" applyNumberFormat="1" applyFont="1" applyFill="1" applyBorder="1" applyAlignment="1">
      <alignment horizontal="center"/>
    </xf>
    <xf numFmtId="16" fontId="6" fillId="2" borderId="1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left"/>
    </xf>
    <xf numFmtId="16" fontId="7" fillId="2" borderId="0" xfId="0" applyNumberFormat="1" applyFont="1" applyFill="1" applyAlignment="1">
      <alignment horizontal="center"/>
    </xf>
    <xf numFmtId="16" fontId="8" fillId="2" borderId="0" xfId="0" applyNumberFormat="1" applyFont="1" applyFill="1" applyAlignment="1">
      <alignment horizontal="center"/>
    </xf>
    <xf numFmtId="16" fontId="8" fillId="2" borderId="2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16" fontId="7" fillId="2" borderId="1" xfId="0" applyNumberFormat="1" applyFont="1" applyFill="1" applyBorder="1" applyAlignment="1">
      <alignment horizontal="center"/>
    </xf>
    <xf numFmtId="0" fontId="8" fillId="0" borderId="0" xfId="0" applyFont="1"/>
    <xf numFmtId="16" fontId="4" fillId="2" borderId="5" xfId="0" applyNumberFormat="1" applyFont="1" applyFill="1" applyBorder="1" applyAlignment="1">
      <alignment horizontal="center"/>
    </xf>
    <xf numFmtId="16" fontId="7" fillId="2" borderId="5" xfId="0" applyNumberFormat="1" applyFont="1" applyFill="1" applyBorder="1" applyAlignment="1">
      <alignment horizontal="center"/>
    </xf>
    <xf numFmtId="16" fontId="5" fillId="2" borderId="5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center" wrapText="1"/>
    </xf>
    <xf numFmtId="16" fontId="0" fillId="7" borderId="11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" fontId="6" fillId="3" borderId="1" xfId="0" applyNumberFormat="1" applyFont="1" applyFill="1" applyBorder="1" applyAlignment="1">
      <alignment horizontal="center"/>
    </xf>
    <xf numFmtId="16" fontId="0" fillId="3" borderId="11" xfId="0" applyNumberFormat="1" applyFill="1" applyBorder="1" applyAlignment="1">
      <alignment horizontal="center"/>
    </xf>
    <xf numFmtId="0" fontId="0" fillId="3" borderId="11" xfId="0" applyFill="1" applyBorder="1"/>
    <xf numFmtId="16" fontId="6" fillId="3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6" fontId="0" fillId="0" borderId="11" xfId="0" applyNumberFormat="1" applyBorder="1" applyAlignment="1">
      <alignment horizontal="center"/>
    </xf>
    <xf numFmtId="16" fontId="6" fillId="0" borderId="1" xfId="0" applyNumberFormat="1" applyFont="1" applyBorder="1" applyAlignment="1">
      <alignment horizontal="center"/>
    </xf>
    <xf numFmtId="0" fontId="0" fillId="2" borderId="12" xfId="0" applyFill="1" applyBorder="1"/>
    <xf numFmtId="16" fontId="6" fillId="0" borderId="0" xfId="0" applyNumberFormat="1" applyFont="1" applyAlignment="1">
      <alignment horizontal="center"/>
    </xf>
    <xf numFmtId="16" fontId="6" fillId="0" borderId="11" xfId="0" applyNumberFormat="1" applyFont="1" applyBorder="1" applyAlignment="1">
      <alignment horizontal="center"/>
    </xf>
    <xf numFmtId="16" fontId="0" fillId="3" borderId="10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" fontId="6" fillId="0" borderId="10" xfId="0" applyNumberFormat="1" applyFont="1" applyBorder="1" applyAlignment="1">
      <alignment horizontal="center"/>
    </xf>
    <xf numFmtId="16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6" fontId="6" fillId="0" borderId="5" xfId="0" applyNumberFormat="1" applyFont="1" applyBorder="1" applyAlignment="1">
      <alignment horizontal="center"/>
    </xf>
    <xf numFmtId="16" fontId="7" fillId="2" borderId="11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16" fontId="8" fillId="2" borderId="12" xfId="0" applyNumberFormat="1" applyFont="1" applyFill="1" applyBorder="1" applyAlignment="1">
      <alignment horizontal="center"/>
    </xf>
    <xf numFmtId="16" fontId="0" fillId="0" borderId="5" xfId="0" applyNumberFormat="1" applyBorder="1" applyAlignment="1">
      <alignment horizontal="center"/>
    </xf>
    <xf numFmtId="16" fontId="8" fillId="2" borderId="5" xfId="0" applyNumberFormat="1" applyFont="1" applyFill="1" applyBorder="1" applyAlignment="1">
      <alignment horizontal="center"/>
    </xf>
    <xf numFmtId="16" fontId="8" fillId="2" borderId="1" xfId="0" applyNumberFormat="1" applyFont="1" applyFill="1" applyBorder="1" applyAlignment="1">
      <alignment horizontal="center"/>
    </xf>
    <xf numFmtId="0" fontId="8" fillId="0" borderId="5" xfId="0" applyFont="1" applyBorder="1"/>
    <xf numFmtId="16" fontId="7" fillId="0" borderId="5" xfId="0" applyNumberFormat="1" applyFont="1" applyBorder="1" applyAlignment="1">
      <alignment horizontal="center"/>
    </xf>
    <xf numFmtId="16" fontId="8" fillId="0" borderId="10" xfId="0" applyNumberFormat="1" applyFont="1" applyBorder="1" applyAlignment="1">
      <alignment horizontal="center"/>
    </xf>
    <xf numFmtId="0" fontId="5" fillId="2" borderId="1" xfId="0" applyFont="1" applyFill="1" applyBorder="1"/>
    <xf numFmtId="16" fontId="4" fillId="2" borderId="1" xfId="0" applyNumberFormat="1" applyFont="1" applyFill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4" fillId="2" borderId="3" xfId="0" applyNumberFormat="1" applyFont="1" applyFill="1" applyBorder="1" applyAlignment="1">
      <alignment horizontal="center"/>
    </xf>
    <xf numFmtId="16" fontId="7" fillId="3" borderId="1" xfId="0" applyNumberFormat="1" applyFont="1" applyFill="1" applyBorder="1" applyAlignment="1">
      <alignment horizontal="center"/>
    </xf>
    <xf numFmtId="16" fontId="8" fillId="3" borderId="11" xfId="0" applyNumberFormat="1" applyFont="1" applyFill="1" applyBorder="1" applyAlignment="1">
      <alignment horizontal="center"/>
    </xf>
    <xf numFmtId="0" fontId="0" fillId="3" borderId="5" xfId="0" applyFill="1" applyBorder="1"/>
    <xf numFmtId="16" fontId="6" fillId="3" borderId="5" xfId="0" applyNumberFormat="1" applyFont="1" applyFill="1" applyBorder="1" applyAlignment="1">
      <alignment horizontal="center"/>
    </xf>
    <xf numFmtId="16" fontId="7" fillId="3" borderId="5" xfId="0" applyNumberFormat="1" applyFont="1" applyFill="1" applyBorder="1" applyAlignment="1">
      <alignment horizontal="center"/>
    </xf>
    <xf numFmtId="16" fontId="8" fillId="3" borderId="10" xfId="0" applyNumberFormat="1" applyFont="1" applyFill="1" applyBorder="1" applyAlignment="1">
      <alignment horizontal="center"/>
    </xf>
    <xf numFmtId="16" fontId="8" fillId="0" borderId="12" xfId="0" applyNumberFormat="1" applyFont="1" applyBorder="1" applyAlignment="1">
      <alignment horizontal="center"/>
    </xf>
    <xf numFmtId="16" fontId="7" fillId="0" borderId="1" xfId="0" applyNumberFormat="1" applyFont="1" applyBorder="1" applyAlignment="1">
      <alignment horizontal="center"/>
    </xf>
    <xf numFmtId="16" fontId="8" fillId="0" borderId="11" xfId="0" applyNumberFormat="1" applyFont="1" applyBorder="1" applyAlignment="1">
      <alignment horizontal="center"/>
    </xf>
    <xf numFmtId="16" fontId="7" fillId="0" borderId="0" xfId="0" applyNumberFormat="1" applyFont="1" applyAlignment="1">
      <alignment horizontal="center"/>
    </xf>
    <xf numFmtId="16" fontId="8" fillId="0" borderId="0" xfId="0" applyNumberFormat="1" applyFont="1" applyAlignment="1">
      <alignment horizontal="center"/>
    </xf>
    <xf numFmtId="0" fontId="4" fillId="8" borderId="9" xfId="0" applyFont="1" applyFill="1" applyBorder="1"/>
    <xf numFmtId="16" fontId="4" fillId="0" borderId="1" xfId="0" applyNumberFormat="1" applyFont="1" applyBorder="1" applyAlignment="1">
      <alignment horizontal="center"/>
    </xf>
    <xf numFmtId="16" fontId="5" fillId="0" borderId="11" xfId="0" applyNumberFormat="1" applyFont="1" applyBorder="1" applyAlignment="1">
      <alignment horizontal="center"/>
    </xf>
    <xf numFmtId="0" fontId="0" fillId="0" borderId="6" xfId="0" applyBorder="1"/>
    <xf numFmtId="0" fontId="6" fillId="2" borderId="14" xfId="0" applyFont="1" applyFill="1" applyBorder="1" applyAlignment="1">
      <alignment horizontal="center"/>
    </xf>
    <xf numFmtId="16" fontId="5" fillId="2" borderId="1" xfId="0" applyNumberFormat="1" applyFont="1" applyFill="1" applyBorder="1" applyAlignment="1">
      <alignment horizontal="center"/>
    </xf>
    <xf numFmtId="16" fontId="8" fillId="3" borderId="1" xfId="0" applyNumberFormat="1" applyFont="1" applyFill="1" applyBorder="1" applyAlignment="1">
      <alignment horizontal="center"/>
    </xf>
    <xf numFmtId="16" fontId="8" fillId="0" borderId="1" xfId="0" applyNumberFormat="1" applyFont="1" applyBorder="1" applyAlignment="1">
      <alignment horizontal="center"/>
    </xf>
    <xf numFmtId="16" fontId="6" fillId="2" borderId="12" xfId="0" applyNumberFormat="1" applyFont="1" applyFill="1" applyBorder="1" applyAlignment="1">
      <alignment horizontal="center"/>
    </xf>
    <xf numFmtId="16" fontId="7" fillId="0" borderId="11" xfId="0" applyNumberFormat="1" applyFont="1" applyBorder="1" applyAlignment="1">
      <alignment horizontal="center"/>
    </xf>
    <xf numFmtId="16" fontId="7" fillId="0" borderId="12" xfId="0" applyNumberFormat="1" applyFont="1" applyBorder="1" applyAlignment="1">
      <alignment horizontal="center"/>
    </xf>
    <xf numFmtId="16" fontId="10" fillId="3" borderId="1" xfId="0" applyNumberFormat="1" applyFont="1" applyFill="1" applyBorder="1" applyAlignment="1">
      <alignment horizontal="center"/>
    </xf>
    <xf numFmtId="16" fontId="10" fillId="3" borderId="11" xfId="0" applyNumberFormat="1" applyFont="1" applyFill="1" applyBorder="1" applyAlignment="1">
      <alignment horizontal="center"/>
    </xf>
    <xf numFmtId="16" fontId="4" fillId="0" borderId="11" xfId="0" applyNumberFormat="1" applyFont="1" applyBorder="1" applyAlignment="1">
      <alignment horizontal="center"/>
    </xf>
    <xf numFmtId="0" fontId="4" fillId="10" borderId="14" xfId="0" applyFont="1" applyFill="1" applyBorder="1"/>
    <xf numFmtId="0" fontId="4" fillId="10" borderId="9" xfId="0" applyFont="1" applyFill="1" applyBorder="1"/>
    <xf numFmtId="16" fontId="0" fillId="0" borderId="4" xfId="0" applyNumberFormat="1" applyBorder="1" applyAlignment="1">
      <alignment horizontal="center"/>
    </xf>
    <xf numFmtId="16" fontId="0" fillId="0" borderId="2" xfId="0" applyNumberFormat="1" applyBorder="1" applyAlignment="1">
      <alignment horizontal="center"/>
    </xf>
    <xf numFmtId="16" fontId="4" fillId="2" borderId="8" xfId="0" applyNumberFormat="1" applyFont="1" applyFill="1" applyBorder="1" applyAlignment="1">
      <alignment horizontal="center"/>
    </xf>
    <xf numFmtId="16" fontId="5" fillId="2" borderId="12" xfId="0" applyNumberFormat="1" applyFont="1" applyFill="1" applyBorder="1" applyAlignment="1">
      <alignment horizontal="center"/>
    </xf>
    <xf numFmtId="16" fontId="5" fillId="2" borderId="8" xfId="0" applyNumberFormat="1" applyFont="1" applyFill="1" applyBorder="1" applyAlignment="1">
      <alignment horizontal="center"/>
    </xf>
    <xf numFmtId="16" fontId="6" fillId="3" borderId="11" xfId="0" applyNumberFormat="1" applyFont="1" applyFill="1" applyBorder="1" applyAlignment="1">
      <alignment horizontal="center"/>
    </xf>
    <xf numFmtId="16" fontId="7" fillId="3" borderId="11" xfId="0" applyNumberFormat="1" applyFont="1" applyFill="1" applyBorder="1" applyAlignment="1">
      <alignment horizontal="center"/>
    </xf>
    <xf numFmtId="16" fontId="7" fillId="0" borderId="10" xfId="0" applyNumberFormat="1" applyFont="1" applyBorder="1" applyAlignment="1">
      <alignment horizontal="center"/>
    </xf>
    <xf numFmtId="16" fontId="8" fillId="0" borderId="2" xfId="0" applyNumberFormat="1" applyFont="1" applyBorder="1" applyAlignment="1">
      <alignment horizontal="center"/>
    </xf>
    <xf numFmtId="16" fontId="5" fillId="0" borderId="2" xfId="0" applyNumberFormat="1" applyFont="1" applyBorder="1" applyAlignment="1">
      <alignment horizontal="center"/>
    </xf>
    <xf numFmtId="16" fontId="5" fillId="0" borderId="1" xfId="0" applyNumberFormat="1" applyFont="1" applyBorder="1" applyAlignment="1">
      <alignment horizontal="center"/>
    </xf>
    <xf numFmtId="16" fontId="8" fillId="3" borderId="5" xfId="0" applyNumberFormat="1" applyFont="1" applyFill="1" applyBorder="1" applyAlignment="1">
      <alignment horizontal="center"/>
    </xf>
    <xf numFmtId="16" fontId="5" fillId="2" borderId="2" xfId="0" applyNumberFormat="1" applyFont="1" applyFill="1" applyBorder="1" applyAlignment="1">
      <alignment horizontal="center"/>
    </xf>
    <xf numFmtId="16" fontId="8" fillId="3" borderId="2" xfId="0" applyNumberFormat="1" applyFont="1" applyFill="1" applyBorder="1" applyAlignment="1">
      <alignment horizontal="center"/>
    </xf>
    <xf numFmtId="16" fontId="8" fillId="3" borderId="4" xfId="0" applyNumberFormat="1" applyFont="1" applyFill="1" applyBorder="1" applyAlignment="1">
      <alignment horizontal="center"/>
    </xf>
    <xf numFmtId="16" fontId="10" fillId="3" borderId="2" xfId="0" applyNumberFormat="1" applyFont="1" applyFill="1" applyBorder="1" applyAlignment="1">
      <alignment horizontal="center"/>
    </xf>
    <xf numFmtId="16" fontId="0" fillId="2" borderId="9" xfId="0" applyNumberFormat="1" applyFill="1" applyBorder="1" applyAlignment="1">
      <alignment horizontal="center"/>
    </xf>
    <xf numFmtId="16" fontId="8" fillId="2" borderId="7" xfId="0" applyNumberFormat="1" applyFont="1" applyFill="1" applyBorder="1" applyAlignment="1">
      <alignment horizontal="center"/>
    </xf>
    <xf numFmtId="16" fontId="8" fillId="2" borderId="4" xfId="0" applyNumberFormat="1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8" fillId="0" borderId="1" xfId="0" applyFont="1" applyBorder="1"/>
    <xf numFmtId="0" fontId="0" fillId="0" borderId="12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4" xfId="0" applyFill="1" applyBorder="1"/>
    <xf numFmtId="16" fontId="6" fillId="2" borderId="14" xfId="0" applyNumberFormat="1" applyFont="1" applyFill="1" applyBorder="1" applyAlignment="1">
      <alignment horizontal="center"/>
    </xf>
    <xf numFmtId="16" fontId="0" fillId="2" borderId="14" xfId="0" applyNumberFormat="1" applyFill="1" applyBorder="1" applyAlignment="1">
      <alignment horizontal="center"/>
    </xf>
    <xf numFmtId="16" fontId="0" fillId="2" borderId="15" xfId="0" applyNumberFormat="1" applyFill="1" applyBorder="1" applyAlignment="1">
      <alignment horizontal="center"/>
    </xf>
    <xf numFmtId="0" fontId="0" fillId="2" borderId="15" xfId="0" applyFill="1" applyBorder="1"/>
    <xf numFmtId="0" fontId="0" fillId="0" borderId="15" xfId="0" applyBorder="1"/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0" xfId="0" applyFill="1" applyBorder="1"/>
    <xf numFmtId="16" fontId="7" fillId="3" borderId="10" xfId="0" applyNumberFormat="1" applyFont="1" applyFill="1" applyBorder="1" applyAlignment="1">
      <alignment horizontal="center"/>
    </xf>
    <xf numFmtId="0" fontId="8" fillId="0" borderId="11" xfId="0" applyFont="1" applyBorder="1"/>
    <xf numFmtId="0" fontId="0" fillId="0" borderId="2" xfId="0" applyBorder="1"/>
    <xf numFmtId="16" fontId="4" fillId="0" borderId="0" xfId="0" applyNumberFormat="1" applyFont="1" applyAlignment="1">
      <alignment horizontal="center"/>
    </xf>
    <xf numFmtId="16" fontId="5" fillId="0" borderId="0" xfId="0" applyNumberFormat="1" applyFont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11" borderId="2" xfId="0" applyFill="1" applyBorder="1"/>
    <xf numFmtId="0" fontId="8" fillId="2" borderId="11" xfId="0" applyFont="1" applyFill="1" applyBorder="1"/>
    <xf numFmtId="0" fontId="8" fillId="2" borderId="12" xfId="0" applyFont="1" applyFill="1" applyBorder="1"/>
    <xf numFmtId="16" fontId="5" fillId="3" borderId="11" xfId="0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16" fontId="0" fillId="2" borderId="8" xfId="0" applyNumberForma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10" xfId="0" applyFont="1" applyFill="1" applyBorder="1"/>
    <xf numFmtId="0" fontId="6" fillId="2" borderId="9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16" fontId="0" fillId="0" borderId="12" xfId="0" applyNumberFormat="1" applyBorder="1" applyAlignment="1">
      <alignment horizontal="center"/>
    </xf>
    <xf numFmtId="16" fontId="11" fillId="0" borderId="11" xfId="0" applyNumberFormat="1" applyFont="1" applyBorder="1" applyAlignment="1">
      <alignment horizontal="center"/>
    </xf>
    <xf numFmtId="16" fontId="12" fillId="0" borderId="11" xfId="0" applyNumberFormat="1" applyFont="1" applyBorder="1" applyAlignment="1">
      <alignment horizontal="center"/>
    </xf>
    <xf numFmtId="16" fontId="0" fillId="0" borderId="0" xfId="0" applyNumberFormat="1" applyAlignment="1">
      <alignment horizontal="center"/>
    </xf>
    <xf numFmtId="16" fontId="12" fillId="0" borderId="0" xfId="0" applyNumberFormat="1" applyFont="1" applyAlignment="1">
      <alignment horizontal="center"/>
    </xf>
    <xf numFmtId="16" fontId="0" fillId="2" borderId="6" xfId="0" applyNumberFormat="1" applyFill="1" applyBorder="1" applyAlignment="1">
      <alignment horizontal="center"/>
    </xf>
    <xf numFmtId="16" fontId="6" fillId="2" borderId="8" xfId="0" applyNumberFormat="1" applyFont="1" applyFill="1" applyBorder="1" applyAlignment="1">
      <alignment horizontal="center"/>
    </xf>
    <xf numFmtId="16" fontId="7" fillId="2" borderId="3" xfId="0" applyNumberFormat="1" applyFont="1" applyFill="1" applyBorder="1" applyAlignment="1">
      <alignment horizontal="center"/>
    </xf>
    <xf numFmtId="16" fontId="8" fillId="12" borderId="1" xfId="0" applyNumberFormat="1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1" xfId="0" applyFill="1" applyBorder="1"/>
    <xf numFmtId="16" fontId="6" fillId="5" borderId="11" xfId="0" applyNumberFormat="1" applyFont="1" applyFill="1" applyBorder="1" applyAlignment="1">
      <alignment horizontal="center"/>
    </xf>
    <xf numFmtId="16" fontId="0" fillId="5" borderId="11" xfId="0" applyNumberFormat="1" applyFill="1" applyBorder="1" applyAlignment="1">
      <alignment horizontal="center"/>
    </xf>
    <xf numFmtId="16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0" fillId="12" borderId="0" xfId="0" applyFill="1"/>
    <xf numFmtId="16" fontId="7" fillId="5" borderId="11" xfId="0" applyNumberFormat="1" applyFont="1" applyFill="1" applyBorder="1" applyAlignment="1">
      <alignment horizontal="center"/>
    </xf>
    <xf numFmtId="16" fontId="8" fillId="5" borderId="11" xfId="0" applyNumberFormat="1" applyFont="1" applyFill="1" applyBorder="1" applyAlignment="1">
      <alignment horizontal="center"/>
    </xf>
    <xf numFmtId="16" fontId="8" fillId="5" borderId="2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16" fontId="0" fillId="0" borderId="3" xfId="0" applyNumberFormat="1" applyBorder="1" applyAlignment="1">
      <alignment horizontal="center"/>
    </xf>
    <xf numFmtId="0" fontId="4" fillId="0" borderId="0" xfId="0" applyFont="1"/>
    <xf numFmtId="0" fontId="0" fillId="12" borderId="11" xfId="0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16" fontId="6" fillId="12" borderId="1" xfId="0" applyNumberFormat="1" applyFont="1" applyFill="1" applyBorder="1" applyAlignment="1">
      <alignment horizontal="center"/>
    </xf>
    <xf numFmtId="16" fontId="0" fillId="12" borderId="11" xfId="0" applyNumberFormat="1" applyFill="1" applyBorder="1" applyAlignment="1">
      <alignment horizontal="center"/>
    </xf>
    <xf numFmtId="16" fontId="0" fillId="12" borderId="0" xfId="0" applyNumberFormat="1" applyFill="1" applyAlignment="1">
      <alignment horizontal="center"/>
    </xf>
    <xf numFmtId="16" fontId="0" fillId="12" borderId="1" xfId="0" applyNumberFormat="1" applyFill="1" applyBorder="1" applyAlignment="1">
      <alignment horizontal="center"/>
    </xf>
    <xf numFmtId="16" fontId="0" fillId="12" borderId="2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6" fillId="0" borderId="1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" fontId="6" fillId="0" borderId="9" xfId="0" applyNumberFormat="1" applyFont="1" applyBorder="1" applyAlignment="1">
      <alignment horizontal="center"/>
    </xf>
    <xf numFmtId="0" fontId="8" fillId="0" borderId="15" xfId="0" applyFont="1" applyBorder="1"/>
    <xf numFmtId="0" fontId="0" fillId="12" borderId="1" xfId="0" applyFill="1" applyBorder="1" applyAlignment="1">
      <alignment horizontal="center"/>
    </xf>
    <xf numFmtId="0" fontId="0" fillId="12" borderId="1" xfId="0" applyFill="1" applyBorder="1"/>
    <xf numFmtId="16" fontId="7" fillId="12" borderId="1" xfId="0" applyNumberFormat="1" applyFont="1" applyFill="1" applyBorder="1" applyAlignment="1">
      <alignment horizontal="center"/>
    </xf>
    <xf numFmtId="16" fontId="8" fillId="12" borderId="11" xfId="0" applyNumberFormat="1" applyFont="1" applyFill="1" applyBorder="1" applyAlignment="1">
      <alignment horizontal="center"/>
    </xf>
    <xf numFmtId="16" fontId="4" fillId="12" borderId="1" xfId="0" applyNumberFormat="1" applyFont="1" applyFill="1" applyBorder="1" applyAlignment="1">
      <alignment horizontal="center"/>
    </xf>
    <xf numFmtId="16" fontId="5" fillId="12" borderId="11" xfId="0" applyNumberFormat="1" applyFont="1" applyFill="1" applyBorder="1" applyAlignment="1">
      <alignment horizontal="center"/>
    </xf>
    <xf numFmtId="16" fontId="7" fillId="12" borderId="11" xfId="0" applyNumberFormat="1" applyFont="1" applyFill="1" applyBorder="1" applyAlignment="1">
      <alignment horizontal="center"/>
    </xf>
    <xf numFmtId="16" fontId="4" fillId="12" borderId="11" xfId="0" applyNumberFormat="1" applyFont="1" applyFill="1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2" borderId="10" xfId="0" applyFill="1" applyBorder="1"/>
    <xf numFmtId="16" fontId="7" fillId="12" borderId="10" xfId="0" applyNumberFormat="1" applyFont="1" applyFill="1" applyBorder="1" applyAlignment="1">
      <alignment horizontal="center"/>
    </xf>
    <xf numFmtId="16" fontId="8" fillId="12" borderId="10" xfId="0" applyNumberFormat="1" applyFont="1" applyFill="1" applyBorder="1" applyAlignment="1">
      <alignment horizontal="center"/>
    </xf>
    <xf numFmtId="0" fontId="0" fillId="12" borderId="11" xfId="0" applyFill="1" applyBorder="1"/>
    <xf numFmtId="16" fontId="6" fillId="12" borderId="11" xfId="0" applyNumberFormat="1" applyFont="1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16" fontId="5" fillId="12" borderId="10" xfId="0" applyNumberFormat="1" applyFont="1" applyFill="1" applyBorder="1" applyAlignment="1">
      <alignment horizontal="center"/>
    </xf>
    <xf numFmtId="16" fontId="5" fillId="12" borderId="2" xfId="0" applyNumberFormat="1" applyFont="1" applyFill="1" applyBorder="1" applyAlignment="1">
      <alignment horizontal="center"/>
    </xf>
    <xf numFmtId="0" fontId="4" fillId="6" borderId="3" xfId="0" applyFont="1" applyFill="1" applyBorder="1"/>
    <xf numFmtId="0" fontId="4" fillId="6" borderId="4" xfId="0" applyFont="1" applyFill="1" applyBorder="1"/>
    <xf numFmtId="16" fontId="8" fillId="12" borderId="0" xfId="0" applyNumberFormat="1" applyFont="1" applyFill="1" applyAlignment="1">
      <alignment horizontal="center"/>
    </xf>
    <xf numFmtId="0" fontId="6" fillId="12" borderId="0" xfId="0" applyFont="1" applyFill="1"/>
    <xf numFmtId="16" fontId="0" fillId="12" borderId="0" xfId="0" applyNumberFormat="1" applyFill="1"/>
    <xf numFmtId="16" fontId="7" fillId="12" borderId="0" xfId="0" applyNumberFormat="1" applyFont="1" applyFill="1" applyAlignment="1">
      <alignment horizontal="center"/>
    </xf>
    <xf numFmtId="0" fontId="4" fillId="9" borderId="16" xfId="0" applyFont="1" applyFill="1" applyBorder="1"/>
    <xf numFmtId="0" fontId="0" fillId="2" borderId="19" xfId="0" applyFill="1" applyBorder="1"/>
    <xf numFmtId="0" fontId="9" fillId="2" borderId="17" xfId="0" applyFont="1" applyFill="1" applyBorder="1"/>
    <xf numFmtId="16" fontId="6" fillId="12" borderId="0" xfId="0" applyNumberFormat="1" applyFont="1" applyFill="1"/>
    <xf numFmtId="16" fontId="0" fillId="12" borderId="9" xfId="0" applyNumberFormat="1" applyFill="1" applyBorder="1"/>
    <xf numFmtId="16" fontId="0" fillId="12" borderId="14" xfId="0" applyNumberFormat="1" applyFill="1" applyBorder="1"/>
    <xf numFmtId="16" fontId="0" fillId="12" borderId="11" xfId="0" applyNumberFormat="1" applyFill="1" applyBorder="1"/>
    <xf numFmtId="16" fontId="0" fillId="12" borderId="7" xfId="0" applyNumberFormat="1" applyFill="1" applyBorder="1"/>
    <xf numFmtId="16" fontId="0" fillId="12" borderId="12" xfId="0" applyNumberFormat="1" applyFill="1" applyBorder="1"/>
    <xf numFmtId="16" fontId="0" fillId="12" borderId="13" xfId="0" applyNumberFormat="1" applyFill="1" applyBorder="1"/>
    <xf numFmtId="16" fontId="6" fillId="12" borderId="9" xfId="0" applyNumberFormat="1" applyFont="1" applyFill="1" applyBorder="1"/>
    <xf numFmtId="16" fontId="7" fillId="12" borderId="9" xfId="0" applyNumberFormat="1" applyFont="1" applyFill="1" applyBorder="1"/>
    <xf numFmtId="16" fontId="8" fillId="12" borderId="9" xfId="0" applyNumberFormat="1" applyFont="1" applyFill="1" applyBorder="1"/>
    <xf numFmtId="16" fontId="8" fillId="12" borderId="14" xfId="0" applyNumberFormat="1" applyFont="1" applyFill="1" applyBorder="1"/>
    <xf numFmtId="16" fontId="8" fillId="12" borderId="11" xfId="0" applyNumberFormat="1" applyFont="1" applyFill="1" applyBorder="1"/>
    <xf numFmtId="16" fontId="8" fillId="12" borderId="13" xfId="0" applyNumberFormat="1" applyFont="1" applyFill="1" applyBorder="1"/>
    <xf numFmtId="0" fontId="0" fillId="12" borderId="3" xfId="0" applyFill="1" applyBorder="1"/>
    <xf numFmtId="16" fontId="6" fillId="12" borderId="10" xfId="0" applyNumberFormat="1" applyFont="1" applyFill="1" applyBorder="1" applyAlignment="1">
      <alignment horizontal="center"/>
    </xf>
    <xf numFmtId="16" fontId="0" fillId="12" borderId="10" xfId="0" applyNumberFormat="1" applyFill="1" applyBorder="1" applyAlignment="1">
      <alignment horizontal="center"/>
    </xf>
    <xf numFmtId="16" fontId="0" fillId="12" borderId="5" xfId="0" applyNumberFormat="1" applyFill="1" applyBorder="1" applyAlignment="1">
      <alignment horizontal="center"/>
    </xf>
    <xf numFmtId="16" fontId="0" fillId="12" borderId="4" xfId="0" applyNumberFormat="1" applyFill="1" applyBorder="1" applyAlignment="1">
      <alignment horizontal="center"/>
    </xf>
    <xf numFmtId="16" fontId="6" fillId="12" borderId="3" xfId="0" applyNumberFormat="1" applyFont="1" applyFill="1" applyBorder="1" applyAlignment="1">
      <alignment horizontal="center"/>
    </xf>
    <xf numFmtId="16" fontId="0" fillId="12" borderId="3" xfId="0" applyNumberFormat="1" applyFill="1" applyBorder="1" applyAlignment="1">
      <alignment horizontal="center"/>
    </xf>
    <xf numFmtId="0" fontId="0" fillId="12" borderId="5" xfId="0" applyFill="1" applyBorder="1"/>
    <xf numFmtId="16" fontId="6" fillId="12" borderId="5" xfId="0" applyNumberFormat="1" applyFont="1" applyFill="1" applyBorder="1" applyAlignment="1">
      <alignment horizontal="center"/>
    </xf>
    <xf numFmtId="16" fontId="8" fillId="12" borderId="2" xfId="0" applyNumberFormat="1" applyFont="1" applyFill="1" applyBorder="1" applyAlignment="1">
      <alignment horizontal="center"/>
    </xf>
    <xf numFmtId="16" fontId="7" fillId="12" borderId="5" xfId="0" applyNumberFormat="1" applyFont="1" applyFill="1" applyBorder="1" applyAlignment="1">
      <alignment horizontal="center"/>
    </xf>
    <xf numFmtId="16" fontId="8" fillId="12" borderId="5" xfId="0" applyNumberFormat="1" applyFont="1" applyFill="1" applyBorder="1" applyAlignment="1">
      <alignment horizontal="center"/>
    </xf>
    <xf numFmtId="16" fontId="8" fillId="12" borderId="4" xfId="0" applyNumberFormat="1" applyFont="1" applyFill="1" applyBorder="1" applyAlignment="1">
      <alignment horizontal="center"/>
    </xf>
    <xf numFmtId="0" fontId="0" fillId="12" borderId="4" xfId="0" applyFill="1" applyBorder="1"/>
    <xf numFmtId="16" fontId="5" fillId="12" borderId="1" xfId="0" applyNumberFormat="1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2" xfId="0" applyFill="1" applyBorder="1"/>
    <xf numFmtId="0" fontId="0" fillId="12" borderId="6" xfId="0" applyFill="1" applyBorder="1"/>
    <xf numFmtId="16" fontId="6" fillId="12" borderId="8" xfId="0" applyNumberFormat="1" applyFont="1" applyFill="1" applyBorder="1" applyAlignment="1">
      <alignment horizontal="center"/>
    </xf>
    <xf numFmtId="16" fontId="0" fillId="12" borderId="8" xfId="0" applyNumberFormat="1" applyFill="1" applyBorder="1" applyAlignment="1">
      <alignment horizontal="center"/>
    </xf>
    <xf numFmtId="16" fontId="0" fillId="12" borderId="12" xfId="0" applyNumberFormat="1" applyFill="1" applyBorder="1" applyAlignment="1">
      <alignment horizontal="center"/>
    </xf>
    <xf numFmtId="0" fontId="13" fillId="2" borderId="0" xfId="0" applyFont="1" applyFill="1"/>
    <xf numFmtId="0" fontId="7" fillId="2" borderId="0" xfId="0" applyFont="1" applyFill="1"/>
    <xf numFmtId="16" fontId="0" fillId="12" borderId="10" xfId="0" applyNumberFormat="1" applyFill="1" applyBorder="1"/>
    <xf numFmtId="16" fontId="6" fillId="12" borderId="10" xfId="0" applyNumberFormat="1" applyFont="1" applyFill="1" applyBorder="1"/>
    <xf numFmtId="16" fontId="6" fillId="12" borderId="11" xfId="0" applyNumberFormat="1" applyFont="1" applyFill="1" applyBorder="1"/>
    <xf numFmtId="16" fontId="0" fillId="12" borderId="5" xfId="0" applyNumberFormat="1" applyFill="1" applyBorder="1"/>
    <xf numFmtId="0" fontId="0" fillId="12" borderId="5" xfId="0" applyFill="1" applyBorder="1" applyAlignment="1">
      <alignment horizontal="left"/>
    </xf>
    <xf numFmtId="0" fontId="0" fillId="12" borderId="10" xfId="0" applyFill="1" applyBorder="1" applyAlignment="1">
      <alignment horizontal="left"/>
    </xf>
    <xf numFmtId="16" fontId="6" fillId="12" borderId="4" xfId="0" applyNumberFormat="1" applyFont="1" applyFill="1" applyBorder="1" applyAlignment="1">
      <alignment horizontal="center"/>
    </xf>
    <xf numFmtId="16" fontId="4" fillId="12" borderId="5" xfId="0" applyNumberFormat="1" applyFont="1" applyFill="1" applyBorder="1" applyAlignment="1">
      <alignment horizontal="center"/>
    </xf>
    <xf numFmtId="16" fontId="5" fillId="12" borderId="5" xfId="0" applyNumberFormat="1" applyFont="1" applyFill="1" applyBorder="1" applyAlignment="1">
      <alignment horizontal="center"/>
    </xf>
    <xf numFmtId="0" fontId="0" fillId="12" borderId="18" xfId="0" applyFill="1" applyBorder="1"/>
    <xf numFmtId="0" fontId="0" fillId="12" borderId="8" xfId="0" applyFill="1" applyBorder="1"/>
    <xf numFmtId="16" fontId="7" fillId="12" borderId="8" xfId="0" applyNumberFormat="1" applyFont="1" applyFill="1" applyBorder="1" applyAlignment="1">
      <alignment horizontal="center"/>
    </xf>
    <xf numFmtId="16" fontId="8" fillId="12" borderId="8" xfId="0" applyNumberFormat="1" applyFont="1" applyFill="1" applyBorder="1" applyAlignment="1">
      <alignment horizontal="center"/>
    </xf>
    <xf numFmtId="16" fontId="8" fillId="12" borderId="12" xfId="0" applyNumberFormat="1" applyFont="1" applyFill="1" applyBorder="1" applyAlignment="1">
      <alignment horizontal="center"/>
    </xf>
    <xf numFmtId="16" fontId="8" fillId="12" borderId="7" xfId="0" applyNumberFormat="1" applyFont="1" applyFill="1" applyBorder="1" applyAlignment="1">
      <alignment horizontal="center"/>
    </xf>
    <xf numFmtId="0" fontId="7" fillId="14" borderId="3" xfId="0" applyFont="1" applyFill="1" applyBorder="1"/>
    <xf numFmtId="0" fontId="7" fillId="14" borderId="4" xfId="0" applyFont="1" applyFill="1" applyBorder="1"/>
    <xf numFmtId="0" fontId="7" fillId="14" borderId="6" xfId="0" applyFont="1" applyFill="1" applyBorder="1"/>
    <xf numFmtId="0" fontId="7" fillId="14" borderId="7" xfId="0" applyFont="1" applyFill="1" applyBorder="1"/>
    <xf numFmtId="0" fontId="7" fillId="14" borderId="10" xfId="0" applyFont="1" applyFill="1" applyBorder="1" applyAlignment="1">
      <alignment horizontal="left"/>
    </xf>
    <xf numFmtId="0" fontId="7" fillId="14" borderId="12" xfId="0" applyFont="1" applyFill="1" applyBorder="1" applyAlignment="1">
      <alignment horizontal="left"/>
    </xf>
    <xf numFmtId="0" fontId="8" fillId="12" borderId="0" xfId="0" applyFont="1" applyFill="1"/>
    <xf numFmtId="0" fontId="4" fillId="9" borderId="20" xfId="0" applyFont="1" applyFill="1" applyBorder="1" applyAlignment="1">
      <alignment horizontal="left"/>
    </xf>
    <xf numFmtId="0" fontId="4" fillId="9" borderId="21" xfId="0" applyFont="1" applyFill="1" applyBorder="1"/>
    <xf numFmtId="0" fontId="4" fillId="9" borderId="22" xfId="0" applyFont="1" applyFill="1" applyBorder="1"/>
    <xf numFmtId="0" fontId="4" fillId="9" borderId="23" xfId="0" applyFont="1" applyFill="1" applyBorder="1" applyAlignment="1">
      <alignment horizontal="left"/>
    </xf>
    <xf numFmtId="0" fontId="4" fillId="9" borderId="24" xfId="0" applyFont="1" applyFill="1" applyBorder="1"/>
    <xf numFmtId="0" fontId="4" fillId="9" borderId="25" xfId="0" applyFont="1" applyFill="1" applyBorder="1" applyAlignment="1">
      <alignment horizontal="left"/>
    </xf>
    <xf numFmtId="0" fontId="4" fillId="9" borderId="26" xfId="0" applyFont="1" applyFill="1" applyBorder="1"/>
    <xf numFmtId="0" fontId="4" fillId="9" borderId="27" xfId="0" applyFont="1" applyFill="1" applyBorder="1"/>
    <xf numFmtId="0" fontId="7" fillId="13" borderId="10" xfId="0" applyFont="1" applyFill="1" applyBorder="1" applyAlignment="1">
      <alignment horizontal="left"/>
    </xf>
    <xf numFmtId="0" fontId="7" fillId="13" borderId="3" xfId="0" applyFont="1" applyFill="1" applyBorder="1"/>
    <xf numFmtId="0" fontId="4" fillId="13" borderId="4" xfId="0" applyFont="1" applyFill="1" applyBorder="1"/>
    <xf numFmtId="0" fontId="7" fillId="13" borderId="9" xfId="0" applyFont="1" applyFill="1" applyBorder="1" applyAlignment="1">
      <alignment horizontal="left"/>
    </xf>
    <xf numFmtId="0" fontId="7" fillId="13" borderId="15" xfId="0" applyFont="1" applyFill="1" applyBorder="1"/>
    <xf numFmtId="0" fontId="4" fillId="13" borderId="13" xfId="0" applyFont="1" applyFill="1" applyBorder="1"/>
    <xf numFmtId="0" fontId="7" fillId="13" borderId="12" xfId="0" applyFont="1" applyFill="1" applyBorder="1" applyAlignment="1">
      <alignment horizontal="left"/>
    </xf>
    <xf numFmtId="0" fontId="7" fillId="13" borderId="6" xfId="0" applyFont="1" applyFill="1" applyBorder="1"/>
    <xf numFmtId="0" fontId="4" fillId="13" borderId="7" xfId="0" applyFont="1" applyFill="1" applyBorder="1"/>
    <xf numFmtId="0" fontId="4" fillId="6" borderId="6" xfId="0" applyFont="1" applyFill="1" applyBorder="1"/>
    <xf numFmtId="0" fontId="4" fillId="6" borderId="7" xfId="0" applyFont="1" applyFill="1" applyBorder="1"/>
    <xf numFmtId="0" fontId="4" fillId="6" borderId="16" xfId="0" applyFont="1" applyFill="1" applyBorder="1"/>
    <xf numFmtId="0" fontId="4" fillId="6" borderId="28" xfId="0" applyFont="1" applyFill="1" applyBorder="1"/>
    <xf numFmtId="0" fontId="4" fillId="6" borderId="29" xfId="0" applyFont="1" applyFill="1" applyBorder="1"/>
    <xf numFmtId="0" fontId="4" fillId="15" borderId="16" xfId="0" applyFont="1" applyFill="1" applyBorder="1"/>
    <xf numFmtId="0" fontId="4" fillId="16" borderId="16" xfId="0" applyFont="1" applyFill="1" applyBorder="1"/>
    <xf numFmtId="0" fontId="4" fillId="17" borderId="16" xfId="0" applyFont="1" applyFill="1" applyBorder="1"/>
    <xf numFmtId="0" fontId="4" fillId="17" borderId="28" xfId="0" applyFont="1" applyFill="1" applyBorder="1"/>
    <xf numFmtId="0" fontId="4" fillId="17" borderId="3" xfId="0" applyFont="1" applyFill="1" applyBorder="1"/>
    <xf numFmtId="0" fontId="4" fillId="17" borderId="4" xfId="0" applyFont="1" applyFill="1" applyBorder="1"/>
    <xf numFmtId="0" fontId="4" fillId="17" borderId="23" xfId="0" applyFont="1" applyFill="1" applyBorder="1"/>
    <xf numFmtId="0" fontId="4" fillId="17" borderId="24" xfId="0" applyFont="1" applyFill="1" applyBorder="1"/>
    <xf numFmtId="0" fontId="4" fillId="17" borderId="29" xfId="0" applyFont="1" applyFill="1" applyBorder="1"/>
    <xf numFmtId="0" fontId="4" fillId="17" borderId="6" xfId="0" applyFont="1" applyFill="1" applyBorder="1"/>
    <xf numFmtId="0" fontId="4" fillId="17" borderId="7" xfId="0" applyFont="1" applyFill="1" applyBorder="1"/>
    <xf numFmtId="0" fontId="4" fillId="16" borderId="28" xfId="0" applyFont="1" applyFill="1" applyBorder="1"/>
    <xf numFmtId="0" fontId="4" fillId="16" borderId="3" xfId="0" applyFont="1" applyFill="1" applyBorder="1"/>
    <xf numFmtId="0" fontId="4" fillId="16" borderId="4" xfId="0" applyFont="1" applyFill="1" applyBorder="1"/>
    <xf numFmtId="0" fontId="4" fillId="16" borderId="23" xfId="0" applyFont="1" applyFill="1" applyBorder="1"/>
    <xf numFmtId="0" fontId="4" fillId="16" borderId="24" xfId="0" applyFont="1" applyFill="1" applyBorder="1"/>
    <xf numFmtId="0" fontId="4" fillId="16" borderId="29" xfId="0" applyFont="1" applyFill="1" applyBorder="1"/>
    <xf numFmtId="0" fontId="4" fillId="16" borderId="6" xfId="0" applyFont="1" applyFill="1" applyBorder="1"/>
    <xf numFmtId="0" fontId="4" fillId="16" borderId="7" xfId="0" applyFont="1" applyFill="1" applyBorder="1"/>
    <xf numFmtId="0" fontId="4" fillId="15" borderId="28" xfId="0" applyFont="1" applyFill="1" applyBorder="1"/>
    <xf numFmtId="0" fontId="4" fillId="15" borderId="3" xfId="0" applyFont="1" applyFill="1" applyBorder="1"/>
    <xf numFmtId="0" fontId="4" fillId="15" borderId="4" xfId="0" applyFont="1" applyFill="1" applyBorder="1"/>
    <xf numFmtId="0" fontId="4" fillId="15" borderId="23" xfId="0" applyFont="1" applyFill="1" applyBorder="1"/>
    <xf numFmtId="0" fontId="4" fillId="15" borderId="24" xfId="0" applyFont="1" applyFill="1" applyBorder="1"/>
    <xf numFmtId="0" fontId="4" fillId="15" borderId="29" xfId="0" applyFont="1" applyFill="1" applyBorder="1"/>
    <xf numFmtId="0" fontId="4" fillId="15" borderId="6" xfId="0" applyFont="1" applyFill="1" applyBorder="1"/>
    <xf numFmtId="0" fontId="4" fillId="15" borderId="7" xfId="0" applyFont="1" applyFill="1" applyBorder="1"/>
    <xf numFmtId="0" fontId="4" fillId="6" borderId="23" xfId="0" applyFont="1" applyFill="1" applyBorder="1"/>
    <xf numFmtId="0" fontId="4" fillId="6" borderId="24" xfId="0" applyFont="1" applyFill="1" applyBorder="1"/>
    <xf numFmtId="0" fontId="4" fillId="18" borderId="4" xfId="0" applyFont="1" applyFill="1" applyBorder="1"/>
    <xf numFmtId="0" fontId="4" fillId="18" borderId="7" xfId="0" applyFont="1" applyFill="1" applyBorder="1"/>
    <xf numFmtId="0" fontId="4" fillId="18" borderId="3" xfId="0" applyFont="1" applyFill="1" applyBorder="1"/>
    <xf numFmtId="0" fontId="4" fillId="18" borderId="6" xfId="0" applyFont="1" applyFill="1" applyBorder="1"/>
    <xf numFmtId="0" fontId="4" fillId="18" borderId="28" xfId="0" applyFont="1" applyFill="1" applyBorder="1"/>
    <xf numFmtId="0" fontId="4" fillId="18" borderId="23" xfId="0" applyFont="1" applyFill="1" applyBorder="1"/>
    <xf numFmtId="0" fontId="4" fillId="18" borderId="16" xfId="0" applyFont="1" applyFill="1" applyBorder="1"/>
    <xf numFmtId="0" fontId="4" fillId="18" borderId="24" xfId="0" applyFont="1" applyFill="1" applyBorder="1"/>
    <xf numFmtId="0" fontId="4" fillId="18" borderId="29" xfId="0" applyFont="1" applyFill="1" applyBorder="1"/>
    <xf numFmtId="0" fontId="4" fillId="4" borderId="28" xfId="0" applyFont="1" applyFill="1" applyBorder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23" xfId="0" applyFont="1" applyFill="1" applyBorder="1"/>
    <xf numFmtId="0" fontId="4" fillId="4" borderId="16" xfId="0" applyFont="1" applyFill="1" applyBorder="1"/>
    <xf numFmtId="0" fontId="4" fillId="4" borderId="24" xfId="0" applyFont="1" applyFill="1" applyBorder="1"/>
    <xf numFmtId="0" fontId="4" fillId="4" borderId="29" xfId="0" applyFont="1" applyFill="1" applyBorder="1"/>
    <xf numFmtId="0" fontId="4" fillId="4" borderId="6" xfId="0" applyFont="1" applyFill="1" applyBorder="1"/>
    <xf numFmtId="0" fontId="4" fillId="4" borderId="7" xfId="0" applyFont="1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16" fontId="0" fillId="5" borderId="0" xfId="0" applyNumberFormat="1" applyFill="1" applyAlignment="1">
      <alignment horizontal="center"/>
    </xf>
    <xf numFmtId="16" fontId="8" fillId="2" borderId="3" xfId="0" applyNumberFormat="1" applyFont="1" applyFill="1" applyBorder="1" applyAlignment="1">
      <alignment horizontal="center"/>
    </xf>
    <xf numFmtId="0" fontId="8" fillId="12" borderId="3" xfId="0" applyFont="1" applyFill="1" applyBorder="1"/>
    <xf numFmtId="16" fontId="8" fillId="5" borderId="10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 vertical="center" wrapText="1"/>
    </xf>
    <xf numFmtId="16" fontId="7" fillId="2" borderId="12" xfId="0" applyNumberFormat="1" applyFont="1" applyFill="1" applyBorder="1" applyAlignment="1">
      <alignment horizontal="center"/>
    </xf>
    <xf numFmtId="0" fontId="8" fillId="12" borderId="6" xfId="0" applyFont="1" applyFill="1" applyBorder="1"/>
    <xf numFmtId="0" fontId="0" fillId="5" borderId="0" xfId="0" applyFill="1"/>
    <xf numFmtId="16" fontId="0" fillId="5" borderId="10" xfId="0" applyNumberFormat="1" applyFill="1" applyBorder="1" applyAlignment="1">
      <alignment horizont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" fontId="0" fillId="3" borderId="2" xfId="0" applyNumberFormat="1" applyFill="1" applyBorder="1" applyAlignment="1">
      <alignment horizontal="center"/>
    </xf>
    <xf numFmtId="16" fontId="0" fillId="5" borderId="2" xfId="0" applyNumberForma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3" xfId="0" applyFill="1" applyBorder="1"/>
    <xf numFmtId="16" fontId="6" fillId="5" borderId="10" xfId="0" applyNumberFormat="1" applyFont="1" applyFill="1" applyBorder="1" applyAlignment="1">
      <alignment horizontal="center"/>
    </xf>
    <xf numFmtId="16" fontId="0" fillId="5" borderId="3" xfId="0" applyNumberFormat="1" applyFill="1" applyBorder="1" applyAlignment="1">
      <alignment horizontal="center"/>
    </xf>
    <xf numFmtId="16" fontId="14" fillId="0" borderId="0" xfId="0" applyNumberFormat="1" applyFont="1" applyAlignment="1">
      <alignment horizontal="center"/>
    </xf>
    <xf numFmtId="0" fontId="0" fillId="12" borderId="12" xfId="0" applyFill="1" applyBorder="1"/>
    <xf numFmtId="16" fontId="0" fillId="12" borderId="8" xfId="0" applyNumberFormat="1" applyFill="1" applyBorder="1"/>
    <xf numFmtId="0" fontId="0" fillId="12" borderId="6" xfId="0" applyFill="1" applyBorder="1" applyAlignment="1">
      <alignment horizontal="center"/>
    </xf>
    <xf numFmtId="0" fontId="6" fillId="12" borderId="15" xfId="0" applyFont="1" applyFill="1" applyBorder="1" applyAlignment="1">
      <alignment horizontal="center"/>
    </xf>
    <xf numFmtId="0" fontId="6" fillId="12" borderId="13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wrapText="1"/>
    </xf>
    <xf numFmtId="0" fontId="6" fillId="0" borderId="11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0" borderId="12" xfId="0" applyFont="1" applyBorder="1" applyAlignment="1">
      <alignment vertical="center"/>
    </xf>
    <xf numFmtId="0" fontId="7" fillId="2" borderId="12" xfId="0" applyFont="1" applyFill="1" applyBorder="1" applyAlignment="1">
      <alignment vertical="center"/>
    </xf>
    <xf numFmtId="16" fontId="8" fillId="0" borderId="3" xfId="0" applyNumberFormat="1" applyFont="1" applyBorder="1" applyAlignment="1">
      <alignment horizontal="center"/>
    </xf>
    <xf numFmtId="16" fontId="8" fillId="0" borderId="15" xfId="0" applyNumberFormat="1" applyFont="1" applyBorder="1" applyAlignment="1">
      <alignment horizontal="center"/>
    </xf>
    <xf numFmtId="16" fontId="8" fillId="0" borderId="9" xfId="0" applyNumberFormat="1" applyFont="1" applyBorder="1" applyAlignment="1">
      <alignment horizontal="center"/>
    </xf>
    <xf numFmtId="16" fontId="8" fillId="5" borderId="0" xfId="0" applyNumberFormat="1" applyFont="1" applyFill="1" applyAlignment="1">
      <alignment horizontal="center"/>
    </xf>
    <xf numFmtId="16" fontId="8" fillId="5" borderId="3" xfId="0" applyNumberFormat="1" applyFont="1" applyFill="1" applyBorder="1" applyAlignment="1">
      <alignment horizontal="center"/>
    </xf>
    <xf numFmtId="16" fontId="8" fillId="5" borderId="4" xfId="0" applyNumberFormat="1" applyFont="1" applyFill="1" applyBorder="1" applyAlignment="1">
      <alignment horizontal="center"/>
    </xf>
    <xf numFmtId="16" fontId="0" fillId="12" borderId="7" xfId="0" applyNumberForma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16" fontId="5" fillId="2" borderId="0" xfId="0" applyNumberFormat="1" applyFont="1" applyFill="1" applyAlignment="1">
      <alignment horizontal="center"/>
    </xf>
    <xf numFmtId="0" fontId="4" fillId="15" borderId="2" xfId="0" applyFont="1" applyFill="1" applyBorder="1"/>
    <xf numFmtId="16" fontId="5" fillId="0" borderId="12" xfId="0" applyNumberFormat="1" applyFont="1" applyBorder="1" applyAlignment="1">
      <alignment horizont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8" fillId="2" borderId="0" xfId="0" applyFont="1" applyFill="1" applyAlignment="1">
      <alignment horizontal="center"/>
    </xf>
    <xf numFmtId="1" fontId="8" fillId="0" borderId="0" xfId="0" applyNumberFormat="1" applyFont="1"/>
    <xf numFmtId="16" fontId="8" fillId="0" borderId="0" xfId="0" applyNumberFormat="1" applyFont="1"/>
    <xf numFmtId="0" fontId="0" fillId="0" borderId="12" xfId="0" applyBorder="1"/>
    <xf numFmtId="16" fontId="4" fillId="0" borderId="12" xfId="0" applyNumberFormat="1" applyFont="1" applyBorder="1" applyAlignment="1">
      <alignment horizontal="center"/>
    </xf>
    <xf numFmtId="16" fontId="4" fillId="2" borderId="12" xfId="0" applyNumberFormat="1" applyFont="1" applyFill="1" applyBorder="1" applyAlignment="1">
      <alignment horizontal="center"/>
    </xf>
    <xf numFmtId="16" fontId="5" fillId="2" borderId="7" xfId="0" applyNumberFormat="1" applyFont="1" applyFill="1" applyBorder="1" applyAlignment="1">
      <alignment horizontal="center"/>
    </xf>
    <xf numFmtId="16" fontId="0" fillId="12" borderId="6" xfId="0" applyNumberFormat="1" applyFill="1" applyBorder="1" applyAlignment="1">
      <alignment horizontal="center"/>
    </xf>
    <xf numFmtId="16" fontId="6" fillId="12" borderId="12" xfId="0" applyNumberFormat="1" applyFont="1" applyFill="1" applyBorder="1" applyAlignment="1">
      <alignment horizontal="center"/>
    </xf>
    <xf numFmtId="16" fontId="6" fillId="2" borderId="3" xfId="0" applyNumberFormat="1" applyFont="1" applyFill="1" applyBorder="1"/>
    <xf numFmtId="16" fontId="6" fillId="2" borderId="6" xfId="0" applyNumberFormat="1" applyFont="1" applyFill="1" applyBorder="1"/>
    <xf numFmtId="16" fontId="4" fillId="2" borderId="3" xfId="0" applyNumberFormat="1" applyFont="1" applyFill="1" applyBorder="1" applyAlignment="1">
      <alignment horizontal="right"/>
    </xf>
    <xf numFmtId="0" fontId="7" fillId="14" borderId="9" xfId="0" applyFont="1" applyFill="1" applyBorder="1" applyAlignment="1">
      <alignment horizontal="left"/>
    </xf>
    <xf numFmtId="0" fontId="9" fillId="2" borderId="0" xfId="0" applyFont="1" applyFill="1" applyAlignment="1">
      <alignment horizontal="center"/>
    </xf>
    <xf numFmtId="0" fontId="7" fillId="14" borderId="15" xfId="0" applyFont="1" applyFill="1" applyBorder="1" applyAlignment="1">
      <alignment horizontal="left"/>
    </xf>
    <xf numFmtId="0" fontId="7" fillId="14" borderId="13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FF"/>
      <color rgb="FFFF4747"/>
      <color rgb="FF339933"/>
      <color rgb="FFFF4BD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4911" cy="752475"/>
    <xdr:pic>
      <xdr:nvPicPr>
        <xdr:cNvPr id="2" name="Imagen 1">
          <a:extLst>
            <a:ext uri="{FF2B5EF4-FFF2-40B4-BE49-F238E27FC236}">
              <a16:creationId xmlns:a16="http://schemas.microsoft.com/office/drawing/2014/main" id="{38F454ED-1678-4A14-A96E-89D761151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" t="23818" b="15847"/>
        <a:stretch>
          <a:fillRect/>
        </a:stretch>
      </xdr:blipFill>
      <xdr:spPr>
        <a:xfrm>
          <a:off x="0" y="0"/>
          <a:ext cx="2574911" cy="7524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2022461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398846-8E5C-4E20-880C-A2F2E62DB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" t="23818" b="15847"/>
        <a:stretch>
          <a:fillRect/>
        </a:stretch>
      </xdr:blipFill>
      <xdr:spPr>
        <a:xfrm>
          <a:off x="0" y="0"/>
          <a:ext cx="2574911" cy="752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1831961</xdr:colOff>
      <xdr:row>3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52C0D1-7846-41B9-9D30-33C542940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" t="23818" b="15847"/>
        <a:stretch>
          <a:fillRect/>
        </a:stretch>
      </xdr:blipFill>
      <xdr:spPr>
        <a:xfrm>
          <a:off x="0" y="0"/>
          <a:ext cx="2574911" cy="752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1841486</xdr:colOff>
      <xdr:row>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3450BF-BFE7-4506-928B-05AA85D4F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" t="23818" b="15847"/>
        <a:stretch>
          <a:fillRect/>
        </a:stretch>
      </xdr:blipFill>
      <xdr:spPr>
        <a:xfrm>
          <a:off x="0" y="0"/>
          <a:ext cx="2574911" cy="75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1858856</xdr:colOff>
      <xdr:row>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686F2E-A4A8-4189-A3CD-1919E6634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51" t="23818" b="15847"/>
        <a:stretch>
          <a:fillRect/>
        </a:stretch>
      </xdr:blipFill>
      <xdr:spPr>
        <a:xfrm>
          <a:off x="0" y="0"/>
          <a:ext cx="2574911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70EF9-AFBD-43F0-B26A-C6F757D5224C}">
  <sheetPr>
    <pageSetUpPr fitToPage="1"/>
  </sheetPr>
  <dimension ref="A1:XEO1078"/>
  <sheetViews>
    <sheetView showGridLines="0" tabSelected="1" zoomScale="85" zoomScaleNormal="85" workbookViewId="0">
      <selection activeCell="G5" sqref="G5:H5"/>
    </sheetView>
  </sheetViews>
  <sheetFormatPr baseColWidth="10" defaultColWidth="9.33203125" defaultRowHeight="15" x14ac:dyDescent="0.2"/>
  <cols>
    <col min="1" max="1" width="8.33203125" bestFit="1" customWidth="1"/>
    <col min="2" max="2" width="45.6640625" customWidth="1"/>
    <col min="3" max="3" width="17" style="3" customWidth="1"/>
    <col min="4" max="4" width="13.5" customWidth="1"/>
    <col min="5" max="5" width="13.6640625" bestFit="1" customWidth="1"/>
    <col min="6" max="6" width="18.6640625" bestFit="1" customWidth="1"/>
    <col min="7" max="7" width="19.5" bestFit="1" customWidth="1"/>
    <col min="8" max="8" width="20.33203125" customWidth="1"/>
    <col min="9" max="9" width="19.5" bestFit="1" customWidth="1"/>
    <col min="10" max="11" width="17.5" style="230" bestFit="1" customWidth="1"/>
    <col min="12" max="17" width="19.5" style="230" customWidth="1"/>
    <col min="18" max="18" width="17.6640625" style="230" customWidth="1"/>
    <col min="19" max="16384" width="9.33203125" style="230"/>
  </cols>
  <sheetData>
    <row r="1" spans="1:18" customFormat="1" x14ac:dyDescent="0.2">
      <c r="A1" s="5"/>
      <c r="B1" s="5"/>
      <c r="C1" s="4"/>
      <c r="D1" s="5"/>
      <c r="E1" s="5"/>
      <c r="F1" s="5"/>
      <c r="G1" s="5"/>
      <c r="H1" s="5"/>
      <c r="I1" s="5"/>
      <c r="J1" s="5"/>
      <c r="K1" s="5"/>
    </row>
    <row r="2" spans="1:18" customFormat="1" x14ac:dyDescent="0.2">
      <c r="A2" s="5"/>
      <c r="B2" s="5"/>
      <c r="C2" s="4"/>
      <c r="D2" s="5"/>
      <c r="E2" s="4"/>
      <c r="F2" s="4"/>
      <c r="G2" s="4"/>
      <c r="H2" s="5"/>
      <c r="I2" s="5"/>
      <c r="J2" s="5"/>
      <c r="K2" s="5"/>
    </row>
    <row r="3" spans="1:18" customFormat="1" x14ac:dyDescent="0.2">
      <c r="A3" s="5"/>
      <c r="B3" s="5"/>
      <c r="C3" s="4"/>
      <c r="D3" s="277"/>
      <c r="E3" s="5"/>
      <c r="F3" s="5"/>
      <c r="G3" s="5"/>
      <c r="H3" s="5"/>
      <c r="I3" s="5"/>
      <c r="J3" s="5"/>
      <c r="K3" s="5"/>
    </row>
    <row r="4" spans="1:18" customFormat="1" ht="21" x14ac:dyDescent="0.25">
      <c r="A4" s="62"/>
      <c r="B4" s="62"/>
      <c r="C4" s="278"/>
      <c r="D4" s="62"/>
      <c r="F4" s="470" t="s">
        <v>2</v>
      </c>
      <c r="G4" s="470"/>
      <c r="H4" s="470"/>
      <c r="I4" s="470"/>
      <c r="J4" s="62"/>
      <c r="K4" s="62"/>
    </row>
    <row r="5" spans="1:18" customFormat="1" ht="21" x14ac:dyDescent="0.25">
      <c r="A5" s="97"/>
      <c r="B5" s="313"/>
      <c r="C5" s="313"/>
      <c r="D5" s="62"/>
      <c r="G5" s="470" t="s">
        <v>2695</v>
      </c>
      <c r="H5" s="470"/>
      <c r="I5" s="62"/>
      <c r="J5" s="62"/>
      <c r="K5" s="62"/>
    </row>
    <row r="6" spans="1:18" x14ac:dyDescent="0.2">
      <c r="A6" s="53"/>
      <c r="B6" s="53"/>
      <c r="C6" s="31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R6" s="5"/>
    </row>
    <row r="7" spans="1:18" x14ac:dyDescent="0.2">
      <c r="A7" s="345" t="s">
        <v>436</v>
      </c>
      <c r="B7" s="346" t="s">
        <v>439</v>
      </c>
      <c r="C7" s="346"/>
      <c r="D7" s="347"/>
      <c r="E7" s="230"/>
      <c r="F7" s="230"/>
      <c r="G7" s="230"/>
      <c r="H7" s="230"/>
      <c r="I7" s="230"/>
    </row>
    <row r="8" spans="1:18" x14ac:dyDescent="0.2">
      <c r="A8" s="348" t="s">
        <v>435</v>
      </c>
      <c r="B8" s="349" t="s">
        <v>440</v>
      </c>
      <c r="C8" s="349"/>
      <c r="D8" s="350"/>
      <c r="E8" s="230"/>
      <c r="F8" s="230"/>
      <c r="G8" s="230"/>
      <c r="H8" s="230"/>
      <c r="I8" s="230"/>
    </row>
    <row r="9" spans="1:18" x14ac:dyDescent="0.2">
      <c r="A9" s="351" t="s">
        <v>437</v>
      </c>
      <c r="B9" s="352" t="s">
        <v>2657</v>
      </c>
      <c r="C9" s="352"/>
      <c r="D9" s="353"/>
      <c r="E9" s="230"/>
      <c r="F9" s="230"/>
      <c r="G9" s="274"/>
      <c r="H9" s="230"/>
      <c r="I9" s="230"/>
    </row>
    <row r="10" spans="1:18" ht="6" customHeight="1" x14ac:dyDescent="0.2">
      <c r="A10" s="230"/>
      <c r="B10" s="273"/>
      <c r="C10" s="279"/>
      <c r="D10" s="274"/>
      <c r="E10" s="274"/>
      <c r="F10" s="274"/>
      <c r="G10" s="274"/>
      <c r="H10" s="274"/>
      <c r="I10" s="274"/>
      <c r="J10" s="274"/>
    </row>
    <row r="11" spans="1:18" s="247" customFormat="1" x14ac:dyDescent="0.2">
      <c r="A11" s="431" t="s">
        <v>434</v>
      </c>
      <c r="B11" s="431" t="s">
        <v>431</v>
      </c>
      <c r="C11" s="431" t="s">
        <v>0</v>
      </c>
      <c r="D11" s="431" t="s">
        <v>6</v>
      </c>
      <c r="E11" s="431" t="s">
        <v>5</v>
      </c>
      <c r="F11" s="431" t="s">
        <v>1625</v>
      </c>
      <c r="G11" s="431" t="s">
        <v>1623</v>
      </c>
      <c r="H11" s="431" t="s">
        <v>2024</v>
      </c>
      <c r="I11" s="220" t="s">
        <v>1626</v>
      </c>
      <c r="J11" s="429" t="s">
        <v>2415</v>
      </c>
      <c r="K11" s="220" t="s">
        <v>2682</v>
      </c>
      <c r="L11" s="220" t="s">
        <v>2558</v>
      </c>
      <c r="M11" s="220" t="s">
        <v>2578</v>
      </c>
      <c r="N11" s="430" t="s">
        <v>2679</v>
      </c>
      <c r="O11" s="220" t="s">
        <v>2577</v>
      </c>
      <c r="P11" s="429" t="s">
        <v>2023</v>
      </c>
      <c r="Q11" s="220" t="s">
        <v>2579</v>
      </c>
    </row>
    <row r="12" spans="1:18" s="309" customFormat="1" ht="15" hidden="1" customHeight="1" x14ac:dyDescent="0.2">
      <c r="A12" s="428"/>
      <c r="B12" s="309" t="s">
        <v>167</v>
      </c>
      <c r="C12" s="284">
        <f>D12-7</f>
        <v>43776</v>
      </c>
      <c r="D12" s="284">
        <v>43783</v>
      </c>
      <c r="E12" s="284">
        <f>D12+2</f>
        <v>43785</v>
      </c>
      <c r="F12" s="284">
        <f>G12+4</f>
        <v>43813</v>
      </c>
      <c r="G12" s="427">
        <f>E12+24</f>
        <v>43809</v>
      </c>
      <c r="H12" s="284">
        <f>G12+2</f>
        <v>43811</v>
      </c>
      <c r="I12" s="283" t="e">
        <f>O12+7</f>
        <v>#REF!</v>
      </c>
      <c r="J12" s="284">
        <f>H12+3</f>
        <v>43814</v>
      </c>
      <c r="K12" s="284" t="e">
        <f>#REF!+7</f>
        <v>#REF!</v>
      </c>
      <c r="L12" s="312">
        <f>J12+7</f>
        <v>43821</v>
      </c>
      <c r="M12" s="284"/>
      <c r="N12" s="284"/>
      <c r="O12" s="284" t="e">
        <f>K12+7</f>
        <v>#REF!</v>
      </c>
      <c r="P12" s="284">
        <f>L12+7</f>
        <v>43828</v>
      </c>
      <c r="Q12" s="284" t="e">
        <f>I12+7</f>
        <v>#REF!</v>
      </c>
    </row>
    <row r="13" spans="1:18" ht="15" hidden="1" customHeight="1" x14ac:dyDescent="0.2">
      <c r="A13" s="247"/>
      <c r="B13" s="230" t="s">
        <v>165</v>
      </c>
      <c r="C13" s="284">
        <f t="shared" ref="C13:E18" si="0">C12+7</f>
        <v>43783</v>
      </c>
      <c r="D13" s="284">
        <f t="shared" si="0"/>
        <v>43790</v>
      </c>
      <c r="E13" s="284">
        <f t="shared" si="0"/>
        <v>43792</v>
      </c>
      <c r="F13" s="282">
        <f t="shared" ref="F13:F18" si="1">F12+7</f>
        <v>43820</v>
      </c>
      <c r="G13" s="427">
        <f t="shared" ref="G13:H18" si="2">G12+7</f>
        <v>43816</v>
      </c>
      <c r="H13" s="282">
        <f t="shared" si="2"/>
        <v>43818</v>
      </c>
      <c r="I13" s="283" t="e">
        <f t="shared" ref="I13:I18" si="3">I12+7</f>
        <v>#REF!</v>
      </c>
      <c r="J13" s="282">
        <f t="shared" ref="J13:J18" si="4">J12+7</f>
        <v>43821</v>
      </c>
      <c r="K13" s="282" t="e">
        <f t="shared" ref="K13:L18" si="5">K12+7</f>
        <v>#REF!</v>
      </c>
      <c r="L13" s="243">
        <f t="shared" si="5"/>
        <v>43828</v>
      </c>
      <c r="M13" s="284"/>
      <c r="N13" s="284"/>
      <c r="O13" s="282" t="e">
        <f t="shared" ref="O13:O18" si="6">O12+7</f>
        <v>#REF!</v>
      </c>
      <c r="P13" s="282">
        <f t="shared" ref="P13:P18" si="7">P12+7</f>
        <v>43835</v>
      </c>
      <c r="Q13" s="284" t="e">
        <f t="shared" ref="Q13:Q44" si="8">Q12+7</f>
        <v>#REF!</v>
      </c>
    </row>
    <row r="14" spans="1:18" ht="15" hidden="1" customHeight="1" x14ac:dyDescent="0.2">
      <c r="A14" s="247"/>
      <c r="B14" s="230" t="s">
        <v>166</v>
      </c>
      <c r="C14" s="280">
        <f t="shared" si="0"/>
        <v>43790</v>
      </c>
      <c r="D14" s="280">
        <f t="shared" si="0"/>
        <v>43797</v>
      </c>
      <c r="E14" s="280">
        <f t="shared" si="0"/>
        <v>43799</v>
      </c>
      <c r="F14" s="282">
        <f t="shared" si="1"/>
        <v>43827</v>
      </c>
      <c r="G14" s="281">
        <f t="shared" si="2"/>
        <v>43823</v>
      </c>
      <c r="H14" s="282">
        <f t="shared" si="2"/>
        <v>43825</v>
      </c>
      <c r="I14" s="285" t="e">
        <f t="shared" si="3"/>
        <v>#REF!</v>
      </c>
      <c r="J14" s="282">
        <f t="shared" si="4"/>
        <v>43828</v>
      </c>
      <c r="K14" s="282" t="e">
        <f t="shared" si="5"/>
        <v>#REF!</v>
      </c>
      <c r="L14" s="243">
        <f t="shared" si="5"/>
        <v>43835</v>
      </c>
      <c r="M14" s="280"/>
      <c r="N14" s="280"/>
      <c r="O14" s="282" t="e">
        <f t="shared" si="6"/>
        <v>#REF!</v>
      </c>
      <c r="P14" s="282">
        <f t="shared" si="7"/>
        <v>43842</v>
      </c>
      <c r="Q14" s="280" t="e">
        <f t="shared" si="8"/>
        <v>#REF!</v>
      </c>
    </row>
    <row r="15" spans="1:18" ht="15" hidden="1" customHeight="1" x14ac:dyDescent="0.2">
      <c r="A15" s="247"/>
      <c r="B15" s="230" t="s">
        <v>172</v>
      </c>
      <c r="C15" s="280">
        <f t="shared" si="0"/>
        <v>43797</v>
      </c>
      <c r="D15" s="280">
        <f t="shared" si="0"/>
        <v>43804</v>
      </c>
      <c r="E15" s="280">
        <f t="shared" si="0"/>
        <v>43806</v>
      </c>
      <c r="F15" s="282">
        <f t="shared" si="1"/>
        <v>43834</v>
      </c>
      <c r="G15" s="281">
        <f t="shared" si="2"/>
        <v>43830</v>
      </c>
      <c r="H15" s="282">
        <f t="shared" si="2"/>
        <v>43832</v>
      </c>
      <c r="I15" s="285" t="e">
        <f t="shared" si="3"/>
        <v>#REF!</v>
      </c>
      <c r="J15" s="282">
        <f t="shared" si="4"/>
        <v>43835</v>
      </c>
      <c r="K15" s="282" t="e">
        <f t="shared" si="5"/>
        <v>#REF!</v>
      </c>
      <c r="L15" s="243">
        <f t="shared" si="5"/>
        <v>43842</v>
      </c>
      <c r="M15" s="280"/>
      <c r="N15" s="280"/>
      <c r="O15" s="282" t="e">
        <f t="shared" si="6"/>
        <v>#REF!</v>
      </c>
      <c r="P15" s="282">
        <f t="shared" si="7"/>
        <v>43849</v>
      </c>
      <c r="Q15" s="280" t="e">
        <f t="shared" si="8"/>
        <v>#REF!</v>
      </c>
    </row>
    <row r="16" spans="1:18" ht="15" hidden="1" customHeight="1" x14ac:dyDescent="0.2">
      <c r="A16" s="247"/>
      <c r="B16" s="230" t="s">
        <v>181</v>
      </c>
      <c r="C16" s="280">
        <f t="shared" si="0"/>
        <v>43804</v>
      </c>
      <c r="D16" s="280">
        <f t="shared" si="0"/>
        <v>43811</v>
      </c>
      <c r="E16" s="280">
        <f t="shared" si="0"/>
        <v>43813</v>
      </c>
      <c r="F16" s="282">
        <f t="shared" si="1"/>
        <v>43841</v>
      </c>
      <c r="G16" s="281">
        <f t="shared" si="2"/>
        <v>43837</v>
      </c>
      <c r="H16" s="282">
        <f t="shared" si="2"/>
        <v>43839</v>
      </c>
      <c r="I16" s="285" t="e">
        <f t="shared" si="3"/>
        <v>#REF!</v>
      </c>
      <c r="J16" s="282">
        <f t="shared" si="4"/>
        <v>43842</v>
      </c>
      <c r="K16" s="282" t="e">
        <f t="shared" si="5"/>
        <v>#REF!</v>
      </c>
      <c r="L16" s="243">
        <f t="shared" si="5"/>
        <v>43849</v>
      </c>
      <c r="M16" s="280"/>
      <c r="N16" s="280"/>
      <c r="O16" s="282" t="e">
        <f t="shared" si="6"/>
        <v>#REF!</v>
      </c>
      <c r="P16" s="282">
        <f t="shared" si="7"/>
        <v>43856</v>
      </c>
      <c r="Q16" s="280" t="e">
        <f t="shared" si="8"/>
        <v>#REF!</v>
      </c>
    </row>
    <row r="17" spans="1:17" ht="15" hidden="1" customHeight="1" x14ac:dyDescent="0.2">
      <c r="A17" s="247"/>
      <c r="B17" s="230" t="s">
        <v>182</v>
      </c>
      <c r="C17" s="280">
        <f t="shared" si="0"/>
        <v>43811</v>
      </c>
      <c r="D17" s="280">
        <f t="shared" si="0"/>
        <v>43818</v>
      </c>
      <c r="E17" s="280">
        <f t="shared" si="0"/>
        <v>43820</v>
      </c>
      <c r="F17" s="282">
        <f t="shared" si="1"/>
        <v>43848</v>
      </c>
      <c r="G17" s="281">
        <f t="shared" si="2"/>
        <v>43844</v>
      </c>
      <c r="H17" s="282">
        <f t="shared" si="2"/>
        <v>43846</v>
      </c>
      <c r="I17" s="285" t="e">
        <f t="shared" si="3"/>
        <v>#REF!</v>
      </c>
      <c r="J17" s="282">
        <f t="shared" si="4"/>
        <v>43849</v>
      </c>
      <c r="K17" s="282" t="e">
        <f t="shared" si="5"/>
        <v>#REF!</v>
      </c>
      <c r="L17" s="243">
        <f t="shared" si="5"/>
        <v>43856</v>
      </c>
      <c r="M17" s="280"/>
      <c r="N17" s="280"/>
      <c r="O17" s="282" t="e">
        <f t="shared" si="6"/>
        <v>#REF!</v>
      </c>
      <c r="P17" s="282">
        <f t="shared" si="7"/>
        <v>43863</v>
      </c>
      <c r="Q17" s="280" t="e">
        <f t="shared" si="8"/>
        <v>#REF!</v>
      </c>
    </row>
    <row r="18" spans="1:17" ht="15" hidden="1" customHeight="1" x14ac:dyDescent="0.2">
      <c r="A18" s="247"/>
      <c r="B18" s="230" t="s">
        <v>183</v>
      </c>
      <c r="C18" s="280">
        <f t="shared" si="0"/>
        <v>43818</v>
      </c>
      <c r="D18" s="280">
        <f t="shared" si="0"/>
        <v>43825</v>
      </c>
      <c r="E18" s="280">
        <f t="shared" si="0"/>
        <v>43827</v>
      </c>
      <c r="F18" s="282">
        <f t="shared" si="1"/>
        <v>43855</v>
      </c>
      <c r="G18" s="281">
        <f t="shared" si="2"/>
        <v>43851</v>
      </c>
      <c r="H18" s="282">
        <f t="shared" si="2"/>
        <v>43853</v>
      </c>
      <c r="I18" s="285" t="e">
        <f t="shared" si="3"/>
        <v>#REF!</v>
      </c>
      <c r="J18" s="282">
        <f t="shared" si="4"/>
        <v>43856</v>
      </c>
      <c r="K18" s="282" t="e">
        <f t="shared" si="5"/>
        <v>#REF!</v>
      </c>
      <c r="L18" s="282">
        <f t="shared" si="5"/>
        <v>43863</v>
      </c>
      <c r="M18" s="280"/>
      <c r="N18" s="280"/>
      <c r="O18" s="282" t="e">
        <f t="shared" si="6"/>
        <v>#REF!</v>
      </c>
      <c r="P18" s="282">
        <f t="shared" si="7"/>
        <v>43870</v>
      </c>
      <c r="Q18" s="280" t="e">
        <f t="shared" si="8"/>
        <v>#REF!</v>
      </c>
    </row>
    <row r="19" spans="1:17" ht="15" hidden="1" customHeight="1" x14ac:dyDescent="0.2">
      <c r="A19" s="247"/>
      <c r="B19" s="230" t="s">
        <v>188</v>
      </c>
      <c r="C19" s="280">
        <f t="shared" ref="C19:C50" si="9">C18+7</f>
        <v>43825</v>
      </c>
      <c r="D19" s="280">
        <f t="shared" ref="D19:D50" si="10">D18+7</f>
        <v>43832</v>
      </c>
      <c r="E19" s="280">
        <f t="shared" ref="E19:E50" si="11">E18+7</f>
        <v>43834</v>
      </c>
      <c r="F19" s="282">
        <f>G19+4</f>
        <v>43861</v>
      </c>
      <c r="G19" s="281">
        <f>E19+23</f>
        <v>43857</v>
      </c>
      <c r="H19" s="282">
        <f>G19+1</f>
        <v>43858</v>
      </c>
      <c r="I19" s="285" t="e">
        <f t="shared" ref="I19:I66" si="12">I18+7</f>
        <v>#REF!</v>
      </c>
      <c r="J19" s="282">
        <f>H19+5</f>
        <v>43863</v>
      </c>
      <c r="K19" s="282" t="e">
        <f t="shared" ref="K19:K66" si="13">K18+7</f>
        <v>#REF!</v>
      </c>
      <c r="L19" s="282">
        <f t="shared" ref="L19:L66" si="14">L18+7</f>
        <v>43870</v>
      </c>
      <c r="M19" s="280"/>
      <c r="N19" s="280"/>
      <c r="O19" s="282" t="e">
        <f t="shared" ref="O19:O66" si="15">O18+7</f>
        <v>#REF!</v>
      </c>
      <c r="P19" s="282">
        <f t="shared" ref="P19:P66" si="16">P18+7</f>
        <v>43877</v>
      </c>
      <c r="Q19" s="280" t="e">
        <f t="shared" si="8"/>
        <v>#REF!</v>
      </c>
    </row>
    <row r="20" spans="1:17" ht="15" hidden="1" customHeight="1" x14ac:dyDescent="0.2">
      <c r="A20" s="247"/>
      <c r="B20" s="230" t="s">
        <v>189</v>
      </c>
      <c r="C20" s="280">
        <f t="shared" si="9"/>
        <v>43832</v>
      </c>
      <c r="D20" s="280">
        <f t="shared" si="10"/>
        <v>43839</v>
      </c>
      <c r="E20" s="280">
        <f t="shared" si="11"/>
        <v>43841</v>
      </c>
      <c r="F20" s="282">
        <f t="shared" ref="F20:F67" si="17">F19+7</f>
        <v>43868</v>
      </c>
      <c r="G20" s="281">
        <f t="shared" ref="G20:G67" si="18">G19+7</f>
        <v>43864</v>
      </c>
      <c r="H20" s="282">
        <f t="shared" ref="H20:H67" si="19">H19+7</f>
        <v>43865</v>
      </c>
      <c r="I20" s="285" t="e">
        <f t="shared" si="12"/>
        <v>#REF!</v>
      </c>
      <c r="J20" s="282">
        <f>H20+5</f>
        <v>43870</v>
      </c>
      <c r="K20" s="282" t="e">
        <f t="shared" si="13"/>
        <v>#REF!</v>
      </c>
      <c r="L20" s="282">
        <f t="shared" si="14"/>
        <v>43877</v>
      </c>
      <c r="M20" s="280"/>
      <c r="N20" s="280"/>
      <c r="O20" s="282" t="e">
        <f t="shared" si="15"/>
        <v>#REF!</v>
      </c>
      <c r="P20" s="282">
        <f t="shared" si="16"/>
        <v>43884</v>
      </c>
      <c r="Q20" s="280" t="e">
        <f t="shared" si="8"/>
        <v>#REF!</v>
      </c>
    </row>
    <row r="21" spans="1:17" ht="15" hidden="1" customHeight="1" x14ac:dyDescent="0.2">
      <c r="A21" s="247"/>
      <c r="B21" s="230" t="s">
        <v>208</v>
      </c>
      <c r="C21" s="280">
        <f t="shared" si="9"/>
        <v>43839</v>
      </c>
      <c r="D21" s="280">
        <f t="shared" si="10"/>
        <v>43846</v>
      </c>
      <c r="E21" s="280">
        <f t="shared" si="11"/>
        <v>43848</v>
      </c>
      <c r="F21" s="282">
        <f t="shared" si="17"/>
        <v>43875</v>
      </c>
      <c r="G21" s="281">
        <f t="shared" si="18"/>
        <v>43871</v>
      </c>
      <c r="H21" s="282">
        <f t="shared" si="19"/>
        <v>43872</v>
      </c>
      <c r="I21" s="285" t="e">
        <f t="shared" si="12"/>
        <v>#REF!</v>
      </c>
      <c r="J21" s="282">
        <f>H21+5</f>
        <v>43877</v>
      </c>
      <c r="K21" s="282" t="e">
        <f t="shared" si="13"/>
        <v>#REF!</v>
      </c>
      <c r="L21" s="282">
        <f t="shared" si="14"/>
        <v>43884</v>
      </c>
      <c r="M21" s="280"/>
      <c r="N21" s="280"/>
      <c r="O21" s="282" t="e">
        <f t="shared" si="15"/>
        <v>#REF!</v>
      </c>
      <c r="P21" s="282">
        <f t="shared" si="16"/>
        <v>43891</v>
      </c>
      <c r="Q21" s="280" t="e">
        <f t="shared" si="8"/>
        <v>#REF!</v>
      </c>
    </row>
    <row r="22" spans="1:17" ht="15" hidden="1" customHeight="1" x14ac:dyDescent="0.2">
      <c r="A22" s="247"/>
      <c r="B22" s="230" t="s">
        <v>209</v>
      </c>
      <c r="C22" s="280">
        <f t="shared" si="9"/>
        <v>43846</v>
      </c>
      <c r="D22" s="280">
        <f t="shared" si="10"/>
        <v>43853</v>
      </c>
      <c r="E22" s="280">
        <f t="shared" si="11"/>
        <v>43855</v>
      </c>
      <c r="F22" s="282">
        <f t="shared" si="17"/>
        <v>43882</v>
      </c>
      <c r="G22" s="281">
        <f t="shared" si="18"/>
        <v>43878</v>
      </c>
      <c r="H22" s="282">
        <f t="shared" si="19"/>
        <v>43879</v>
      </c>
      <c r="I22" s="285" t="e">
        <f t="shared" si="12"/>
        <v>#REF!</v>
      </c>
      <c r="J22" s="282">
        <f t="shared" ref="J22:J67" si="20">J21+7</f>
        <v>43884</v>
      </c>
      <c r="K22" s="282" t="e">
        <f t="shared" si="13"/>
        <v>#REF!</v>
      </c>
      <c r="L22" s="282">
        <f t="shared" si="14"/>
        <v>43891</v>
      </c>
      <c r="M22" s="280"/>
      <c r="N22" s="280"/>
      <c r="O22" s="282" t="e">
        <f t="shared" si="15"/>
        <v>#REF!</v>
      </c>
      <c r="P22" s="282">
        <f t="shared" si="16"/>
        <v>43898</v>
      </c>
      <c r="Q22" s="280" t="e">
        <f t="shared" si="8"/>
        <v>#REF!</v>
      </c>
    </row>
    <row r="23" spans="1:17" ht="15" hidden="1" customHeight="1" x14ac:dyDescent="0.2">
      <c r="A23" s="247"/>
      <c r="B23" s="230" t="s">
        <v>212</v>
      </c>
      <c r="C23" s="280">
        <f t="shared" si="9"/>
        <v>43853</v>
      </c>
      <c r="D23" s="280">
        <f t="shared" si="10"/>
        <v>43860</v>
      </c>
      <c r="E23" s="280">
        <f t="shared" si="11"/>
        <v>43862</v>
      </c>
      <c r="F23" s="282">
        <f t="shared" si="17"/>
        <v>43889</v>
      </c>
      <c r="G23" s="281">
        <f t="shared" si="18"/>
        <v>43885</v>
      </c>
      <c r="H23" s="282">
        <f t="shared" si="19"/>
        <v>43886</v>
      </c>
      <c r="I23" s="285" t="e">
        <f t="shared" si="12"/>
        <v>#REF!</v>
      </c>
      <c r="J23" s="282">
        <f t="shared" si="20"/>
        <v>43891</v>
      </c>
      <c r="K23" s="282" t="e">
        <f t="shared" si="13"/>
        <v>#REF!</v>
      </c>
      <c r="L23" s="282">
        <f t="shared" si="14"/>
        <v>43898</v>
      </c>
      <c r="M23" s="280"/>
      <c r="N23" s="280"/>
      <c r="O23" s="282" t="e">
        <f t="shared" si="15"/>
        <v>#REF!</v>
      </c>
      <c r="P23" s="282">
        <f t="shared" si="16"/>
        <v>43905</v>
      </c>
      <c r="Q23" s="280" t="e">
        <f t="shared" si="8"/>
        <v>#REF!</v>
      </c>
    </row>
    <row r="24" spans="1:17" ht="15" hidden="1" customHeight="1" x14ac:dyDescent="0.2">
      <c r="A24" s="247"/>
      <c r="B24" s="230" t="s">
        <v>228</v>
      </c>
      <c r="C24" s="280">
        <f t="shared" si="9"/>
        <v>43860</v>
      </c>
      <c r="D24" s="280">
        <f t="shared" si="10"/>
        <v>43867</v>
      </c>
      <c r="E24" s="280">
        <f t="shared" si="11"/>
        <v>43869</v>
      </c>
      <c r="F24" s="282">
        <f t="shared" si="17"/>
        <v>43896</v>
      </c>
      <c r="G24" s="281">
        <f t="shared" si="18"/>
        <v>43892</v>
      </c>
      <c r="H24" s="282">
        <f t="shared" si="19"/>
        <v>43893</v>
      </c>
      <c r="I24" s="285" t="e">
        <f t="shared" si="12"/>
        <v>#REF!</v>
      </c>
      <c r="J24" s="282">
        <f t="shared" si="20"/>
        <v>43898</v>
      </c>
      <c r="K24" s="282" t="e">
        <f t="shared" si="13"/>
        <v>#REF!</v>
      </c>
      <c r="L24" s="282">
        <f t="shared" si="14"/>
        <v>43905</v>
      </c>
      <c r="M24" s="280"/>
      <c r="N24" s="280"/>
      <c r="O24" s="282" t="e">
        <f t="shared" si="15"/>
        <v>#REF!</v>
      </c>
      <c r="P24" s="282">
        <f t="shared" si="16"/>
        <v>43912</v>
      </c>
      <c r="Q24" s="280" t="e">
        <f t="shared" si="8"/>
        <v>#REF!</v>
      </c>
    </row>
    <row r="25" spans="1:17" ht="15" hidden="1" customHeight="1" x14ac:dyDescent="0.2">
      <c r="A25" s="247"/>
      <c r="B25" s="230" t="s">
        <v>229</v>
      </c>
      <c r="C25" s="280">
        <f t="shared" si="9"/>
        <v>43867</v>
      </c>
      <c r="D25" s="280">
        <f t="shared" si="10"/>
        <v>43874</v>
      </c>
      <c r="E25" s="280">
        <f t="shared" si="11"/>
        <v>43876</v>
      </c>
      <c r="F25" s="282">
        <f t="shared" si="17"/>
        <v>43903</v>
      </c>
      <c r="G25" s="281">
        <f t="shared" si="18"/>
        <v>43899</v>
      </c>
      <c r="H25" s="282">
        <f t="shared" si="19"/>
        <v>43900</v>
      </c>
      <c r="I25" s="285" t="e">
        <f t="shared" si="12"/>
        <v>#REF!</v>
      </c>
      <c r="J25" s="282">
        <f t="shared" si="20"/>
        <v>43905</v>
      </c>
      <c r="K25" s="282" t="e">
        <f t="shared" si="13"/>
        <v>#REF!</v>
      </c>
      <c r="L25" s="282">
        <f t="shared" si="14"/>
        <v>43912</v>
      </c>
      <c r="M25" s="280"/>
      <c r="N25" s="280"/>
      <c r="O25" s="282" t="e">
        <f t="shared" si="15"/>
        <v>#REF!</v>
      </c>
      <c r="P25" s="282">
        <f t="shared" si="16"/>
        <v>43919</v>
      </c>
      <c r="Q25" s="280" t="e">
        <f t="shared" si="8"/>
        <v>#REF!</v>
      </c>
    </row>
    <row r="26" spans="1:17" ht="15" hidden="1" customHeight="1" x14ac:dyDescent="0.2">
      <c r="A26" s="247"/>
      <c r="B26" s="230" t="s">
        <v>230</v>
      </c>
      <c r="C26" s="280">
        <f t="shared" si="9"/>
        <v>43874</v>
      </c>
      <c r="D26" s="280">
        <f t="shared" si="10"/>
        <v>43881</v>
      </c>
      <c r="E26" s="280">
        <f t="shared" si="11"/>
        <v>43883</v>
      </c>
      <c r="F26" s="282">
        <f t="shared" si="17"/>
        <v>43910</v>
      </c>
      <c r="G26" s="281">
        <f t="shared" si="18"/>
        <v>43906</v>
      </c>
      <c r="H26" s="282">
        <f t="shared" si="19"/>
        <v>43907</v>
      </c>
      <c r="I26" s="285" t="e">
        <f t="shared" si="12"/>
        <v>#REF!</v>
      </c>
      <c r="J26" s="282">
        <f t="shared" si="20"/>
        <v>43912</v>
      </c>
      <c r="K26" s="282" t="e">
        <f t="shared" si="13"/>
        <v>#REF!</v>
      </c>
      <c r="L26" s="282">
        <f t="shared" si="14"/>
        <v>43919</v>
      </c>
      <c r="M26" s="280"/>
      <c r="N26" s="280"/>
      <c r="O26" s="282" t="e">
        <f t="shared" si="15"/>
        <v>#REF!</v>
      </c>
      <c r="P26" s="282">
        <f t="shared" si="16"/>
        <v>43926</v>
      </c>
      <c r="Q26" s="280" t="e">
        <f t="shared" si="8"/>
        <v>#REF!</v>
      </c>
    </row>
    <row r="27" spans="1:17" ht="15" hidden="1" customHeight="1" x14ac:dyDescent="0.2">
      <c r="A27" s="247"/>
      <c r="B27" s="230" t="s">
        <v>237</v>
      </c>
      <c r="C27" s="280">
        <f t="shared" si="9"/>
        <v>43881</v>
      </c>
      <c r="D27" s="280">
        <f t="shared" si="10"/>
        <v>43888</v>
      </c>
      <c r="E27" s="280">
        <f t="shared" si="11"/>
        <v>43890</v>
      </c>
      <c r="F27" s="282">
        <f t="shared" si="17"/>
        <v>43917</v>
      </c>
      <c r="G27" s="281">
        <f t="shared" si="18"/>
        <v>43913</v>
      </c>
      <c r="H27" s="282">
        <f t="shared" si="19"/>
        <v>43914</v>
      </c>
      <c r="I27" s="285" t="e">
        <f t="shared" si="12"/>
        <v>#REF!</v>
      </c>
      <c r="J27" s="282">
        <f t="shared" si="20"/>
        <v>43919</v>
      </c>
      <c r="K27" s="282" t="e">
        <f t="shared" si="13"/>
        <v>#REF!</v>
      </c>
      <c r="L27" s="282">
        <f t="shared" si="14"/>
        <v>43926</v>
      </c>
      <c r="M27" s="280"/>
      <c r="N27" s="280"/>
      <c r="O27" s="282" t="e">
        <f t="shared" si="15"/>
        <v>#REF!</v>
      </c>
      <c r="P27" s="282">
        <f t="shared" si="16"/>
        <v>43933</v>
      </c>
      <c r="Q27" s="280" t="e">
        <f t="shared" si="8"/>
        <v>#REF!</v>
      </c>
    </row>
    <row r="28" spans="1:17" ht="15" hidden="1" customHeight="1" x14ac:dyDescent="0.2">
      <c r="A28" s="247"/>
      <c r="B28" s="230" t="s">
        <v>238</v>
      </c>
      <c r="C28" s="280">
        <f t="shared" si="9"/>
        <v>43888</v>
      </c>
      <c r="D28" s="280">
        <f t="shared" si="10"/>
        <v>43895</v>
      </c>
      <c r="E28" s="280">
        <f t="shared" si="11"/>
        <v>43897</v>
      </c>
      <c r="F28" s="282">
        <f t="shared" si="17"/>
        <v>43924</v>
      </c>
      <c r="G28" s="281">
        <f t="shared" si="18"/>
        <v>43920</v>
      </c>
      <c r="H28" s="282">
        <f t="shared" si="19"/>
        <v>43921</v>
      </c>
      <c r="I28" s="285" t="e">
        <f t="shared" si="12"/>
        <v>#REF!</v>
      </c>
      <c r="J28" s="282">
        <f t="shared" si="20"/>
        <v>43926</v>
      </c>
      <c r="K28" s="282" t="e">
        <f t="shared" si="13"/>
        <v>#REF!</v>
      </c>
      <c r="L28" s="282">
        <f t="shared" si="14"/>
        <v>43933</v>
      </c>
      <c r="M28" s="280"/>
      <c r="N28" s="280"/>
      <c r="O28" s="282" t="e">
        <f t="shared" si="15"/>
        <v>#REF!</v>
      </c>
      <c r="P28" s="282">
        <f t="shared" si="16"/>
        <v>43940</v>
      </c>
      <c r="Q28" s="280" t="e">
        <f t="shared" si="8"/>
        <v>#REF!</v>
      </c>
    </row>
    <row r="29" spans="1:17" ht="15" hidden="1" customHeight="1" x14ac:dyDescent="0.2">
      <c r="A29" s="247"/>
      <c r="B29" s="230" t="s">
        <v>239</v>
      </c>
      <c r="C29" s="280">
        <f t="shared" si="9"/>
        <v>43895</v>
      </c>
      <c r="D29" s="280">
        <f t="shared" si="10"/>
        <v>43902</v>
      </c>
      <c r="E29" s="280">
        <f t="shared" si="11"/>
        <v>43904</v>
      </c>
      <c r="F29" s="282">
        <f t="shared" si="17"/>
        <v>43931</v>
      </c>
      <c r="G29" s="281">
        <f t="shared" si="18"/>
        <v>43927</v>
      </c>
      <c r="H29" s="282">
        <f t="shared" si="19"/>
        <v>43928</v>
      </c>
      <c r="I29" s="285" t="e">
        <f t="shared" si="12"/>
        <v>#REF!</v>
      </c>
      <c r="J29" s="282">
        <f t="shared" si="20"/>
        <v>43933</v>
      </c>
      <c r="K29" s="282" t="e">
        <f t="shared" si="13"/>
        <v>#REF!</v>
      </c>
      <c r="L29" s="282">
        <f t="shared" si="14"/>
        <v>43940</v>
      </c>
      <c r="M29" s="280"/>
      <c r="N29" s="280"/>
      <c r="O29" s="282" t="e">
        <f t="shared" si="15"/>
        <v>#REF!</v>
      </c>
      <c r="P29" s="282">
        <f t="shared" si="16"/>
        <v>43947</v>
      </c>
      <c r="Q29" s="280" t="e">
        <f t="shared" si="8"/>
        <v>#REF!</v>
      </c>
    </row>
    <row r="30" spans="1:17" ht="15" hidden="1" customHeight="1" x14ac:dyDescent="0.2">
      <c r="A30" s="247"/>
      <c r="B30" s="230" t="s">
        <v>240</v>
      </c>
      <c r="C30" s="280">
        <f t="shared" si="9"/>
        <v>43902</v>
      </c>
      <c r="D30" s="280">
        <f t="shared" si="10"/>
        <v>43909</v>
      </c>
      <c r="E30" s="280">
        <f t="shared" si="11"/>
        <v>43911</v>
      </c>
      <c r="F30" s="282">
        <f t="shared" si="17"/>
        <v>43938</v>
      </c>
      <c r="G30" s="281">
        <f t="shared" si="18"/>
        <v>43934</v>
      </c>
      <c r="H30" s="282">
        <f t="shared" si="19"/>
        <v>43935</v>
      </c>
      <c r="I30" s="285" t="e">
        <f t="shared" si="12"/>
        <v>#REF!</v>
      </c>
      <c r="J30" s="282">
        <f t="shared" si="20"/>
        <v>43940</v>
      </c>
      <c r="K30" s="282" t="e">
        <f t="shared" si="13"/>
        <v>#REF!</v>
      </c>
      <c r="L30" s="282">
        <f t="shared" si="14"/>
        <v>43947</v>
      </c>
      <c r="M30" s="280"/>
      <c r="N30" s="280"/>
      <c r="O30" s="282" t="e">
        <f t="shared" si="15"/>
        <v>#REF!</v>
      </c>
      <c r="P30" s="282">
        <f t="shared" si="16"/>
        <v>43954</v>
      </c>
      <c r="Q30" s="280" t="e">
        <f t="shared" si="8"/>
        <v>#REF!</v>
      </c>
    </row>
    <row r="31" spans="1:17" ht="15" hidden="1" customHeight="1" x14ac:dyDescent="0.2">
      <c r="A31" s="247"/>
      <c r="B31" s="230" t="s">
        <v>244</v>
      </c>
      <c r="C31" s="280">
        <f t="shared" si="9"/>
        <v>43909</v>
      </c>
      <c r="D31" s="280">
        <f t="shared" si="10"/>
        <v>43916</v>
      </c>
      <c r="E31" s="280">
        <f t="shared" si="11"/>
        <v>43918</v>
      </c>
      <c r="F31" s="282">
        <f t="shared" si="17"/>
        <v>43945</v>
      </c>
      <c r="G31" s="281">
        <f t="shared" si="18"/>
        <v>43941</v>
      </c>
      <c r="H31" s="282">
        <f t="shared" si="19"/>
        <v>43942</v>
      </c>
      <c r="I31" s="285" t="e">
        <f t="shared" si="12"/>
        <v>#REF!</v>
      </c>
      <c r="J31" s="282">
        <f t="shared" si="20"/>
        <v>43947</v>
      </c>
      <c r="K31" s="282" t="e">
        <f t="shared" si="13"/>
        <v>#REF!</v>
      </c>
      <c r="L31" s="282">
        <f t="shared" si="14"/>
        <v>43954</v>
      </c>
      <c r="M31" s="280"/>
      <c r="N31" s="280"/>
      <c r="O31" s="282" t="e">
        <f t="shared" si="15"/>
        <v>#REF!</v>
      </c>
      <c r="P31" s="282">
        <f t="shared" si="16"/>
        <v>43961</v>
      </c>
      <c r="Q31" s="280" t="e">
        <f t="shared" si="8"/>
        <v>#REF!</v>
      </c>
    </row>
    <row r="32" spans="1:17" ht="15" hidden="1" customHeight="1" x14ac:dyDescent="0.2">
      <c r="A32" s="247"/>
      <c r="B32" s="230" t="s">
        <v>255</v>
      </c>
      <c r="C32" s="280">
        <f t="shared" si="9"/>
        <v>43916</v>
      </c>
      <c r="D32" s="280">
        <f t="shared" si="10"/>
        <v>43923</v>
      </c>
      <c r="E32" s="280">
        <f t="shared" si="11"/>
        <v>43925</v>
      </c>
      <c r="F32" s="282">
        <f t="shared" si="17"/>
        <v>43952</v>
      </c>
      <c r="G32" s="281">
        <f t="shared" si="18"/>
        <v>43948</v>
      </c>
      <c r="H32" s="282">
        <f t="shared" si="19"/>
        <v>43949</v>
      </c>
      <c r="I32" s="285" t="e">
        <f t="shared" si="12"/>
        <v>#REF!</v>
      </c>
      <c r="J32" s="282">
        <f t="shared" si="20"/>
        <v>43954</v>
      </c>
      <c r="K32" s="282" t="e">
        <f t="shared" si="13"/>
        <v>#REF!</v>
      </c>
      <c r="L32" s="282">
        <f t="shared" si="14"/>
        <v>43961</v>
      </c>
      <c r="M32" s="280"/>
      <c r="N32" s="280"/>
      <c r="O32" s="282" t="e">
        <f t="shared" si="15"/>
        <v>#REF!</v>
      </c>
      <c r="P32" s="282">
        <f t="shared" si="16"/>
        <v>43968</v>
      </c>
      <c r="Q32" s="280" t="e">
        <f t="shared" si="8"/>
        <v>#REF!</v>
      </c>
    </row>
    <row r="33" spans="1:17" ht="15" hidden="1" customHeight="1" x14ac:dyDescent="0.2">
      <c r="A33" s="247"/>
      <c r="B33" s="230" t="s">
        <v>256</v>
      </c>
      <c r="C33" s="280">
        <f t="shared" si="9"/>
        <v>43923</v>
      </c>
      <c r="D33" s="280">
        <f t="shared" si="10"/>
        <v>43930</v>
      </c>
      <c r="E33" s="280">
        <f t="shared" si="11"/>
        <v>43932</v>
      </c>
      <c r="F33" s="282">
        <f t="shared" si="17"/>
        <v>43959</v>
      </c>
      <c r="G33" s="281">
        <f t="shared" si="18"/>
        <v>43955</v>
      </c>
      <c r="H33" s="282">
        <f t="shared" si="19"/>
        <v>43956</v>
      </c>
      <c r="I33" s="285" t="e">
        <f t="shared" si="12"/>
        <v>#REF!</v>
      </c>
      <c r="J33" s="282">
        <f t="shared" si="20"/>
        <v>43961</v>
      </c>
      <c r="K33" s="282" t="e">
        <f t="shared" si="13"/>
        <v>#REF!</v>
      </c>
      <c r="L33" s="282">
        <f t="shared" si="14"/>
        <v>43968</v>
      </c>
      <c r="M33" s="280"/>
      <c r="N33" s="280"/>
      <c r="O33" s="282" t="e">
        <f t="shared" si="15"/>
        <v>#REF!</v>
      </c>
      <c r="P33" s="282">
        <f t="shared" si="16"/>
        <v>43975</v>
      </c>
      <c r="Q33" s="280" t="e">
        <f t="shared" si="8"/>
        <v>#REF!</v>
      </c>
    </row>
    <row r="34" spans="1:17" ht="15" hidden="1" customHeight="1" x14ac:dyDescent="0.2">
      <c r="A34" s="247"/>
      <c r="B34" s="230" t="s">
        <v>257</v>
      </c>
      <c r="C34" s="280">
        <f t="shared" si="9"/>
        <v>43930</v>
      </c>
      <c r="D34" s="280">
        <f t="shared" si="10"/>
        <v>43937</v>
      </c>
      <c r="E34" s="280">
        <f t="shared" si="11"/>
        <v>43939</v>
      </c>
      <c r="F34" s="282">
        <f t="shared" si="17"/>
        <v>43966</v>
      </c>
      <c r="G34" s="281">
        <f t="shared" si="18"/>
        <v>43962</v>
      </c>
      <c r="H34" s="282">
        <f t="shared" si="19"/>
        <v>43963</v>
      </c>
      <c r="I34" s="285" t="e">
        <f t="shared" si="12"/>
        <v>#REF!</v>
      </c>
      <c r="J34" s="282">
        <f t="shared" si="20"/>
        <v>43968</v>
      </c>
      <c r="K34" s="282" t="e">
        <f t="shared" si="13"/>
        <v>#REF!</v>
      </c>
      <c r="L34" s="282">
        <f t="shared" si="14"/>
        <v>43975</v>
      </c>
      <c r="M34" s="280"/>
      <c r="N34" s="280"/>
      <c r="O34" s="282" t="e">
        <f t="shared" si="15"/>
        <v>#REF!</v>
      </c>
      <c r="P34" s="282">
        <f t="shared" si="16"/>
        <v>43982</v>
      </c>
      <c r="Q34" s="280" t="e">
        <f t="shared" si="8"/>
        <v>#REF!</v>
      </c>
    </row>
    <row r="35" spans="1:17" ht="15" hidden="1" customHeight="1" x14ac:dyDescent="0.2">
      <c r="A35" s="247"/>
      <c r="B35" s="230" t="s">
        <v>258</v>
      </c>
      <c r="C35" s="280">
        <f t="shared" si="9"/>
        <v>43937</v>
      </c>
      <c r="D35" s="280">
        <f t="shared" si="10"/>
        <v>43944</v>
      </c>
      <c r="E35" s="280">
        <f t="shared" si="11"/>
        <v>43946</v>
      </c>
      <c r="F35" s="282">
        <f t="shared" si="17"/>
        <v>43973</v>
      </c>
      <c r="G35" s="281">
        <f t="shared" si="18"/>
        <v>43969</v>
      </c>
      <c r="H35" s="282">
        <f t="shared" si="19"/>
        <v>43970</v>
      </c>
      <c r="I35" s="285" t="e">
        <f t="shared" si="12"/>
        <v>#REF!</v>
      </c>
      <c r="J35" s="282">
        <f t="shared" si="20"/>
        <v>43975</v>
      </c>
      <c r="K35" s="282" t="e">
        <f t="shared" si="13"/>
        <v>#REF!</v>
      </c>
      <c r="L35" s="282">
        <f t="shared" si="14"/>
        <v>43982</v>
      </c>
      <c r="M35" s="280"/>
      <c r="N35" s="280"/>
      <c r="O35" s="282" t="e">
        <f t="shared" si="15"/>
        <v>#REF!</v>
      </c>
      <c r="P35" s="282">
        <f t="shared" si="16"/>
        <v>43989</v>
      </c>
      <c r="Q35" s="280" t="e">
        <f t="shared" si="8"/>
        <v>#REF!</v>
      </c>
    </row>
    <row r="36" spans="1:17" ht="15" hidden="1" customHeight="1" x14ac:dyDescent="0.2">
      <c r="A36" s="247"/>
      <c r="B36" s="230" t="s">
        <v>263</v>
      </c>
      <c r="C36" s="280">
        <f t="shared" si="9"/>
        <v>43944</v>
      </c>
      <c r="D36" s="280">
        <f t="shared" si="10"/>
        <v>43951</v>
      </c>
      <c r="E36" s="280">
        <f t="shared" si="11"/>
        <v>43953</v>
      </c>
      <c r="F36" s="282">
        <f t="shared" si="17"/>
        <v>43980</v>
      </c>
      <c r="G36" s="281">
        <f t="shared" si="18"/>
        <v>43976</v>
      </c>
      <c r="H36" s="282">
        <f t="shared" si="19"/>
        <v>43977</v>
      </c>
      <c r="I36" s="285" t="e">
        <f t="shared" si="12"/>
        <v>#REF!</v>
      </c>
      <c r="J36" s="282">
        <f t="shared" si="20"/>
        <v>43982</v>
      </c>
      <c r="K36" s="282" t="e">
        <f t="shared" si="13"/>
        <v>#REF!</v>
      </c>
      <c r="L36" s="282">
        <f t="shared" si="14"/>
        <v>43989</v>
      </c>
      <c r="M36" s="280"/>
      <c r="N36" s="280"/>
      <c r="O36" s="282" t="e">
        <f t="shared" si="15"/>
        <v>#REF!</v>
      </c>
      <c r="P36" s="282">
        <f t="shared" si="16"/>
        <v>43996</v>
      </c>
      <c r="Q36" s="280" t="e">
        <f t="shared" si="8"/>
        <v>#REF!</v>
      </c>
    </row>
    <row r="37" spans="1:17" ht="15" hidden="1" customHeight="1" x14ac:dyDescent="0.2">
      <c r="A37" s="247"/>
      <c r="B37" s="230" t="s">
        <v>275</v>
      </c>
      <c r="C37" s="280">
        <f t="shared" si="9"/>
        <v>43951</v>
      </c>
      <c r="D37" s="280">
        <f t="shared" si="10"/>
        <v>43958</v>
      </c>
      <c r="E37" s="280">
        <f t="shared" si="11"/>
        <v>43960</v>
      </c>
      <c r="F37" s="282">
        <f t="shared" si="17"/>
        <v>43987</v>
      </c>
      <c r="G37" s="281">
        <f t="shared" si="18"/>
        <v>43983</v>
      </c>
      <c r="H37" s="282">
        <f t="shared" si="19"/>
        <v>43984</v>
      </c>
      <c r="I37" s="285" t="e">
        <f t="shared" si="12"/>
        <v>#REF!</v>
      </c>
      <c r="J37" s="282">
        <f t="shared" si="20"/>
        <v>43989</v>
      </c>
      <c r="K37" s="282" t="e">
        <f t="shared" si="13"/>
        <v>#REF!</v>
      </c>
      <c r="L37" s="282">
        <f t="shared" si="14"/>
        <v>43996</v>
      </c>
      <c r="M37" s="280"/>
      <c r="N37" s="280"/>
      <c r="O37" s="282" t="e">
        <f t="shared" si="15"/>
        <v>#REF!</v>
      </c>
      <c r="P37" s="282">
        <f t="shared" si="16"/>
        <v>44003</v>
      </c>
      <c r="Q37" s="280" t="e">
        <f t="shared" si="8"/>
        <v>#REF!</v>
      </c>
    </row>
    <row r="38" spans="1:17" ht="15" hidden="1" customHeight="1" x14ac:dyDescent="0.2">
      <c r="A38" s="247"/>
      <c r="B38" s="230" t="s">
        <v>274</v>
      </c>
      <c r="C38" s="280">
        <f t="shared" si="9"/>
        <v>43958</v>
      </c>
      <c r="D38" s="280">
        <f t="shared" si="10"/>
        <v>43965</v>
      </c>
      <c r="E38" s="280">
        <f t="shared" si="11"/>
        <v>43967</v>
      </c>
      <c r="F38" s="282">
        <f t="shared" si="17"/>
        <v>43994</v>
      </c>
      <c r="G38" s="281">
        <f t="shared" si="18"/>
        <v>43990</v>
      </c>
      <c r="H38" s="282">
        <f t="shared" si="19"/>
        <v>43991</v>
      </c>
      <c r="I38" s="285" t="e">
        <f t="shared" si="12"/>
        <v>#REF!</v>
      </c>
      <c r="J38" s="282">
        <f t="shared" si="20"/>
        <v>43996</v>
      </c>
      <c r="K38" s="282" t="e">
        <f t="shared" si="13"/>
        <v>#REF!</v>
      </c>
      <c r="L38" s="282">
        <f t="shared" si="14"/>
        <v>44003</v>
      </c>
      <c r="M38" s="280"/>
      <c r="N38" s="280"/>
      <c r="O38" s="282" t="e">
        <f t="shared" si="15"/>
        <v>#REF!</v>
      </c>
      <c r="P38" s="282">
        <f t="shared" si="16"/>
        <v>44010</v>
      </c>
      <c r="Q38" s="280" t="e">
        <f t="shared" si="8"/>
        <v>#REF!</v>
      </c>
    </row>
    <row r="39" spans="1:17" ht="15" hidden="1" customHeight="1" x14ac:dyDescent="0.2">
      <c r="A39" s="247"/>
      <c r="B39" s="230" t="s">
        <v>276</v>
      </c>
      <c r="C39" s="280">
        <f t="shared" si="9"/>
        <v>43965</v>
      </c>
      <c r="D39" s="280">
        <f t="shared" si="10"/>
        <v>43972</v>
      </c>
      <c r="E39" s="280">
        <f t="shared" si="11"/>
        <v>43974</v>
      </c>
      <c r="F39" s="282">
        <f t="shared" si="17"/>
        <v>44001</v>
      </c>
      <c r="G39" s="281">
        <f t="shared" si="18"/>
        <v>43997</v>
      </c>
      <c r="H39" s="282">
        <f t="shared" si="19"/>
        <v>43998</v>
      </c>
      <c r="I39" s="285" t="e">
        <f t="shared" si="12"/>
        <v>#REF!</v>
      </c>
      <c r="J39" s="282">
        <f t="shared" si="20"/>
        <v>44003</v>
      </c>
      <c r="K39" s="282" t="e">
        <f t="shared" si="13"/>
        <v>#REF!</v>
      </c>
      <c r="L39" s="282">
        <f t="shared" si="14"/>
        <v>44010</v>
      </c>
      <c r="M39" s="280"/>
      <c r="N39" s="280"/>
      <c r="O39" s="282" t="e">
        <f t="shared" si="15"/>
        <v>#REF!</v>
      </c>
      <c r="P39" s="282">
        <f t="shared" si="16"/>
        <v>44017</v>
      </c>
      <c r="Q39" s="280" t="e">
        <f t="shared" si="8"/>
        <v>#REF!</v>
      </c>
    </row>
    <row r="40" spans="1:17" ht="15" hidden="1" customHeight="1" x14ac:dyDescent="0.2">
      <c r="A40" s="247"/>
      <c r="B40" s="230" t="s">
        <v>277</v>
      </c>
      <c r="C40" s="280">
        <f t="shared" si="9"/>
        <v>43972</v>
      </c>
      <c r="D40" s="280">
        <f t="shared" si="10"/>
        <v>43979</v>
      </c>
      <c r="E40" s="280">
        <f t="shared" si="11"/>
        <v>43981</v>
      </c>
      <c r="F40" s="282">
        <f t="shared" si="17"/>
        <v>44008</v>
      </c>
      <c r="G40" s="281">
        <f t="shared" si="18"/>
        <v>44004</v>
      </c>
      <c r="H40" s="282">
        <f t="shared" si="19"/>
        <v>44005</v>
      </c>
      <c r="I40" s="285" t="e">
        <f t="shared" si="12"/>
        <v>#REF!</v>
      </c>
      <c r="J40" s="282">
        <f t="shared" si="20"/>
        <v>44010</v>
      </c>
      <c r="K40" s="282" t="e">
        <f t="shared" si="13"/>
        <v>#REF!</v>
      </c>
      <c r="L40" s="282">
        <f t="shared" si="14"/>
        <v>44017</v>
      </c>
      <c r="M40" s="280"/>
      <c r="N40" s="280"/>
      <c r="O40" s="282" t="e">
        <f t="shared" si="15"/>
        <v>#REF!</v>
      </c>
      <c r="P40" s="282">
        <f t="shared" si="16"/>
        <v>44024</v>
      </c>
      <c r="Q40" s="280" t="e">
        <f t="shared" si="8"/>
        <v>#REF!</v>
      </c>
    </row>
    <row r="41" spans="1:17" ht="15" hidden="1" customHeight="1" x14ac:dyDescent="0.2">
      <c r="A41" s="247"/>
      <c r="B41" s="230" t="s">
        <v>288</v>
      </c>
      <c r="C41" s="280">
        <f t="shared" si="9"/>
        <v>43979</v>
      </c>
      <c r="D41" s="280">
        <f t="shared" si="10"/>
        <v>43986</v>
      </c>
      <c r="E41" s="280">
        <f t="shared" si="11"/>
        <v>43988</v>
      </c>
      <c r="F41" s="282">
        <f t="shared" si="17"/>
        <v>44015</v>
      </c>
      <c r="G41" s="281">
        <f t="shared" si="18"/>
        <v>44011</v>
      </c>
      <c r="H41" s="282">
        <f t="shared" si="19"/>
        <v>44012</v>
      </c>
      <c r="I41" s="285" t="e">
        <f t="shared" si="12"/>
        <v>#REF!</v>
      </c>
      <c r="J41" s="282">
        <f t="shared" si="20"/>
        <v>44017</v>
      </c>
      <c r="K41" s="282" t="e">
        <f t="shared" si="13"/>
        <v>#REF!</v>
      </c>
      <c r="L41" s="282">
        <f t="shared" si="14"/>
        <v>44024</v>
      </c>
      <c r="M41" s="280"/>
      <c r="N41" s="280"/>
      <c r="O41" s="282" t="e">
        <f t="shared" si="15"/>
        <v>#REF!</v>
      </c>
      <c r="P41" s="282">
        <f t="shared" si="16"/>
        <v>44031</v>
      </c>
      <c r="Q41" s="280" t="e">
        <f t="shared" si="8"/>
        <v>#REF!</v>
      </c>
    </row>
    <row r="42" spans="1:17" ht="15" hidden="1" customHeight="1" x14ac:dyDescent="0.2">
      <c r="A42" s="247"/>
      <c r="B42" s="230" t="s">
        <v>289</v>
      </c>
      <c r="C42" s="280">
        <f t="shared" si="9"/>
        <v>43986</v>
      </c>
      <c r="D42" s="280">
        <f t="shared" si="10"/>
        <v>43993</v>
      </c>
      <c r="E42" s="280">
        <f t="shared" si="11"/>
        <v>43995</v>
      </c>
      <c r="F42" s="282">
        <f t="shared" si="17"/>
        <v>44022</v>
      </c>
      <c r="G42" s="281">
        <f t="shared" si="18"/>
        <v>44018</v>
      </c>
      <c r="H42" s="282">
        <f t="shared" si="19"/>
        <v>44019</v>
      </c>
      <c r="I42" s="285" t="e">
        <f t="shared" si="12"/>
        <v>#REF!</v>
      </c>
      <c r="J42" s="282">
        <f t="shared" si="20"/>
        <v>44024</v>
      </c>
      <c r="K42" s="282" t="e">
        <f t="shared" si="13"/>
        <v>#REF!</v>
      </c>
      <c r="L42" s="282">
        <f t="shared" si="14"/>
        <v>44031</v>
      </c>
      <c r="M42" s="280"/>
      <c r="N42" s="280"/>
      <c r="O42" s="282" t="e">
        <f t="shared" si="15"/>
        <v>#REF!</v>
      </c>
      <c r="P42" s="282">
        <f t="shared" si="16"/>
        <v>44038</v>
      </c>
      <c r="Q42" s="280" t="e">
        <f t="shared" si="8"/>
        <v>#REF!</v>
      </c>
    </row>
    <row r="43" spans="1:17" ht="15" hidden="1" customHeight="1" x14ac:dyDescent="0.2">
      <c r="A43" s="247"/>
      <c r="B43" s="230" t="s">
        <v>294</v>
      </c>
      <c r="C43" s="286">
        <f t="shared" si="9"/>
        <v>43993</v>
      </c>
      <c r="D43" s="280">
        <f t="shared" si="10"/>
        <v>44000</v>
      </c>
      <c r="E43" s="280">
        <f t="shared" si="11"/>
        <v>44002</v>
      </c>
      <c r="F43" s="282">
        <f t="shared" si="17"/>
        <v>44029</v>
      </c>
      <c r="G43" s="281">
        <f t="shared" si="18"/>
        <v>44025</v>
      </c>
      <c r="H43" s="282">
        <f t="shared" si="19"/>
        <v>44026</v>
      </c>
      <c r="I43" s="285" t="e">
        <f t="shared" si="12"/>
        <v>#REF!</v>
      </c>
      <c r="J43" s="282">
        <f t="shared" si="20"/>
        <v>44031</v>
      </c>
      <c r="K43" s="282" t="e">
        <f t="shared" si="13"/>
        <v>#REF!</v>
      </c>
      <c r="L43" s="282">
        <f t="shared" si="14"/>
        <v>44038</v>
      </c>
      <c r="M43" s="280"/>
      <c r="N43" s="280"/>
      <c r="O43" s="282" t="e">
        <f t="shared" si="15"/>
        <v>#REF!</v>
      </c>
      <c r="P43" s="282">
        <f t="shared" si="16"/>
        <v>44045</v>
      </c>
      <c r="Q43" s="280" t="e">
        <f t="shared" si="8"/>
        <v>#REF!</v>
      </c>
    </row>
    <row r="44" spans="1:17" ht="15" hidden="1" customHeight="1" x14ac:dyDescent="0.2">
      <c r="A44" s="247"/>
      <c r="B44" s="230" t="s">
        <v>309</v>
      </c>
      <c r="C44" s="287">
        <f t="shared" si="9"/>
        <v>44000</v>
      </c>
      <c r="D44" s="288">
        <f t="shared" si="10"/>
        <v>44007</v>
      </c>
      <c r="E44" s="288">
        <f t="shared" si="11"/>
        <v>44009</v>
      </c>
      <c r="F44" s="290">
        <f t="shared" si="17"/>
        <v>44036</v>
      </c>
      <c r="G44" s="289">
        <f t="shared" si="18"/>
        <v>44032</v>
      </c>
      <c r="H44" s="290">
        <f t="shared" si="19"/>
        <v>44033</v>
      </c>
      <c r="I44" s="291" t="e">
        <f t="shared" si="12"/>
        <v>#REF!</v>
      </c>
      <c r="J44" s="290">
        <f t="shared" si="20"/>
        <v>44038</v>
      </c>
      <c r="K44" s="290" t="e">
        <f t="shared" si="13"/>
        <v>#REF!</v>
      </c>
      <c r="L44" s="290">
        <f t="shared" si="14"/>
        <v>44045</v>
      </c>
      <c r="M44" s="288"/>
      <c r="N44" s="288"/>
      <c r="O44" s="290" t="e">
        <f t="shared" si="15"/>
        <v>#REF!</v>
      </c>
      <c r="P44" s="290">
        <f t="shared" si="16"/>
        <v>44052</v>
      </c>
      <c r="Q44" s="288" t="e">
        <f t="shared" si="8"/>
        <v>#REF!</v>
      </c>
    </row>
    <row r="45" spans="1:17" ht="15" hidden="1" customHeight="1" x14ac:dyDescent="0.2">
      <c r="A45" s="247"/>
      <c r="B45" s="230" t="s">
        <v>295</v>
      </c>
      <c r="C45" s="286">
        <f t="shared" si="9"/>
        <v>44007</v>
      </c>
      <c r="D45" s="280">
        <f t="shared" si="10"/>
        <v>44014</v>
      </c>
      <c r="E45" s="280">
        <f t="shared" si="11"/>
        <v>44016</v>
      </c>
      <c r="F45" s="282">
        <f t="shared" si="17"/>
        <v>44043</v>
      </c>
      <c r="G45" s="281">
        <f t="shared" si="18"/>
        <v>44039</v>
      </c>
      <c r="H45" s="282">
        <f t="shared" si="19"/>
        <v>44040</v>
      </c>
      <c r="I45" s="285" t="e">
        <f t="shared" si="12"/>
        <v>#REF!</v>
      </c>
      <c r="J45" s="282">
        <f t="shared" si="20"/>
        <v>44045</v>
      </c>
      <c r="K45" s="282" t="e">
        <f t="shared" si="13"/>
        <v>#REF!</v>
      </c>
      <c r="L45" s="282">
        <f t="shared" si="14"/>
        <v>44052</v>
      </c>
      <c r="M45" s="280"/>
      <c r="N45" s="280"/>
      <c r="O45" s="282" t="e">
        <f t="shared" si="15"/>
        <v>#REF!</v>
      </c>
      <c r="P45" s="282">
        <f t="shared" si="16"/>
        <v>44059</v>
      </c>
      <c r="Q45" s="280" t="e">
        <f t="shared" ref="Q45:Q66" si="21">Q44+7</f>
        <v>#REF!</v>
      </c>
    </row>
    <row r="46" spans="1:17" ht="15" hidden="1" customHeight="1" x14ac:dyDescent="0.2">
      <c r="A46" s="247"/>
      <c r="B46" s="230" t="s">
        <v>296</v>
      </c>
      <c r="C46" s="286">
        <f t="shared" si="9"/>
        <v>44014</v>
      </c>
      <c r="D46" s="280">
        <f t="shared" si="10"/>
        <v>44021</v>
      </c>
      <c r="E46" s="280">
        <f t="shared" si="11"/>
        <v>44023</v>
      </c>
      <c r="F46" s="282">
        <f t="shared" si="17"/>
        <v>44050</v>
      </c>
      <c r="G46" s="281">
        <f t="shared" si="18"/>
        <v>44046</v>
      </c>
      <c r="H46" s="282">
        <f t="shared" si="19"/>
        <v>44047</v>
      </c>
      <c r="I46" s="285" t="e">
        <f t="shared" si="12"/>
        <v>#REF!</v>
      </c>
      <c r="J46" s="282">
        <f t="shared" si="20"/>
        <v>44052</v>
      </c>
      <c r="K46" s="282" t="e">
        <f t="shared" si="13"/>
        <v>#REF!</v>
      </c>
      <c r="L46" s="282">
        <f t="shared" si="14"/>
        <v>44059</v>
      </c>
      <c r="M46" s="280"/>
      <c r="N46" s="280"/>
      <c r="O46" s="282" t="e">
        <f t="shared" si="15"/>
        <v>#REF!</v>
      </c>
      <c r="P46" s="282">
        <f t="shared" si="16"/>
        <v>44066</v>
      </c>
      <c r="Q46" s="280" t="e">
        <f t="shared" si="21"/>
        <v>#REF!</v>
      </c>
    </row>
    <row r="47" spans="1:17" ht="15" hidden="1" customHeight="1" x14ac:dyDescent="0.2">
      <c r="A47" s="247"/>
      <c r="B47" s="230" t="s">
        <v>310</v>
      </c>
      <c r="C47" s="286">
        <f t="shared" si="9"/>
        <v>44021</v>
      </c>
      <c r="D47" s="280">
        <f t="shared" si="10"/>
        <v>44028</v>
      </c>
      <c r="E47" s="280">
        <f t="shared" si="11"/>
        <v>44030</v>
      </c>
      <c r="F47" s="282">
        <f t="shared" si="17"/>
        <v>44057</v>
      </c>
      <c r="G47" s="281">
        <f t="shared" si="18"/>
        <v>44053</v>
      </c>
      <c r="H47" s="282">
        <f t="shared" si="19"/>
        <v>44054</v>
      </c>
      <c r="I47" s="285" t="e">
        <f t="shared" si="12"/>
        <v>#REF!</v>
      </c>
      <c r="J47" s="282">
        <f t="shared" si="20"/>
        <v>44059</v>
      </c>
      <c r="K47" s="282" t="e">
        <f t="shared" si="13"/>
        <v>#REF!</v>
      </c>
      <c r="L47" s="282">
        <f t="shared" si="14"/>
        <v>44066</v>
      </c>
      <c r="M47" s="280"/>
      <c r="N47" s="280"/>
      <c r="O47" s="282" t="e">
        <f t="shared" si="15"/>
        <v>#REF!</v>
      </c>
      <c r="P47" s="282">
        <f t="shared" si="16"/>
        <v>44073</v>
      </c>
      <c r="Q47" s="280" t="e">
        <f t="shared" si="21"/>
        <v>#REF!</v>
      </c>
    </row>
    <row r="48" spans="1:17" ht="15" hidden="1" customHeight="1" x14ac:dyDescent="0.2">
      <c r="A48" s="247"/>
      <c r="B48" s="230" t="s">
        <v>311</v>
      </c>
      <c r="C48" s="286">
        <f t="shared" si="9"/>
        <v>44028</v>
      </c>
      <c r="D48" s="280">
        <f t="shared" si="10"/>
        <v>44035</v>
      </c>
      <c r="E48" s="280">
        <f t="shared" si="11"/>
        <v>44037</v>
      </c>
      <c r="F48" s="282">
        <f t="shared" si="17"/>
        <v>44064</v>
      </c>
      <c r="G48" s="281">
        <f t="shared" si="18"/>
        <v>44060</v>
      </c>
      <c r="H48" s="282">
        <f t="shared" si="19"/>
        <v>44061</v>
      </c>
      <c r="I48" s="285" t="e">
        <f t="shared" si="12"/>
        <v>#REF!</v>
      </c>
      <c r="J48" s="282">
        <f t="shared" si="20"/>
        <v>44066</v>
      </c>
      <c r="K48" s="282" t="e">
        <f t="shared" si="13"/>
        <v>#REF!</v>
      </c>
      <c r="L48" s="282">
        <f t="shared" si="14"/>
        <v>44073</v>
      </c>
      <c r="M48" s="280"/>
      <c r="N48" s="280"/>
      <c r="O48" s="282" t="e">
        <f t="shared" si="15"/>
        <v>#REF!</v>
      </c>
      <c r="P48" s="282">
        <f t="shared" si="16"/>
        <v>44080</v>
      </c>
      <c r="Q48" s="280" t="e">
        <f t="shared" si="21"/>
        <v>#REF!</v>
      </c>
    </row>
    <row r="49" spans="1:17" ht="15" hidden="1" customHeight="1" x14ac:dyDescent="0.2">
      <c r="A49" s="247"/>
      <c r="B49" s="230" t="s">
        <v>321</v>
      </c>
      <c r="C49" s="286">
        <f t="shared" si="9"/>
        <v>44035</v>
      </c>
      <c r="D49" s="280">
        <f t="shared" si="10"/>
        <v>44042</v>
      </c>
      <c r="E49" s="280">
        <f t="shared" si="11"/>
        <v>44044</v>
      </c>
      <c r="F49" s="282">
        <f t="shared" si="17"/>
        <v>44071</v>
      </c>
      <c r="G49" s="281">
        <f t="shared" si="18"/>
        <v>44067</v>
      </c>
      <c r="H49" s="282">
        <f t="shared" si="19"/>
        <v>44068</v>
      </c>
      <c r="I49" s="285" t="e">
        <f t="shared" si="12"/>
        <v>#REF!</v>
      </c>
      <c r="J49" s="282">
        <f t="shared" si="20"/>
        <v>44073</v>
      </c>
      <c r="K49" s="282" t="e">
        <f t="shared" si="13"/>
        <v>#REF!</v>
      </c>
      <c r="L49" s="282">
        <f t="shared" si="14"/>
        <v>44080</v>
      </c>
      <c r="M49" s="280"/>
      <c r="N49" s="280"/>
      <c r="O49" s="282" t="e">
        <f t="shared" si="15"/>
        <v>#REF!</v>
      </c>
      <c r="P49" s="282">
        <f t="shared" si="16"/>
        <v>44087</v>
      </c>
      <c r="Q49" s="280" t="e">
        <f t="shared" si="21"/>
        <v>#REF!</v>
      </c>
    </row>
    <row r="50" spans="1:17" ht="15" hidden="1" customHeight="1" x14ac:dyDescent="0.2">
      <c r="A50" s="247"/>
      <c r="B50" s="230" t="s">
        <v>327</v>
      </c>
      <c r="C50" s="286">
        <f t="shared" si="9"/>
        <v>44042</v>
      </c>
      <c r="D50" s="280">
        <f t="shared" si="10"/>
        <v>44049</v>
      </c>
      <c r="E50" s="280">
        <f t="shared" si="11"/>
        <v>44051</v>
      </c>
      <c r="F50" s="282">
        <f t="shared" si="17"/>
        <v>44078</v>
      </c>
      <c r="G50" s="281">
        <f t="shared" si="18"/>
        <v>44074</v>
      </c>
      <c r="H50" s="282">
        <f t="shared" si="19"/>
        <v>44075</v>
      </c>
      <c r="I50" s="285" t="e">
        <f t="shared" si="12"/>
        <v>#REF!</v>
      </c>
      <c r="J50" s="282">
        <f t="shared" si="20"/>
        <v>44080</v>
      </c>
      <c r="K50" s="282" t="e">
        <f t="shared" si="13"/>
        <v>#REF!</v>
      </c>
      <c r="L50" s="282">
        <f t="shared" si="14"/>
        <v>44087</v>
      </c>
      <c r="M50" s="280"/>
      <c r="N50" s="280"/>
      <c r="O50" s="282" t="e">
        <f t="shared" si="15"/>
        <v>#REF!</v>
      </c>
      <c r="P50" s="282">
        <f t="shared" si="16"/>
        <v>44094</v>
      </c>
      <c r="Q50" s="280" t="e">
        <f t="shared" si="21"/>
        <v>#REF!</v>
      </c>
    </row>
    <row r="51" spans="1:17" ht="15" hidden="1" customHeight="1" x14ac:dyDescent="0.2">
      <c r="A51" s="247"/>
      <c r="B51" s="230" t="s">
        <v>328</v>
      </c>
      <c r="C51" s="286">
        <f t="shared" ref="C51:C73" si="22">C50+7</f>
        <v>44049</v>
      </c>
      <c r="D51" s="280">
        <f t="shared" ref="D51:D73" si="23">D50+7</f>
        <v>44056</v>
      </c>
      <c r="E51" s="280">
        <f t="shared" ref="E51:E73" si="24">E50+7</f>
        <v>44058</v>
      </c>
      <c r="F51" s="282">
        <f t="shared" si="17"/>
        <v>44085</v>
      </c>
      <c r="G51" s="281">
        <f t="shared" si="18"/>
        <v>44081</v>
      </c>
      <c r="H51" s="282">
        <f t="shared" si="19"/>
        <v>44082</v>
      </c>
      <c r="I51" s="285" t="e">
        <f t="shared" si="12"/>
        <v>#REF!</v>
      </c>
      <c r="J51" s="282">
        <f t="shared" si="20"/>
        <v>44087</v>
      </c>
      <c r="K51" s="282" t="e">
        <f t="shared" si="13"/>
        <v>#REF!</v>
      </c>
      <c r="L51" s="282">
        <f t="shared" si="14"/>
        <v>44094</v>
      </c>
      <c r="M51" s="280"/>
      <c r="N51" s="280"/>
      <c r="O51" s="282" t="e">
        <f t="shared" si="15"/>
        <v>#REF!</v>
      </c>
      <c r="P51" s="282">
        <f t="shared" si="16"/>
        <v>44101</v>
      </c>
      <c r="Q51" s="280" t="e">
        <f t="shared" si="21"/>
        <v>#REF!</v>
      </c>
    </row>
    <row r="52" spans="1:17" ht="15" hidden="1" customHeight="1" x14ac:dyDescent="0.2">
      <c r="A52" s="247"/>
      <c r="B52" s="230" t="s">
        <v>333</v>
      </c>
      <c r="C52" s="286">
        <f t="shared" si="22"/>
        <v>44056</v>
      </c>
      <c r="D52" s="280">
        <f t="shared" si="23"/>
        <v>44063</v>
      </c>
      <c r="E52" s="280">
        <f t="shared" si="24"/>
        <v>44065</v>
      </c>
      <c r="F52" s="282">
        <f t="shared" si="17"/>
        <v>44092</v>
      </c>
      <c r="G52" s="281">
        <f t="shared" si="18"/>
        <v>44088</v>
      </c>
      <c r="H52" s="282">
        <f t="shared" si="19"/>
        <v>44089</v>
      </c>
      <c r="I52" s="285" t="e">
        <f t="shared" si="12"/>
        <v>#REF!</v>
      </c>
      <c r="J52" s="282">
        <f t="shared" si="20"/>
        <v>44094</v>
      </c>
      <c r="K52" s="282" t="e">
        <f t="shared" si="13"/>
        <v>#REF!</v>
      </c>
      <c r="L52" s="282">
        <f t="shared" si="14"/>
        <v>44101</v>
      </c>
      <c r="M52" s="280"/>
      <c r="N52" s="280"/>
      <c r="O52" s="282" t="e">
        <f t="shared" si="15"/>
        <v>#REF!</v>
      </c>
      <c r="P52" s="282">
        <f t="shared" si="16"/>
        <v>44108</v>
      </c>
      <c r="Q52" s="280" t="e">
        <f t="shared" si="21"/>
        <v>#REF!</v>
      </c>
    </row>
    <row r="53" spans="1:17" ht="15" hidden="1" customHeight="1" x14ac:dyDescent="0.2">
      <c r="A53" s="247"/>
      <c r="B53" s="230" t="s">
        <v>339</v>
      </c>
      <c r="C53" s="286">
        <f t="shared" si="22"/>
        <v>44063</v>
      </c>
      <c r="D53" s="280">
        <f t="shared" si="23"/>
        <v>44070</v>
      </c>
      <c r="E53" s="280">
        <f t="shared" si="24"/>
        <v>44072</v>
      </c>
      <c r="F53" s="282">
        <f t="shared" si="17"/>
        <v>44099</v>
      </c>
      <c r="G53" s="281">
        <f t="shared" si="18"/>
        <v>44095</v>
      </c>
      <c r="H53" s="282">
        <f t="shared" si="19"/>
        <v>44096</v>
      </c>
      <c r="I53" s="285" t="e">
        <f t="shared" si="12"/>
        <v>#REF!</v>
      </c>
      <c r="J53" s="282">
        <f t="shared" si="20"/>
        <v>44101</v>
      </c>
      <c r="K53" s="282" t="e">
        <f t="shared" si="13"/>
        <v>#REF!</v>
      </c>
      <c r="L53" s="282">
        <f t="shared" si="14"/>
        <v>44108</v>
      </c>
      <c r="M53" s="280"/>
      <c r="N53" s="280"/>
      <c r="O53" s="282" t="e">
        <f t="shared" si="15"/>
        <v>#REF!</v>
      </c>
      <c r="P53" s="282">
        <f t="shared" si="16"/>
        <v>44115</v>
      </c>
      <c r="Q53" s="280" t="e">
        <f t="shared" si="21"/>
        <v>#REF!</v>
      </c>
    </row>
    <row r="54" spans="1:17" ht="15" hidden="1" customHeight="1" x14ac:dyDescent="0.2">
      <c r="A54" s="247"/>
      <c r="B54" s="230" t="s">
        <v>340</v>
      </c>
      <c r="C54" s="286">
        <f t="shared" si="22"/>
        <v>44070</v>
      </c>
      <c r="D54" s="280">
        <f t="shared" si="23"/>
        <v>44077</v>
      </c>
      <c r="E54" s="280">
        <f t="shared" si="24"/>
        <v>44079</v>
      </c>
      <c r="F54" s="282">
        <f t="shared" si="17"/>
        <v>44106</v>
      </c>
      <c r="G54" s="281">
        <f t="shared" si="18"/>
        <v>44102</v>
      </c>
      <c r="H54" s="282">
        <f t="shared" si="19"/>
        <v>44103</v>
      </c>
      <c r="I54" s="285" t="e">
        <f t="shared" si="12"/>
        <v>#REF!</v>
      </c>
      <c r="J54" s="282">
        <f t="shared" si="20"/>
        <v>44108</v>
      </c>
      <c r="K54" s="282" t="e">
        <f t="shared" si="13"/>
        <v>#REF!</v>
      </c>
      <c r="L54" s="282">
        <f t="shared" si="14"/>
        <v>44115</v>
      </c>
      <c r="M54" s="280"/>
      <c r="N54" s="280"/>
      <c r="O54" s="282" t="e">
        <f t="shared" si="15"/>
        <v>#REF!</v>
      </c>
      <c r="P54" s="282">
        <f t="shared" si="16"/>
        <v>44122</v>
      </c>
      <c r="Q54" s="280" t="e">
        <f t="shared" si="21"/>
        <v>#REF!</v>
      </c>
    </row>
    <row r="55" spans="1:17" ht="15" hidden="1" customHeight="1" x14ac:dyDescent="0.2">
      <c r="A55" s="247"/>
      <c r="B55" s="230" t="s">
        <v>344</v>
      </c>
      <c r="C55" s="286">
        <f t="shared" si="22"/>
        <v>44077</v>
      </c>
      <c r="D55" s="280">
        <f t="shared" si="23"/>
        <v>44084</v>
      </c>
      <c r="E55" s="280">
        <f t="shared" si="24"/>
        <v>44086</v>
      </c>
      <c r="F55" s="282">
        <f t="shared" si="17"/>
        <v>44113</v>
      </c>
      <c r="G55" s="281">
        <f t="shared" si="18"/>
        <v>44109</v>
      </c>
      <c r="H55" s="282">
        <f t="shared" si="19"/>
        <v>44110</v>
      </c>
      <c r="I55" s="285" t="e">
        <f t="shared" si="12"/>
        <v>#REF!</v>
      </c>
      <c r="J55" s="282">
        <f t="shared" si="20"/>
        <v>44115</v>
      </c>
      <c r="K55" s="282" t="e">
        <f t="shared" si="13"/>
        <v>#REF!</v>
      </c>
      <c r="L55" s="282">
        <f t="shared" si="14"/>
        <v>44122</v>
      </c>
      <c r="M55" s="280"/>
      <c r="N55" s="280"/>
      <c r="O55" s="282" t="e">
        <f t="shared" si="15"/>
        <v>#REF!</v>
      </c>
      <c r="P55" s="282">
        <f t="shared" si="16"/>
        <v>44129</v>
      </c>
      <c r="Q55" s="280" t="e">
        <f t="shared" si="21"/>
        <v>#REF!</v>
      </c>
    </row>
    <row r="56" spans="1:17" ht="15" hidden="1" customHeight="1" x14ac:dyDescent="0.2">
      <c r="A56" s="247"/>
      <c r="B56" s="230" t="s">
        <v>364</v>
      </c>
      <c r="C56" s="286">
        <f t="shared" si="22"/>
        <v>44084</v>
      </c>
      <c r="D56" s="280">
        <f t="shared" si="23"/>
        <v>44091</v>
      </c>
      <c r="E56" s="280">
        <f t="shared" si="24"/>
        <v>44093</v>
      </c>
      <c r="F56" s="282">
        <f t="shared" si="17"/>
        <v>44120</v>
      </c>
      <c r="G56" s="281">
        <f t="shared" si="18"/>
        <v>44116</v>
      </c>
      <c r="H56" s="282">
        <f t="shared" si="19"/>
        <v>44117</v>
      </c>
      <c r="I56" s="285" t="e">
        <f t="shared" si="12"/>
        <v>#REF!</v>
      </c>
      <c r="J56" s="282">
        <f t="shared" si="20"/>
        <v>44122</v>
      </c>
      <c r="K56" s="282" t="e">
        <f t="shared" si="13"/>
        <v>#REF!</v>
      </c>
      <c r="L56" s="282">
        <f t="shared" si="14"/>
        <v>44129</v>
      </c>
      <c r="M56" s="280"/>
      <c r="N56" s="280"/>
      <c r="O56" s="282" t="e">
        <f t="shared" si="15"/>
        <v>#REF!</v>
      </c>
      <c r="P56" s="282">
        <f t="shared" si="16"/>
        <v>44136</v>
      </c>
      <c r="Q56" s="280" t="e">
        <f t="shared" si="21"/>
        <v>#REF!</v>
      </c>
    </row>
    <row r="57" spans="1:17" ht="15" hidden="1" customHeight="1" x14ac:dyDescent="0.2">
      <c r="A57" s="247"/>
      <c r="B57" s="230" t="s">
        <v>365</v>
      </c>
      <c r="C57" s="286">
        <f t="shared" si="22"/>
        <v>44091</v>
      </c>
      <c r="D57" s="280">
        <f t="shared" si="23"/>
        <v>44098</v>
      </c>
      <c r="E57" s="280">
        <f t="shared" si="24"/>
        <v>44100</v>
      </c>
      <c r="F57" s="282">
        <f t="shared" si="17"/>
        <v>44127</v>
      </c>
      <c r="G57" s="281">
        <f t="shared" si="18"/>
        <v>44123</v>
      </c>
      <c r="H57" s="282">
        <f t="shared" si="19"/>
        <v>44124</v>
      </c>
      <c r="I57" s="285" t="e">
        <f t="shared" si="12"/>
        <v>#REF!</v>
      </c>
      <c r="J57" s="282">
        <f t="shared" si="20"/>
        <v>44129</v>
      </c>
      <c r="K57" s="282" t="e">
        <f t="shared" si="13"/>
        <v>#REF!</v>
      </c>
      <c r="L57" s="282">
        <f t="shared" si="14"/>
        <v>44136</v>
      </c>
      <c r="M57" s="280"/>
      <c r="N57" s="280"/>
      <c r="O57" s="282" t="e">
        <f t="shared" si="15"/>
        <v>#REF!</v>
      </c>
      <c r="P57" s="282">
        <f t="shared" si="16"/>
        <v>44143</v>
      </c>
      <c r="Q57" s="280" t="e">
        <f t="shared" si="21"/>
        <v>#REF!</v>
      </c>
    </row>
    <row r="58" spans="1:17" ht="15" hidden="1" customHeight="1" x14ac:dyDescent="0.2">
      <c r="A58" s="247"/>
      <c r="B58" s="230" t="s">
        <v>366</v>
      </c>
      <c r="C58" s="286">
        <f t="shared" si="22"/>
        <v>44098</v>
      </c>
      <c r="D58" s="280">
        <f t="shared" si="23"/>
        <v>44105</v>
      </c>
      <c r="E58" s="280">
        <f t="shared" si="24"/>
        <v>44107</v>
      </c>
      <c r="F58" s="282">
        <f t="shared" si="17"/>
        <v>44134</v>
      </c>
      <c r="G58" s="281">
        <f t="shared" si="18"/>
        <v>44130</v>
      </c>
      <c r="H58" s="282">
        <f t="shared" si="19"/>
        <v>44131</v>
      </c>
      <c r="I58" s="285" t="e">
        <f t="shared" si="12"/>
        <v>#REF!</v>
      </c>
      <c r="J58" s="282">
        <f t="shared" si="20"/>
        <v>44136</v>
      </c>
      <c r="K58" s="282" t="e">
        <f t="shared" si="13"/>
        <v>#REF!</v>
      </c>
      <c r="L58" s="282">
        <f t="shared" si="14"/>
        <v>44143</v>
      </c>
      <c r="M58" s="280"/>
      <c r="N58" s="280"/>
      <c r="O58" s="282" t="e">
        <f t="shared" si="15"/>
        <v>#REF!</v>
      </c>
      <c r="P58" s="282">
        <f t="shared" si="16"/>
        <v>44150</v>
      </c>
      <c r="Q58" s="280" t="e">
        <f t="shared" si="21"/>
        <v>#REF!</v>
      </c>
    </row>
    <row r="59" spans="1:17" ht="15" hidden="1" customHeight="1" x14ac:dyDescent="0.2">
      <c r="A59" s="247"/>
      <c r="B59" s="230" t="s">
        <v>371</v>
      </c>
      <c r="C59" s="286">
        <f t="shared" si="22"/>
        <v>44105</v>
      </c>
      <c r="D59" s="280">
        <f t="shared" si="23"/>
        <v>44112</v>
      </c>
      <c r="E59" s="280">
        <f t="shared" si="24"/>
        <v>44114</v>
      </c>
      <c r="F59" s="282">
        <f t="shared" si="17"/>
        <v>44141</v>
      </c>
      <c r="G59" s="281">
        <f t="shared" si="18"/>
        <v>44137</v>
      </c>
      <c r="H59" s="282">
        <f t="shared" si="19"/>
        <v>44138</v>
      </c>
      <c r="I59" s="285" t="e">
        <f t="shared" si="12"/>
        <v>#REF!</v>
      </c>
      <c r="J59" s="282">
        <f t="shared" si="20"/>
        <v>44143</v>
      </c>
      <c r="K59" s="282" t="e">
        <f t="shared" si="13"/>
        <v>#REF!</v>
      </c>
      <c r="L59" s="282">
        <f t="shared" si="14"/>
        <v>44150</v>
      </c>
      <c r="M59" s="280"/>
      <c r="N59" s="280"/>
      <c r="O59" s="282" t="e">
        <f t="shared" si="15"/>
        <v>#REF!</v>
      </c>
      <c r="P59" s="282">
        <f t="shared" si="16"/>
        <v>44157</v>
      </c>
      <c r="Q59" s="280" t="e">
        <f t="shared" si="21"/>
        <v>#REF!</v>
      </c>
    </row>
    <row r="60" spans="1:17" ht="15" hidden="1" customHeight="1" x14ac:dyDescent="0.2">
      <c r="A60" s="247"/>
      <c r="B60" s="230" t="s">
        <v>378</v>
      </c>
      <c r="C60" s="286">
        <f t="shared" si="22"/>
        <v>44112</v>
      </c>
      <c r="D60" s="280">
        <f t="shared" si="23"/>
        <v>44119</v>
      </c>
      <c r="E60" s="280">
        <f t="shared" si="24"/>
        <v>44121</v>
      </c>
      <c r="F60" s="282">
        <f t="shared" si="17"/>
        <v>44148</v>
      </c>
      <c r="G60" s="281">
        <f t="shared" si="18"/>
        <v>44144</v>
      </c>
      <c r="H60" s="282">
        <f t="shared" si="19"/>
        <v>44145</v>
      </c>
      <c r="I60" s="285" t="e">
        <f t="shared" si="12"/>
        <v>#REF!</v>
      </c>
      <c r="J60" s="282">
        <f t="shared" si="20"/>
        <v>44150</v>
      </c>
      <c r="K60" s="282" t="e">
        <f t="shared" si="13"/>
        <v>#REF!</v>
      </c>
      <c r="L60" s="282">
        <f t="shared" si="14"/>
        <v>44157</v>
      </c>
      <c r="M60" s="280"/>
      <c r="N60" s="280"/>
      <c r="O60" s="282" t="e">
        <f t="shared" si="15"/>
        <v>#REF!</v>
      </c>
      <c r="P60" s="282">
        <f t="shared" si="16"/>
        <v>44164</v>
      </c>
      <c r="Q60" s="280" t="e">
        <f t="shared" si="21"/>
        <v>#REF!</v>
      </c>
    </row>
    <row r="61" spans="1:17" ht="15" hidden="1" customHeight="1" x14ac:dyDescent="0.2">
      <c r="A61" s="247"/>
      <c r="B61" s="230" t="s">
        <v>391</v>
      </c>
      <c r="C61" s="287">
        <f t="shared" si="22"/>
        <v>44119</v>
      </c>
      <c r="D61" s="288">
        <f t="shared" si="23"/>
        <v>44126</v>
      </c>
      <c r="E61" s="288">
        <f t="shared" si="24"/>
        <v>44128</v>
      </c>
      <c r="F61" s="290">
        <f t="shared" si="17"/>
        <v>44155</v>
      </c>
      <c r="G61" s="289">
        <f t="shared" si="18"/>
        <v>44151</v>
      </c>
      <c r="H61" s="290">
        <f t="shared" si="19"/>
        <v>44152</v>
      </c>
      <c r="I61" s="291" t="e">
        <f t="shared" si="12"/>
        <v>#REF!</v>
      </c>
      <c r="J61" s="290">
        <f t="shared" si="20"/>
        <v>44157</v>
      </c>
      <c r="K61" s="290" t="e">
        <f t="shared" si="13"/>
        <v>#REF!</v>
      </c>
      <c r="L61" s="290">
        <f t="shared" si="14"/>
        <v>44164</v>
      </c>
      <c r="M61" s="288"/>
      <c r="N61" s="288"/>
      <c r="O61" s="290" t="e">
        <f t="shared" si="15"/>
        <v>#REF!</v>
      </c>
      <c r="P61" s="290">
        <f t="shared" si="16"/>
        <v>44171</v>
      </c>
      <c r="Q61" s="288" t="e">
        <f t="shared" si="21"/>
        <v>#REF!</v>
      </c>
    </row>
    <row r="62" spans="1:17" ht="15" hidden="1" customHeight="1" x14ac:dyDescent="0.2">
      <c r="A62" s="247"/>
      <c r="B62" s="230" t="s">
        <v>387</v>
      </c>
      <c r="C62" s="286">
        <f t="shared" si="22"/>
        <v>44126</v>
      </c>
      <c r="D62" s="280">
        <f t="shared" si="23"/>
        <v>44133</v>
      </c>
      <c r="E62" s="280">
        <f t="shared" si="24"/>
        <v>44135</v>
      </c>
      <c r="F62" s="282">
        <f t="shared" si="17"/>
        <v>44162</v>
      </c>
      <c r="G62" s="281">
        <f t="shared" si="18"/>
        <v>44158</v>
      </c>
      <c r="H62" s="282">
        <f t="shared" si="19"/>
        <v>44159</v>
      </c>
      <c r="I62" s="285" t="e">
        <f t="shared" si="12"/>
        <v>#REF!</v>
      </c>
      <c r="J62" s="282">
        <f t="shared" si="20"/>
        <v>44164</v>
      </c>
      <c r="K62" s="282" t="e">
        <f t="shared" si="13"/>
        <v>#REF!</v>
      </c>
      <c r="L62" s="282">
        <f t="shared" si="14"/>
        <v>44171</v>
      </c>
      <c r="M62" s="280"/>
      <c r="N62" s="280"/>
      <c r="O62" s="282" t="e">
        <f t="shared" si="15"/>
        <v>#REF!</v>
      </c>
      <c r="P62" s="282">
        <f t="shared" si="16"/>
        <v>44178</v>
      </c>
      <c r="Q62" s="280" t="e">
        <f t="shared" si="21"/>
        <v>#REF!</v>
      </c>
    </row>
    <row r="63" spans="1:17" ht="15" hidden="1" customHeight="1" x14ac:dyDescent="0.2">
      <c r="A63" s="247"/>
      <c r="B63" s="292" t="s">
        <v>395</v>
      </c>
      <c r="C63" s="286">
        <f t="shared" si="22"/>
        <v>44133</v>
      </c>
      <c r="D63" s="280">
        <f t="shared" si="23"/>
        <v>44140</v>
      </c>
      <c r="E63" s="280">
        <f t="shared" si="24"/>
        <v>44142</v>
      </c>
      <c r="F63" s="282">
        <f t="shared" si="17"/>
        <v>44169</v>
      </c>
      <c r="G63" s="281">
        <f t="shared" si="18"/>
        <v>44165</v>
      </c>
      <c r="H63" s="282">
        <f t="shared" si="19"/>
        <v>44166</v>
      </c>
      <c r="I63" s="285" t="e">
        <f t="shared" si="12"/>
        <v>#REF!</v>
      </c>
      <c r="J63" s="282">
        <f t="shared" si="20"/>
        <v>44171</v>
      </c>
      <c r="K63" s="282" t="e">
        <f t="shared" si="13"/>
        <v>#REF!</v>
      </c>
      <c r="L63" s="282">
        <f t="shared" si="14"/>
        <v>44178</v>
      </c>
      <c r="M63" s="280"/>
      <c r="N63" s="280"/>
      <c r="O63" s="282" t="e">
        <f t="shared" si="15"/>
        <v>#REF!</v>
      </c>
      <c r="P63" s="282">
        <f t="shared" si="16"/>
        <v>44185</v>
      </c>
      <c r="Q63" s="280" t="e">
        <f t="shared" si="21"/>
        <v>#REF!</v>
      </c>
    </row>
    <row r="64" spans="1:17" hidden="1" x14ac:dyDescent="0.2">
      <c r="A64" s="261">
        <v>46</v>
      </c>
      <c r="B64" s="292" t="s">
        <v>396</v>
      </c>
      <c r="C64" s="293">
        <f t="shared" si="22"/>
        <v>44140</v>
      </c>
      <c r="D64" s="294">
        <f t="shared" si="23"/>
        <v>44147</v>
      </c>
      <c r="E64" s="294">
        <f t="shared" si="24"/>
        <v>44149</v>
      </c>
      <c r="F64" s="243">
        <f t="shared" si="17"/>
        <v>44176</v>
      </c>
      <c r="G64" s="295">
        <f t="shared" si="18"/>
        <v>44172</v>
      </c>
      <c r="H64" s="243">
        <f t="shared" si="19"/>
        <v>44173</v>
      </c>
      <c r="I64" s="296" t="e">
        <f t="shared" si="12"/>
        <v>#REF!</v>
      </c>
      <c r="J64" s="243">
        <f t="shared" si="20"/>
        <v>44178</v>
      </c>
      <c r="K64" s="243" t="e">
        <f t="shared" si="13"/>
        <v>#REF!</v>
      </c>
      <c r="L64" s="243">
        <f t="shared" si="14"/>
        <v>44185</v>
      </c>
      <c r="M64" s="294"/>
      <c r="N64" s="294"/>
      <c r="O64" s="243" t="e">
        <f t="shared" si="15"/>
        <v>#REF!</v>
      </c>
      <c r="P64" s="243">
        <f t="shared" si="16"/>
        <v>44192</v>
      </c>
      <c r="Q64" s="294" t="e">
        <f t="shared" si="21"/>
        <v>#REF!</v>
      </c>
    </row>
    <row r="65" spans="1:17" hidden="1" x14ac:dyDescent="0.2">
      <c r="A65" s="239">
        <v>47</v>
      </c>
      <c r="B65" s="230" t="s">
        <v>400</v>
      </c>
      <c r="C65" s="266">
        <f t="shared" si="22"/>
        <v>44147</v>
      </c>
      <c r="D65" s="243">
        <f t="shared" si="23"/>
        <v>44154</v>
      </c>
      <c r="E65" s="243">
        <f t="shared" si="24"/>
        <v>44156</v>
      </c>
      <c r="F65" s="243">
        <f t="shared" si="17"/>
        <v>44183</v>
      </c>
      <c r="G65" s="245">
        <f t="shared" si="18"/>
        <v>44179</v>
      </c>
      <c r="H65" s="243">
        <f t="shared" si="19"/>
        <v>44180</v>
      </c>
      <c r="I65" s="246" t="e">
        <f t="shared" si="12"/>
        <v>#REF!</v>
      </c>
      <c r="J65" s="243">
        <f t="shared" si="20"/>
        <v>44185</v>
      </c>
      <c r="K65" s="243" t="e">
        <f t="shared" si="13"/>
        <v>#REF!</v>
      </c>
      <c r="L65" s="243">
        <f t="shared" si="14"/>
        <v>44192</v>
      </c>
      <c r="M65" s="243"/>
      <c r="N65" s="243"/>
      <c r="O65" s="243" t="e">
        <f t="shared" si="15"/>
        <v>#REF!</v>
      </c>
      <c r="P65" s="243">
        <f t="shared" si="16"/>
        <v>44199</v>
      </c>
      <c r="Q65" s="243" t="e">
        <f t="shared" si="21"/>
        <v>#REF!</v>
      </c>
    </row>
    <row r="66" spans="1:17" hidden="1" x14ac:dyDescent="0.2">
      <c r="A66" s="239">
        <v>48</v>
      </c>
      <c r="B66" s="230" t="s">
        <v>404</v>
      </c>
      <c r="C66" s="266">
        <f t="shared" si="22"/>
        <v>44154</v>
      </c>
      <c r="D66" s="243">
        <f t="shared" si="23"/>
        <v>44161</v>
      </c>
      <c r="E66" s="243">
        <f t="shared" si="24"/>
        <v>44163</v>
      </c>
      <c r="F66" s="243">
        <f t="shared" si="17"/>
        <v>44190</v>
      </c>
      <c r="G66" s="245">
        <f t="shared" si="18"/>
        <v>44186</v>
      </c>
      <c r="H66" s="243">
        <f t="shared" si="19"/>
        <v>44187</v>
      </c>
      <c r="I66" s="246" t="e">
        <f t="shared" si="12"/>
        <v>#REF!</v>
      </c>
      <c r="J66" s="243">
        <f t="shared" si="20"/>
        <v>44192</v>
      </c>
      <c r="K66" s="243" t="e">
        <f t="shared" si="13"/>
        <v>#REF!</v>
      </c>
      <c r="L66" s="243">
        <f t="shared" si="14"/>
        <v>44199</v>
      </c>
      <c r="M66" s="243"/>
      <c r="N66" s="243"/>
      <c r="O66" s="243" t="e">
        <f t="shared" si="15"/>
        <v>#REF!</v>
      </c>
      <c r="P66" s="243">
        <f t="shared" si="16"/>
        <v>44206</v>
      </c>
      <c r="Q66" s="243" t="e">
        <f t="shared" si="21"/>
        <v>#REF!</v>
      </c>
    </row>
    <row r="67" spans="1:17" hidden="1" x14ac:dyDescent="0.2">
      <c r="A67" s="267">
        <v>49</v>
      </c>
      <c r="B67" s="262" t="s">
        <v>408</v>
      </c>
      <c r="C67" s="297">
        <f t="shared" si="22"/>
        <v>44161</v>
      </c>
      <c r="D67" s="294">
        <f t="shared" si="23"/>
        <v>44168</v>
      </c>
      <c r="E67" s="298">
        <f t="shared" si="24"/>
        <v>44170</v>
      </c>
      <c r="F67" s="245">
        <f t="shared" si="17"/>
        <v>44197</v>
      </c>
      <c r="G67" s="295">
        <f t="shared" si="18"/>
        <v>44193</v>
      </c>
      <c r="H67" s="243">
        <f t="shared" si="19"/>
        <v>44194</v>
      </c>
      <c r="I67" s="296">
        <f t="shared" ref="I67:I73" si="25">E67+29</f>
        <v>44199</v>
      </c>
      <c r="J67" s="244">
        <f t="shared" si="20"/>
        <v>44199</v>
      </c>
      <c r="K67" s="243">
        <f t="shared" ref="K67:K73" si="26">E67+26</f>
        <v>44196</v>
      </c>
      <c r="L67" s="245">
        <f>L66+7</f>
        <v>44206</v>
      </c>
      <c r="M67" s="294"/>
      <c r="N67" s="294"/>
      <c r="O67" s="243">
        <f t="shared" ref="O67:O73" si="27">E67+31</f>
        <v>44201</v>
      </c>
      <c r="P67" s="243">
        <f t="shared" ref="P67:P73" si="28">E67+33</f>
        <v>44203</v>
      </c>
      <c r="Q67" s="294">
        <f t="shared" ref="Q67:Q73" si="29">L67+33</f>
        <v>44239</v>
      </c>
    </row>
    <row r="68" spans="1:17" hidden="1" x14ac:dyDescent="0.2">
      <c r="A68" s="267">
        <v>50</v>
      </c>
      <c r="B68" s="299" t="s">
        <v>409</v>
      </c>
      <c r="C68" s="300">
        <f t="shared" si="22"/>
        <v>44168</v>
      </c>
      <c r="D68" s="294">
        <f t="shared" si="23"/>
        <v>44175</v>
      </c>
      <c r="E68" s="294">
        <f t="shared" si="24"/>
        <v>44177</v>
      </c>
      <c r="F68" s="243">
        <f t="shared" ref="F68:F73" si="30">E68+27</f>
        <v>44204</v>
      </c>
      <c r="G68" s="295">
        <f>C68+23</f>
        <v>44191</v>
      </c>
      <c r="H68" s="243">
        <f t="shared" ref="H68:H73" si="31">E68+24</f>
        <v>44201</v>
      </c>
      <c r="I68" s="296">
        <f t="shared" si="25"/>
        <v>44206</v>
      </c>
      <c r="J68" s="243">
        <f t="shared" ref="J68:J73" si="32">E68+29</f>
        <v>44206</v>
      </c>
      <c r="K68" s="243">
        <f t="shared" si="26"/>
        <v>44203</v>
      </c>
      <c r="L68" s="243">
        <f t="shared" ref="L68:L73" si="33">E68+36</f>
        <v>44213</v>
      </c>
      <c r="M68" s="294"/>
      <c r="N68" s="294"/>
      <c r="O68" s="243">
        <f t="shared" si="27"/>
        <v>44208</v>
      </c>
      <c r="P68" s="243">
        <f t="shared" si="28"/>
        <v>44210</v>
      </c>
      <c r="Q68" s="294">
        <f t="shared" si="29"/>
        <v>44246</v>
      </c>
    </row>
    <row r="69" spans="1:17" hidden="1" x14ac:dyDescent="0.2">
      <c r="A69" s="267">
        <v>51</v>
      </c>
      <c r="B69" s="299" t="s">
        <v>418</v>
      </c>
      <c r="C69" s="300">
        <f t="shared" si="22"/>
        <v>44175</v>
      </c>
      <c r="D69" s="294">
        <f t="shared" si="23"/>
        <v>44182</v>
      </c>
      <c r="E69" s="294">
        <f t="shared" si="24"/>
        <v>44184</v>
      </c>
      <c r="F69" s="243">
        <f t="shared" si="30"/>
        <v>44211</v>
      </c>
      <c r="G69" s="295">
        <f>C69+23</f>
        <v>44198</v>
      </c>
      <c r="H69" s="243">
        <f t="shared" si="31"/>
        <v>44208</v>
      </c>
      <c r="I69" s="296">
        <f t="shared" si="25"/>
        <v>44213</v>
      </c>
      <c r="J69" s="243">
        <f t="shared" si="32"/>
        <v>44213</v>
      </c>
      <c r="K69" s="243">
        <f t="shared" si="26"/>
        <v>44210</v>
      </c>
      <c r="L69" s="243">
        <f t="shared" si="33"/>
        <v>44220</v>
      </c>
      <c r="M69" s="294"/>
      <c r="N69" s="294"/>
      <c r="O69" s="243">
        <f t="shared" si="27"/>
        <v>44215</v>
      </c>
      <c r="P69" s="243">
        <f t="shared" si="28"/>
        <v>44217</v>
      </c>
      <c r="Q69" s="294">
        <f t="shared" si="29"/>
        <v>44253</v>
      </c>
    </row>
    <row r="70" spans="1:17" hidden="1" x14ac:dyDescent="0.2">
      <c r="A70" s="267">
        <v>52</v>
      </c>
      <c r="B70" s="262" t="s">
        <v>425</v>
      </c>
      <c r="C70" s="297">
        <f t="shared" si="22"/>
        <v>44182</v>
      </c>
      <c r="D70" s="294">
        <f t="shared" si="23"/>
        <v>44189</v>
      </c>
      <c r="E70" s="298">
        <f t="shared" si="24"/>
        <v>44191</v>
      </c>
      <c r="F70" s="245">
        <f t="shared" si="30"/>
        <v>44218</v>
      </c>
      <c r="G70" s="295">
        <f>E70+23</f>
        <v>44214</v>
      </c>
      <c r="H70" s="243">
        <f t="shared" si="31"/>
        <v>44215</v>
      </c>
      <c r="I70" s="296">
        <f t="shared" si="25"/>
        <v>44220</v>
      </c>
      <c r="J70" s="244">
        <f t="shared" si="32"/>
        <v>44220</v>
      </c>
      <c r="K70" s="244">
        <f t="shared" si="26"/>
        <v>44217</v>
      </c>
      <c r="L70" s="243">
        <f t="shared" si="33"/>
        <v>44227</v>
      </c>
      <c r="M70" s="294"/>
      <c r="N70" s="294"/>
      <c r="O70" s="243">
        <f t="shared" si="27"/>
        <v>44222</v>
      </c>
      <c r="P70" s="244">
        <f t="shared" si="28"/>
        <v>44224</v>
      </c>
      <c r="Q70" s="294">
        <f t="shared" si="29"/>
        <v>44260</v>
      </c>
    </row>
    <row r="71" spans="1:17" hidden="1" x14ac:dyDescent="0.2">
      <c r="A71" s="267">
        <v>53</v>
      </c>
      <c r="B71" s="262" t="s">
        <v>447</v>
      </c>
      <c r="C71" s="297">
        <f t="shared" si="22"/>
        <v>44189</v>
      </c>
      <c r="D71" s="294">
        <f t="shared" si="23"/>
        <v>44196</v>
      </c>
      <c r="E71" s="298">
        <f t="shared" si="24"/>
        <v>44198</v>
      </c>
      <c r="F71" s="245">
        <f t="shared" si="30"/>
        <v>44225</v>
      </c>
      <c r="G71" s="295">
        <f>E71+23</f>
        <v>44221</v>
      </c>
      <c r="H71" s="243">
        <f t="shared" si="31"/>
        <v>44222</v>
      </c>
      <c r="I71" s="296">
        <f t="shared" si="25"/>
        <v>44227</v>
      </c>
      <c r="J71" s="244">
        <f t="shared" si="32"/>
        <v>44227</v>
      </c>
      <c r="K71" s="244">
        <f t="shared" si="26"/>
        <v>44224</v>
      </c>
      <c r="L71" s="243">
        <f t="shared" si="33"/>
        <v>44234</v>
      </c>
      <c r="M71" s="294"/>
      <c r="N71" s="294"/>
      <c r="O71" s="243">
        <f t="shared" si="27"/>
        <v>44229</v>
      </c>
      <c r="P71" s="244">
        <f t="shared" si="28"/>
        <v>44231</v>
      </c>
      <c r="Q71" s="294">
        <f t="shared" si="29"/>
        <v>44267</v>
      </c>
    </row>
    <row r="72" spans="1:17" hidden="1" x14ac:dyDescent="0.2">
      <c r="A72" s="267">
        <v>1</v>
      </c>
      <c r="B72" s="262" t="s">
        <v>448</v>
      </c>
      <c r="C72" s="293">
        <f t="shared" si="22"/>
        <v>44196</v>
      </c>
      <c r="D72" s="294">
        <f t="shared" si="23"/>
        <v>44203</v>
      </c>
      <c r="E72" s="294">
        <f t="shared" si="24"/>
        <v>44205</v>
      </c>
      <c r="F72" s="243">
        <f t="shared" si="30"/>
        <v>44232</v>
      </c>
      <c r="G72" s="295">
        <f>E72+23</f>
        <v>44228</v>
      </c>
      <c r="H72" s="243">
        <f t="shared" si="31"/>
        <v>44229</v>
      </c>
      <c r="I72" s="296">
        <f t="shared" si="25"/>
        <v>44234</v>
      </c>
      <c r="J72" s="243">
        <f t="shared" si="32"/>
        <v>44234</v>
      </c>
      <c r="K72" s="243">
        <f t="shared" si="26"/>
        <v>44231</v>
      </c>
      <c r="L72" s="243">
        <f t="shared" si="33"/>
        <v>44241</v>
      </c>
      <c r="M72" s="294"/>
      <c r="N72" s="294"/>
      <c r="O72" s="243">
        <f t="shared" si="27"/>
        <v>44236</v>
      </c>
      <c r="P72" s="243">
        <f t="shared" si="28"/>
        <v>44238</v>
      </c>
      <c r="Q72" s="294">
        <f t="shared" si="29"/>
        <v>44274</v>
      </c>
    </row>
    <row r="73" spans="1:17" hidden="1" x14ac:dyDescent="0.2">
      <c r="A73" s="267">
        <v>2</v>
      </c>
      <c r="B73" s="299" t="s">
        <v>449</v>
      </c>
      <c r="C73" s="300">
        <f t="shared" si="22"/>
        <v>44203</v>
      </c>
      <c r="D73" s="294">
        <f t="shared" si="23"/>
        <v>44210</v>
      </c>
      <c r="E73" s="294">
        <f t="shared" si="24"/>
        <v>44212</v>
      </c>
      <c r="F73" s="243">
        <f t="shared" si="30"/>
        <v>44239</v>
      </c>
      <c r="G73" s="295">
        <f>E73+23</f>
        <v>44235</v>
      </c>
      <c r="H73" s="243">
        <f t="shared" si="31"/>
        <v>44236</v>
      </c>
      <c r="I73" s="296">
        <f t="shared" si="25"/>
        <v>44241</v>
      </c>
      <c r="J73" s="243">
        <f t="shared" si="32"/>
        <v>44241</v>
      </c>
      <c r="K73" s="243">
        <f t="shared" si="26"/>
        <v>44238</v>
      </c>
      <c r="L73" s="243">
        <f t="shared" si="33"/>
        <v>44248</v>
      </c>
      <c r="M73" s="294"/>
      <c r="N73" s="294"/>
      <c r="O73" s="243">
        <f t="shared" si="27"/>
        <v>44243</v>
      </c>
      <c r="P73" s="243">
        <f t="shared" si="28"/>
        <v>44245</v>
      </c>
      <c r="Q73" s="294">
        <f t="shared" si="29"/>
        <v>44281</v>
      </c>
    </row>
    <row r="74" spans="1:17" hidden="1" x14ac:dyDescent="0.2">
      <c r="A74" s="253">
        <v>3</v>
      </c>
      <c r="B74" s="262" t="s">
        <v>496</v>
      </c>
      <c r="C74" s="255">
        <f>C73+7</f>
        <v>44210</v>
      </c>
      <c r="D74" s="256">
        <f>D73+7</f>
        <v>44217</v>
      </c>
      <c r="E74" s="256" t="s">
        <v>210</v>
      </c>
      <c r="F74" s="256">
        <f>F75</f>
        <v>44246</v>
      </c>
      <c r="G74" s="219">
        <f t="shared" ref="G74:J74" si="34">G75</f>
        <v>44242</v>
      </c>
      <c r="H74" s="256">
        <f t="shared" si="34"/>
        <v>44243</v>
      </c>
      <c r="I74" s="301">
        <f>I75</f>
        <v>44248</v>
      </c>
      <c r="J74" s="256">
        <f t="shared" si="34"/>
        <v>44248</v>
      </c>
      <c r="K74" s="256">
        <f>K75</f>
        <v>44245</v>
      </c>
      <c r="L74" s="256">
        <f>L75</f>
        <v>44255</v>
      </c>
      <c r="M74" s="256"/>
      <c r="N74" s="256"/>
      <c r="O74" s="256">
        <f>O75</f>
        <v>44250</v>
      </c>
      <c r="P74" s="256">
        <f>P75</f>
        <v>44252</v>
      </c>
      <c r="Q74" s="256">
        <f>Q75</f>
        <v>44288</v>
      </c>
    </row>
    <row r="75" spans="1:17" hidden="1" x14ac:dyDescent="0.2">
      <c r="A75" s="253">
        <v>3</v>
      </c>
      <c r="B75" s="262" t="s">
        <v>496</v>
      </c>
      <c r="C75" s="255">
        <f>C73+7</f>
        <v>44210</v>
      </c>
      <c r="D75" s="256">
        <v>44217</v>
      </c>
      <c r="E75" s="256">
        <f>E73+7</f>
        <v>44219</v>
      </c>
      <c r="F75" s="256">
        <f>E75+27</f>
        <v>44246</v>
      </c>
      <c r="G75" s="219">
        <f t="shared" ref="G75:G88" si="35">E75+23</f>
        <v>44242</v>
      </c>
      <c r="H75" s="256">
        <f>E75+24</f>
        <v>44243</v>
      </c>
      <c r="I75" s="301">
        <f>E75+29</f>
        <v>44248</v>
      </c>
      <c r="J75" s="256">
        <f>E75+29</f>
        <v>44248</v>
      </c>
      <c r="K75" s="256">
        <f>E75+26</f>
        <v>44245</v>
      </c>
      <c r="L75" s="256">
        <f>E75+36</f>
        <v>44255</v>
      </c>
      <c r="M75" s="256"/>
      <c r="N75" s="256"/>
      <c r="O75" s="256">
        <f>E75+31</f>
        <v>44250</v>
      </c>
      <c r="P75" s="256">
        <f>E75+33</f>
        <v>44252</v>
      </c>
      <c r="Q75" s="256">
        <f>L75+33</f>
        <v>44288</v>
      </c>
    </row>
    <row r="76" spans="1:17" hidden="1" x14ac:dyDescent="0.2">
      <c r="A76" s="267">
        <v>4</v>
      </c>
      <c r="B76" s="299" t="s">
        <v>480</v>
      </c>
      <c r="C76" s="300">
        <f>C74+7</f>
        <v>44217</v>
      </c>
      <c r="D76" s="294">
        <f t="shared" ref="D76:D88" si="36">D75+7</f>
        <v>44224</v>
      </c>
      <c r="E76" s="294">
        <f t="shared" ref="E76:E88" si="37">E75+7</f>
        <v>44226</v>
      </c>
      <c r="F76" s="243">
        <f t="shared" ref="F76:F88" si="38">E76+26</f>
        <v>44252</v>
      </c>
      <c r="G76" s="295">
        <f t="shared" si="35"/>
        <v>44249</v>
      </c>
      <c r="H76" s="243">
        <f t="shared" ref="H76:H88" si="39">E76+23</f>
        <v>44249</v>
      </c>
      <c r="I76" s="296">
        <f t="shared" ref="I76:I88" si="40">E76+31</f>
        <v>44257</v>
      </c>
      <c r="J76" s="243">
        <f t="shared" ref="J76:J88" si="41">E76+27</f>
        <v>44253</v>
      </c>
      <c r="K76" s="243">
        <f t="shared" ref="K76:K88" si="42">E76+33</f>
        <v>44259</v>
      </c>
      <c r="L76" s="243">
        <f t="shared" ref="L76:L88" si="43">E76+29</f>
        <v>44255</v>
      </c>
      <c r="M76" s="294"/>
      <c r="N76" s="294"/>
      <c r="O76" s="243">
        <f t="shared" ref="O76:O88" si="44">E76+29</f>
        <v>44255</v>
      </c>
      <c r="P76" s="243">
        <f t="shared" ref="P76:P88" si="45">E76+26</f>
        <v>44252</v>
      </c>
      <c r="Q76" s="294">
        <f t="shared" ref="Q76:Q88" si="46">L76+26</f>
        <v>44281</v>
      </c>
    </row>
    <row r="77" spans="1:17" hidden="1" x14ac:dyDescent="0.2">
      <c r="A77" s="253">
        <v>5</v>
      </c>
      <c r="B77" s="262" t="s">
        <v>481</v>
      </c>
      <c r="C77" s="242">
        <f t="shared" ref="C77:C89" si="47">C76+7</f>
        <v>44224</v>
      </c>
      <c r="D77" s="243">
        <f t="shared" si="36"/>
        <v>44231</v>
      </c>
      <c r="E77" s="243">
        <f t="shared" si="37"/>
        <v>44233</v>
      </c>
      <c r="F77" s="243">
        <f t="shared" si="38"/>
        <v>44259</v>
      </c>
      <c r="G77" s="245">
        <f t="shared" si="35"/>
        <v>44256</v>
      </c>
      <c r="H77" s="243">
        <f t="shared" si="39"/>
        <v>44256</v>
      </c>
      <c r="I77" s="246">
        <f t="shared" si="40"/>
        <v>44264</v>
      </c>
      <c r="J77" s="243">
        <f t="shared" si="41"/>
        <v>44260</v>
      </c>
      <c r="K77" s="243">
        <f t="shared" si="42"/>
        <v>44266</v>
      </c>
      <c r="L77" s="243">
        <f t="shared" si="43"/>
        <v>44262</v>
      </c>
      <c r="M77" s="243"/>
      <c r="N77" s="243"/>
      <c r="O77" s="243">
        <f t="shared" si="44"/>
        <v>44262</v>
      </c>
      <c r="P77" s="243">
        <f t="shared" si="45"/>
        <v>44259</v>
      </c>
      <c r="Q77" s="243">
        <f t="shared" si="46"/>
        <v>44288</v>
      </c>
    </row>
    <row r="78" spans="1:17" hidden="1" x14ac:dyDescent="0.2">
      <c r="A78" s="267">
        <v>6</v>
      </c>
      <c r="B78" s="299" t="s">
        <v>482</v>
      </c>
      <c r="C78" s="300">
        <f t="shared" si="47"/>
        <v>44231</v>
      </c>
      <c r="D78" s="294">
        <f t="shared" si="36"/>
        <v>44238</v>
      </c>
      <c r="E78" s="294">
        <f t="shared" si="37"/>
        <v>44240</v>
      </c>
      <c r="F78" s="243">
        <f t="shared" si="38"/>
        <v>44266</v>
      </c>
      <c r="G78" s="295">
        <f t="shared" si="35"/>
        <v>44263</v>
      </c>
      <c r="H78" s="243">
        <f t="shared" si="39"/>
        <v>44263</v>
      </c>
      <c r="I78" s="296">
        <f t="shared" si="40"/>
        <v>44271</v>
      </c>
      <c r="J78" s="243">
        <f t="shared" si="41"/>
        <v>44267</v>
      </c>
      <c r="K78" s="243">
        <f t="shared" si="42"/>
        <v>44273</v>
      </c>
      <c r="L78" s="243">
        <f t="shared" si="43"/>
        <v>44269</v>
      </c>
      <c r="M78" s="294"/>
      <c r="N78" s="294"/>
      <c r="O78" s="243">
        <f t="shared" si="44"/>
        <v>44269</v>
      </c>
      <c r="P78" s="243">
        <f t="shared" si="45"/>
        <v>44266</v>
      </c>
      <c r="Q78" s="294">
        <f t="shared" si="46"/>
        <v>44295</v>
      </c>
    </row>
    <row r="79" spans="1:17" hidden="1" x14ac:dyDescent="0.2">
      <c r="A79" s="267">
        <v>7</v>
      </c>
      <c r="B79" s="299" t="s">
        <v>483</v>
      </c>
      <c r="C79" s="300">
        <f t="shared" si="47"/>
        <v>44238</v>
      </c>
      <c r="D79" s="294">
        <f t="shared" si="36"/>
        <v>44245</v>
      </c>
      <c r="E79" s="294">
        <f t="shared" si="37"/>
        <v>44247</v>
      </c>
      <c r="F79" s="243">
        <f t="shared" si="38"/>
        <v>44273</v>
      </c>
      <c r="G79" s="295">
        <f t="shared" si="35"/>
        <v>44270</v>
      </c>
      <c r="H79" s="243">
        <f t="shared" si="39"/>
        <v>44270</v>
      </c>
      <c r="I79" s="296">
        <f t="shared" si="40"/>
        <v>44278</v>
      </c>
      <c r="J79" s="243">
        <f t="shared" si="41"/>
        <v>44274</v>
      </c>
      <c r="K79" s="243">
        <f t="shared" si="42"/>
        <v>44280</v>
      </c>
      <c r="L79" s="243">
        <f t="shared" si="43"/>
        <v>44276</v>
      </c>
      <c r="M79" s="294"/>
      <c r="N79" s="294"/>
      <c r="O79" s="243">
        <f t="shared" si="44"/>
        <v>44276</v>
      </c>
      <c r="P79" s="243">
        <f t="shared" si="45"/>
        <v>44273</v>
      </c>
      <c r="Q79" s="294">
        <f t="shared" si="46"/>
        <v>44302</v>
      </c>
    </row>
    <row r="80" spans="1:17" hidden="1" x14ac:dyDescent="0.2">
      <c r="A80" s="253">
        <v>8</v>
      </c>
      <c r="B80" s="262" t="s">
        <v>479</v>
      </c>
      <c r="C80" s="242">
        <f t="shared" si="47"/>
        <v>44245</v>
      </c>
      <c r="D80" s="243">
        <f t="shared" si="36"/>
        <v>44252</v>
      </c>
      <c r="E80" s="243">
        <f t="shared" si="37"/>
        <v>44254</v>
      </c>
      <c r="F80" s="243">
        <f t="shared" si="38"/>
        <v>44280</v>
      </c>
      <c r="G80" s="245">
        <f t="shared" si="35"/>
        <v>44277</v>
      </c>
      <c r="H80" s="243">
        <f t="shared" si="39"/>
        <v>44277</v>
      </c>
      <c r="I80" s="246">
        <f t="shared" si="40"/>
        <v>44285</v>
      </c>
      <c r="J80" s="243">
        <f t="shared" si="41"/>
        <v>44281</v>
      </c>
      <c r="K80" s="243">
        <f t="shared" si="42"/>
        <v>44287</v>
      </c>
      <c r="L80" s="243">
        <f t="shared" si="43"/>
        <v>44283</v>
      </c>
      <c r="M80" s="243"/>
      <c r="N80" s="243"/>
      <c r="O80" s="243">
        <f t="shared" si="44"/>
        <v>44283</v>
      </c>
      <c r="P80" s="243">
        <f t="shared" si="45"/>
        <v>44280</v>
      </c>
      <c r="Q80" s="243">
        <f t="shared" si="46"/>
        <v>44309</v>
      </c>
    </row>
    <row r="81" spans="1:17" hidden="1" x14ac:dyDescent="0.2">
      <c r="A81" s="267">
        <v>9</v>
      </c>
      <c r="B81" s="299" t="s">
        <v>490</v>
      </c>
      <c r="C81" s="300">
        <f t="shared" si="47"/>
        <v>44252</v>
      </c>
      <c r="D81" s="294">
        <f t="shared" si="36"/>
        <v>44259</v>
      </c>
      <c r="E81" s="294">
        <f t="shared" si="37"/>
        <v>44261</v>
      </c>
      <c r="F81" s="243">
        <f t="shared" si="38"/>
        <v>44287</v>
      </c>
      <c r="G81" s="295">
        <f t="shared" si="35"/>
        <v>44284</v>
      </c>
      <c r="H81" s="243">
        <f t="shared" si="39"/>
        <v>44284</v>
      </c>
      <c r="I81" s="296">
        <f t="shared" si="40"/>
        <v>44292</v>
      </c>
      <c r="J81" s="243">
        <f t="shared" si="41"/>
        <v>44288</v>
      </c>
      <c r="K81" s="243">
        <f t="shared" si="42"/>
        <v>44294</v>
      </c>
      <c r="L81" s="243">
        <f t="shared" si="43"/>
        <v>44290</v>
      </c>
      <c r="M81" s="294"/>
      <c r="N81" s="294"/>
      <c r="O81" s="243">
        <f t="shared" si="44"/>
        <v>44290</v>
      </c>
      <c r="P81" s="243">
        <f t="shared" si="45"/>
        <v>44287</v>
      </c>
      <c r="Q81" s="294">
        <f t="shared" si="46"/>
        <v>44316</v>
      </c>
    </row>
    <row r="82" spans="1:17" hidden="1" x14ac:dyDescent="0.2">
      <c r="A82" s="267">
        <v>10</v>
      </c>
      <c r="B82" s="299" t="s">
        <v>502</v>
      </c>
      <c r="C82" s="300">
        <f t="shared" si="47"/>
        <v>44259</v>
      </c>
      <c r="D82" s="294">
        <f t="shared" si="36"/>
        <v>44266</v>
      </c>
      <c r="E82" s="294">
        <f t="shared" si="37"/>
        <v>44268</v>
      </c>
      <c r="F82" s="243">
        <f t="shared" si="38"/>
        <v>44294</v>
      </c>
      <c r="G82" s="295">
        <f t="shared" si="35"/>
        <v>44291</v>
      </c>
      <c r="H82" s="243">
        <f t="shared" si="39"/>
        <v>44291</v>
      </c>
      <c r="I82" s="296">
        <f t="shared" si="40"/>
        <v>44299</v>
      </c>
      <c r="J82" s="243">
        <f t="shared" si="41"/>
        <v>44295</v>
      </c>
      <c r="K82" s="243">
        <f t="shared" si="42"/>
        <v>44301</v>
      </c>
      <c r="L82" s="243">
        <f t="shared" si="43"/>
        <v>44297</v>
      </c>
      <c r="M82" s="294">
        <f t="shared" ref="M82:N88" si="48">E82+31</f>
        <v>44299</v>
      </c>
      <c r="N82" s="294">
        <f t="shared" si="48"/>
        <v>44325</v>
      </c>
      <c r="O82" s="243">
        <f t="shared" si="44"/>
        <v>44297</v>
      </c>
      <c r="P82" s="243">
        <f t="shared" si="45"/>
        <v>44294</v>
      </c>
      <c r="Q82" s="294">
        <f t="shared" si="46"/>
        <v>44323</v>
      </c>
    </row>
    <row r="83" spans="1:17" hidden="1" x14ac:dyDescent="0.2">
      <c r="A83" s="267">
        <v>11</v>
      </c>
      <c r="B83" s="299" t="s">
        <v>532</v>
      </c>
      <c r="C83" s="302">
        <f t="shared" si="47"/>
        <v>44266</v>
      </c>
      <c r="D83" s="264">
        <f t="shared" si="36"/>
        <v>44273</v>
      </c>
      <c r="E83" s="264">
        <f t="shared" si="37"/>
        <v>44275</v>
      </c>
      <c r="F83" s="256">
        <f t="shared" si="38"/>
        <v>44301</v>
      </c>
      <c r="G83" s="303">
        <f t="shared" si="35"/>
        <v>44298</v>
      </c>
      <c r="H83" s="256">
        <f t="shared" si="39"/>
        <v>44298</v>
      </c>
      <c r="I83" s="304">
        <f t="shared" si="40"/>
        <v>44306</v>
      </c>
      <c r="J83" s="256">
        <f t="shared" si="41"/>
        <v>44302</v>
      </c>
      <c r="K83" s="256">
        <f t="shared" si="42"/>
        <v>44308</v>
      </c>
      <c r="L83" s="256">
        <f t="shared" si="43"/>
        <v>44304</v>
      </c>
      <c r="M83" s="264">
        <f t="shared" si="48"/>
        <v>44306</v>
      </c>
      <c r="N83" s="264">
        <f t="shared" si="48"/>
        <v>44332</v>
      </c>
      <c r="O83" s="256">
        <f t="shared" si="44"/>
        <v>44304</v>
      </c>
      <c r="P83" s="256">
        <f t="shared" si="45"/>
        <v>44301</v>
      </c>
      <c r="Q83" s="264">
        <f t="shared" si="46"/>
        <v>44330</v>
      </c>
    </row>
    <row r="84" spans="1:17" hidden="1" x14ac:dyDescent="0.2">
      <c r="A84" s="267">
        <v>12</v>
      </c>
      <c r="B84" s="299" t="s">
        <v>513</v>
      </c>
      <c r="C84" s="300">
        <f t="shared" si="47"/>
        <v>44273</v>
      </c>
      <c r="D84" s="295">
        <f t="shared" si="36"/>
        <v>44280</v>
      </c>
      <c r="E84" s="295">
        <f t="shared" si="37"/>
        <v>44282</v>
      </c>
      <c r="F84" s="243">
        <f t="shared" si="38"/>
        <v>44308</v>
      </c>
      <c r="G84" s="295">
        <f t="shared" si="35"/>
        <v>44305</v>
      </c>
      <c r="H84" s="243">
        <f t="shared" si="39"/>
        <v>44305</v>
      </c>
      <c r="I84" s="296">
        <f t="shared" si="40"/>
        <v>44313</v>
      </c>
      <c r="J84" s="243">
        <f t="shared" si="41"/>
        <v>44309</v>
      </c>
      <c r="K84" s="243">
        <f t="shared" si="42"/>
        <v>44315</v>
      </c>
      <c r="L84" s="243">
        <f t="shared" si="43"/>
        <v>44311</v>
      </c>
      <c r="M84" s="294">
        <f t="shared" si="48"/>
        <v>44313</v>
      </c>
      <c r="N84" s="294">
        <f t="shared" si="48"/>
        <v>44339</v>
      </c>
      <c r="O84" s="243">
        <f t="shared" si="44"/>
        <v>44311</v>
      </c>
      <c r="P84" s="243">
        <f t="shared" si="45"/>
        <v>44308</v>
      </c>
      <c r="Q84" s="294">
        <f t="shared" si="46"/>
        <v>44337</v>
      </c>
    </row>
    <row r="85" spans="1:17" hidden="1" x14ac:dyDescent="0.2">
      <c r="A85" s="267">
        <v>13</v>
      </c>
      <c r="B85" s="299" t="s">
        <v>566</v>
      </c>
      <c r="C85" s="300">
        <f t="shared" si="47"/>
        <v>44280</v>
      </c>
      <c r="D85" s="294">
        <f t="shared" si="36"/>
        <v>44287</v>
      </c>
      <c r="E85" s="294">
        <f t="shared" si="37"/>
        <v>44289</v>
      </c>
      <c r="F85" s="243">
        <f t="shared" si="38"/>
        <v>44315</v>
      </c>
      <c r="G85" s="295">
        <f t="shared" si="35"/>
        <v>44312</v>
      </c>
      <c r="H85" s="243">
        <f t="shared" si="39"/>
        <v>44312</v>
      </c>
      <c r="I85" s="296">
        <f t="shared" si="40"/>
        <v>44320</v>
      </c>
      <c r="J85" s="243">
        <f t="shared" si="41"/>
        <v>44316</v>
      </c>
      <c r="K85" s="243">
        <f t="shared" si="42"/>
        <v>44322</v>
      </c>
      <c r="L85" s="243">
        <f t="shared" si="43"/>
        <v>44318</v>
      </c>
      <c r="M85" s="294">
        <f t="shared" si="48"/>
        <v>44320</v>
      </c>
      <c r="N85" s="294">
        <f t="shared" si="48"/>
        <v>44346</v>
      </c>
      <c r="O85" s="243">
        <f t="shared" si="44"/>
        <v>44318</v>
      </c>
      <c r="P85" s="243">
        <f t="shared" si="45"/>
        <v>44315</v>
      </c>
      <c r="Q85" s="294">
        <f t="shared" si="46"/>
        <v>44344</v>
      </c>
    </row>
    <row r="86" spans="1:17" hidden="1" x14ac:dyDescent="0.2">
      <c r="A86" s="253">
        <v>14</v>
      </c>
      <c r="B86" s="254" t="s">
        <v>533</v>
      </c>
      <c r="C86" s="242">
        <f t="shared" si="47"/>
        <v>44287</v>
      </c>
      <c r="D86" s="243">
        <f t="shared" si="36"/>
        <v>44294</v>
      </c>
      <c r="E86" s="243">
        <f t="shared" si="37"/>
        <v>44296</v>
      </c>
      <c r="F86" s="243">
        <f t="shared" si="38"/>
        <v>44322</v>
      </c>
      <c r="G86" s="245">
        <f t="shared" si="35"/>
        <v>44319</v>
      </c>
      <c r="H86" s="243">
        <f t="shared" si="39"/>
        <v>44319</v>
      </c>
      <c r="I86" s="246">
        <f t="shared" si="40"/>
        <v>44327</v>
      </c>
      <c r="J86" s="243">
        <f t="shared" si="41"/>
        <v>44323</v>
      </c>
      <c r="K86" s="243">
        <f t="shared" si="42"/>
        <v>44329</v>
      </c>
      <c r="L86" s="243">
        <f t="shared" si="43"/>
        <v>44325</v>
      </c>
      <c r="M86" s="243">
        <f t="shared" si="48"/>
        <v>44327</v>
      </c>
      <c r="N86" s="243">
        <f t="shared" si="48"/>
        <v>44353</v>
      </c>
      <c r="O86" s="243">
        <f t="shared" si="44"/>
        <v>44325</v>
      </c>
      <c r="P86" s="243">
        <f t="shared" si="45"/>
        <v>44322</v>
      </c>
      <c r="Q86" s="243">
        <f t="shared" si="46"/>
        <v>44351</v>
      </c>
    </row>
    <row r="87" spans="1:17" hidden="1" x14ac:dyDescent="0.2">
      <c r="A87" s="253">
        <v>15</v>
      </c>
      <c r="B87" s="254" t="s">
        <v>539</v>
      </c>
      <c r="C87" s="242">
        <f t="shared" si="47"/>
        <v>44294</v>
      </c>
      <c r="D87" s="243">
        <f t="shared" si="36"/>
        <v>44301</v>
      </c>
      <c r="E87" s="243">
        <f t="shared" si="37"/>
        <v>44303</v>
      </c>
      <c r="F87" s="243">
        <f t="shared" si="38"/>
        <v>44329</v>
      </c>
      <c r="G87" s="245">
        <f t="shared" si="35"/>
        <v>44326</v>
      </c>
      <c r="H87" s="243">
        <f t="shared" si="39"/>
        <v>44326</v>
      </c>
      <c r="I87" s="246">
        <f t="shared" si="40"/>
        <v>44334</v>
      </c>
      <c r="J87" s="243">
        <f t="shared" si="41"/>
        <v>44330</v>
      </c>
      <c r="K87" s="243">
        <f t="shared" si="42"/>
        <v>44336</v>
      </c>
      <c r="L87" s="243">
        <f t="shared" si="43"/>
        <v>44332</v>
      </c>
      <c r="M87" s="243">
        <f t="shared" si="48"/>
        <v>44334</v>
      </c>
      <c r="N87" s="243">
        <f t="shared" si="48"/>
        <v>44360</v>
      </c>
      <c r="O87" s="243">
        <f t="shared" si="44"/>
        <v>44332</v>
      </c>
      <c r="P87" s="243">
        <f t="shared" si="45"/>
        <v>44329</v>
      </c>
      <c r="Q87" s="243">
        <f t="shared" si="46"/>
        <v>44358</v>
      </c>
    </row>
    <row r="88" spans="1:17" hidden="1" x14ac:dyDescent="0.2">
      <c r="A88" s="253">
        <v>16</v>
      </c>
      <c r="B88" s="254" t="s">
        <v>548</v>
      </c>
      <c r="C88" s="242">
        <f t="shared" si="47"/>
        <v>44301</v>
      </c>
      <c r="D88" s="243">
        <f t="shared" si="36"/>
        <v>44308</v>
      </c>
      <c r="E88" s="243">
        <f t="shared" si="37"/>
        <v>44310</v>
      </c>
      <c r="F88" s="243">
        <f t="shared" si="38"/>
        <v>44336</v>
      </c>
      <c r="G88" s="245">
        <f t="shared" si="35"/>
        <v>44333</v>
      </c>
      <c r="H88" s="243">
        <f t="shared" si="39"/>
        <v>44333</v>
      </c>
      <c r="I88" s="246">
        <f t="shared" si="40"/>
        <v>44341</v>
      </c>
      <c r="J88" s="243">
        <f t="shared" si="41"/>
        <v>44337</v>
      </c>
      <c r="K88" s="243">
        <f t="shared" si="42"/>
        <v>44343</v>
      </c>
      <c r="L88" s="243">
        <f t="shared" si="43"/>
        <v>44339</v>
      </c>
      <c r="M88" s="243">
        <f t="shared" si="48"/>
        <v>44341</v>
      </c>
      <c r="N88" s="243">
        <f t="shared" si="48"/>
        <v>44367</v>
      </c>
      <c r="O88" s="243">
        <f t="shared" si="44"/>
        <v>44339</v>
      </c>
      <c r="P88" s="243">
        <f t="shared" si="45"/>
        <v>44336</v>
      </c>
      <c r="Q88" s="243">
        <f t="shared" si="46"/>
        <v>44365</v>
      </c>
    </row>
    <row r="89" spans="1:17" hidden="1" x14ac:dyDescent="0.2">
      <c r="A89" s="253">
        <v>17</v>
      </c>
      <c r="B89" s="254" t="s">
        <v>583</v>
      </c>
      <c r="C89" s="242">
        <f t="shared" si="47"/>
        <v>44308</v>
      </c>
      <c r="D89" s="243">
        <f>D88+7</f>
        <v>44315</v>
      </c>
      <c r="E89" s="243"/>
      <c r="F89" s="243">
        <f>D89+30</f>
        <v>44345</v>
      </c>
      <c r="G89" s="245">
        <f>D89+27</f>
        <v>44342</v>
      </c>
      <c r="H89" s="243">
        <f>D89+27</f>
        <v>44342</v>
      </c>
      <c r="I89" s="246">
        <f>D89+35</f>
        <v>44350</v>
      </c>
      <c r="J89" s="243">
        <f>D89+31</f>
        <v>44346</v>
      </c>
      <c r="K89" s="243">
        <f>D89+37</f>
        <v>44352</v>
      </c>
      <c r="L89" s="243">
        <f>D89+33</f>
        <v>44348</v>
      </c>
      <c r="M89" s="243">
        <f>D89+35</f>
        <v>44350</v>
      </c>
      <c r="N89" s="243">
        <f>E89+35</f>
        <v>35</v>
      </c>
      <c r="O89" s="243">
        <f>D89+33</f>
        <v>44348</v>
      </c>
      <c r="P89" s="243">
        <f>D89+30</f>
        <v>44345</v>
      </c>
      <c r="Q89" s="243">
        <f>J89+30</f>
        <v>44376</v>
      </c>
    </row>
    <row r="90" spans="1:17" hidden="1" x14ac:dyDescent="0.2">
      <c r="A90" s="253">
        <v>18</v>
      </c>
      <c r="B90" s="254" t="s">
        <v>584</v>
      </c>
      <c r="C90" s="242">
        <f>C88+7</f>
        <v>44308</v>
      </c>
      <c r="D90" s="243"/>
      <c r="E90" s="243">
        <f>E88+14</f>
        <v>44324</v>
      </c>
      <c r="F90" s="243">
        <f t="shared" ref="F90:F136" si="49">E90+26</f>
        <v>44350</v>
      </c>
      <c r="G90" s="245">
        <f t="shared" ref="G90:G121" si="50">E90+23</f>
        <v>44347</v>
      </c>
      <c r="H90" s="243">
        <f t="shared" ref="H90:H125" si="51">E90+23</f>
        <v>44347</v>
      </c>
      <c r="I90" s="246">
        <f t="shared" ref="I90:I125" si="52">E90+31</f>
        <v>44355</v>
      </c>
      <c r="J90" s="243">
        <f t="shared" ref="J90:J125" si="53">E90+27</f>
        <v>44351</v>
      </c>
      <c r="K90" s="243">
        <f t="shared" ref="K90:K125" si="54">E90+33</f>
        <v>44357</v>
      </c>
      <c r="L90" s="243">
        <f t="shared" ref="L90:L125" si="55">E90+29</f>
        <v>44353</v>
      </c>
      <c r="M90" s="243">
        <f t="shared" ref="M90:M125" si="56">E90+31</f>
        <v>44355</v>
      </c>
      <c r="N90" s="243">
        <f t="shared" ref="N90:N125" si="57">F90+31</f>
        <v>44381</v>
      </c>
      <c r="O90" s="243">
        <f t="shared" ref="O90:O125" si="58">E90+29</f>
        <v>44353</v>
      </c>
      <c r="P90" s="243">
        <f t="shared" ref="P90:P125" si="59">E90+26</f>
        <v>44350</v>
      </c>
      <c r="Q90" s="243">
        <f t="shared" ref="Q90:Q125" si="60">L90+26</f>
        <v>44379</v>
      </c>
    </row>
    <row r="91" spans="1:17" hidden="1" x14ac:dyDescent="0.2">
      <c r="A91" s="253">
        <v>19</v>
      </c>
      <c r="B91" s="254" t="s">
        <v>560</v>
      </c>
      <c r="C91" s="242">
        <f>C88+14</f>
        <v>44315</v>
      </c>
      <c r="D91" s="243">
        <f>D88+17</f>
        <v>44325</v>
      </c>
      <c r="E91" s="243">
        <f>E88+17</f>
        <v>44327</v>
      </c>
      <c r="F91" s="243">
        <f t="shared" si="49"/>
        <v>44353</v>
      </c>
      <c r="G91" s="245">
        <f t="shared" si="50"/>
        <v>44350</v>
      </c>
      <c r="H91" s="243">
        <f t="shared" si="51"/>
        <v>44350</v>
      </c>
      <c r="I91" s="246">
        <f t="shared" si="52"/>
        <v>44358</v>
      </c>
      <c r="J91" s="243">
        <f t="shared" si="53"/>
        <v>44354</v>
      </c>
      <c r="K91" s="243">
        <f t="shared" si="54"/>
        <v>44360</v>
      </c>
      <c r="L91" s="243">
        <f t="shared" si="55"/>
        <v>44356</v>
      </c>
      <c r="M91" s="243">
        <f t="shared" si="56"/>
        <v>44358</v>
      </c>
      <c r="N91" s="243">
        <f t="shared" si="57"/>
        <v>44384</v>
      </c>
      <c r="O91" s="243">
        <f t="shared" si="58"/>
        <v>44356</v>
      </c>
      <c r="P91" s="243">
        <f t="shared" si="59"/>
        <v>44353</v>
      </c>
      <c r="Q91" s="243">
        <f t="shared" si="60"/>
        <v>44382</v>
      </c>
    </row>
    <row r="92" spans="1:17" hidden="1" x14ac:dyDescent="0.2">
      <c r="A92" s="253">
        <v>19</v>
      </c>
      <c r="B92" s="254" t="s">
        <v>567</v>
      </c>
      <c r="C92" s="242">
        <f t="shared" ref="C92:C105" si="61">C91+7</f>
        <v>44322</v>
      </c>
      <c r="D92" s="243">
        <f>D91+6</f>
        <v>44331</v>
      </c>
      <c r="E92" s="243">
        <f>E91+6</f>
        <v>44333</v>
      </c>
      <c r="F92" s="243">
        <f t="shared" si="49"/>
        <v>44359</v>
      </c>
      <c r="G92" s="245">
        <f t="shared" si="50"/>
        <v>44356</v>
      </c>
      <c r="H92" s="243">
        <f t="shared" si="51"/>
        <v>44356</v>
      </c>
      <c r="I92" s="246">
        <f t="shared" si="52"/>
        <v>44364</v>
      </c>
      <c r="J92" s="243">
        <f t="shared" si="53"/>
        <v>44360</v>
      </c>
      <c r="K92" s="243">
        <f t="shared" si="54"/>
        <v>44366</v>
      </c>
      <c r="L92" s="243">
        <f t="shared" si="55"/>
        <v>44362</v>
      </c>
      <c r="M92" s="243">
        <f t="shared" si="56"/>
        <v>44364</v>
      </c>
      <c r="N92" s="243">
        <f t="shared" si="57"/>
        <v>44390</v>
      </c>
      <c r="O92" s="243">
        <f t="shared" si="58"/>
        <v>44362</v>
      </c>
      <c r="P92" s="243">
        <f t="shared" si="59"/>
        <v>44359</v>
      </c>
      <c r="Q92" s="243">
        <f t="shared" si="60"/>
        <v>44388</v>
      </c>
    </row>
    <row r="93" spans="1:17" hidden="1" x14ac:dyDescent="0.2">
      <c r="A93" s="267">
        <v>20</v>
      </c>
      <c r="B93" s="299" t="s">
        <v>575</v>
      </c>
      <c r="C93" s="300">
        <f t="shared" si="61"/>
        <v>44329</v>
      </c>
      <c r="D93" s="294">
        <f>D92+5</f>
        <v>44336</v>
      </c>
      <c r="E93" s="294">
        <f>E92+4</f>
        <v>44337</v>
      </c>
      <c r="F93" s="243">
        <f t="shared" si="49"/>
        <v>44363</v>
      </c>
      <c r="G93" s="295">
        <f t="shared" si="50"/>
        <v>44360</v>
      </c>
      <c r="H93" s="243">
        <f t="shared" si="51"/>
        <v>44360</v>
      </c>
      <c r="I93" s="296">
        <f t="shared" si="52"/>
        <v>44368</v>
      </c>
      <c r="J93" s="243">
        <f t="shared" si="53"/>
        <v>44364</v>
      </c>
      <c r="K93" s="243">
        <f t="shared" si="54"/>
        <v>44370</v>
      </c>
      <c r="L93" s="243">
        <f t="shared" si="55"/>
        <v>44366</v>
      </c>
      <c r="M93" s="294">
        <f t="shared" si="56"/>
        <v>44368</v>
      </c>
      <c r="N93" s="294">
        <f t="shared" si="57"/>
        <v>44394</v>
      </c>
      <c r="O93" s="243">
        <f t="shared" si="58"/>
        <v>44366</v>
      </c>
      <c r="P93" s="243">
        <f t="shared" si="59"/>
        <v>44363</v>
      </c>
      <c r="Q93" s="294">
        <f t="shared" si="60"/>
        <v>44392</v>
      </c>
    </row>
    <row r="94" spans="1:17" hidden="1" x14ac:dyDescent="0.2">
      <c r="A94" s="267">
        <v>21</v>
      </c>
      <c r="B94" s="299" t="s">
        <v>592</v>
      </c>
      <c r="C94" s="300">
        <f t="shared" si="61"/>
        <v>44336</v>
      </c>
      <c r="D94" s="295">
        <f>D93+8</f>
        <v>44344</v>
      </c>
      <c r="E94" s="294">
        <f>E93+8</f>
        <v>44345</v>
      </c>
      <c r="F94" s="243">
        <f t="shared" si="49"/>
        <v>44371</v>
      </c>
      <c r="G94" s="295">
        <f t="shared" si="50"/>
        <v>44368</v>
      </c>
      <c r="H94" s="243">
        <f t="shared" si="51"/>
        <v>44368</v>
      </c>
      <c r="I94" s="296">
        <f t="shared" si="52"/>
        <v>44376</v>
      </c>
      <c r="J94" s="243">
        <f t="shared" si="53"/>
        <v>44372</v>
      </c>
      <c r="K94" s="243">
        <f t="shared" si="54"/>
        <v>44378</v>
      </c>
      <c r="L94" s="243">
        <f t="shared" si="55"/>
        <v>44374</v>
      </c>
      <c r="M94" s="294">
        <f t="shared" si="56"/>
        <v>44376</v>
      </c>
      <c r="N94" s="294">
        <f t="shared" si="57"/>
        <v>44402</v>
      </c>
      <c r="O94" s="243">
        <f t="shared" si="58"/>
        <v>44374</v>
      </c>
      <c r="P94" s="243">
        <f t="shared" si="59"/>
        <v>44371</v>
      </c>
      <c r="Q94" s="294">
        <f t="shared" si="60"/>
        <v>44400</v>
      </c>
    </row>
    <row r="95" spans="1:17" hidden="1" x14ac:dyDescent="0.2">
      <c r="A95" s="253">
        <v>22</v>
      </c>
      <c r="B95" s="254" t="s">
        <v>593</v>
      </c>
      <c r="C95" s="242">
        <f t="shared" si="61"/>
        <v>44343</v>
      </c>
      <c r="D95" s="245">
        <f>D94+7</f>
        <v>44351</v>
      </c>
      <c r="E95" s="243">
        <f>E94+7</f>
        <v>44352</v>
      </c>
      <c r="F95" s="243">
        <f t="shared" si="49"/>
        <v>44378</v>
      </c>
      <c r="G95" s="245">
        <f t="shared" si="50"/>
        <v>44375</v>
      </c>
      <c r="H95" s="243">
        <f t="shared" si="51"/>
        <v>44375</v>
      </c>
      <c r="I95" s="246">
        <f t="shared" si="52"/>
        <v>44383</v>
      </c>
      <c r="J95" s="243">
        <f t="shared" si="53"/>
        <v>44379</v>
      </c>
      <c r="K95" s="243">
        <f t="shared" si="54"/>
        <v>44385</v>
      </c>
      <c r="L95" s="243">
        <f t="shared" si="55"/>
        <v>44381</v>
      </c>
      <c r="M95" s="243">
        <f t="shared" si="56"/>
        <v>44383</v>
      </c>
      <c r="N95" s="243">
        <f t="shared" si="57"/>
        <v>44409</v>
      </c>
      <c r="O95" s="243">
        <f t="shared" si="58"/>
        <v>44381</v>
      </c>
      <c r="P95" s="243">
        <f t="shared" si="59"/>
        <v>44378</v>
      </c>
      <c r="Q95" s="243">
        <f t="shared" si="60"/>
        <v>44407</v>
      </c>
    </row>
    <row r="96" spans="1:17" hidden="1" x14ac:dyDescent="0.2">
      <c r="A96" s="253">
        <v>23</v>
      </c>
      <c r="B96" s="254" t="s">
        <v>599</v>
      </c>
      <c r="C96" s="242">
        <f t="shared" si="61"/>
        <v>44350</v>
      </c>
      <c r="D96" s="245">
        <f>D95+6</f>
        <v>44357</v>
      </c>
      <c r="E96" s="243">
        <f>E95+6</f>
        <v>44358</v>
      </c>
      <c r="F96" s="243">
        <f t="shared" si="49"/>
        <v>44384</v>
      </c>
      <c r="G96" s="245">
        <f t="shared" si="50"/>
        <v>44381</v>
      </c>
      <c r="H96" s="243">
        <f t="shared" si="51"/>
        <v>44381</v>
      </c>
      <c r="I96" s="246">
        <f t="shared" si="52"/>
        <v>44389</v>
      </c>
      <c r="J96" s="243">
        <f t="shared" si="53"/>
        <v>44385</v>
      </c>
      <c r="K96" s="243">
        <f t="shared" si="54"/>
        <v>44391</v>
      </c>
      <c r="L96" s="243">
        <f t="shared" si="55"/>
        <v>44387</v>
      </c>
      <c r="M96" s="243">
        <f t="shared" si="56"/>
        <v>44389</v>
      </c>
      <c r="N96" s="243">
        <f t="shared" si="57"/>
        <v>44415</v>
      </c>
      <c r="O96" s="243">
        <f t="shared" si="58"/>
        <v>44387</v>
      </c>
      <c r="P96" s="243">
        <f t="shared" si="59"/>
        <v>44384</v>
      </c>
      <c r="Q96" s="243">
        <f t="shared" si="60"/>
        <v>44413</v>
      </c>
    </row>
    <row r="97" spans="1:17" hidden="1" x14ac:dyDescent="0.2">
      <c r="A97" s="253">
        <v>24</v>
      </c>
      <c r="B97" s="254" t="s">
        <v>608</v>
      </c>
      <c r="C97" s="242">
        <f t="shared" si="61"/>
        <v>44357</v>
      </c>
      <c r="D97" s="245">
        <f>D96+8</f>
        <v>44365</v>
      </c>
      <c r="E97" s="243">
        <f>E96+8</f>
        <v>44366</v>
      </c>
      <c r="F97" s="243">
        <f t="shared" si="49"/>
        <v>44392</v>
      </c>
      <c r="G97" s="245">
        <f t="shared" si="50"/>
        <v>44389</v>
      </c>
      <c r="H97" s="243">
        <f t="shared" si="51"/>
        <v>44389</v>
      </c>
      <c r="I97" s="246">
        <f t="shared" si="52"/>
        <v>44397</v>
      </c>
      <c r="J97" s="243">
        <f t="shared" si="53"/>
        <v>44393</v>
      </c>
      <c r="K97" s="243">
        <f t="shared" si="54"/>
        <v>44399</v>
      </c>
      <c r="L97" s="243">
        <f t="shared" si="55"/>
        <v>44395</v>
      </c>
      <c r="M97" s="243">
        <f t="shared" si="56"/>
        <v>44397</v>
      </c>
      <c r="N97" s="243">
        <f t="shared" si="57"/>
        <v>44423</v>
      </c>
      <c r="O97" s="243">
        <f t="shared" si="58"/>
        <v>44395</v>
      </c>
      <c r="P97" s="243">
        <f t="shared" si="59"/>
        <v>44392</v>
      </c>
      <c r="Q97" s="243">
        <f t="shared" si="60"/>
        <v>44421</v>
      </c>
    </row>
    <row r="98" spans="1:17" hidden="1" x14ac:dyDescent="0.2">
      <c r="A98" s="253">
        <v>25</v>
      </c>
      <c r="B98" s="254" t="s">
        <v>609</v>
      </c>
      <c r="C98" s="242">
        <f t="shared" si="61"/>
        <v>44364</v>
      </c>
      <c r="D98" s="245">
        <f>D97+6</f>
        <v>44371</v>
      </c>
      <c r="E98" s="243">
        <f>E97+6</f>
        <v>44372</v>
      </c>
      <c r="F98" s="243">
        <f t="shared" si="49"/>
        <v>44398</v>
      </c>
      <c r="G98" s="245">
        <f t="shared" si="50"/>
        <v>44395</v>
      </c>
      <c r="H98" s="243">
        <f t="shared" si="51"/>
        <v>44395</v>
      </c>
      <c r="I98" s="246">
        <f t="shared" si="52"/>
        <v>44403</v>
      </c>
      <c r="J98" s="243">
        <f t="shared" si="53"/>
        <v>44399</v>
      </c>
      <c r="K98" s="243">
        <f t="shared" si="54"/>
        <v>44405</v>
      </c>
      <c r="L98" s="243">
        <f t="shared" si="55"/>
        <v>44401</v>
      </c>
      <c r="M98" s="243">
        <f t="shared" si="56"/>
        <v>44403</v>
      </c>
      <c r="N98" s="243">
        <f t="shared" si="57"/>
        <v>44429</v>
      </c>
      <c r="O98" s="243">
        <f t="shared" si="58"/>
        <v>44401</v>
      </c>
      <c r="P98" s="243">
        <f t="shared" si="59"/>
        <v>44398</v>
      </c>
      <c r="Q98" s="243">
        <f t="shared" si="60"/>
        <v>44427</v>
      </c>
    </row>
    <row r="99" spans="1:17" hidden="1" x14ac:dyDescent="0.2">
      <c r="A99" s="253">
        <v>26</v>
      </c>
      <c r="B99" s="254" t="s">
        <v>615</v>
      </c>
      <c r="C99" s="242">
        <f t="shared" si="61"/>
        <v>44371</v>
      </c>
      <c r="D99" s="245">
        <f>D98+7</f>
        <v>44378</v>
      </c>
      <c r="E99" s="243">
        <f>E98+7</f>
        <v>44379</v>
      </c>
      <c r="F99" s="243">
        <f t="shared" si="49"/>
        <v>44405</v>
      </c>
      <c r="G99" s="245">
        <f t="shared" si="50"/>
        <v>44402</v>
      </c>
      <c r="H99" s="243">
        <f t="shared" si="51"/>
        <v>44402</v>
      </c>
      <c r="I99" s="246">
        <f t="shared" si="52"/>
        <v>44410</v>
      </c>
      <c r="J99" s="243">
        <f t="shared" si="53"/>
        <v>44406</v>
      </c>
      <c r="K99" s="243">
        <f t="shared" si="54"/>
        <v>44412</v>
      </c>
      <c r="L99" s="243">
        <f t="shared" si="55"/>
        <v>44408</v>
      </c>
      <c r="M99" s="243">
        <f t="shared" si="56"/>
        <v>44410</v>
      </c>
      <c r="N99" s="243">
        <f t="shared" si="57"/>
        <v>44436</v>
      </c>
      <c r="O99" s="243">
        <f t="shared" si="58"/>
        <v>44408</v>
      </c>
      <c r="P99" s="243">
        <f t="shared" si="59"/>
        <v>44405</v>
      </c>
      <c r="Q99" s="243">
        <f t="shared" si="60"/>
        <v>44434</v>
      </c>
    </row>
    <row r="100" spans="1:17" hidden="1" x14ac:dyDescent="0.2">
      <c r="A100" s="253">
        <v>27</v>
      </c>
      <c r="B100" s="254" t="s">
        <v>652</v>
      </c>
      <c r="C100" s="242">
        <f t="shared" si="61"/>
        <v>44378</v>
      </c>
      <c r="D100" s="245">
        <f>D99+10</f>
        <v>44388</v>
      </c>
      <c r="E100" s="243">
        <f>E99+6</f>
        <v>44385</v>
      </c>
      <c r="F100" s="243">
        <f t="shared" si="49"/>
        <v>44411</v>
      </c>
      <c r="G100" s="245">
        <f t="shared" si="50"/>
        <v>44408</v>
      </c>
      <c r="H100" s="243">
        <f t="shared" si="51"/>
        <v>44408</v>
      </c>
      <c r="I100" s="246">
        <f t="shared" si="52"/>
        <v>44416</v>
      </c>
      <c r="J100" s="243">
        <f t="shared" si="53"/>
        <v>44412</v>
      </c>
      <c r="K100" s="243">
        <f t="shared" si="54"/>
        <v>44418</v>
      </c>
      <c r="L100" s="243">
        <f t="shared" si="55"/>
        <v>44414</v>
      </c>
      <c r="M100" s="243">
        <f t="shared" si="56"/>
        <v>44416</v>
      </c>
      <c r="N100" s="243">
        <f t="shared" si="57"/>
        <v>44442</v>
      </c>
      <c r="O100" s="243">
        <f t="shared" si="58"/>
        <v>44414</v>
      </c>
      <c r="P100" s="243">
        <f t="shared" si="59"/>
        <v>44411</v>
      </c>
      <c r="Q100" s="243">
        <f t="shared" si="60"/>
        <v>44440</v>
      </c>
    </row>
    <row r="101" spans="1:17" hidden="1" x14ac:dyDescent="0.2">
      <c r="A101" s="253">
        <v>28</v>
      </c>
      <c r="B101" s="254" t="s">
        <v>633</v>
      </c>
      <c r="C101" s="242">
        <f t="shared" si="61"/>
        <v>44385</v>
      </c>
      <c r="D101" s="245">
        <f>D100+9</f>
        <v>44397</v>
      </c>
      <c r="E101" s="243">
        <f>E100+9</f>
        <v>44394</v>
      </c>
      <c r="F101" s="243">
        <f t="shared" si="49"/>
        <v>44420</v>
      </c>
      <c r="G101" s="245">
        <f t="shared" si="50"/>
        <v>44417</v>
      </c>
      <c r="H101" s="243">
        <f t="shared" si="51"/>
        <v>44417</v>
      </c>
      <c r="I101" s="246">
        <f t="shared" si="52"/>
        <v>44425</v>
      </c>
      <c r="J101" s="243">
        <f t="shared" si="53"/>
        <v>44421</v>
      </c>
      <c r="K101" s="243">
        <f t="shared" si="54"/>
        <v>44427</v>
      </c>
      <c r="L101" s="243">
        <f t="shared" si="55"/>
        <v>44423</v>
      </c>
      <c r="M101" s="243">
        <f t="shared" si="56"/>
        <v>44425</v>
      </c>
      <c r="N101" s="243">
        <f t="shared" si="57"/>
        <v>44451</v>
      </c>
      <c r="O101" s="243">
        <f t="shared" si="58"/>
        <v>44423</v>
      </c>
      <c r="P101" s="243">
        <f t="shared" si="59"/>
        <v>44420</v>
      </c>
      <c r="Q101" s="243">
        <f t="shared" si="60"/>
        <v>44449</v>
      </c>
    </row>
    <row r="102" spans="1:17" hidden="1" x14ac:dyDescent="0.2">
      <c r="A102" s="267">
        <v>29</v>
      </c>
      <c r="B102" s="299" t="s">
        <v>639</v>
      </c>
      <c r="C102" s="293">
        <f t="shared" si="61"/>
        <v>44392</v>
      </c>
      <c r="D102" s="244">
        <f>D101+2</f>
        <v>44399</v>
      </c>
      <c r="E102" s="243">
        <f>E101+6</f>
        <v>44400</v>
      </c>
      <c r="F102" s="243">
        <f t="shared" si="49"/>
        <v>44426</v>
      </c>
      <c r="G102" s="245">
        <f t="shared" si="50"/>
        <v>44423</v>
      </c>
      <c r="H102" s="243">
        <f t="shared" si="51"/>
        <v>44423</v>
      </c>
      <c r="I102" s="246">
        <f t="shared" si="52"/>
        <v>44431</v>
      </c>
      <c r="J102" s="243">
        <f t="shared" si="53"/>
        <v>44427</v>
      </c>
      <c r="K102" s="243">
        <f t="shared" si="54"/>
        <v>44433</v>
      </c>
      <c r="L102" s="243">
        <f t="shared" si="55"/>
        <v>44429</v>
      </c>
      <c r="M102" s="243">
        <f t="shared" si="56"/>
        <v>44431</v>
      </c>
      <c r="N102" s="243">
        <f t="shared" si="57"/>
        <v>44457</v>
      </c>
      <c r="O102" s="243">
        <f t="shared" si="58"/>
        <v>44429</v>
      </c>
      <c r="P102" s="243">
        <f t="shared" si="59"/>
        <v>44426</v>
      </c>
      <c r="Q102" s="243">
        <f t="shared" si="60"/>
        <v>44455</v>
      </c>
    </row>
    <row r="103" spans="1:17" hidden="1" x14ac:dyDescent="0.2">
      <c r="A103" s="267">
        <v>30</v>
      </c>
      <c r="B103" s="299" t="s">
        <v>645</v>
      </c>
      <c r="C103" s="300">
        <f t="shared" si="61"/>
        <v>44399</v>
      </c>
      <c r="D103" s="294">
        <f>D102+5</f>
        <v>44404</v>
      </c>
      <c r="E103" s="294">
        <f>E102+7</f>
        <v>44407</v>
      </c>
      <c r="F103" s="243">
        <f t="shared" si="49"/>
        <v>44433</v>
      </c>
      <c r="G103" s="295">
        <f t="shared" si="50"/>
        <v>44430</v>
      </c>
      <c r="H103" s="243">
        <f t="shared" si="51"/>
        <v>44430</v>
      </c>
      <c r="I103" s="296">
        <f t="shared" si="52"/>
        <v>44438</v>
      </c>
      <c r="J103" s="243">
        <f t="shared" si="53"/>
        <v>44434</v>
      </c>
      <c r="K103" s="243">
        <f t="shared" si="54"/>
        <v>44440</v>
      </c>
      <c r="L103" s="243">
        <f t="shared" si="55"/>
        <v>44436</v>
      </c>
      <c r="M103" s="294">
        <f t="shared" si="56"/>
        <v>44438</v>
      </c>
      <c r="N103" s="294">
        <f t="shared" si="57"/>
        <v>44464</v>
      </c>
      <c r="O103" s="243">
        <f t="shared" si="58"/>
        <v>44436</v>
      </c>
      <c r="P103" s="243">
        <f t="shared" si="59"/>
        <v>44433</v>
      </c>
      <c r="Q103" s="294">
        <f t="shared" si="60"/>
        <v>44462</v>
      </c>
    </row>
    <row r="104" spans="1:17" hidden="1" x14ac:dyDescent="0.2">
      <c r="A104" s="253">
        <v>31</v>
      </c>
      <c r="B104" s="254" t="s">
        <v>661</v>
      </c>
      <c r="C104" s="242">
        <f t="shared" si="61"/>
        <v>44406</v>
      </c>
      <c r="D104" s="243">
        <f>D103+9</f>
        <v>44413</v>
      </c>
      <c r="E104" s="243">
        <f>E103+8</f>
        <v>44415</v>
      </c>
      <c r="F104" s="243">
        <f t="shared" si="49"/>
        <v>44441</v>
      </c>
      <c r="G104" s="245">
        <f t="shared" si="50"/>
        <v>44438</v>
      </c>
      <c r="H104" s="243">
        <f t="shared" si="51"/>
        <v>44438</v>
      </c>
      <c r="I104" s="246">
        <f t="shared" si="52"/>
        <v>44446</v>
      </c>
      <c r="J104" s="243">
        <f t="shared" si="53"/>
        <v>44442</v>
      </c>
      <c r="K104" s="243">
        <f t="shared" si="54"/>
        <v>44448</v>
      </c>
      <c r="L104" s="243">
        <f t="shared" si="55"/>
        <v>44444</v>
      </c>
      <c r="M104" s="243">
        <f t="shared" si="56"/>
        <v>44446</v>
      </c>
      <c r="N104" s="243">
        <f t="shared" si="57"/>
        <v>44472</v>
      </c>
      <c r="O104" s="243">
        <f t="shared" si="58"/>
        <v>44444</v>
      </c>
      <c r="P104" s="243">
        <f t="shared" si="59"/>
        <v>44441</v>
      </c>
      <c r="Q104" s="243">
        <f t="shared" si="60"/>
        <v>44470</v>
      </c>
    </row>
    <row r="105" spans="1:17" hidden="1" x14ac:dyDescent="0.2">
      <c r="A105" s="253">
        <v>32</v>
      </c>
      <c r="B105" s="254" t="s">
        <v>662</v>
      </c>
      <c r="C105" s="242">
        <f t="shared" si="61"/>
        <v>44413</v>
      </c>
      <c r="D105" s="243">
        <f>D104+14</f>
        <v>44427</v>
      </c>
      <c r="E105" s="243">
        <f>E104+7</f>
        <v>44422</v>
      </c>
      <c r="F105" s="243">
        <f t="shared" si="49"/>
        <v>44448</v>
      </c>
      <c r="G105" s="245">
        <f t="shared" si="50"/>
        <v>44445</v>
      </c>
      <c r="H105" s="243">
        <f t="shared" si="51"/>
        <v>44445</v>
      </c>
      <c r="I105" s="246">
        <f t="shared" si="52"/>
        <v>44453</v>
      </c>
      <c r="J105" s="243">
        <f t="shared" si="53"/>
        <v>44449</v>
      </c>
      <c r="K105" s="243">
        <f t="shared" si="54"/>
        <v>44455</v>
      </c>
      <c r="L105" s="243">
        <f t="shared" si="55"/>
        <v>44451</v>
      </c>
      <c r="M105" s="243">
        <f t="shared" si="56"/>
        <v>44453</v>
      </c>
      <c r="N105" s="243">
        <f t="shared" si="57"/>
        <v>44479</v>
      </c>
      <c r="O105" s="243">
        <f t="shared" si="58"/>
        <v>44451</v>
      </c>
      <c r="P105" s="243">
        <f t="shared" si="59"/>
        <v>44448</v>
      </c>
      <c r="Q105" s="243">
        <f t="shared" si="60"/>
        <v>44477</v>
      </c>
    </row>
    <row r="106" spans="1:17" hidden="1" x14ac:dyDescent="0.2">
      <c r="A106" s="253">
        <v>33</v>
      </c>
      <c r="B106" s="254" t="s">
        <v>668</v>
      </c>
      <c r="C106" s="293">
        <f t="shared" ref="C106:C147" si="62">E106-7</f>
        <v>44424</v>
      </c>
      <c r="D106" s="246">
        <f>D105+3</f>
        <v>44430</v>
      </c>
      <c r="E106" s="243">
        <f>E105+9</f>
        <v>44431</v>
      </c>
      <c r="F106" s="243">
        <f t="shared" si="49"/>
        <v>44457</v>
      </c>
      <c r="G106" s="245">
        <f t="shared" si="50"/>
        <v>44454</v>
      </c>
      <c r="H106" s="243">
        <f t="shared" si="51"/>
        <v>44454</v>
      </c>
      <c r="I106" s="246">
        <f t="shared" si="52"/>
        <v>44462</v>
      </c>
      <c r="J106" s="243">
        <f t="shared" si="53"/>
        <v>44458</v>
      </c>
      <c r="K106" s="243">
        <f t="shared" si="54"/>
        <v>44464</v>
      </c>
      <c r="L106" s="243">
        <f t="shared" si="55"/>
        <v>44460</v>
      </c>
      <c r="M106" s="243">
        <f t="shared" si="56"/>
        <v>44462</v>
      </c>
      <c r="N106" s="243">
        <f t="shared" si="57"/>
        <v>44488</v>
      </c>
      <c r="O106" s="243">
        <f t="shared" si="58"/>
        <v>44460</v>
      </c>
      <c r="P106" s="243">
        <f t="shared" si="59"/>
        <v>44457</v>
      </c>
      <c r="Q106" s="243">
        <f t="shared" si="60"/>
        <v>44486</v>
      </c>
    </row>
    <row r="107" spans="1:17" hidden="1" x14ac:dyDescent="0.2">
      <c r="A107" s="253">
        <v>34</v>
      </c>
      <c r="B107" s="254" t="s">
        <v>674</v>
      </c>
      <c r="C107" s="266">
        <f t="shared" si="62"/>
        <v>44429</v>
      </c>
      <c r="D107" s="246">
        <f>D106+5</f>
        <v>44435</v>
      </c>
      <c r="E107" s="243">
        <f>E106+5</f>
        <v>44436</v>
      </c>
      <c r="F107" s="243">
        <f t="shared" si="49"/>
        <v>44462</v>
      </c>
      <c r="G107" s="245">
        <f t="shared" si="50"/>
        <v>44459</v>
      </c>
      <c r="H107" s="243">
        <f t="shared" si="51"/>
        <v>44459</v>
      </c>
      <c r="I107" s="246">
        <f t="shared" si="52"/>
        <v>44467</v>
      </c>
      <c r="J107" s="243">
        <f t="shared" si="53"/>
        <v>44463</v>
      </c>
      <c r="K107" s="243">
        <f t="shared" si="54"/>
        <v>44469</v>
      </c>
      <c r="L107" s="243">
        <f t="shared" si="55"/>
        <v>44465</v>
      </c>
      <c r="M107" s="243">
        <f t="shared" si="56"/>
        <v>44467</v>
      </c>
      <c r="N107" s="243">
        <f t="shared" si="57"/>
        <v>44493</v>
      </c>
      <c r="O107" s="243">
        <f t="shared" si="58"/>
        <v>44465</v>
      </c>
      <c r="P107" s="243">
        <f t="shared" si="59"/>
        <v>44462</v>
      </c>
      <c r="Q107" s="243">
        <f t="shared" si="60"/>
        <v>44491</v>
      </c>
    </row>
    <row r="108" spans="1:17" hidden="1" x14ac:dyDescent="0.2">
      <c r="A108" s="253">
        <v>35</v>
      </c>
      <c r="B108" s="254" t="s">
        <v>687</v>
      </c>
      <c r="C108" s="266">
        <f t="shared" si="62"/>
        <v>44435</v>
      </c>
      <c r="D108" s="246">
        <f>D107+6</f>
        <v>44441</v>
      </c>
      <c r="E108" s="243">
        <f>E107+6</f>
        <v>44442</v>
      </c>
      <c r="F108" s="243">
        <f t="shared" si="49"/>
        <v>44468</v>
      </c>
      <c r="G108" s="245">
        <f t="shared" si="50"/>
        <v>44465</v>
      </c>
      <c r="H108" s="243">
        <f t="shared" si="51"/>
        <v>44465</v>
      </c>
      <c r="I108" s="246">
        <f t="shared" si="52"/>
        <v>44473</v>
      </c>
      <c r="J108" s="243">
        <f t="shared" si="53"/>
        <v>44469</v>
      </c>
      <c r="K108" s="243">
        <f t="shared" si="54"/>
        <v>44475</v>
      </c>
      <c r="L108" s="243">
        <f t="shared" si="55"/>
        <v>44471</v>
      </c>
      <c r="M108" s="243">
        <f t="shared" si="56"/>
        <v>44473</v>
      </c>
      <c r="N108" s="243">
        <f t="shared" si="57"/>
        <v>44499</v>
      </c>
      <c r="O108" s="243">
        <f t="shared" si="58"/>
        <v>44471</v>
      </c>
      <c r="P108" s="243">
        <f t="shared" si="59"/>
        <v>44468</v>
      </c>
      <c r="Q108" s="243">
        <f t="shared" si="60"/>
        <v>44497</v>
      </c>
    </row>
    <row r="109" spans="1:17" hidden="1" x14ac:dyDescent="0.2">
      <c r="A109" s="253">
        <v>36</v>
      </c>
      <c r="B109" s="254" t="s">
        <v>688</v>
      </c>
      <c r="C109" s="266">
        <f t="shared" si="62"/>
        <v>44444</v>
      </c>
      <c r="D109" s="246">
        <f>D108+7</f>
        <v>44448</v>
      </c>
      <c r="E109" s="243">
        <f>E108+9</f>
        <v>44451</v>
      </c>
      <c r="F109" s="243">
        <f t="shared" si="49"/>
        <v>44477</v>
      </c>
      <c r="G109" s="245">
        <f t="shared" si="50"/>
        <v>44474</v>
      </c>
      <c r="H109" s="243">
        <f t="shared" si="51"/>
        <v>44474</v>
      </c>
      <c r="I109" s="246">
        <f t="shared" si="52"/>
        <v>44482</v>
      </c>
      <c r="J109" s="243">
        <f t="shared" si="53"/>
        <v>44478</v>
      </c>
      <c r="K109" s="243">
        <f t="shared" si="54"/>
        <v>44484</v>
      </c>
      <c r="L109" s="243">
        <f t="shared" si="55"/>
        <v>44480</v>
      </c>
      <c r="M109" s="243">
        <f t="shared" si="56"/>
        <v>44482</v>
      </c>
      <c r="N109" s="243">
        <f t="shared" si="57"/>
        <v>44508</v>
      </c>
      <c r="O109" s="243">
        <f t="shared" si="58"/>
        <v>44480</v>
      </c>
      <c r="P109" s="243">
        <f t="shared" si="59"/>
        <v>44477</v>
      </c>
      <c r="Q109" s="243">
        <f t="shared" si="60"/>
        <v>44506</v>
      </c>
    </row>
    <row r="110" spans="1:17" hidden="1" x14ac:dyDescent="0.2">
      <c r="A110" s="253">
        <v>37</v>
      </c>
      <c r="B110" s="254" t="s">
        <v>694</v>
      </c>
      <c r="C110" s="266">
        <f t="shared" si="62"/>
        <v>44450</v>
      </c>
      <c r="D110" s="246">
        <f>D109+15</f>
        <v>44463</v>
      </c>
      <c r="E110" s="246">
        <f>E109+6</f>
        <v>44457</v>
      </c>
      <c r="F110" s="243">
        <f t="shared" si="49"/>
        <v>44483</v>
      </c>
      <c r="G110" s="245">
        <f t="shared" si="50"/>
        <v>44480</v>
      </c>
      <c r="H110" s="243">
        <f t="shared" si="51"/>
        <v>44480</v>
      </c>
      <c r="I110" s="246">
        <f t="shared" si="52"/>
        <v>44488</v>
      </c>
      <c r="J110" s="243">
        <f t="shared" si="53"/>
        <v>44484</v>
      </c>
      <c r="K110" s="243">
        <f t="shared" si="54"/>
        <v>44490</v>
      </c>
      <c r="L110" s="243">
        <f t="shared" si="55"/>
        <v>44486</v>
      </c>
      <c r="M110" s="243">
        <f t="shared" si="56"/>
        <v>44488</v>
      </c>
      <c r="N110" s="243">
        <f t="shared" si="57"/>
        <v>44514</v>
      </c>
      <c r="O110" s="243">
        <f t="shared" si="58"/>
        <v>44486</v>
      </c>
      <c r="P110" s="243">
        <f t="shared" si="59"/>
        <v>44483</v>
      </c>
      <c r="Q110" s="243">
        <f t="shared" si="60"/>
        <v>44512</v>
      </c>
    </row>
    <row r="111" spans="1:17" hidden="1" x14ac:dyDescent="0.2">
      <c r="A111" s="253">
        <v>38</v>
      </c>
      <c r="B111" s="254" t="s">
        <v>704</v>
      </c>
      <c r="C111" s="266">
        <f t="shared" si="62"/>
        <v>44460</v>
      </c>
      <c r="D111" s="246">
        <f>D110+5</f>
        <v>44468</v>
      </c>
      <c r="E111" s="246">
        <f>E110+10</f>
        <v>44467</v>
      </c>
      <c r="F111" s="243">
        <f t="shared" si="49"/>
        <v>44493</v>
      </c>
      <c r="G111" s="245">
        <f t="shared" si="50"/>
        <v>44490</v>
      </c>
      <c r="H111" s="243">
        <f t="shared" si="51"/>
        <v>44490</v>
      </c>
      <c r="I111" s="246">
        <f t="shared" si="52"/>
        <v>44498</v>
      </c>
      <c r="J111" s="243">
        <f t="shared" si="53"/>
        <v>44494</v>
      </c>
      <c r="K111" s="243">
        <f t="shared" si="54"/>
        <v>44500</v>
      </c>
      <c r="L111" s="243">
        <f t="shared" si="55"/>
        <v>44496</v>
      </c>
      <c r="M111" s="243">
        <f t="shared" si="56"/>
        <v>44498</v>
      </c>
      <c r="N111" s="243">
        <f t="shared" si="57"/>
        <v>44524</v>
      </c>
      <c r="O111" s="243">
        <f t="shared" si="58"/>
        <v>44496</v>
      </c>
      <c r="P111" s="243">
        <f t="shared" si="59"/>
        <v>44493</v>
      </c>
      <c r="Q111" s="243">
        <f t="shared" si="60"/>
        <v>44522</v>
      </c>
    </row>
    <row r="112" spans="1:17" hidden="1" x14ac:dyDescent="0.2">
      <c r="A112" s="253">
        <v>39</v>
      </c>
      <c r="B112" s="254" t="s">
        <v>705</v>
      </c>
      <c r="C112" s="266">
        <f t="shared" si="62"/>
        <v>44466</v>
      </c>
      <c r="D112" s="246">
        <f>D111+1</f>
        <v>44469</v>
      </c>
      <c r="E112" s="243">
        <f>E111+6</f>
        <v>44473</v>
      </c>
      <c r="F112" s="243">
        <f t="shared" si="49"/>
        <v>44499</v>
      </c>
      <c r="G112" s="245">
        <f t="shared" si="50"/>
        <v>44496</v>
      </c>
      <c r="H112" s="243">
        <f t="shared" si="51"/>
        <v>44496</v>
      </c>
      <c r="I112" s="246">
        <f t="shared" si="52"/>
        <v>44504</v>
      </c>
      <c r="J112" s="243">
        <f t="shared" si="53"/>
        <v>44500</v>
      </c>
      <c r="K112" s="243">
        <f t="shared" si="54"/>
        <v>44506</v>
      </c>
      <c r="L112" s="243">
        <f t="shared" si="55"/>
        <v>44502</v>
      </c>
      <c r="M112" s="243">
        <f t="shared" si="56"/>
        <v>44504</v>
      </c>
      <c r="N112" s="243">
        <f t="shared" si="57"/>
        <v>44530</v>
      </c>
      <c r="O112" s="243">
        <f t="shared" si="58"/>
        <v>44502</v>
      </c>
      <c r="P112" s="243">
        <f t="shared" si="59"/>
        <v>44499</v>
      </c>
      <c r="Q112" s="243">
        <f t="shared" si="60"/>
        <v>44528</v>
      </c>
    </row>
    <row r="113" spans="1:17" hidden="1" x14ac:dyDescent="0.2">
      <c r="A113" s="253">
        <v>40</v>
      </c>
      <c r="B113" s="254" t="s">
        <v>713</v>
      </c>
      <c r="C113" s="266">
        <f t="shared" si="62"/>
        <v>44470</v>
      </c>
      <c r="D113" s="246">
        <f>D112+7</f>
        <v>44476</v>
      </c>
      <c r="E113" s="243">
        <f>E112+4</f>
        <v>44477</v>
      </c>
      <c r="F113" s="243">
        <f t="shared" si="49"/>
        <v>44503</v>
      </c>
      <c r="G113" s="245">
        <f t="shared" si="50"/>
        <v>44500</v>
      </c>
      <c r="H113" s="243">
        <f t="shared" si="51"/>
        <v>44500</v>
      </c>
      <c r="I113" s="246">
        <f t="shared" si="52"/>
        <v>44508</v>
      </c>
      <c r="J113" s="243">
        <f t="shared" si="53"/>
        <v>44504</v>
      </c>
      <c r="K113" s="243">
        <f t="shared" si="54"/>
        <v>44510</v>
      </c>
      <c r="L113" s="243">
        <f t="shared" si="55"/>
        <v>44506</v>
      </c>
      <c r="M113" s="243">
        <f t="shared" si="56"/>
        <v>44508</v>
      </c>
      <c r="N113" s="243">
        <f t="shared" si="57"/>
        <v>44534</v>
      </c>
      <c r="O113" s="243">
        <f t="shared" si="58"/>
        <v>44506</v>
      </c>
      <c r="P113" s="243">
        <f t="shared" si="59"/>
        <v>44503</v>
      </c>
      <c r="Q113" s="243">
        <f t="shared" si="60"/>
        <v>44532</v>
      </c>
    </row>
    <row r="114" spans="1:17" hidden="1" x14ac:dyDescent="0.2">
      <c r="A114" s="267">
        <v>41</v>
      </c>
      <c r="B114" s="299" t="s">
        <v>716</v>
      </c>
      <c r="C114" s="300">
        <f t="shared" si="62"/>
        <v>44478</v>
      </c>
      <c r="D114" s="294">
        <f>D113+7</f>
        <v>44483</v>
      </c>
      <c r="E114" s="294">
        <f>E113+8</f>
        <v>44485</v>
      </c>
      <c r="F114" s="243">
        <f t="shared" si="49"/>
        <v>44511</v>
      </c>
      <c r="G114" s="295">
        <f t="shared" si="50"/>
        <v>44508</v>
      </c>
      <c r="H114" s="243">
        <f t="shared" si="51"/>
        <v>44508</v>
      </c>
      <c r="I114" s="296">
        <f t="shared" si="52"/>
        <v>44516</v>
      </c>
      <c r="J114" s="243">
        <f t="shared" si="53"/>
        <v>44512</v>
      </c>
      <c r="K114" s="243">
        <f t="shared" si="54"/>
        <v>44518</v>
      </c>
      <c r="L114" s="243">
        <f t="shared" si="55"/>
        <v>44514</v>
      </c>
      <c r="M114" s="294">
        <f t="shared" si="56"/>
        <v>44516</v>
      </c>
      <c r="N114" s="294">
        <f t="shared" si="57"/>
        <v>44542</v>
      </c>
      <c r="O114" s="243">
        <f t="shared" si="58"/>
        <v>44514</v>
      </c>
      <c r="P114" s="243">
        <f t="shared" si="59"/>
        <v>44511</v>
      </c>
      <c r="Q114" s="294">
        <f t="shared" si="60"/>
        <v>44540</v>
      </c>
    </row>
    <row r="115" spans="1:17" hidden="1" x14ac:dyDescent="0.2">
      <c r="A115" s="253">
        <v>42</v>
      </c>
      <c r="B115" s="254" t="s">
        <v>746</v>
      </c>
      <c r="C115" s="242">
        <f t="shared" si="62"/>
        <v>44486</v>
      </c>
      <c r="D115" s="243">
        <f>D114+12</f>
        <v>44495</v>
      </c>
      <c r="E115" s="243">
        <f>E114+8</f>
        <v>44493</v>
      </c>
      <c r="F115" s="243">
        <f t="shared" si="49"/>
        <v>44519</v>
      </c>
      <c r="G115" s="245">
        <f t="shared" si="50"/>
        <v>44516</v>
      </c>
      <c r="H115" s="243">
        <f t="shared" si="51"/>
        <v>44516</v>
      </c>
      <c r="I115" s="246">
        <f t="shared" si="52"/>
        <v>44524</v>
      </c>
      <c r="J115" s="243">
        <f t="shared" si="53"/>
        <v>44520</v>
      </c>
      <c r="K115" s="243">
        <f t="shared" si="54"/>
        <v>44526</v>
      </c>
      <c r="L115" s="243">
        <f t="shared" si="55"/>
        <v>44522</v>
      </c>
      <c r="M115" s="243">
        <f t="shared" si="56"/>
        <v>44524</v>
      </c>
      <c r="N115" s="243">
        <f t="shared" si="57"/>
        <v>44550</v>
      </c>
      <c r="O115" s="243">
        <f t="shared" si="58"/>
        <v>44522</v>
      </c>
      <c r="P115" s="243">
        <f t="shared" si="59"/>
        <v>44519</v>
      </c>
      <c r="Q115" s="243">
        <f t="shared" si="60"/>
        <v>44548</v>
      </c>
    </row>
    <row r="116" spans="1:17" hidden="1" x14ac:dyDescent="0.2">
      <c r="A116" s="253">
        <v>43</v>
      </c>
      <c r="B116" s="254" t="s">
        <v>729</v>
      </c>
      <c r="C116" s="242">
        <f t="shared" si="62"/>
        <v>44492</v>
      </c>
      <c r="D116" s="243">
        <f>D115+3</f>
        <v>44498</v>
      </c>
      <c r="E116" s="243">
        <f>E115+6</f>
        <v>44499</v>
      </c>
      <c r="F116" s="243">
        <f t="shared" si="49"/>
        <v>44525</v>
      </c>
      <c r="G116" s="245">
        <f t="shared" si="50"/>
        <v>44522</v>
      </c>
      <c r="H116" s="243">
        <f t="shared" si="51"/>
        <v>44522</v>
      </c>
      <c r="I116" s="246">
        <f t="shared" si="52"/>
        <v>44530</v>
      </c>
      <c r="J116" s="243">
        <f t="shared" si="53"/>
        <v>44526</v>
      </c>
      <c r="K116" s="243">
        <f t="shared" si="54"/>
        <v>44532</v>
      </c>
      <c r="L116" s="243">
        <f t="shared" si="55"/>
        <v>44528</v>
      </c>
      <c r="M116" s="243">
        <f t="shared" si="56"/>
        <v>44530</v>
      </c>
      <c r="N116" s="243">
        <f t="shared" si="57"/>
        <v>44556</v>
      </c>
      <c r="O116" s="243">
        <f t="shared" si="58"/>
        <v>44528</v>
      </c>
      <c r="P116" s="243">
        <f t="shared" si="59"/>
        <v>44525</v>
      </c>
      <c r="Q116" s="243">
        <f t="shared" si="60"/>
        <v>44554</v>
      </c>
    </row>
    <row r="117" spans="1:17" hidden="1" x14ac:dyDescent="0.2">
      <c r="A117" s="253">
        <v>44</v>
      </c>
      <c r="B117" s="254" t="s">
        <v>733</v>
      </c>
      <c r="C117" s="242">
        <f t="shared" si="62"/>
        <v>44499</v>
      </c>
      <c r="D117" s="243">
        <f>D116+12</f>
        <v>44510</v>
      </c>
      <c r="E117" s="243">
        <f>E116+7</f>
        <v>44506</v>
      </c>
      <c r="F117" s="243">
        <f t="shared" si="49"/>
        <v>44532</v>
      </c>
      <c r="G117" s="245">
        <f t="shared" si="50"/>
        <v>44529</v>
      </c>
      <c r="H117" s="243">
        <f t="shared" si="51"/>
        <v>44529</v>
      </c>
      <c r="I117" s="246">
        <f t="shared" si="52"/>
        <v>44537</v>
      </c>
      <c r="J117" s="243">
        <f t="shared" si="53"/>
        <v>44533</v>
      </c>
      <c r="K117" s="243">
        <f t="shared" si="54"/>
        <v>44539</v>
      </c>
      <c r="L117" s="243">
        <f t="shared" si="55"/>
        <v>44535</v>
      </c>
      <c r="M117" s="243">
        <f t="shared" si="56"/>
        <v>44537</v>
      </c>
      <c r="N117" s="243">
        <f t="shared" si="57"/>
        <v>44563</v>
      </c>
      <c r="O117" s="243">
        <f t="shared" si="58"/>
        <v>44535</v>
      </c>
      <c r="P117" s="243">
        <f t="shared" si="59"/>
        <v>44532</v>
      </c>
      <c r="Q117" s="243">
        <f t="shared" si="60"/>
        <v>44561</v>
      </c>
    </row>
    <row r="118" spans="1:17" hidden="1" x14ac:dyDescent="0.2">
      <c r="A118" s="253">
        <v>45</v>
      </c>
      <c r="B118" s="254" t="s">
        <v>747</v>
      </c>
      <c r="C118" s="242">
        <f t="shared" si="62"/>
        <v>44507</v>
      </c>
      <c r="D118" s="243">
        <f>D117+7</f>
        <v>44517</v>
      </c>
      <c r="E118" s="243">
        <f>E117+8</f>
        <v>44514</v>
      </c>
      <c r="F118" s="243">
        <f t="shared" si="49"/>
        <v>44540</v>
      </c>
      <c r="G118" s="245">
        <f t="shared" si="50"/>
        <v>44537</v>
      </c>
      <c r="H118" s="243">
        <f t="shared" si="51"/>
        <v>44537</v>
      </c>
      <c r="I118" s="246">
        <f t="shared" si="52"/>
        <v>44545</v>
      </c>
      <c r="J118" s="243">
        <f t="shared" si="53"/>
        <v>44541</v>
      </c>
      <c r="K118" s="243">
        <f t="shared" si="54"/>
        <v>44547</v>
      </c>
      <c r="L118" s="243">
        <f t="shared" si="55"/>
        <v>44543</v>
      </c>
      <c r="M118" s="243">
        <f t="shared" si="56"/>
        <v>44545</v>
      </c>
      <c r="N118" s="243">
        <f t="shared" si="57"/>
        <v>44571</v>
      </c>
      <c r="O118" s="243">
        <f t="shared" si="58"/>
        <v>44543</v>
      </c>
      <c r="P118" s="243">
        <f t="shared" si="59"/>
        <v>44540</v>
      </c>
      <c r="Q118" s="243">
        <f t="shared" si="60"/>
        <v>44569</v>
      </c>
    </row>
    <row r="119" spans="1:17" hidden="1" x14ac:dyDescent="0.2">
      <c r="A119" s="253">
        <v>47</v>
      </c>
      <c r="B119" s="254" t="s">
        <v>748</v>
      </c>
      <c r="C119" s="242">
        <f t="shared" si="62"/>
        <v>44516</v>
      </c>
      <c r="D119" s="243">
        <f>D118+10</f>
        <v>44527</v>
      </c>
      <c r="E119" s="243">
        <f>E118+9</f>
        <v>44523</v>
      </c>
      <c r="F119" s="243">
        <f t="shared" si="49"/>
        <v>44549</v>
      </c>
      <c r="G119" s="245">
        <f t="shared" si="50"/>
        <v>44546</v>
      </c>
      <c r="H119" s="243">
        <f t="shared" si="51"/>
        <v>44546</v>
      </c>
      <c r="I119" s="246">
        <f t="shared" si="52"/>
        <v>44554</v>
      </c>
      <c r="J119" s="243">
        <f t="shared" si="53"/>
        <v>44550</v>
      </c>
      <c r="K119" s="243">
        <f t="shared" si="54"/>
        <v>44556</v>
      </c>
      <c r="L119" s="243">
        <f t="shared" si="55"/>
        <v>44552</v>
      </c>
      <c r="M119" s="243">
        <f t="shared" si="56"/>
        <v>44554</v>
      </c>
      <c r="N119" s="243">
        <f t="shared" si="57"/>
        <v>44580</v>
      </c>
      <c r="O119" s="243">
        <f t="shared" si="58"/>
        <v>44552</v>
      </c>
      <c r="P119" s="243">
        <f t="shared" si="59"/>
        <v>44549</v>
      </c>
      <c r="Q119" s="243">
        <f t="shared" si="60"/>
        <v>44578</v>
      </c>
    </row>
    <row r="120" spans="1:17" hidden="1" x14ac:dyDescent="0.2">
      <c r="A120" s="253">
        <v>48</v>
      </c>
      <c r="B120" s="254" t="s">
        <v>778</v>
      </c>
      <c r="C120" s="242">
        <f t="shared" si="62"/>
        <v>44529</v>
      </c>
      <c r="D120" s="243">
        <f>D119+6</f>
        <v>44533</v>
      </c>
      <c r="E120" s="243">
        <f>E119+13</f>
        <v>44536</v>
      </c>
      <c r="F120" s="243">
        <f t="shared" si="49"/>
        <v>44562</v>
      </c>
      <c r="G120" s="245">
        <f t="shared" si="50"/>
        <v>44559</v>
      </c>
      <c r="H120" s="243">
        <f t="shared" si="51"/>
        <v>44559</v>
      </c>
      <c r="I120" s="246">
        <f t="shared" si="52"/>
        <v>44567</v>
      </c>
      <c r="J120" s="243">
        <f t="shared" si="53"/>
        <v>44563</v>
      </c>
      <c r="K120" s="243">
        <f t="shared" si="54"/>
        <v>44569</v>
      </c>
      <c r="L120" s="243">
        <f t="shared" si="55"/>
        <v>44565</v>
      </c>
      <c r="M120" s="243">
        <f t="shared" si="56"/>
        <v>44567</v>
      </c>
      <c r="N120" s="243">
        <f t="shared" si="57"/>
        <v>44593</v>
      </c>
      <c r="O120" s="243">
        <f t="shared" si="58"/>
        <v>44565</v>
      </c>
      <c r="P120" s="243">
        <f t="shared" si="59"/>
        <v>44562</v>
      </c>
      <c r="Q120" s="243">
        <f t="shared" si="60"/>
        <v>44591</v>
      </c>
    </row>
    <row r="121" spans="1:17" hidden="1" x14ac:dyDescent="0.2">
      <c r="A121" s="253">
        <v>49</v>
      </c>
      <c r="B121" s="254" t="s">
        <v>779</v>
      </c>
      <c r="C121" s="242">
        <f t="shared" si="62"/>
        <v>44535</v>
      </c>
      <c r="D121" s="243">
        <f>D120+6</f>
        <v>44539</v>
      </c>
      <c r="E121" s="243">
        <f>E120+6</f>
        <v>44542</v>
      </c>
      <c r="F121" s="243">
        <f t="shared" si="49"/>
        <v>44568</v>
      </c>
      <c r="G121" s="245">
        <f t="shared" si="50"/>
        <v>44565</v>
      </c>
      <c r="H121" s="243">
        <f t="shared" si="51"/>
        <v>44565</v>
      </c>
      <c r="I121" s="246">
        <f t="shared" si="52"/>
        <v>44573</v>
      </c>
      <c r="J121" s="243">
        <f t="shared" si="53"/>
        <v>44569</v>
      </c>
      <c r="K121" s="243">
        <f t="shared" si="54"/>
        <v>44575</v>
      </c>
      <c r="L121" s="243">
        <f t="shared" si="55"/>
        <v>44571</v>
      </c>
      <c r="M121" s="243">
        <f t="shared" si="56"/>
        <v>44573</v>
      </c>
      <c r="N121" s="243">
        <f t="shared" si="57"/>
        <v>44599</v>
      </c>
      <c r="O121" s="243">
        <f t="shared" si="58"/>
        <v>44571</v>
      </c>
      <c r="P121" s="243">
        <f t="shared" si="59"/>
        <v>44568</v>
      </c>
      <c r="Q121" s="243">
        <f t="shared" si="60"/>
        <v>44597</v>
      </c>
    </row>
    <row r="122" spans="1:17" hidden="1" x14ac:dyDescent="0.2">
      <c r="A122" s="253">
        <v>50</v>
      </c>
      <c r="B122" s="254" t="s">
        <v>780</v>
      </c>
      <c r="C122" s="242">
        <f t="shared" si="62"/>
        <v>44541</v>
      </c>
      <c r="D122" s="243">
        <f>D121+7</f>
        <v>44546</v>
      </c>
      <c r="E122" s="243">
        <f>E121+6</f>
        <v>44548</v>
      </c>
      <c r="F122" s="243">
        <f t="shared" si="49"/>
        <v>44574</v>
      </c>
      <c r="G122" s="245">
        <f t="shared" ref="G122:G148" si="63">E122+23</f>
        <v>44571</v>
      </c>
      <c r="H122" s="243">
        <f t="shared" si="51"/>
        <v>44571</v>
      </c>
      <c r="I122" s="246">
        <f t="shared" si="52"/>
        <v>44579</v>
      </c>
      <c r="J122" s="243">
        <f t="shared" si="53"/>
        <v>44575</v>
      </c>
      <c r="K122" s="243">
        <f t="shared" si="54"/>
        <v>44581</v>
      </c>
      <c r="L122" s="243">
        <f t="shared" si="55"/>
        <v>44577</v>
      </c>
      <c r="M122" s="243">
        <f t="shared" si="56"/>
        <v>44579</v>
      </c>
      <c r="N122" s="243">
        <f t="shared" si="57"/>
        <v>44605</v>
      </c>
      <c r="O122" s="243">
        <f t="shared" si="58"/>
        <v>44577</v>
      </c>
      <c r="P122" s="243">
        <f t="shared" si="59"/>
        <v>44574</v>
      </c>
      <c r="Q122" s="243">
        <f t="shared" si="60"/>
        <v>44603</v>
      </c>
    </row>
    <row r="123" spans="1:17" hidden="1" x14ac:dyDescent="0.2">
      <c r="A123" s="253">
        <v>51</v>
      </c>
      <c r="B123" s="254" t="s">
        <v>762</v>
      </c>
      <c r="C123" s="242">
        <f t="shared" si="62"/>
        <v>44548</v>
      </c>
      <c r="D123" s="243">
        <f>D122+8</f>
        <v>44554</v>
      </c>
      <c r="E123" s="243">
        <f>E122+7</f>
        <v>44555</v>
      </c>
      <c r="F123" s="243">
        <f t="shared" si="49"/>
        <v>44581</v>
      </c>
      <c r="G123" s="245">
        <f t="shared" si="63"/>
        <v>44578</v>
      </c>
      <c r="H123" s="243">
        <f t="shared" si="51"/>
        <v>44578</v>
      </c>
      <c r="I123" s="246">
        <f t="shared" si="52"/>
        <v>44586</v>
      </c>
      <c r="J123" s="243">
        <f t="shared" si="53"/>
        <v>44582</v>
      </c>
      <c r="K123" s="243">
        <f t="shared" si="54"/>
        <v>44588</v>
      </c>
      <c r="L123" s="243">
        <f t="shared" si="55"/>
        <v>44584</v>
      </c>
      <c r="M123" s="243">
        <f t="shared" si="56"/>
        <v>44586</v>
      </c>
      <c r="N123" s="243">
        <f t="shared" si="57"/>
        <v>44612</v>
      </c>
      <c r="O123" s="243">
        <f t="shared" si="58"/>
        <v>44584</v>
      </c>
      <c r="P123" s="243">
        <f t="shared" si="59"/>
        <v>44581</v>
      </c>
      <c r="Q123" s="243">
        <f t="shared" si="60"/>
        <v>44610</v>
      </c>
    </row>
    <row r="124" spans="1:17" hidden="1" x14ac:dyDescent="0.2">
      <c r="A124" s="253">
        <v>52</v>
      </c>
      <c r="B124" s="254" t="s">
        <v>792</v>
      </c>
      <c r="C124" s="242">
        <f t="shared" si="62"/>
        <v>44555</v>
      </c>
      <c r="D124" s="243">
        <f>D123+6</f>
        <v>44560</v>
      </c>
      <c r="E124" s="243">
        <f>E123+7</f>
        <v>44562</v>
      </c>
      <c r="F124" s="243">
        <f t="shared" si="49"/>
        <v>44588</v>
      </c>
      <c r="G124" s="245">
        <f t="shared" si="63"/>
        <v>44585</v>
      </c>
      <c r="H124" s="243">
        <f t="shared" si="51"/>
        <v>44585</v>
      </c>
      <c r="I124" s="246">
        <f t="shared" si="52"/>
        <v>44593</v>
      </c>
      <c r="J124" s="243">
        <f t="shared" si="53"/>
        <v>44589</v>
      </c>
      <c r="K124" s="243">
        <f t="shared" si="54"/>
        <v>44595</v>
      </c>
      <c r="L124" s="243">
        <f t="shared" si="55"/>
        <v>44591</v>
      </c>
      <c r="M124" s="243">
        <f t="shared" si="56"/>
        <v>44593</v>
      </c>
      <c r="N124" s="243">
        <f t="shared" si="57"/>
        <v>44619</v>
      </c>
      <c r="O124" s="243">
        <f t="shared" si="58"/>
        <v>44591</v>
      </c>
      <c r="P124" s="243">
        <f t="shared" si="59"/>
        <v>44588</v>
      </c>
      <c r="Q124" s="243">
        <f t="shared" si="60"/>
        <v>44617</v>
      </c>
    </row>
    <row r="125" spans="1:17" hidden="1" x14ac:dyDescent="0.2">
      <c r="A125" s="253">
        <v>1</v>
      </c>
      <c r="B125" s="254" t="s">
        <v>793</v>
      </c>
      <c r="C125" s="242">
        <f t="shared" si="62"/>
        <v>44561</v>
      </c>
      <c r="D125" s="243">
        <f>D124+7</f>
        <v>44567</v>
      </c>
      <c r="E125" s="243">
        <f>E124+6</f>
        <v>44568</v>
      </c>
      <c r="F125" s="243">
        <f t="shared" si="49"/>
        <v>44594</v>
      </c>
      <c r="G125" s="245">
        <f t="shared" si="63"/>
        <v>44591</v>
      </c>
      <c r="H125" s="243">
        <f t="shared" si="51"/>
        <v>44591</v>
      </c>
      <c r="I125" s="246">
        <f t="shared" si="52"/>
        <v>44599</v>
      </c>
      <c r="J125" s="243">
        <f t="shared" si="53"/>
        <v>44595</v>
      </c>
      <c r="K125" s="243">
        <f t="shared" si="54"/>
        <v>44601</v>
      </c>
      <c r="L125" s="243">
        <f t="shared" si="55"/>
        <v>44597</v>
      </c>
      <c r="M125" s="243">
        <f t="shared" si="56"/>
        <v>44599</v>
      </c>
      <c r="N125" s="243">
        <f t="shared" si="57"/>
        <v>44625</v>
      </c>
      <c r="O125" s="243">
        <f t="shared" si="58"/>
        <v>44597</v>
      </c>
      <c r="P125" s="243">
        <f t="shared" si="59"/>
        <v>44594</v>
      </c>
      <c r="Q125" s="243">
        <f t="shared" si="60"/>
        <v>44623</v>
      </c>
    </row>
    <row r="126" spans="1:17" hidden="1" x14ac:dyDescent="0.2">
      <c r="A126" s="253">
        <v>2</v>
      </c>
      <c r="B126" s="254" t="s">
        <v>799</v>
      </c>
      <c r="C126" s="242">
        <f t="shared" si="62"/>
        <v>44568</v>
      </c>
      <c r="D126" s="243">
        <f>D125+7</f>
        <v>44574</v>
      </c>
      <c r="E126" s="243">
        <f>E125+7</f>
        <v>44575</v>
      </c>
      <c r="F126" s="243">
        <f t="shared" si="49"/>
        <v>44601</v>
      </c>
      <c r="G126" s="245">
        <f t="shared" si="63"/>
        <v>44598</v>
      </c>
      <c r="H126" s="243">
        <f t="shared" ref="H126:H136" si="64">E126+25</f>
        <v>44600</v>
      </c>
      <c r="I126" s="246">
        <f t="shared" ref="I126:I136" si="65">E126+25</f>
        <v>44600</v>
      </c>
      <c r="J126" s="243">
        <f t="shared" ref="J126:J136" si="66">E126+31</f>
        <v>44606</v>
      </c>
      <c r="K126" s="243">
        <f t="shared" ref="K126:K136" si="67">E126+34</f>
        <v>44609</v>
      </c>
      <c r="L126" s="243">
        <f t="shared" ref="L126:L136" si="68">E126+33</f>
        <v>44608</v>
      </c>
      <c r="M126" s="243">
        <f t="shared" ref="M126:M136" si="69">E126+30</f>
        <v>44605</v>
      </c>
      <c r="N126" s="243">
        <f t="shared" ref="N126:N136" si="70">F126+30</f>
        <v>44631</v>
      </c>
      <c r="O126" s="243">
        <f t="shared" ref="O126:O136" si="71">E126+36</f>
        <v>44611</v>
      </c>
      <c r="P126" s="243">
        <f t="shared" ref="P126:P136" si="72">E126+34</f>
        <v>44609</v>
      </c>
      <c r="Q126" s="243">
        <f t="shared" ref="Q126:Q136" si="73">L126+34</f>
        <v>44642</v>
      </c>
    </row>
    <row r="127" spans="1:17" hidden="1" x14ac:dyDescent="0.2">
      <c r="A127" s="253">
        <v>3</v>
      </c>
      <c r="B127" s="254" t="s">
        <v>837</v>
      </c>
      <c r="C127" s="242">
        <f t="shared" si="62"/>
        <v>44575</v>
      </c>
      <c r="D127" s="243">
        <f>D126+8</f>
        <v>44582</v>
      </c>
      <c r="E127" s="243">
        <f>E126+7</f>
        <v>44582</v>
      </c>
      <c r="F127" s="243">
        <f t="shared" si="49"/>
        <v>44608</v>
      </c>
      <c r="G127" s="245">
        <f t="shared" si="63"/>
        <v>44605</v>
      </c>
      <c r="H127" s="243">
        <f t="shared" si="64"/>
        <v>44607</v>
      </c>
      <c r="I127" s="246">
        <f t="shared" si="65"/>
        <v>44607</v>
      </c>
      <c r="J127" s="243">
        <f t="shared" si="66"/>
        <v>44613</v>
      </c>
      <c r="K127" s="243">
        <f t="shared" si="67"/>
        <v>44616</v>
      </c>
      <c r="L127" s="243">
        <f t="shared" si="68"/>
        <v>44615</v>
      </c>
      <c r="M127" s="243">
        <f t="shared" si="69"/>
        <v>44612</v>
      </c>
      <c r="N127" s="243">
        <f t="shared" si="70"/>
        <v>44638</v>
      </c>
      <c r="O127" s="243">
        <f t="shared" si="71"/>
        <v>44618</v>
      </c>
      <c r="P127" s="243">
        <f t="shared" si="72"/>
        <v>44616</v>
      </c>
      <c r="Q127" s="243">
        <f t="shared" si="73"/>
        <v>44649</v>
      </c>
    </row>
    <row r="128" spans="1:17" hidden="1" x14ac:dyDescent="0.2">
      <c r="A128" s="253">
        <v>4</v>
      </c>
      <c r="B128" s="254" t="s">
        <v>838</v>
      </c>
      <c r="C128" s="242">
        <f t="shared" si="62"/>
        <v>44582</v>
      </c>
      <c r="D128" s="243">
        <f>D127+6</f>
        <v>44588</v>
      </c>
      <c r="E128" s="243">
        <f>E127+7</f>
        <v>44589</v>
      </c>
      <c r="F128" s="243">
        <f t="shared" si="49"/>
        <v>44615</v>
      </c>
      <c r="G128" s="245">
        <f t="shared" si="63"/>
        <v>44612</v>
      </c>
      <c r="H128" s="243">
        <f t="shared" si="64"/>
        <v>44614</v>
      </c>
      <c r="I128" s="246">
        <f t="shared" si="65"/>
        <v>44614</v>
      </c>
      <c r="J128" s="243">
        <f t="shared" si="66"/>
        <v>44620</v>
      </c>
      <c r="K128" s="243">
        <f t="shared" si="67"/>
        <v>44623</v>
      </c>
      <c r="L128" s="243">
        <f t="shared" si="68"/>
        <v>44622</v>
      </c>
      <c r="M128" s="243">
        <f t="shared" si="69"/>
        <v>44619</v>
      </c>
      <c r="N128" s="243">
        <f t="shared" si="70"/>
        <v>44645</v>
      </c>
      <c r="O128" s="243">
        <f t="shared" si="71"/>
        <v>44625</v>
      </c>
      <c r="P128" s="243">
        <f t="shared" si="72"/>
        <v>44623</v>
      </c>
      <c r="Q128" s="243">
        <f t="shared" si="73"/>
        <v>44656</v>
      </c>
    </row>
    <row r="129" spans="1:17" hidden="1" x14ac:dyDescent="0.2">
      <c r="A129" s="267">
        <v>5</v>
      </c>
      <c r="B129" s="299" t="s">
        <v>814</v>
      </c>
      <c r="C129" s="300">
        <f t="shared" si="62"/>
        <v>44593</v>
      </c>
      <c r="D129" s="294">
        <f>D128+10</f>
        <v>44598</v>
      </c>
      <c r="E129" s="294">
        <f>E128+11</f>
        <v>44600</v>
      </c>
      <c r="F129" s="243">
        <f t="shared" si="49"/>
        <v>44626</v>
      </c>
      <c r="G129" s="295">
        <f t="shared" si="63"/>
        <v>44623</v>
      </c>
      <c r="H129" s="243">
        <f t="shared" si="64"/>
        <v>44625</v>
      </c>
      <c r="I129" s="296">
        <f t="shared" si="65"/>
        <v>44625</v>
      </c>
      <c r="J129" s="243">
        <f t="shared" si="66"/>
        <v>44631</v>
      </c>
      <c r="K129" s="243">
        <f t="shared" si="67"/>
        <v>44634</v>
      </c>
      <c r="L129" s="243">
        <f t="shared" si="68"/>
        <v>44633</v>
      </c>
      <c r="M129" s="294">
        <f t="shared" si="69"/>
        <v>44630</v>
      </c>
      <c r="N129" s="294">
        <f t="shared" si="70"/>
        <v>44656</v>
      </c>
      <c r="O129" s="243">
        <f t="shared" si="71"/>
        <v>44636</v>
      </c>
      <c r="P129" s="243">
        <f t="shared" si="72"/>
        <v>44634</v>
      </c>
      <c r="Q129" s="294">
        <f t="shared" si="73"/>
        <v>44667</v>
      </c>
    </row>
    <row r="130" spans="1:17" hidden="1" x14ac:dyDescent="0.2">
      <c r="A130" s="267">
        <v>6</v>
      </c>
      <c r="B130" s="299" t="s">
        <v>819</v>
      </c>
      <c r="C130" s="300">
        <f t="shared" si="62"/>
        <v>44597</v>
      </c>
      <c r="D130" s="294">
        <v>44601</v>
      </c>
      <c r="E130" s="294">
        <v>44604</v>
      </c>
      <c r="F130" s="243">
        <f t="shared" si="49"/>
        <v>44630</v>
      </c>
      <c r="G130" s="295">
        <f t="shared" si="63"/>
        <v>44627</v>
      </c>
      <c r="H130" s="243">
        <f t="shared" si="64"/>
        <v>44629</v>
      </c>
      <c r="I130" s="296">
        <f t="shared" si="65"/>
        <v>44629</v>
      </c>
      <c r="J130" s="243">
        <f t="shared" si="66"/>
        <v>44635</v>
      </c>
      <c r="K130" s="243">
        <f t="shared" si="67"/>
        <v>44638</v>
      </c>
      <c r="L130" s="243">
        <f t="shared" si="68"/>
        <v>44637</v>
      </c>
      <c r="M130" s="294">
        <f t="shared" si="69"/>
        <v>44634</v>
      </c>
      <c r="N130" s="294">
        <f t="shared" si="70"/>
        <v>44660</v>
      </c>
      <c r="O130" s="243">
        <f t="shared" si="71"/>
        <v>44640</v>
      </c>
      <c r="P130" s="243">
        <f t="shared" si="72"/>
        <v>44638</v>
      </c>
      <c r="Q130" s="294">
        <f t="shared" si="73"/>
        <v>44671</v>
      </c>
    </row>
    <row r="131" spans="1:17" hidden="1" x14ac:dyDescent="0.2">
      <c r="A131" s="253">
        <v>7</v>
      </c>
      <c r="B131" s="254" t="s">
        <v>852</v>
      </c>
      <c r="C131" s="242">
        <f t="shared" si="62"/>
        <v>44604</v>
      </c>
      <c r="D131" s="243">
        <v>44610</v>
      </c>
      <c r="E131" s="243">
        <v>44611</v>
      </c>
      <c r="F131" s="243">
        <f t="shared" si="49"/>
        <v>44637</v>
      </c>
      <c r="G131" s="245">
        <f t="shared" si="63"/>
        <v>44634</v>
      </c>
      <c r="H131" s="243">
        <f t="shared" si="64"/>
        <v>44636</v>
      </c>
      <c r="I131" s="246">
        <f t="shared" si="65"/>
        <v>44636</v>
      </c>
      <c r="J131" s="243">
        <f t="shared" si="66"/>
        <v>44642</v>
      </c>
      <c r="K131" s="243">
        <f t="shared" si="67"/>
        <v>44645</v>
      </c>
      <c r="L131" s="243">
        <f t="shared" si="68"/>
        <v>44644</v>
      </c>
      <c r="M131" s="243">
        <f t="shared" si="69"/>
        <v>44641</v>
      </c>
      <c r="N131" s="243">
        <f t="shared" si="70"/>
        <v>44667</v>
      </c>
      <c r="O131" s="243">
        <f t="shared" si="71"/>
        <v>44647</v>
      </c>
      <c r="P131" s="243">
        <f t="shared" si="72"/>
        <v>44645</v>
      </c>
      <c r="Q131" s="243">
        <f t="shared" si="73"/>
        <v>44678</v>
      </c>
    </row>
    <row r="132" spans="1:17" hidden="1" x14ac:dyDescent="0.2">
      <c r="A132" s="267">
        <v>8</v>
      </c>
      <c r="B132" s="299" t="s">
        <v>853</v>
      </c>
      <c r="C132" s="300">
        <f t="shared" si="62"/>
        <v>44611</v>
      </c>
      <c r="D132" s="295">
        <v>44615</v>
      </c>
      <c r="E132" s="295">
        <v>44618</v>
      </c>
      <c r="F132" s="243">
        <f t="shared" si="49"/>
        <v>44644</v>
      </c>
      <c r="G132" s="295">
        <f t="shared" si="63"/>
        <v>44641</v>
      </c>
      <c r="H132" s="243">
        <f t="shared" si="64"/>
        <v>44643</v>
      </c>
      <c r="I132" s="296">
        <f t="shared" si="65"/>
        <v>44643</v>
      </c>
      <c r="J132" s="243">
        <f t="shared" si="66"/>
        <v>44649</v>
      </c>
      <c r="K132" s="243">
        <f t="shared" si="67"/>
        <v>44652</v>
      </c>
      <c r="L132" s="243">
        <f t="shared" si="68"/>
        <v>44651</v>
      </c>
      <c r="M132" s="294">
        <f t="shared" si="69"/>
        <v>44648</v>
      </c>
      <c r="N132" s="294">
        <f t="shared" si="70"/>
        <v>44674</v>
      </c>
      <c r="O132" s="243">
        <f t="shared" si="71"/>
        <v>44654</v>
      </c>
      <c r="P132" s="243">
        <f t="shared" si="72"/>
        <v>44652</v>
      </c>
      <c r="Q132" s="294">
        <f t="shared" si="73"/>
        <v>44685</v>
      </c>
    </row>
    <row r="133" spans="1:17" hidden="1" x14ac:dyDescent="0.2">
      <c r="A133" s="267">
        <v>9</v>
      </c>
      <c r="B133" s="299" t="s">
        <v>854</v>
      </c>
      <c r="C133" s="300">
        <f t="shared" si="62"/>
        <v>44618</v>
      </c>
      <c r="D133" s="294">
        <v>44624</v>
      </c>
      <c r="E133" s="294">
        <v>44625</v>
      </c>
      <c r="F133" s="243">
        <f t="shared" si="49"/>
        <v>44651</v>
      </c>
      <c r="G133" s="295">
        <f t="shared" si="63"/>
        <v>44648</v>
      </c>
      <c r="H133" s="243">
        <f t="shared" si="64"/>
        <v>44650</v>
      </c>
      <c r="I133" s="296">
        <f t="shared" si="65"/>
        <v>44650</v>
      </c>
      <c r="J133" s="243">
        <f t="shared" si="66"/>
        <v>44656</v>
      </c>
      <c r="K133" s="243">
        <f t="shared" si="67"/>
        <v>44659</v>
      </c>
      <c r="L133" s="243">
        <f t="shared" si="68"/>
        <v>44658</v>
      </c>
      <c r="M133" s="294">
        <f t="shared" si="69"/>
        <v>44655</v>
      </c>
      <c r="N133" s="294">
        <f t="shared" si="70"/>
        <v>44681</v>
      </c>
      <c r="O133" s="243">
        <f t="shared" si="71"/>
        <v>44661</v>
      </c>
      <c r="P133" s="243">
        <f t="shared" si="72"/>
        <v>44659</v>
      </c>
      <c r="Q133" s="294">
        <f t="shared" si="73"/>
        <v>44692</v>
      </c>
    </row>
    <row r="134" spans="1:17" hidden="1" x14ac:dyDescent="0.2">
      <c r="A134" s="267">
        <v>10</v>
      </c>
      <c r="B134" s="299" t="s">
        <v>855</v>
      </c>
      <c r="C134" s="300">
        <f t="shared" si="62"/>
        <v>44625</v>
      </c>
      <c r="D134" s="294">
        <v>44631</v>
      </c>
      <c r="E134" s="294">
        <v>44632</v>
      </c>
      <c r="F134" s="243">
        <f t="shared" si="49"/>
        <v>44658</v>
      </c>
      <c r="G134" s="295">
        <f t="shared" si="63"/>
        <v>44655</v>
      </c>
      <c r="H134" s="243">
        <f t="shared" si="64"/>
        <v>44657</v>
      </c>
      <c r="I134" s="296">
        <f t="shared" si="65"/>
        <v>44657</v>
      </c>
      <c r="J134" s="243">
        <f t="shared" si="66"/>
        <v>44663</v>
      </c>
      <c r="K134" s="243">
        <f t="shared" si="67"/>
        <v>44666</v>
      </c>
      <c r="L134" s="243">
        <f t="shared" si="68"/>
        <v>44665</v>
      </c>
      <c r="M134" s="294">
        <f t="shared" si="69"/>
        <v>44662</v>
      </c>
      <c r="N134" s="294">
        <f t="shared" si="70"/>
        <v>44688</v>
      </c>
      <c r="O134" s="243">
        <f t="shared" si="71"/>
        <v>44668</v>
      </c>
      <c r="P134" s="243">
        <f t="shared" si="72"/>
        <v>44666</v>
      </c>
      <c r="Q134" s="294">
        <f t="shared" si="73"/>
        <v>44699</v>
      </c>
    </row>
    <row r="135" spans="1:17" hidden="1" x14ac:dyDescent="0.2">
      <c r="A135" s="267">
        <v>11</v>
      </c>
      <c r="B135" s="299" t="s">
        <v>856</v>
      </c>
      <c r="C135" s="300">
        <f t="shared" si="62"/>
        <v>44632</v>
      </c>
      <c r="D135" s="294">
        <v>44636</v>
      </c>
      <c r="E135" s="294">
        <v>44639</v>
      </c>
      <c r="F135" s="243">
        <f t="shared" si="49"/>
        <v>44665</v>
      </c>
      <c r="G135" s="295">
        <f t="shared" si="63"/>
        <v>44662</v>
      </c>
      <c r="H135" s="243">
        <f t="shared" si="64"/>
        <v>44664</v>
      </c>
      <c r="I135" s="296">
        <f t="shared" si="65"/>
        <v>44664</v>
      </c>
      <c r="J135" s="243">
        <f t="shared" si="66"/>
        <v>44670</v>
      </c>
      <c r="K135" s="243">
        <f t="shared" si="67"/>
        <v>44673</v>
      </c>
      <c r="L135" s="243">
        <f t="shared" si="68"/>
        <v>44672</v>
      </c>
      <c r="M135" s="294">
        <f t="shared" si="69"/>
        <v>44669</v>
      </c>
      <c r="N135" s="294">
        <f t="shared" si="70"/>
        <v>44695</v>
      </c>
      <c r="O135" s="243">
        <f t="shared" si="71"/>
        <v>44675</v>
      </c>
      <c r="P135" s="243">
        <f t="shared" si="72"/>
        <v>44673</v>
      </c>
      <c r="Q135" s="294">
        <f t="shared" si="73"/>
        <v>44706</v>
      </c>
    </row>
    <row r="136" spans="1:17" hidden="1" x14ac:dyDescent="0.2">
      <c r="A136" s="261">
        <v>12</v>
      </c>
      <c r="B136" s="230" t="s">
        <v>863</v>
      </c>
      <c r="C136" s="300">
        <f t="shared" si="62"/>
        <v>44639</v>
      </c>
      <c r="D136" s="295">
        <v>44645</v>
      </c>
      <c r="E136" s="294">
        <v>44646</v>
      </c>
      <c r="F136" s="243">
        <f t="shared" si="49"/>
        <v>44672</v>
      </c>
      <c r="G136" s="295">
        <f t="shared" si="63"/>
        <v>44669</v>
      </c>
      <c r="H136" s="243">
        <f t="shared" si="64"/>
        <v>44671</v>
      </c>
      <c r="I136" s="296">
        <f t="shared" si="65"/>
        <v>44671</v>
      </c>
      <c r="J136" s="243">
        <f t="shared" si="66"/>
        <v>44677</v>
      </c>
      <c r="K136" s="243">
        <f t="shared" si="67"/>
        <v>44680</v>
      </c>
      <c r="L136" s="243">
        <f t="shared" si="68"/>
        <v>44679</v>
      </c>
      <c r="M136" s="294">
        <f t="shared" si="69"/>
        <v>44676</v>
      </c>
      <c r="N136" s="294">
        <f t="shared" si="70"/>
        <v>44702</v>
      </c>
      <c r="O136" s="243">
        <f t="shared" si="71"/>
        <v>44682</v>
      </c>
      <c r="P136" s="243">
        <f t="shared" si="72"/>
        <v>44680</v>
      </c>
      <c r="Q136" s="294">
        <f t="shared" si="73"/>
        <v>44713</v>
      </c>
    </row>
    <row r="137" spans="1:17" hidden="1" x14ac:dyDescent="0.2">
      <c r="A137" s="267">
        <v>13</v>
      </c>
      <c r="B137" s="299" t="s">
        <v>890</v>
      </c>
      <c r="C137" s="300">
        <f t="shared" si="62"/>
        <v>44646</v>
      </c>
      <c r="D137" s="294">
        <f t="shared" ref="D137:D168" si="74">E137-2</f>
        <v>44651</v>
      </c>
      <c r="E137" s="294">
        <f>E136+7</f>
        <v>44653</v>
      </c>
      <c r="F137" s="243" t="s">
        <v>210</v>
      </c>
      <c r="G137" s="295">
        <f t="shared" si="63"/>
        <v>44676</v>
      </c>
      <c r="H137" s="243" t="s">
        <v>210</v>
      </c>
      <c r="I137" s="296" t="s">
        <v>210</v>
      </c>
      <c r="J137" s="243" t="s">
        <v>210</v>
      </c>
      <c r="K137" s="243" t="s">
        <v>210</v>
      </c>
      <c r="L137" s="243" t="s">
        <v>210</v>
      </c>
      <c r="M137" s="294" t="s">
        <v>210</v>
      </c>
      <c r="N137" s="294" t="s">
        <v>210</v>
      </c>
      <c r="O137" s="243" t="s">
        <v>210</v>
      </c>
      <c r="P137" s="243" t="s">
        <v>210</v>
      </c>
      <c r="Q137" s="294" t="s">
        <v>210</v>
      </c>
    </row>
    <row r="138" spans="1:17" hidden="1" x14ac:dyDescent="0.2">
      <c r="A138" s="253">
        <v>13</v>
      </c>
      <c r="B138" s="254" t="s">
        <v>896</v>
      </c>
      <c r="C138" s="242">
        <f t="shared" si="62"/>
        <v>44648</v>
      </c>
      <c r="D138" s="243">
        <f t="shared" si="74"/>
        <v>44653</v>
      </c>
      <c r="E138" s="243">
        <v>44655</v>
      </c>
      <c r="F138" s="243">
        <f t="shared" ref="F138:F147" si="75">E138+26</f>
        <v>44681</v>
      </c>
      <c r="G138" s="245">
        <f t="shared" si="63"/>
        <v>44678</v>
      </c>
      <c r="H138" s="243">
        <f t="shared" ref="H138:H147" si="76">E138+25</f>
        <v>44680</v>
      </c>
      <c r="I138" s="246">
        <f t="shared" ref="I138:I147" si="77">E138+25</f>
        <v>44680</v>
      </c>
      <c r="J138" s="243">
        <f t="shared" ref="J138:J147" si="78">E138+31</f>
        <v>44686</v>
      </c>
      <c r="K138" s="243">
        <f t="shared" ref="K138:K147" si="79">E138+34</f>
        <v>44689</v>
      </c>
      <c r="L138" s="243">
        <f t="shared" ref="L138:L147" si="80">E138+33</f>
        <v>44688</v>
      </c>
      <c r="M138" s="243">
        <f t="shared" ref="M138:M147" si="81">E138+30</f>
        <v>44685</v>
      </c>
      <c r="N138" s="243">
        <f t="shared" ref="N138:N147" si="82">F138+30</f>
        <v>44711</v>
      </c>
      <c r="O138" s="243">
        <f t="shared" ref="O138:O147" si="83">E138+36</f>
        <v>44691</v>
      </c>
      <c r="P138" s="243">
        <f t="shared" ref="P138:P147" si="84">E138+34</f>
        <v>44689</v>
      </c>
      <c r="Q138" s="243">
        <f t="shared" ref="Q138:Q147" si="85">L138+34</f>
        <v>44722</v>
      </c>
    </row>
    <row r="139" spans="1:17" hidden="1" x14ac:dyDescent="0.2">
      <c r="A139" s="267">
        <v>14</v>
      </c>
      <c r="B139" s="299" t="s">
        <v>906</v>
      </c>
      <c r="C139" s="300">
        <f t="shared" si="62"/>
        <v>44653</v>
      </c>
      <c r="D139" s="294">
        <f t="shared" si="74"/>
        <v>44658</v>
      </c>
      <c r="E139" s="294">
        <f>E137+7</f>
        <v>44660</v>
      </c>
      <c r="F139" s="243">
        <f t="shared" si="75"/>
        <v>44686</v>
      </c>
      <c r="G139" s="295">
        <f t="shared" si="63"/>
        <v>44683</v>
      </c>
      <c r="H139" s="243">
        <f t="shared" si="76"/>
        <v>44685</v>
      </c>
      <c r="I139" s="296">
        <f t="shared" si="77"/>
        <v>44685</v>
      </c>
      <c r="J139" s="243">
        <f t="shared" si="78"/>
        <v>44691</v>
      </c>
      <c r="K139" s="243">
        <f t="shared" si="79"/>
        <v>44694</v>
      </c>
      <c r="L139" s="243">
        <f t="shared" si="80"/>
        <v>44693</v>
      </c>
      <c r="M139" s="294">
        <f t="shared" si="81"/>
        <v>44690</v>
      </c>
      <c r="N139" s="294">
        <f t="shared" si="82"/>
        <v>44716</v>
      </c>
      <c r="O139" s="243">
        <f t="shared" si="83"/>
        <v>44696</v>
      </c>
      <c r="P139" s="243">
        <f t="shared" si="84"/>
        <v>44694</v>
      </c>
      <c r="Q139" s="294">
        <f t="shared" si="85"/>
        <v>44727</v>
      </c>
    </row>
    <row r="140" spans="1:17" hidden="1" x14ac:dyDescent="0.2">
      <c r="A140" s="267">
        <v>15</v>
      </c>
      <c r="B140" s="299" t="s">
        <v>907</v>
      </c>
      <c r="C140" s="300">
        <f t="shared" si="62"/>
        <v>44667</v>
      </c>
      <c r="D140" s="294">
        <f t="shared" si="74"/>
        <v>44672</v>
      </c>
      <c r="E140" s="294">
        <f>E139+14</f>
        <v>44674</v>
      </c>
      <c r="F140" s="243">
        <f t="shared" si="75"/>
        <v>44700</v>
      </c>
      <c r="G140" s="295">
        <f t="shared" si="63"/>
        <v>44697</v>
      </c>
      <c r="H140" s="243">
        <f t="shared" si="76"/>
        <v>44699</v>
      </c>
      <c r="I140" s="296">
        <f t="shared" si="77"/>
        <v>44699</v>
      </c>
      <c r="J140" s="243">
        <f t="shared" si="78"/>
        <v>44705</v>
      </c>
      <c r="K140" s="243">
        <f t="shared" si="79"/>
        <v>44708</v>
      </c>
      <c r="L140" s="243">
        <f t="shared" si="80"/>
        <v>44707</v>
      </c>
      <c r="M140" s="294">
        <f t="shared" si="81"/>
        <v>44704</v>
      </c>
      <c r="N140" s="294">
        <f t="shared" si="82"/>
        <v>44730</v>
      </c>
      <c r="O140" s="243">
        <f t="shared" si="83"/>
        <v>44710</v>
      </c>
      <c r="P140" s="243">
        <f t="shared" si="84"/>
        <v>44708</v>
      </c>
      <c r="Q140" s="294">
        <f t="shared" si="85"/>
        <v>44741</v>
      </c>
    </row>
    <row r="141" spans="1:17" hidden="1" x14ac:dyDescent="0.2">
      <c r="A141" s="267">
        <v>17</v>
      </c>
      <c r="B141" s="299" t="s">
        <v>908</v>
      </c>
      <c r="C141" s="300">
        <f t="shared" si="62"/>
        <v>44674</v>
      </c>
      <c r="D141" s="294">
        <f t="shared" si="74"/>
        <v>44679</v>
      </c>
      <c r="E141" s="294">
        <f>E140+7</f>
        <v>44681</v>
      </c>
      <c r="F141" s="243">
        <f t="shared" si="75"/>
        <v>44707</v>
      </c>
      <c r="G141" s="295">
        <f t="shared" si="63"/>
        <v>44704</v>
      </c>
      <c r="H141" s="243">
        <f t="shared" si="76"/>
        <v>44706</v>
      </c>
      <c r="I141" s="296">
        <f t="shared" si="77"/>
        <v>44706</v>
      </c>
      <c r="J141" s="243">
        <f t="shared" si="78"/>
        <v>44712</v>
      </c>
      <c r="K141" s="243">
        <f t="shared" si="79"/>
        <v>44715</v>
      </c>
      <c r="L141" s="243">
        <f t="shared" si="80"/>
        <v>44714</v>
      </c>
      <c r="M141" s="294">
        <f t="shared" si="81"/>
        <v>44711</v>
      </c>
      <c r="N141" s="294">
        <f t="shared" si="82"/>
        <v>44737</v>
      </c>
      <c r="O141" s="243">
        <f t="shared" si="83"/>
        <v>44717</v>
      </c>
      <c r="P141" s="243">
        <f t="shared" si="84"/>
        <v>44715</v>
      </c>
      <c r="Q141" s="294">
        <f t="shared" si="85"/>
        <v>44748</v>
      </c>
    </row>
    <row r="142" spans="1:17" hidden="1" x14ac:dyDescent="0.2">
      <c r="A142" s="253">
        <v>18</v>
      </c>
      <c r="B142" s="254" t="s">
        <v>909</v>
      </c>
      <c r="C142" s="242">
        <f t="shared" si="62"/>
        <v>44681</v>
      </c>
      <c r="D142" s="243">
        <f t="shared" si="74"/>
        <v>44686</v>
      </c>
      <c r="E142" s="243">
        <f>E141+7</f>
        <v>44688</v>
      </c>
      <c r="F142" s="243">
        <f t="shared" si="75"/>
        <v>44714</v>
      </c>
      <c r="G142" s="245">
        <f t="shared" si="63"/>
        <v>44711</v>
      </c>
      <c r="H142" s="243">
        <f t="shared" si="76"/>
        <v>44713</v>
      </c>
      <c r="I142" s="246">
        <f t="shared" si="77"/>
        <v>44713</v>
      </c>
      <c r="J142" s="243">
        <f t="shared" si="78"/>
        <v>44719</v>
      </c>
      <c r="K142" s="243">
        <f t="shared" si="79"/>
        <v>44722</v>
      </c>
      <c r="L142" s="243">
        <f t="shared" si="80"/>
        <v>44721</v>
      </c>
      <c r="M142" s="243">
        <f t="shared" si="81"/>
        <v>44718</v>
      </c>
      <c r="N142" s="243">
        <f t="shared" si="82"/>
        <v>44744</v>
      </c>
      <c r="O142" s="243">
        <f t="shared" si="83"/>
        <v>44724</v>
      </c>
      <c r="P142" s="243">
        <f t="shared" si="84"/>
        <v>44722</v>
      </c>
      <c r="Q142" s="243">
        <f t="shared" si="85"/>
        <v>44755</v>
      </c>
    </row>
    <row r="143" spans="1:17" hidden="1" x14ac:dyDescent="0.2">
      <c r="A143" s="261">
        <v>19</v>
      </c>
      <c r="B143" s="305" t="s">
        <v>934</v>
      </c>
      <c r="C143" s="293">
        <f t="shared" si="62"/>
        <v>44688</v>
      </c>
      <c r="D143" s="294">
        <f t="shared" si="74"/>
        <v>44693</v>
      </c>
      <c r="E143" s="294">
        <f>E142+7</f>
        <v>44695</v>
      </c>
      <c r="F143" s="243">
        <f t="shared" si="75"/>
        <v>44721</v>
      </c>
      <c r="G143" s="295">
        <f t="shared" si="63"/>
        <v>44718</v>
      </c>
      <c r="H143" s="243">
        <f t="shared" si="76"/>
        <v>44720</v>
      </c>
      <c r="I143" s="296">
        <f t="shared" si="77"/>
        <v>44720</v>
      </c>
      <c r="J143" s="243">
        <f t="shared" si="78"/>
        <v>44726</v>
      </c>
      <c r="K143" s="243">
        <f t="shared" si="79"/>
        <v>44729</v>
      </c>
      <c r="L143" s="243">
        <f t="shared" si="80"/>
        <v>44728</v>
      </c>
      <c r="M143" s="294">
        <f t="shared" si="81"/>
        <v>44725</v>
      </c>
      <c r="N143" s="294">
        <f t="shared" si="82"/>
        <v>44751</v>
      </c>
      <c r="O143" s="243">
        <f t="shared" si="83"/>
        <v>44731</v>
      </c>
      <c r="P143" s="243">
        <f t="shared" si="84"/>
        <v>44729</v>
      </c>
      <c r="Q143" s="294">
        <f t="shared" si="85"/>
        <v>44762</v>
      </c>
    </row>
    <row r="144" spans="1:17" hidden="1" x14ac:dyDescent="0.2">
      <c r="A144" s="267">
        <v>20</v>
      </c>
      <c r="B144" s="299" t="s">
        <v>946</v>
      </c>
      <c r="C144" s="300">
        <f t="shared" si="62"/>
        <v>44695</v>
      </c>
      <c r="D144" s="294">
        <f t="shared" si="74"/>
        <v>44700</v>
      </c>
      <c r="E144" s="294">
        <f>E143+7</f>
        <v>44702</v>
      </c>
      <c r="F144" s="243">
        <f t="shared" si="75"/>
        <v>44728</v>
      </c>
      <c r="G144" s="295">
        <f t="shared" si="63"/>
        <v>44725</v>
      </c>
      <c r="H144" s="243">
        <f t="shared" si="76"/>
        <v>44727</v>
      </c>
      <c r="I144" s="296">
        <f t="shared" si="77"/>
        <v>44727</v>
      </c>
      <c r="J144" s="243">
        <f t="shared" si="78"/>
        <v>44733</v>
      </c>
      <c r="K144" s="243">
        <f t="shared" si="79"/>
        <v>44736</v>
      </c>
      <c r="L144" s="243">
        <f t="shared" si="80"/>
        <v>44735</v>
      </c>
      <c r="M144" s="294">
        <f t="shared" si="81"/>
        <v>44732</v>
      </c>
      <c r="N144" s="294">
        <f t="shared" si="82"/>
        <v>44758</v>
      </c>
      <c r="O144" s="243">
        <f t="shared" si="83"/>
        <v>44738</v>
      </c>
      <c r="P144" s="243">
        <f t="shared" si="84"/>
        <v>44736</v>
      </c>
      <c r="Q144" s="294">
        <f t="shared" si="85"/>
        <v>44769</v>
      </c>
    </row>
    <row r="145" spans="1:17" hidden="1" x14ac:dyDescent="0.2">
      <c r="A145" s="267">
        <v>22</v>
      </c>
      <c r="B145" s="299" t="s">
        <v>953</v>
      </c>
      <c r="C145" s="300">
        <f t="shared" si="62"/>
        <v>44710</v>
      </c>
      <c r="D145" s="294">
        <f t="shared" si="74"/>
        <v>44715</v>
      </c>
      <c r="E145" s="294">
        <v>44717</v>
      </c>
      <c r="F145" s="243">
        <f t="shared" si="75"/>
        <v>44743</v>
      </c>
      <c r="G145" s="295">
        <f t="shared" si="63"/>
        <v>44740</v>
      </c>
      <c r="H145" s="243">
        <f t="shared" si="76"/>
        <v>44742</v>
      </c>
      <c r="I145" s="296">
        <f t="shared" si="77"/>
        <v>44742</v>
      </c>
      <c r="J145" s="243">
        <f t="shared" si="78"/>
        <v>44748</v>
      </c>
      <c r="K145" s="243">
        <f t="shared" si="79"/>
        <v>44751</v>
      </c>
      <c r="L145" s="243">
        <f t="shared" si="80"/>
        <v>44750</v>
      </c>
      <c r="M145" s="294">
        <f t="shared" si="81"/>
        <v>44747</v>
      </c>
      <c r="N145" s="294">
        <f t="shared" si="82"/>
        <v>44773</v>
      </c>
      <c r="O145" s="243">
        <f t="shared" si="83"/>
        <v>44753</v>
      </c>
      <c r="P145" s="243">
        <f t="shared" si="84"/>
        <v>44751</v>
      </c>
      <c r="Q145" s="294">
        <f t="shared" si="85"/>
        <v>44784</v>
      </c>
    </row>
    <row r="146" spans="1:17" hidden="1" x14ac:dyDescent="0.2">
      <c r="A146" s="267">
        <v>23</v>
      </c>
      <c r="B146" s="299" t="s">
        <v>954</v>
      </c>
      <c r="C146" s="300">
        <f t="shared" si="62"/>
        <v>44712</v>
      </c>
      <c r="D146" s="294">
        <f t="shared" si="74"/>
        <v>44717</v>
      </c>
      <c r="E146" s="294">
        <v>44719</v>
      </c>
      <c r="F146" s="243">
        <f t="shared" si="75"/>
        <v>44745</v>
      </c>
      <c r="G146" s="295">
        <f t="shared" si="63"/>
        <v>44742</v>
      </c>
      <c r="H146" s="243">
        <f t="shared" si="76"/>
        <v>44744</v>
      </c>
      <c r="I146" s="296">
        <f t="shared" si="77"/>
        <v>44744</v>
      </c>
      <c r="J146" s="243">
        <f t="shared" si="78"/>
        <v>44750</v>
      </c>
      <c r="K146" s="243">
        <f t="shared" si="79"/>
        <v>44753</v>
      </c>
      <c r="L146" s="243">
        <f t="shared" si="80"/>
        <v>44752</v>
      </c>
      <c r="M146" s="294">
        <f t="shared" si="81"/>
        <v>44749</v>
      </c>
      <c r="N146" s="294">
        <f t="shared" si="82"/>
        <v>44775</v>
      </c>
      <c r="O146" s="243">
        <f t="shared" si="83"/>
        <v>44755</v>
      </c>
      <c r="P146" s="243">
        <f t="shared" si="84"/>
        <v>44753</v>
      </c>
      <c r="Q146" s="294">
        <f t="shared" si="85"/>
        <v>44786</v>
      </c>
    </row>
    <row r="147" spans="1:17" hidden="1" x14ac:dyDescent="0.2">
      <c r="A147" s="253">
        <v>23</v>
      </c>
      <c r="B147" s="254"/>
      <c r="C147" s="242">
        <f t="shared" si="62"/>
        <v>44719</v>
      </c>
      <c r="D147" s="243">
        <f t="shared" si="74"/>
        <v>44724</v>
      </c>
      <c r="E147" s="243">
        <f>E146+7</f>
        <v>44726</v>
      </c>
      <c r="F147" s="243">
        <f t="shared" si="75"/>
        <v>44752</v>
      </c>
      <c r="G147" s="245">
        <f t="shared" si="63"/>
        <v>44749</v>
      </c>
      <c r="H147" s="243">
        <f t="shared" si="76"/>
        <v>44751</v>
      </c>
      <c r="I147" s="246">
        <f t="shared" si="77"/>
        <v>44751</v>
      </c>
      <c r="J147" s="243">
        <f t="shared" si="78"/>
        <v>44757</v>
      </c>
      <c r="K147" s="243">
        <f t="shared" si="79"/>
        <v>44760</v>
      </c>
      <c r="L147" s="243">
        <f t="shared" si="80"/>
        <v>44759</v>
      </c>
      <c r="M147" s="243">
        <f t="shared" si="81"/>
        <v>44756</v>
      </c>
      <c r="N147" s="243">
        <f t="shared" si="82"/>
        <v>44782</v>
      </c>
      <c r="O147" s="243">
        <f t="shared" si="83"/>
        <v>44762</v>
      </c>
      <c r="P147" s="243">
        <f t="shared" si="84"/>
        <v>44760</v>
      </c>
      <c r="Q147" s="243">
        <f t="shared" si="85"/>
        <v>44793</v>
      </c>
    </row>
    <row r="148" spans="1:17" hidden="1" x14ac:dyDescent="0.2">
      <c r="A148" s="253">
        <v>23</v>
      </c>
      <c r="B148" s="254" t="s">
        <v>948</v>
      </c>
      <c r="C148" s="242">
        <f>D148-2</f>
        <v>44719</v>
      </c>
      <c r="D148" s="243">
        <f t="shared" si="74"/>
        <v>44721</v>
      </c>
      <c r="E148" s="243">
        <v>44723</v>
      </c>
      <c r="F148" s="243">
        <f>G148+23</f>
        <v>44769</v>
      </c>
      <c r="G148" s="245">
        <f t="shared" si="63"/>
        <v>44746</v>
      </c>
      <c r="H148" s="243">
        <f>F148+23</f>
        <v>44792</v>
      </c>
      <c r="I148" s="246" t="e">
        <f>O148+23</f>
        <v>#REF!</v>
      </c>
      <c r="J148" s="243">
        <f>H148+23</f>
        <v>44815</v>
      </c>
      <c r="K148" s="243" t="e">
        <f>#REF!+23</f>
        <v>#REF!</v>
      </c>
      <c r="L148" s="243">
        <f>J148+23</f>
        <v>44838</v>
      </c>
      <c r="M148" s="243" t="e">
        <f>I148+23</f>
        <v>#REF!</v>
      </c>
      <c r="N148" s="243">
        <f>J148+23</f>
        <v>44838</v>
      </c>
      <c r="O148" s="243" t="e">
        <f>K148+23</f>
        <v>#REF!</v>
      </c>
      <c r="P148" s="243">
        <f>L148+23</f>
        <v>44861</v>
      </c>
      <c r="Q148" s="243" t="e">
        <f>I148+23</f>
        <v>#REF!</v>
      </c>
    </row>
    <row r="149" spans="1:17" hidden="1" x14ac:dyDescent="0.2">
      <c r="A149" s="267">
        <v>24</v>
      </c>
      <c r="B149" s="299" t="s">
        <v>949</v>
      </c>
      <c r="C149" s="300">
        <f t="shared" ref="C149:C180" si="86">E149-7</f>
        <v>44723</v>
      </c>
      <c r="D149" s="294">
        <f t="shared" si="74"/>
        <v>44728</v>
      </c>
      <c r="E149" s="294">
        <f t="shared" ref="E149:E150" si="87">E148+7</f>
        <v>44730</v>
      </c>
      <c r="F149" s="243">
        <f t="shared" ref="F149:J150" si="88">F148+7</f>
        <v>44776</v>
      </c>
      <c r="G149" s="295">
        <f t="shared" si="88"/>
        <v>44753</v>
      </c>
      <c r="H149" s="243">
        <f t="shared" si="88"/>
        <v>44799</v>
      </c>
      <c r="I149" s="296" t="e">
        <f t="shared" si="88"/>
        <v>#REF!</v>
      </c>
      <c r="J149" s="243">
        <f t="shared" si="88"/>
        <v>44822</v>
      </c>
      <c r="K149" s="243" t="e">
        <f t="shared" ref="K149:M150" si="89">K148+7</f>
        <v>#REF!</v>
      </c>
      <c r="L149" s="243">
        <f t="shared" si="89"/>
        <v>44845</v>
      </c>
      <c r="M149" s="294" t="e">
        <f t="shared" si="89"/>
        <v>#REF!</v>
      </c>
      <c r="N149" s="294">
        <f t="shared" ref="N149" si="90">N148+7</f>
        <v>44845</v>
      </c>
      <c r="O149" s="243" t="e">
        <f t="shared" ref="O149:P150" si="91">O148+7</f>
        <v>#REF!</v>
      </c>
      <c r="P149" s="243">
        <f t="shared" si="91"/>
        <v>44868</v>
      </c>
      <c r="Q149" s="294" t="e">
        <f>Q148+7</f>
        <v>#REF!</v>
      </c>
    </row>
    <row r="150" spans="1:17" hidden="1" x14ac:dyDescent="0.2">
      <c r="A150" s="267">
        <v>25</v>
      </c>
      <c r="B150" s="299" t="s">
        <v>947</v>
      </c>
      <c r="C150" s="300">
        <f t="shared" si="86"/>
        <v>44730</v>
      </c>
      <c r="D150" s="294">
        <f t="shared" si="74"/>
        <v>44735</v>
      </c>
      <c r="E150" s="294">
        <f t="shared" si="87"/>
        <v>44737</v>
      </c>
      <c r="F150" s="243">
        <f t="shared" si="88"/>
        <v>44783</v>
      </c>
      <c r="G150" s="295">
        <f t="shared" si="88"/>
        <v>44760</v>
      </c>
      <c r="H150" s="243">
        <f t="shared" si="88"/>
        <v>44806</v>
      </c>
      <c r="I150" s="296" t="e">
        <f t="shared" si="88"/>
        <v>#REF!</v>
      </c>
      <c r="J150" s="243">
        <f t="shared" si="88"/>
        <v>44829</v>
      </c>
      <c r="K150" s="243" t="e">
        <f t="shared" si="89"/>
        <v>#REF!</v>
      </c>
      <c r="L150" s="243">
        <f t="shared" si="89"/>
        <v>44852</v>
      </c>
      <c r="M150" s="294" t="e">
        <f t="shared" si="89"/>
        <v>#REF!</v>
      </c>
      <c r="N150" s="294">
        <f t="shared" ref="N150" si="92">N149+7</f>
        <v>44852</v>
      </c>
      <c r="O150" s="243" t="e">
        <f t="shared" si="91"/>
        <v>#REF!</v>
      </c>
      <c r="P150" s="243">
        <f t="shared" si="91"/>
        <v>44875</v>
      </c>
      <c r="Q150" s="294" t="e">
        <f>Q149+7</f>
        <v>#REF!</v>
      </c>
    </row>
    <row r="151" spans="1:17" hidden="1" x14ac:dyDescent="0.2">
      <c r="A151" s="267">
        <v>26</v>
      </c>
      <c r="B151" s="299" t="s">
        <v>962</v>
      </c>
      <c r="C151" s="300">
        <f t="shared" si="86"/>
        <v>44737</v>
      </c>
      <c r="D151" s="294">
        <f t="shared" si="74"/>
        <v>44742</v>
      </c>
      <c r="E151" s="294">
        <f t="shared" ref="E151:E182" si="93">E150+7</f>
        <v>44744</v>
      </c>
      <c r="F151" s="243">
        <f t="shared" ref="F151:F173" si="94">E151+26</f>
        <v>44770</v>
      </c>
      <c r="G151" s="295">
        <f t="shared" ref="G151:G182" si="95">E151+23</f>
        <v>44767</v>
      </c>
      <c r="H151" s="243">
        <f t="shared" ref="H151:H182" si="96">E151+25</f>
        <v>44769</v>
      </c>
      <c r="I151" s="296">
        <f t="shared" ref="I151:I182" si="97">E151+25</f>
        <v>44769</v>
      </c>
      <c r="J151" s="243">
        <f t="shared" ref="J151:J182" si="98">E151+31</f>
        <v>44775</v>
      </c>
      <c r="K151" s="243">
        <f t="shared" ref="K151:K182" si="99">E151+34</f>
        <v>44778</v>
      </c>
      <c r="L151" s="243">
        <f t="shared" ref="L151:L182" si="100">E151+33</f>
        <v>44777</v>
      </c>
      <c r="M151" s="294">
        <f t="shared" ref="M151:M182" si="101">E151+30</f>
        <v>44774</v>
      </c>
      <c r="N151" s="294">
        <f t="shared" ref="N151:N182" si="102">F151+30</f>
        <v>44800</v>
      </c>
      <c r="O151" s="243">
        <f t="shared" ref="O151:O182" si="103">E151+36</f>
        <v>44780</v>
      </c>
      <c r="P151" s="243">
        <f t="shared" ref="P151:P182" si="104">E151+34</f>
        <v>44778</v>
      </c>
      <c r="Q151" s="294">
        <f t="shared" ref="Q151:Q182" si="105">L151+34</f>
        <v>44811</v>
      </c>
    </row>
    <row r="152" spans="1:17" hidden="1" x14ac:dyDescent="0.2">
      <c r="A152" s="267">
        <v>27</v>
      </c>
      <c r="B152" s="299" t="s">
        <v>982</v>
      </c>
      <c r="C152" s="300">
        <f t="shared" si="86"/>
        <v>44744</v>
      </c>
      <c r="D152" s="294">
        <f t="shared" si="74"/>
        <v>44749</v>
      </c>
      <c r="E152" s="294">
        <f t="shared" si="93"/>
        <v>44751</v>
      </c>
      <c r="F152" s="243">
        <f t="shared" si="94"/>
        <v>44777</v>
      </c>
      <c r="G152" s="295">
        <f t="shared" si="95"/>
        <v>44774</v>
      </c>
      <c r="H152" s="243">
        <f t="shared" si="96"/>
        <v>44776</v>
      </c>
      <c r="I152" s="296">
        <f t="shared" si="97"/>
        <v>44776</v>
      </c>
      <c r="J152" s="243">
        <f t="shared" si="98"/>
        <v>44782</v>
      </c>
      <c r="K152" s="243">
        <f t="shared" si="99"/>
        <v>44785</v>
      </c>
      <c r="L152" s="243">
        <f t="shared" si="100"/>
        <v>44784</v>
      </c>
      <c r="M152" s="294">
        <f t="shared" si="101"/>
        <v>44781</v>
      </c>
      <c r="N152" s="294">
        <f t="shared" si="102"/>
        <v>44807</v>
      </c>
      <c r="O152" s="243">
        <f t="shared" si="103"/>
        <v>44787</v>
      </c>
      <c r="P152" s="243">
        <f t="shared" si="104"/>
        <v>44785</v>
      </c>
      <c r="Q152" s="294">
        <f t="shared" si="105"/>
        <v>44818</v>
      </c>
    </row>
    <row r="153" spans="1:17" hidden="1" x14ac:dyDescent="0.2">
      <c r="A153" s="267">
        <v>28</v>
      </c>
      <c r="B153" s="299" t="s">
        <v>975</v>
      </c>
      <c r="C153" s="300">
        <f t="shared" si="86"/>
        <v>44751</v>
      </c>
      <c r="D153" s="294">
        <f t="shared" si="74"/>
        <v>44756</v>
      </c>
      <c r="E153" s="294">
        <f t="shared" si="93"/>
        <v>44758</v>
      </c>
      <c r="F153" s="243">
        <f t="shared" si="94"/>
        <v>44784</v>
      </c>
      <c r="G153" s="295">
        <f t="shared" si="95"/>
        <v>44781</v>
      </c>
      <c r="H153" s="243">
        <f t="shared" si="96"/>
        <v>44783</v>
      </c>
      <c r="I153" s="296">
        <f t="shared" si="97"/>
        <v>44783</v>
      </c>
      <c r="J153" s="243">
        <f t="shared" si="98"/>
        <v>44789</v>
      </c>
      <c r="K153" s="243">
        <f t="shared" si="99"/>
        <v>44792</v>
      </c>
      <c r="L153" s="243">
        <f t="shared" si="100"/>
        <v>44791</v>
      </c>
      <c r="M153" s="294">
        <f t="shared" si="101"/>
        <v>44788</v>
      </c>
      <c r="N153" s="294">
        <f t="shared" si="102"/>
        <v>44814</v>
      </c>
      <c r="O153" s="243">
        <f t="shared" si="103"/>
        <v>44794</v>
      </c>
      <c r="P153" s="243">
        <f t="shared" si="104"/>
        <v>44792</v>
      </c>
      <c r="Q153" s="294">
        <f t="shared" si="105"/>
        <v>44825</v>
      </c>
    </row>
    <row r="154" spans="1:17" hidden="1" x14ac:dyDescent="0.2">
      <c r="A154" s="267">
        <v>29</v>
      </c>
      <c r="B154" s="299" t="s">
        <v>976</v>
      </c>
      <c r="C154" s="300">
        <f t="shared" si="86"/>
        <v>44758</v>
      </c>
      <c r="D154" s="294">
        <f t="shared" si="74"/>
        <v>44763</v>
      </c>
      <c r="E154" s="294">
        <f t="shared" si="93"/>
        <v>44765</v>
      </c>
      <c r="F154" s="243">
        <f t="shared" si="94"/>
        <v>44791</v>
      </c>
      <c r="G154" s="295">
        <f t="shared" si="95"/>
        <v>44788</v>
      </c>
      <c r="H154" s="243">
        <f t="shared" si="96"/>
        <v>44790</v>
      </c>
      <c r="I154" s="296">
        <f t="shared" si="97"/>
        <v>44790</v>
      </c>
      <c r="J154" s="243">
        <f t="shared" si="98"/>
        <v>44796</v>
      </c>
      <c r="K154" s="243">
        <f t="shared" si="99"/>
        <v>44799</v>
      </c>
      <c r="L154" s="243">
        <f t="shared" si="100"/>
        <v>44798</v>
      </c>
      <c r="M154" s="294">
        <f t="shared" si="101"/>
        <v>44795</v>
      </c>
      <c r="N154" s="294">
        <f t="shared" si="102"/>
        <v>44821</v>
      </c>
      <c r="O154" s="243">
        <f t="shared" si="103"/>
        <v>44801</v>
      </c>
      <c r="P154" s="243">
        <f t="shared" si="104"/>
        <v>44799</v>
      </c>
      <c r="Q154" s="294">
        <f t="shared" si="105"/>
        <v>44832</v>
      </c>
    </row>
    <row r="155" spans="1:17" hidden="1" x14ac:dyDescent="0.2">
      <c r="A155" s="267">
        <v>30</v>
      </c>
      <c r="B155" s="299" t="s">
        <v>983</v>
      </c>
      <c r="C155" s="300">
        <f t="shared" si="86"/>
        <v>44765</v>
      </c>
      <c r="D155" s="294">
        <f t="shared" si="74"/>
        <v>44770</v>
      </c>
      <c r="E155" s="294">
        <f t="shared" si="93"/>
        <v>44772</v>
      </c>
      <c r="F155" s="243">
        <f t="shared" si="94"/>
        <v>44798</v>
      </c>
      <c r="G155" s="295">
        <f t="shared" si="95"/>
        <v>44795</v>
      </c>
      <c r="H155" s="243">
        <f t="shared" si="96"/>
        <v>44797</v>
      </c>
      <c r="I155" s="296">
        <f t="shared" si="97"/>
        <v>44797</v>
      </c>
      <c r="J155" s="243">
        <f t="shared" si="98"/>
        <v>44803</v>
      </c>
      <c r="K155" s="243">
        <f t="shared" si="99"/>
        <v>44806</v>
      </c>
      <c r="L155" s="243">
        <f t="shared" si="100"/>
        <v>44805</v>
      </c>
      <c r="M155" s="294">
        <f t="shared" si="101"/>
        <v>44802</v>
      </c>
      <c r="N155" s="294">
        <f t="shared" si="102"/>
        <v>44828</v>
      </c>
      <c r="O155" s="243">
        <f t="shared" si="103"/>
        <v>44808</v>
      </c>
      <c r="P155" s="243">
        <f t="shared" si="104"/>
        <v>44806</v>
      </c>
      <c r="Q155" s="294">
        <f t="shared" si="105"/>
        <v>44839</v>
      </c>
    </row>
    <row r="156" spans="1:17" hidden="1" x14ac:dyDescent="0.2">
      <c r="A156" s="267">
        <v>31</v>
      </c>
      <c r="B156" s="299" t="s">
        <v>1006</v>
      </c>
      <c r="C156" s="300">
        <f t="shared" si="86"/>
        <v>44772</v>
      </c>
      <c r="D156" s="294">
        <f t="shared" si="74"/>
        <v>44777</v>
      </c>
      <c r="E156" s="294">
        <f t="shared" si="93"/>
        <v>44779</v>
      </c>
      <c r="F156" s="243">
        <f t="shared" si="94"/>
        <v>44805</v>
      </c>
      <c r="G156" s="295">
        <f t="shared" si="95"/>
        <v>44802</v>
      </c>
      <c r="H156" s="243">
        <f t="shared" si="96"/>
        <v>44804</v>
      </c>
      <c r="I156" s="296">
        <f t="shared" si="97"/>
        <v>44804</v>
      </c>
      <c r="J156" s="243">
        <f t="shared" si="98"/>
        <v>44810</v>
      </c>
      <c r="K156" s="243">
        <f t="shared" si="99"/>
        <v>44813</v>
      </c>
      <c r="L156" s="243">
        <f t="shared" si="100"/>
        <v>44812</v>
      </c>
      <c r="M156" s="294">
        <f t="shared" si="101"/>
        <v>44809</v>
      </c>
      <c r="N156" s="294">
        <f t="shared" si="102"/>
        <v>44835</v>
      </c>
      <c r="O156" s="243">
        <f t="shared" si="103"/>
        <v>44815</v>
      </c>
      <c r="P156" s="243">
        <f t="shared" si="104"/>
        <v>44813</v>
      </c>
      <c r="Q156" s="294">
        <f t="shared" si="105"/>
        <v>44846</v>
      </c>
    </row>
    <row r="157" spans="1:17" hidden="1" x14ac:dyDescent="0.2">
      <c r="A157" s="267">
        <v>32</v>
      </c>
      <c r="B157" s="299" t="s">
        <v>1007</v>
      </c>
      <c r="C157" s="300">
        <f t="shared" si="86"/>
        <v>44779</v>
      </c>
      <c r="D157" s="294">
        <f t="shared" si="74"/>
        <v>44784</v>
      </c>
      <c r="E157" s="294">
        <f t="shared" si="93"/>
        <v>44786</v>
      </c>
      <c r="F157" s="243">
        <f t="shared" si="94"/>
        <v>44812</v>
      </c>
      <c r="G157" s="295">
        <f t="shared" si="95"/>
        <v>44809</v>
      </c>
      <c r="H157" s="243">
        <f t="shared" si="96"/>
        <v>44811</v>
      </c>
      <c r="I157" s="296">
        <f t="shared" si="97"/>
        <v>44811</v>
      </c>
      <c r="J157" s="243">
        <f t="shared" si="98"/>
        <v>44817</v>
      </c>
      <c r="K157" s="243">
        <f t="shared" si="99"/>
        <v>44820</v>
      </c>
      <c r="L157" s="243">
        <f t="shared" si="100"/>
        <v>44819</v>
      </c>
      <c r="M157" s="294">
        <f t="shared" si="101"/>
        <v>44816</v>
      </c>
      <c r="N157" s="294">
        <f t="shared" si="102"/>
        <v>44842</v>
      </c>
      <c r="O157" s="243">
        <f t="shared" si="103"/>
        <v>44822</v>
      </c>
      <c r="P157" s="243">
        <f t="shared" si="104"/>
        <v>44820</v>
      </c>
      <c r="Q157" s="294">
        <f t="shared" si="105"/>
        <v>44853</v>
      </c>
    </row>
    <row r="158" spans="1:17" hidden="1" x14ac:dyDescent="0.2">
      <c r="A158" s="267">
        <v>33</v>
      </c>
      <c r="B158" s="299" t="s">
        <v>1008</v>
      </c>
      <c r="C158" s="300">
        <f t="shared" si="86"/>
        <v>44786</v>
      </c>
      <c r="D158" s="294">
        <f t="shared" si="74"/>
        <v>44791</v>
      </c>
      <c r="E158" s="294">
        <f t="shared" si="93"/>
        <v>44793</v>
      </c>
      <c r="F158" s="243">
        <f t="shared" si="94"/>
        <v>44819</v>
      </c>
      <c r="G158" s="295">
        <f t="shared" si="95"/>
        <v>44816</v>
      </c>
      <c r="H158" s="243">
        <f t="shared" si="96"/>
        <v>44818</v>
      </c>
      <c r="I158" s="296">
        <f t="shared" si="97"/>
        <v>44818</v>
      </c>
      <c r="J158" s="243">
        <f t="shared" si="98"/>
        <v>44824</v>
      </c>
      <c r="K158" s="243">
        <f t="shared" si="99"/>
        <v>44827</v>
      </c>
      <c r="L158" s="243">
        <f t="shared" si="100"/>
        <v>44826</v>
      </c>
      <c r="M158" s="294">
        <f t="shared" si="101"/>
        <v>44823</v>
      </c>
      <c r="N158" s="294">
        <f t="shared" si="102"/>
        <v>44849</v>
      </c>
      <c r="O158" s="243">
        <f t="shared" si="103"/>
        <v>44829</v>
      </c>
      <c r="P158" s="243">
        <f t="shared" si="104"/>
        <v>44827</v>
      </c>
      <c r="Q158" s="294">
        <f t="shared" si="105"/>
        <v>44860</v>
      </c>
    </row>
    <row r="159" spans="1:17" hidden="1" x14ac:dyDescent="0.2">
      <c r="A159" s="267">
        <v>34</v>
      </c>
      <c r="B159" s="262" t="s">
        <v>1009</v>
      </c>
      <c r="C159" s="297">
        <f t="shared" si="86"/>
        <v>44793</v>
      </c>
      <c r="D159" s="295">
        <f t="shared" si="74"/>
        <v>44798</v>
      </c>
      <c r="E159" s="294">
        <f t="shared" si="93"/>
        <v>44800</v>
      </c>
      <c r="F159" s="243">
        <f t="shared" si="94"/>
        <v>44826</v>
      </c>
      <c r="G159" s="295">
        <f t="shared" si="95"/>
        <v>44823</v>
      </c>
      <c r="H159" s="243">
        <f t="shared" si="96"/>
        <v>44825</v>
      </c>
      <c r="I159" s="296">
        <f t="shared" si="97"/>
        <v>44825</v>
      </c>
      <c r="J159" s="243">
        <f t="shared" si="98"/>
        <v>44831</v>
      </c>
      <c r="K159" s="243">
        <f t="shared" si="99"/>
        <v>44834</v>
      </c>
      <c r="L159" s="243">
        <f t="shared" si="100"/>
        <v>44833</v>
      </c>
      <c r="M159" s="294">
        <f t="shared" si="101"/>
        <v>44830</v>
      </c>
      <c r="N159" s="294">
        <f t="shared" si="102"/>
        <v>44856</v>
      </c>
      <c r="O159" s="243">
        <f t="shared" si="103"/>
        <v>44836</v>
      </c>
      <c r="P159" s="243">
        <f t="shared" si="104"/>
        <v>44834</v>
      </c>
      <c r="Q159" s="294">
        <f t="shared" si="105"/>
        <v>44867</v>
      </c>
    </row>
    <row r="160" spans="1:17" hidden="1" x14ac:dyDescent="0.2">
      <c r="A160" s="267">
        <v>35</v>
      </c>
      <c r="B160" s="299" t="s">
        <v>1036</v>
      </c>
      <c r="C160" s="300">
        <f t="shared" si="86"/>
        <v>44800</v>
      </c>
      <c r="D160" s="294">
        <f t="shared" si="74"/>
        <v>44805</v>
      </c>
      <c r="E160" s="294">
        <f t="shared" si="93"/>
        <v>44807</v>
      </c>
      <c r="F160" s="243">
        <f t="shared" si="94"/>
        <v>44833</v>
      </c>
      <c r="G160" s="295">
        <f t="shared" si="95"/>
        <v>44830</v>
      </c>
      <c r="H160" s="243">
        <f t="shared" si="96"/>
        <v>44832</v>
      </c>
      <c r="I160" s="296">
        <f t="shared" si="97"/>
        <v>44832</v>
      </c>
      <c r="J160" s="243">
        <f t="shared" si="98"/>
        <v>44838</v>
      </c>
      <c r="K160" s="243">
        <f t="shared" si="99"/>
        <v>44841</v>
      </c>
      <c r="L160" s="243">
        <f t="shared" si="100"/>
        <v>44840</v>
      </c>
      <c r="M160" s="294">
        <f t="shared" si="101"/>
        <v>44837</v>
      </c>
      <c r="N160" s="294">
        <f t="shared" si="102"/>
        <v>44863</v>
      </c>
      <c r="O160" s="243">
        <f t="shared" si="103"/>
        <v>44843</v>
      </c>
      <c r="P160" s="243">
        <f t="shared" si="104"/>
        <v>44841</v>
      </c>
      <c r="Q160" s="294">
        <f t="shared" si="105"/>
        <v>44874</v>
      </c>
    </row>
    <row r="161" spans="1:17" hidden="1" x14ac:dyDescent="0.2">
      <c r="A161" s="267">
        <v>36</v>
      </c>
      <c r="B161" s="299" t="s">
        <v>1037</v>
      </c>
      <c r="C161" s="300">
        <f t="shared" si="86"/>
        <v>44807</v>
      </c>
      <c r="D161" s="294">
        <f t="shared" si="74"/>
        <v>44812</v>
      </c>
      <c r="E161" s="294">
        <f t="shared" si="93"/>
        <v>44814</v>
      </c>
      <c r="F161" s="243">
        <f t="shared" si="94"/>
        <v>44840</v>
      </c>
      <c r="G161" s="295">
        <f t="shared" si="95"/>
        <v>44837</v>
      </c>
      <c r="H161" s="243">
        <f t="shared" si="96"/>
        <v>44839</v>
      </c>
      <c r="I161" s="296">
        <f t="shared" si="97"/>
        <v>44839</v>
      </c>
      <c r="J161" s="243">
        <f t="shared" si="98"/>
        <v>44845</v>
      </c>
      <c r="K161" s="243">
        <f t="shared" si="99"/>
        <v>44848</v>
      </c>
      <c r="L161" s="243">
        <f t="shared" si="100"/>
        <v>44847</v>
      </c>
      <c r="M161" s="294">
        <f t="shared" si="101"/>
        <v>44844</v>
      </c>
      <c r="N161" s="294">
        <f t="shared" si="102"/>
        <v>44870</v>
      </c>
      <c r="O161" s="243">
        <f t="shared" si="103"/>
        <v>44850</v>
      </c>
      <c r="P161" s="243">
        <f t="shared" si="104"/>
        <v>44848</v>
      </c>
      <c r="Q161" s="294">
        <f t="shared" si="105"/>
        <v>44881</v>
      </c>
    </row>
    <row r="162" spans="1:17" hidden="1" x14ac:dyDescent="0.2">
      <c r="A162" s="267">
        <v>37</v>
      </c>
      <c r="B162" s="299" t="s">
        <v>1038</v>
      </c>
      <c r="C162" s="300">
        <f t="shared" si="86"/>
        <v>44814</v>
      </c>
      <c r="D162" s="294">
        <f t="shared" si="74"/>
        <v>44819</v>
      </c>
      <c r="E162" s="294">
        <f t="shared" si="93"/>
        <v>44821</v>
      </c>
      <c r="F162" s="243">
        <f t="shared" si="94"/>
        <v>44847</v>
      </c>
      <c r="G162" s="295">
        <f t="shared" si="95"/>
        <v>44844</v>
      </c>
      <c r="H162" s="243">
        <f t="shared" si="96"/>
        <v>44846</v>
      </c>
      <c r="I162" s="296">
        <f t="shared" si="97"/>
        <v>44846</v>
      </c>
      <c r="J162" s="243">
        <f t="shared" si="98"/>
        <v>44852</v>
      </c>
      <c r="K162" s="243">
        <f t="shared" si="99"/>
        <v>44855</v>
      </c>
      <c r="L162" s="243">
        <f t="shared" si="100"/>
        <v>44854</v>
      </c>
      <c r="M162" s="294">
        <f t="shared" si="101"/>
        <v>44851</v>
      </c>
      <c r="N162" s="294">
        <f t="shared" si="102"/>
        <v>44877</v>
      </c>
      <c r="O162" s="243">
        <f t="shared" si="103"/>
        <v>44857</v>
      </c>
      <c r="P162" s="243">
        <f t="shared" si="104"/>
        <v>44855</v>
      </c>
      <c r="Q162" s="294">
        <f t="shared" si="105"/>
        <v>44888</v>
      </c>
    </row>
    <row r="163" spans="1:17" hidden="1" x14ac:dyDescent="0.2">
      <c r="A163" s="253">
        <v>38</v>
      </c>
      <c r="B163" s="254" t="s">
        <v>1032</v>
      </c>
      <c r="C163" s="242">
        <f t="shared" si="86"/>
        <v>44821</v>
      </c>
      <c r="D163" s="243">
        <f t="shared" si="74"/>
        <v>44826</v>
      </c>
      <c r="E163" s="243">
        <f t="shared" si="93"/>
        <v>44828</v>
      </c>
      <c r="F163" s="243">
        <f t="shared" si="94"/>
        <v>44854</v>
      </c>
      <c r="G163" s="245">
        <f t="shared" si="95"/>
        <v>44851</v>
      </c>
      <c r="H163" s="243">
        <f t="shared" si="96"/>
        <v>44853</v>
      </c>
      <c r="I163" s="246">
        <f t="shared" si="97"/>
        <v>44853</v>
      </c>
      <c r="J163" s="243">
        <f t="shared" si="98"/>
        <v>44859</v>
      </c>
      <c r="K163" s="243">
        <f t="shared" si="99"/>
        <v>44862</v>
      </c>
      <c r="L163" s="243">
        <f t="shared" si="100"/>
        <v>44861</v>
      </c>
      <c r="M163" s="243">
        <f t="shared" si="101"/>
        <v>44858</v>
      </c>
      <c r="N163" s="243">
        <f t="shared" si="102"/>
        <v>44884</v>
      </c>
      <c r="O163" s="243">
        <f t="shared" si="103"/>
        <v>44864</v>
      </c>
      <c r="P163" s="243">
        <f t="shared" si="104"/>
        <v>44862</v>
      </c>
      <c r="Q163" s="243">
        <f t="shared" si="105"/>
        <v>44895</v>
      </c>
    </row>
    <row r="164" spans="1:17" hidden="1" x14ac:dyDescent="0.2">
      <c r="A164" s="253">
        <v>39</v>
      </c>
      <c r="B164" s="254" t="s">
        <v>1039</v>
      </c>
      <c r="C164" s="242">
        <f t="shared" si="86"/>
        <v>44828</v>
      </c>
      <c r="D164" s="243">
        <f t="shared" si="74"/>
        <v>44833</v>
      </c>
      <c r="E164" s="243">
        <f t="shared" si="93"/>
        <v>44835</v>
      </c>
      <c r="F164" s="243">
        <f t="shared" si="94"/>
        <v>44861</v>
      </c>
      <c r="G164" s="245">
        <f t="shared" si="95"/>
        <v>44858</v>
      </c>
      <c r="H164" s="243">
        <f t="shared" si="96"/>
        <v>44860</v>
      </c>
      <c r="I164" s="246">
        <f t="shared" si="97"/>
        <v>44860</v>
      </c>
      <c r="J164" s="243">
        <f t="shared" si="98"/>
        <v>44866</v>
      </c>
      <c r="K164" s="243">
        <f t="shared" si="99"/>
        <v>44869</v>
      </c>
      <c r="L164" s="243">
        <f t="shared" si="100"/>
        <v>44868</v>
      </c>
      <c r="M164" s="243">
        <f t="shared" si="101"/>
        <v>44865</v>
      </c>
      <c r="N164" s="243">
        <f t="shared" si="102"/>
        <v>44891</v>
      </c>
      <c r="O164" s="243">
        <f t="shared" si="103"/>
        <v>44871</v>
      </c>
      <c r="P164" s="243">
        <f t="shared" si="104"/>
        <v>44869</v>
      </c>
      <c r="Q164" s="243">
        <f t="shared" si="105"/>
        <v>44902</v>
      </c>
    </row>
    <row r="165" spans="1:17" hidden="1" x14ac:dyDescent="0.2">
      <c r="A165" s="253">
        <v>40</v>
      </c>
      <c r="B165" s="254" t="s">
        <v>1047</v>
      </c>
      <c r="C165" s="242">
        <f t="shared" si="86"/>
        <v>44835</v>
      </c>
      <c r="D165" s="243">
        <f t="shared" si="74"/>
        <v>44840</v>
      </c>
      <c r="E165" s="243">
        <f t="shared" si="93"/>
        <v>44842</v>
      </c>
      <c r="F165" s="243">
        <f t="shared" si="94"/>
        <v>44868</v>
      </c>
      <c r="G165" s="245">
        <f t="shared" si="95"/>
        <v>44865</v>
      </c>
      <c r="H165" s="243">
        <f t="shared" si="96"/>
        <v>44867</v>
      </c>
      <c r="I165" s="246">
        <f t="shared" si="97"/>
        <v>44867</v>
      </c>
      <c r="J165" s="243">
        <f t="shared" si="98"/>
        <v>44873</v>
      </c>
      <c r="K165" s="243">
        <f t="shared" si="99"/>
        <v>44876</v>
      </c>
      <c r="L165" s="243">
        <f t="shared" si="100"/>
        <v>44875</v>
      </c>
      <c r="M165" s="243">
        <f t="shared" si="101"/>
        <v>44872</v>
      </c>
      <c r="N165" s="243">
        <f t="shared" si="102"/>
        <v>44898</v>
      </c>
      <c r="O165" s="243">
        <f t="shared" si="103"/>
        <v>44878</v>
      </c>
      <c r="P165" s="243">
        <f t="shared" si="104"/>
        <v>44876</v>
      </c>
      <c r="Q165" s="243">
        <f t="shared" si="105"/>
        <v>44909</v>
      </c>
    </row>
    <row r="166" spans="1:17" hidden="1" x14ac:dyDescent="0.2">
      <c r="A166" s="253">
        <v>41</v>
      </c>
      <c r="B166" s="254" t="s">
        <v>1055</v>
      </c>
      <c r="C166" s="242">
        <f t="shared" si="86"/>
        <v>44842</v>
      </c>
      <c r="D166" s="243">
        <f t="shared" si="74"/>
        <v>44847</v>
      </c>
      <c r="E166" s="243">
        <f t="shared" si="93"/>
        <v>44849</v>
      </c>
      <c r="F166" s="243">
        <f t="shared" si="94"/>
        <v>44875</v>
      </c>
      <c r="G166" s="245">
        <f t="shared" si="95"/>
        <v>44872</v>
      </c>
      <c r="H166" s="243">
        <f t="shared" si="96"/>
        <v>44874</v>
      </c>
      <c r="I166" s="246">
        <f t="shared" si="97"/>
        <v>44874</v>
      </c>
      <c r="J166" s="243">
        <f t="shared" si="98"/>
        <v>44880</v>
      </c>
      <c r="K166" s="243">
        <f t="shared" si="99"/>
        <v>44883</v>
      </c>
      <c r="L166" s="243">
        <f t="shared" si="100"/>
        <v>44882</v>
      </c>
      <c r="M166" s="243">
        <f t="shared" si="101"/>
        <v>44879</v>
      </c>
      <c r="N166" s="243">
        <f t="shared" si="102"/>
        <v>44905</v>
      </c>
      <c r="O166" s="243">
        <f t="shared" si="103"/>
        <v>44885</v>
      </c>
      <c r="P166" s="243">
        <f t="shared" si="104"/>
        <v>44883</v>
      </c>
      <c r="Q166" s="243">
        <f t="shared" si="105"/>
        <v>44916</v>
      </c>
    </row>
    <row r="167" spans="1:17" hidden="1" x14ac:dyDescent="0.2">
      <c r="A167" s="253">
        <v>42</v>
      </c>
      <c r="B167" s="254" t="s">
        <v>1061</v>
      </c>
      <c r="C167" s="242">
        <f t="shared" si="86"/>
        <v>44849</v>
      </c>
      <c r="D167" s="243">
        <f t="shared" si="74"/>
        <v>44854</v>
      </c>
      <c r="E167" s="243">
        <f t="shared" si="93"/>
        <v>44856</v>
      </c>
      <c r="F167" s="243">
        <f t="shared" si="94"/>
        <v>44882</v>
      </c>
      <c r="G167" s="245">
        <f t="shared" si="95"/>
        <v>44879</v>
      </c>
      <c r="H167" s="243">
        <f t="shared" si="96"/>
        <v>44881</v>
      </c>
      <c r="I167" s="246">
        <f t="shared" si="97"/>
        <v>44881</v>
      </c>
      <c r="J167" s="243">
        <f t="shared" si="98"/>
        <v>44887</v>
      </c>
      <c r="K167" s="243">
        <f t="shared" si="99"/>
        <v>44890</v>
      </c>
      <c r="L167" s="243">
        <f t="shared" si="100"/>
        <v>44889</v>
      </c>
      <c r="M167" s="243">
        <f t="shared" si="101"/>
        <v>44886</v>
      </c>
      <c r="N167" s="243">
        <f t="shared" si="102"/>
        <v>44912</v>
      </c>
      <c r="O167" s="243">
        <f t="shared" si="103"/>
        <v>44892</v>
      </c>
      <c r="P167" s="243">
        <f t="shared" si="104"/>
        <v>44890</v>
      </c>
      <c r="Q167" s="243">
        <f t="shared" si="105"/>
        <v>44923</v>
      </c>
    </row>
    <row r="168" spans="1:17" hidden="1" x14ac:dyDescent="0.2">
      <c r="A168" s="267">
        <v>43</v>
      </c>
      <c r="B168" s="299" t="s">
        <v>1067</v>
      </c>
      <c r="C168" s="300">
        <f t="shared" si="86"/>
        <v>44856</v>
      </c>
      <c r="D168" s="294">
        <f t="shared" si="74"/>
        <v>44861</v>
      </c>
      <c r="E168" s="294">
        <f t="shared" si="93"/>
        <v>44863</v>
      </c>
      <c r="F168" s="243">
        <f t="shared" si="94"/>
        <v>44889</v>
      </c>
      <c r="G168" s="295">
        <f t="shared" si="95"/>
        <v>44886</v>
      </c>
      <c r="H168" s="243">
        <f t="shared" si="96"/>
        <v>44888</v>
      </c>
      <c r="I168" s="296">
        <f t="shared" si="97"/>
        <v>44888</v>
      </c>
      <c r="J168" s="243">
        <f t="shared" si="98"/>
        <v>44894</v>
      </c>
      <c r="K168" s="243">
        <f t="shared" si="99"/>
        <v>44897</v>
      </c>
      <c r="L168" s="243">
        <f t="shared" si="100"/>
        <v>44896</v>
      </c>
      <c r="M168" s="294">
        <f t="shared" si="101"/>
        <v>44893</v>
      </c>
      <c r="N168" s="294">
        <f t="shared" si="102"/>
        <v>44919</v>
      </c>
      <c r="O168" s="243">
        <f t="shared" si="103"/>
        <v>44899</v>
      </c>
      <c r="P168" s="243">
        <f t="shared" si="104"/>
        <v>44897</v>
      </c>
      <c r="Q168" s="294">
        <f t="shared" si="105"/>
        <v>44930</v>
      </c>
    </row>
    <row r="169" spans="1:17" hidden="1" x14ac:dyDescent="0.2">
      <c r="A169" s="267">
        <v>44</v>
      </c>
      <c r="B169" s="299" t="s">
        <v>1075</v>
      </c>
      <c r="C169" s="300">
        <f t="shared" si="86"/>
        <v>44863</v>
      </c>
      <c r="D169" s="294">
        <f t="shared" ref="D169:D200" si="106">E169-2</f>
        <v>44868</v>
      </c>
      <c r="E169" s="294">
        <f t="shared" si="93"/>
        <v>44870</v>
      </c>
      <c r="F169" s="243">
        <f t="shared" si="94"/>
        <v>44896</v>
      </c>
      <c r="G169" s="295">
        <f t="shared" si="95"/>
        <v>44893</v>
      </c>
      <c r="H169" s="243">
        <f t="shared" si="96"/>
        <v>44895</v>
      </c>
      <c r="I169" s="296">
        <f t="shared" si="97"/>
        <v>44895</v>
      </c>
      <c r="J169" s="243">
        <f t="shared" si="98"/>
        <v>44901</v>
      </c>
      <c r="K169" s="243">
        <f t="shared" si="99"/>
        <v>44904</v>
      </c>
      <c r="L169" s="243">
        <f t="shared" si="100"/>
        <v>44903</v>
      </c>
      <c r="M169" s="294">
        <f t="shared" si="101"/>
        <v>44900</v>
      </c>
      <c r="N169" s="294">
        <f t="shared" si="102"/>
        <v>44926</v>
      </c>
      <c r="O169" s="243">
        <f t="shared" si="103"/>
        <v>44906</v>
      </c>
      <c r="P169" s="243">
        <f t="shared" si="104"/>
        <v>44904</v>
      </c>
      <c r="Q169" s="294">
        <f t="shared" si="105"/>
        <v>44937</v>
      </c>
    </row>
    <row r="170" spans="1:17" hidden="1" x14ac:dyDescent="0.2">
      <c r="A170" s="267">
        <v>45</v>
      </c>
      <c r="B170" s="299" t="s">
        <v>1081</v>
      </c>
      <c r="C170" s="300">
        <f t="shared" si="86"/>
        <v>44870</v>
      </c>
      <c r="D170" s="294">
        <f t="shared" si="106"/>
        <v>44875</v>
      </c>
      <c r="E170" s="294">
        <f t="shared" si="93"/>
        <v>44877</v>
      </c>
      <c r="F170" s="243">
        <f t="shared" si="94"/>
        <v>44903</v>
      </c>
      <c r="G170" s="295">
        <f t="shared" si="95"/>
        <v>44900</v>
      </c>
      <c r="H170" s="243">
        <f t="shared" si="96"/>
        <v>44902</v>
      </c>
      <c r="I170" s="296">
        <f t="shared" si="97"/>
        <v>44902</v>
      </c>
      <c r="J170" s="243">
        <f t="shared" si="98"/>
        <v>44908</v>
      </c>
      <c r="K170" s="243">
        <f t="shared" si="99"/>
        <v>44911</v>
      </c>
      <c r="L170" s="243">
        <f t="shared" si="100"/>
        <v>44910</v>
      </c>
      <c r="M170" s="294">
        <f t="shared" si="101"/>
        <v>44907</v>
      </c>
      <c r="N170" s="294">
        <f t="shared" si="102"/>
        <v>44933</v>
      </c>
      <c r="O170" s="243">
        <f t="shared" si="103"/>
        <v>44913</v>
      </c>
      <c r="P170" s="243">
        <f t="shared" si="104"/>
        <v>44911</v>
      </c>
      <c r="Q170" s="294">
        <f t="shared" si="105"/>
        <v>44944</v>
      </c>
    </row>
    <row r="171" spans="1:17" hidden="1" x14ac:dyDescent="0.2">
      <c r="A171" s="267">
        <v>46</v>
      </c>
      <c r="B171" s="299" t="s">
        <v>1089</v>
      </c>
      <c r="C171" s="300">
        <f t="shared" si="86"/>
        <v>44877</v>
      </c>
      <c r="D171" s="294">
        <f t="shared" si="106"/>
        <v>44882</v>
      </c>
      <c r="E171" s="294">
        <f t="shared" si="93"/>
        <v>44884</v>
      </c>
      <c r="F171" s="243">
        <f t="shared" si="94"/>
        <v>44910</v>
      </c>
      <c r="G171" s="295">
        <f t="shared" si="95"/>
        <v>44907</v>
      </c>
      <c r="H171" s="243">
        <f t="shared" si="96"/>
        <v>44909</v>
      </c>
      <c r="I171" s="296">
        <f t="shared" si="97"/>
        <v>44909</v>
      </c>
      <c r="J171" s="243">
        <f t="shared" si="98"/>
        <v>44915</v>
      </c>
      <c r="K171" s="243">
        <f t="shared" si="99"/>
        <v>44918</v>
      </c>
      <c r="L171" s="243">
        <f t="shared" si="100"/>
        <v>44917</v>
      </c>
      <c r="M171" s="294">
        <f t="shared" si="101"/>
        <v>44914</v>
      </c>
      <c r="N171" s="294">
        <f t="shared" si="102"/>
        <v>44940</v>
      </c>
      <c r="O171" s="243">
        <f t="shared" si="103"/>
        <v>44920</v>
      </c>
      <c r="P171" s="243">
        <f t="shared" si="104"/>
        <v>44918</v>
      </c>
      <c r="Q171" s="294">
        <f t="shared" si="105"/>
        <v>44951</v>
      </c>
    </row>
    <row r="172" spans="1:17" hidden="1" x14ac:dyDescent="0.2">
      <c r="A172" s="267">
        <v>47</v>
      </c>
      <c r="B172" s="299" t="s">
        <v>1094</v>
      </c>
      <c r="C172" s="300">
        <f t="shared" si="86"/>
        <v>44884</v>
      </c>
      <c r="D172" s="294">
        <f t="shared" si="106"/>
        <v>44889</v>
      </c>
      <c r="E172" s="294">
        <f t="shared" si="93"/>
        <v>44891</v>
      </c>
      <c r="F172" s="243">
        <f t="shared" si="94"/>
        <v>44917</v>
      </c>
      <c r="G172" s="295">
        <f t="shared" si="95"/>
        <v>44914</v>
      </c>
      <c r="H172" s="243">
        <f t="shared" si="96"/>
        <v>44916</v>
      </c>
      <c r="I172" s="296">
        <f t="shared" si="97"/>
        <v>44916</v>
      </c>
      <c r="J172" s="243">
        <f t="shared" si="98"/>
        <v>44922</v>
      </c>
      <c r="K172" s="243">
        <f t="shared" si="99"/>
        <v>44925</v>
      </c>
      <c r="L172" s="243">
        <f t="shared" si="100"/>
        <v>44924</v>
      </c>
      <c r="M172" s="294">
        <f t="shared" si="101"/>
        <v>44921</v>
      </c>
      <c r="N172" s="294">
        <f t="shared" si="102"/>
        <v>44947</v>
      </c>
      <c r="O172" s="243">
        <f t="shared" si="103"/>
        <v>44927</v>
      </c>
      <c r="P172" s="243">
        <f t="shared" si="104"/>
        <v>44925</v>
      </c>
      <c r="Q172" s="294">
        <f t="shared" si="105"/>
        <v>44958</v>
      </c>
    </row>
    <row r="173" spans="1:17" hidden="1" x14ac:dyDescent="0.2">
      <c r="A173" s="267">
        <v>48</v>
      </c>
      <c r="B173" s="299" t="s">
        <v>1101</v>
      </c>
      <c r="C173" s="300">
        <f t="shared" si="86"/>
        <v>44891</v>
      </c>
      <c r="D173" s="294">
        <f t="shared" si="106"/>
        <v>44896</v>
      </c>
      <c r="E173" s="294">
        <f t="shared" si="93"/>
        <v>44898</v>
      </c>
      <c r="F173" s="243">
        <f t="shared" si="94"/>
        <v>44924</v>
      </c>
      <c r="G173" s="295">
        <f t="shared" si="95"/>
        <v>44921</v>
      </c>
      <c r="H173" s="243">
        <f t="shared" si="96"/>
        <v>44923</v>
      </c>
      <c r="I173" s="296">
        <f t="shared" si="97"/>
        <v>44923</v>
      </c>
      <c r="J173" s="243">
        <f t="shared" si="98"/>
        <v>44929</v>
      </c>
      <c r="K173" s="243">
        <f t="shared" si="99"/>
        <v>44932</v>
      </c>
      <c r="L173" s="243">
        <f t="shared" si="100"/>
        <v>44931</v>
      </c>
      <c r="M173" s="294">
        <f t="shared" si="101"/>
        <v>44928</v>
      </c>
      <c r="N173" s="294">
        <f t="shared" si="102"/>
        <v>44954</v>
      </c>
      <c r="O173" s="243">
        <f t="shared" si="103"/>
        <v>44934</v>
      </c>
      <c r="P173" s="243">
        <f t="shared" si="104"/>
        <v>44932</v>
      </c>
      <c r="Q173" s="294">
        <f t="shared" si="105"/>
        <v>44965</v>
      </c>
    </row>
    <row r="174" spans="1:17" hidden="1" x14ac:dyDescent="0.2">
      <c r="A174" s="253">
        <v>49</v>
      </c>
      <c r="B174" s="254" t="s">
        <v>1109</v>
      </c>
      <c r="C174" s="242">
        <f t="shared" si="86"/>
        <v>44898</v>
      </c>
      <c r="D174" s="243">
        <f t="shared" si="106"/>
        <v>44903</v>
      </c>
      <c r="E174" s="243">
        <f t="shared" si="93"/>
        <v>44905</v>
      </c>
      <c r="F174" s="243">
        <f t="shared" ref="F174:F199" si="107">E174+30</f>
        <v>44935</v>
      </c>
      <c r="G174" s="245">
        <f t="shared" si="95"/>
        <v>44928</v>
      </c>
      <c r="H174" s="243">
        <f t="shared" si="96"/>
        <v>44930</v>
      </c>
      <c r="I174" s="246">
        <f t="shared" si="97"/>
        <v>44930</v>
      </c>
      <c r="J174" s="243">
        <f t="shared" si="98"/>
        <v>44936</v>
      </c>
      <c r="K174" s="243">
        <f t="shared" si="99"/>
        <v>44939</v>
      </c>
      <c r="L174" s="243">
        <f t="shared" si="100"/>
        <v>44938</v>
      </c>
      <c r="M174" s="243">
        <f t="shared" si="101"/>
        <v>44935</v>
      </c>
      <c r="N174" s="243">
        <f t="shared" si="102"/>
        <v>44965</v>
      </c>
      <c r="O174" s="243">
        <f t="shared" si="103"/>
        <v>44941</v>
      </c>
      <c r="P174" s="243">
        <f t="shared" si="104"/>
        <v>44939</v>
      </c>
      <c r="Q174" s="243">
        <f t="shared" si="105"/>
        <v>44972</v>
      </c>
    </row>
    <row r="175" spans="1:17" hidden="1" x14ac:dyDescent="0.2">
      <c r="A175" s="253">
        <v>50</v>
      </c>
      <c r="B175" s="254" t="s">
        <v>1115</v>
      </c>
      <c r="C175" s="242">
        <f t="shared" si="86"/>
        <v>44905</v>
      </c>
      <c r="D175" s="243">
        <f t="shared" si="106"/>
        <v>44910</v>
      </c>
      <c r="E175" s="243">
        <f t="shared" si="93"/>
        <v>44912</v>
      </c>
      <c r="F175" s="243">
        <f t="shared" si="107"/>
        <v>44942</v>
      </c>
      <c r="G175" s="245">
        <f t="shared" si="95"/>
        <v>44935</v>
      </c>
      <c r="H175" s="243">
        <f t="shared" si="96"/>
        <v>44937</v>
      </c>
      <c r="I175" s="246">
        <f t="shared" si="97"/>
        <v>44937</v>
      </c>
      <c r="J175" s="243">
        <f t="shared" si="98"/>
        <v>44943</v>
      </c>
      <c r="K175" s="243">
        <f t="shared" si="99"/>
        <v>44946</v>
      </c>
      <c r="L175" s="243">
        <f t="shared" si="100"/>
        <v>44945</v>
      </c>
      <c r="M175" s="243">
        <f t="shared" si="101"/>
        <v>44942</v>
      </c>
      <c r="N175" s="243">
        <f t="shared" si="102"/>
        <v>44972</v>
      </c>
      <c r="O175" s="243">
        <f t="shared" si="103"/>
        <v>44948</v>
      </c>
      <c r="P175" s="243">
        <f t="shared" si="104"/>
        <v>44946</v>
      </c>
      <c r="Q175" s="243">
        <f t="shared" si="105"/>
        <v>44979</v>
      </c>
    </row>
    <row r="176" spans="1:17" hidden="1" x14ac:dyDescent="0.2">
      <c r="A176" s="253">
        <v>51</v>
      </c>
      <c r="B176" s="254" t="s">
        <v>1121</v>
      </c>
      <c r="C176" s="242">
        <f t="shared" si="86"/>
        <v>44912</v>
      </c>
      <c r="D176" s="243">
        <f t="shared" si="106"/>
        <v>44917</v>
      </c>
      <c r="E176" s="243">
        <f t="shared" si="93"/>
        <v>44919</v>
      </c>
      <c r="F176" s="243">
        <f t="shared" si="107"/>
        <v>44949</v>
      </c>
      <c r="G176" s="245">
        <f t="shared" si="95"/>
        <v>44942</v>
      </c>
      <c r="H176" s="243">
        <f t="shared" si="96"/>
        <v>44944</v>
      </c>
      <c r="I176" s="246">
        <f t="shared" si="97"/>
        <v>44944</v>
      </c>
      <c r="J176" s="243">
        <f t="shared" si="98"/>
        <v>44950</v>
      </c>
      <c r="K176" s="243">
        <f t="shared" si="99"/>
        <v>44953</v>
      </c>
      <c r="L176" s="243">
        <f t="shared" si="100"/>
        <v>44952</v>
      </c>
      <c r="M176" s="243">
        <f t="shared" si="101"/>
        <v>44949</v>
      </c>
      <c r="N176" s="243">
        <f t="shared" si="102"/>
        <v>44979</v>
      </c>
      <c r="O176" s="243">
        <f t="shared" si="103"/>
        <v>44955</v>
      </c>
      <c r="P176" s="243">
        <f t="shared" si="104"/>
        <v>44953</v>
      </c>
      <c r="Q176" s="243">
        <f t="shared" si="105"/>
        <v>44986</v>
      </c>
    </row>
    <row r="177" spans="1:17" hidden="1" x14ac:dyDescent="0.2">
      <c r="A177" s="253">
        <v>52</v>
      </c>
      <c r="B177" s="254" t="s">
        <v>1125</v>
      </c>
      <c r="C177" s="242">
        <f t="shared" si="86"/>
        <v>44919</v>
      </c>
      <c r="D177" s="243">
        <f t="shared" si="106"/>
        <v>44924</v>
      </c>
      <c r="E177" s="243">
        <f t="shared" si="93"/>
        <v>44926</v>
      </c>
      <c r="F177" s="243">
        <f t="shared" si="107"/>
        <v>44956</v>
      </c>
      <c r="G177" s="245">
        <f t="shared" si="95"/>
        <v>44949</v>
      </c>
      <c r="H177" s="243">
        <f t="shared" si="96"/>
        <v>44951</v>
      </c>
      <c r="I177" s="246">
        <f t="shared" si="97"/>
        <v>44951</v>
      </c>
      <c r="J177" s="243">
        <f t="shared" si="98"/>
        <v>44957</v>
      </c>
      <c r="K177" s="243">
        <f t="shared" si="99"/>
        <v>44960</v>
      </c>
      <c r="L177" s="243">
        <f t="shared" si="100"/>
        <v>44959</v>
      </c>
      <c r="M177" s="243">
        <f t="shared" si="101"/>
        <v>44956</v>
      </c>
      <c r="N177" s="243">
        <f t="shared" si="102"/>
        <v>44986</v>
      </c>
      <c r="O177" s="243">
        <f t="shared" si="103"/>
        <v>44962</v>
      </c>
      <c r="P177" s="243">
        <f t="shared" si="104"/>
        <v>44960</v>
      </c>
      <c r="Q177" s="243">
        <f t="shared" si="105"/>
        <v>44993</v>
      </c>
    </row>
    <row r="178" spans="1:17" hidden="1" x14ac:dyDescent="0.2">
      <c r="A178" s="253">
        <v>1</v>
      </c>
      <c r="B178" s="254" t="s">
        <v>1131</v>
      </c>
      <c r="C178" s="242">
        <f t="shared" si="86"/>
        <v>44926</v>
      </c>
      <c r="D178" s="243">
        <f t="shared" si="106"/>
        <v>44931</v>
      </c>
      <c r="E178" s="243">
        <f t="shared" si="93"/>
        <v>44933</v>
      </c>
      <c r="F178" s="243">
        <f t="shared" si="107"/>
        <v>44963</v>
      </c>
      <c r="G178" s="245">
        <f t="shared" si="95"/>
        <v>44956</v>
      </c>
      <c r="H178" s="243">
        <f t="shared" si="96"/>
        <v>44958</v>
      </c>
      <c r="I178" s="246">
        <f t="shared" si="97"/>
        <v>44958</v>
      </c>
      <c r="J178" s="243">
        <f t="shared" si="98"/>
        <v>44964</v>
      </c>
      <c r="K178" s="243">
        <f t="shared" si="99"/>
        <v>44967</v>
      </c>
      <c r="L178" s="243">
        <f t="shared" si="100"/>
        <v>44966</v>
      </c>
      <c r="M178" s="243">
        <f t="shared" si="101"/>
        <v>44963</v>
      </c>
      <c r="N178" s="243">
        <f t="shared" si="102"/>
        <v>44993</v>
      </c>
      <c r="O178" s="243">
        <f t="shared" si="103"/>
        <v>44969</v>
      </c>
      <c r="P178" s="243">
        <f t="shared" si="104"/>
        <v>44967</v>
      </c>
      <c r="Q178" s="243">
        <f t="shared" si="105"/>
        <v>45000</v>
      </c>
    </row>
    <row r="179" spans="1:17" hidden="1" x14ac:dyDescent="0.2">
      <c r="A179" s="253">
        <v>2</v>
      </c>
      <c r="B179" s="254" t="s">
        <v>1142</v>
      </c>
      <c r="C179" s="242">
        <f t="shared" si="86"/>
        <v>44933</v>
      </c>
      <c r="D179" s="243">
        <f t="shared" si="106"/>
        <v>44938</v>
      </c>
      <c r="E179" s="243">
        <f t="shared" si="93"/>
        <v>44940</v>
      </c>
      <c r="F179" s="243">
        <f t="shared" si="107"/>
        <v>44970</v>
      </c>
      <c r="G179" s="245">
        <f t="shared" si="95"/>
        <v>44963</v>
      </c>
      <c r="H179" s="243">
        <f t="shared" si="96"/>
        <v>44965</v>
      </c>
      <c r="I179" s="246">
        <f t="shared" si="97"/>
        <v>44965</v>
      </c>
      <c r="J179" s="243">
        <f t="shared" si="98"/>
        <v>44971</v>
      </c>
      <c r="K179" s="243">
        <f t="shared" si="99"/>
        <v>44974</v>
      </c>
      <c r="L179" s="243">
        <f t="shared" si="100"/>
        <v>44973</v>
      </c>
      <c r="M179" s="243">
        <f t="shared" si="101"/>
        <v>44970</v>
      </c>
      <c r="N179" s="243">
        <f t="shared" si="102"/>
        <v>45000</v>
      </c>
      <c r="O179" s="243">
        <f t="shared" si="103"/>
        <v>44976</v>
      </c>
      <c r="P179" s="243">
        <f t="shared" si="104"/>
        <v>44974</v>
      </c>
      <c r="Q179" s="243">
        <f t="shared" si="105"/>
        <v>45007</v>
      </c>
    </row>
    <row r="180" spans="1:17" hidden="1" x14ac:dyDescent="0.2">
      <c r="A180" s="253">
        <v>3</v>
      </c>
      <c r="B180" s="254" t="s">
        <v>1150</v>
      </c>
      <c r="C180" s="242">
        <f t="shared" si="86"/>
        <v>44940</v>
      </c>
      <c r="D180" s="243">
        <f t="shared" si="106"/>
        <v>44945</v>
      </c>
      <c r="E180" s="243">
        <f t="shared" si="93"/>
        <v>44947</v>
      </c>
      <c r="F180" s="243">
        <f t="shared" si="107"/>
        <v>44977</v>
      </c>
      <c r="G180" s="245">
        <f t="shared" si="95"/>
        <v>44970</v>
      </c>
      <c r="H180" s="243">
        <f t="shared" si="96"/>
        <v>44972</v>
      </c>
      <c r="I180" s="246">
        <f t="shared" si="97"/>
        <v>44972</v>
      </c>
      <c r="J180" s="243">
        <f t="shared" si="98"/>
        <v>44978</v>
      </c>
      <c r="K180" s="243">
        <f t="shared" si="99"/>
        <v>44981</v>
      </c>
      <c r="L180" s="243">
        <f t="shared" si="100"/>
        <v>44980</v>
      </c>
      <c r="M180" s="243">
        <f t="shared" si="101"/>
        <v>44977</v>
      </c>
      <c r="N180" s="243">
        <f t="shared" si="102"/>
        <v>45007</v>
      </c>
      <c r="O180" s="243">
        <f t="shared" si="103"/>
        <v>44983</v>
      </c>
      <c r="P180" s="243">
        <f t="shared" si="104"/>
        <v>44981</v>
      </c>
      <c r="Q180" s="243">
        <f t="shared" si="105"/>
        <v>45014</v>
      </c>
    </row>
    <row r="181" spans="1:17" hidden="1" x14ac:dyDescent="0.2">
      <c r="A181" s="253">
        <v>4</v>
      </c>
      <c r="B181" s="254" t="s">
        <v>1156</v>
      </c>
      <c r="C181" s="242">
        <f t="shared" ref="C181:C212" si="108">E181-7</f>
        <v>44947</v>
      </c>
      <c r="D181" s="243">
        <f t="shared" si="106"/>
        <v>44952</v>
      </c>
      <c r="E181" s="243">
        <f t="shared" si="93"/>
        <v>44954</v>
      </c>
      <c r="F181" s="243">
        <f t="shared" si="107"/>
        <v>44984</v>
      </c>
      <c r="G181" s="245">
        <f t="shared" si="95"/>
        <v>44977</v>
      </c>
      <c r="H181" s="243">
        <f t="shared" si="96"/>
        <v>44979</v>
      </c>
      <c r="I181" s="246">
        <f t="shared" si="97"/>
        <v>44979</v>
      </c>
      <c r="J181" s="243">
        <f t="shared" si="98"/>
        <v>44985</v>
      </c>
      <c r="K181" s="243">
        <f t="shared" si="99"/>
        <v>44988</v>
      </c>
      <c r="L181" s="243">
        <f t="shared" si="100"/>
        <v>44987</v>
      </c>
      <c r="M181" s="243">
        <f t="shared" si="101"/>
        <v>44984</v>
      </c>
      <c r="N181" s="243">
        <f t="shared" si="102"/>
        <v>45014</v>
      </c>
      <c r="O181" s="243">
        <f t="shared" si="103"/>
        <v>44990</v>
      </c>
      <c r="P181" s="243">
        <f t="shared" si="104"/>
        <v>44988</v>
      </c>
      <c r="Q181" s="243">
        <f t="shared" si="105"/>
        <v>45021</v>
      </c>
    </row>
    <row r="182" spans="1:17" hidden="1" x14ac:dyDescent="0.2">
      <c r="A182" s="253">
        <v>5</v>
      </c>
      <c r="B182" s="254" t="s">
        <v>1163</v>
      </c>
      <c r="C182" s="242">
        <f t="shared" si="108"/>
        <v>44954</v>
      </c>
      <c r="D182" s="243">
        <f t="shared" si="106"/>
        <v>44959</v>
      </c>
      <c r="E182" s="243">
        <f t="shared" si="93"/>
        <v>44961</v>
      </c>
      <c r="F182" s="243">
        <f t="shared" si="107"/>
        <v>44991</v>
      </c>
      <c r="G182" s="245">
        <f t="shared" si="95"/>
        <v>44984</v>
      </c>
      <c r="H182" s="243">
        <f t="shared" si="96"/>
        <v>44986</v>
      </c>
      <c r="I182" s="246">
        <f t="shared" si="97"/>
        <v>44986</v>
      </c>
      <c r="J182" s="243">
        <f t="shared" si="98"/>
        <v>44992</v>
      </c>
      <c r="K182" s="243">
        <f t="shared" si="99"/>
        <v>44995</v>
      </c>
      <c r="L182" s="243">
        <f t="shared" si="100"/>
        <v>44994</v>
      </c>
      <c r="M182" s="243">
        <f t="shared" si="101"/>
        <v>44991</v>
      </c>
      <c r="N182" s="243">
        <f t="shared" si="102"/>
        <v>45021</v>
      </c>
      <c r="O182" s="243">
        <f t="shared" si="103"/>
        <v>44997</v>
      </c>
      <c r="P182" s="243">
        <f t="shared" si="104"/>
        <v>44995</v>
      </c>
      <c r="Q182" s="243">
        <f t="shared" si="105"/>
        <v>45028</v>
      </c>
    </row>
    <row r="183" spans="1:17" hidden="1" x14ac:dyDescent="0.2">
      <c r="A183" s="253">
        <v>6</v>
      </c>
      <c r="B183" s="254" t="s">
        <v>1173</v>
      </c>
      <c r="C183" s="242">
        <f t="shared" si="108"/>
        <v>44961</v>
      </c>
      <c r="D183" s="243">
        <f t="shared" si="106"/>
        <v>44966</v>
      </c>
      <c r="E183" s="243">
        <f t="shared" ref="E183:E214" si="109">E182+7</f>
        <v>44968</v>
      </c>
      <c r="F183" s="243">
        <f t="shared" si="107"/>
        <v>44998</v>
      </c>
      <c r="G183" s="245">
        <f t="shared" ref="G183:G199" si="110">E183+23</f>
        <v>44991</v>
      </c>
      <c r="H183" s="243">
        <f t="shared" ref="H183:H199" si="111">E183+25</f>
        <v>44993</v>
      </c>
      <c r="I183" s="246">
        <f t="shared" ref="I183:I199" si="112">E183+25</f>
        <v>44993</v>
      </c>
      <c r="J183" s="243">
        <f t="shared" ref="J183:J199" si="113">E183+31</f>
        <v>44999</v>
      </c>
      <c r="K183" s="243">
        <f t="shared" ref="K183:K199" si="114">E183+34</f>
        <v>45002</v>
      </c>
      <c r="L183" s="243">
        <f t="shared" ref="L183:L199" si="115">E183+33</f>
        <v>45001</v>
      </c>
      <c r="M183" s="243">
        <f t="shared" ref="M183:M199" si="116">E183+30</f>
        <v>44998</v>
      </c>
      <c r="N183" s="243">
        <f t="shared" ref="N183:N199" si="117">F183+30</f>
        <v>45028</v>
      </c>
      <c r="O183" s="243">
        <f t="shared" ref="O183:O199" si="118">E183+36</f>
        <v>45004</v>
      </c>
      <c r="P183" s="243">
        <f t="shared" ref="P183:P199" si="119">E183+34</f>
        <v>45002</v>
      </c>
      <c r="Q183" s="243">
        <f t="shared" ref="Q183:Q199" si="120">L183+34</f>
        <v>45035</v>
      </c>
    </row>
    <row r="184" spans="1:17" hidden="1" x14ac:dyDescent="0.2">
      <c r="A184" s="253">
        <v>7</v>
      </c>
      <c r="B184" s="254" t="s">
        <v>1178</v>
      </c>
      <c r="C184" s="242">
        <f t="shared" si="108"/>
        <v>44968</v>
      </c>
      <c r="D184" s="243">
        <f t="shared" si="106"/>
        <v>44973</v>
      </c>
      <c r="E184" s="243">
        <f t="shared" si="109"/>
        <v>44975</v>
      </c>
      <c r="F184" s="243">
        <f t="shared" si="107"/>
        <v>45005</v>
      </c>
      <c r="G184" s="245">
        <f t="shared" si="110"/>
        <v>44998</v>
      </c>
      <c r="H184" s="243">
        <f t="shared" si="111"/>
        <v>45000</v>
      </c>
      <c r="I184" s="246">
        <f t="shared" si="112"/>
        <v>45000</v>
      </c>
      <c r="J184" s="243">
        <f t="shared" si="113"/>
        <v>45006</v>
      </c>
      <c r="K184" s="243">
        <f t="shared" si="114"/>
        <v>45009</v>
      </c>
      <c r="L184" s="243">
        <f t="shared" si="115"/>
        <v>45008</v>
      </c>
      <c r="M184" s="243">
        <f t="shared" si="116"/>
        <v>45005</v>
      </c>
      <c r="N184" s="243">
        <f t="shared" si="117"/>
        <v>45035</v>
      </c>
      <c r="O184" s="243">
        <f t="shared" si="118"/>
        <v>45011</v>
      </c>
      <c r="P184" s="243">
        <f t="shared" si="119"/>
        <v>45009</v>
      </c>
      <c r="Q184" s="243">
        <f t="shared" si="120"/>
        <v>45042</v>
      </c>
    </row>
    <row r="185" spans="1:17" hidden="1" x14ac:dyDescent="0.2">
      <c r="A185" s="253">
        <v>8</v>
      </c>
      <c r="B185" s="254" t="s">
        <v>1186</v>
      </c>
      <c r="C185" s="242">
        <f t="shared" si="108"/>
        <v>44975</v>
      </c>
      <c r="D185" s="243">
        <f t="shared" si="106"/>
        <v>44980</v>
      </c>
      <c r="E185" s="243">
        <f t="shared" si="109"/>
        <v>44982</v>
      </c>
      <c r="F185" s="243">
        <f t="shared" si="107"/>
        <v>45012</v>
      </c>
      <c r="G185" s="245">
        <f t="shared" si="110"/>
        <v>45005</v>
      </c>
      <c r="H185" s="243">
        <f t="shared" si="111"/>
        <v>45007</v>
      </c>
      <c r="I185" s="246">
        <f t="shared" si="112"/>
        <v>45007</v>
      </c>
      <c r="J185" s="243">
        <f t="shared" si="113"/>
        <v>45013</v>
      </c>
      <c r="K185" s="243">
        <f t="shared" si="114"/>
        <v>45016</v>
      </c>
      <c r="L185" s="243">
        <f t="shared" si="115"/>
        <v>45015</v>
      </c>
      <c r="M185" s="243">
        <f t="shared" si="116"/>
        <v>45012</v>
      </c>
      <c r="N185" s="243">
        <f t="shared" si="117"/>
        <v>45042</v>
      </c>
      <c r="O185" s="243">
        <f t="shared" si="118"/>
        <v>45018</v>
      </c>
      <c r="P185" s="243">
        <f t="shared" si="119"/>
        <v>45016</v>
      </c>
      <c r="Q185" s="243">
        <f t="shared" si="120"/>
        <v>45049</v>
      </c>
    </row>
    <row r="186" spans="1:17" hidden="1" x14ac:dyDescent="0.2">
      <c r="A186" s="253">
        <v>9</v>
      </c>
      <c r="B186" s="254" t="s">
        <v>1194</v>
      </c>
      <c r="C186" s="242">
        <f t="shared" si="108"/>
        <v>44982</v>
      </c>
      <c r="D186" s="243">
        <f t="shared" si="106"/>
        <v>44987</v>
      </c>
      <c r="E186" s="243">
        <f t="shared" si="109"/>
        <v>44989</v>
      </c>
      <c r="F186" s="243">
        <f t="shared" si="107"/>
        <v>45019</v>
      </c>
      <c r="G186" s="245">
        <f t="shared" si="110"/>
        <v>45012</v>
      </c>
      <c r="H186" s="243">
        <f t="shared" si="111"/>
        <v>45014</v>
      </c>
      <c r="I186" s="246">
        <f t="shared" si="112"/>
        <v>45014</v>
      </c>
      <c r="J186" s="243">
        <f t="shared" si="113"/>
        <v>45020</v>
      </c>
      <c r="K186" s="243">
        <f t="shared" si="114"/>
        <v>45023</v>
      </c>
      <c r="L186" s="243">
        <f t="shared" si="115"/>
        <v>45022</v>
      </c>
      <c r="M186" s="243">
        <f t="shared" si="116"/>
        <v>45019</v>
      </c>
      <c r="N186" s="243">
        <f t="shared" si="117"/>
        <v>45049</v>
      </c>
      <c r="O186" s="243">
        <f t="shared" si="118"/>
        <v>45025</v>
      </c>
      <c r="P186" s="243">
        <f t="shared" si="119"/>
        <v>45023</v>
      </c>
      <c r="Q186" s="243">
        <f t="shared" si="120"/>
        <v>45056</v>
      </c>
    </row>
    <row r="187" spans="1:17" hidden="1" x14ac:dyDescent="0.2">
      <c r="A187" s="253">
        <v>10</v>
      </c>
      <c r="B187" s="254" t="s">
        <v>1204</v>
      </c>
      <c r="C187" s="242">
        <f t="shared" si="108"/>
        <v>44989</v>
      </c>
      <c r="D187" s="243">
        <f t="shared" si="106"/>
        <v>44994</v>
      </c>
      <c r="E187" s="243">
        <f t="shared" si="109"/>
        <v>44996</v>
      </c>
      <c r="F187" s="243">
        <f t="shared" si="107"/>
        <v>45026</v>
      </c>
      <c r="G187" s="245">
        <f t="shared" si="110"/>
        <v>45019</v>
      </c>
      <c r="H187" s="243">
        <f t="shared" si="111"/>
        <v>45021</v>
      </c>
      <c r="I187" s="246">
        <f t="shared" si="112"/>
        <v>45021</v>
      </c>
      <c r="J187" s="243">
        <f t="shared" si="113"/>
        <v>45027</v>
      </c>
      <c r="K187" s="243">
        <f t="shared" si="114"/>
        <v>45030</v>
      </c>
      <c r="L187" s="243">
        <f t="shared" si="115"/>
        <v>45029</v>
      </c>
      <c r="M187" s="243">
        <f t="shared" si="116"/>
        <v>45026</v>
      </c>
      <c r="N187" s="243">
        <f t="shared" si="117"/>
        <v>45056</v>
      </c>
      <c r="O187" s="243">
        <f t="shared" si="118"/>
        <v>45032</v>
      </c>
      <c r="P187" s="243">
        <f t="shared" si="119"/>
        <v>45030</v>
      </c>
      <c r="Q187" s="243">
        <f t="shared" si="120"/>
        <v>45063</v>
      </c>
    </row>
    <row r="188" spans="1:17" hidden="1" x14ac:dyDescent="0.2">
      <c r="A188" s="253">
        <v>11</v>
      </c>
      <c r="B188" s="254" t="s">
        <v>1211</v>
      </c>
      <c r="C188" s="242">
        <f t="shared" si="108"/>
        <v>44996</v>
      </c>
      <c r="D188" s="243">
        <f t="shared" si="106"/>
        <v>45001</v>
      </c>
      <c r="E188" s="243">
        <f t="shared" si="109"/>
        <v>45003</v>
      </c>
      <c r="F188" s="243">
        <f t="shared" si="107"/>
        <v>45033</v>
      </c>
      <c r="G188" s="245">
        <f t="shared" si="110"/>
        <v>45026</v>
      </c>
      <c r="H188" s="243">
        <f t="shared" si="111"/>
        <v>45028</v>
      </c>
      <c r="I188" s="246">
        <f t="shared" si="112"/>
        <v>45028</v>
      </c>
      <c r="J188" s="243">
        <f t="shared" si="113"/>
        <v>45034</v>
      </c>
      <c r="K188" s="243">
        <f t="shared" si="114"/>
        <v>45037</v>
      </c>
      <c r="L188" s="243">
        <f t="shared" si="115"/>
        <v>45036</v>
      </c>
      <c r="M188" s="243">
        <f t="shared" si="116"/>
        <v>45033</v>
      </c>
      <c r="N188" s="243">
        <f t="shared" si="117"/>
        <v>45063</v>
      </c>
      <c r="O188" s="243">
        <f t="shared" si="118"/>
        <v>45039</v>
      </c>
      <c r="P188" s="243">
        <f t="shared" si="119"/>
        <v>45037</v>
      </c>
      <c r="Q188" s="243">
        <f t="shared" si="120"/>
        <v>45070</v>
      </c>
    </row>
    <row r="189" spans="1:17" hidden="1" x14ac:dyDescent="0.2">
      <c r="A189" s="253">
        <v>12</v>
      </c>
      <c r="B189" s="254" t="s">
        <v>1219</v>
      </c>
      <c r="C189" s="242">
        <f t="shared" si="108"/>
        <v>45003</v>
      </c>
      <c r="D189" s="243">
        <f t="shared" si="106"/>
        <v>45008</v>
      </c>
      <c r="E189" s="243">
        <f t="shared" si="109"/>
        <v>45010</v>
      </c>
      <c r="F189" s="243">
        <f t="shared" si="107"/>
        <v>45040</v>
      </c>
      <c r="G189" s="245">
        <f t="shared" si="110"/>
        <v>45033</v>
      </c>
      <c r="H189" s="243">
        <f t="shared" si="111"/>
        <v>45035</v>
      </c>
      <c r="I189" s="246">
        <f t="shared" si="112"/>
        <v>45035</v>
      </c>
      <c r="J189" s="243">
        <f t="shared" si="113"/>
        <v>45041</v>
      </c>
      <c r="K189" s="243">
        <f t="shared" si="114"/>
        <v>45044</v>
      </c>
      <c r="L189" s="243">
        <f t="shared" si="115"/>
        <v>45043</v>
      </c>
      <c r="M189" s="243">
        <f t="shared" si="116"/>
        <v>45040</v>
      </c>
      <c r="N189" s="243">
        <f t="shared" si="117"/>
        <v>45070</v>
      </c>
      <c r="O189" s="243">
        <f t="shared" si="118"/>
        <v>45046</v>
      </c>
      <c r="P189" s="243">
        <f t="shared" si="119"/>
        <v>45044</v>
      </c>
      <c r="Q189" s="243">
        <f t="shared" si="120"/>
        <v>45077</v>
      </c>
    </row>
    <row r="190" spans="1:17" hidden="1" x14ac:dyDescent="0.2">
      <c r="A190" s="253">
        <v>13</v>
      </c>
      <c r="B190" s="254" t="s">
        <v>1231</v>
      </c>
      <c r="C190" s="242">
        <f t="shared" si="108"/>
        <v>45010</v>
      </c>
      <c r="D190" s="243">
        <f t="shared" si="106"/>
        <v>45015</v>
      </c>
      <c r="E190" s="243">
        <f t="shared" si="109"/>
        <v>45017</v>
      </c>
      <c r="F190" s="243">
        <f t="shared" si="107"/>
        <v>45047</v>
      </c>
      <c r="G190" s="245">
        <f t="shared" si="110"/>
        <v>45040</v>
      </c>
      <c r="H190" s="243">
        <f t="shared" si="111"/>
        <v>45042</v>
      </c>
      <c r="I190" s="246">
        <f t="shared" si="112"/>
        <v>45042</v>
      </c>
      <c r="J190" s="243">
        <f t="shared" si="113"/>
        <v>45048</v>
      </c>
      <c r="K190" s="243">
        <f t="shared" si="114"/>
        <v>45051</v>
      </c>
      <c r="L190" s="243">
        <f t="shared" si="115"/>
        <v>45050</v>
      </c>
      <c r="M190" s="243">
        <f t="shared" si="116"/>
        <v>45047</v>
      </c>
      <c r="N190" s="243">
        <f t="shared" si="117"/>
        <v>45077</v>
      </c>
      <c r="O190" s="243">
        <f t="shared" si="118"/>
        <v>45053</v>
      </c>
      <c r="P190" s="243">
        <f t="shared" si="119"/>
        <v>45051</v>
      </c>
      <c r="Q190" s="243">
        <f t="shared" si="120"/>
        <v>45084</v>
      </c>
    </row>
    <row r="191" spans="1:17" hidden="1" x14ac:dyDescent="0.2">
      <c r="A191" s="253">
        <v>14</v>
      </c>
      <c r="B191" s="254" t="s">
        <v>1236</v>
      </c>
      <c r="C191" s="242">
        <f t="shared" si="108"/>
        <v>45017</v>
      </c>
      <c r="D191" s="243">
        <f t="shared" si="106"/>
        <v>45022</v>
      </c>
      <c r="E191" s="243">
        <f t="shared" si="109"/>
        <v>45024</v>
      </c>
      <c r="F191" s="243">
        <f t="shared" si="107"/>
        <v>45054</v>
      </c>
      <c r="G191" s="245">
        <f t="shared" si="110"/>
        <v>45047</v>
      </c>
      <c r="H191" s="243">
        <f t="shared" si="111"/>
        <v>45049</v>
      </c>
      <c r="I191" s="246">
        <f t="shared" si="112"/>
        <v>45049</v>
      </c>
      <c r="J191" s="243">
        <f t="shared" si="113"/>
        <v>45055</v>
      </c>
      <c r="K191" s="243">
        <f t="shared" si="114"/>
        <v>45058</v>
      </c>
      <c r="L191" s="243">
        <f t="shared" si="115"/>
        <v>45057</v>
      </c>
      <c r="M191" s="243">
        <f t="shared" si="116"/>
        <v>45054</v>
      </c>
      <c r="N191" s="243">
        <f t="shared" si="117"/>
        <v>45084</v>
      </c>
      <c r="O191" s="243">
        <f t="shared" si="118"/>
        <v>45060</v>
      </c>
      <c r="P191" s="243">
        <f t="shared" si="119"/>
        <v>45058</v>
      </c>
      <c r="Q191" s="243">
        <f t="shared" si="120"/>
        <v>45091</v>
      </c>
    </row>
    <row r="192" spans="1:17" hidden="1" x14ac:dyDescent="0.2">
      <c r="A192" s="253">
        <v>15</v>
      </c>
      <c r="B192" s="254" t="s">
        <v>1245</v>
      </c>
      <c r="C192" s="242">
        <f t="shared" si="108"/>
        <v>45024</v>
      </c>
      <c r="D192" s="243">
        <f t="shared" si="106"/>
        <v>45029</v>
      </c>
      <c r="E192" s="243">
        <f t="shared" si="109"/>
        <v>45031</v>
      </c>
      <c r="F192" s="243">
        <f t="shared" si="107"/>
        <v>45061</v>
      </c>
      <c r="G192" s="245">
        <f t="shared" si="110"/>
        <v>45054</v>
      </c>
      <c r="H192" s="243">
        <f t="shared" si="111"/>
        <v>45056</v>
      </c>
      <c r="I192" s="246">
        <f t="shared" si="112"/>
        <v>45056</v>
      </c>
      <c r="J192" s="243">
        <f t="shared" si="113"/>
        <v>45062</v>
      </c>
      <c r="K192" s="243">
        <f t="shared" si="114"/>
        <v>45065</v>
      </c>
      <c r="L192" s="243">
        <f t="shared" si="115"/>
        <v>45064</v>
      </c>
      <c r="M192" s="243">
        <f t="shared" si="116"/>
        <v>45061</v>
      </c>
      <c r="N192" s="243">
        <f t="shared" si="117"/>
        <v>45091</v>
      </c>
      <c r="O192" s="243">
        <f t="shared" si="118"/>
        <v>45067</v>
      </c>
      <c r="P192" s="243">
        <f t="shared" si="119"/>
        <v>45065</v>
      </c>
      <c r="Q192" s="243">
        <f t="shared" si="120"/>
        <v>45098</v>
      </c>
    </row>
    <row r="193" spans="1:17" hidden="1" x14ac:dyDescent="0.2">
      <c r="A193" s="253">
        <v>16</v>
      </c>
      <c r="B193" s="254" t="s">
        <v>1253</v>
      </c>
      <c r="C193" s="242">
        <f t="shared" si="108"/>
        <v>45031</v>
      </c>
      <c r="D193" s="243">
        <f t="shared" si="106"/>
        <v>45036</v>
      </c>
      <c r="E193" s="243">
        <f t="shared" si="109"/>
        <v>45038</v>
      </c>
      <c r="F193" s="243">
        <f t="shared" si="107"/>
        <v>45068</v>
      </c>
      <c r="G193" s="245">
        <f t="shared" si="110"/>
        <v>45061</v>
      </c>
      <c r="H193" s="243">
        <f t="shared" si="111"/>
        <v>45063</v>
      </c>
      <c r="I193" s="246">
        <f t="shared" si="112"/>
        <v>45063</v>
      </c>
      <c r="J193" s="243">
        <f t="shared" si="113"/>
        <v>45069</v>
      </c>
      <c r="K193" s="243">
        <f t="shared" si="114"/>
        <v>45072</v>
      </c>
      <c r="L193" s="243">
        <f t="shared" si="115"/>
        <v>45071</v>
      </c>
      <c r="M193" s="243">
        <f t="shared" si="116"/>
        <v>45068</v>
      </c>
      <c r="N193" s="243">
        <f t="shared" si="117"/>
        <v>45098</v>
      </c>
      <c r="O193" s="243">
        <f t="shared" si="118"/>
        <v>45074</v>
      </c>
      <c r="P193" s="243">
        <f t="shared" si="119"/>
        <v>45072</v>
      </c>
      <c r="Q193" s="243">
        <f t="shared" si="120"/>
        <v>45105</v>
      </c>
    </row>
    <row r="194" spans="1:17" hidden="1" x14ac:dyDescent="0.2">
      <c r="A194" s="253">
        <v>17</v>
      </c>
      <c r="B194" s="254" t="s">
        <v>1261</v>
      </c>
      <c r="C194" s="242">
        <f t="shared" si="108"/>
        <v>45038</v>
      </c>
      <c r="D194" s="243">
        <f t="shared" si="106"/>
        <v>45043</v>
      </c>
      <c r="E194" s="243">
        <f t="shared" si="109"/>
        <v>45045</v>
      </c>
      <c r="F194" s="243">
        <f t="shared" si="107"/>
        <v>45075</v>
      </c>
      <c r="G194" s="245">
        <f t="shared" si="110"/>
        <v>45068</v>
      </c>
      <c r="H194" s="243">
        <f t="shared" si="111"/>
        <v>45070</v>
      </c>
      <c r="I194" s="246">
        <f t="shared" si="112"/>
        <v>45070</v>
      </c>
      <c r="J194" s="243">
        <f t="shared" si="113"/>
        <v>45076</v>
      </c>
      <c r="K194" s="243">
        <f t="shared" si="114"/>
        <v>45079</v>
      </c>
      <c r="L194" s="243">
        <f t="shared" si="115"/>
        <v>45078</v>
      </c>
      <c r="M194" s="243">
        <f t="shared" si="116"/>
        <v>45075</v>
      </c>
      <c r="N194" s="243">
        <f t="shared" si="117"/>
        <v>45105</v>
      </c>
      <c r="O194" s="243">
        <f t="shared" si="118"/>
        <v>45081</v>
      </c>
      <c r="P194" s="243">
        <f t="shared" si="119"/>
        <v>45079</v>
      </c>
      <c r="Q194" s="243">
        <f t="shared" si="120"/>
        <v>45112</v>
      </c>
    </row>
    <row r="195" spans="1:17" hidden="1" x14ac:dyDescent="0.2">
      <c r="A195" s="253">
        <v>18</v>
      </c>
      <c r="B195" s="254" t="s">
        <v>1271</v>
      </c>
      <c r="C195" s="242">
        <f t="shared" si="108"/>
        <v>45045</v>
      </c>
      <c r="D195" s="243">
        <f t="shared" si="106"/>
        <v>45050</v>
      </c>
      <c r="E195" s="243">
        <f t="shared" si="109"/>
        <v>45052</v>
      </c>
      <c r="F195" s="243">
        <f t="shared" si="107"/>
        <v>45082</v>
      </c>
      <c r="G195" s="245">
        <f t="shared" si="110"/>
        <v>45075</v>
      </c>
      <c r="H195" s="243">
        <f t="shared" si="111"/>
        <v>45077</v>
      </c>
      <c r="I195" s="246">
        <f t="shared" si="112"/>
        <v>45077</v>
      </c>
      <c r="J195" s="243">
        <f t="shared" si="113"/>
        <v>45083</v>
      </c>
      <c r="K195" s="243">
        <f t="shared" si="114"/>
        <v>45086</v>
      </c>
      <c r="L195" s="243">
        <f t="shared" si="115"/>
        <v>45085</v>
      </c>
      <c r="M195" s="243">
        <f t="shared" si="116"/>
        <v>45082</v>
      </c>
      <c r="N195" s="243">
        <f t="shared" si="117"/>
        <v>45112</v>
      </c>
      <c r="O195" s="243">
        <f t="shared" si="118"/>
        <v>45088</v>
      </c>
      <c r="P195" s="243">
        <f t="shared" si="119"/>
        <v>45086</v>
      </c>
      <c r="Q195" s="243">
        <f t="shared" si="120"/>
        <v>45119</v>
      </c>
    </row>
    <row r="196" spans="1:17" hidden="1" x14ac:dyDescent="0.2">
      <c r="A196" s="253">
        <v>19</v>
      </c>
      <c r="B196" s="254" t="s">
        <v>1281</v>
      </c>
      <c r="C196" s="242">
        <f t="shared" si="108"/>
        <v>45052</v>
      </c>
      <c r="D196" s="243">
        <f t="shared" si="106"/>
        <v>45057</v>
      </c>
      <c r="E196" s="243">
        <f t="shared" si="109"/>
        <v>45059</v>
      </c>
      <c r="F196" s="243">
        <f t="shared" si="107"/>
        <v>45089</v>
      </c>
      <c r="G196" s="245">
        <f t="shared" si="110"/>
        <v>45082</v>
      </c>
      <c r="H196" s="243">
        <f t="shared" si="111"/>
        <v>45084</v>
      </c>
      <c r="I196" s="246">
        <f t="shared" si="112"/>
        <v>45084</v>
      </c>
      <c r="J196" s="243">
        <f t="shared" si="113"/>
        <v>45090</v>
      </c>
      <c r="K196" s="243">
        <f t="shared" si="114"/>
        <v>45093</v>
      </c>
      <c r="L196" s="243">
        <f t="shared" si="115"/>
        <v>45092</v>
      </c>
      <c r="M196" s="243">
        <f t="shared" si="116"/>
        <v>45089</v>
      </c>
      <c r="N196" s="243">
        <f t="shared" si="117"/>
        <v>45119</v>
      </c>
      <c r="O196" s="243">
        <f t="shared" si="118"/>
        <v>45095</v>
      </c>
      <c r="P196" s="243">
        <f t="shared" si="119"/>
        <v>45093</v>
      </c>
      <c r="Q196" s="243">
        <f t="shared" si="120"/>
        <v>45126</v>
      </c>
    </row>
    <row r="197" spans="1:17" hidden="1" x14ac:dyDescent="0.2">
      <c r="A197" s="253">
        <v>20</v>
      </c>
      <c r="B197" s="254" t="s">
        <v>1289</v>
      </c>
      <c r="C197" s="242">
        <f t="shared" si="108"/>
        <v>45059</v>
      </c>
      <c r="D197" s="243">
        <f t="shared" si="106"/>
        <v>45064</v>
      </c>
      <c r="E197" s="243">
        <f t="shared" si="109"/>
        <v>45066</v>
      </c>
      <c r="F197" s="243">
        <f t="shared" si="107"/>
        <v>45096</v>
      </c>
      <c r="G197" s="245">
        <f t="shared" si="110"/>
        <v>45089</v>
      </c>
      <c r="H197" s="243">
        <f t="shared" si="111"/>
        <v>45091</v>
      </c>
      <c r="I197" s="246">
        <f t="shared" si="112"/>
        <v>45091</v>
      </c>
      <c r="J197" s="243">
        <f t="shared" si="113"/>
        <v>45097</v>
      </c>
      <c r="K197" s="243">
        <f t="shared" si="114"/>
        <v>45100</v>
      </c>
      <c r="L197" s="243">
        <f t="shared" si="115"/>
        <v>45099</v>
      </c>
      <c r="M197" s="243">
        <f t="shared" si="116"/>
        <v>45096</v>
      </c>
      <c r="N197" s="243">
        <f t="shared" si="117"/>
        <v>45126</v>
      </c>
      <c r="O197" s="243">
        <f t="shared" si="118"/>
        <v>45102</v>
      </c>
      <c r="P197" s="243">
        <f t="shared" si="119"/>
        <v>45100</v>
      </c>
      <c r="Q197" s="243">
        <f t="shared" si="120"/>
        <v>45133</v>
      </c>
    </row>
    <row r="198" spans="1:17" hidden="1" x14ac:dyDescent="0.2">
      <c r="A198" s="253">
        <v>21</v>
      </c>
      <c r="B198" s="254" t="s">
        <v>1297</v>
      </c>
      <c r="C198" s="242">
        <f t="shared" si="108"/>
        <v>45066</v>
      </c>
      <c r="D198" s="243">
        <f t="shared" si="106"/>
        <v>45071</v>
      </c>
      <c r="E198" s="243">
        <f t="shared" si="109"/>
        <v>45073</v>
      </c>
      <c r="F198" s="243">
        <f t="shared" si="107"/>
        <v>45103</v>
      </c>
      <c r="G198" s="245">
        <f t="shared" si="110"/>
        <v>45096</v>
      </c>
      <c r="H198" s="243">
        <f t="shared" si="111"/>
        <v>45098</v>
      </c>
      <c r="I198" s="246">
        <f t="shared" si="112"/>
        <v>45098</v>
      </c>
      <c r="J198" s="243">
        <f t="shared" si="113"/>
        <v>45104</v>
      </c>
      <c r="K198" s="243">
        <f t="shared" si="114"/>
        <v>45107</v>
      </c>
      <c r="L198" s="243">
        <f t="shared" si="115"/>
        <v>45106</v>
      </c>
      <c r="M198" s="243">
        <f t="shared" si="116"/>
        <v>45103</v>
      </c>
      <c r="N198" s="243">
        <f t="shared" si="117"/>
        <v>45133</v>
      </c>
      <c r="O198" s="243">
        <f t="shared" si="118"/>
        <v>45109</v>
      </c>
      <c r="P198" s="243">
        <f t="shared" si="119"/>
        <v>45107</v>
      </c>
      <c r="Q198" s="243">
        <f t="shared" si="120"/>
        <v>45140</v>
      </c>
    </row>
    <row r="199" spans="1:17" hidden="1" x14ac:dyDescent="0.2">
      <c r="A199" s="253">
        <v>22</v>
      </c>
      <c r="B199" s="254" t="s">
        <v>1306</v>
      </c>
      <c r="C199" s="242">
        <f t="shared" si="108"/>
        <v>45073</v>
      </c>
      <c r="D199" s="243">
        <f t="shared" si="106"/>
        <v>45078</v>
      </c>
      <c r="E199" s="243">
        <f t="shared" si="109"/>
        <v>45080</v>
      </c>
      <c r="F199" s="243">
        <f t="shared" si="107"/>
        <v>45110</v>
      </c>
      <c r="G199" s="245">
        <f t="shared" si="110"/>
        <v>45103</v>
      </c>
      <c r="H199" s="243">
        <f t="shared" si="111"/>
        <v>45105</v>
      </c>
      <c r="I199" s="246">
        <f t="shared" si="112"/>
        <v>45105</v>
      </c>
      <c r="J199" s="243">
        <f t="shared" si="113"/>
        <v>45111</v>
      </c>
      <c r="K199" s="243">
        <f t="shared" si="114"/>
        <v>45114</v>
      </c>
      <c r="L199" s="243">
        <f t="shared" si="115"/>
        <v>45113</v>
      </c>
      <c r="M199" s="243">
        <f t="shared" si="116"/>
        <v>45110</v>
      </c>
      <c r="N199" s="243">
        <f t="shared" si="117"/>
        <v>45140</v>
      </c>
      <c r="O199" s="243">
        <f t="shared" si="118"/>
        <v>45116</v>
      </c>
      <c r="P199" s="243">
        <f t="shared" si="119"/>
        <v>45114</v>
      </c>
      <c r="Q199" s="243">
        <f t="shared" si="120"/>
        <v>45147</v>
      </c>
    </row>
    <row r="200" spans="1:17" hidden="1" x14ac:dyDescent="0.2">
      <c r="A200" s="253">
        <v>23</v>
      </c>
      <c r="B200" s="254" t="s">
        <v>1314</v>
      </c>
      <c r="C200" s="242">
        <f t="shared" si="108"/>
        <v>45080</v>
      </c>
      <c r="D200" s="243">
        <f t="shared" si="106"/>
        <v>45085</v>
      </c>
      <c r="E200" s="243">
        <f t="shared" si="109"/>
        <v>45087</v>
      </c>
      <c r="F200" s="243">
        <f t="shared" ref="F200:F230" si="121">E200+31</f>
        <v>45118</v>
      </c>
      <c r="G200" s="245">
        <f t="shared" ref="G200:G230" si="122">E200+24</f>
        <v>45111</v>
      </c>
      <c r="H200" s="243">
        <f t="shared" ref="H200:H231" si="123">E200+26</f>
        <v>45113</v>
      </c>
      <c r="I200" s="246">
        <f t="shared" ref="I200:I230" si="124">E200+27</f>
        <v>45114</v>
      </c>
      <c r="J200" s="243">
        <f t="shared" ref="J200:J231" si="125">E200+32</f>
        <v>45119</v>
      </c>
      <c r="K200" s="243">
        <f t="shared" ref="K200:K230" si="126">E200+41</f>
        <v>45128</v>
      </c>
      <c r="L200" s="243">
        <f t="shared" ref="L200:L231" si="127">E200+36</f>
        <v>45123</v>
      </c>
      <c r="M200" s="243">
        <f t="shared" ref="M200:M231" si="128">E200+31</f>
        <v>45118</v>
      </c>
      <c r="N200" s="243">
        <f t="shared" ref="N200:N231" si="129">F200+31</f>
        <v>45149</v>
      </c>
      <c r="O200" s="243">
        <f t="shared" ref="O200:O230" si="130">E200+38</f>
        <v>45125</v>
      </c>
      <c r="P200" s="243">
        <f t="shared" ref="P200:P230" si="131">E200+36</f>
        <v>45123</v>
      </c>
      <c r="Q200" s="243">
        <f t="shared" ref="Q200:Q230" si="132">L200+36</f>
        <v>45159</v>
      </c>
    </row>
    <row r="201" spans="1:17" hidden="1" x14ac:dyDescent="0.2">
      <c r="A201" s="253">
        <v>24</v>
      </c>
      <c r="B201" s="254" t="s">
        <v>1322</v>
      </c>
      <c r="C201" s="242">
        <f t="shared" si="108"/>
        <v>45087</v>
      </c>
      <c r="D201" s="243">
        <f t="shared" ref="D201:D232" si="133">E201-2</f>
        <v>45092</v>
      </c>
      <c r="E201" s="243">
        <f t="shared" si="109"/>
        <v>45094</v>
      </c>
      <c r="F201" s="243">
        <f t="shared" si="121"/>
        <v>45125</v>
      </c>
      <c r="G201" s="245">
        <f t="shared" si="122"/>
        <v>45118</v>
      </c>
      <c r="H201" s="243">
        <f t="shared" si="123"/>
        <v>45120</v>
      </c>
      <c r="I201" s="246">
        <f t="shared" si="124"/>
        <v>45121</v>
      </c>
      <c r="J201" s="243">
        <f t="shared" si="125"/>
        <v>45126</v>
      </c>
      <c r="K201" s="243">
        <f t="shared" si="126"/>
        <v>45135</v>
      </c>
      <c r="L201" s="243">
        <f t="shared" si="127"/>
        <v>45130</v>
      </c>
      <c r="M201" s="243">
        <f t="shared" si="128"/>
        <v>45125</v>
      </c>
      <c r="N201" s="243">
        <f t="shared" si="129"/>
        <v>45156</v>
      </c>
      <c r="O201" s="243">
        <f t="shared" si="130"/>
        <v>45132</v>
      </c>
      <c r="P201" s="243">
        <f t="shared" si="131"/>
        <v>45130</v>
      </c>
      <c r="Q201" s="243">
        <f t="shared" si="132"/>
        <v>45166</v>
      </c>
    </row>
    <row r="202" spans="1:17" hidden="1" x14ac:dyDescent="0.2">
      <c r="A202" s="253">
        <v>25</v>
      </c>
      <c r="B202" s="254" t="s">
        <v>1328</v>
      </c>
      <c r="C202" s="242">
        <f t="shared" si="108"/>
        <v>45094</v>
      </c>
      <c r="D202" s="243">
        <f t="shared" si="133"/>
        <v>45099</v>
      </c>
      <c r="E202" s="243">
        <f t="shared" si="109"/>
        <v>45101</v>
      </c>
      <c r="F202" s="243">
        <f t="shared" si="121"/>
        <v>45132</v>
      </c>
      <c r="G202" s="245">
        <f t="shared" si="122"/>
        <v>45125</v>
      </c>
      <c r="H202" s="243">
        <f t="shared" si="123"/>
        <v>45127</v>
      </c>
      <c r="I202" s="246">
        <f t="shared" si="124"/>
        <v>45128</v>
      </c>
      <c r="J202" s="243">
        <f t="shared" si="125"/>
        <v>45133</v>
      </c>
      <c r="K202" s="243">
        <f t="shared" si="126"/>
        <v>45142</v>
      </c>
      <c r="L202" s="243">
        <f t="shared" si="127"/>
        <v>45137</v>
      </c>
      <c r="M202" s="243">
        <f t="shared" si="128"/>
        <v>45132</v>
      </c>
      <c r="N202" s="243">
        <f t="shared" si="129"/>
        <v>45163</v>
      </c>
      <c r="O202" s="243">
        <f t="shared" si="130"/>
        <v>45139</v>
      </c>
      <c r="P202" s="243">
        <f t="shared" si="131"/>
        <v>45137</v>
      </c>
      <c r="Q202" s="243">
        <f t="shared" si="132"/>
        <v>45173</v>
      </c>
    </row>
    <row r="203" spans="1:17" hidden="1" x14ac:dyDescent="0.2">
      <c r="A203" s="253">
        <v>26</v>
      </c>
      <c r="B203" s="254" t="s">
        <v>1372</v>
      </c>
      <c r="C203" s="242">
        <f t="shared" si="108"/>
        <v>45101</v>
      </c>
      <c r="D203" s="243">
        <f t="shared" si="133"/>
        <v>45106</v>
      </c>
      <c r="E203" s="243">
        <f t="shared" si="109"/>
        <v>45108</v>
      </c>
      <c r="F203" s="243">
        <f t="shared" si="121"/>
        <v>45139</v>
      </c>
      <c r="G203" s="245">
        <f t="shared" si="122"/>
        <v>45132</v>
      </c>
      <c r="H203" s="243">
        <f t="shared" si="123"/>
        <v>45134</v>
      </c>
      <c r="I203" s="246">
        <f t="shared" si="124"/>
        <v>45135</v>
      </c>
      <c r="J203" s="243">
        <f t="shared" si="125"/>
        <v>45140</v>
      </c>
      <c r="K203" s="243">
        <f t="shared" si="126"/>
        <v>45149</v>
      </c>
      <c r="L203" s="243">
        <f t="shared" si="127"/>
        <v>45144</v>
      </c>
      <c r="M203" s="243">
        <f t="shared" si="128"/>
        <v>45139</v>
      </c>
      <c r="N203" s="243">
        <f t="shared" si="129"/>
        <v>45170</v>
      </c>
      <c r="O203" s="243">
        <f t="shared" si="130"/>
        <v>45146</v>
      </c>
      <c r="P203" s="243">
        <f t="shared" si="131"/>
        <v>45144</v>
      </c>
      <c r="Q203" s="243">
        <f t="shared" si="132"/>
        <v>45180</v>
      </c>
    </row>
    <row r="204" spans="1:17" hidden="1" x14ac:dyDescent="0.2">
      <c r="A204" s="253">
        <v>27</v>
      </c>
      <c r="B204" s="254" t="s">
        <v>1383</v>
      </c>
      <c r="C204" s="242">
        <f t="shared" si="108"/>
        <v>45108</v>
      </c>
      <c r="D204" s="243">
        <f t="shared" si="133"/>
        <v>45113</v>
      </c>
      <c r="E204" s="243">
        <f t="shared" si="109"/>
        <v>45115</v>
      </c>
      <c r="F204" s="243">
        <f t="shared" si="121"/>
        <v>45146</v>
      </c>
      <c r="G204" s="245">
        <f t="shared" si="122"/>
        <v>45139</v>
      </c>
      <c r="H204" s="243">
        <f t="shared" si="123"/>
        <v>45141</v>
      </c>
      <c r="I204" s="246">
        <f t="shared" si="124"/>
        <v>45142</v>
      </c>
      <c r="J204" s="243">
        <f t="shared" si="125"/>
        <v>45147</v>
      </c>
      <c r="K204" s="243">
        <f t="shared" si="126"/>
        <v>45156</v>
      </c>
      <c r="L204" s="243">
        <f t="shared" si="127"/>
        <v>45151</v>
      </c>
      <c r="M204" s="243">
        <f t="shared" si="128"/>
        <v>45146</v>
      </c>
      <c r="N204" s="243">
        <f t="shared" si="129"/>
        <v>45177</v>
      </c>
      <c r="O204" s="243">
        <f t="shared" si="130"/>
        <v>45153</v>
      </c>
      <c r="P204" s="243">
        <f t="shared" si="131"/>
        <v>45151</v>
      </c>
      <c r="Q204" s="243">
        <f t="shared" si="132"/>
        <v>45187</v>
      </c>
    </row>
    <row r="205" spans="1:17" hidden="1" x14ac:dyDescent="0.2">
      <c r="A205" s="253">
        <v>28</v>
      </c>
      <c r="B205" s="254" t="s">
        <v>1355</v>
      </c>
      <c r="C205" s="242">
        <f t="shared" si="108"/>
        <v>45115</v>
      </c>
      <c r="D205" s="243">
        <f t="shared" si="133"/>
        <v>45120</v>
      </c>
      <c r="E205" s="243">
        <f t="shared" si="109"/>
        <v>45122</v>
      </c>
      <c r="F205" s="243">
        <f t="shared" si="121"/>
        <v>45153</v>
      </c>
      <c r="G205" s="245">
        <f t="shared" si="122"/>
        <v>45146</v>
      </c>
      <c r="H205" s="243">
        <f t="shared" si="123"/>
        <v>45148</v>
      </c>
      <c r="I205" s="246">
        <f t="shared" si="124"/>
        <v>45149</v>
      </c>
      <c r="J205" s="243">
        <f t="shared" si="125"/>
        <v>45154</v>
      </c>
      <c r="K205" s="243">
        <f t="shared" si="126"/>
        <v>45163</v>
      </c>
      <c r="L205" s="243">
        <f t="shared" si="127"/>
        <v>45158</v>
      </c>
      <c r="M205" s="243">
        <f t="shared" si="128"/>
        <v>45153</v>
      </c>
      <c r="N205" s="243">
        <f t="shared" si="129"/>
        <v>45184</v>
      </c>
      <c r="O205" s="243">
        <f t="shared" si="130"/>
        <v>45160</v>
      </c>
      <c r="P205" s="243">
        <f t="shared" si="131"/>
        <v>45158</v>
      </c>
      <c r="Q205" s="243">
        <f t="shared" si="132"/>
        <v>45194</v>
      </c>
    </row>
    <row r="206" spans="1:17" hidden="1" x14ac:dyDescent="0.2">
      <c r="A206" s="253">
        <v>29</v>
      </c>
      <c r="B206" s="254" t="s">
        <v>1361</v>
      </c>
      <c r="C206" s="242">
        <f t="shared" si="108"/>
        <v>45122</v>
      </c>
      <c r="D206" s="243">
        <f t="shared" si="133"/>
        <v>45127</v>
      </c>
      <c r="E206" s="243">
        <f t="shared" si="109"/>
        <v>45129</v>
      </c>
      <c r="F206" s="243">
        <f t="shared" si="121"/>
        <v>45160</v>
      </c>
      <c r="G206" s="245">
        <f t="shared" si="122"/>
        <v>45153</v>
      </c>
      <c r="H206" s="243">
        <f t="shared" si="123"/>
        <v>45155</v>
      </c>
      <c r="I206" s="246">
        <f t="shared" si="124"/>
        <v>45156</v>
      </c>
      <c r="J206" s="243">
        <f t="shared" si="125"/>
        <v>45161</v>
      </c>
      <c r="K206" s="243">
        <f t="shared" si="126"/>
        <v>45170</v>
      </c>
      <c r="L206" s="243">
        <f t="shared" si="127"/>
        <v>45165</v>
      </c>
      <c r="M206" s="243">
        <f t="shared" si="128"/>
        <v>45160</v>
      </c>
      <c r="N206" s="243">
        <f t="shared" si="129"/>
        <v>45191</v>
      </c>
      <c r="O206" s="243">
        <f t="shared" si="130"/>
        <v>45167</v>
      </c>
      <c r="P206" s="243">
        <f t="shared" si="131"/>
        <v>45165</v>
      </c>
      <c r="Q206" s="243">
        <f t="shared" si="132"/>
        <v>45201</v>
      </c>
    </row>
    <row r="207" spans="1:17" hidden="1" x14ac:dyDescent="0.2">
      <c r="A207" s="253">
        <v>30</v>
      </c>
      <c r="B207" s="254" t="s">
        <v>1373</v>
      </c>
      <c r="C207" s="242">
        <f t="shared" si="108"/>
        <v>45129</v>
      </c>
      <c r="D207" s="243">
        <f t="shared" si="133"/>
        <v>45134</v>
      </c>
      <c r="E207" s="243">
        <f t="shared" si="109"/>
        <v>45136</v>
      </c>
      <c r="F207" s="243">
        <f t="shared" si="121"/>
        <v>45167</v>
      </c>
      <c r="G207" s="245">
        <f t="shared" si="122"/>
        <v>45160</v>
      </c>
      <c r="H207" s="243">
        <f t="shared" si="123"/>
        <v>45162</v>
      </c>
      <c r="I207" s="246">
        <f t="shared" si="124"/>
        <v>45163</v>
      </c>
      <c r="J207" s="243">
        <f t="shared" si="125"/>
        <v>45168</v>
      </c>
      <c r="K207" s="243">
        <f t="shared" si="126"/>
        <v>45177</v>
      </c>
      <c r="L207" s="243">
        <f t="shared" si="127"/>
        <v>45172</v>
      </c>
      <c r="M207" s="243">
        <f t="shared" si="128"/>
        <v>45167</v>
      </c>
      <c r="N207" s="243">
        <f t="shared" si="129"/>
        <v>45198</v>
      </c>
      <c r="O207" s="243">
        <f t="shared" si="130"/>
        <v>45174</v>
      </c>
      <c r="P207" s="243">
        <f t="shared" si="131"/>
        <v>45172</v>
      </c>
      <c r="Q207" s="243">
        <f t="shared" si="132"/>
        <v>45208</v>
      </c>
    </row>
    <row r="208" spans="1:17" hidden="1" x14ac:dyDescent="0.2">
      <c r="A208" s="253">
        <v>31</v>
      </c>
      <c r="B208" s="254" t="s">
        <v>1384</v>
      </c>
      <c r="C208" s="242">
        <f t="shared" si="108"/>
        <v>45136</v>
      </c>
      <c r="D208" s="243">
        <f t="shared" si="133"/>
        <v>45141</v>
      </c>
      <c r="E208" s="243">
        <f t="shared" si="109"/>
        <v>45143</v>
      </c>
      <c r="F208" s="243">
        <f t="shared" si="121"/>
        <v>45174</v>
      </c>
      <c r="G208" s="245">
        <f t="shared" si="122"/>
        <v>45167</v>
      </c>
      <c r="H208" s="243">
        <f t="shared" si="123"/>
        <v>45169</v>
      </c>
      <c r="I208" s="246">
        <f t="shared" si="124"/>
        <v>45170</v>
      </c>
      <c r="J208" s="243">
        <f t="shared" si="125"/>
        <v>45175</v>
      </c>
      <c r="K208" s="243">
        <f t="shared" si="126"/>
        <v>45184</v>
      </c>
      <c r="L208" s="243">
        <f t="shared" si="127"/>
        <v>45179</v>
      </c>
      <c r="M208" s="243">
        <f t="shared" si="128"/>
        <v>45174</v>
      </c>
      <c r="N208" s="243">
        <f t="shared" si="129"/>
        <v>45205</v>
      </c>
      <c r="O208" s="243">
        <f t="shared" si="130"/>
        <v>45181</v>
      </c>
      <c r="P208" s="243">
        <f t="shared" si="131"/>
        <v>45179</v>
      </c>
      <c r="Q208" s="243">
        <f t="shared" si="132"/>
        <v>45215</v>
      </c>
    </row>
    <row r="209" spans="1:17" hidden="1" x14ac:dyDescent="0.2">
      <c r="A209" s="253">
        <v>32</v>
      </c>
      <c r="B209" s="254" t="s">
        <v>1401</v>
      </c>
      <c r="C209" s="242">
        <f t="shared" si="108"/>
        <v>45143</v>
      </c>
      <c r="D209" s="243">
        <f t="shared" si="133"/>
        <v>45148</v>
      </c>
      <c r="E209" s="243">
        <f t="shared" si="109"/>
        <v>45150</v>
      </c>
      <c r="F209" s="243">
        <f t="shared" si="121"/>
        <v>45181</v>
      </c>
      <c r="G209" s="245">
        <f t="shared" si="122"/>
        <v>45174</v>
      </c>
      <c r="H209" s="243">
        <f t="shared" si="123"/>
        <v>45176</v>
      </c>
      <c r="I209" s="246">
        <f t="shared" si="124"/>
        <v>45177</v>
      </c>
      <c r="J209" s="243">
        <f t="shared" si="125"/>
        <v>45182</v>
      </c>
      <c r="K209" s="243">
        <f t="shared" si="126"/>
        <v>45191</v>
      </c>
      <c r="L209" s="243">
        <f t="shared" si="127"/>
        <v>45186</v>
      </c>
      <c r="M209" s="243">
        <f t="shared" si="128"/>
        <v>45181</v>
      </c>
      <c r="N209" s="243">
        <f t="shared" si="129"/>
        <v>45212</v>
      </c>
      <c r="O209" s="243">
        <f t="shared" si="130"/>
        <v>45188</v>
      </c>
      <c r="P209" s="243">
        <f t="shared" si="131"/>
        <v>45186</v>
      </c>
      <c r="Q209" s="243">
        <f t="shared" si="132"/>
        <v>45222</v>
      </c>
    </row>
    <row r="210" spans="1:17" hidden="1" x14ac:dyDescent="0.2">
      <c r="A210" s="253">
        <v>33</v>
      </c>
      <c r="B210" s="254" t="s">
        <v>1400</v>
      </c>
      <c r="C210" s="242">
        <f t="shared" si="108"/>
        <v>45150</v>
      </c>
      <c r="D210" s="243">
        <f t="shared" si="133"/>
        <v>45155</v>
      </c>
      <c r="E210" s="243">
        <f t="shared" si="109"/>
        <v>45157</v>
      </c>
      <c r="F210" s="243">
        <f t="shared" si="121"/>
        <v>45188</v>
      </c>
      <c r="G210" s="245">
        <f t="shared" si="122"/>
        <v>45181</v>
      </c>
      <c r="H210" s="243">
        <f t="shared" si="123"/>
        <v>45183</v>
      </c>
      <c r="I210" s="246">
        <f t="shared" si="124"/>
        <v>45184</v>
      </c>
      <c r="J210" s="243">
        <f t="shared" si="125"/>
        <v>45189</v>
      </c>
      <c r="K210" s="243">
        <f t="shared" si="126"/>
        <v>45198</v>
      </c>
      <c r="L210" s="243">
        <f t="shared" si="127"/>
        <v>45193</v>
      </c>
      <c r="M210" s="243">
        <f t="shared" si="128"/>
        <v>45188</v>
      </c>
      <c r="N210" s="243">
        <f t="shared" si="129"/>
        <v>45219</v>
      </c>
      <c r="O210" s="243">
        <f t="shared" si="130"/>
        <v>45195</v>
      </c>
      <c r="P210" s="243">
        <f t="shared" si="131"/>
        <v>45193</v>
      </c>
      <c r="Q210" s="243">
        <f t="shared" si="132"/>
        <v>45229</v>
      </c>
    </row>
    <row r="211" spans="1:17" hidden="1" x14ac:dyDescent="0.2">
      <c r="A211" s="253">
        <v>34</v>
      </c>
      <c r="B211" s="254" t="s">
        <v>1410</v>
      </c>
      <c r="C211" s="242">
        <f t="shared" si="108"/>
        <v>45157</v>
      </c>
      <c r="D211" s="243">
        <f t="shared" si="133"/>
        <v>45162</v>
      </c>
      <c r="E211" s="243">
        <f t="shared" si="109"/>
        <v>45164</v>
      </c>
      <c r="F211" s="243">
        <f t="shared" si="121"/>
        <v>45195</v>
      </c>
      <c r="G211" s="245">
        <f t="shared" si="122"/>
        <v>45188</v>
      </c>
      <c r="H211" s="243">
        <f t="shared" si="123"/>
        <v>45190</v>
      </c>
      <c r="I211" s="246">
        <f t="shared" si="124"/>
        <v>45191</v>
      </c>
      <c r="J211" s="243">
        <f t="shared" si="125"/>
        <v>45196</v>
      </c>
      <c r="K211" s="243">
        <f t="shared" si="126"/>
        <v>45205</v>
      </c>
      <c r="L211" s="243">
        <f t="shared" si="127"/>
        <v>45200</v>
      </c>
      <c r="M211" s="243">
        <f t="shared" si="128"/>
        <v>45195</v>
      </c>
      <c r="N211" s="243">
        <f t="shared" si="129"/>
        <v>45226</v>
      </c>
      <c r="O211" s="243">
        <f t="shared" si="130"/>
        <v>45202</v>
      </c>
      <c r="P211" s="243">
        <f t="shared" si="131"/>
        <v>45200</v>
      </c>
      <c r="Q211" s="243">
        <f t="shared" si="132"/>
        <v>45236</v>
      </c>
    </row>
    <row r="212" spans="1:17" hidden="1" x14ac:dyDescent="0.2">
      <c r="A212" s="253">
        <v>35</v>
      </c>
      <c r="B212" s="254" t="s">
        <v>1421</v>
      </c>
      <c r="C212" s="242">
        <f t="shared" si="108"/>
        <v>45164</v>
      </c>
      <c r="D212" s="243">
        <f t="shared" si="133"/>
        <v>45169</v>
      </c>
      <c r="E212" s="243">
        <f t="shared" si="109"/>
        <v>45171</v>
      </c>
      <c r="F212" s="243">
        <f t="shared" si="121"/>
        <v>45202</v>
      </c>
      <c r="G212" s="245">
        <f t="shared" si="122"/>
        <v>45195</v>
      </c>
      <c r="H212" s="243">
        <f t="shared" si="123"/>
        <v>45197</v>
      </c>
      <c r="I212" s="246">
        <f t="shared" si="124"/>
        <v>45198</v>
      </c>
      <c r="J212" s="243">
        <f t="shared" si="125"/>
        <v>45203</v>
      </c>
      <c r="K212" s="243">
        <f t="shared" si="126"/>
        <v>45212</v>
      </c>
      <c r="L212" s="243">
        <f t="shared" si="127"/>
        <v>45207</v>
      </c>
      <c r="M212" s="243">
        <f t="shared" si="128"/>
        <v>45202</v>
      </c>
      <c r="N212" s="243">
        <f t="shared" si="129"/>
        <v>45233</v>
      </c>
      <c r="O212" s="243">
        <f t="shared" si="130"/>
        <v>45209</v>
      </c>
      <c r="P212" s="243">
        <f t="shared" si="131"/>
        <v>45207</v>
      </c>
      <c r="Q212" s="243">
        <f t="shared" si="132"/>
        <v>45243</v>
      </c>
    </row>
    <row r="213" spans="1:17" hidden="1" x14ac:dyDescent="0.2">
      <c r="A213" s="253">
        <v>36</v>
      </c>
      <c r="B213" s="254" t="s">
        <v>1423</v>
      </c>
      <c r="C213" s="242">
        <f t="shared" ref="C213:C244" si="134">E213-7</f>
        <v>45171</v>
      </c>
      <c r="D213" s="243">
        <f t="shared" si="133"/>
        <v>45176</v>
      </c>
      <c r="E213" s="243">
        <f t="shared" si="109"/>
        <v>45178</v>
      </c>
      <c r="F213" s="243">
        <f t="shared" si="121"/>
        <v>45209</v>
      </c>
      <c r="G213" s="245">
        <f t="shared" si="122"/>
        <v>45202</v>
      </c>
      <c r="H213" s="243">
        <f t="shared" si="123"/>
        <v>45204</v>
      </c>
      <c r="I213" s="246">
        <f t="shared" si="124"/>
        <v>45205</v>
      </c>
      <c r="J213" s="243">
        <f t="shared" si="125"/>
        <v>45210</v>
      </c>
      <c r="K213" s="243">
        <f t="shared" si="126"/>
        <v>45219</v>
      </c>
      <c r="L213" s="243">
        <f t="shared" si="127"/>
        <v>45214</v>
      </c>
      <c r="M213" s="243">
        <f t="shared" si="128"/>
        <v>45209</v>
      </c>
      <c r="N213" s="243">
        <f t="shared" si="129"/>
        <v>45240</v>
      </c>
      <c r="O213" s="243">
        <f t="shared" si="130"/>
        <v>45216</v>
      </c>
      <c r="P213" s="243">
        <f t="shared" si="131"/>
        <v>45214</v>
      </c>
      <c r="Q213" s="243">
        <f t="shared" si="132"/>
        <v>45250</v>
      </c>
    </row>
    <row r="214" spans="1:17" hidden="1" x14ac:dyDescent="0.2">
      <c r="A214" s="253">
        <v>37</v>
      </c>
      <c r="B214" s="254" t="s">
        <v>1430</v>
      </c>
      <c r="C214" s="242">
        <f t="shared" si="134"/>
        <v>45178</v>
      </c>
      <c r="D214" s="243">
        <f t="shared" si="133"/>
        <v>45183</v>
      </c>
      <c r="E214" s="243">
        <f t="shared" si="109"/>
        <v>45185</v>
      </c>
      <c r="F214" s="243">
        <f t="shared" si="121"/>
        <v>45216</v>
      </c>
      <c r="G214" s="245">
        <f t="shared" si="122"/>
        <v>45209</v>
      </c>
      <c r="H214" s="243">
        <f t="shared" si="123"/>
        <v>45211</v>
      </c>
      <c r="I214" s="246">
        <f t="shared" si="124"/>
        <v>45212</v>
      </c>
      <c r="J214" s="243">
        <f t="shared" si="125"/>
        <v>45217</v>
      </c>
      <c r="K214" s="243">
        <f t="shared" si="126"/>
        <v>45226</v>
      </c>
      <c r="L214" s="243">
        <f t="shared" si="127"/>
        <v>45221</v>
      </c>
      <c r="M214" s="243">
        <f t="shared" si="128"/>
        <v>45216</v>
      </c>
      <c r="N214" s="243">
        <f t="shared" si="129"/>
        <v>45247</v>
      </c>
      <c r="O214" s="243">
        <f t="shared" si="130"/>
        <v>45223</v>
      </c>
      <c r="P214" s="243">
        <f t="shared" si="131"/>
        <v>45221</v>
      </c>
      <c r="Q214" s="243">
        <f t="shared" si="132"/>
        <v>45257</v>
      </c>
    </row>
    <row r="215" spans="1:17" hidden="1" x14ac:dyDescent="0.2">
      <c r="A215" s="253">
        <v>38</v>
      </c>
      <c r="B215" s="254" t="s">
        <v>1437</v>
      </c>
      <c r="C215" s="242">
        <f t="shared" si="134"/>
        <v>45185</v>
      </c>
      <c r="D215" s="243">
        <f t="shared" si="133"/>
        <v>45190</v>
      </c>
      <c r="E215" s="243">
        <f t="shared" ref="E215:E246" si="135">E214+7</f>
        <v>45192</v>
      </c>
      <c r="F215" s="243">
        <f t="shared" si="121"/>
        <v>45223</v>
      </c>
      <c r="G215" s="245">
        <f t="shared" si="122"/>
        <v>45216</v>
      </c>
      <c r="H215" s="243">
        <f t="shared" si="123"/>
        <v>45218</v>
      </c>
      <c r="I215" s="246">
        <f t="shared" si="124"/>
        <v>45219</v>
      </c>
      <c r="J215" s="243">
        <f t="shared" si="125"/>
        <v>45224</v>
      </c>
      <c r="K215" s="243">
        <f t="shared" si="126"/>
        <v>45233</v>
      </c>
      <c r="L215" s="243">
        <f t="shared" si="127"/>
        <v>45228</v>
      </c>
      <c r="M215" s="243">
        <f t="shared" si="128"/>
        <v>45223</v>
      </c>
      <c r="N215" s="243">
        <f t="shared" si="129"/>
        <v>45254</v>
      </c>
      <c r="O215" s="243">
        <f t="shared" si="130"/>
        <v>45230</v>
      </c>
      <c r="P215" s="243">
        <f t="shared" si="131"/>
        <v>45228</v>
      </c>
      <c r="Q215" s="243">
        <f t="shared" si="132"/>
        <v>45264</v>
      </c>
    </row>
    <row r="216" spans="1:17" hidden="1" x14ac:dyDescent="0.2">
      <c r="A216" s="253">
        <v>39</v>
      </c>
      <c r="B216" s="254" t="s">
        <v>1451</v>
      </c>
      <c r="C216" s="242">
        <f t="shared" si="134"/>
        <v>45192</v>
      </c>
      <c r="D216" s="243">
        <f t="shared" si="133"/>
        <v>45197</v>
      </c>
      <c r="E216" s="243">
        <f t="shared" si="135"/>
        <v>45199</v>
      </c>
      <c r="F216" s="243">
        <f t="shared" si="121"/>
        <v>45230</v>
      </c>
      <c r="G216" s="245">
        <f t="shared" si="122"/>
        <v>45223</v>
      </c>
      <c r="H216" s="243">
        <f t="shared" si="123"/>
        <v>45225</v>
      </c>
      <c r="I216" s="246">
        <f t="shared" si="124"/>
        <v>45226</v>
      </c>
      <c r="J216" s="243">
        <f t="shared" si="125"/>
        <v>45231</v>
      </c>
      <c r="K216" s="243">
        <f t="shared" si="126"/>
        <v>45240</v>
      </c>
      <c r="L216" s="243">
        <f t="shared" si="127"/>
        <v>45235</v>
      </c>
      <c r="M216" s="243">
        <f t="shared" si="128"/>
        <v>45230</v>
      </c>
      <c r="N216" s="243">
        <f t="shared" si="129"/>
        <v>45261</v>
      </c>
      <c r="O216" s="243">
        <f t="shared" si="130"/>
        <v>45237</v>
      </c>
      <c r="P216" s="243">
        <f t="shared" si="131"/>
        <v>45235</v>
      </c>
      <c r="Q216" s="243">
        <f t="shared" si="132"/>
        <v>45271</v>
      </c>
    </row>
    <row r="217" spans="1:17" hidden="1" x14ac:dyDescent="0.2">
      <c r="A217" s="253">
        <v>40</v>
      </c>
      <c r="B217" s="254" t="s">
        <v>1460</v>
      </c>
      <c r="C217" s="242">
        <f t="shared" si="134"/>
        <v>45199</v>
      </c>
      <c r="D217" s="243">
        <f t="shared" si="133"/>
        <v>45204</v>
      </c>
      <c r="E217" s="243">
        <f t="shared" si="135"/>
        <v>45206</v>
      </c>
      <c r="F217" s="243">
        <f t="shared" si="121"/>
        <v>45237</v>
      </c>
      <c r="G217" s="245">
        <f t="shared" si="122"/>
        <v>45230</v>
      </c>
      <c r="H217" s="243">
        <f t="shared" si="123"/>
        <v>45232</v>
      </c>
      <c r="I217" s="246">
        <f t="shared" si="124"/>
        <v>45233</v>
      </c>
      <c r="J217" s="243">
        <f t="shared" si="125"/>
        <v>45238</v>
      </c>
      <c r="K217" s="243">
        <f t="shared" si="126"/>
        <v>45247</v>
      </c>
      <c r="L217" s="243">
        <f t="shared" si="127"/>
        <v>45242</v>
      </c>
      <c r="M217" s="243">
        <f t="shared" si="128"/>
        <v>45237</v>
      </c>
      <c r="N217" s="243">
        <f t="shared" si="129"/>
        <v>45268</v>
      </c>
      <c r="O217" s="243">
        <f t="shared" si="130"/>
        <v>45244</v>
      </c>
      <c r="P217" s="243">
        <f t="shared" si="131"/>
        <v>45242</v>
      </c>
      <c r="Q217" s="243">
        <f t="shared" si="132"/>
        <v>45278</v>
      </c>
    </row>
    <row r="218" spans="1:17" hidden="1" x14ac:dyDescent="0.2">
      <c r="A218" s="253">
        <v>41</v>
      </c>
      <c r="B218" s="254" t="s">
        <v>1468</v>
      </c>
      <c r="C218" s="242">
        <f t="shared" si="134"/>
        <v>45206</v>
      </c>
      <c r="D218" s="243">
        <f t="shared" si="133"/>
        <v>45211</v>
      </c>
      <c r="E218" s="243">
        <f t="shared" si="135"/>
        <v>45213</v>
      </c>
      <c r="F218" s="243">
        <f t="shared" si="121"/>
        <v>45244</v>
      </c>
      <c r="G218" s="245">
        <f t="shared" si="122"/>
        <v>45237</v>
      </c>
      <c r="H218" s="243">
        <f t="shared" si="123"/>
        <v>45239</v>
      </c>
      <c r="I218" s="246">
        <f t="shared" si="124"/>
        <v>45240</v>
      </c>
      <c r="J218" s="243">
        <f t="shared" si="125"/>
        <v>45245</v>
      </c>
      <c r="K218" s="243">
        <f t="shared" si="126"/>
        <v>45254</v>
      </c>
      <c r="L218" s="243">
        <f t="shared" si="127"/>
        <v>45249</v>
      </c>
      <c r="M218" s="243">
        <f t="shared" si="128"/>
        <v>45244</v>
      </c>
      <c r="N218" s="243">
        <f t="shared" si="129"/>
        <v>45275</v>
      </c>
      <c r="O218" s="243">
        <f t="shared" si="130"/>
        <v>45251</v>
      </c>
      <c r="P218" s="243">
        <f t="shared" si="131"/>
        <v>45249</v>
      </c>
      <c r="Q218" s="243">
        <f t="shared" si="132"/>
        <v>45285</v>
      </c>
    </row>
    <row r="219" spans="1:17" hidden="1" x14ac:dyDescent="0.2">
      <c r="A219" s="253">
        <v>42</v>
      </c>
      <c r="B219" s="254" t="s">
        <v>1477</v>
      </c>
      <c r="C219" s="242">
        <f t="shared" si="134"/>
        <v>45213</v>
      </c>
      <c r="D219" s="243">
        <f t="shared" si="133"/>
        <v>45218</v>
      </c>
      <c r="E219" s="243">
        <f t="shared" si="135"/>
        <v>45220</v>
      </c>
      <c r="F219" s="243">
        <f t="shared" si="121"/>
        <v>45251</v>
      </c>
      <c r="G219" s="245">
        <f t="shared" si="122"/>
        <v>45244</v>
      </c>
      <c r="H219" s="243">
        <f t="shared" si="123"/>
        <v>45246</v>
      </c>
      <c r="I219" s="246">
        <f t="shared" si="124"/>
        <v>45247</v>
      </c>
      <c r="J219" s="243">
        <f t="shared" si="125"/>
        <v>45252</v>
      </c>
      <c r="K219" s="243">
        <f t="shared" si="126"/>
        <v>45261</v>
      </c>
      <c r="L219" s="243">
        <f t="shared" si="127"/>
        <v>45256</v>
      </c>
      <c r="M219" s="243">
        <f t="shared" si="128"/>
        <v>45251</v>
      </c>
      <c r="N219" s="243">
        <f t="shared" si="129"/>
        <v>45282</v>
      </c>
      <c r="O219" s="243">
        <f t="shared" si="130"/>
        <v>45258</v>
      </c>
      <c r="P219" s="243">
        <f t="shared" si="131"/>
        <v>45256</v>
      </c>
      <c r="Q219" s="243">
        <f t="shared" si="132"/>
        <v>45292</v>
      </c>
    </row>
    <row r="220" spans="1:17" hidden="1" x14ac:dyDescent="0.2">
      <c r="A220" s="253">
        <v>43</v>
      </c>
      <c r="B220" s="254" t="s">
        <v>1485</v>
      </c>
      <c r="C220" s="242">
        <f t="shared" si="134"/>
        <v>45220</v>
      </c>
      <c r="D220" s="243">
        <f t="shared" si="133"/>
        <v>45225</v>
      </c>
      <c r="E220" s="243">
        <f t="shared" si="135"/>
        <v>45227</v>
      </c>
      <c r="F220" s="243">
        <f t="shared" si="121"/>
        <v>45258</v>
      </c>
      <c r="G220" s="245">
        <f t="shared" si="122"/>
        <v>45251</v>
      </c>
      <c r="H220" s="243">
        <f t="shared" si="123"/>
        <v>45253</v>
      </c>
      <c r="I220" s="246">
        <f t="shared" si="124"/>
        <v>45254</v>
      </c>
      <c r="J220" s="243">
        <f t="shared" si="125"/>
        <v>45259</v>
      </c>
      <c r="K220" s="243">
        <f t="shared" si="126"/>
        <v>45268</v>
      </c>
      <c r="L220" s="243">
        <f t="shared" si="127"/>
        <v>45263</v>
      </c>
      <c r="M220" s="243">
        <f t="shared" si="128"/>
        <v>45258</v>
      </c>
      <c r="N220" s="243">
        <f t="shared" si="129"/>
        <v>45289</v>
      </c>
      <c r="O220" s="243">
        <f t="shared" si="130"/>
        <v>45265</v>
      </c>
      <c r="P220" s="243">
        <f t="shared" si="131"/>
        <v>45263</v>
      </c>
      <c r="Q220" s="243">
        <f t="shared" si="132"/>
        <v>45299</v>
      </c>
    </row>
    <row r="221" spans="1:17" hidden="1" x14ac:dyDescent="0.2">
      <c r="A221" s="253">
        <v>44</v>
      </c>
      <c r="B221" s="254" t="s">
        <v>1493</v>
      </c>
      <c r="C221" s="242">
        <f t="shared" si="134"/>
        <v>45227</v>
      </c>
      <c r="D221" s="243">
        <f t="shared" si="133"/>
        <v>45232</v>
      </c>
      <c r="E221" s="243">
        <f t="shared" si="135"/>
        <v>45234</v>
      </c>
      <c r="F221" s="243">
        <f t="shared" si="121"/>
        <v>45265</v>
      </c>
      <c r="G221" s="245">
        <f t="shared" si="122"/>
        <v>45258</v>
      </c>
      <c r="H221" s="243">
        <f t="shared" si="123"/>
        <v>45260</v>
      </c>
      <c r="I221" s="246">
        <f t="shared" si="124"/>
        <v>45261</v>
      </c>
      <c r="J221" s="243">
        <f t="shared" si="125"/>
        <v>45266</v>
      </c>
      <c r="K221" s="243">
        <f t="shared" si="126"/>
        <v>45275</v>
      </c>
      <c r="L221" s="243">
        <f t="shared" si="127"/>
        <v>45270</v>
      </c>
      <c r="M221" s="243">
        <f t="shared" si="128"/>
        <v>45265</v>
      </c>
      <c r="N221" s="243">
        <f t="shared" si="129"/>
        <v>45296</v>
      </c>
      <c r="O221" s="243">
        <f t="shared" si="130"/>
        <v>45272</v>
      </c>
      <c r="P221" s="243">
        <f t="shared" si="131"/>
        <v>45270</v>
      </c>
      <c r="Q221" s="243">
        <f t="shared" si="132"/>
        <v>45306</v>
      </c>
    </row>
    <row r="222" spans="1:17" hidden="1" x14ac:dyDescent="0.2">
      <c r="A222" s="253">
        <v>45</v>
      </c>
      <c r="B222" s="254" t="s">
        <v>1502</v>
      </c>
      <c r="C222" s="242">
        <f t="shared" si="134"/>
        <v>45234</v>
      </c>
      <c r="D222" s="243">
        <f t="shared" si="133"/>
        <v>45239</v>
      </c>
      <c r="E222" s="243">
        <f t="shared" si="135"/>
        <v>45241</v>
      </c>
      <c r="F222" s="243">
        <f t="shared" si="121"/>
        <v>45272</v>
      </c>
      <c r="G222" s="245">
        <f t="shared" si="122"/>
        <v>45265</v>
      </c>
      <c r="H222" s="243">
        <f t="shared" si="123"/>
        <v>45267</v>
      </c>
      <c r="I222" s="246">
        <f t="shared" si="124"/>
        <v>45268</v>
      </c>
      <c r="J222" s="243">
        <f t="shared" si="125"/>
        <v>45273</v>
      </c>
      <c r="K222" s="243">
        <f t="shared" si="126"/>
        <v>45282</v>
      </c>
      <c r="L222" s="243">
        <f t="shared" si="127"/>
        <v>45277</v>
      </c>
      <c r="M222" s="243">
        <f t="shared" si="128"/>
        <v>45272</v>
      </c>
      <c r="N222" s="243">
        <f t="shared" si="129"/>
        <v>45303</v>
      </c>
      <c r="O222" s="243">
        <f t="shared" si="130"/>
        <v>45279</v>
      </c>
      <c r="P222" s="243">
        <f t="shared" si="131"/>
        <v>45277</v>
      </c>
      <c r="Q222" s="243">
        <f t="shared" si="132"/>
        <v>45313</v>
      </c>
    </row>
    <row r="223" spans="1:17" ht="15" hidden="1" customHeight="1" x14ac:dyDescent="0.2">
      <c r="A223" s="253">
        <v>46</v>
      </c>
      <c r="B223" s="254" t="s">
        <v>1512</v>
      </c>
      <c r="C223" s="242">
        <f t="shared" si="134"/>
        <v>45241</v>
      </c>
      <c r="D223" s="243">
        <f t="shared" si="133"/>
        <v>45246</v>
      </c>
      <c r="E223" s="243">
        <f t="shared" si="135"/>
        <v>45248</v>
      </c>
      <c r="F223" s="243">
        <f t="shared" si="121"/>
        <v>45279</v>
      </c>
      <c r="G223" s="245">
        <f t="shared" si="122"/>
        <v>45272</v>
      </c>
      <c r="H223" s="243">
        <f t="shared" si="123"/>
        <v>45274</v>
      </c>
      <c r="I223" s="246">
        <f t="shared" si="124"/>
        <v>45275</v>
      </c>
      <c r="J223" s="243">
        <f t="shared" si="125"/>
        <v>45280</v>
      </c>
      <c r="K223" s="243">
        <f t="shared" si="126"/>
        <v>45289</v>
      </c>
      <c r="L223" s="243">
        <f t="shared" si="127"/>
        <v>45284</v>
      </c>
      <c r="M223" s="243">
        <f t="shared" si="128"/>
        <v>45279</v>
      </c>
      <c r="N223" s="243">
        <f t="shared" si="129"/>
        <v>45310</v>
      </c>
      <c r="O223" s="243">
        <f t="shared" si="130"/>
        <v>45286</v>
      </c>
      <c r="P223" s="243">
        <f t="shared" si="131"/>
        <v>45284</v>
      </c>
      <c r="Q223" s="243">
        <f t="shared" si="132"/>
        <v>45320</v>
      </c>
    </row>
    <row r="224" spans="1:17" hidden="1" x14ac:dyDescent="0.2">
      <c r="A224" s="253">
        <v>47</v>
      </c>
      <c r="B224" s="254" t="s">
        <v>1517</v>
      </c>
      <c r="C224" s="242">
        <f t="shared" si="134"/>
        <v>45248</v>
      </c>
      <c r="D224" s="243">
        <f t="shared" si="133"/>
        <v>45253</v>
      </c>
      <c r="E224" s="243">
        <f t="shared" si="135"/>
        <v>45255</v>
      </c>
      <c r="F224" s="243">
        <f t="shared" si="121"/>
        <v>45286</v>
      </c>
      <c r="G224" s="245">
        <f t="shared" si="122"/>
        <v>45279</v>
      </c>
      <c r="H224" s="243">
        <f t="shared" si="123"/>
        <v>45281</v>
      </c>
      <c r="I224" s="246">
        <f t="shared" si="124"/>
        <v>45282</v>
      </c>
      <c r="J224" s="243">
        <f t="shared" si="125"/>
        <v>45287</v>
      </c>
      <c r="K224" s="243">
        <f t="shared" si="126"/>
        <v>45296</v>
      </c>
      <c r="L224" s="243">
        <f t="shared" si="127"/>
        <v>45291</v>
      </c>
      <c r="M224" s="243">
        <f t="shared" si="128"/>
        <v>45286</v>
      </c>
      <c r="N224" s="243">
        <f t="shared" si="129"/>
        <v>45317</v>
      </c>
      <c r="O224" s="243">
        <f t="shared" si="130"/>
        <v>45293</v>
      </c>
      <c r="P224" s="243">
        <f t="shared" si="131"/>
        <v>45291</v>
      </c>
      <c r="Q224" s="243">
        <f t="shared" si="132"/>
        <v>45327</v>
      </c>
    </row>
    <row r="225" spans="1:17" hidden="1" x14ac:dyDescent="0.2">
      <c r="A225" s="253">
        <v>48</v>
      </c>
      <c r="B225" s="254" t="s">
        <v>1518</v>
      </c>
      <c r="C225" s="242">
        <f t="shared" si="134"/>
        <v>45255</v>
      </c>
      <c r="D225" s="243">
        <f t="shared" si="133"/>
        <v>45260</v>
      </c>
      <c r="E225" s="243">
        <f t="shared" si="135"/>
        <v>45262</v>
      </c>
      <c r="F225" s="243">
        <f t="shared" si="121"/>
        <v>45293</v>
      </c>
      <c r="G225" s="245">
        <f t="shared" si="122"/>
        <v>45286</v>
      </c>
      <c r="H225" s="243">
        <f t="shared" si="123"/>
        <v>45288</v>
      </c>
      <c r="I225" s="246">
        <f t="shared" si="124"/>
        <v>45289</v>
      </c>
      <c r="J225" s="243">
        <f t="shared" si="125"/>
        <v>45294</v>
      </c>
      <c r="K225" s="243">
        <f t="shared" si="126"/>
        <v>45303</v>
      </c>
      <c r="L225" s="243">
        <f t="shared" si="127"/>
        <v>45298</v>
      </c>
      <c r="M225" s="243">
        <f t="shared" si="128"/>
        <v>45293</v>
      </c>
      <c r="N225" s="243">
        <f t="shared" si="129"/>
        <v>45324</v>
      </c>
      <c r="O225" s="243">
        <f t="shared" si="130"/>
        <v>45300</v>
      </c>
      <c r="P225" s="243">
        <f t="shared" si="131"/>
        <v>45298</v>
      </c>
      <c r="Q225" s="243">
        <f t="shared" si="132"/>
        <v>45334</v>
      </c>
    </row>
    <row r="226" spans="1:17" hidden="1" x14ac:dyDescent="0.2">
      <c r="A226" s="253">
        <v>49</v>
      </c>
      <c r="B226" s="254" t="s">
        <v>1535</v>
      </c>
      <c r="C226" s="242">
        <f t="shared" si="134"/>
        <v>45262</v>
      </c>
      <c r="D226" s="243">
        <f t="shared" si="133"/>
        <v>45267</v>
      </c>
      <c r="E226" s="245">
        <f t="shared" si="135"/>
        <v>45269</v>
      </c>
      <c r="F226" s="245">
        <f t="shared" si="121"/>
        <v>45300</v>
      </c>
      <c r="G226" s="245">
        <f t="shared" si="122"/>
        <v>45293</v>
      </c>
      <c r="H226" s="243">
        <f t="shared" si="123"/>
        <v>45295</v>
      </c>
      <c r="I226" s="244">
        <f t="shared" si="124"/>
        <v>45296</v>
      </c>
      <c r="J226" s="245">
        <f t="shared" si="125"/>
        <v>45301</v>
      </c>
      <c r="K226" s="245">
        <f t="shared" si="126"/>
        <v>45310</v>
      </c>
      <c r="L226" s="243">
        <f t="shared" si="127"/>
        <v>45305</v>
      </c>
      <c r="M226" s="243">
        <f t="shared" si="128"/>
        <v>45300</v>
      </c>
      <c r="N226" s="243">
        <f t="shared" si="129"/>
        <v>45331</v>
      </c>
      <c r="O226" s="243">
        <f t="shared" si="130"/>
        <v>45307</v>
      </c>
      <c r="P226" s="245">
        <f t="shared" si="131"/>
        <v>45305</v>
      </c>
      <c r="Q226" s="243">
        <f t="shared" si="132"/>
        <v>45341</v>
      </c>
    </row>
    <row r="227" spans="1:17" hidden="1" x14ac:dyDescent="0.2">
      <c r="A227" s="253">
        <v>50</v>
      </c>
      <c r="B227" s="254" t="s">
        <v>1541</v>
      </c>
      <c r="C227" s="242">
        <f t="shared" si="134"/>
        <v>45269</v>
      </c>
      <c r="D227" s="243">
        <f t="shared" si="133"/>
        <v>45274</v>
      </c>
      <c r="E227" s="245">
        <f t="shared" si="135"/>
        <v>45276</v>
      </c>
      <c r="F227" s="245">
        <f t="shared" si="121"/>
        <v>45307</v>
      </c>
      <c r="G227" s="245">
        <f t="shared" si="122"/>
        <v>45300</v>
      </c>
      <c r="H227" s="243">
        <f t="shared" si="123"/>
        <v>45302</v>
      </c>
      <c r="I227" s="244">
        <f t="shared" si="124"/>
        <v>45303</v>
      </c>
      <c r="J227" s="245">
        <f t="shared" si="125"/>
        <v>45308</v>
      </c>
      <c r="K227" s="245">
        <f t="shared" si="126"/>
        <v>45317</v>
      </c>
      <c r="L227" s="243">
        <f t="shared" si="127"/>
        <v>45312</v>
      </c>
      <c r="M227" s="243">
        <f t="shared" si="128"/>
        <v>45307</v>
      </c>
      <c r="N227" s="243">
        <f t="shared" si="129"/>
        <v>45338</v>
      </c>
      <c r="O227" s="243">
        <f t="shared" si="130"/>
        <v>45314</v>
      </c>
      <c r="P227" s="245">
        <f t="shared" si="131"/>
        <v>45312</v>
      </c>
      <c r="Q227" s="243">
        <f t="shared" si="132"/>
        <v>45348</v>
      </c>
    </row>
    <row r="228" spans="1:17" hidden="1" x14ac:dyDescent="0.2">
      <c r="A228" s="253">
        <v>51</v>
      </c>
      <c r="B228" s="254" t="s">
        <v>1549</v>
      </c>
      <c r="C228" s="242">
        <f t="shared" si="134"/>
        <v>45276</v>
      </c>
      <c r="D228" s="243">
        <f t="shared" si="133"/>
        <v>45281</v>
      </c>
      <c r="E228" s="245">
        <f t="shared" si="135"/>
        <v>45283</v>
      </c>
      <c r="F228" s="245">
        <f t="shared" si="121"/>
        <v>45314</v>
      </c>
      <c r="G228" s="245">
        <f t="shared" si="122"/>
        <v>45307</v>
      </c>
      <c r="H228" s="243">
        <f t="shared" si="123"/>
        <v>45309</v>
      </c>
      <c r="I228" s="244">
        <f t="shared" si="124"/>
        <v>45310</v>
      </c>
      <c r="J228" s="245">
        <f t="shared" si="125"/>
        <v>45315</v>
      </c>
      <c r="K228" s="245">
        <f t="shared" si="126"/>
        <v>45324</v>
      </c>
      <c r="L228" s="243">
        <f t="shared" si="127"/>
        <v>45319</v>
      </c>
      <c r="M228" s="243">
        <f t="shared" si="128"/>
        <v>45314</v>
      </c>
      <c r="N228" s="243">
        <f t="shared" si="129"/>
        <v>45345</v>
      </c>
      <c r="O228" s="243">
        <f t="shared" si="130"/>
        <v>45321</v>
      </c>
      <c r="P228" s="245">
        <f t="shared" si="131"/>
        <v>45319</v>
      </c>
      <c r="Q228" s="243">
        <f t="shared" si="132"/>
        <v>45355</v>
      </c>
    </row>
    <row r="229" spans="1:17" hidden="1" x14ac:dyDescent="0.2">
      <c r="A229" s="253">
        <v>52</v>
      </c>
      <c r="B229" s="254" t="s">
        <v>1575</v>
      </c>
      <c r="C229" s="266">
        <f t="shared" si="134"/>
        <v>45283</v>
      </c>
      <c r="D229" s="245">
        <f t="shared" si="133"/>
        <v>45288</v>
      </c>
      <c r="E229" s="243">
        <f t="shared" si="135"/>
        <v>45290</v>
      </c>
      <c r="F229" s="243">
        <f t="shared" si="121"/>
        <v>45321</v>
      </c>
      <c r="G229" s="245">
        <f t="shared" si="122"/>
        <v>45314</v>
      </c>
      <c r="H229" s="245">
        <f t="shared" si="123"/>
        <v>45316</v>
      </c>
      <c r="I229" s="246">
        <f t="shared" si="124"/>
        <v>45317</v>
      </c>
      <c r="J229" s="243">
        <f t="shared" si="125"/>
        <v>45322</v>
      </c>
      <c r="K229" s="243">
        <f t="shared" si="126"/>
        <v>45331</v>
      </c>
      <c r="L229" s="245">
        <f t="shared" si="127"/>
        <v>45326</v>
      </c>
      <c r="M229" s="243">
        <f t="shared" si="128"/>
        <v>45321</v>
      </c>
      <c r="N229" s="243">
        <f t="shared" si="129"/>
        <v>45352</v>
      </c>
      <c r="O229" s="243">
        <f t="shared" si="130"/>
        <v>45328</v>
      </c>
      <c r="P229" s="243">
        <f t="shared" si="131"/>
        <v>45326</v>
      </c>
      <c r="Q229" s="243">
        <f t="shared" si="132"/>
        <v>45362</v>
      </c>
    </row>
    <row r="230" spans="1:17" hidden="1" x14ac:dyDescent="0.2">
      <c r="A230" s="253">
        <v>1</v>
      </c>
      <c r="B230" s="254" t="s">
        <v>1576</v>
      </c>
      <c r="C230" s="266">
        <f t="shared" si="134"/>
        <v>45290</v>
      </c>
      <c r="D230" s="245">
        <f t="shared" si="133"/>
        <v>45295</v>
      </c>
      <c r="E230" s="243">
        <f t="shared" si="135"/>
        <v>45297</v>
      </c>
      <c r="F230" s="243">
        <f t="shared" si="121"/>
        <v>45328</v>
      </c>
      <c r="G230" s="245">
        <f t="shared" si="122"/>
        <v>45321</v>
      </c>
      <c r="H230" s="245">
        <f t="shared" si="123"/>
        <v>45323</v>
      </c>
      <c r="I230" s="246">
        <f t="shared" si="124"/>
        <v>45324</v>
      </c>
      <c r="J230" s="243">
        <f t="shared" si="125"/>
        <v>45329</v>
      </c>
      <c r="K230" s="243">
        <f t="shared" si="126"/>
        <v>45338</v>
      </c>
      <c r="L230" s="245">
        <f t="shared" si="127"/>
        <v>45333</v>
      </c>
      <c r="M230" s="243">
        <f t="shared" si="128"/>
        <v>45328</v>
      </c>
      <c r="N230" s="243">
        <f t="shared" si="129"/>
        <v>45359</v>
      </c>
      <c r="O230" s="243">
        <f t="shared" si="130"/>
        <v>45335</v>
      </c>
      <c r="P230" s="243">
        <f t="shared" si="131"/>
        <v>45333</v>
      </c>
      <c r="Q230" s="243">
        <f t="shared" si="132"/>
        <v>45369</v>
      </c>
    </row>
    <row r="231" spans="1:17" hidden="1" x14ac:dyDescent="0.2">
      <c r="A231" s="253">
        <v>2</v>
      </c>
      <c r="B231" s="254" t="s">
        <v>1580</v>
      </c>
      <c r="C231" s="242">
        <f t="shared" si="134"/>
        <v>45297</v>
      </c>
      <c r="D231" s="243">
        <f t="shared" si="133"/>
        <v>45302</v>
      </c>
      <c r="E231" s="245">
        <f t="shared" si="135"/>
        <v>45304</v>
      </c>
      <c r="F231" s="245">
        <f t="shared" ref="F231:F262" si="136">E231+24</f>
        <v>45328</v>
      </c>
      <c r="G231" s="245">
        <f t="shared" ref="G231:G262" si="137">E231+25</f>
        <v>45329</v>
      </c>
      <c r="H231" s="243">
        <f t="shared" si="123"/>
        <v>45330</v>
      </c>
      <c r="I231" s="244">
        <f t="shared" ref="I231:I262" si="138">E231+29</f>
        <v>45333</v>
      </c>
      <c r="J231" s="245">
        <f t="shared" si="125"/>
        <v>45336</v>
      </c>
      <c r="K231" s="245">
        <f t="shared" ref="K231:K262" si="139">E231+42</f>
        <v>45346</v>
      </c>
      <c r="L231" s="243">
        <f t="shared" si="127"/>
        <v>45340</v>
      </c>
      <c r="M231" s="243">
        <f t="shared" si="128"/>
        <v>45335</v>
      </c>
      <c r="N231" s="243">
        <f t="shared" si="129"/>
        <v>45359</v>
      </c>
      <c r="O231" s="243">
        <f t="shared" ref="O231:O262" si="140">E231+36</f>
        <v>45340</v>
      </c>
      <c r="P231" s="245">
        <f t="shared" ref="P231:P262" si="141">E231+35</f>
        <v>45339</v>
      </c>
      <c r="Q231" s="243">
        <f t="shared" ref="Q231:Q262" si="142">L231+35</f>
        <v>45375</v>
      </c>
    </row>
    <row r="232" spans="1:17" hidden="1" x14ac:dyDescent="0.2">
      <c r="A232" s="253">
        <v>3</v>
      </c>
      <c r="B232" s="254" t="s">
        <v>1587</v>
      </c>
      <c r="C232" s="266">
        <f t="shared" si="134"/>
        <v>45304</v>
      </c>
      <c r="D232" s="245">
        <f t="shared" si="133"/>
        <v>45309</v>
      </c>
      <c r="E232" s="243">
        <f t="shared" si="135"/>
        <v>45311</v>
      </c>
      <c r="F232" s="243">
        <f t="shared" si="136"/>
        <v>45335</v>
      </c>
      <c r="G232" s="245">
        <f t="shared" si="137"/>
        <v>45336</v>
      </c>
      <c r="H232" s="245">
        <f t="shared" ref="H232:H263" si="143">E232+26</f>
        <v>45337</v>
      </c>
      <c r="I232" s="246">
        <f t="shared" si="138"/>
        <v>45340</v>
      </c>
      <c r="J232" s="243">
        <f t="shared" ref="J232:J263" si="144">E232+32</f>
        <v>45343</v>
      </c>
      <c r="K232" s="243">
        <f t="shared" si="139"/>
        <v>45353</v>
      </c>
      <c r="L232" s="245">
        <f t="shared" ref="L232:L263" si="145">E232+36</f>
        <v>45347</v>
      </c>
      <c r="M232" s="243">
        <f t="shared" ref="M232:M263" si="146">E232+31</f>
        <v>45342</v>
      </c>
      <c r="N232" s="243">
        <f t="shared" ref="N232:N263" si="147">F232+31</f>
        <v>45366</v>
      </c>
      <c r="O232" s="243">
        <f t="shared" si="140"/>
        <v>45347</v>
      </c>
      <c r="P232" s="243">
        <f t="shared" si="141"/>
        <v>45346</v>
      </c>
      <c r="Q232" s="243">
        <f t="shared" si="142"/>
        <v>45382</v>
      </c>
    </row>
    <row r="233" spans="1:17" hidden="1" x14ac:dyDescent="0.2">
      <c r="A233" s="253">
        <v>4</v>
      </c>
      <c r="B233" s="254" t="s">
        <v>1594</v>
      </c>
      <c r="C233" s="266">
        <f t="shared" si="134"/>
        <v>45311</v>
      </c>
      <c r="D233" s="245">
        <f t="shared" ref="D233:D264" si="148">E233-2</f>
        <v>45316</v>
      </c>
      <c r="E233" s="243">
        <f t="shared" si="135"/>
        <v>45318</v>
      </c>
      <c r="F233" s="243">
        <f t="shared" si="136"/>
        <v>45342</v>
      </c>
      <c r="G233" s="245">
        <f t="shared" si="137"/>
        <v>45343</v>
      </c>
      <c r="H233" s="245">
        <f t="shared" si="143"/>
        <v>45344</v>
      </c>
      <c r="I233" s="246">
        <f t="shared" si="138"/>
        <v>45347</v>
      </c>
      <c r="J233" s="243">
        <f t="shared" si="144"/>
        <v>45350</v>
      </c>
      <c r="K233" s="243">
        <f t="shared" si="139"/>
        <v>45360</v>
      </c>
      <c r="L233" s="245">
        <f t="shared" si="145"/>
        <v>45354</v>
      </c>
      <c r="M233" s="243">
        <f t="shared" si="146"/>
        <v>45349</v>
      </c>
      <c r="N233" s="243">
        <f t="shared" si="147"/>
        <v>45373</v>
      </c>
      <c r="O233" s="243">
        <f t="shared" si="140"/>
        <v>45354</v>
      </c>
      <c r="P233" s="243">
        <f t="shared" si="141"/>
        <v>45353</v>
      </c>
      <c r="Q233" s="243">
        <f t="shared" si="142"/>
        <v>45389</v>
      </c>
    </row>
    <row r="234" spans="1:17" hidden="1" x14ac:dyDescent="0.2">
      <c r="A234" s="253">
        <v>5</v>
      </c>
      <c r="B234" s="254" t="s">
        <v>1609</v>
      </c>
      <c r="C234" s="266">
        <f t="shared" si="134"/>
        <v>45318</v>
      </c>
      <c r="D234" s="245">
        <f t="shared" si="148"/>
        <v>45323</v>
      </c>
      <c r="E234" s="243">
        <f t="shared" si="135"/>
        <v>45325</v>
      </c>
      <c r="F234" s="243">
        <f t="shared" si="136"/>
        <v>45349</v>
      </c>
      <c r="G234" s="245">
        <f t="shared" si="137"/>
        <v>45350</v>
      </c>
      <c r="H234" s="245">
        <f t="shared" si="143"/>
        <v>45351</v>
      </c>
      <c r="I234" s="246">
        <f t="shared" si="138"/>
        <v>45354</v>
      </c>
      <c r="J234" s="243">
        <f t="shared" si="144"/>
        <v>45357</v>
      </c>
      <c r="K234" s="243">
        <f t="shared" si="139"/>
        <v>45367</v>
      </c>
      <c r="L234" s="245">
        <f t="shared" si="145"/>
        <v>45361</v>
      </c>
      <c r="M234" s="243">
        <f t="shared" si="146"/>
        <v>45356</v>
      </c>
      <c r="N234" s="243">
        <f t="shared" si="147"/>
        <v>45380</v>
      </c>
      <c r="O234" s="243">
        <f t="shared" si="140"/>
        <v>45361</v>
      </c>
      <c r="P234" s="243">
        <f t="shared" si="141"/>
        <v>45360</v>
      </c>
      <c r="Q234" s="243">
        <f t="shared" si="142"/>
        <v>45396</v>
      </c>
    </row>
    <row r="235" spans="1:17" hidden="1" x14ac:dyDescent="0.2">
      <c r="A235" s="253">
        <v>6</v>
      </c>
      <c r="B235" s="254" t="s">
        <v>1608</v>
      </c>
      <c r="C235" s="266">
        <f t="shared" si="134"/>
        <v>45325</v>
      </c>
      <c r="D235" s="245">
        <f t="shared" si="148"/>
        <v>45330</v>
      </c>
      <c r="E235" s="243">
        <f t="shared" si="135"/>
        <v>45332</v>
      </c>
      <c r="F235" s="243">
        <f t="shared" si="136"/>
        <v>45356</v>
      </c>
      <c r="G235" s="245">
        <f t="shared" si="137"/>
        <v>45357</v>
      </c>
      <c r="H235" s="245">
        <f t="shared" si="143"/>
        <v>45358</v>
      </c>
      <c r="I235" s="246">
        <f t="shared" si="138"/>
        <v>45361</v>
      </c>
      <c r="J235" s="243">
        <f t="shared" si="144"/>
        <v>45364</v>
      </c>
      <c r="K235" s="243">
        <f t="shared" si="139"/>
        <v>45374</v>
      </c>
      <c r="L235" s="245">
        <f t="shared" si="145"/>
        <v>45368</v>
      </c>
      <c r="M235" s="243">
        <f t="shared" si="146"/>
        <v>45363</v>
      </c>
      <c r="N235" s="243">
        <f t="shared" si="147"/>
        <v>45387</v>
      </c>
      <c r="O235" s="243">
        <f t="shared" si="140"/>
        <v>45368</v>
      </c>
      <c r="P235" s="243">
        <f t="shared" si="141"/>
        <v>45367</v>
      </c>
      <c r="Q235" s="243">
        <f t="shared" si="142"/>
        <v>45403</v>
      </c>
    </row>
    <row r="236" spans="1:17" hidden="1" x14ac:dyDescent="0.2">
      <c r="A236" s="253">
        <v>7</v>
      </c>
      <c r="B236" s="254" t="s">
        <v>1643</v>
      </c>
      <c r="C236" s="266">
        <f t="shared" si="134"/>
        <v>45332</v>
      </c>
      <c r="D236" s="245">
        <f t="shared" si="148"/>
        <v>45337</v>
      </c>
      <c r="E236" s="243">
        <f t="shared" si="135"/>
        <v>45339</v>
      </c>
      <c r="F236" s="243">
        <f t="shared" si="136"/>
        <v>45363</v>
      </c>
      <c r="G236" s="245">
        <f t="shared" si="137"/>
        <v>45364</v>
      </c>
      <c r="H236" s="245">
        <f t="shared" si="143"/>
        <v>45365</v>
      </c>
      <c r="I236" s="246">
        <f t="shared" si="138"/>
        <v>45368</v>
      </c>
      <c r="J236" s="243">
        <f t="shared" si="144"/>
        <v>45371</v>
      </c>
      <c r="K236" s="243">
        <f t="shared" si="139"/>
        <v>45381</v>
      </c>
      <c r="L236" s="245">
        <f t="shared" si="145"/>
        <v>45375</v>
      </c>
      <c r="M236" s="243">
        <f t="shared" si="146"/>
        <v>45370</v>
      </c>
      <c r="N236" s="243">
        <f t="shared" si="147"/>
        <v>45394</v>
      </c>
      <c r="O236" s="243">
        <f t="shared" si="140"/>
        <v>45375</v>
      </c>
      <c r="P236" s="243">
        <f t="shared" si="141"/>
        <v>45374</v>
      </c>
      <c r="Q236" s="243">
        <f t="shared" si="142"/>
        <v>45410</v>
      </c>
    </row>
    <row r="237" spans="1:17" hidden="1" x14ac:dyDescent="0.2">
      <c r="A237" s="253">
        <v>8</v>
      </c>
      <c r="B237" s="254" t="s">
        <v>1644</v>
      </c>
      <c r="C237" s="266">
        <f t="shared" si="134"/>
        <v>45339</v>
      </c>
      <c r="D237" s="245">
        <f t="shared" si="148"/>
        <v>45344</v>
      </c>
      <c r="E237" s="243">
        <f t="shared" si="135"/>
        <v>45346</v>
      </c>
      <c r="F237" s="243">
        <f t="shared" si="136"/>
        <v>45370</v>
      </c>
      <c r="G237" s="245">
        <f t="shared" si="137"/>
        <v>45371</v>
      </c>
      <c r="H237" s="245">
        <f t="shared" si="143"/>
        <v>45372</v>
      </c>
      <c r="I237" s="246">
        <f t="shared" si="138"/>
        <v>45375</v>
      </c>
      <c r="J237" s="243">
        <f t="shared" si="144"/>
        <v>45378</v>
      </c>
      <c r="K237" s="243">
        <f t="shared" si="139"/>
        <v>45388</v>
      </c>
      <c r="L237" s="245">
        <f t="shared" si="145"/>
        <v>45382</v>
      </c>
      <c r="M237" s="243">
        <f t="shared" si="146"/>
        <v>45377</v>
      </c>
      <c r="N237" s="243">
        <f t="shared" si="147"/>
        <v>45401</v>
      </c>
      <c r="O237" s="243">
        <f t="shared" si="140"/>
        <v>45382</v>
      </c>
      <c r="P237" s="243">
        <f t="shared" si="141"/>
        <v>45381</v>
      </c>
      <c r="Q237" s="243">
        <f t="shared" si="142"/>
        <v>45417</v>
      </c>
    </row>
    <row r="238" spans="1:17" hidden="1" x14ac:dyDescent="0.2">
      <c r="A238" s="253">
        <v>9</v>
      </c>
      <c r="B238" s="254" t="s">
        <v>1645</v>
      </c>
      <c r="C238" s="266">
        <f t="shared" si="134"/>
        <v>45346</v>
      </c>
      <c r="D238" s="245">
        <f t="shared" si="148"/>
        <v>45351</v>
      </c>
      <c r="E238" s="243">
        <f t="shared" si="135"/>
        <v>45353</v>
      </c>
      <c r="F238" s="243">
        <f t="shared" si="136"/>
        <v>45377</v>
      </c>
      <c r="G238" s="245">
        <f t="shared" si="137"/>
        <v>45378</v>
      </c>
      <c r="H238" s="245">
        <f t="shared" si="143"/>
        <v>45379</v>
      </c>
      <c r="I238" s="246">
        <f t="shared" si="138"/>
        <v>45382</v>
      </c>
      <c r="J238" s="243">
        <f t="shared" si="144"/>
        <v>45385</v>
      </c>
      <c r="K238" s="243">
        <f t="shared" si="139"/>
        <v>45395</v>
      </c>
      <c r="L238" s="245">
        <f t="shared" si="145"/>
        <v>45389</v>
      </c>
      <c r="M238" s="243">
        <f t="shared" si="146"/>
        <v>45384</v>
      </c>
      <c r="N238" s="243">
        <f t="shared" si="147"/>
        <v>45408</v>
      </c>
      <c r="O238" s="243">
        <f t="shared" si="140"/>
        <v>45389</v>
      </c>
      <c r="P238" s="243">
        <f t="shared" si="141"/>
        <v>45388</v>
      </c>
      <c r="Q238" s="243">
        <f t="shared" si="142"/>
        <v>45424</v>
      </c>
    </row>
    <row r="239" spans="1:17" hidden="1" x14ac:dyDescent="0.2">
      <c r="A239" s="253">
        <v>10</v>
      </c>
      <c r="B239" s="254" t="s">
        <v>1654</v>
      </c>
      <c r="C239" s="266">
        <f t="shared" si="134"/>
        <v>45353</v>
      </c>
      <c r="D239" s="245">
        <f t="shared" si="148"/>
        <v>45358</v>
      </c>
      <c r="E239" s="243">
        <f t="shared" si="135"/>
        <v>45360</v>
      </c>
      <c r="F239" s="243">
        <f t="shared" si="136"/>
        <v>45384</v>
      </c>
      <c r="G239" s="245">
        <f t="shared" si="137"/>
        <v>45385</v>
      </c>
      <c r="H239" s="245">
        <f t="shared" si="143"/>
        <v>45386</v>
      </c>
      <c r="I239" s="246">
        <f t="shared" si="138"/>
        <v>45389</v>
      </c>
      <c r="J239" s="243">
        <f t="shared" si="144"/>
        <v>45392</v>
      </c>
      <c r="K239" s="243">
        <f t="shared" si="139"/>
        <v>45402</v>
      </c>
      <c r="L239" s="245">
        <f t="shared" si="145"/>
        <v>45396</v>
      </c>
      <c r="M239" s="243">
        <f t="shared" si="146"/>
        <v>45391</v>
      </c>
      <c r="N239" s="243">
        <f t="shared" si="147"/>
        <v>45415</v>
      </c>
      <c r="O239" s="243">
        <f t="shared" si="140"/>
        <v>45396</v>
      </c>
      <c r="P239" s="243">
        <f t="shared" si="141"/>
        <v>45395</v>
      </c>
      <c r="Q239" s="243">
        <f t="shared" si="142"/>
        <v>45431</v>
      </c>
    </row>
    <row r="240" spans="1:17" hidden="1" x14ac:dyDescent="0.2">
      <c r="A240" s="253">
        <v>11</v>
      </c>
      <c r="B240" s="254" t="s">
        <v>1660</v>
      </c>
      <c r="C240" s="266">
        <f t="shared" si="134"/>
        <v>45360</v>
      </c>
      <c r="D240" s="245">
        <f t="shared" si="148"/>
        <v>45365</v>
      </c>
      <c r="E240" s="243">
        <f t="shared" si="135"/>
        <v>45367</v>
      </c>
      <c r="F240" s="243">
        <f t="shared" si="136"/>
        <v>45391</v>
      </c>
      <c r="G240" s="245">
        <f t="shared" si="137"/>
        <v>45392</v>
      </c>
      <c r="H240" s="245">
        <f t="shared" si="143"/>
        <v>45393</v>
      </c>
      <c r="I240" s="246">
        <f t="shared" si="138"/>
        <v>45396</v>
      </c>
      <c r="J240" s="243">
        <f t="shared" si="144"/>
        <v>45399</v>
      </c>
      <c r="K240" s="243">
        <f t="shared" si="139"/>
        <v>45409</v>
      </c>
      <c r="L240" s="245">
        <f t="shared" si="145"/>
        <v>45403</v>
      </c>
      <c r="M240" s="243">
        <f t="shared" si="146"/>
        <v>45398</v>
      </c>
      <c r="N240" s="243">
        <f t="shared" si="147"/>
        <v>45422</v>
      </c>
      <c r="O240" s="243">
        <f t="shared" si="140"/>
        <v>45403</v>
      </c>
      <c r="P240" s="243">
        <f t="shared" si="141"/>
        <v>45402</v>
      </c>
      <c r="Q240" s="243">
        <f t="shared" si="142"/>
        <v>45438</v>
      </c>
    </row>
    <row r="241" spans="1:17" hidden="1" x14ac:dyDescent="0.2">
      <c r="A241" s="253">
        <v>12</v>
      </c>
      <c r="B241" s="254" t="s">
        <v>1666</v>
      </c>
      <c r="C241" s="266">
        <f t="shared" si="134"/>
        <v>45367</v>
      </c>
      <c r="D241" s="245">
        <f t="shared" si="148"/>
        <v>45372</v>
      </c>
      <c r="E241" s="243">
        <f t="shared" si="135"/>
        <v>45374</v>
      </c>
      <c r="F241" s="243">
        <f t="shared" si="136"/>
        <v>45398</v>
      </c>
      <c r="G241" s="245">
        <f t="shared" si="137"/>
        <v>45399</v>
      </c>
      <c r="H241" s="245">
        <f t="shared" si="143"/>
        <v>45400</v>
      </c>
      <c r="I241" s="246">
        <f t="shared" si="138"/>
        <v>45403</v>
      </c>
      <c r="J241" s="243">
        <f t="shared" si="144"/>
        <v>45406</v>
      </c>
      <c r="K241" s="243">
        <f t="shared" si="139"/>
        <v>45416</v>
      </c>
      <c r="L241" s="245">
        <f t="shared" si="145"/>
        <v>45410</v>
      </c>
      <c r="M241" s="243">
        <f t="shared" si="146"/>
        <v>45405</v>
      </c>
      <c r="N241" s="243">
        <f t="shared" si="147"/>
        <v>45429</v>
      </c>
      <c r="O241" s="243">
        <f t="shared" si="140"/>
        <v>45410</v>
      </c>
      <c r="P241" s="243">
        <f t="shared" si="141"/>
        <v>45409</v>
      </c>
      <c r="Q241" s="243">
        <f t="shared" si="142"/>
        <v>45445</v>
      </c>
    </row>
    <row r="242" spans="1:17" hidden="1" x14ac:dyDescent="0.2">
      <c r="A242" s="253">
        <v>13</v>
      </c>
      <c r="B242" s="254" t="s">
        <v>1678</v>
      </c>
      <c r="C242" s="266">
        <f t="shared" si="134"/>
        <v>45374</v>
      </c>
      <c r="D242" s="245">
        <f t="shared" si="148"/>
        <v>45379</v>
      </c>
      <c r="E242" s="243">
        <f t="shared" si="135"/>
        <v>45381</v>
      </c>
      <c r="F242" s="243">
        <f t="shared" si="136"/>
        <v>45405</v>
      </c>
      <c r="G242" s="245">
        <f t="shared" si="137"/>
        <v>45406</v>
      </c>
      <c r="H242" s="245">
        <f t="shared" si="143"/>
        <v>45407</v>
      </c>
      <c r="I242" s="246">
        <f t="shared" si="138"/>
        <v>45410</v>
      </c>
      <c r="J242" s="243">
        <f t="shared" si="144"/>
        <v>45413</v>
      </c>
      <c r="K242" s="243">
        <f t="shared" si="139"/>
        <v>45423</v>
      </c>
      <c r="L242" s="245">
        <f t="shared" si="145"/>
        <v>45417</v>
      </c>
      <c r="M242" s="243">
        <f t="shared" si="146"/>
        <v>45412</v>
      </c>
      <c r="N242" s="243">
        <f t="shared" si="147"/>
        <v>45436</v>
      </c>
      <c r="O242" s="243">
        <f t="shared" si="140"/>
        <v>45417</v>
      </c>
      <c r="P242" s="243">
        <f t="shared" si="141"/>
        <v>45416</v>
      </c>
      <c r="Q242" s="243">
        <f t="shared" si="142"/>
        <v>45452</v>
      </c>
    </row>
    <row r="243" spans="1:17" hidden="1" x14ac:dyDescent="0.2">
      <c r="A243" s="253">
        <v>14</v>
      </c>
      <c r="B243" s="254" t="s">
        <v>1682</v>
      </c>
      <c r="C243" s="266">
        <f t="shared" si="134"/>
        <v>45381</v>
      </c>
      <c r="D243" s="245">
        <f t="shared" si="148"/>
        <v>45386</v>
      </c>
      <c r="E243" s="243">
        <f t="shared" si="135"/>
        <v>45388</v>
      </c>
      <c r="F243" s="243">
        <f t="shared" si="136"/>
        <v>45412</v>
      </c>
      <c r="G243" s="245">
        <f t="shared" si="137"/>
        <v>45413</v>
      </c>
      <c r="H243" s="245">
        <f t="shared" si="143"/>
        <v>45414</v>
      </c>
      <c r="I243" s="246">
        <f t="shared" si="138"/>
        <v>45417</v>
      </c>
      <c r="J243" s="243">
        <f t="shared" si="144"/>
        <v>45420</v>
      </c>
      <c r="K243" s="243">
        <f t="shared" si="139"/>
        <v>45430</v>
      </c>
      <c r="L243" s="245">
        <f t="shared" si="145"/>
        <v>45424</v>
      </c>
      <c r="M243" s="243">
        <f t="shared" si="146"/>
        <v>45419</v>
      </c>
      <c r="N243" s="243">
        <f t="shared" si="147"/>
        <v>45443</v>
      </c>
      <c r="O243" s="243">
        <f t="shared" si="140"/>
        <v>45424</v>
      </c>
      <c r="P243" s="243">
        <f t="shared" si="141"/>
        <v>45423</v>
      </c>
      <c r="Q243" s="243">
        <f t="shared" si="142"/>
        <v>45459</v>
      </c>
    </row>
    <row r="244" spans="1:17" hidden="1" x14ac:dyDescent="0.2">
      <c r="A244" s="253">
        <v>15</v>
      </c>
      <c r="B244" s="254" t="s">
        <v>1688</v>
      </c>
      <c r="C244" s="266">
        <f t="shared" si="134"/>
        <v>45388</v>
      </c>
      <c r="D244" s="245">
        <f t="shared" si="148"/>
        <v>45393</v>
      </c>
      <c r="E244" s="243">
        <f t="shared" si="135"/>
        <v>45395</v>
      </c>
      <c r="F244" s="243">
        <f t="shared" si="136"/>
        <v>45419</v>
      </c>
      <c r="G244" s="245">
        <f t="shared" si="137"/>
        <v>45420</v>
      </c>
      <c r="H244" s="245">
        <f t="shared" si="143"/>
        <v>45421</v>
      </c>
      <c r="I244" s="246">
        <f t="shared" si="138"/>
        <v>45424</v>
      </c>
      <c r="J244" s="243">
        <f t="shared" si="144"/>
        <v>45427</v>
      </c>
      <c r="K244" s="243">
        <f t="shared" si="139"/>
        <v>45437</v>
      </c>
      <c r="L244" s="245">
        <f t="shared" si="145"/>
        <v>45431</v>
      </c>
      <c r="M244" s="243">
        <f t="shared" si="146"/>
        <v>45426</v>
      </c>
      <c r="N244" s="243">
        <f t="shared" si="147"/>
        <v>45450</v>
      </c>
      <c r="O244" s="243">
        <f t="shared" si="140"/>
        <v>45431</v>
      </c>
      <c r="P244" s="243">
        <f t="shared" si="141"/>
        <v>45430</v>
      </c>
      <c r="Q244" s="243">
        <f t="shared" si="142"/>
        <v>45466</v>
      </c>
    </row>
    <row r="245" spans="1:17" hidden="1" x14ac:dyDescent="0.2">
      <c r="A245" s="253">
        <v>16</v>
      </c>
      <c r="B245" s="254" t="s">
        <v>1695</v>
      </c>
      <c r="C245" s="266">
        <f t="shared" ref="C245:C276" si="149">E245-7</f>
        <v>45395</v>
      </c>
      <c r="D245" s="245">
        <f t="shared" si="148"/>
        <v>45400</v>
      </c>
      <c r="E245" s="243">
        <f t="shared" si="135"/>
        <v>45402</v>
      </c>
      <c r="F245" s="243">
        <f t="shared" si="136"/>
        <v>45426</v>
      </c>
      <c r="G245" s="245">
        <f t="shared" si="137"/>
        <v>45427</v>
      </c>
      <c r="H245" s="245">
        <f t="shared" si="143"/>
        <v>45428</v>
      </c>
      <c r="I245" s="246">
        <f t="shared" si="138"/>
        <v>45431</v>
      </c>
      <c r="J245" s="243">
        <f t="shared" si="144"/>
        <v>45434</v>
      </c>
      <c r="K245" s="243">
        <f t="shared" si="139"/>
        <v>45444</v>
      </c>
      <c r="L245" s="245">
        <f t="shared" si="145"/>
        <v>45438</v>
      </c>
      <c r="M245" s="243">
        <f t="shared" si="146"/>
        <v>45433</v>
      </c>
      <c r="N245" s="243">
        <f t="shared" si="147"/>
        <v>45457</v>
      </c>
      <c r="O245" s="243">
        <f t="shared" si="140"/>
        <v>45438</v>
      </c>
      <c r="P245" s="243">
        <f t="shared" si="141"/>
        <v>45437</v>
      </c>
      <c r="Q245" s="243">
        <f t="shared" si="142"/>
        <v>45473</v>
      </c>
    </row>
    <row r="246" spans="1:17" hidden="1" x14ac:dyDescent="0.2">
      <c r="A246" s="253">
        <v>17</v>
      </c>
      <c r="B246" s="254" t="s">
        <v>1703</v>
      </c>
      <c r="C246" s="266">
        <f t="shared" si="149"/>
        <v>45402</v>
      </c>
      <c r="D246" s="245">
        <f t="shared" si="148"/>
        <v>45407</v>
      </c>
      <c r="E246" s="243">
        <f t="shared" si="135"/>
        <v>45409</v>
      </c>
      <c r="F246" s="243">
        <f t="shared" si="136"/>
        <v>45433</v>
      </c>
      <c r="G246" s="245">
        <f t="shared" si="137"/>
        <v>45434</v>
      </c>
      <c r="H246" s="245">
        <f t="shared" si="143"/>
        <v>45435</v>
      </c>
      <c r="I246" s="246">
        <f t="shared" si="138"/>
        <v>45438</v>
      </c>
      <c r="J246" s="243">
        <f t="shared" si="144"/>
        <v>45441</v>
      </c>
      <c r="K246" s="243">
        <f t="shared" si="139"/>
        <v>45451</v>
      </c>
      <c r="L246" s="245">
        <f t="shared" si="145"/>
        <v>45445</v>
      </c>
      <c r="M246" s="243">
        <f t="shared" si="146"/>
        <v>45440</v>
      </c>
      <c r="N246" s="243">
        <f t="shared" si="147"/>
        <v>45464</v>
      </c>
      <c r="O246" s="243">
        <f t="shared" si="140"/>
        <v>45445</v>
      </c>
      <c r="P246" s="243">
        <f t="shared" si="141"/>
        <v>45444</v>
      </c>
      <c r="Q246" s="243">
        <f t="shared" si="142"/>
        <v>45480</v>
      </c>
    </row>
    <row r="247" spans="1:17" hidden="1" x14ac:dyDescent="0.2">
      <c r="A247" s="253">
        <v>18</v>
      </c>
      <c r="B247" s="254" t="s">
        <v>1711</v>
      </c>
      <c r="C247" s="266">
        <f t="shared" si="149"/>
        <v>45409</v>
      </c>
      <c r="D247" s="245">
        <f t="shared" si="148"/>
        <v>45414</v>
      </c>
      <c r="E247" s="243">
        <f t="shared" ref="E247:E280" si="150">E246+7</f>
        <v>45416</v>
      </c>
      <c r="F247" s="243">
        <f t="shared" si="136"/>
        <v>45440</v>
      </c>
      <c r="G247" s="245">
        <f t="shared" si="137"/>
        <v>45441</v>
      </c>
      <c r="H247" s="245">
        <f t="shared" si="143"/>
        <v>45442</v>
      </c>
      <c r="I247" s="246">
        <f t="shared" si="138"/>
        <v>45445</v>
      </c>
      <c r="J247" s="243">
        <f t="shared" si="144"/>
        <v>45448</v>
      </c>
      <c r="K247" s="243">
        <f t="shared" si="139"/>
        <v>45458</v>
      </c>
      <c r="L247" s="245">
        <f t="shared" si="145"/>
        <v>45452</v>
      </c>
      <c r="M247" s="243">
        <f t="shared" si="146"/>
        <v>45447</v>
      </c>
      <c r="N247" s="243">
        <f t="shared" si="147"/>
        <v>45471</v>
      </c>
      <c r="O247" s="243">
        <f t="shared" si="140"/>
        <v>45452</v>
      </c>
      <c r="P247" s="243">
        <f t="shared" si="141"/>
        <v>45451</v>
      </c>
      <c r="Q247" s="243">
        <f t="shared" si="142"/>
        <v>45487</v>
      </c>
    </row>
    <row r="248" spans="1:17" hidden="1" x14ac:dyDescent="0.2">
      <c r="A248" s="253">
        <v>19</v>
      </c>
      <c r="B248" s="254" t="s">
        <v>1719</v>
      </c>
      <c r="C248" s="266">
        <f t="shared" si="149"/>
        <v>45416</v>
      </c>
      <c r="D248" s="245">
        <f t="shared" si="148"/>
        <v>45421</v>
      </c>
      <c r="E248" s="243">
        <f t="shared" si="150"/>
        <v>45423</v>
      </c>
      <c r="F248" s="243">
        <f t="shared" si="136"/>
        <v>45447</v>
      </c>
      <c r="G248" s="245">
        <f t="shared" si="137"/>
        <v>45448</v>
      </c>
      <c r="H248" s="245">
        <f t="shared" si="143"/>
        <v>45449</v>
      </c>
      <c r="I248" s="246">
        <f t="shared" si="138"/>
        <v>45452</v>
      </c>
      <c r="J248" s="243">
        <f t="shared" si="144"/>
        <v>45455</v>
      </c>
      <c r="K248" s="243">
        <f t="shared" si="139"/>
        <v>45465</v>
      </c>
      <c r="L248" s="245">
        <f t="shared" si="145"/>
        <v>45459</v>
      </c>
      <c r="M248" s="243">
        <f t="shared" si="146"/>
        <v>45454</v>
      </c>
      <c r="N248" s="243">
        <f t="shared" si="147"/>
        <v>45478</v>
      </c>
      <c r="O248" s="243">
        <f t="shared" si="140"/>
        <v>45459</v>
      </c>
      <c r="P248" s="243">
        <f t="shared" si="141"/>
        <v>45458</v>
      </c>
      <c r="Q248" s="243">
        <f t="shared" si="142"/>
        <v>45494</v>
      </c>
    </row>
    <row r="249" spans="1:17" hidden="1" x14ac:dyDescent="0.2">
      <c r="A249" s="253">
        <v>20</v>
      </c>
      <c r="B249" s="254" t="s">
        <v>1727</v>
      </c>
      <c r="C249" s="266">
        <f t="shared" si="149"/>
        <v>45423</v>
      </c>
      <c r="D249" s="245">
        <f t="shared" si="148"/>
        <v>45428</v>
      </c>
      <c r="E249" s="243">
        <f t="shared" si="150"/>
        <v>45430</v>
      </c>
      <c r="F249" s="243">
        <f t="shared" si="136"/>
        <v>45454</v>
      </c>
      <c r="G249" s="245">
        <f t="shared" si="137"/>
        <v>45455</v>
      </c>
      <c r="H249" s="245">
        <f t="shared" si="143"/>
        <v>45456</v>
      </c>
      <c r="I249" s="246">
        <f t="shared" si="138"/>
        <v>45459</v>
      </c>
      <c r="J249" s="243">
        <f t="shared" si="144"/>
        <v>45462</v>
      </c>
      <c r="K249" s="243">
        <f t="shared" si="139"/>
        <v>45472</v>
      </c>
      <c r="L249" s="245">
        <f t="shared" si="145"/>
        <v>45466</v>
      </c>
      <c r="M249" s="243">
        <f t="shared" si="146"/>
        <v>45461</v>
      </c>
      <c r="N249" s="243">
        <f t="shared" si="147"/>
        <v>45485</v>
      </c>
      <c r="O249" s="243">
        <f t="shared" si="140"/>
        <v>45466</v>
      </c>
      <c r="P249" s="243">
        <f t="shared" si="141"/>
        <v>45465</v>
      </c>
      <c r="Q249" s="243">
        <f t="shared" si="142"/>
        <v>45501</v>
      </c>
    </row>
    <row r="250" spans="1:17" hidden="1" x14ac:dyDescent="0.2">
      <c r="A250" s="253">
        <v>21</v>
      </c>
      <c r="B250" s="254" t="s">
        <v>1735</v>
      </c>
      <c r="C250" s="266">
        <f t="shared" si="149"/>
        <v>45430</v>
      </c>
      <c r="D250" s="245">
        <f t="shared" si="148"/>
        <v>45435</v>
      </c>
      <c r="E250" s="243">
        <f t="shared" si="150"/>
        <v>45437</v>
      </c>
      <c r="F250" s="243">
        <f t="shared" si="136"/>
        <v>45461</v>
      </c>
      <c r="G250" s="245">
        <f t="shared" si="137"/>
        <v>45462</v>
      </c>
      <c r="H250" s="245">
        <f t="shared" si="143"/>
        <v>45463</v>
      </c>
      <c r="I250" s="246">
        <f t="shared" si="138"/>
        <v>45466</v>
      </c>
      <c r="J250" s="243">
        <f t="shared" si="144"/>
        <v>45469</v>
      </c>
      <c r="K250" s="243">
        <f t="shared" si="139"/>
        <v>45479</v>
      </c>
      <c r="L250" s="245">
        <f t="shared" si="145"/>
        <v>45473</v>
      </c>
      <c r="M250" s="243">
        <f t="shared" si="146"/>
        <v>45468</v>
      </c>
      <c r="N250" s="243">
        <f t="shared" si="147"/>
        <v>45492</v>
      </c>
      <c r="O250" s="243">
        <f t="shared" si="140"/>
        <v>45473</v>
      </c>
      <c r="P250" s="243">
        <f t="shared" si="141"/>
        <v>45472</v>
      </c>
      <c r="Q250" s="243">
        <f t="shared" si="142"/>
        <v>45508</v>
      </c>
    </row>
    <row r="251" spans="1:17" hidden="1" x14ac:dyDescent="0.2">
      <c r="A251" s="253">
        <v>22</v>
      </c>
      <c r="B251" s="254" t="s">
        <v>1742</v>
      </c>
      <c r="C251" s="266">
        <f t="shared" si="149"/>
        <v>45437</v>
      </c>
      <c r="D251" s="245">
        <f t="shared" si="148"/>
        <v>45442</v>
      </c>
      <c r="E251" s="243">
        <f t="shared" si="150"/>
        <v>45444</v>
      </c>
      <c r="F251" s="243">
        <f t="shared" si="136"/>
        <v>45468</v>
      </c>
      <c r="G251" s="245">
        <f t="shared" si="137"/>
        <v>45469</v>
      </c>
      <c r="H251" s="245">
        <f t="shared" si="143"/>
        <v>45470</v>
      </c>
      <c r="I251" s="246">
        <f t="shared" si="138"/>
        <v>45473</v>
      </c>
      <c r="J251" s="243">
        <f t="shared" si="144"/>
        <v>45476</v>
      </c>
      <c r="K251" s="243">
        <f t="shared" si="139"/>
        <v>45486</v>
      </c>
      <c r="L251" s="245">
        <f t="shared" si="145"/>
        <v>45480</v>
      </c>
      <c r="M251" s="243">
        <f t="shared" si="146"/>
        <v>45475</v>
      </c>
      <c r="N251" s="243">
        <f t="shared" si="147"/>
        <v>45499</v>
      </c>
      <c r="O251" s="243">
        <f t="shared" si="140"/>
        <v>45480</v>
      </c>
      <c r="P251" s="243">
        <f t="shared" si="141"/>
        <v>45479</v>
      </c>
      <c r="Q251" s="243">
        <f t="shared" si="142"/>
        <v>45515</v>
      </c>
    </row>
    <row r="252" spans="1:17" hidden="1" x14ac:dyDescent="0.2">
      <c r="A252" s="253">
        <v>23</v>
      </c>
      <c r="B252" s="254" t="s">
        <v>1750</v>
      </c>
      <c r="C252" s="266">
        <f t="shared" si="149"/>
        <v>45444</v>
      </c>
      <c r="D252" s="245">
        <f t="shared" si="148"/>
        <v>45449</v>
      </c>
      <c r="E252" s="243">
        <f t="shared" si="150"/>
        <v>45451</v>
      </c>
      <c r="F252" s="243">
        <f t="shared" si="136"/>
        <v>45475</v>
      </c>
      <c r="G252" s="245">
        <f t="shared" si="137"/>
        <v>45476</v>
      </c>
      <c r="H252" s="245">
        <f t="shared" si="143"/>
        <v>45477</v>
      </c>
      <c r="I252" s="246">
        <f t="shared" si="138"/>
        <v>45480</v>
      </c>
      <c r="J252" s="243">
        <f t="shared" si="144"/>
        <v>45483</v>
      </c>
      <c r="K252" s="243">
        <f t="shared" si="139"/>
        <v>45493</v>
      </c>
      <c r="L252" s="245">
        <f t="shared" si="145"/>
        <v>45487</v>
      </c>
      <c r="M252" s="243">
        <f t="shared" si="146"/>
        <v>45482</v>
      </c>
      <c r="N252" s="243">
        <f t="shared" si="147"/>
        <v>45506</v>
      </c>
      <c r="O252" s="243">
        <f t="shared" si="140"/>
        <v>45487</v>
      </c>
      <c r="P252" s="243">
        <f t="shared" si="141"/>
        <v>45486</v>
      </c>
      <c r="Q252" s="243">
        <f t="shared" si="142"/>
        <v>45522</v>
      </c>
    </row>
    <row r="253" spans="1:17" hidden="1" x14ac:dyDescent="0.2">
      <c r="A253" s="253">
        <v>24</v>
      </c>
      <c r="B253" s="254" t="s">
        <v>1756</v>
      </c>
      <c r="C253" s="266">
        <f t="shared" si="149"/>
        <v>45451</v>
      </c>
      <c r="D253" s="245">
        <f t="shared" si="148"/>
        <v>45456</v>
      </c>
      <c r="E253" s="243">
        <f t="shared" si="150"/>
        <v>45458</v>
      </c>
      <c r="F253" s="243">
        <f t="shared" si="136"/>
        <v>45482</v>
      </c>
      <c r="G253" s="245">
        <f t="shared" si="137"/>
        <v>45483</v>
      </c>
      <c r="H253" s="245">
        <f t="shared" si="143"/>
        <v>45484</v>
      </c>
      <c r="I253" s="246">
        <f t="shared" si="138"/>
        <v>45487</v>
      </c>
      <c r="J253" s="243">
        <f t="shared" si="144"/>
        <v>45490</v>
      </c>
      <c r="K253" s="243">
        <f t="shared" si="139"/>
        <v>45500</v>
      </c>
      <c r="L253" s="245">
        <f t="shared" si="145"/>
        <v>45494</v>
      </c>
      <c r="M253" s="243">
        <f t="shared" si="146"/>
        <v>45489</v>
      </c>
      <c r="N253" s="243">
        <f t="shared" si="147"/>
        <v>45513</v>
      </c>
      <c r="O253" s="243">
        <f t="shared" si="140"/>
        <v>45494</v>
      </c>
      <c r="P253" s="243">
        <f t="shared" si="141"/>
        <v>45493</v>
      </c>
      <c r="Q253" s="243">
        <f t="shared" si="142"/>
        <v>45529</v>
      </c>
    </row>
    <row r="254" spans="1:17" hidden="1" x14ac:dyDescent="0.2">
      <c r="A254" s="253">
        <v>25</v>
      </c>
      <c r="B254" s="254" t="s">
        <v>1791</v>
      </c>
      <c r="C254" s="266">
        <f t="shared" si="149"/>
        <v>45458</v>
      </c>
      <c r="D254" s="245">
        <f t="shared" si="148"/>
        <v>45463</v>
      </c>
      <c r="E254" s="243">
        <f t="shared" si="150"/>
        <v>45465</v>
      </c>
      <c r="F254" s="243">
        <f t="shared" si="136"/>
        <v>45489</v>
      </c>
      <c r="G254" s="245">
        <f t="shared" si="137"/>
        <v>45490</v>
      </c>
      <c r="H254" s="245">
        <f t="shared" si="143"/>
        <v>45491</v>
      </c>
      <c r="I254" s="246">
        <f t="shared" si="138"/>
        <v>45494</v>
      </c>
      <c r="J254" s="243">
        <f t="shared" si="144"/>
        <v>45497</v>
      </c>
      <c r="K254" s="243">
        <f t="shared" si="139"/>
        <v>45507</v>
      </c>
      <c r="L254" s="245">
        <f t="shared" si="145"/>
        <v>45501</v>
      </c>
      <c r="M254" s="243">
        <f t="shared" si="146"/>
        <v>45496</v>
      </c>
      <c r="N254" s="243">
        <f t="shared" si="147"/>
        <v>45520</v>
      </c>
      <c r="O254" s="243">
        <f t="shared" si="140"/>
        <v>45501</v>
      </c>
      <c r="P254" s="243">
        <f t="shared" si="141"/>
        <v>45500</v>
      </c>
      <c r="Q254" s="243">
        <f t="shared" si="142"/>
        <v>45536</v>
      </c>
    </row>
    <row r="255" spans="1:17" hidden="1" x14ac:dyDescent="0.2">
      <c r="A255" s="253">
        <v>26</v>
      </c>
      <c r="B255" s="254" t="s">
        <v>1771</v>
      </c>
      <c r="C255" s="266">
        <f t="shared" si="149"/>
        <v>45465</v>
      </c>
      <c r="D255" s="245">
        <f t="shared" si="148"/>
        <v>45470</v>
      </c>
      <c r="E255" s="243">
        <f t="shared" si="150"/>
        <v>45472</v>
      </c>
      <c r="F255" s="243">
        <f t="shared" si="136"/>
        <v>45496</v>
      </c>
      <c r="G255" s="245">
        <f t="shared" si="137"/>
        <v>45497</v>
      </c>
      <c r="H255" s="245">
        <f t="shared" si="143"/>
        <v>45498</v>
      </c>
      <c r="I255" s="246">
        <f t="shared" si="138"/>
        <v>45501</v>
      </c>
      <c r="J255" s="243">
        <f t="shared" si="144"/>
        <v>45504</v>
      </c>
      <c r="K255" s="243">
        <f t="shared" si="139"/>
        <v>45514</v>
      </c>
      <c r="L255" s="245">
        <f t="shared" si="145"/>
        <v>45508</v>
      </c>
      <c r="M255" s="243">
        <f t="shared" si="146"/>
        <v>45503</v>
      </c>
      <c r="N255" s="243">
        <f t="shared" si="147"/>
        <v>45527</v>
      </c>
      <c r="O255" s="243">
        <f t="shared" si="140"/>
        <v>45508</v>
      </c>
      <c r="P255" s="243">
        <f t="shared" si="141"/>
        <v>45507</v>
      </c>
      <c r="Q255" s="243">
        <f t="shared" si="142"/>
        <v>45543</v>
      </c>
    </row>
    <row r="256" spans="1:17" hidden="1" x14ac:dyDescent="0.2">
      <c r="A256" s="253">
        <v>27</v>
      </c>
      <c r="B256" s="254" t="s">
        <v>1776</v>
      </c>
      <c r="C256" s="266">
        <f t="shared" si="149"/>
        <v>45472</v>
      </c>
      <c r="D256" s="245">
        <f t="shared" si="148"/>
        <v>45477</v>
      </c>
      <c r="E256" s="243">
        <f t="shared" si="150"/>
        <v>45479</v>
      </c>
      <c r="F256" s="243">
        <f t="shared" si="136"/>
        <v>45503</v>
      </c>
      <c r="G256" s="245">
        <f t="shared" si="137"/>
        <v>45504</v>
      </c>
      <c r="H256" s="245">
        <f t="shared" si="143"/>
        <v>45505</v>
      </c>
      <c r="I256" s="246">
        <f t="shared" si="138"/>
        <v>45508</v>
      </c>
      <c r="J256" s="243">
        <f t="shared" si="144"/>
        <v>45511</v>
      </c>
      <c r="K256" s="243">
        <f t="shared" si="139"/>
        <v>45521</v>
      </c>
      <c r="L256" s="245">
        <f t="shared" si="145"/>
        <v>45515</v>
      </c>
      <c r="M256" s="243">
        <f t="shared" si="146"/>
        <v>45510</v>
      </c>
      <c r="N256" s="243">
        <f t="shared" si="147"/>
        <v>45534</v>
      </c>
      <c r="O256" s="243">
        <f t="shared" si="140"/>
        <v>45515</v>
      </c>
      <c r="P256" s="243">
        <f t="shared" si="141"/>
        <v>45514</v>
      </c>
      <c r="Q256" s="243">
        <f t="shared" si="142"/>
        <v>45550</v>
      </c>
    </row>
    <row r="257" spans="1:17" hidden="1" x14ac:dyDescent="0.2">
      <c r="A257" s="253">
        <v>28</v>
      </c>
      <c r="B257" s="254" t="s">
        <v>1783</v>
      </c>
      <c r="C257" s="266">
        <f t="shared" si="149"/>
        <v>45479</v>
      </c>
      <c r="D257" s="245">
        <f t="shared" si="148"/>
        <v>45484</v>
      </c>
      <c r="E257" s="243">
        <f t="shared" si="150"/>
        <v>45486</v>
      </c>
      <c r="F257" s="243">
        <f t="shared" si="136"/>
        <v>45510</v>
      </c>
      <c r="G257" s="245">
        <f t="shared" si="137"/>
        <v>45511</v>
      </c>
      <c r="H257" s="245">
        <f t="shared" si="143"/>
        <v>45512</v>
      </c>
      <c r="I257" s="246">
        <f t="shared" si="138"/>
        <v>45515</v>
      </c>
      <c r="J257" s="243">
        <f t="shared" si="144"/>
        <v>45518</v>
      </c>
      <c r="K257" s="243">
        <f t="shared" si="139"/>
        <v>45528</v>
      </c>
      <c r="L257" s="245">
        <f t="shared" si="145"/>
        <v>45522</v>
      </c>
      <c r="M257" s="243">
        <f t="shared" si="146"/>
        <v>45517</v>
      </c>
      <c r="N257" s="243">
        <f t="shared" si="147"/>
        <v>45541</v>
      </c>
      <c r="O257" s="243">
        <f t="shared" si="140"/>
        <v>45522</v>
      </c>
      <c r="P257" s="243">
        <f t="shared" si="141"/>
        <v>45521</v>
      </c>
      <c r="Q257" s="243">
        <f t="shared" si="142"/>
        <v>45557</v>
      </c>
    </row>
    <row r="258" spans="1:17" hidden="1" x14ac:dyDescent="0.2">
      <c r="A258" s="253">
        <v>29</v>
      </c>
      <c r="B258" s="254" t="s">
        <v>1792</v>
      </c>
      <c r="C258" s="266">
        <f t="shared" si="149"/>
        <v>45486</v>
      </c>
      <c r="D258" s="245">
        <f t="shared" si="148"/>
        <v>45491</v>
      </c>
      <c r="E258" s="243">
        <f t="shared" si="150"/>
        <v>45493</v>
      </c>
      <c r="F258" s="243">
        <f t="shared" si="136"/>
        <v>45517</v>
      </c>
      <c r="G258" s="245">
        <f t="shared" si="137"/>
        <v>45518</v>
      </c>
      <c r="H258" s="245">
        <f t="shared" si="143"/>
        <v>45519</v>
      </c>
      <c r="I258" s="246">
        <f t="shared" si="138"/>
        <v>45522</v>
      </c>
      <c r="J258" s="243">
        <f t="shared" si="144"/>
        <v>45525</v>
      </c>
      <c r="K258" s="243">
        <f t="shared" si="139"/>
        <v>45535</v>
      </c>
      <c r="L258" s="245">
        <f t="shared" si="145"/>
        <v>45529</v>
      </c>
      <c r="M258" s="243">
        <f t="shared" si="146"/>
        <v>45524</v>
      </c>
      <c r="N258" s="243">
        <f t="shared" si="147"/>
        <v>45548</v>
      </c>
      <c r="O258" s="243">
        <f t="shared" si="140"/>
        <v>45529</v>
      </c>
      <c r="P258" s="243">
        <f t="shared" si="141"/>
        <v>45528</v>
      </c>
      <c r="Q258" s="243">
        <f t="shared" si="142"/>
        <v>45564</v>
      </c>
    </row>
    <row r="259" spans="1:17" hidden="1" x14ac:dyDescent="0.2">
      <c r="A259" s="253">
        <v>30</v>
      </c>
      <c r="B259" s="254" t="s">
        <v>1800</v>
      </c>
      <c r="C259" s="266">
        <f t="shared" si="149"/>
        <v>45493</v>
      </c>
      <c r="D259" s="245">
        <f t="shared" si="148"/>
        <v>45498</v>
      </c>
      <c r="E259" s="243">
        <f t="shared" si="150"/>
        <v>45500</v>
      </c>
      <c r="F259" s="243">
        <f t="shared" si="136"/>
        <v>45524</v>
      </c>
      <c r="G259" s="245">
        <f t="shared" si="137"/>
        <v>45525</v>
      </c>
      <c r="H259" s="245">
        <f t="shared" si="143"/>
        <v>45526</v>
      </c>
      <c r="I259" s="246">
        <f t="shared" si="138"/>
        <v>45529</v>
      </c>
      <c r="J259" s="243">
        <f t="shared" si="144"/>
        <v>45532</v>
      </c>
      <c r="K259" s="243">
        <f t="shared" si="139"/>
        <v>45542</v>
      </c>
      <c r="L259" s="245">
        <f t="shared" si="145"/>
        <v>45536</v>
      </c>
      <c r="M259" s="243">
        <f t="shared" si="146"/>
        <v>45531</v>
      </c>
      <c r="N259" s="243">
        <f t="shared" si="147"/>
        <v>45555</v>
      </c>
      <c r="O259" s="243">
        <f t="shared" si="140"/>
        <v>45536</v>
      </c>
      <c r="P259" s="243">
        <f t="shared" si="141"/>
        <v>45535</v>
      </c>
      <c r="Q259" s="243">
        <f t="shared" si="142"/>
        <v>45571</v>
      </c>
    </row>
    <row r="260" spans="1:17" hidden="1" x14ac:dyDescent="0.2">
      <c r="A260" s="253">
        <v>31</v>
      </c>
      <c r="B260" s="254" t="s">
        <v>1805</v>
      </c>
      <c r="C260" s="266">
        <f t="shared" si="149"/>
        <v>45500</v>
      </c>
      <c r="D260" s="245">
        <f t="shared" si="148"/>
        <v>45505</v>
      </c>
      <c r="E260" s="243">
        <f t="shared" si="150"/>
        <v>45507</v>
      </c>
      <c r="F260" s="243">
        <f t="shared" si="136"/>
        <v>45531</v>
      </c>
      <c r="G260" s="245">
        <f t="shared" si="137"/>
        <v>45532</v>
      </c>
      <c r="H260" s="245">
        <f t="shared" si="143"/>
        <v>45533</v>
      </c>
      <c r="I260" s="246">
        <f t="shared" si="138"/>
        <v>45536</v>
      </c>
      <c r="J260" s="243">
        <f t="shared" si="144"/>
        <v>45539</v>
      </c>
      <c r="K260" s="243">
        <f t="shared" si="139"/>
        <v>45549</v>
      </c>
      <c r="L260" s="245">
        <f t="shared" si="145"/>
        <v>45543</v>
      </c>
      <c r="M260" s="243">
        <f t="shared" si="146"/>
        <v>45538</v>
      </c>
      <c r="N260" s="243">
        <f t="shared" si="147"/>
        <v>45562</v>
      </c>
      <c r="O260" s="243">
        <f t="shared" si="140"/>
        <v>45543</v>
      </c>
      <c r="P260" s="243">
        <f t="shared" si="141"/>
        <v>45542</v>
      </c>
      <c r="Q260" s="243">
        <f t="shared" si="142"/>
        <v>45578</v>
      </c>
    </row>
    <row r="261" spans="1:17" hidden="1" x14ac:dyDescent="0.2">
      <c r="A261" s="253">
        <v>32</v>
      </c>
      <c r="B261" s="254" t="s">
        <v>1822</v>
      </c>
      <c r="C261" s="266">
        <f t="shared" si="149"/>
        <v>45507</v>
      </c>
      <c r="D261" s="245">
        <f t="shared" si="148"/>
        <v>45512</v>
      </c>
      <c r="E261" s="243">
        <f t="shared" si="150"/>
        <v>45514</v>
      </c>
      <c r="F261" s="243">
        <f t="shared" si="136"/>
        <v>45538</v>
      </c>
      <c r="G261" s="245">
        <f t="shared" si="137"/>
        <v>45539</v>
      </c>
      <c r="H261" s="245">
        <f t="shared" si="143"/>
        <v>45540</v>
      </c>
      <c r="I261" s="246">
        <f t="shared" si="138"/>
        <v>45543</v>
      </c>
      <c r="J261" s="243">
        <f t="shared" si="144"/>
        <v>45546</v>
      </c>
      <c r="K261" s="243">
        <f t="shared" si="139"/>
        <v>45556</v>
      </c>
      <c r="L261" s="245">
        <f t="shared" si="145"/>
        <v>45550</v>
      </c>
      <c r="M261" s="243">
        <f t="shared" si="146"/>
        <v>45545</v>
      </c>
      <c r="N261" s="243">
        <f t="shared" si="147"/>
        <v>45569</v>
      </c>
      <c r="O261" s="243">
        <f t="shared" si="140"/>
        <v>45550</v>
      </c>
      <c r="P261" s="243">
        <f t="shared" si="141"/>
        <v>45549</v>
      </c>
      <c r="Q261" s="243">
        <f t="shared" si="142"/>
        <v>45585</v>
      </c>
    </row>
    <row r="262" spans="1:17" hidden="1" x14ac:dyDescent="0.2">
      <c r="A262" s="253">
        <v>33</v>
      </c>
      <c r="B262" s="254" t="s">
        <v>1833</v>
      </c>
      <c r="C262" s="266">
        <f t="shared" si="149"/>
        <v>45514</v>
      </c>
      <c r="D262" s="245">
        <f t="shared" si="148"/>
        <v>45519</v>
      </c>
      <c r="E262" s="243">
        <f t="shared" si="150"/>
        <v>45521</v>
      </c>
      <c r="F262" s="243">
        <f t="shared" si="136"/>
        <v>45545</v>
      </c>
      <c r="G262" s="245">
        <f t="shared" si="137"/>
        <v>45546</v>
      </c>
      <c r="H262" s="245">
        <f t="shared" si="143"/>
        <v>45547</v>
      </c>
      <c r="I262" s="246">
        <f t="shared" si="138"/>
        <v>45550</v>
      </c>
      <c r="J262" s="243">
        <f t="shared" si="144"/>
        <v>45553</v>
      </c>
      <c r="K262" s="243">
        <f t="shared" si="139"/>
        <v>45563</v>
      </c>
      <c r="L262" s="245">
        <f t="shared" si="145"/>
        <v>45557</v>
      </c>
      <c r="M262" s="243">
        <f t="shared" si="146"/>
        <v>45552</v>
      </c>
      <c r="N262" s="243">
        <f t="shared" si="147"/>
        <v>45576</v>
      </c>
      <c r="O262" s="243">
        <f t="shared" si="140"/>
        <v>45557</v>
      </c>
      <c r="P262" s="243">
        <f t="shared" si="141"/>
        <v>45556</v>
      </c>
      <c r="Q262" s="243">
        <f t="shared" si="142"/>
        <v>45592</v>
      </c>
    </row>
    <row r="263" spans="1:17" hidden="1" x14ac:dyDescent="0.2">
      <c r="A263" s="253">
        <v>34</v>
      </c>
      <c r="B263" s="254" t="s">
        <v>1834</v>
      </c>
      <c r="C263" s="266">
        <f t="shared" si="149"/>
        <v>45521</v>
      </c>
      <c r="D263" s="245">
        <f t="shared" si="148"/>
        <v>45526</v>
      </c>
      <c r="E263" s="243">
        <f t="shared" si="150"/>
        <v>45528</v>
      </c>
      <c r="F263" s="243">
        <f t="shared" ref="F263:F280" si="151">E263+24</f>
        <v>45552</v>
      </c>
      <c r="G263" s="245">
        <f t="shared" ref="G263:G294" si="152">E263+25</f>
        <v>45553</v>
      </c>
      <c r="H263" s="245">
        <f t="shared" si="143"/>
        <v>45554</v>
      </c>
      <c r="I263" s="246">
        <f t="shared" ref="I263:I294" si="153">E263+29</f>
        <v>45557</v>
      </c>
      <c r="J263" s="243">
        <f t="shared" si="144"/>
        <v>45560</v>
      </c>
      <c r="K263" s="243">
        <f t="shared" ref="K263:K284" si="154">E263+42</f>
        <v>45570</v>
      </c>
      <c r="L263" s="245">
        <f t="shared" si="145"/>
        <v>45564</v>
      </c>
      <c r="M263" s="243">
        <f t="shared" si="146"/>
        <v>45559</v>
      </c>
      <c r="N263" s="243">
        <f t="shared" si="147"/>
        <v>45583</v>
      </c>
      <c r="O263" s="243">
        <f t="shared" ref="O263:O284" si="155">E263+36</f>
        <v>45564</v>
      </c>
      <c r="P263" s="243">
        <f t="shared" ref="P263:P284" si="156">E263+35</f>
        <v>45563</v>
      </c>
      <c r="Q263" s="243">
        <f t="shared" ref="Q263:Q284" si="157">L263+35</f>
        <v>45599</v>
      </c>
    </row>
    <row r="264" spans="1:17" hidden="1" x14ac:dyDescent="0.2">
      <c r="A264" s="253">
        <v>35</v>
      </c>
      <c r="B264" s="254" t="s">
        <v>1835</v>
      </c>
      <c r="C264" s="266">
        <f t="shared" si="149"/>
        <v>45528</v>
      </c>
      <c r="D264" s="245">
        <f t="shared" si="148"/>
        <v>45533</v>
      </c>
      <c r="E264" s="243">
        <f t="shared" si="150"/>
        <v>45535</v>
      </c>
      <c r="F264" s="243">
        <f t="shared" si="151"/>
        <v>45559</v>
      </c>
      <c r="G264" s="245">
        <f t="shared" si="152"/>
        <v>45560</v>
      </c>
      <c r="H264" s="245">
        <f t="shared" ref="H264:H284" si="158">E264+26</f>
        <v>45561</v>
      </c>
      <c r="I264" s="246">
        <f t="shared" si="153"/>
        <v>45564</v>
      </c>
      <c r="J264" s="243">
        <f t="shared" ref="J264:J284" si="159">E264+32</f>
        <v>45567</v>
      </c>
      <c r="K264" s="243">
        <f t="shared" si="154"/>
        <v>45577</v>
      </c>
      <c r="L264" s="245">
        <f t="shared" ref="L264:L284" si="160">E264+36</f>
        <v>45571</v>
      </c>
      <c r="M264" s="243">
        <f t="shared" ref="M264:M295" si="161">E264+31</f>
        <v>45566</v>
      </c>
      <c r="N264" s="243">
        <f t="shared" ref="N264:N295" si="162">F264+31</f>
        <v>45590</v>
      </c>
      <c r="O264" s="243">
        <f t="shared" si="155"/>
        <v>45571</v>
      </c>
      <c r="P264" s="243">
        <f t="shared" si="156"/>
        <v>45570</v>
      </c>
      <c r="Q264" s="243">
        <f t="shared" si="157"/>
        <v>45606</v>
      </c>
    </row>
    <row r="265" spans="1:17" hidden="1" x14ac:dyDescent="0.2">
      <c r="A265" s="253">
        <v>36</v>
      </c>
      <c r="B265" s="254" t="s">
        <v>1849</v>
      </c>
      <c r="C265" s="266">
        <f t="shared" si="149"/>
        <v>45535</v>
      </c>
      <c r="D265" s="245">
        <f t="shared" ref="D265:D296" si="163">E265-2</f>
        <v>45540</v>
      </c>
      <c r="E265" s="243">
        <f t="shared" si="150"/>
        <v>45542</v>
      </c>
      <c r="F265" s="243">
        <f t="shared" si="151"/>
        <v>45566</v>
      </c>
      <c r="G265" s="245">
        <f t="shared" si="152"/>
        <v>45567</v>
      </c>
      <c r="H265" s="245">
        <f t="shared" si="158"/>
        <v>45568</v>
      </c>
      <c r="I265" s="246">
        <f t="shared" si="153"/>
        <v>45571</v>
      </c>
      <c r="J265" s="243">
        <f t="shared" si="159"/>
        <v>45574</v>
      </c>
      <c r="K265" s="243">
        <f t="shared" si="154"/>
        <v>45584</v>
      </c>
      <c r="L265" s="245">
        <f t="shared" si="160"/>
        <v>45578</v>
      </c>
      <c r="M265" s="243">
        <f t="shared" si="161"/>
        <v>45573</v>
      </c>
      <c r="N265" s="243">
        <f t="shared" si="162"/>
        <v>45597</v>
      </c>
      <c r="O265" s="243">
        <f t="shared" si="155"/>
        <v>45578</v>
      </c>
      <c r="P265" s="243">
        <f t="shared" si="156"/>
        <v>45577</v>
      </c>
      <c r="Q265" s="243">
        <f t="shared" si="157"/>
        <v>45613</v>
      </c>
    </row>
    <row r="266" spans="1:17" hidden="1" x14ac:dyDescent="0.2">
      <c r="A266" s="253">
        <v>37</v>
      </c>
      <c r="B266" s="254" t="s">
        <v>1848</v>
      </c>
      <c r="C266" s="266">
        <f t="shared" si="149"/>
        <v>45542</v>
      </c>
      <c r="D266" s="245">
        <f t="shared" si="163"/>
        <v>45547</v>
      </c>
      <c r="E266" s="243">
        <f t="shared" si="150"/>
        <v>45549</v>
      </c>
      <c r="F266" s="243">
        <f t="shared" si="151"/>
        <v>45573</v>
      </c>
      <c r="G266" s="245">
        <f t="shared" si="152"/>
        <v>45574</v>
      </c>
      <c r="H266" s="245">
        <f t="shared" si="158"/>
        <v>45575</v>
      </c>
      <c r="I266" s="246">
        <f t="shared" si="153"/>
        <v>45578</v>
      </c>
      <c r="J266" s="243">
        <f t="shared" si="159"/>
        <v>45581</v>
      </c>
      <c r="K266" s="243">
        <f t="shared" si="154"/>
        <v>45591</v>
      </c>
      <c r="L266" s="245">
        <f t="shared" si="160"/>
        <v>45585</v>
      </c>
      <c r="M266" s="243">
        <f t="shared" si="161"/>
        <v>45580</v>
      </c>
      <c r="N266" s="243">
        <f t="shared" si="162"/>
        <v>45604</v>
      </c>
      <c r="O266" s="243">
        <f t="shared" si="155"/>
        <v>45585</v>
      </c>
      <c r="P266" s="243">
        <f t="shared" si="156"/>
        <v>45584</v>
      </c>
      <c r="Q266" s="243">
        <f t="shared" si="157"/>
        <v>45620</v>
      </c>
    </row>
    <row r="267" spans="1:17" hidden="1" x14ac:dyDescent="0.2">
      <c r="A267" s="253">
        <v>38</v>
      </c>
      <c r="B267" s="254" t="s">
        <v>1857</v>
      </c>
      <c r="C267" s="266">
        <f t="shared" si="149"/>
        <v>45549</v>
      </c>
      <c r="D267" s="245">
        <f t="shared" si="163"/>
        <v>45554</v>
      </c>
      <c r="E267" s="243">
        <f t="shared" si="150"/>
        <v>45556</v>
      </c>
      <c r="F267" s="243">
        <f t="shared" si="151"/>
        <v>45580</v>
      </c>
      <c r="G267" s="245">
        <f t="shared" si="152"/>
        <v>45581</v>
      </c>
      <c r="H267" s="245">
        <f t="shared" si="158"/>
        <v>45582</v>
      </c>
      <c r="I267" s="246">
        <f t="shared" si="153"/>
        <v>45585</v>
      </c>
      <c r="J267" s="243">
        <f t="shared" si="159"/>
        <v>45588</v>
      </c>
      <c r="K267" s="243">
        <f t="shared" si="154"/>
        <v>45598</v>
      </c>
      <c r="L267" s="245">
        <f t="shared" si="160"/>
        <v>45592</v>
      </c>
      <c r="M267" s="243">
        <f t="shared" si="161"/>
        <v>45587</v>
      </c>
      <c r="N267" s="243">
        <f t="shared" si="162"/>
        <v>45611</v>
      </c>
      <c r="O267" s="243">
        <f t="shared" si="155"/>
        <v>45592</v>
      </c>
      <c r="P267" s="243">
        <f t="shared" si="156"/>
        <v>45591</v>
      </c>
      <c r="Q267" s="243">
        <f t="shared" si="157"/>
        <v>45627</v>
      </c>
    </row>
    <row r="268" spans="1:17" hidden="1" x14ac:dyDescent="0.2">
      <c r="A268" s="253">
        <v>39</v>
      </c>
      <c r="B268" s="254" t="s">
        <v>1865</v>
      </c>
      <c r="C268" s="266">
        <f t="shared" si="149"/>
        <v>45556</v>
      </c>
      <c r="D268" s="245">
        <f t="shared" si="163"/>
        <v>45561</v>
      </c>
      <c r="E268" s="243">
        <f t="shared" si="150"/>
        <v>45563</v>
      </c>
      <c r="F268" s="243">
        <f t="shared" si="151"/>
        <v>45587</v>
      </c>
      <c r="G268" s="245">
        <f t="shared" si="152"/>
        <v>45588</v>
      </c>
      <c r="H268" s="245">
        <f t="shared" si="158"/>
        <v>45589</v>
      </c>
      <c r="I268" s="246">
        <f t="shared" si="153"/>
        <v>45592</v>
      </c>
      <c r="J268" s="243">
        <f t="shared" si="159"/>
        <v>45595</v>
      </c>
      <c r="K268" s="243">
        <f t="shared" si="154"/>
        <v>45605</v>
      </c>
      <c r="L268" s="245">
        <f t="shared" si="160"/>
        <v>45599</v>
      </c>
      <c r="M268" s="243">
        <f t="shared" si="161"/>
        <v>45594</v>
      </c>
      <c r="N268" s="243">
        <f t="shared" si="162"/>
        <v>45618</v>
      </c>
      <c r="O268" s="243">
        <f t="shared" si="155"/>
        <v>45599</v>
      </c>
      <c r="P268" s="243">
        <f t="shared" si="156"/>
        <v>45598</v>
      </c>
      <c r="Q268" s="243">
        <f t="shared" si="157"/>
        <v>45634</v>
      </c>
    </row>
    <row r="269" spans="1:17" hidden="1" x14ac:dyDescent="0.2">
      <c r="A269" s="253">
        <v>40</v>
      </c>
      <c r="B269" s="254" t="s">
        <v>1870</v>
      </c>
      <c r="C269" s="266">
        <f t="shared" si="149"/>
        <v>45563</v>
      </c>
      <c r="D269" s="245">
        <f t="shared" si="163"/>
        <v>45568</v>
      </c>
      <c r="E269" s="243">
        <f t="shared" si="150"/>
        <v>45570</v>
      </c>
      <c r="F269" s="243">
        <f t="shared" si="151"/>
        <v>45594</v>
      </c>
      <c r="G269" s="245">
        <f t="shared" si="152"/>
        <v>45595</v>
      </c>
      <c r="H269" s="245">
        <f t="shared" si="158"/>
        <v>45596</v>
      </c>
      <c r="I269" s="246">
        <f t="shared" si="153"/>
        <v>45599</v>
      </c>
      <c r="J269" s="243">
        <f t="shared" si="159"/>
        <v>45602</v>
      </c>
      <c r="K269" s="243">
        <f t="shared" si="154"/>
        <v>45612</v>
      </c>
      <c r="L269" s="245">
        <f t="shared" si="160"/>
        <v>45606</v>
      </c>
      <c r="M269" s="243">
        <f t="shared" si="161"/>
        <v>45601</v>
      </c>
      <c r="N269" s="243">
        <f t="shared" si="162"/>
        <v>45625</v>
      </c>
      <c r="O269" s="243">
        <f t="shared" si="155"/>
        <v>45606</v>
      </c>
      <c r="P269" s="243">
        <f t="shared" si="156"/>
        <v>45605</v>
      </c>
      <c r="Q269" s="243">
        <f t="shared" si="157"/>
        <v>45641</v>
      </c>
    </row>
    <row r="270" spans="1:17" hidden="1" x14ac:dyDescent="0.2">
      <c r="A270" s="253">
        <v>41</v>
      </c>
      <c r="B270" s="254" t="s">
        <v>7</v>
      </c>
      <c r="C270" s="260">
        <f t="shared" si="149"/>
        <v>45570</v>
      </c>
      <c r="D270" s="306">
        <f t="shared" si="163"/>
        <v>45575</v>
      </c>
      <c r="E270" s="258">
        <f t="shared" si="150"/>
        <v>45577</v>
      </c>
      <c r="F270" s="258">
        <f t="shared" si="151"/>
        <v>45601</v>
      </c>
      <c r="G270" s="306">
        <f t="shared" si="152"/>
        <v>45602</v>
      </c>
      <c r="H270" s="306">
        <f t="shared" si="158"/>
        <v>45603</v>
      </c>
      <c r="I270" s="269">
        <f t="shared" si="153"/>
        <v>45606</v>
      </c>
      <c r="J270" s="258">
        <f t="shared" si="159"/>
        <v>45609</v>
      </c>
      <c r="K270" s="258">
        <f t="shared" si="154"/>
        <v>45619</v>
      </c>
      <c r="L270" s="306">
        <f t="shared" si="160"/>
        <v>45613</v>
      </c>
      <c r="M270" s="258">
        <f t="shared" si="161"/>
        <v>45608</v>
      </c>
      <c r="N270" s="258">
        <f t="shared" si="162"/>
        <v>45632</v>
      </c>
      <c r="O270" s="258">
        <f t="shared" si="155"/>
        <v>45613</v>
      </c>
      <c r="P270" s="258">
        <f t="shared" si="156"/>
        <v>45612</v>
      </c>
      <c r="Q270" s="258">
        <f t="shared" si="157"/>
        <v>45648</v>
      </c>
    </row>
    <row r="271" spans="1:17" hidden="1" x14ac:dyDescent="0.2">
      <c r="A271" s="253">
        <v>42</v>
      </c>
      <c r="B271" s="254" t="s">
        <v>1886</v>
      </c>
      <c r="C271" s="266">
        <f t="shared" si="149"/>
        <v>45577</v>
      </c>
      <c r="D271" s="245">
        <f t="shared" si="163"/>
        <v>45582</v>
      </c>
      <c r="E271" s="243">
        <f t="shared" si="150"/>
        <v>45584</v>
      </c>
      <c r="F271" s="243">
        <f t="shared" si="151"/>
        <v>45608</v>
      </c>
      <c r="G271" s="245">
        <f t="shared" si="152"/>
        <v>45609</v>
      </c>
      <c r="H271" s="245">
        <f t="shared" si="158"/>
        <v>45610</v>
      </c>
      <c r="I271" s="246">
        <f t="shared" si="153"/>
        <v>45613</v>
      </c>
      <c r="J271" s="243">
        <f t="shared" si="159"/>
        <v>45616</v>
      </c>
      <c r="K271" s="243">
        <f t="shared" si="154"/>
        <v>45626</v>
      </c>
      <c r="L271" s="245">
        <f t="shared" si="160"/>
        <v>45620</v>
      </c>
      <c r="M271" s="243">
        <f t="shared" si="161"/>
        <v>45615</v>
      </c>
      <c r="N271" s="243">
        <f t="shared" si="162"/>
        <v>45639</v>
      </c>
      <c r="O271" s="243">
        <f t="shared" si="155"/>
        <v>45620</v>
      </c>
      <c r="P271" s="243">
        <f t="shared" si="156"/>
        <v>45619</v>
      </c>
      <c r="Q271" s="243">
        <f t="shared" si="157"/>
        <v>45655</v>
      </c>
    </row>
    <row r="272" spans="1:17" hidden="1" x14ac:dyDescent="0.2">
      <c r="A272" s="253">
        <v>43</v>
      </c>
      <c r="B272" s="254" t="s">
        <v>1887</v>
      </c>
      <c r="C272" s="266">
        <f t="shared" si="149"/>
        <v>45584</v>
      </c>
      <c r="D272" s="245">
        <f t="shared" si="163"/>
        <v>45589</v>
      </c>
      <c r="E272" s="243">
        <f t="shared" si="150"/>
        <v>45591</v>
      </c>
      <c r="F272" s="243">
        <f t="shared" si="151"/>
        <v>45615</v>
      </c>
      <c r="G272" s="245">
        <f t="shared" si="152"/>
        <v>45616</v>
      </c>
      <c r="H272" s="245">
        <f t="shared" si="158"/>
        <v>45617</v>
      </c>
      <c r="I272" s="246">
        <f t="shared" si="153"/>
        <v>45620</v>
      </c>
      <c r="J272" s="243">
        <f t="shared" si="159"/>
        <v>45623</v>
      </c>
      <c r="K272" s="243">
        <f t="shared" si="154"/>
        <v>45633</v>
      </c>
      <c r="L272" s="245">
        <f t="shared" si="160"/>
        <v>45627</v>
      </c>
      <c r="M272" s="243">
        <f t="shared" si="161"/>
        <v>45622</v>
      </c>
      <c r="N272" s="243">
        <f t="shared" si="162"/>
        <v>45646</v>
      </c>
      <c r="O272" s="243">
        <f t="shared" si="155"/>
        <v>45627</v>
      </c>
      <c r="P272" s="243">
        <f t="shared" si="156"/>
        <v>45626</v>
      </c>
      <c r="Q272" s="243">
        <f t="shared" si="157"/>
        <v>45662</v>
      </c>
    </row>
    <row r="273" spans="1:17" hidden="1" x14ac:dyDescent="0.2">
      <c r="A273" s="253">
        <v>44</v>
      </c>
      <c r="B273" s="254" t="s">
        <v>1901</v>
      </c>
      <c r="C273" s="266">
        <f t="shared" si="149"/>
        <v>45591</v>
      </c>
      <c r="D273" s="245">
        <f t="shared" si="163"/>
        <v>45596</v>
      </c>
      <c r="E273" s="243">
        <f t="shared" si="150"/>
        <v>45598</v>
      </c>
      <c r="F273" s="243">
        <f t="shared" si="151"/>
        <v>45622</v>
      </c>
      <c r="G273" s="245">
        <f t="shared" si="152"/>
        <v>45623</v>
      </c>
      <c r="H273" s="245">
        <f t="shared" si="158"/>
        <v>45624</v>
      </c>
      <c r="I273" s="246">
        <f t="shared" si="153"/>
        <v>45627</v>
      </c>
      <c r="J273" s="243">
        <f t="shared" si="159"/>
        <v>45630</v>
      </c>
      <c r="K273" s="243">
        <f t="shared" si="154"/>
        <v>45640</v>
      </c>
      <c r="L273" s="245">
        <f t="shared" si="160"/>
        <v>45634</v>
      </c>
      <c r="M273" s="243">
        <f t="shared" si="161"/>
        <v>45629</v>
      </c>
      <c r="N273" s="243">
        <f t="shared" si="162"/>
        <v>45653</v>
      </c>
      <c r="O273" s="243">
        <f t="shared" si="155"/>
        <v>45634</v>
      </c>
      <c r="P273" s="243">
        <f t="shared" si="156"/>
        <v>45633</v>
      </c>
      <c r="Q273" s="243">
        <f t="shared" si="157"/>
        <v>45669</v>
      </c>
    </row>
    <row r="274" spans="1:17" hidden="1" x14ac:dyDescent="0.2">
      <c r="A274" s="253">
        <v>45</v>
      </c>
      <c r="B274" s="254" t="s">
        <v>1908</v>
      </c>
      <c r="C274" s="266">
        <f t="shared" si="149"/>
        <v>45598</v>
      </c>
      <c r="D274" s="245">
        <f t="shared" si="163"/>
        <v>45603</v>
      </c>
      <c r="E274" s="243">
        <f t="shared" si="150"/>
        <v>45605</v>
      </c>
      <c r="F274" s="243">
        <f t="shared" si="151"/>
        <v>45629</v>
      </c>
      <c r="G274" s="245">
        <f t="shared" si="152"/>
        <v>45630</v>
      </c>
      <c r="H274" s="245">
        <f t="shared" si="158"/>
        <v>45631</v>
      </c>
      <c r="I274" s="246">
        <f t="shared" si="153"/>
        <v>45634</v>
      </c>
      <c r="J274" s="243">
        <f t="shared" si="159"/>
        <v>45637</v>
      </c>
      <c r="K274" s="243">
        <f t="shared" si="154"/>
        <v>45647</v>
      </c>
      <c r="L274" s="245">
        <f t="shared" si="160"/>
        <v>45641</v>
      </c>
      <c r="M274" s="243">
        <f t="shared" si="161"/>
        <v>45636</v>
      </c>
      <c r="N274" s="243">
        <f t="shared" si="162"/>
        <v>45660</v>
      </c>
      <c r="O274" s="243">
        <f t="shared" si="155"/>
        <v>45641</v>
      </c>
      <c r="P274" s="243">
        <f t="shared" si="156"/>
        <v>45640</v>
      </c>
      <c r="Q274" s="243">
        <f t="shared" si="157"/>
        <v>45676</v>
      </c>
    </row>
    <row r="275" spans="1:17" hidden="1" x14ac:dyDescent="0.2">
      <c r="A275" s="253">
        <v>46</v>
      </c>
      <c r="B275" s="254" t="s">
        <v>1909</v>
      </c>
      <c r="C275" s="266">
        <f t="shared" si="149"/>
        <v>45605</v>
      </c>
      <c r="D275" s="245">
        <f t="shared" si="163"/>
        <v>45610</v>
      </c>
      <c r="E275" s="243">
        <f t="shared" si="150"/>
        <v>45612</v>
      </c>
      <c r="F275" s="243">
        <f t="shared" si="151"/>
        <v>45636</v>
      </c>
      <c r="G275" s="245">
        <f t="shared" si="152"/>
        <v>45637</v>
      </c>
      <c r="H275" s="245">
        <f t="shared" si="158"/>
        <v>45638</v>
      </c>
      <c r="I275" s="246">
        <f t="shared" si="153"/>
        <v>45641</v>
      </c>
      <c r="J275" s="243">
        <f t="shared" si="159"/>
        <v>45644</v>
      </c>
      <c r="K275" s="243">
        <f t="shared" si="154"/>
        <v>45654</v>
      </c>
      <c r="L275" s="245">
        <f t="shared" si="160"/>
        <v>45648</v>
      </c>
      <c r="M275" s="243">
        <f t="shared" si="161"/>
        <v>45643</v>
      </c>
      <c r="N275" s="243">
        <f t="shared" si="162"/>
        <v>45667</v>
      </c>
      <c r="O275" s="243">
        <f t="shared" si="155"/>
        <v>45648</v>
      </c>
      <c r="P275" s="243">
        <f t="shared" si="156"/>
        <v>45647</v>
      </c>
      <c r="Q275" s="243">
        <f t="shared" si="157"/>
        <v>45683</v>
      </c>
    </row>
    <row r="276" spans="1:17" hidden="1" x14ac:dyDescent="0.2">
      <c r="A276" s="253">
        <v>47</v>
      </c>
      <c r="B276" s="254" t="s">
        <v>1910</v>
      </c>
      <c r="C276" s="266">
        <f t="shared" si="149"/>
        <v>45612</v>
      </c>
      <c r="D276" s="245">
        <f t="shared" si="163"/>
        <v>45617</v>
      </c>
      <c r="E276" s="243">
        <f t="shared" si="150"/>
        <v>45619</v>
      </c>
      <c r="F276" s="243">
        <f t="shared" si="151"/>
        <v>45643</v>
      </c>
      <c r="G276" s="245">
        <f t="shared" si="152"/>
        <v>45644</v>
      </c>
      <c r="H276" s="245">
        <f t="shared" si="158"/>
        <v>45645</v>
      </c>
      <c r="I276" s="246">
        <f t="shared" si="153"/>
        <v>45648</v>
      </c>
      <c r="J276" s="243">
        <f t="shared" si="159"/>
        <v>45651</v>
      </c>
      <c r="K276" s="243">
        <f t="shared" si="154"/>
        <v>45661</v>
      </c>
      <c r="L276" s="245">
        <f t="shared" si="160"/>
        <v>45655</v>
      </c>
      <c r="M276" s="243">
        <f t="shared" si="161"/>
        <v>45650</v>
      </c>
      <c r="N276" s="243">
        <f t="shared" si="162"/>
        <v>45674</v>
      </c>
      <c r="O276" s="243">
        <f t="shared" si="155"/>
        <v>45655</v>
      </c>
      <c r="P276" s="243">
        <f t="shared" si="156"/>
        <v>45654</v>
      </c>
      <c r="Q276" s="243">
        <f t="shared" si="157"/>
        <v>45690</v>
      </c>
    </row>
    <row r="277" spans="1:17" hidden="1" x14ac:dyDescent="0.2">
      <c r="A277" s="253">
        <v>48</v>
      </c>
      <c r="B277" s="254" t="s">
        <v>1919</v>
      </c>
      <c r="C277" s="266">
        <f t="shared" ref="C277:C286" si="164">E277-7</f>
        <v>45619</v>
      </c>
      <c r="D277" s="245">
        <f t="shared" si="163"/>
        <v>45624</v>
      </c>
      <c r="E277" s="243">
        <f t="shared" si="150"/>
        <v>45626</v>
      </c>
      <c r="F277" s="243">
        <f t="shared" si="151"/>
        <v>45650</v>
      </c>
      <c r="G277" s="245">
        <f t="shared" si="152"/>
        <v>45651</v>
      </c>
      <c r="H277" s="245">
        <f t="shared" si="158"/>
        <v>45652</v>
      </c>
      <c r="I277" s="246">
        <f t="shared" si="153"/>
        <v>45655</v>
      </c>
      <c r="J277" s="243">
        <f t="shared" si="159"/>
        <v>45658</v>
      </c>
      <c r="K277" s="243">
        <f t="shared" si="154"/>
        <v>45668</v>
      </c>
      <c r="L277" s="245">
        <f t="shared" si="160"/>
        <v>45662</v>
      </c>
      <c r="M277" s="243">
        <f t="shared" si="161"/>
        <v>45657</v>
      </c>
      <c r="N277" s="243">
        <f t="shared" si="162"/>
        <v>45681</v>
      </c>
      <c r="O277" s="243">
        <f t="shared" si="155"/>
        <v>45662</v>
      </c>
      <c r="P277" s="243">
        <f t="shared" si="156"/>
        <v>45661</v>
      </c>
      <c r="Q277" s="243">
        <f t="shared" si="157"/>
        <v>45697</v>
      </c>
    </row>
    <row r="278" spans="1:17" hidden="1" x14ac:dyDescent="0.2">
      <c r="A278" s="253">
        <v>49</v>
      </c>
      <c r="B278" s="254" t="s">
        <v>1933</v>
      </c>
      <c r="C278" s="266">
        <f t="shared" si="164"/>
        <v>45626</v>
      </c>
      <c r="D278" s="245">
        <f t="shared" si="163"/>
        <v>45631</v>
      </c>
      <c r="E278" s="243">
        <f t="shared" si="150"/>
        <v>45633</v>
      </c>
      <c r="F278" s="243">
        <f t="shared" si="151"/>
        <v>45657</v>
      </c>
      <c r="G278" s="245">
        <f t="shared" si="152"/>
        <v>45658</v>
      </c>
      <c r="H278" s="245">
        <f t="shared" si="158"/>
        <v>45659</v>
      </c>
      <c r="I278" s="246">
        <f t="shared" si="153"/>
        <v>45662</v>
      </c>
      <c r="J278" s="243">
        <f t="shared" si="159"/>
        <v>45665</v>
      </c>
      <c r="K278" s="243">
        <f t="shared" si="154"/>
        <v>45675</v>
      </c>
      <c r="L278" s="245">
        <f t="shared" si="160"/>
        <v>45669</v>
      </c>
      <c r="M278" s="243">
        <f t="shared" si="161"/>
        <v>45664</v>
      </c>
      <c r="N278" s="243">
        <f t="shared" si="162"/>
        <v>45688</v>
      </c>
      <c r="O278" s="243">
        <f t="shared" si="155"/>
        <v>45669</v>
      </c>
      <c r="P278" s="243">
        <f t="shared" si="156"/>
        <v>45668</v>
      </c>
      <c r="Q278" s="243">
        <f t="shared" si="157"/>
        <v>45704</v>
      </c>
    </row>
    <row r="279" spans="1:17" hidden="1" x14ac:dyDescent="0.2">
      <c r="A279" s="253">
        <v>50</v>
      </c>
      <c r="B279" s="254" t="s">
        <v>1947</v>
      </c>
      <c r="C279" s="266">
        <f t="shared" si="164"/>
        <v>45633</v>
      </c>
      <c r="D279" s="245">
        <f t="shared" si="163"/>
        <v>45638</v>
      </c>
      <c r="E279" s="243">
        <f t="shared" si="150"/>
        <v>45640</v>
      </c>
      <c r="F279" s="243">
        <f t="shared" si="151"/>
        <v>45664</v>
      </c>
      <c r="G279" s="245">
        <f t="shared" si="152"/>
        <v>45665</v>
      </c>
      <c r="H279" s="245">
        <f t="shared" si="158"/>
        <v>45666</v>
      </c>
      <c r="I279" s="246">
        <f t="shared" si="153"/>
        <v>45669</v>
      </c>
      <c r="J279" s="243">
        <f t="shared" si="159"/>
        <v>45672</v>
      </c>
      <c r="K279" s="243">
        <f t="shared" si="154"/>
        <v>45682</v>
      </c>
      <c r="L279" s="245">
        <f t="shared" si="160"/>
        <v>45676</v>
      </c>
      <c r="M279" s="243">
        <f t="shared" si="161"/>
        <v>45671</v>
      </c>
      <c r="N279" s="243">
        <f t="shared" si="162"/>
        <v>45695</v>
      </c>
      <c r="O279" s="243">
        <f t="shared" si="155"/>
        <v>45676</v>
      </c>
      <c r="P279" s="243">
        <f t="shared" si="156"/>
        <v>45675</v>
      </c>
      <c r="Q279" s="243">
        <f t="shared" si="157"/>
        <v>45711</v>
      </c>
    </row>
    <row r="280" spans="1:17" hidden="1" x14ac:dyDescent="0.2">
      <c r="A280" s="253">
        <v>51</v>
      </c>
      <c r="B280" s="254" t="s">
        <v>1948</v>
      </c>
      <c r="C280" s="266">
        <f t="shared" si="164"/>
        <v>45640</v>
      </c>
      <c r="D280" s="245">
        <f t="shared" si="163"/>
        <v>45645</v>
      </c>
      <c r="E280" s="243">
        <f t="shared" si="150"/>
        <v>45647</v>
      </c>
      <c r="F280" s="243">
        <f t="shared" si="151"/>
        <v>45671</v>
      </c>
      <c r="G280" s="245">
        <f t="shared" si="152"/>
        <v>45672</v>
      </c>
      <c r="H280" s="245">
        <f t="shared" si="158"/>
        <v>45673</v>
      </c>
      <c r="I280" s="246">
        <f t="shared" si="153"/>
        <v>45676</v>
      </c>
      <c r="J280" s="243">
        <f t="shared" si="159"/>
        <v>45679</v>
      </c>
      <c r="K280" s="243">
        <f t="shared" si="154"/>
        <v>45689</v>
      </c>
      <c r="L280" s="245">
        <f t="shared" si="160"/>
        <v>45683</v>
      </c>
      <c r="M280" s="243">
        <f t="shared" si="161"/>
        <v>45678</v>
      </c>
      <c r="N280" s="243">
        <f t="shared" si="162"/>
        <v>45702</v>
      </c>
      <c r="O280" s="243">
        <f t="shared" si="155"/>
        <v>45683</v>
      </c>
      <c r="P280" s="243">
        <f t="shared" si="156"/>
        <v>45682</v>
      </c>
      <c r="Q280" s="243">
        <f t="shared" si="157"/>
        <v>45718</v>
      </c>
    </row>
    <row r="281" spans="1:17" hidden="1" x14ac:dyDescent="0.2">
      <c r="A281" s="253">
        <v>52</v>
      </c>
      <c r="B281" s="254" t="s">
        <v>1958</v>
      </c>
      <c r="C281" s="266">
        <f t="shared" si="164"/>
        <v>45647</v>
      </c>
      <c r="D281" s="245">
        <f t="shared" si="163"/>
        <v>45652</v>
      </c>
      <c r="E281" s="243">
        <v>45654</v>
      </c>
      <c r="F281" s="243">
        <v>45314</v>
      </c>
      <c r="G281" s="245">
        <f t="shared" si="152"/>
        <v>45679</v>
      </c>
      <c r="H281" s="245">
        <f t="shared" si="158"/>
        <v>45680</v>
      </c>
      <c r="I281" s="246">
        <f t="shared" si="153"/>
        <v>45683</v>
      </c>
      <c r="J281" s="243">
        <f t="shared" si="159"/>
        <v>45686</v>
      </c>
      <c r="K281" s="243">
        <f t="shared" si="154"/>
        <v>45696</v>
      </c>
      <c r="L281" s="245">
        <f t="shared" si="160"/>
        <v>45690</v>
      </c>
      <c r="M281" s="243">
        <f t="shared" si="161"/>
        <v>45685</v>
      </c>
      <c r="N281" s="243">
        <f t="shared" si="162"/>
        <v>45345</v>
      </c>
      <c r="O281" s="243">
        <f t="shared" si="155"/>
        <v>45690</v>
      </c>
      <c r="P281" s="243">
        <f t="shared" si="156"/>
        <v>45689</v>
      </c>
      <c r="Q281" s="243">
        <f t="shared" si="157"/>
        <v>45725</v>
      </c>
    </row>
    <row r="282" spans="1:17" hidden="1" x14ac:dyDescent="0.2">
      <c r="A282" s="253">
        <v>1</v>
      </c>
      <c r="B282" s="254" t="s">
        <v>1959</v>
      </c>
      <c r="C282" s="266">
        <f t="shared" si="164"/>
        <v>45654</v>
      </c>
      <c r="D282" s="245">
        <f t="shared" si="163"/>
        <v>45659</v>
      </c>
      <c r="E282" s="243">
        <f>E281+7</f>
        <v>45661</v>
      </c>
      <c r="F282" s="243">
        <f t="shared" ref="F282:F313" si="165">E282+24</f>
        <v>45685</v>
      </c>
      <c r="G282" s="245">
        <f t="shared" si="152"/>
        <v>45686</v>
      </c>
      <c r="H282" s="245">
        <f t="shared" si="158"/>
        <v>45687</v>
      </c>
      <c r="I282" s="246">
        <f t="shared" si="153"/>
        <v>45690</v>
      </c>
      <c r="J282" s="243">
        <f t="shared" si="159"/>
        <v>45693</v>
      </c>
      <c r="K282" s="243">
        <f t="shared" si="154"/>
        <v>45703</v>
      </c>
      <c r="L282" s="245">
        <f t="shared" si="160"/>
        <v>45697</v>
      </c>
      <c r="M282" s="243">
        <f t="shared" si="161"/>
        <v>45692</v>
      </c>
      <c r="N282" s="243">
        <f t="shared" si="162"/>
        <v>45716</v>
      </c>
      <c r="O282" s="243">
        <f t="shared" si="155"/>
        <v>45697</v>
      </c>
      <c r="P282" s="243">
        <f t="shared" si="156"/>
        <v>45696</v>
      </c>
      <c r="Q282" s="243">
        <f t="shared" si="157"/>
        <v>45732</v>
      </c>
    </row>
    <row r="283" spans="1:17" hidden="1" x14ac:dyDescent="0.2">
      <c r="A283" s="239">
        <v>2</v>
      </c>
      <c r="B283" s="265" t="s">
        <v>1972</v>
      </c>
      <c r="C283" s="266">
        <f t="shared" si="164"/>
        <v>45661</v>
      </c>
      <c r="D283" s="245">
        <f t="shared" si="163"/>
        <v>45666</v>
      </c>
      <c r="E283" s="243">
        <f>E282+7</f>
        <v>45668</v>
      </c>
      <c r="F283" s="243">
        <f t="shared" si="165"/>
        <v>45692</v>
      </c>
      <c r="G283" s="245">
        <f t="shared" si="152"/>
        <v>45693</v>
      </c>
      <c r="H283" s="245">
        <f t="shared" si="158"/>
        <v>45694</v>
      </c>
      <c r="I283" s="246">
        <f t="shared" si="153"/>
        <v>45697</v>
      </c>
      <c r="J283" s="243">
        <f t="shared" si="159"/>
        <v>45700</v>
      </c>
      <c r="K283" s="243">
        <f t="shared" si="154"/>
        <v>45710</v>
      </c>
      <c r="L283" s="245">
        <f t="shared" si="160"/>
        <v>45704</v>
      </c>
      <c r="M283" s="243">
        <f t="shared" si="161"/>
        <v>45699</v>
      </c>
      <c r="N283" s="243">
        <f t="shared" si="162"/>
        <v>45723</v>
      </c>
      <c r="O283" s="243">
        <f t="shared" si="155"/>
        <v>45704</v>
      </c>
      <c r="P283" s="243">
        <f t="shared" si="156"/>
        <v>45703</v>
      </c>
      <c r="Q283" s="243">
        <f t="shared" si="157"/>
        <v>45739</v>
      </c>
    </row>
    <row r="284" spans="1:17" hidden="1" x14ac:dyDescent="0.2">
      <c r="A284" s="239">
        <v>3</v>
      </c>
      <c r="B284" s="265" t="s">
        <v>1978</v>
      </c>
      <c r="C284" s="266">
        <f t="shared" si="164"/>
        <v>45668</v>
      </c>
      <c r="D284" s="245">
        <f t="shared" si="163"/>
        <v>45673</v>
      </c>
      <c r="E284" s="243">
        <f>E283+7</f>
        <v>45675</v>
      </c>
      <c r="F284" s="243">
        <f t="shared" si="165"/>
        <v>45699</v>
      </c>
      <c r="G284" s="245">
        <f t="shared" si="152"/>
        <v>45700</v>
      </c>
      <c r="H284" s="245">
        <f t="shared" si="158"/>
        <v>45701</v>
      </c>
      <c r="I284" s="246">
        <f t="shared" si="153"/>
        <v>45704</v>
      </c>
      <c r="J284" s="243">
        <f t="shared" si="159"/>
        <v>45707</v>
      </c>
      <c r="K284" s="243">
        <f t="shared" si="154"/>
        <v>45717</v>
      </c>
      <c r="L284" s="245">
        <f t="shared" si="160"/>
        <v>45711</v>
      </c>
      <c r="M284" s="243">
        <f t="shared" si="161"/>
        <v>45706</v>
      </c>
      <c r="N284" s="243">
        <f t="shared" si="162"/>
        <v>45730</v>
      </c>
      <c r="O284" s="243">
        <f t="shared" si="155"/>
        <v>45711</v>
      </c>
      <c r="P284" s="243">
        <f t="shared" si="156"/>
        <v>45710</v>
      </c>
      <c r="Q284" s="243">
        <f t="shared" si="157"/>
        <v>45746</v>
      </c>
    </row>
    <row r="285" spans="1:17" hidden="1" x14ac:dyDescent="0.2">
      <c r="A285" s="239">
        <v>4</v>
      </c>
      <c r="B285" s="265" t="s">
        <v>1979</v>
      </c>
      <c r="C285" s="266">
        <f t="shared" si="164"/>
        <v>45675</v>
      </c>
      <c r="D285" s="245">
        <f t="shared" si="163"/>
        <v>45680</v>
      </c>
      <c r="E285" s="243">
        <f>E284+7</f>
        <v>45682</v>
      </c>
      <c r="F285" s="243">
        <f t="shared" si="165"/>
        <v>45706</v>
      </c>
      <c r="G285" s="245">
        <f t="shared" si="152"/>
        <v>45707</v>
      </c>
      <c r="H285" s="245">
        <f t="shared" ref="H285:H316" si="166">E285+27</f>
        <v>45709</v>
      </c>
      <c r="I285" s="246">
        <f t="shared" si="153"/>
        <v>45711</v>
      </c>
      <c r="J285" s="243">
        <f t="shared" ref="J285:J323" si="167">E285+33</f>
        <v>45715</v>
      </c>
      <c r="K285" s="243">
        <f t="shared" ref="K285:K316" si="168">E285+43</f>
        <v>45725</v>
      </c>
      <c r="L285" s="245">
        <f t="shared" ref="L285:L306" si="169">E285+37</f>
        <v>45719</v>
      </c>
      <c r="M285" s="243">
        <f t="shared" si="161"/>
        <v>45713</v>
      </c>
      <c r="N285" s="243">
        <f t="shared" si="162"/>
        <v>45737</v>
      </c>
      <c r="O285" s="243">
        <f t="shared" ref="O285:O323" si="170">E285+40</f>
        <v>45722</v>
      </c>
      <c r="P285" s="243">
        <f t="shared" ref="P285:P316" si="171">E285+42</f>
        <v>45724</v>
      </c>
      <c r="Q285" s="243">
        <f t="shared" ref="Q285:Q298" si="172">L285+42</f>
        <v>45761</v>
      </c>
    </row>
    <row r="286" spans="1:17" hidden="1" x14ac:dyDescent="0.2">
      <c r="A286" s="239">
        <v>5</v>
      </c>
      <c r="B286" s="265" t="s">
        <v>1996</v>
      </c>
      <c r="C286" s="266">
        <f t="shared" si="164"/>
        <v>45682</v>
      </c>
      <c r="D286" s="245">
        <f t="shared" si="163"/>
        <v>45687</v>
      </c>
      <c r="E286" s="243">
        <f>E285+7</f>
        <v>45689</v>
      </c>
      <c r="F286" s="243">
        <f t="shared" si="165"/>
        <v>45713</v>
      </c>
      <c r="G286" s="245">
        <f t="shared" si="152"/>
        <v>45714</v>
      </c>
      <c r="H286" s="245">
        <f t="shared" si="166"/>
        <v>45716</v>
      </c>
      <c r="I286" s="246">
        <f t="shared" si="153"/>
        <v>45718</v>
      </c>
      <c r="J286" s="243">
        <f t="shared" si="167"/>
        <v>45722</v>
      </c>
      <c r="K286" s="243">
        <f t="shared" si="168"/>
        <v>45732</v>
      </c>
      <c r="L286" s="245">
        <f t="shared" si="169"/>
        <v>45726</v>
      </c>
      <c r="M286" s="243">
        <f t="shared" si="161"/>
        <v>45720</v>
      </c>
      <c r="N286" s="243">
        <f t="shared" si="162"/>
        <v>45744</v>
      </c>
      <c r="O286" s="243">
        <f t="shared" si="170"/>
        <v>45729</v>
      </c>
      <c r="P286" s="243">
        <f t="shared" si="171"/>
        <v>45731</v>
      </c>
      <c r="Q286" s="243">
        <f t="shared" si="172"/>
        <v>45768</v>
      </c>
    </row>
    <row r="287" spans="1:17" hidden="1" x14ac:dyDescent="0.2">
      <c r="A287" s="239">
        <v>6</v>
      </c>
      <c r="B287" s="265" t="s">
        <v>1989</v>
      </c>
      <c r="C287" s="266">
        <v>45690</v>
      </c>
      <c r="D287" s="245">
        <f t="shared" si="163"/>
        <v>45695</v>
      </c>
      <c r="E287" s="243">
        <f>C287+7</f>
        <v>45697</v>
      </c>
      <c r="F287" s="243">
        <f t="shared" si="165"/>
        <v>45721</v>
      </c>
      <c r="G287" s="245">
        <f t="shared" si="152"/>
        <v>45722</v>
      </c>
      <c r="H287" s="245">
        <f t="shared" si="166"/>
        <v>45724</v>
      </c>
      <c r="I287" s="246">
        <f t="shared" si="153"/>
        <v>45726</v>
      </c>
      <c r="J287" s="243">
        <f t="shared" si="167"/>
        <v>45730</v>
      </c>
      <c r="K287" s="243">
        <f t="shared" si="168"/>
        <v>45740</v>
      </c>
      <c r="L287" s="245">
        <f t="shared" si="169"/>
        <v>45734</v>
      </c>
      <c r="M287" s="243">
        <f t="shared" si="161"/>
        <v>45728</v>
      </c>
      <c r="N287" s="243">
        <f t="shared" si="162"/>
        <v>45752</v>
      </c>
      <c r="O287" s="243">
        <f t="shared" si="170"/>
        <v>45737</v>
      </c>
      <c r="P287" s="243">
        <f t="shared" si="171"/>
        <v>45739</v>
      </c>
      <c r="Q287" s="243">
        <f t="shared" si="172"/>
        <v>45776</v>
      </c>
    </row>
    <row r="288" spans="1:17" hidden="1" x14ac:dyDescent="0.2">
      <c r="A288" s="239">
        <v>7</v>
      </c>
      <c r="B288" s="265" t="s">
        <v>2015</v>
      </c>
      <c r="C288" s="266">
        <f t="shared" ref="C288:C319" si="173">E288-7</f>
        <v>45697</v>
      </c>
      <c r="D288" s="245">
        <f t="shared" si="163"/>
        <v>45702</v>
      </c>
      <c r="E288" s="243">
        <f>E287+7</f>
        <v>45704</v>
      </c>
      <c r="F288" s="243">
        <f t="shared" si="165"/>
        <v>45728</v>
      </c>
      <c r="G288" s="245">
        <f t="shared" si="152"/>
        <v>45729</v>
      </c>
      <c r="H288" s="243">
        <f t="shared" si="166"/>
        <v>45731</v>
      </c>
      <c r="I288" s="246">
        <f t="shared" si="153"/>
        <v>45733</v>
      </c>
      <c r="J288" s="243">
        <f t="shared" si="167"/>
        <v>45737</v>
      </c>
      <c r="K288" s="243">
        <f t="shared" si="168"/>
        <v>45747</v>
      </c>
      <c r="L288" s="243">
        <f t="shared" si="169"/>
        <v>45741</v>
      </c>
      <c r="M288" s="243">
        <f t="shared" si="161"/>
        <v>45735</v>
      </c>
      <c r="N288" s="243">
        <f t="shared" si="162"/>
        <v>45759</v>
      </c>
      <c r="O288" s="243">
        <f t="shared" si="170"/>
        <v>45744</v>
      </c>
      <c r="P288" s="243">
        <f t="shared" si="171"/>
        <v>45746</v>
      </c>
      <c r="Q288" s="243">
        <f t="shared" si="172"/>
        <v>45783</v>
      </c>
    </row>
    <row r="289" spans="1:17" hidden="1" x14ac:dyDescent="0.2">
      <c r="A289" s="307">
        <v>8</v>
      </c>
      <c r="B289" s="308" t="s">
        <v>2059</v>
      </c>
      <c r="C289" s="266">
        <f t="shared" si="173"/>
        <v>45702</v>
      </c>
      <c r="D289" s="245">
        <f t="shared" si="163"/>
        <v>45707</v>
      </c>
      <c r="E289" s="243">
        <v>45709</v>
      </c>
      <c r="F289" s="243">
        <f t="shared" si="165"/>
        <v>45733</v>
      </c>
      <c r="G289" s="245">
        <f t="shared" si="152"/>
        <v>45734</v>
      </c>
      <c r="H289" s="243">
        <f t="shared" si="166"/>
        <v>45736</v>
      </c>
      <c r="I289" s="246">
        <f t="shared" si="153"/>
        <v>45738</v>
      </c>
      <c r="J289" s="243">
        <f t="shared" si="167"/>
        <v>45742</v>
      </c>
      <c r="K289" s="243">
        <f t="shared" si="168"/>
        <v>45752</v>
      </c>
      <c r="L289" s="243">
        <f t="shared" si="169"/>
        <v>45746</v>
      </c>
      <c r="M289" s="243">
        <f t="shared" si="161"/>
        <v>45740</v>
      </c>
      <c r="N289" s="243">
        <f t="shared" si="162"/>
        <v>45764</v>
      </c>
      <c r="O289" s="243">
        <f t="shared" si="170"/>
        <v>45749</v>
      </c>
      <c r="P289" s="243">
        <f t="shared" si="171"/>
        <v>45751</v>
      </c>
      <c r="Q289" s="243">
        <f t="shared" si="172"/>
        <v>45788</v>
      </c>
    </row>
    <row r="290" spans="1:17" hidden="1" x14ac:dyDescent="0.2">
      <c r="A290" s="307">
        <v>9</v>
      </c>
      <c r="B290" s="308" t="s">
        <v>2034</v>
      </c>
      <c r="C290" s="266">
        <f t="shared" si="173"/>
        <v>45711</v>
      </c>
      <c r="D290" s="245">
        <f t="shared" si="163"/>
        <v>45716</v>
      </c>
      <c r="E290" s="243">
        <v>45718</v>
      </c>
      <c r="F290" s="243">
        <f t="shared" si="165"/>
        <v>45742</v>
      </c>
      <c r="G290" s="245">
        <f t="shared" si="152"/>
        <v>45743</v>
      </c>
      <c r="H290" s="243">
        <f t="shared" si="166"/>
        <v>45745</v>
      </c>
      <c r="I290" s="246">
        <f t="shared" si="153"/>
        <v>45747</v>
      </c>
      <c r="J290" s="243">
        <f t="shared" si="167"/>
        <v>45751</v>
      </c>
      <c r="K290" s="243">
        <f t="shared" si="168"/>
        <v>45761</v>
      </c>
      <c r="L290" s="243">
        <f t="shared" si="169"/>
        <v>45755</v>
      </c>
      <c r="M290" s="243">
        <f t="shared" si="161"/>
        <v>45749</v>
      </c>
      <c r="N290" s="243">
        <f t="shared" si="162"/>
        <v>45773</v>
      </c>
      <c r="O290" s="243">
        <f t="shared" si="170"/>
        <v>45758</v>
      </c>
      <c r="P290" s="243">
        <f t="shared" si="171"/>
        <v>45760</v>
      </c>
      <c r="Q290" s="243">
        <f t="shared" si="172"/>
        <v>45797</v>
      </c>
    </row>
    <row r="291" spans="1:17" hidden="1" x14ac:dyDescent="0.2">
      <c r="A291" s="307">
        <v>10</v>
      </c>
      <c r="B291" s="308" t="s">
        <v>2072</v>
      </c>
      <c r="C291" s="266">
        <f t="shared" si="173"/>
        <v>45718</v>
      </c>
      <c r="D291" s="245">
        <f t="shared" si="163"/>
        <v>45723</v>
      </c>
      <c r="E291" s="243">
        <f t="shared" ref="E291:E328" si="174">E290+7</f>
        <v>45725</v>
      </c>
      <c r="F291" s="243">
        <f t="shared" si="165"/>
        <v>45749</v>
      </c>
      <c r="G291" s="245">
        <f t="shared" si="152"/>
        <v>45750</v>
      </c>
      <c r="H291" s="243">
        <f t="shared" si="166"/>
        <v>45752</v>
      </c>
      <c r="I291" s="246">
        <f t="shared" si="153"/>
        <v>45754</v>
      </c>
      <c r="J291" s="243">
        <f t="shared" si="167"/>
        <v>45758</v>
      </c>
      <c r="K291" s="243">
        <f t="shared" si="168"/>
        <v>45768</v>
      </c>
      <c r="L291" s="243">
        <f t="shared" si="169"/>
        <v>45762</v>
      </c>
      <c r="M291" s="243">
        <f t="shared" si="161"/>
        <v>45756</v>
      </c>
      <c r="N291" s="243">
        <f t="shared" si="162"/>
        <v>45780</v>
      </c>
      <c r="O291" s="243">
        <f t="shared" si="170"/>
        <v>45765</v>
      </c>
      <c r="P291" s="243">
        <f t="shared" si="171"/>
        <v>45767</v>
      </c>
      <c r="Q291" s="243">
        <f t="shared" si="172"/>
        <v>45804</v>
      </c>
    </row>
    <row r="292" spans="1:17" hidden="1" x14ac:dyDescent="0.2">
      <c r="A292" s="307">
        <v>11</v>
      </c>
      <c r="B292" s="308" t="s">
        <v>2091</v>
      </c>
      <c r="C292" s="266">
        <f t="shared" si="173"/>
        <v>45725</v>
      </c>
      <c r="D292" s="245">
        <f t="shared" si="163"/>
        <v>45730</v>
      </c>
      <c r="E292" s="243">
        <f t="shared" si="174"/>
        <v>45732</v>
      </c>
      <c r="F292" s="243">
        <f t="shared" si="165"/>
        <v>45756</v>
      </c>
      <c r="G292" s="245">
        <f t="shared" si="152"/>
        <v>45757</v>
      </c>
      <c r="H292" s="243">
        <f t="shared" si="166"/>
        <v>45759</v>
      </c>
      <c r="I292" s="246">
        <f t="shared" si="153"/>
        <v>45761</v>
      </c>
      <c r="J292" s="243">
        <f t="shared" si="167"/>
        <v>45765</v>
      </c>
      <c r="K292" s="243">
        <f t="shared" si="168"/>
        <v>45775</v>
      </c>
      <c r="L292" s="243">
        <f t="shared" si="169"/>
        <v>45769</v>
      </c>
      <c r="M292" s="243">
        <f t="shared" si="161"/>
        <v>45763</v>
      </c>
      <c r="N292" s="243">
        <f t="shared" si="162"/>
        <v>45787</v>
      </c>
      <c r="O292" s="243">
        <f t="shared" si="170"/>
        <v>45772</v>
      </c>
      <c r="P292" s="243">
        <f t="shared" si="171"/>
        <v>45774</v>
      </c>
      <c r="Q292" s="243">
        <f t="shared" si="172"/>
        <v>45811</v>
      </c>
    </row>
    <row r="293" spans="1:17" hidden="1" x14ac:dyDescent="0.2">
      <c r="A293" s="307">
        <v>12</v>
      </c>
      <c r="B293" s="308" t="s">
        <v>2092</v>
      </c>
      <c r="C293" s="266">
        <f t="shared" si="173"/>
        <v>45732</v>
      </c>
      <c r="D293" s="245">
        <f t="shared" si="163"/>
        <v>45737</v>
      </c>
      <c r="E293" s="243">
        <f t="shared" si="174"/>
        <v>45739</v>
      </c>
      <c r="F293" s="243">
        <f t="shared" si="165"/>
        <v>45763</v>
      </c>
      <c r="G293" s="245">
        <f t="shared" si="152"/>
        <v>45764</v>
      </c>
      <c r="H293" s="243">
        <f t="shared" si="166"/>
        <v>45766</v>
      </c>
      <c r="I293" s="246">
        <f t="shared" si="153"/>
        <v>45768</v>
      </c>
      <c r="J293" s="243">
        <f t="shared" si="167"/>
        <v>45772</v>
      </c>
      <c r="K293" s="243">
        <f t="shared" si="168"/>
        <v>45782</v>
      </c>
      <c r="L293" s="243">
        <f t="shared" si="169"/>
        <v>45776</v>
      </c>
      <c r="M293" s="243">
        <f t="shared" si="161"/>
        <v>45770</v>
      </c>
      <c r="N293" s="243">
        <f t="shared" si="162"/>
        <v>45794</v>
      </c>
      <c r="O293" s="243">
        <f t="shared" si="170"/>
        <v>45779</v>
      </c>
      <c r="P293" s="243">
        <f t="shared" si="171"/>
        <v>45781</v>
      </c>
      <c r="Q293" s="243">
        <f t="shared" si="172"/>
        <v>45818</v>
      </c>
    </row>
    <row r="294" spans="1:17" hidden="1" x14ac:dyDescent="0.2">
      <c r="A294" s="307">
        <v>13</v>
      </c>
      <c r="B294" s="308" t="s">
        <v>2093</v>
      </c>
      <c r="C294" s="266">
        <f t="shared" si="173"/>
        <v>45739</v>
      </c>
      <c r="D294" s="245">
        <f t="shared" si="163"/>
        <v>45744</v>
      </c>
      <c r="E294" s="243">
        <f t="shared" si="174"/>
        <v>45746</v>
      </c>
      <c r="F294" s="243">
        <f t="shared" si="165"/>
        <v>45770</v>
      </c>
      <c r="G294" s="245">
        <f t="shared" si="152"/>
        <v>45771</v>
      </c>
      <c r="H294" s="243">
        <f t="shared" si="166"/>
        <v>45773</v>
      </c>
      <c r="I294" s="246">
        <f t="shared" si="153"/>
        <v>45775</v>
      </c>
      <c r="J294" s="243">
        <f t="shared" si="167"/>
        <v>45779</v>
      </c>
      <c r="K294" s="243">
        <f t="shared" si="168"/>
        <v>45789</v>
      </c>
      <c r="L294" s="243">
        <f t="shared" si="169"/>
        <v>45783</v>
      </c>
      <c r="M294" s="243">
        <f t="shared" si="161"/>
        <v>45777</v>
      </c>
      <c r="N294" s="243">
        <f t="shared" si="162"/>
        <v>45801</v>
      </c>
      <c r="O294" s="243">
        <f t="shared" si="170"/>
        <v>45786</v>
      </c>
      <c r="P294" s="243">
        <f t="shared" si="171"/>
        <v>45788</v>
      </c>
      <c r="Q294" s="243">
        <f t="shared" si="172"/>
        <v>45825</v>
      </c>
    </row>
    <row r="295" spans="1:17" hidden="1" x14ac:dyDescent="0.2">
      <c r="A295" s="307">
        <v>14</v>
      </c>
      <c r="B295" s="308" t="s">
        <v>2094</v>
      </c>
      <c r="C295" s="266">
        <f t="shared" si="173"/>
        <v>45746</v>
      </c>
      <c r="D295" s="245">
        <f t="shared" si="163"/>
        <v>45751</v>
      </c>
      <c r="E295" s="243">
        <f t="shared" si="174"/>
        <v>45753</v>
      </c>
      <c r="F295" s="243">
        <f t="shared" si="165"/>
        <v>45777</v>
      </c>
      <c r="G295" s="245">
        <f t="shared" ref="G295:G326" si="175">E295+25</f>
        <v>45778</v>
      </c>
      <c r="H295" s="243">
        <f t="shared" si="166"/>
        <v>45780</v>
      </c>
      <c r="I295" s="246">
        <f t="shared" ref="I295:I326" si="176">E295+29</f>
        <v>45782</v>
      </c>
      <c r="J295" s="243">
        <f t="shared" si="167"/>
        <v>45786</v>
      </c>
      <c r="K295" s="243">
        <f t="shared" si="168"/>
        <v>45796</v>
      </c>
      <c r="L295" s="243">
        <f t="shared" si="169"/>
        <v>45790</v>
      </c>
      <c r="M295" s="243">
        <f t="shared" si="161"/>
        <v>45784</v>
      </c>
      <c r="N295" s="243">
        <f t="shared" si="162"/>
        <v>45808</v>
      </c>
      <c r="O295" s="243">
        <f t="shared" si="170"/>
        <v>45793</v>
      </c>
      <c r="P295" s="243">
        <f t="shared" si="171"/>
        <v>45795</v>
      </c>
      <c r="Q295" s="243">
        <f t="shared" si="172"/>
        <v>45832</v>
      </c>
    </row>
    <row r="296" spans="1:17" hidden="1" x14ac:dyDescent="0.2">
      <c r="A296" s="307">
        <v>15</v>
      </c>
      <c r="B296" s="308" t="s">
        <v>2095</v>
      </c>
      <c r="C296" s="266">
        <f t="shared" si="173"/>
        <v>45753</v>
      </c>
      <c r="D296" s="245">
        <f t="shared" si="163"/>
        <v>45758</v>
      </c>
      <c r="E296" s="243">
        <f t="shared" si="174"/>
        <v>45760</v>
      </c>
      <c r="F296" s="243">
        <f t="shared" si="165"/>
        <v>45784</v>
      </c>
      <c r="G296" s="245">
        <f t="shared" si="175"/>
        <v>45785</v>
      </c>
      <c r="H296" s="243">
        <f t="shared" si="166"/>
        <v>45787</v>
      </c>
      <c r="I296" s="246">
        <f t="shared" si="176"/>
        <v>45789</v>
      </c>
      <c r="J296" s="243">
        <f t="shared" si="167"/>
        <v>45793</v>
      </c>
      <c r="K296" s="243">
        <f t="shared" si="168"/>
        <v>45803</v>
      </c>
      <c r="L296" s="243">
        <f t="shared" si="169"/>
        <v>45797</v>
      </c>
      <c r="M296" s="243">
        <f t="shared" ref="M296:M327" si="177">E296+31</f>
        <v>45791</v>
      </c>
      <c r="N296" s="243">
        <f t="shared" ref="N296:N327" si="178">F296+31</f>
        <v>45815</v>
      </c>
      <c r="O296" s="243">
        <f t="shared" si="170"/>
        <v>45800</v>
      </c>
      <c r="P296" s="243">
        <f t="shared" si="171"/>
        <v>45802</v>
      </c>
      <c r="Q296" s="243">
        <f t="shared" si="172"/>
        <v>45839</v>
      </c>
    </row>
    <row r="297" spans="1:17" hidden="1" x14ac:dyDescent="0.2">
      <c r="A297" s="307">
        <v>16</v>
      </c>
      <c r="B297" s="308" t="s">
        <v>2096</v>
      </c>
      <c r="C297" s="266">
        <f t="shared" si="173"/>
        <v>45760</v>
      </c>
      <c r="D297" s="245">
        <f t="shared" ref="D297:D327" si="179">E297-2</f>
        <v>45765</v>
      </c>
      <c r="E297" s="243">
        <f t="shared" si="174"/>
        <v>45767</v>
      </c>
      <c r="F297" s="243">
        <f t="shared" si="165"/>
        <v>45791</v>
      </c>
      <c r="G297" s="245">
        <f t="shared" si="175"/>
        <v>45792</v>
      </c>
      <c r="H297" s="243">
        <f t="shared" si="166"/>
        <v>45794</v>
      </c>
      <c r="I297" s="246">
        <f t="shared" si="176"/>
        <v>45796</v>
      </c>
      <c r="J297" s="243">
        <f t="shared" si="167"/>
        <v>45800</v>
      </c>
      <c r="K297" s="243">
        <f t="shared" si="168"/>
        <v>45810</v>
      </c>
      <c r="L297" s="243">
        <f t="shared" si="169"/>
        <v>45804</v>
      </c>
      <c r="M297" s="243">
        <f t="shared" si="177"/>
        <v>45798</v>
      </c>
      <c r="N297" s="243">
        <f t="shared" si="178"/>
        <v>45822</v>
      </c>
      <c r="O297" s="243">
        <f t="shared" si="170"/>
        <v>45807</v>
      </c>
      <c r="P297" s="243">
        <f t="shared" si="171"/>
        <v>45809</v>
      </c>
      <c r="Q297" s="243">
        <f t="shared" si="172"/>
        <v>45846</v>
      </c>
    </row>
    <row r="298" spans="1:17" hidden="1" x14ac:dyDescent="0.2">
      <c r="A298" s="307">
        <v>17</v>
      </c>
      <c r="B298" s="308" t="s">
        <v>2109</v>
      </c>
      <c r="C298" s="266">
        <f t="shared" si="173"/>
        <v>45767</v>
      </c>
      <c r="D298" s="245">
        <f t="shared" si="179"/>
        <v>45772</v>
      </c>
      <c r="E298" s="243">
        <f t="shared" si="174"/>
        <v>45774</v>
      </c>
      <c r="F298" s="243">
        <f t="shared" si="165"/>
        <v>45798</v>
      </c>
      <c r="G298" s="245">
        <f t="shared" si="175"/>
        <v>45799</v>
      </c>
      <c r="H298" s="243">
        <f t="shared" si="166"/>
        <v>45801</v>
      </c>
      <c r="I298" s="246">
        <f t="shared" si="176"/>
        <v>45803</v>
      </c>
      <c r="J298" s="243">
        <f t="shared" si="167"/>
        <v>45807</v>
      </c>
      <c r="K298" s="243">
        <f t="shared" si="168"/>
        <v>45817</v>
      </c>
      <c r="L298" s="243">
        <f t="shared" si="169"/>
        <v>45811</v>
      </c>
      <c r="M298" s="243">
        <f t="shared" si="177"/>
        <v>45805</v>
      </c>
      <c r="N298" s="243">
        <f t="shared" si="178"/>
        <v>45829</v>
      </c>
      <c r="O298" s="243">
        <f t="shared" si="170"/>
        <v>45814</v>
      </c>
      <c r="P298" s="243">
        <f t="shared" si="171"/>
        <v>45816</v>
      </c>
      <c r="Q298" s="243">
        <f t="shared" si="172"/>
        <v>45853</v>
      </c>
    </row>
    <row r="299" spans="1:17" hidden="1" x14ac:dyDescent="0.2">
      <c r="A299" s="307">
        <v>18</v>
      </c>
      <c r="B299" s="308" t="s">
        <v>2110</v>
      </c>
      <c r="C299" s="266">
        <f t="shared" si="173"/>
        <v>45774</v>
      </c>
      <c r="D299" s="245">
        <f t="shared" si="179"/>
        <v>45779</v>
      </c>
      <c r="E299" s="243">
        <f t="shared" si="174"/>
        <v>45781</v>
      </c>
      <c r="F299" s="243">
        <f t="shared" si="165"/>
        <v>45805</v>
      </c>
      <c r="G299" s="245">
        <f t="shared" si="175"/>
        <v>45806</v>
      </c>
      <c r="H299" s="243">
        <f t="shared" si="166"/>
        <v>45808</v>
      </c>
      <c r="I299" s="246">
        <f t="shared" si="176"/>
        <v>45810</v>
      </c>
      <c r="J299" s="243">
        <f t="shared" si="167"/>
        <v>45814</v>
      </c>
      <c r="K299" s="243">
        <f t="shared" si="168"/>
        <v>45824</v>
      </c>
      <c r="L299" s="243">
        <f t="shared" si="169"/>
        <v>45818</v>
      </c>
      <c r="M299" s="243">
        <f t="shared" si="177"/>
        <v>45812</v>
      </c>
      <c r="N299" s="243">
        <f t="shared" si="178"/>
        <v>45836</v>
      </c>
      <c r="O299" s="243">
        <f t="shared" si="170"/>
        <v>45821</v>
      </c>
      <c r="P299" s="243">
        <f t="shared" si="171"/>
        <v>45823</v>
      </c>
      <c r="Q299" s="243">
        <f t="shared" ref="Q299:Q334" si="180">D299+42</f>
        <v>45821</v>
      </c>
    </row>
    <row r="300" spans="1:17" hidden="1" x14ac:dyDescent="0.2">
      <c r="A300" s="307">
        <v>19</v>
      </c>
      <c r="B300" s="308" t="s">
        <v>2118</v>
      </c>
      <c r="C300" s="266">
        <f t="shared" si="173"/>
        <v>45781</v>
      </c>
      <c r="D300" s="245">
        <f t="shared" si="179"/>
        <v>45786</v>
      </c>
      <c r="E300" s="243">
        <f t="shared" si="174"/>
        <v>45788</v>
      </c>
      <c r="F300" s="243">
        <f t="shared" si="165"/>
        <v>45812</v>
      </c>
      <c r="G300" s="245">
        <f t="shared" si="175"/>
        <v>45813</v>
      </c>
      <c r="H300" s="243">
        <f t="shared" si="166"/>
        <v>45815</v>
      </c>
      <c r="I300" s="246">
        <f t="shared" si="176"/>
        <v>45817</v>
      </c>
      <c r="J300" s="243">
        <f t="shared" si="167"/>
        <v>45821</v>
      </c>
      <c r="K300" s="243">
        <f t="shared" si="168"/>
        <v>45831</v>
      </c>
      <c r="L300" s="243">
        <f t="shared" si="169"/>
        <v>45825</v>
      </c>
      <c r="M300" s="243">
        <f t="shared" si="177"/>
        <v>45819</v>
      </c>
      <c r="N300" s="243">
        <f t="shared" si="178"/>
        <v>45843</v>
      </c>
      <c r="O300" s="243">
        <f t="shared" si="170"/>
        <v>45828</v>
      </c>
      <c r="P300" s="243">
        <f t="shared" si="171"/>
        <v>45830</v>
      </c>
      <c r="Q300" s="243">
        <f t="shared" si="180"/>
        <v>45828</v>
      </c>
    </row>
    <row r="301" spans="1:17" hidden="1" x14ac:dyDescent="0.2">
      <c r="A301" s="307">
        <v>20</v>
      </c>
      <c r="B301" s="308" t="s">
        <v>2130</v>
      </c>
      <c r="C301" s="266">
        <f t="shared" si="173"/>
        <v>45788</v>
      </c>
      <c r="D301" s="245">
        <f t="shared" si="179"/>
        <v>45793</v>
      </c>
      <c r="E301" s="243">
        <f t="shared" si="174"/>
        <v>45795</v>
      </c>
      <c r="F301" s="243">
        <f t="shared" si="165"/>
        <v>45819</v>
      </c>
      <c r="G301" s="245">
        <f t="shared" si="175"/>
        <v>45820</v>
      </c>
      <c r="H301" s="243">
        <f t="shared" si="166"/>
        <v>45822</v>
      </c>
      <c r="I301" s="246">
        <f t="shared" si="176"/>
        <v>45824</v>
      </c>
      <c r="J301" s="243">
        <f t="shared" si="167"/>
        <v>45828</v>
      </c>
      <c r="K301" s="243">
        <f t="shared" si="168"/>
        <v>45838</v>
      </c>
      <c r="L301" s="243">
        <f t="shared" si="169"/>
        <v>45832</v>
      </c>
      <c r="M301" s="243">
        <f t="shared" si="177"/>
        <v>45826</v>
      </c>
      <c r="N301" s="243">
        <f t="shared" si="178"/>
        <v>45850</v>
      </c>
      <c r="O301" s="243">
        <f t="shared" si="170"/>
        <v>45835</v>
      </c>
      <c r="P301" s="243">
        <f t="shared" si="171"/>
        <v>45837</v>
      </c>
      <c r="Q301" s="243">
        <f t="shared" si="180"/>
        <v>45835</v>
      </c>
    </row>
    <row r="302" spans="1:17" hidden="1" x14ac:dyDescent="0.2">
      <c r="A302" s="307">
        <v>21</v>
      </c>
      <c r="B302" s="308" t="s">
        <v>2137</v>
      </c>
      <c r="C302" s="266">
        <f t="shared" si="173"/>
        <v>45795</v>
      </c>
      <c r="D302" s="245">
        <f t="shared" si="179"/>
        <v>45800</v>
      </c>
      <c r="E302" s="243">
        <f t="shared" si="174"/>
        <v>45802</v>
      </c>
      <c r="F302" s="243">
        <f t="shared" si="165"/>
        <v>45826</v>
      </c>
      <c r="G302" s="245">
        <f t="shared" si="175"/>
        <v>45827</v>
      </c>
      <c r="H302" s="243">
        <f t="shared" si="166"/>
        <v>45829</v>
      </c>
      <c r="I302" s="246">
        <f t="shared" si="176"/>
        <v>45831</v>
      </c>
      <c r="J302" s="243">
        <f t="shared" si="167"/>
        <v>45835</v>
      </c>
      <c r="K302" s="243">
        <f t="shared" si="168"/>
        <v>45845</v>
      </c>
      <c r="L302" s="243">
        <f t="shared" si="169"/>
        <v>45839</v>
      </c>
      <c r="M302" s="243">
        <f t="shared" si="177"/>
        <v>45833</v>
      </c>
      <c r="N302" s="243">
        <f t="shared" si="178"/>
        <v>45857</v>
      </c>
      <c r="O302" s="243">
        <f t="shared" si="170"/>
        <v>45842</v>
      </c>
      <c r="P302" s="243">
        <f t="shared" si="171"/>
        <v>45844</v>
      </c>
      <c r="Q302" s="243">
        <f t="shared" si="180"/>
        <v>45842</v>
      </c>
    </row>
    <row r="303" spans="1:17" hidden="1" x14ac:dyDescent="0.2">
      <c r="A303" s="307">
        <v>22</v>
      </c>
      <c r="B303" s="308" t="s">
        <v>2144</v>
      </c>
      <c r="C303" s="266">
        <f t="shared" si="173"/>
        <v>45802</v>
      </c>
      <c r="D303" s="245">
        <f t="shared" si="179"/>
        <v>45807</v>
      </c>
      <c r="E303" s="243">
        <f t="shared" si="174"/>
        <v>45809</v>
      </c>
      <c r="F303" s="243">
        <f t="shared" si="165"/>
        <v>45833</v>
      </c>
      <c r="G303" s="245">
        <f t="shared" si="175"/>
        <v>45834</v>
      </c>
      <c r="H303" s="243">
        <f t="shared" si="166"/>
        <v>45836</v>
      </c>
      <c r="I303" s="246">
        <f t="shared" si="176"/>
        <v>45838</v>
      </c>
      <c r="J303" s="243">
        <f t="shared" si="167"/>
        <v>45842</v>
      </c>
      <c r="K303" s="243">
        <f t="shared" si="168"/>
        <v>45852</v>
      </c>
      <c r="L303" s="243">
        <f t="shared" si="169"/>
        <v>45846</v>
      </c>
      <c r="M303" s="243">
        <f t="shared" si="177"/>
        <v>45840</v>
      </c>
      <c r="N303" s="243">
        <f t="shared" si="178"/>
        <v>45864</v>
      </c>
      <c r="O303" s="243">
        <f t="shared" si="170"/>
        <v>45849</v>
      </c>
      <c r="P303" s="243">
        <f t="shared" si="171"/>
        <v>45851</v>
      </c>
      <c r="Q303" s="243">
        <f t="shared" si="180"/>
        <v>45849</v>
      </c>
    </row>
    <row r="304" spans="1:17" hidden="1" x14ac:dyDescent="0.2">
      <c r="A304" s="307">
        <v>23</v>
      </c>
      <c r="B304" s="308" t="s">
        <v>2154</v>
      </c>
      <c r="C304" s="266">
        <f t="shared" si="173"/>
        <v>45809</v>
      </c>
      <c r="D304" s="245">
        <f t="shared" si="179"/>
        <v>45814</v>
      </c>
      <c r="E304" s="243">
        <f t="shared" si="174"/>
        <v>45816</v>
      </c>
      <c r="F304" s="243">
        <f t="shared" si="165"/>
        <v>45840</v>
      </c>
      <c r="G304" s="245">
        <f t="shared" si="175"/>
        <v>45841</v>
      </c>
      <c r="H304" s="243">
        <f t="shared" si="166"/>
        <v>45843</v>
      </c>
      <c r="I304" s="246">
        <f t="shared" si="176"/>
        <v>45845</v>
      </c>
      <c r="J304" s="243">
        <f t="shared" si="167"/>
        <v>45849</v>
      </c>
      <c r="K304" s="243">
        <f t="shared" si="168"/>
        <v>45859</v>
      </c>
      <c r="L304" s="243">
        <f t="shared" si="169"/>
        <v>45853</v>
      </c>
      <c r="M304" s="243">
        <f t="shared" si="177"/>
        <v>45847</v>
      </c>
      <c r="N304" s="243">
        <f t="shared" si="178"/>
        <v>45871</v>
      </c>
      <c r="O304" s="243">
        <f t="shared" si="170"/>
        <v>45856</v>
      </c>
      <c r="P304" s="243">
        <f t="shared" si="171"/>
        <v>45858</v>
      </c>
      <c r="Q304" s="243">
        <f t="shared" si="180"/>
        <v>45856</v>
      </c>
    </row>
    <row r="305" spans="1:17" hidden="1" x14ac:dyDescent="0.2">
      <c r="A305" s="307">
        <v>24</v>
      </c>
      <c r="B305" s="308" t="s">
        <v>2174</v>
      </c>
      <c r="C305" s="266">
        <f t="shared" si="173"/>
        <v>45816</v>
      </c>
      <c r="D305" s="245">
        <f t="shared" si="179"/>
        <v>45821</v>
      </c>
      <c r="E305" s="243">
        <f t="shared" si="174"/>
        <v>45823</v>
      </c>
      <c r="F305" s="243">
        <f t="shared" si="165"/>
        <v>45847</v>
      </c>
      <c r="G305" s="245">
        <f t="shared" si="175"/>
        <v>45848</v>
      </c>
      <c r="H305" s="243">
        <f t="shared" si="166"/>
        <v>45850</v>
      </c>
      <c r="I305" s="246">
        <f t="shared" si="176"/>
        <v>45852</v>
      </c>
      <c r="J305" s="243">
        <f t="shared" si="167"/>
        <v>45856</v>
      </c>
      <c r="K305" s="243">
        <f t="shared" si="168"/>
        <v>45866</v>
      </c>
      <c r="L305" s="243">
        <f t="shared" si="169"/>
        <v>45860</v>
      </c>
      <c r="M305" s="243">
        <f t="shared" si="177"/>
        <v>45854</v>
      </c>
      <c r="N305" s="243">
        <f t="shared" si="178"/>
        <v>45878</v>
      </c>
      <c r="O305" s="243">
        <f t="shared" si="170"/>
        <v>45863</v>
      </c>
      <c r="P305" s="243">
        <f t="shared" si="171"/>
        <v>45865</v>
      </c>
      <c r="Q305" s="243">
        <f t="shared" si="180"/>
        <v>45863</v>
      </c>
    </row>
    <row r="306" spans="1:17" hidden="1" x14ac:dyDescent="0.2">
      <c r="A306" s="307">
        <v>25</v>
      </c>
      <c r="B306" s="308" t="s">
        <v>2189</v>
      </c>
      <c r="C306" s="266">
        <f t="shared" si="173"/>
        <v>45823</v>
      </c>
      <c r="D306" s="245">
        <f t="shared" si="179"/>
        <v>45828</v>
      </c>
      <c r="E306" s="243">
        <f t="shared" si="174"/>
        <v>45830</v>
      </c>
      <c r="F306" s="243">
        <f t="shared" si="165"/>
        <v>45854</v>
      </c>
      <c r="G306" s="245">
        <f t="shared" si="175"/>
        <v>45855</v>
      </c>
      <c r="H306" s="243">
        <f t="shared" si="166"/>
        <v>45857</v>
      </c>
      <c r="I306" s="246">
        <f t="shared" si="176"/>
        <v>45859</v>
      </c>
      <c r="J306" s="243">
        <f t="shared" si="167"/>
        <v>45863</v>
      </c>
      <c r="K306" s="243">
        <f t="shared" si="168"/>
        <v>45873</v>
      </c>
      <c r="L306" s="243">
        <f t="shared" si="169"/>
        <v>45867</v>
      </c>
      <c r="M306" s="243">
        <f t="shared" si="177"/>
        <v>45861</v>
      </c>
      <c r="N306" s="243">
        <f t="shared" si="178"/>
        <v>45885</v>
      </c>
      <c r="O306" s="243">
        <f t="shared" si="170"/>
        <v>45870</v>
      </c>
      <c r="P306" s="243">
        <f t="shared" si="171"/>
        <v>45872</v>
      </c>
      <c r="Q306" s="243">
        <f t="shared" si="180"/>
        <v>45870</v>
      </c>
    </row>
    <row r="307" spans="1:17" hidden="1" x14ac:dyDescent="0.2">
      <c r="A307" s="307">
        <v>26</v>
      </c>
      <c r="B307" s="308" t="s">
        <v>2200</v>
      </c>
      <c r="C307" s="266">
        <f t="shared" si="173"/>
        <v>45830</v>
      </c>
      <c r="D307" s="245">
        <f t="shared" si="179"/>
        <v>45835</v>
      </c>
      <c r="E307" s="243">
        <f t="shared" si="174"/>
        <v>45837</v>
      </c>
      <c r="F307" s="243">
        <f t="shared" si="165"/>
        <v>45861</v>
      </c>
      <c r="G307" s="245">
        <f t="shared" si="175"/>
        <v>45862</v>
      </c>
      <c r="H307" s="243">
        <f t="shared" si="166"/>
        <v>45864</v>
      </c>
      <c r="I307" s="246">
        <f t="shared" si="176"/>
        <v>45866</v>
      </c>
      <c r="J307" s="243">
        <f t="shared" si="167"/>
        <v>45870</v>
      </c>
      <c r="K307" s="243">
        <f t="shared" si="168"/>
        <v>45880</v>
      </c>
      <c r="L307" s="243">
        <f>E307+34</f>
        <v>45871</v>
      </c>
      <c r="M307" s="243">
        <f t="shared" si="177"/>
        <v>45868</v>
      </c>
      <c r="N307" s="243">
        <f t="shared" si="178"/>
        <v>45892</v>
      </c>
      <c r="O307" s="243">
        <f t="shared" si="170"/>
        <v>45877</v>
      </c>
      <c r="P307" s="243">
        <f t="shared" si="171"/>
        <v>45879</v>
      </c>
      <c r="Q307" s="243">
        <f t="shared" si="180"/>
        <v>45877</v>
      </c>
    </row>
    <row r="308" spans="1:17" hidden="1" x14ac:dyDescent="0.2">
      <c r="A308" s="307">
        <v>27</v>
      </c>
      <c r="B308" s="308" t="s">
        <v>2213</v>
      </c>
      <c r="C308" s="266">
        <f t="shared" si="173"/>
        <v>45837</v>
      </c>
      <c r="D308" s="245">
        <f t="shared" si="179"/>
        <v>45842</v>
      </c>
      <c r="E308" s="243">
        <f t="shared" si="174"/>
        <v>45844</v>
      </c>
      <c r="F308" s="243">
        <f t="shared" si="165"/>
        <v>45868</v>
      </c>
      <c r="G308" s="245">
        <f t="shared" si="175"/>
        <v>45869</v>
      </c>
      <c r="H308" s="243">
        <f t="shared" si="166"/>
        <v>45871</v>
      </c>
      <c r="I308" s="246">
        <f t="shared" si="176"/>
        <v>45873</v>
      </c>
      <c r="J308" s="243">
        <f t="shared" si="167"/>
        <v>45877</v>
      </c>
      <c r="K308" s="243">
        <f t="shared" si="168"/>
        <v>45887</v>
      </c>
      <c r="L308" s="243">
        <f t="shared" ref="L308:L323" si="181">E308+37</f>
        <v>45881</v>
      </c>
      <c r="M308" s="243">
        <f t="shared" si="177"/>
        <v>45875</v>
      </c>
      <c r="N308" s="243">
        <f t="shared" si="178"/>
        <v>45899</v>
      </c>
      <c r="O308" s="243">
        <f t="shared" si="170"/>
        <v>45884</v>
      </c>
      <c r="P308" s="243">
        <f t="shared" si="171"/>
        <v>45886</v>
      </c>
      <c r="Q308" s="243">
        <f t="shared" si="180"/>
        <v>45884</v>
      </c>
    </row>
    <row r="309" spans="1:17" hidden="1" x14ac:dyDescent="0.2">
      <c r="A309" s="307">
        <v>28</v>
      </c>
      <c r="B309" s="308" t="s">
        <v>2223</v>
      </c>
      <c r="C309" s="266">
        <f t="shared" si="173"/>
        <v>45844</v>
      </c>
      <c r="D309" s="245">
        <f t="shared" si="179"/>
        <v>45849</v>
      </c>
      <c r="E309" s="243">
        <f t="shared" si="174"/>
        <v>45851</v>
      </c>
      <c r="F309" s="243">
        <f t="shared" si="165"/>
        <v>45875</v>
      </c>
      <c r="G309" s="245">
        <f t="shared" si="175"/>
        <v>45876</v>
      </c>
      <c r="H309" s="243">
        <f t="shared" si="166"/>
        <v>45878</v>
      </c>
      <c r="I309" s="246">
        <f t="shared" si="176"/>
        <v>45880</v>
      </c>
      <c r="J309" s="243">
        <f t="shared" si="167"/>
        <v>45884</v>
      </c>
      <c r="K309" s="243">
        <f t="shared" si="168"/>
        <v>45894</v>
      </c>
      <c r="L309" s="243">
        <f t="shared" si="181"/>
        <v>45888</v>
      </c>
      <c r="M309" s="243">
        <f t="shared" si="177"/>
        <v>45882</v>
      </c>
      <c r="N309" s="243">
        <f t="shared" si="178"/>
        <v>45906</v>
      </c>
      <c r="O309" s="243">
        <f t="shared" si="170"/>
        <v>45891</v>
      </c>
      <c r="P309" s="243">
        <f t="shared" si="171"/>
        <v>45893</v>
      </c>
      <c r="Q309" s="243">
        <f t="shared" si="180"/>
        <v>45891</v>
      </c>
    </row>
    <row r="310" spans="1:17" hidden="1" x14ac:dyDescent="0.2">
      <c r="A310" s="307">
        <v>29</v>
      </c>
      <c r="B310" s="308" t="s">
        <v>2232</v>
      </c>
      <c r="C310" s="266">
        <f t="shared" si="173"/>
        <v>45851</v>
      </c>
      <c r="D310" s="245">
        <f t="shared" si="179"/>
        <v>45856</v>
      </c>
      <c r="E310" s="243">
        <f t="shared" si="174"/>
        <v>45858</v>
      </c>
      <c r="F310" s="243">
        <f t="shared" si="165"/>
        <v>45882</v>
      </c>
      <c r="G310" s="245">
        <f t="shared" si="175"/>
        <v>45883</v>
      </c>
      <c r="H310" s="243">
        <f t="shared" si="166"/>
        <v>45885</v>
      </c>
      <c r="I310" s="246">
        <f t="shared" si="176"/>
        <v>45887</v>
      </c>
      <c r="J310" s="243">
        <f t="shared" si="167"/>
        <v>45891</v>
      </c>
      <c r="K310" s="243">
        <f t="shared" si="168"/>
        <v>45901</v>
      </c>
      <c r="L310" s="243">
        <f t="shared" si="181"/>
        <v>45895</v>
      </c>
      <c r="M310" s="243">
        <f t="shared" si="177"/>
        <v>45889</v>
      </c>
      <c r="N310" s="243">
        <f t="shared" si="178"/>
        <v>45913</v>
      </c>
      <c r="O310" s="243">
        <f t="shared" si="170"/>
        <v>45898</v>
      </c>
      <c r="P310" s="243">
        <f t="shared" si="171"/>
        <v>45900</v>
      </c>
      <c r="Q310" s="243">
        <f t="shared" si="180"/>
        <v>45898</v>
      </c>
    </row>
    <row r="311" spans="1:17" hidden="1" x14ac:dyDescent="0.2">
      <c r="A311" s="307">
        <v>30</v>
      </c>
      <c r="B311" s="308" t="s">
        <v>2251</v>
      </c>
      <c r="C311" s="266">
        <f t="shared" si="173"/>
        <v>45858</v>
      </c>
      <c r="D311" s="245">
        <f t="shared" si="179"/>
        <v>45863</v>
      </c>
      <c r="E311" s="243">
        <f t="shared" si="174"/>
        <v>45865</v>
      </c>
      <c r="F311" s="243">
        <f t="shared" si="165"/>
        <v>45889</v>
      </c>
      <c r="G311" s="245">
        <f t="shared" si="175"/>
        <v>45890</v>
      </c>
      <c r="H311" s="243">
        <f t="shared" si="166"/>
        <v>45892</v>
      </c>
      <c r="I311" s="246">
        <f t="shared" si="176"/>
        <v>45894</v>
      </c>
      <c r="J311" s="243">
        <f t="shared" si="167"/>
        <v>45898</v>
      </c>
      <c r="K311" s="243">
        <f t="shared" si="168"/>
        <v>45908</v>
      </c>
      <c r="L311" s="243">
        <f t="shared" si="181"/>
        <v>45902</v>
      </c>
      <c r="M311" s="243">
        <f t="shared" si="177"/>
        <v>45896</v>
      </c>
      <c r="N311" s="243">
        <f t="shared" si="178"/>
        <v>45920</v>
      </c>
      <c r="O311" s="243">
        <f t="shared" si="170"/>
        <v>45905</v>
      </c>
      <c r="P311" s="243">
        <f t="shared" si="171"/>
        <v>45907</v>
      </c>
      <c r="Q311" s="243">
        <f t="shared" si="180"/>
        <v>45905</v>
      </c>
    </row>
    <row r="312" spans="1:17" hidden="1" x14ac:dyDescent="0.2">
      <c r="A312" s="307">
        <v>31</v>
      </c>
      <c r="B312" s="308" t="s">
        <v>2252</v>
      </c>
      <c r="C312" s="266">
        <f t="shared" si="173"/>
        <v>45865</v>
      </c>
      <c r="D312" s="245">
        <f t="shared" si="179"/>
        <v>45870</v>
      </c>
      <c r="E312" s="243">
        <f t="shared" si="174"/>
        <v>45872</v>
      </c>
      <c r="F312" s="243">
        <f t="shared" si="165"/>
        <v>45896</v>
      </c>
      <c r="G312" s="245">
        <f t="shared" si="175"/>
        <v>45897</v>
      </c>
      <c r="H312" s="243">
        <f t="shared" si="166"/>
        <v>45899</v>
      </c>
      <c r="I312" s="246">
        <f t="shared" si="176"/>
        <v>45901</v>
      </c>
      <c r="J312" s="243">
        <f t="shared" si="167"/>
        <v>45905</v>
      </c>
      <c r="K312" s="243">
        <f t="shared" si="168"/>
        <v>45915</v>
      </c>
      <c r="L312" s="243">
        <f t="shared" si="181"/>
        <v>45909</v>
      </c>
      <c r="M312" s="243">
        <f t="shared" si="177"/>
        <v>45903</v>
      </c>
      <c r="N312" s="243">
        <f t="shared" si="178"/>
        <v>45927</v>
      </c>
      <c r="O312" s="243">
        <f t="shared" si="170"/>
        <v>45912</v>
      </c>
      <c r="P312" s="243">
        <f t="shared" si="171"/>
        <v>45914</v>
      </c>
      <c r="Q312" s="243">
        <f t="shared" si="180"/>
        <v>45912</v>
      </c>
    </row>
    <row r="313" spans="1:17" hidden="1" x14ac:dyDescent="0.2">
      <c r="A313" s="307">
        <v>32</v>
      </c>
      <c r="B313" s="308" t="s">
        <v>2262</v>
      </c>
      <c r="C313" s="266">
        <f t="shared" si="173"/>
        <v>45872</v>
      </c>
      <c r="D313" s="245">
        <f t="shared" si="179"/>
        <v>45877</v>
      </c>
      <c r="E313" s="243">
        <f t="shared" si="174"/>
        <v>45879</v>
      </c>
      <c r="F313" s="243">
        <f t="shared" si="165"/>
        <v>45903</v>
      </c>
      <c r="G313" s="245">
        <f t="shared" si="175"/>
        <v>45904</v>
      </c>
      <c r="H313" s="243">
        <f t="shared" si="166"/>
        <v>45906</v>
      </c>
      <c r="I313" s="246">
        <f t="shared" si="176"/>
        <v>45908</v>
      </c>
      <c r="J313" s="243">
        <f t="shared" si="167"/>
        <v>45912</v>
      </c>
      <c r="K313" s="243">
        <f t="shared" si="168"/>
        <v>45922</v>
      </c>
      <c r="L313" s="243">
        <f t="shared" si="181"/>
        <v>45916</v>
      </c>
      <c r="M313" s="243">
        <f t="shared" si="177"/>
        <v>45910</v>
      </c>
      <c r="N313" s="243">
        <f t="shared" si="178"/>
        <v>45934</v>
      </c>
      <c r="O313" s="243">
        <f t="shared" si="170"/>
        <v>45919</v>
      </c>
      <c r="P313" s="243">
        <f t="shared" si="171"/>
        <v>45921</v>
      </c>
      <c r="Q313" s="243">
        <f t="shared" si="180"/>
        <v>45919</v>
      </c>
    </row>
    <row r="314" spans="1:17" hidden="1" x14ac:dyDescent="0.2">
      <c r="A314" s="307">
        <v>33</v>
      </c>
      <c r="B314" s="308" t="s">
        <v>2272</v>
      </c>
      <c r="C314" s="266">
        <f t="shared" si="173"/>
        <v>45879</v>
      </c>
      <c r="D314" s="245">
        <f t="shared" si="179"/>
        <v>45884</v>
      </c>
      <c r="E314" s="243">
        <f t="shared" si="174"/>
        <v>45886</v>
      </c>
      <c r="F314" s="243">
        <f t="shared" ref="F314:F334" si="182">E314+24</f>
        <v>45910</v>
      </c>
      <c r="G314" s="245">
        <f t="shared" si="175"/>
        <v>45911</v>
      </c>
      <c r="H314" s="243">
        <f t="shared" si="166"/>
        <v>45913</v>
      </c>
      <c r="I314" s="246">
        <f t="shared" si="176"/>
        <v>45915</v>
      </c>
      <c r="J314" s="243">
        <f t="shared" si="167"/>
        <v>45919</v>
      </c>
      <c r="K314" s="243">
        <f t="shared" si="168"/>
        <v>45929</v>
      </c>
      <c r="L314" s="243">
        <f t="shared" si="181"/>
        <v>45923</v>
      </c>
      <c r="M314" s="243">
        <f t="shared" si="177"/>
        <v>45917</v>
      </c>
      <c r="N314" s="243">
        <f t="shared" si="178"/>
        <v>45941</v>
      </c>
      <c r="O314" s="243">
        <f t="shared" si="170"/>
        <v>45926</v>
      </c>
      <c r="P314" s="243">
        <f t="shared" si="171"/>
        <v>45928</v>
      </c>
      <c r="Q314" s="243">
        <f t="shared" si="180"/>
        <v>45926</v>
      </c>
    </row>
    <row r="315" spans="1:17" hidden="1" x14ac:dyDescent="0.2">
      <c r="A315" s="307">
        <v>34</v>
      </c>
      <c r="B315" s="308" t="s">
        <v>2281</v>
      </c>
      <c r="C315" s="266">
        <f t="shared" si="173"/>
        <v>45886</v>
      </c>
      <c r="D315" s="245">
        <f t="shared" si="179"/>
        <v>45891</v>
      </c>
      <c r="E315" s="243">
        <f t="shared" si="174"/>
        <v>45893</v>
      </c>
      <c r="F315" s="243">
        <f t="shared" si="182"/>
        <v>45917</v>
      </c>
      <c r="G315" s="245">
        <f t="shared" si="175"/>
        <v>45918</v>
      </c>
      <c r="H315" s="243">
        <f t="shared" si="166"/>
        <v>45920</v>
      </c>
      <c r="I315" s="246">
        <f t="shared" si="176"/>
        <v>45922</v>
      </c>
      <c r="J315" s="243">
        <f t="shared" si="167"/>
        <v>45926</v>
      </c>
      <c r="K315" s="243">
        <f t="shared" si="168"/>
        <v>45936</v>
      </c>
      <c r="L315" s="243">
        <f t="shared" si="181"/>
        <v>45930</v>
      </c>
      <c r="M315" s="243">
        <f t="shared" si="177"/>
        <v>45924</v>
      </c>
      <c r="N315" s="243">
        <f t="shared" si="178"/>
        <v>45948</v>
      </c>
      <c r="O315" s="243">
        <f t="shared" si="170"/>
        <v>45933</v>
      </c>
      <c r="P315" s="243">
        <f t="shared" si="171"/>
        <v>45935</v>
      </c>
      <c r="Q315" s="243">
        <f t="shared" si="180"/>
        <v>45933</v>
      </c>
    </row>
    <row r="316" spans="1:17" hidden="1" x14ac:dyDescent="0.2">
      <c r="A316" s="307">
        <v>35</v>
      </c>
      <c r="B316" s="308" t="s">
        <v>2303</v>
      </c>
      <c r="C316" s="266">
        <f t="shared" si="173"/>
        <v>45893</v>
      </c>
      <c r="D316" s="245">
        <f t="shared" si="179"/>
        <v>45898</v>
      </c>
      <c r="E316" s="243">
        <f t="shared" si="174"/>
        <v>45900</v>
      </c>
      <c r="F316" s="243">
        <f t="shared" si="182"/>
        <v>45924</v>
      </c>
      <c r="G316" s="245">
        <f t="shared" si="175"/>
        <v>45925</v>
      </c>
      <c r="H316" s="243">
        <f t="shared" si="166"/>
        <v>45927</v>
      </c>
      <c r="I316" s="246">
        <f t="shared" si="176"/>
        <v>45929</v>
      </c>
      <c r="J316" s="243">
        <f t="shared" si="167"/>
        <v>45933</v>
      </c>
      <c r="K316" s="243">
        <f t="shared" si="168"/>
        <v>45943</v>
      </c>
      <c r="L316" s="243">
        <f t="shared" si="181"/>
        <v>45937</v>
      </c>
      <c r="M316" s="243">
        <f t="shared" si="177"/>
        <v>45931</v>
      </c>
      <c r="N316" s="243">
        <f t="shared" si="178"/>
        <v>45955</v>
      </c>
      <c r="O316" s="243">
        <f t="shared" si="170"/>
        <v>45940</v>
      </c>
      <c r="P316" s="243">
        <f t="shared" si="171"/>
        <v>45942</v>
      </c>
      <c r="Q316" s="243">
        <f t="shared" si="180"/>
        <v>45940</v>
      </c>
    </row>
    <row r="317" spans="1:17" hidden="1" x14ac:dyDescent="0.2">
      <c r="A317" s="307">
        <v>36</v>
      </c>
      <c r="B317" s="308" t="s">
        <v>2304</v>
      </c>
      <c r="C317" s="266">
        <f t="shared" si="173"/>
        <v>45900</v>
      </c>
      <c r="D317" s="245">
        <f t="shared" si="179"/>
        <v>45905</v>
      </c>
      <c r="E317" s="243">
        <f t="shared" si="174"/>
        <v>45907</v>
      </c>
      <c r="F317" s="243">
        <f t="shared" si="182"/>
        <v>45931</v>
      </c>
      <c r="G317" s="245">
        <f t="shared" si="175"/>
        <v>45932</v>
      </c>
      <c r="H317" s="243">
        <f t="shared" ref="H317:H334" si="183">E317+27</f>
        <v>45934</v>
      </c>
      <c r="I317" s="246">
        <f t="shared" si="176"/>
        <v>45936</v>
      </c>
      <c r="J317" s="243">
        <f t="shared" si="167"/>
        <v>45940</v>
      </c>
      <c r="K317" s="243">
        <f t="shared" ref="K317:K334" si="184">E317+43</f>
        <v>45950</v>
      </c>
      <c r="L317" s="243">
        <f t="shared" si="181"/>
        <v>45944</v>
      </c>
      <c r="M317" s="243">
        <f t="shared" si="177"/>
        <v>45938</v>
      </c>
      <c r="N317" s="243">
        <f t="shared" si="178"/>
        <v>45962</v>
      </c>
      <c r="O317" s="243">
        <f t="shared" si="170"/>
        <v>45947</v>
      </c>
      <c r="P317" s="243">
        <f t="shared" ref="P317:P334" si="185">E317+42</f>
        <v>45949</v>
      </c>
      <c r="Q317" s="243">
        <f t="shared" si="180"/>
        <v>45947</v>
      </c>
    </row>
    <row r="318" spans="1:17" hidden="1" x14ac:dyDescent="0.2">
      <c r="A318" s="307">
        <v>37</v>
      </c>
      <c r="B318" s="308" t="s">
        <v>2315</v>
      </c>
      <c r="C318" s="266">
        <f t="shared" si="173"/>
        <v>45907</v>
      </c>
      <c r="D318" s="245">
        <f t="shared" si="179"/>
        <v>45912</v>
      </c>
      <c r="E318" s="243">
        <f t="shared" si="174"/>
        <v>45914</v>
      </c>
      <c r="F318" s="243">
        <f t="shared" si="182"/>
        <v>45938</v>
      </c>
      <c r="G318" s="245">
        <f t="shared" si="175"/>
        <v>45939</v>
      </c>
      <c r="H318" s="243">
        <f t="shared" si="183"/>
        <v>45941</v>
      </c>
      <c r="I318" s="246">
        <f t="shared" si="176"/>
        <v>45943</v>
      </c>
      <c r="J318" s="243">
        <f t="shared" si="167"/>
        <v>45947</v>
      </c>
      <c r="K318" s="243">
        <f t="shared" si="184"/>
        <v>45957</v>
      </c>
      <c r="L318" s="243">
        <f t="shared" si="181"/>
        <v>45951</v>
      </c>
      <c r="M318" s="243">
        <f t="shared" si="177"/>
        <v>45945</v>
      </c>
      <c r="N318" s="243">
        <f t="shared" si="178"/>
        <v>45969</v>
      </c>
      <c r="O318" s="243">
        <f t="shared" si="170"/>
        <v>45954</v>
      </c>
      <c r="P318" s="243">
        <f t="shared" si="185"/>
        <v>45956</v>
      </c>
      <c r="Q318" s="243">
        <f t="shared" si="180"/>
        <v>45954</v>
      </c>
    </row>
    <row r="319" spans="1:17" hidden="1" x14ac:dyDescent="0.2">
      <c r="A319" s="307">
        <v>38</v>
      </c>
      <c r="B319" s="308" t="s">
        <v>2335</v>
      </c>
      <c r="C319" s="266">
        <f t="shared" si="173"/>
        <v>45914</v>
      </c>
      <c r="D319" s="245">
        <f t="shared" si="179"/>
        <v>45919</v>
      </c>
      <c r="E319" s="243">
        <f t="shared" si="174"/>
        <v>45921</v>
      </c>
      <c r="F319" s="243">
        <f t="shared" si="182"/>
        <v>45945</v>
      </c>
      <c r="G319" s="245">
        <f t="shared" si="175"/>
        <v>45946</v>
      </c>
      <c r="H319" s="243">
        <f t="shared" si="183"/>
        <v>45948</v>
      </c>
      <c r="I319" s="246">
        <f t="shared" si="176"/>
        <v>45950</v>
      </c>
      <c r="J319" s="243">
        <f t="shared" si="167"/>
        <v>45954</v>
      </c>
      <c r="K319" s="243">
        <f t="shared" si="184"/>
        <v>45964</v>
      </c>
      <c r="L319" s="243">
        <f t="shared" si="181"/>
        <v>45958</v>
      </c>
      <c r="M319" s="243">
        <f t="shared" si="177"/>
        <v>45952</v>
      </c>
      <c r="N319" s="243">
        <f t="shared" si="178"/>
        <v>45976</v>
      </c>
      <c r="O319" s="243">
        <f t="shared" si="170"/>
        <v>45961</v>
      </c>
      <c r="P319" s="243">
        <f t="shared" si="185"/>
        <v>45963</v>
      </c>
      <c r="Q319" s="243">
        <f t="shared" si="180"/>
        <v>45961</v>
      </c>
    </row>
    <row r="320" spans="1:17" hidden="1" x14ac:dyDescent="0.2">
      <c r="A320" s="307">
        <v>39</v>
      </c>
      <c r="B320" s="308" t="s">
        <v>2334</v>
      </c>
      <c r="C320" s="266">
        <f t="shared" ref="C320:C334" si="186">E320-7</f>
        <v>45921</v>
      </c>
      <c r="D320" s="245">
        <f t="shared" si="179"/>
        <v>45926</v>
      </c>
      <c r="E320" s="243">
        <f t="shared" si="174"/>
        <v>45928</v>
      </c>
      <c r="F320" s="243">
        <f t="shared" si="182"/>
        <v>45952</v>
      </c>
      <c r="G320" s="245">
        <f t="shared" si="175"/>
        <v>45953</v>
      </c>
      <c r="H320" s="243">
        <f t="shared" si="183"/>
        <v>45955</v>
      </c>
      <c r="I320" s="246">
        <f t="shared" si="176"/>
        <v>45957</v>
      </c>
      <c r="J320" s="243">
        <f t="shared" si="167"/>
        <v>45961</v>
      </c>
      <c r="K320" s="243">
        <f t="shared" si="184"/>
        <v>45971</v>
      </c>
      <c r="L320" s="243">
        <f t="shared" si="181"/>
        <v>45965</v>
      </c>
      <c r="M320" s="243">
        <f t="shared" si="177"/>
        <v>45959</v>
      </c>
      <c r="N320" s="243">
        <f t="shared" si="178"/>
        <v>45983</v>
      </c>
      <c r="O320" s="243">
        <f t="shared" si="170"/>
        <v>45968</v>
      </c>
      <c r="P320" s="243">
        <f t="shared" si="185"/>
        <v>45970</v>
      </c>
      <c r="Q320" s="243">
        <f t="shared" si="180"/>
        <v>45968</v>
      </c>
    </row>
    <row r="321" spans="1:17" hidden="1" x14ac:dyDescent="0.2">
      <c r="A321" s="307">
        <v>40</v>
      </c>
      <c r="B321" s="308" t="s">
        <v>2360</v>
      </c>
      <c r="C321" s="266">
        <f t="shared" si="186"/>
        <v>45928</v>
      </c>
      <c r="D321" s="245">
        <f t="shared" si="179"/>
        <v>45933</v>
      </c>
      <c r="E321" s="243">
        <f t="shared" si="174"/>
        <v>45935</v>
      </c>
      <c r="F321" s="243">
        <f t="shared" si="182"/>
        <v>45959</v>
      </c>
      <c r="G321" s="245">
        <f t="shared" si="175"/>
        <v>45960</v>
      </c>
      <c r="H321" s="243">
        <f t="shared" si="183"/>
        <v>45962</v>
      </c>
      <c r="I321" s="246">
        <f t="shared" si="176"/>
        <v>45964</v>
      </c>
      <c r="J321" s="243">
        <f t="shared" si="167"/>
        <v>45968</v>
      </c>
      <c r="K321" s="243">
        <f t="shared" si="184"/>
        <v>45978</v>
      </c>
      <c r="L321" s="243">
        <f t="shared" si="181"/>
        <v>45972</v>
      </c>
      <c r="M321" s="243">
        <f t="shared" si="177"/>
        <v>45966</v>
      </c>
      <c r="N321" s="243">
        <f t="shared" si="178"/>
        <v>45990</v>
      </c>
      <c r="O321" s="243">
        <f t="shared" si="170"/>
        <v>45975</v>
      </c>
      <c r="P321" s="243">
        <f t="shared" si="185"/>
        <v>45977</v>
      </c>
      <c r="Q321" s="243">
        <f t="shared" si="180"/>
        <v>45975</v>
      </c>
    </row>
    <row r="322" spans="1:17" hidden="1" x14ac:dyDescent="0.2">
      <c r="A322" s="307">
        <v>41</v>
      </c>
      <c r="B322" s="308" t="s">
        <v>2353</v>
      </c>
      <c r="C322" s="266">
        <f t="shared" si="186"/>
        <v>45935</v>
      </c>
      <c r="D322" s="245">
        <f t="shared" si="179"/>
        <v>45940</v>
      </c>
      <c r="E322" s="243">
        <f t="shared" si="174"/>
        <v>45942</v>
      </c>
      <c r="F322" s="243">
        <f t="shared" si="182"/>
        <v>45966</v>
      </c>
      <c r="G322" s="245">
        <f t="shared" si="175"/>
        <v>45967</v>
      </c>
      <c r="H322" s="243">
        <f t="shared" si="183"/>
        <v>45969</v>
      </c>
      <c r="I322" s="246">
        <f t="shared" si="176"/>
        <v>45971</v>
      </c>
      <c r="J322" s="243">
        <f t="shared" si="167"/>
        <v>45975</v>
      </c>
      <c r="K322" s="243">
        <f t="shared" si="184"/>
        <v>45985</v>
      </c>
      <c r="L322" s="243">
        <f t="shared" si="181"/>
        <v>45979</v>
      </c>
      <c r="M322" s="243">
        <f t="shared" si="177"/>
        <v>45973</v>
      </c>
      <c r="N322" s="243">
        <f t="shared" si="178"/>
        <v>45997</v>
      </c>
      <c r="O322" s="243">
        <f t="shared" si="170"/>
        <v>45982</v>
      </c>
      <c r="P322" s="243">
        <f t="shared" si="185"/>
        <v>45984</v>
      </c>
      <c r="Q322" s="243">
        <f t="shared" si="180"/>
        <v>45982</v>
      </c>
    </row>
    <row r="323" spans="1:17" hidden="1" x14ac:dyDescent="0.2">
      <c r="A323" s="261">
        <v>42</v>
      </c>
      <c r="B323" s="230" t="s">
        <v>2361</v>
      </c>
      <c r="C323" s="300">
        <f t="shared" si="186"/>
        <v>45942</v>
      </c>
      <c r="D323" s="295">
        <f t="shared" si="179"/>
        <v>45947</v>
      </c>
      <c r="E323" s="294">
        <f t="shared" si="174"/>
        <v>45949</v>
      </c>
      <c r="F323" s="295">
        <f t="shared" si="182"/>
        <v>45973</v>
      </c>
      <c r="G323" s="295">
        <f t="shared" si="175"/>
        <v>45974</v>
      </c>
      <c r="H323" s="295">
        <f t="shared" si="183"/>
        <v>45976</v>
      </c>
      <c r="I323" s="296">
        <f t="shared" si="176"/>
        <v>45978</v>
      </c>
      <c r="J323" s="294">
        <f t="shared" si="167"/>
        <v>45982</v>
      </c>
      <c r="K323" s="294">
        <f t="shared" si="184"/>
        <v>45992</v>
      </c>
      <c r="L323" s="296">
        <f t="shared" si="181"/>
        <v>45986</v>
      </c>
      <c r="M323" s="294">
        <f t="shared" si="177"/>
        <v>45980</v>
      </c>
      <c r="N323" s="296">
        <f t="shared" si="178"/>
        <v>46004</v>
      </c>
      <c r="O323" s="246">
        <f t="shared" si="170"/>
        <v>45989</v>
      </c>
      <c r="P323" s="294">
        <f t="shared" si="185"/>
        <v>45991</v>
      </c>
      <c r="Q323" s="294">
        <f t="shared" si="180"/>
        <v>45989</v>
      </c>
    </row>
    <row r="324" spans="1:17" hidden="1" x14ac:dyDescent="0.2">
      <c r="A324" s="239">
        <v>43</v>
      </c>
      <c r="B324" s="230" t="s">
        <v>2371</v>
      </c>
      <c r="C324" s="242">
        <f t="shared" si="186"/>
        <v>45949</v>
      </c>
      <c r="D324" s="245">
        <f t="shared" si="179"/>
        <v>45954</v>
      </c>
      <c r="E324" s="243">
        <f t="shared" si="174"/>
        <v>45956</v>
      </c>
      <c r="F324" s="245">
        <f t="shared" si="182"/>
        <v>45980</v>
      </c>
      <c r="G324" s="245">
        <f t="shared" si="175"/>
        <v>45981</v>
      </c>
      <c r="H324" s="245">
        <f t="shared" si="183"/>
        <v>45983</v>
      </c>
      <c r="I324" s="246">
        <f t="shared" si="176"/>
        <v>45985</v>
      </c>
      <c r="J324" s="243">
        <f>E324+30</f>
        <v>45986</v>
      </c>
      <c r="K324" s="243">
        <f t="shared" si="184"/>
        <v>45999</v>
      </c>
      <c r="L324" s="243">
        <f>E324+34</f>
        <v>45990</v>
      </c>
      <c r="M324" s="243">
        <f t="shared" si="177"/>
        <v>45987</v>
      </c>
      <c r="N324" s="246">
        <f t="shared" si="178"/>
        <v>46011</v>
      </c>
      <c r="O324" s="246">
        <f>E324+44</f>
        <v>46000</v>
      </c>
      <c r="P324" s="243">
        <f t="shared" si="185"/>
        <v>45998</v>
      </c>
      <c r="Q324" s="243">
        <f t="shared" si="180"/>
        <v>45996</v>
      </c>
    </row>
    <row r="325" spans="1:17" hidden="1" x14ac:dyDescent="0.2">
      <c r="A325" s="239">
        <v>44</v>
      </c>
      <c r="B325" s="230" t="s">
        <v>2379</v>
      </c>
      <c r="C325" s="242">
        <f t="shared" si="186"/>
        <v>45956</v>
      </c>
      <c r="D325" s="245">
        <f t="shared" si="179"/>
        <v>45961</v>
      </c>
      <c r="E325" s="243">
        <f t="shared" si="174"/>
        <v>45963</v>
      </c>
      <c r="F325" s="245">
        <f t="shared" si="182"/>
        <v>45987</v>
      </c>
      <c r="G325" s="245">
        <f t="shared" si="175"/>
        <v>45988</v>
      </c>
      <c r="H325" s="245">
        <f t="shared" si="183"/>
        <v>45990</v>
      </c>
      <c r="I325" s="246">
        <f t="shared" si="176"/>
        <v>45992</v>
      </c>
      <c r="J325" s="243">
        <f>E325+30</f>
        <v>45993</v>
      </c>
      <c r="K325" s="243">
        <f t="shared" si="184"/>
        <v>46006</v>
      </c>
      <c r="L325" s="243">
        <f>E325+34</f>
        <v>45997</v>
      </c>
      <c r="M325" s="243">
        <f t="shared" si="177"/>
        <v>45994</v>
      </c>
      <c r="N325" s="246">
        <f t="shared" si="178"/>
        <v>46018</v>
      </c>
      <c r="O325" s="246">
        <f>E325+37</f>
        <v>46000</v>
      </c>
      <c r="P325" s="243">
        <f t="shared" si="185"/>
        <v>46005</v>
      </c>
      <c r="Q325" s="243">
        <f t="shared" si="180"/>
        <v>46003</v>
      </c>
    </row>
    <row r="326" spans="1:17" hidden="1" x14ac:dyDescent="0.2">
      <c r="A326" s="239">
        <v>45</v>
      </c>
      <c r="B326" s="230" t="s">
        <v>2391</v>
      </c>
      <c r="C326" s="242">
        <f t="shared" si="186"/>
        <v>45963</v>
      </c>
      <c r="D326" s="245">
        <f t="shared" si="179"/>
        <v>45968</v>
      </c>
      <c r="E326" s="243">
        <f t="shared" si="174"/>
        <v>45970</v>
      </c>
      <c r="F326" s="245">
        <f t="shared" si="182"/>
        <v>45994</v>
      </c>
      <c r="G326" s="245">
        <f t="shared" si="175"/>
        <v>45995</v>
      </c>
      <c r="H326" s="245">
        <f t="shared" si="183"/>
        <v>45997</v>
      </c>
      <c r="I326" s="246">
        <f t="shared" si="176"/>
        <v>45999</v>
      </c>
      <c r="J326" s="243">
        <f>E326+35</f>
        <v>46005</v>
      </c>
      <c r="K326" s="243">
        <f t="shared" si="184"/>
        <v>46013</v>
      </c>
      <c r="L326" s="243">
        <f>E326+37</f>
        <v>46007</v>
      </c>
      <c r="M326" s="243">
        <f t="shared" si="177"/>
        <v>46001</v>
      </c>
      <c r="N326" s="246">
        <f t="shared" si="178"/>
        <v>46025</v>
      </c>
      <c r="O326" s="246">
        <f>E326+37</f>
        <v>46007</v>
      </c>
      <c r="P326" s="243">
        <f t="shared" si="185"/>
        <v>46012</v>
      </c>
      <c r="Q326" s="243">
        <f t="shared" si="180"/>
        <v>46010</v>
      </c>
    </row>
    <row r="327" spans="1:17" hidden="1" x14ac:dyDescent="0.2">
      <c r="A327" s="239">
        <v>46</v>
      </c>
      <c r="B327" s="230" t="s">
        <v>2398</v>
      </c>
      <c r="C327" s="242">
        <f t="shared" si="186"/>
        <v>45970</v>
      </c>
      <c r="D327" s="245">
        <f t="shared" si="179"/>
        <v>45975</v>
      </c>
      <c r="E327" s="243">
        <f t="shared" si="174"/>
        <v>45977</v>
      </c>
      <c r="F327" s="245">
        <f t="shared" si="182"/>
        <v>46001</v>
      </c>
      <c r="G327" s="245">
        <f t="shared" ref="G327:G334" si="187">E327+25</f>
        <v>46002</v>
      </c>
      <c r="H327" s="245">
        <f t="shared" si="183"/>
        <v>46004</v>
      </c>
      <c r="I327" s="246">
        <f t="shared" ref="I327:I334" si="188">E327+29</f>
        <v>46006</v>
      </c>
      <c r="J327" s="243">
        <f>E327+28</f>
        <v>46005</v>
      </c>
      <c r="K327" s="243">
        <f t="shared" si="184"/>
        <v>46020</v>
      </c>
      <c r="L327" s="243">
        <f t="shared" ref="L327:L334" si="189">E327+34</f>
        <v>46011</v>
      </c>
      <c r="M327" s="243">
        <f t="shared" si="177"/>
        <v>46008</v>
      </c>
      <c r="N327" s="246">
        <f t="shared" si="178"/>
        <v>46032</v>
      </c>
      <c r="O327" s="246">
        <f>E327+36</f>
        <v>46013</v>
      </c>
      <c r="P327" s="243">
        <f t="shared" si="185"/>
        <v>46019</v>
      </c>
      <c r="Q327" s="243">
        <f t="shared" si="180"/>
        <v>46017</v>
      </c>
    </row>
    <row r="328" spans="1:17" hidden="1" x14ac:dyDescent="0.2">
      <c r="A328" s="239">
        <v>47</v>
      </c>
      <c r="B328" s="230" t="s">
        <v>2407</v>
      </c>
      <c r="C328" s="242">
        <f t="shared" si="186"/>
        <v>45977</v>
      </c>
      <c r="D328" s="245">
        <f t="shared" ref="D328:D334" si="190">E328-4</f>
        <v>45980</v>
      </c>
      <c r="E328" s="243">
        <f t="shared" si="174"/>
        <v>45984</v>
      </c>
      <c r="F328" s="245">
        <f t="shared" si="182"/>
        <v>46008</v>
      </c>
      <c r="G328" s="245">
        <f t="shared" si="187"/>
        <v>46009</v>
      </c>
      <c r="H328" s="245">
        <f t="shared" si="183"/>
        <v>46011</v>
      </c>
      <c r="I328" s="246">
        <f t="shared" si="188"/>
        <v>46013</v>
      </c>
      <c r="J328" s="243">
        <f t="shared" ref="J328:J334" si="191">E328+30</f>
        <v>46014</v>
      </c>
      <c r="K328" s="243">
        <f t="shared" si="184"/>
        <v>46027</v>
      </c>
      <c r="L328" s="243">
        <f t="shared" si="189"/>
        <v>46018</v>
      </c>
      <c r="M328" s="243">
        <f t="shared" ref="M328:M334" si="192">E328+31</f>
        <v>46015</v>
      </c>
      <c r="N328" s="246">
        <f t="shared" ref="N328:N334" si="193">F328+31</f>
        <v>46039</v>
      </c>
      <c r="O328" s="246">
        <f t="shared" ref="O328:O334" si="194">E328+37</f>
        <v>46021</v>
      </c>
      <c r="P328" s="243">
        <f t="shared" si="185"/>
        <v>46026</v>
      </c>
      <c r="Q328" s="243">
        <f t="shared" si="180"/>
        <v>46022</v>
      </c>
    </row>
    <row r="329" spans="1:17" hidden="1" x14ac:dyDescent="0.2">
      <c r="A329" s="239">
        <v>48</v>
      </c>
      <c r="B329" s="230" t="s">
        <v>2446</v>
      </c>
      <c r="C329" s="242">
        <f t="shared" si="186"/>
        <v>45982</v>
      </c>
      <c r="D329" s="245">
        <f t="shared" si="190"/>
        <v>45985</v>
      </c>
      <c r="E329" s="243">
        <v>45989</v>
      </c>
      <c r="F329" s="245">
        <f t="shared" si="182"/>
        <v>46013</v>
      </c>
      <c r="G329" s="245">
        <f t="shared" si="187"/>
        <v>46014</v>
      </c>
      <c r="H329" s="245">
        <f t="shared" si="183"/>
        <v>46016</v>
      </c>
      <c r="I329" s="246">
        <f t="shared" si="188"/>
        <v>46018</v>
      </c>
      <c r="J329" s="243">
        <f t="shared" si="191"/>
        <v>46019</v>
      </c>
      <c r="K329" s="243">
        <f t="shared" si="184"/>
        <v>46032</v>
      </c>
      <c r="L329" s="243">
        <f t="shared" si="189"/>
        <v>46023</v>
      </c>
      <c r="M329" s="243">
        <f t="shared" si="192"/>
        <v>46020</v>
      </c>
      <c r="N329" s="246">
        <f t="shared" si="193"/>
        <v>46044</v>
      </c>
      <c r="O329" s="246">
        <f t="shared" si="194"/>
        <v>46026</v>
      </c>
      <c r="P329" s="243">
        <f t="shared" si="185"/>
        <v>46031</v>
      </c>
      <c r="Q329" s="243">
        <f t="shared" si="180"/>
        <v>46027</v>
      </c>
    </row>
    <row r="330" spans="1:17" hidden="1" x14ac:dyDescent="0.2">
      <c r="A330" s="239">
        <v>49</v>
      </c>
      <c r="B330" s="230" t="s">
        <v>2437</v>
      </c>
      <c r="C330" s="242">
        <f t="shared" si="186"/>
        <v>45989</v>
      </c>
      <c r="D330" s="245">
        <f t="shared" si="190"/>
        <v>45992</v>
      </c>
      <c r="E330" s="243">
        <f t="shared" ref="E330:E334" si="195">E329+7</f>
        <v>45996</v>
      </c>
      <c r="F330" s="245">
        <f t="shared" si="182"/>
        <v>46020</v>
      </c>
      <c r="G330" s="245">
        <f t="shared" si="187"/>
        <v>46021</v>
      </c>
      <c r="H330" s="245">
        <f t="shared" si="183"/>
        <v>46023</v>
      </c>
      <c r="I330" s="246">
        <f t="shared" si="188"/>
        <v>46025</v>
      </c>
      <c r="J330" s="243">
        <f t="shared" si="191"/>
        <v>46026</v>
      </c>
      <c r="K330" s="243">
        <f t="shared" si="184"/>
        <v>46039</v>
      </c>
      <c r="L330" s="243">
        <f t="shared" si="189"/>
        <v>46030</v>
      </c>
      <c r="M330" s="243">
        <f t="shared" si="192"/>
        <v>46027</v>
      </c>
      <c r="N330" s="246">
        <f t="shared" si="193"/>
        <v>46051</v>
      </c>
      <c r="O330" s="246">
        <f t="shared" si="194"/>
        <v>46033</v>
      </c>
      <c r="P330" s="243">
        <f t="shared" si="185"/>
        <v>46038</v>
      </c>
      <c r="Q330" s="243">
        <f t="shared" si="180"/>
        <v>46034</v>
      </c>
    </row>
    <row r="331" spans="1:17" hidden="1" x14ac:dyDescent="0.2">
      <c r="A331" s="239">
        <v>50</v>
      </c>
      <c r="B331" s="230" t="s">
        <v>2447</v>
      </c>
      <c r="C331" s="242">
        <f t="shared" si="186"/>
        <v>45996</v>
      </c>
      <c r="D331" s="245">
        <f t="shared" si="190"/>
        <v>45999</v>
      </c>
      <c r="E331" s="243">
        <f t="shared" si="195"/>
        <v>46003</v>
      </c>
      <c r="F331" s="245">
        <f t="shared" si="182"/>
        <v>46027</v>
      </c>
      <c r="G331" s="245">
        <f t="shared" si="187"/>
        <v>46028</v>
      </c>
      <c r="H331" s="245">
        <f t="shared" si="183"/>
        <v>46030</v>
      </c>
      <c r="I331" s="246">
        <f t="shared" si="188"/>
        <v>46032</v>
      </c>
      <c r="J331" s="243">
        <f t="shared" si="191"/>
        <v>46033</v>
      </c>
      <c r="K331" s="243">
        <f t="shared" si="184"/>
        <v>46046</v>
      </c>
      <c r="L331" s="243">
        <f t="shared" si="189"/>
        <v>46037</v>
      </c>
      <c r="M331" s="243">
        <f t="shared" si="192"/>
        <v>46034</v>
      </c>
      <c r="N331" s="246">
        <f t="shared" si="193"/>
        <v>46058</v>
      </c>
      <c r="O331" s="246">
        <f t="shared" si="194"/>
        <v>46040</v>
      </c>
      <c r="P331" s="243">
        <f t="shared" si="185"/>
        <v>46045</v>
      </c>
      <c r="Q331" s="243">
        <f t="shared" si="180"/>
        <v>46041</v>
      </c>
    </row>
    <row r="332" spans="1:17" hidden="1" x14ac:dyDescent="0.2">
      <c r="A332" s="239">
        <v>51</v>
      </c>
      <c r="B332" s="230" t="s">
        <v>2492</v>
      </c>
      <c r="C332" s="242">
        <f t="shared" si="186"/>
        <v>46003</v>
      </c>
      <c r="D332" s="245">
        <f t="shared" si="190"/>
        <v>46006</v>
      </c>
      <c r="E332" s="243">
        <f t="shared" si="195"/>
        <v>46010</v>
      </c>
      <c r="F332" s="245">
        <f t="shared" si="182"/>
        <v>46034</v>
      </c>
      <c r="G332" s="245">
        <f t="shared" si="187"/>
        <v>46035</v>
      </c>
      <c r="H332" s="245">
        <f t="shared" si="183"/>
        <v>46037</v>
      </c>
      <c r="I332" s="246">
        <f t="shared" si="188"/>
        <v>46039</v>
      </c>
      <c r="J332" s="243">
        <f t="shared" si="191"/>
        <v>46040</v>
      </c>
      <c r="K332" s="243">
        <f t="shared" si="184"/>
        <v>46053</v>
      </c>
      <c r="L332" s="243">
        <f t="shared" si="189"/>
        <v>46044</v>
      </c>
      <c r="M332" s="243">
        <f t="shared" si="192"/>
        <v>46041</v>
      </c>
      <c r="N332" s="246">
        <f t="shared" si="193"/>
        <v>46065</v>
      </c>
      <c r="O332" s="246">
        <f t="shared" si="194"/>
        <v>46047</v>
      </c>
      <c r="P332" s="243">
        <f t="shared" si="185"/>
        <v>46052</v>
      </c>
      <c r="Q332" s="243">
        <f t="shared" si="180"/>
        <v>46048</v>
      </c>
    </row>
    <row r="333" spans="1:17" hidden="1" x14ac:dyDescent="0.2">
      <c r="A333" s="239">
        <v>52</v>
      </c>
      <c r="B333" s="230" t="s">
        <v>2480</v>
      </c>
      <c r="C333" s="242">
        <f t="shared" si="186"/>
        <v>46010</v>
      </c>
      <c r="D333" s="245">
        <f t="shared" si="190"/>
        <v>46013</v>
      </c>
      <c r="E333" s="243">
        <f t="shared" si="195"/>
        <v>46017</v>
      </c>
      <c r="F333" s="245">
        <f t="shared" si="182"/>
        <v>46041</v>
      </c>
      <c r="G333" s="245">
        <f t="shared" si="187"/>
        <v>46042</v>
      </c>
      <c r="H333" s="245">
        <f t="shared" si="183"/>
        <v>46044</v>
      </c>
      <c r="I333" s="246">
        <f t="shared" si="188"/>
        <v>46046</v>
      </c>
      <c r="J333" s="243">
        <f t="shared" si="191"/>
        <v>46047</v>
      </c>
      <c r="K333" s="243">
        <f t="shared" si="184"/>
        <v>46060</v>
      </c>
      <c r="L333" s="243">
        <f t="shared" si="189"/>
        <v>46051</v>
      </c>
      <c r="M333" s="243">
        <f t="shared" si="192"/>
        <v>46048</v>
      </c>
      <c r="N333" s="246">
        <f t="shared" si="193"/>
        <v>46072</v>
      </c>
      <c r="O333" s="246">
        <f t="shared" si="194"/>
        <v>46054</v>
      </c>
      <c r="P333" s="243">
        <f t="shared" si="185"/>
        <v>46059</v>
      </c>
      <c r="Q333" s="243">
        <f t="shared" si="180"/>
        <v>46055</v>
      </c>
    </row>
    <row r="334" spans="1:17" hidden="1" x14ac:dyDescent="0.2">
      <c r="A334" s="239">
        <v>1</v>
      </c>
      <c r="B334" s="230" t="s">
        <v>2491</v>
      </c>
      <c r="C334" s="242">
        <f t="shared" si="186"/>
        <v>46017</v>
      </c>
      <c r="D334" s="245">
        <f t="shared" si="190"/>
        <v>46020</v>
      </c>
      <c r="E334" s="243">
        <f t="shared" si="195"/>
        <v>46024</v>
      </c>
      <c r="F334" s="245">
        <f t="shared" si="182"/>
        <v>46048</v>
      </c>
      <c r="G334" s="245">
        <f t="shared" si="187"/>
        <v>46049</v>
      </c>
      <c r="H334" s="245">
        <f t="shared" si="183"/>
        <v>46051</v>
      </c>
      <c r="I334" s="246">
        <f t="shared" si="188"/>
        <v>46053</v>
      </c>
      <c r="J334" s="243">
        <f t="shared" si="191"/>
        <v>46054</v>
      </c>
      <c r="K334" s="243">
        <f t="shared" si="184"/>
        <v>46067</v>
      </c>
      <c r="L334" s="243">
        <f t="shared" si="189"/>
        <v>46058</v>
      </c>
      <c r="M334" s="243">
        <f t="shared" si="192"/>
        <v>46055</v>
      </c>
      <c r="N334" s="246">
        <f t="shared" si="193"/>
        <v>46079</v>
      </c>
      <c r="O334" s="246">
        <f t="shared" si="194"/>
        <v>46061</v>
      </c>
      <c r="P334" s="243">
        <f t="shared" si="185"/>
        <v>46066</v>
      </c>
      <c r="Q334" s="243">
        <f t="shared" si="180"/>
        <v>46062</v>
      </c>
    </row>
    <row r="335" spans="1:17" hidden="1" x14ac:dyDescent="0.2">
      <c r="A335" s="239">
        <v>2</v>
      </c>
      <c r="B335" s="230" t="s">
        <v>2502</v>
      </c>
      <c r="C335" s="242">
        <v>46024</v>
      </c>
      <c r="D335" s="245">
        <v>46027</v>
      </c>
      <c r="E335" s="243">
        <v>46031</v>
      </c>
      <c r="F335" s="245">
        <v>46055</v>
      </c>
      <c r="G335" s="245">
        <v>46056</v>
      </c>
      <c r="H335" s="245">
        <v>46058</v>
      </c>
      <c r="I335" s="246">
        <v>46060</v>
      </c>
      <c r="J335" s="243">
        <v>46061</v>
      </c>
      <c r="K335" s="243">
        <v>46074</v>
      </c>
      <c r="L335" s="243">
        <v>46068</v>
      </c>
      <c r="M335" s="243">
        <v>46062</v>
      </c>
      <c r="N335" s="246">
        <v>46062</v>
      </c>
      <c r="O335" s="246">
        <v>46068</v>
      </c>
      <c r="P335" s="243">
        <v>46073</v>
      </c>
      <c r="Q335" s="243">
        <v>46069</v>
      </c>
    </row>
    <row r="336" spans="1:17" hidden="1" x14ac:dyDescent="0.2">
      <c r="A336" s="239">
        <v>3</v>
      </c>
      <c r="B336" s="230" t="s">
        <v>2512</v>
      </c>
      <c r="C336" s="242">
        <v>46031</v>
      </c>
      <c r="D336" s="245" t="e">
        <f>#REF!-4</f>
        <v>#REF!</v>
      </c>
      <c r="E336" s="243" t="s">
        <v>782</v>
      </c>
      <c r="F336" s="245">
        <v>46062</v>
      </c>
      <c r="G336" s="245">
        <v>46063</v>
      </c>
      <c r="H336" s="245">
        <v>46065</v>
      </c>
      <c r="I336" s="294">
        <v>46067</v>
      </c>
      <c r="J336" s="243">
        <v>46068</v>
      </c>
      <c r="K336" s="243">
        <v>46081</v>
      </c>
      <c r="L336" s="243">
        <v>46075</v>
      </c>
      <c r="M336" s="243" t="e">
        <f>#REF!+37</f>
        <v>#REF!</v>
      </c>
      <c r="N336" s="246" t="e">
        <f>#REF!+37</f>
        <v>#REF!</v>
      </c>
      <c r="O336" s="246" t="e">
        <f>#REF!+40</f>
        <v>#REF!</v>
      </c>
      <c r="P336" s="243">
        <v>46080</v>
      </c>
      <c r="Q336" s="294" t="e">
        <f>#REF!+46</f>
        <v>#REF!</v>
      </c>
    </row>
    <row r="337" spans="1:18" hidden="1" x14ac:dyDescent="0.2">
      <c r="A337" s="261">
        <v>4</v>
      </c>
      <c r="B337" s="292" t="s">
        <v>2529</v>
      </c>
      <c r="C337" s="300">
        <v>46038</v>
      </c>
      <c r="D337" s="295">
        <f>E337-2</f>
        <v>46044</v>
      </c>
      <c r="E337" s="294">
        <v>46046</v>
      </c>
      <c r="F337" s="295">
        <f t="shared" ref="F337:F342" si="196">+E337+24</f>
        <v>46070</v>
      </c>
      <c r="G337" s="295">
        <f t="shared" ref="G337:G342" si="197">+E337+25</f>
        <v>46071</v>
      </c>
      <c r="H337" s="295">
        <f t="shared" ref="H337:H342" si="198">+E337+27</f>
        <v>46073</v>
      </c>
      <c r="I337" s="294">
        <f>+E337+29</f>
        <v>46075</v>
      </c>
      <c r="J337" s="294">
        <f>+E337+30</f>
        <v>46076</v>
      </c>
      <c r="K337" s="294">
        <f>+E337+43</f>
        <v>46089</v>
      </c>
      <c r="L337" s="294">
        <f t="shared" ref="L337:L345" si="199">+E337+37</f>
        <v>46083</v>
      </c>
      <c r="M337" s="294">
        <f t="shared" ref="M337:N339" si="200">+E337+37</f>
        <v>46083</v>
      </c>
      <c r="N337" s="296">
        <f t="shared" si="200"/>
        <v>46107</v>
      </c>
      <c r="O337" s="296">
        <f t="shared" ref="O337:O345" si="201">+E337+40</f>
        <v>46086</v>
      </c>
      <c r="P337" s="294">
        <v>46087</v>
      </c>
      <c r="Q337" s="294">
        <f t="shared" ref="Q337:Q345" si="202">+E337+46</f>
        <v>46092</v>
      </c>
    </row>
    <row r="338" spans="1:18" hidden="1" x14ac:dyDescent="0.2">
      <c r="A338" s="239">
        <v>5</v>
      </c>
      <c r="B338" s="230" t="s">
        <v>2528</v>
      </c>
      <c r="C338" s="242">
        <v>46045</v>
      </c>
      <c r="D338" s="245">
        <f t="shared" ref="D338:D341" si="203">E338-2</f>
        <v>46051</v>
      </c>
      <c r="E338" s="243">
        <f>+E337+7</f>
        <v>46053</v>
      </c>
      <c r="F338" s="245">
        <f t="shared" si="196"/>
        <v>46077</v>
      </c>
      <c r="G338" s="245">
        <f t="shared" si="197"/>
        <v>46078</v>
      </c>
      <c r="H338" s="245">
        <f t="shared" si="198"/>
        <v>46080</v>
      </c>
      <c r="I338" s="243">
        <f t="shared" ref="I338:I341" si="204">+E338+29</f>
        <v>46082</v>
      </c>
      <c r="J338" s="243">
        <f t="shared" ref="J338:J341" si="205">+E338+30</f>
        <v>46083</v>
      </c>
      <c r="K338" s="243">
        <f>+E338+43</f>
        <v>46096</v>
      </c>
      <c r="L338" s="243">
        <f t="shared" si="199"/>
        <v>46090</v>
      </c>
      <c r="M338" s="243">
        <f t="shared" si="200"/>
        <v>46090</v>
      </c>
      <c r="N338" s="246">
        <f t="shared" si="200"/>
        <v>46114</v>
      </c>
      <c r="O338" s="246">
        <f t="shared" si="201"/>
        <v>46093</v>
      </c>
      <c r="P338" s="243">
        <v>46094</v>
      </c>
      <c r="Q338" s="243">
        <f t="shared" si="202"/>
        <v>46099</v>
      </c>
    </row>
    <row r="339" spans="1:18" hidden="1" x14ac:dyDescent="0.2">
      <c r="A339" s="239">
        <v>6</v>
      </c>
      <c r="B339" s="230" t="s">
        <v>2562</v>
      </c>
      <c r="C339" s="242">
        <v>46052</v>
      </c>
      <c r="D339" s="245">
        <f t="shared" si="203"/>
        <v>46059</v>
      </c>
      <c r="E339" s="243">
        <f>E338+8</f>
        <v>46061</v>
      </c>
      <c r="F339" s="245">
        <f t="shared" si="196"/>
        <v>46085</v>
      </c>
      <c r="G339" s="245">
        <f t="shared" si="197"/>
        <v>46086</v>
      </c>
      <c r="H339" s="245">
        <f t="shared" si="198"/>
        <v>46088</v>
      </c>
      <c r="I339" s="243">
        <f t="shared" si="204"/>
        <v>46090</v>
      </c>
      <c r="J339" s="243">
        <f t="shared" si="205"/>
        <v>46091</v>
      </c>
      <c r="K339" s="243">
        <f>+E339+43</f>
        <v>46104</v>
      </c>
      <c r="L339" s="243">
        <f t="shared" si="199"/>
        <v>46098</v>
      </c>
      <c r="M339" s="243">
        <f t="shared" si="200"/>
        <v>46098</v>
      </c>
      <c r="N339" s="246">
        <f t="shared" si="200"/>
        <v>46122</v>
      </c>
      <c r="O339" s="246">
        <f t="shared" si="201"/>
        <v>46101</v>
      </c>
      <c r="P339" s="243">
        <v>46101</v>
      </c>
      <c r="Q339" s="243">
        <f t="shared" si="202"/>
        <v>46107</v>
      </c>
    </row>
    <row r="340" spans="1:18" hidden="1" x14ac:dyDescent="0.2">
      <c r="A340" s="239">
        <v>7</v>
      </c>
      <c r="B340" s="230" t="s">
        <v>2561</v>
      </c>
      <c r="C340" s="242">
        <v>46052</v>
      </c>
      <c r="D340" s="245">
        <f t="shared" si="203"/>
        <v>46064</v>
      </c>
      <c r="E340" s="243">
        <f>E339+5</f>
        <v>46066</v>
      </c>
      <c r="F340" s="245">
        <f t="shared" si="196"/>
        <v>46090</v>
      </c>
      <c r="G340" s="245">
        <f t="shared" si="197"/>
        <v>46091</v>
      </c>
      <c r="H340" s="245">
        <f t="shared" si="198"/>
        <v>46093</v>
      </c>
      <c r="I340" s="243">
        <f t="shared" si="204"/>
        <v>46095</v>
      </c>
      <c r="J340" s="243">
        <f t="shared" si="205"/>
        <v>46096</v>
      </c>
      <c r="K340" s="243">
        <f>+E340+43</f>
        <v>46109</v>
      </c>
      <c r="L340" s="243">
        <f t="shared" si="199"/>
        <v>46103</v>
      </c>
      <c r="M340" s="243">
        <f t="shared" ref="M340:M345" si="206">+E340+37</f>
        <v>46103</v>
      </c>
      <c r="N340" s="246">
        <f t="shared" ref="N340:N345" si="207">+E340+38</f>
        <v>46104</v>
      </c>
      <c r="O340" s="246">
        <f t="shared" si="201"/>
        <v>46106</v>
      </c>
      <c r="P340" s="243">
        <f t="shared" ref="P340:P346" si="208">7+P339</f>
        <v>46108</v>
      </c>
      <c r="Q340" s="243">
        <f t="shared" si="202"/>
        <v>46112</v>
      </c>
    </row>
    <row r="341" spans="1:18" hidden="1" x14ac:dyDescent="0.2">
      <c r="A341" s="239">
        <v>8</v>
      </c>
      <c r="B341" s="230" t="s">
        <v>2602</v>
      </c>
      <c r="C341" s="242">
        <v>46053</v>
      </c>
      <c r="D341" s="245">
        <f t="shared" si="203"/>
        <v>46072</v>
      </c>
      <c r="E341" s="243">
        <f>E340+8</f>
        <v>46074</v>
      </c>
      <c r="F341" s="245">
        <f t="shared" si="196"/>
        <v>46098</v>
      </c>
      <c r="G341" s="245">
        <f t="shared" si="197"/>
        <v>46099</v>
      </c>
      <c r="H341" s="245">
        <f t="shared" si="198"/>
        <v>46101</v>
      </c>
      <c r="I341" s="243">
        <f t="shared" si="204"/>
        <v>46103</v>
      </c>
      <c r="J341" s="243">
        <f t="shared" si="205"/>
        <v>46104</v>
      </c>
      <c r="K341" s="294">
        <f>+E341+35</f>
        <v>46109</v>
      </c>
      <c r="L341" s="243">
        <f t="shared" si="199"/>
        <v>46111</v>
      </c>
      <c r="M341" s="243">
        <f t="shared" si="206"/>
        <v>46111</v>
      </c>
      <c r="N341" s="246">
        <f t="shared" si="207"/>
        <v>46112</v>
      </c>
      <c r="O341" s="246">
        <f t="shared" si="201"/>
        <v>46114</v>
      </c>
      <c r="P341" s="243">
        <f t="shared" si="208"/>
        <v>46115</v>
      </c>
      <c r="Q341" s="243">
        <f t="shared" si="202"/>
        <v>46120</v>
      </c>
    </row>
    <row r="342" spans="1:18" x14ac:dyDescent="0.2">
      <c r="A342" s="261">
        <v>9</v>
      </c>
      <c r="B342" s="292" t="s">
        <v>2618</v>
      </c>
      <c r="C342" s="293">
        <f>E342-7</f>
        <v>46074</v>
      </c>
      <c r="D342" s="298">
        <f t="shared" ref="D342" si="209">E342-2</f>
        <v>46079</v>
      </c>
      <c r="E342" s="294">
        <f>E341+7</f>
        <v>46081</v>
      </c>
      <c r="F342" s="295">
        <f t="shared" si="196"/>
        <v>46105</v>
      </c>
      <c r="G342" s="295">
        <f t="shared" si="197"/>
        <v>46106</v>
      </c>
      <c r="H342" s="295">
        <f t="shared" si="198"/>
        <v>46108</v>
      </c>
      <c r="I342" s="294">
        <f t="shared" ref="I342" si="210">+E342+29</f>
        <v>46110</v>
      </c>
      <c r="J342" s="294">
        <f t="shared" ref="J342" si="211">+E342+30</f>
        <v>46111</v>
      </c>
      <c r="K342" s="294">
        <f t="shared" ref="K342:K345" si="212">+E342+35</f>
        <v>46116</v>
      </c>
      <c r="L342" s="294">
        <f t="shared" si="199"/>
        <v>46118</v>
      </c>
      <c r="M342" s="294">
        <f t="shared" si="206"/>
        <v>46118</v>
      </c>
      <c r="N342" s="296">
        <f t="shared" si="207"/>
        <v>46119</v>
      </c>
      <c r="O342" s="296">
        <f t="shared" si="201"/>
        <v>46121</v>
      </c>
      <c r="P342" s="294">
        <f t="shared" si="208"/>
        <v>46122</v>
      </c>
      <c r="Q342" s="294">
        <f t="shared" si="202"/>
        <v>46127</v>
      </c>
    </row>
    <row r="343" spans="1:18" x14ac:dyDescent="0.2">
      <c r="A343" s="239">
        <v>10</v>
      </c>
      <c r="B343" s="230" t="s">
        <v>2632</v>
      </c>
      <c r="C343" s="266">
        <f t="shared" ref="C343:C346" si="213">E343-7</f>
        <v>46081</v>
      </c>
      <c r="D343" s="244">
        <f t="shared" ref="D343" si="214">E343-2</f>
        <v>46086</v>
      </c>
      <c r="E343" s="243">
        <f>E342+7</f>
        <v>46088</v>
      </c>
      <c r="F343" s="245">
        <f t="shared" ref="F343" si="215">+E343+24</f>
        <v>46112</v>
      </c>
      <c r="G343" s="245">
        <f t="shared" ref="G343" si="216">+E343+25</f>
        <v>46113</v>
      </c>
      <c r="H343" s="245">
        <f t="shared" ref="H343" si="217">+E343+27</f>
        <v>46115</v>
      </c>
      <c r="I343" s="243">
        <f t="shared" ref="I343" si="218">+E343+29</f>
        <v>46117</v>
      </c>
      <c r="J343" s="243">
        <f t="shared" ref="J343" si="219">+E343+30</f>
        <v>46118</v>
      </c>
      <c r="K343" s="243">
        <f t="shared" si="212"/>
        <v>46123</v>
      </c>
      <c r="L343" s="243">
        <f t="shared" si="199"/>
        <v>46125</v>
      </c>
      <c r="M343" s="243">
        <f t="shared" si="206"/>
        <v>46125</v>
      </c>
      <c r="N343" s="246">
        <f t="shared" si="207"/>
        <v>46126</v>
      </c>
      <c r="O343" s="246">
        <f t="shared" si="201"/>
        <v>46128</v>
      </c>
      <c r="P343" s="243">
        <f t="shared" si="208"/>
        <v>46129</v>
      </c>
      <c r="Q343" s="243">
        <f t="shared" si="202"/>
        <v>46134</v>
      </c>
    </row>
    <row r="344" spans="1:18" x14ac:dyDescent="0.2">
      <c r="A344" s="239">
        <v>11</v>
      </c>
      <c r="B344" s="230" t="s">
        <v>2663</v>
      </c>
      <c r="C344" s="266">
        <f t="shared" si="213"/>
        <v>46088</v>
      </c>
      <c r="D344" s="244">
        <f t="shared" ref="D344" si="220">E344-2</f>
        <v>46093</v>
      </c>
      <c r="E344" s="243">
        <f>E343+7</f>
        <v>46095</v>
      </c>
      <c r="F344" s="245">
        <f t="shared" ref="F344" si="221">+E344+24</f>
        <v>46119</v>
      </c>
      <c r="G344" s="245">
        <f t="shared" ref="G344" si="222">+E344+25</f>
        <v>46120</v>
      </c>
      <c r="H344" s="245">
        <f t="shared" ref="H344" si="223">+E344+27</f>
        <v>46122</v>
      </c>
      <c r="I344" s="243">
        <f t="shared" ref="I344" si="224">+E344+29</f>
        <v>46124</v>
      </c>
      <c r="J344" s="243">
        <f t="shared" ref="J344" si="225">+E344+30</f>
        <v>46125</v>
      </c>
      <c r="K344" s="243">
        <f t="shared" si="212"/>
        <v>46130</v>
      </c>
      <c r="L344" s="243">
        <f t="shared" si="199"/>
        <v>46132</v>
      </c>
      <c r="M344" s="243">
        <f t="shared" si="206"/>
        <v>46132</v>
      </c>
      <c r="N344" s="246">
        <f t="shared" si="207"/>
        <v>46133</v>
      </c>
      <c r="O344" s="246">
        <f t="shared" si="201"/>
        <v>46135</v>
      </c>
      <c r="P344" s="243">
        <f t="shared" si="208"/>
        <v>46136</v>
      </c>
      <c r="Q344" s="243">
        <f t="shared" si="202"/>
        <v>46141</v>
      </c>
    </row>
    <row r="345" spans="1:18" x14ac:dyDescent="0.2">
      <c r="A345" s="239">
        <v>12</v>
      </c>
      <c r="B345" s="230" t="s">
        <v>2681</v>
      </c>
      <c r="C345" s="266">
        <f t="shared" si="213"/>
        <v>46095</v>
      </c>
      <c r="D345" s="244">
        <f t="shared" ref="D345:D346" si="226">E345-2</f>
        <v>46100</v>
      </c>
      <c r="E345" s="243">
        <f>E344+7</f>
        <v>46102</v>
      </c>
      <c r="F345" s="245">
        <f t="shared" ref="F345:F346" si="227">+E345+24</f>
        <v>46126</v>
      </c>
      <c r="G345" s="245">
        <f t="shared" ref="G345:G346" si="228">+E345+25</f>
        <v>46127</v>
      </c>
      <c r="H345" s="245">
        <f t="shared" ref="H345:H346" si="229">+E345+27</f>
        <v>46129</v>
      </c>
      <c r="I345" s="243">
        <f t="shared" ref="I345:I346" si="230">+E345+29</f>
        <v>46131</v>
      </c>
      <c r="J345" s="243">
        <f t="shared" ref="J345:J346" si="231">+E345+30</f>
        <v>46132</v>
      </c>
      <c r="K345" s="243">
        <f t="shared" si="212"/>
        <v>46137</v>
      </c>
      <c r="L345" s="243">
        <f t="shared" si="199"/>
        <v>46139</v>
      </c>
      <c r="M345" s="243">
        <f t="shared" si="206"/>
        <v>46139</v>
      </c>
      <c r="N345" s="246">
        <f t="shared" si="207"/>
        <v>46140</v>
      </c>
      <c r="O345" s="246">
        <f t="shared" si="201"/>
        <v>46142</v>
      </c>
      <c r="P345" s="243">
        <f t="shared" si="208"/>
        <v>46143</v>
      </c>
      <c r="Q345" s="243">
        <f t="shared" si="202"/>
        <v>46148</v>
      </c>
    </row>
    <row r="346" spans="1:18" x14ac:dyDescent="0.2">
      <c r="A346" s="240">
        <v>13</v>
      </c>
      <c r="B346" s="309" t="s">
        <v>2696</v>
      </c>
      <c r="C346" s="465">
        <f t="shared" si="213"/>
        <v>46102</v>
      </c>
      <c r="D346" s="464">
        <f t="shared" si="226"/>
        <v>46107</v>
      </c>
      <c r="E346" s="312">
        <f>E345+7</f>
        <v>46109</v>
      </c>
      <c r="F346" s="311">
        <f t="shared" si="227"/>
        <v>46133</v>
      </c>
      <c r="G346" s="311">
        <f t="shared" si="228"/>
        <v>46134</v>
      </c>
      <c r="H346" s="311">
        <f t="shared" si="229"/>
        <v>46136</v>
      </c>
      <c r="I346" s="312">
        <f t="shared" si="230"/>
        <v>46138</v>
      </c>
      <c r="J346" s="312">
        <f t="shared" si="231"/>
        <v>46139</v>
      </c>
      <c r="K346" s="312">
        <f t="shared" ref="K346" si="232">+E346+35</f>
        <v>46144</v>
      </c>
      <c r="L346" s="312">
        <f t="shared" ref="L346" si="233">+E346+37</f>
        <v>46146</v>
      </c>
      <c r="M346" s="312">
        <f t="shared" ref="M346" si="234">+E346+37</f>
        <v>46146</v>
      </c>
      <c r="N346" s="450">
        <f t="shared" ref="N346" si="235">+E346+38</f>
        <v>46147</v>
      </c>
      <c r="O346" s="450">
        <f t="shared" ref="O346" si="236">+E346+40</f>
        <v>46149</v>
      </c>
      <c r="P346" s="312">
        <f t="shared" si="208"/>
        <v>46150</v>
      </c>
      <c r="Q346" s="312">
        <f t="shared" ref="Q346" si="237">+E346+46</f>
        <v>46155</v>
      </c>
    </row>
    <row r="347" spans="1:18" x14ac:dyDescent="0.2">
      <c r="A347" s="25"/>
      <c r="B347" s="5"/>
      <c r="C347" s="82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</row>
    <row r="348" spans="1:18" x14ac:dyDescent="0.2">
      <c r="A348" s="337" t="s">
        <v>436</v>
      </c>
      <c r="B348" s="338" t="s">
        <v>438</v>
      </c>
      <c r="C348" s="338"/>
      <c r="D348" s="339"/>
      <c r="E348" s="10"/>
      <c r="F348" s="10"/>
      <c r="G348" s="10"/>
      <c r="H348" s="10"/>
      <c r="I348" s="10"/>
      <c r="J348" s="10"/>
      <c r="K348" s="10"/>
      <c r="L348"/>
      <c r="M348"/>
      <c r="N348"/>
      <c r="O348"/>
      <c r="P348"/>
      <c r="Q348"/>
      <c r="R348"/>
    </row>
    <row r="349" spans="1:18" x14ac:dyDescent="0.2">
      <c r="A349" s="340" t="s">
        <v>435</v>
      </c>
      <c r="B349" s="276" t="s">
        <v>442</v>
      </c>
      <c r="C349" s="276"/>
      <c r="D349" s="341"/>
      <c r="E349" s="10"/>
      <c r="F349" s="10"/>
      <c r="G349" s="10"/>
      <c r="H349" s="10"/>
      <c r="I349" s="10"/>
      <c r="J349" s="10"/>
      <c r="K349" s="10"/>
      <c r="L349"/>
      <c r="M349"/>
      <c r="N349"/>
      <c r="O349"/>
      <c r="P349"/>
      <c r="Q349"/>
      <c r="R349"/>
    </row>
    <row r="350" spans="1:18" x14ac:dyDescent="0.2">
      <c r="A350" s="342" t="s">
        <v>437</v>
      </c>
      <c r="B350" s="343" t="s">
        <v>2658</v>
      </c>
      <c r="C350" s="343"/>
      <c r="D350" s="344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8" ht="5" customHeight="1" x14ac:dyDescent="0.2">
      <c r="A351" s="5"/>
      <c r="B351" s="9"/>
      <c r="C351" s="10"/>
      <c r="D351" s="10"/>
      <c r="E351" s="10"/>
      <c r="F351" s="10"/>
      <c r="G351" s="10"/>
      <c r="H351" s="10"/>
      <c r="I351" s="10"/>
      <c r="J351" s="10"/>
      <c r="K351" s="10"/>
      <c r="L351" s="5"/>
      <c r="M351" s="5"/>
      <c r="N351" s="5"/>
      <c r="O351" s="5"/>
      <c r="P351" s="5"/>
      <c r="Q351" s="5"/>
    </row>
    <row r="352" spans="1:18" s="247" customFormat="1" x14ac:dyDescent="0.2">
      <c r="A352" s="431" t="s">
        <v>434</v>
      </c>
      <c r="B352" s="431" t="s">
        <v>431</v>
      </c>
      <c r="C352" s="431" t="s">
        <v>0</v>
      </c>
      <c r="D352" s="431" t="s">
        <v>1</v>
      </c>
      <c r="E352" s="431" t="s">
        <v>2464</v>
      </c>
      <c r="F352" s="432" t="s">
        <v>1623</v>
      </c>
      <c r="G352" s="432" t="s">
        <v>2601</v>
      </c>
      <c r="H352" s="431" t="s">
        <v>2585</v>
      </c>
      <c r="I352" s="431" t="s">
        <v>2591</v>
      </c>
      <c r="J352" s="431" t="s">
        <v>2586</v>
      </c>
      <c r="K352" s="220" t="s">
        <v>2415</v>
      </c>
      <c r="L352" s="429" t="s">
        <v>2587</v>
      </c>
      <c r="M352" s="220" t="s">
        <v>1628</v>
      </c>
      <c r="N352" s="429" t="s">
        <v>2589</v>
      </c>
      <c r="O352" s="220" t="s">
        <v>2590</v>
      </c>
      <c r="P352" s="429" t="s">
        <v>2588</v>
      </c>
      <c r="Q352" s="220" t="s">
        <v>2592</v>
      </c>
    </row>
    <row r="353" spans="1:16" ht="15" hidden="1" customHeight="1" x14ac:dyDescent="0.2">
      <c r="A353" s="265"/>
      <c r="B353" s="262" t="s">
        <v>164</v>
      </c>
      <c r="C353" s="315">
        <f t="shared" ref="C353:C384" si="238">D353-7</f>
        <v>43770</v>
      </c>
      <c r="D353" s="315">
        <v>43777</v>
      </c>
      <c r="E353" s="230"/>
      <c r="F353" s="315">
        <f>E353+25</f>
        <v>25</v>
      </c>
      <c r="G353" s="315">
        <f>F353+25</f>
        <v>50</v>
      </c>
      <c r="H353" s="315">
        <f>F353+2</f>
        <v>27</v>
      </c>
      <c r="I353" s="230"/>
      <c r="J353" s="315">
        <f>H353+1</f>
        <v>28</v>
      </c>
      <c r="K353" s="315">
        <f>J353+1</f>
        <v>29</v>
      </c>
      <c r="L353" s="265"/>
      <c r="M353" s="315">
        <f>P353+3</f>
        <v>6</v>
      </c>
      <c r="O353" s="274"/>
      <c r="P353" s="315">
        <f>L353+3</f>
        <v>3</v>
      </c>
    </row>
    <row r="354" spans="1:16" ht="15" hidden="1" customHeight="1" x14ac:dyDescent="0.2">
      <c r="A354" s="265"/>
      <c r="B354" s="265" t="s">
        <v>168</v>
      </c>
      <c r="C354" s="282">
        <f t="shared" si="238"/>
        <v>43777</v>
      </c>
      <c r="D354" s="282">
        <f t="shared" ref="D354:D385" si="239">D353+7</f>
        <v>43784</v>
      </c>
      <c r="E354" s="230"/>
      <c r="F354" s="282">
        <f t="shared" ref="F354:G385" si="240">F353+7</f>
        <v>32</v>
      </c>
      <c r="G354" s="282">
        <f t="shared" si="240"/>
        <v>57</v>
      </c>
      <c r="H354" s="282">
        <f t="shared" ref="H354:H385" si="241">H353+7</f>
        <v>34</v>
      </c>
      <c r="I354" s="230"/>
      <c r="J354" s="282">
        <f t="shared" ref="J354:J385" si="242">J353+7</f>
        <v>35</v>
      </c>
      <c r="K354" s="282">
        <f t="shared" ref="K354:K385" si="243">K353+7</f>
        <v>36</v>
      </c>
      <c r="L354" s="265"/>
      <c r="M354" s="282">
        <f t="shared" ref="M354:M385" si="244">M353+7</f>
        <v>13</v>
      </c>
      <c r="O354" s="274"/>
      <c r="P354" s="282">
        <f t="shared" ref="P354:P385" si="245">P353+7</f>
        <v>10</v>
      </c>
    </row>
    <row r="355" spans="1:16" ht="15" hidden="1" customHeight="1" x14ac:dyDescent="0.2">
      <c r="A355" s="265"/>
      <c r="B355" s="262" t="s">
        <v>169</v>
      </c>
      <c r="C355" s="315">
        <f t="shared" si="238"/>
        <v>43784</v>
      </c>
      <c r="D355" s="315">
        <f t="shared" si="239"/>
        <v>43791</v>
      </c>
      <c r="E355" s="230"/>
      <c r="F355" s="315">
        <f t="shared" si="240"/>
        <v>39</v>
      </c>
      <c r="G355" s="315">
        <f t="shared" si="240"/>
        <v>64</v>
      </c>
      <c r="H355" s="315">
        <f t="shared" si="241"/>
        <v>41</v>
      </c>
      <c r="I355" s="230"/>
      <c r="J355" s="315">
        <f t="shared" si="242"/>
        <v>42</v>
      </c>
      <c r="K355" s="315">
        <f t="shared" si="243"/>
        <v>43</v>
      </c>
      <c r="L355" s="265"/>
      <c r="M355" s="315">
        <f t="shared" si="244"/>
        <v>20</v>
      </c>
      <c r="O355" s="274"/>
      <c r="P355" s="315">
        <f t="shared" si="245"/>
        <v>17</v>
      </c>
    </row>
    <row r="356" spans="1:16" ht="15" hidden="1" customHeight="1" x14ac:dyDescent="0.2">
      <c r="A356" s="265"/>
      <c r="B356" s="265" t="s">
        <v>170</v>
      </c>
      <c r="C356" s="282">
        <f t="shared" si="238"/>
        <v>43791</v>
      </c>
      <c r="D356" s="282">
        <f t="shared" si="239"/>
        <v>43798</v>
      </c>
      <c r="E356" s="230"/>
      <c r="F356" s="282">
        <f t="shared" si="240"/>
        <v>46</v>
      </c>
      <c r="G356" s="282">
        <f t="shared" si="240"/>
        <v>71</v>
      </c>
      <c r="H356" s="282">
        <f t="shared" si="241"/>
        <v>48</v>
      </c>
      <c r="I356" s="230"/>
      <c r="J356" s="282">
        <f t="shared" si="242"/>
        <v>49</v>
      </c>
      <c r="K356" s="282">
        <f t="shared" si="243"/>
        <v>50</v>
      </c>
      <c r="L356" s="265"/>
      <c r="M356" s="282">
        <f t="shared" si="244"/>
        <v>27</v>
      </c>
      <c r="O356" s="274"/>
      <c r="P356" s="282">
        <f t="shared" si="245"/>
        <v>24</v>
      </c>
    </row>
    <row r="357" spans="1:16" ht="15" hidden="1" customHeight="1" x14ac:dyDescent="0.2">
      <c r="A357" s="265"/>
      <c r="B357" s="265" t="s">
        <v>171</v>
      </c>
      <c r="C357" s="282">
        <f t="shared" si="238"/>
        <v>43798</v>
      </c>
      <c r="D357" s="282">
        <f t="shared" si="239"/>
        <v>43805</v>
      </c>
      <c r="E357" s="230"/>
      <c r="F357" s="282">
        <f t="shared" si="240"/>
        <v>53</v>
      </c>
      <c r="G357" s="282">
        <f t="shared" si="240"/>
        <v>78</v>
      </c>
      <c r="H357" s="282">
        <f t="shared" si="241"/>
        <v>55</v>
      </c>
      <c r="I357" s="230"/>
      <c r="J357" s="282">
        <f t="shared" si="242"/>
        <v>56</v>
      </c>
      <c r="K357" s="282">
        <f t="shared" si="243"/>
        <v>57</v>
      </c>
      <c r="L357" s="265"/>
      <c r="M357" s="282">
        <f t="shared" si="244"/>
        <v>34</v>
      </c>
      <c r="O357" s="274"/>
      <c r="P357" s="282">
        <f t="shared" si="245"/>
        <v>31</v>
      </c>
    </row>
    <row r="358" spans="1:16" ht="15" hidden="1" customHeight="1" x14ac:dyDescent="0.2">
      <c r="A358" s="265"/>
      <c r="B358" s="262" t="s">
        <v>184</v>
      </c>
      <c r="C358" s="315">
        <f t="shared" si="238"/>
        <v>43805</v>
      </c>
      <c r="D358" s="315">
        <f t="shared" si="239"/>
        <v>43812</v>
      </c>
      <c r="E358" s="230"/>
      <c r="F358" s="315">
        <f t="shared" si="240"/>
        <v>60</v>
      </c>
      <c r="G358" s="315">
        <f t="shared" si="240"/>
        <v>85</v>
      </c>
      <c r="H358" s="315">
        <f t="shared" si="241"/>
        <v>62</v>
      </c>
      <c r="I358" s="230"/>
      <c r="J358" s="315">
        <f t="shared" si="242"/>
        <v>63</v>
      </c>
      <c r="K358" s="315">
        <f t="shared" si="243"/>
        <v>64</v>
      </c>
      <c r="L358" s="265"/>
      <c r="M358" s="315">
        <f t="shared" si="244"/>
        <v>41</v>
      </c>
      <c r="O358" s="274"/>
      <c r="P358" s="315">
        <f t="shared" si="245"/>
        <v>38</v>
      </c>
    </row>
    <row r="359" spans="1:16" ht="15" hidden="1" customHeight="1" x14ac:dyDescent="0.2">
      <c r="A359" s="265"/>
      <c r="B359" s="265" t="s">
        <v>185</v>
      </c>
      <c r="C359" s="282">
        <f t="shared" si="238"/>
        <v>43812</v>
      </c>
      <c r="D359" s="282">
        <f t="shared" si="239"/>
        <v>43819</v>
      </c>
      <c r="E359" s="230"/>
      <c r="F359" s="282">
        <f t="shared" si="240"/>
        <v>67</v>
      </c>
      <c r="G359" s="282">
        <f t="shared" si="240"/>
        <v>92</v>
      </c>
      <c r="H359" s="282">
        <f t="shared" si="241"/>
        <v>69</v>
      </c>
      <c r="I359" s="230"/>
      <c r="J359" s="282">
        <f t="shared" si="242"/>
        <v>70</v>
      </c>
      <c r="K359" s="282">
        <f t="shared" si="243"/>
        <v>71</v>
      </c>
      <c r="L359" s="265"/>
      <c r="M359" s="282">
        <f t="shared" si="244"/>
        <v>48</v>
      </c>
      <c r="O359" s="274"/>
      <c r="P359" s="282">
        <f t="shared" si="245"/>
        <v>45</v>
      </c>
    </row>
    <row r="360" spans="1:16" ht="15" hidden="1" customHeight="1" x14ac:dyDescent="0.2">
      <c r="A360" s="265"/>
      <c r="B360" s="265" t="s">
        <v>186</v>
      </c>
      <c r="C360" s="282">
        <f t="shared" si="238"/>
        <v>43819</v>
      </c>
      <c r="D360" s="282">
        <f t="shared" si="239"/>
        <v>43826</v>
      </c>
      <c r="E360" s="230"/>
      <c r="F360" s="282">
        <f t="shared" si="240"/>
        <v>74</v>
      </c>
      <c r="G360" s="282">
        <f t="shared" si="240"/>
        <v>99</v>
      </c>
      <c r="H360" s="282">
        <f t="shared" si="241"/>
        <v>76</v>
      </c>
      <c r="I360" s="230"/>
      <c r="J360" s="282">
        <f t="shared" si="242"/>
        <v>77</v>
      </c>
      <c r="K360" s="282">
        <f t="shared" si="243"/>
        <v>78</v>
      </c>
      <c r="L360" s="265"/>
      <c r="M360" s="282">
        <f t="shared" si="244"/>
        <v>55</v>
      </c>
      <c r="O360" s="274"/>
      <c r="P360" s="282">
        <f t="shared" si="245"/>
        <v>52</v>
      </c>
    </row>
    <row r="361" spans="1:16" ht="15" hidden="1" customHeight="1" x14ac:dyDescent="0.2">
      <c r="A361" s="265"/>
      <c r="B361" s="262" t="s">
        <v>190</v>
      </c>
      <c r="C361" s="315">
        <f t="shared" si="238"/>
        <v>43826</v>
      </c>
      <c r="D361" s="315">
        <f t="shared" si="239"/>
        <v>43833</v>
      </c>
      <c r="E361" s="230"/>
      <c r="F361" s="315">
        <f t="shared" si="240"/>
        <v>81</v>
      </c>
      <c r="G361" s="315">
        <f t="shared" si="240"/>
        <v>106</v>
      </c>
      <c r="H361" s="315">
        <f t="shared" si="241"/>
        <v>83</v>
      </c>
      <c r="I361" s="230"/>
      <c r="J361" s="315">
        <f t="shared" si="242"/>
        <v>84</v>
      </c>
      <c r="K361" s="315">
        <f t="shared" si="243"/>
        <v>85</v>
      </c>
      <c r="L361" s="265"/>
      <c r="M361" s="315">
        <f t="shared" si="244"/>
        <v>62</v>
      </c>
      <c r="O361" s="274"/>
      <c r="P361" s="315">
        <f t="shared" si="245"/>
        <v>59</v>
      </c>
    </row>
    <row r="362" spans="1:16" ht="15" hidden="1" customHeight="1" x14ac:dyDescent="0.2">
      <c r="A362" s="265"/>
      <c r="B362" s="262" t="s">
        <v>191</v>
      </c>
      <c r="C362" s="315">
        <f t="shared" si="238"/>
        <v>43833</v>
      </c>
      <c r="D362" s="315">
        <f t="shared" si="239"/>
        <v>43840</v>
      </c>
      <c r="E362" s="230"/>
      <c r="F362" s="315">
        <f t="shared" si="240"/>
        <v>88</v>
      </c>
      <c r="G362" s="315">
        <f t="shared" si="240"/>
        <v>113</v>
      </c>
      <c r="H362" s="315">
        <f t="shared" si="241"/>
        <v>90</v>
      </c>
      <c r="I362" s="230"/>
      <c r="J362" s="315">
        <f t="shared" si="242"/>
        <v>91</v>
      </c>
      <c r="K362" s="315">
        <f t="shared" si="243"/>
        <v>92</v>
      </c>
      <c r="L362" s="265"/>
      <c r="M362" s="315">
        <f t="shared" si="244"/>
        <v>69</v>
      </c>
      <c r="O362" s="274"/>
      <c r="P362" s="315">
        <f t="shared" si="245"/>
        <v>66</v>
      </c>
    </row>
    <row r="363" spans="1:16" ht="15" hidden="1" customHeight="1" x14ac:dyDescent="0.2">
      <c r="A363" s="265"/>
      <c r="B363" s="265" t="s">
        <v>192</v>
      </c>
      <c r="C363" s="282">
        <f t="shared" si="238"/>
        <v>43840</v>
      </c>
      <c r="D363" s="282">
        <f t="shared" si="239"/>
        <v>43847</v>
      </c>
      <c r="E363" s="230"/>
      <c r="F363" s="282">
        <f t="shared" si="240"/>
        <v>95</v>
      </c>
      <c r="G363" s="282">
        <f t="shared" si="240"/>
        <v>120</v>
      </c>
      <c r="H363" s="282">
        <f t="shared" si="241"/>
        <v>97</v>
      </c>
      <c r="I363" s="230"/>
      <c r="J363" s="282">
        <f t="shared" si="242"/>
        <v>98</v>
      </c>
      <c r="K363" s="282">
        <f t="shared" si="243"/>
        <v>99</v>
      </c>
      <c r="L363" s="265"/>
      <c r="M363" s="282">
        <f t="shared" si="244"/>
        <v>76</v>
      </c>
      <c r="O363" s="274"/>
      <c r="P363" s="282">
        <f t="shared" si="245"/>
        <v>73</v>
      </c>
    </row>
    <row r="364" spans="1:16" ht="15" hidden="1" customHeight="1" x14ac:dyDescent="0.2">
      <c r="A364" s="265"/>
      <c r="B364" s="262" t="s">
        <v>193</v>
      </c>
      <c r="C364" s="315">
        <f t="shared" si="238"/>
        <v>43847</v>
      </c>
      <c r="D364" s="315">
        <f t="shared" si="239"/>
        <v>43854</v>
      </c>
      <c r="E364" s="230"/>
      <c r="F364" s="315">
        <f t="shared" si="240"/>
        <v>102</v>
      </c>
      <c r="G364" s="315">
        <f t="shared" si="240"/>
        <v>127</v>
      </c>
      <c r="H364" s="315">
        <f t="shared" si="241"/>
        <v>104</v>
      </c>
      <c r="I364" s="230"/>
      <c r="J364" s="315">
        <f t="shared" si="242"/>
        <v>105</v>
      </c>
      <c r="K364" s="315">
        <f t="shared" si="243"/>
        <v>106</v>
      </c>
      <c r="L364" s="265"/>
      <c r="M364" s="315">
        <f t="shared" si="244"/>
        <v>83</v>
      </c>
      <c r="O364" s="274"/>
      <c r="P364" s="315">
        <f t="shared" si="245"/>
        <v>80</v>
      </c>
    </row>
    <row r="365" spans="1:16" ht="15" hidden="1" customHeight="1" x14ac:dyDescent="0.2">
      <c r="A365" s="265"/>
      <c r="B365" s="262" t="s">
        <v>213</v>
      </c>
      <c r="C365" s="315">
        <f t="shared" si="238"/>
        <v>43854</v>
      </c>
      <c r="D365" s="315">
        <f t="shared" si="239"/>
        <v>43861</v>
      </c>
      <c r="E365" s="230"/>
      <c r="F365" s="315">
        <f t="shared" si="240"/>
        <v>109</v>
      </c>
      <c r="G365" s="315">
        <f t="shared" si="240"/>
        <v>134</v>
      </c>
      <c r="H365" s="315">
        <f t="shared" si="241"/>
        <v>111</v>
      </c>
      <c r="I365" s="230"/>
      <c r="J365" s="315">
        <f t="shared" si="242"/>
        <v>112</v>
      </c>
      <c r="K365" s="315">
        <f t="shared" si="243"/>
        <v>113</v>
      </c>
      <c r="L365" s="265"/>
      <c r="M365" s="315">
        <f t="shared" si="244"/>
        <v>90</v>
      </c>
      <c r="O365" s="274"/>
      <c r="P365" s="315">
        <f t="shared" si="245"/>
        <v>87</v>
      </c>
    </row>
    <row r="366" spans="1:16" ht="15" hidden="1" customHeight="1" x14ac:dyDescent="0.2">
      <c r="A366" s="265"/>
      <c r="B366" s="265" t="s">
        <v>234</v>
      </c>
      <c r="C366" s="282">
        <f t="shared" si="238"/>
        <v>43861</v>
      </c>
      <c r="D366" s="282">
        <f t="shared" si="239"/>
        <v>43868</v>
      </c>
      <c r="E366" s="230"/>
      <c r="F366" s="282">
        <f t="shared" si="240"/>
        <v>116</v>
      </c>
      <c r="G366" s="282">
        <f t="shared" si="240"/>
        <v>141</v>
      </c>
      <c r="H366" s="282">
        <f t="shared" si="241"/>
        <v>118</v>
      </c>
      <c r="I366" s="230"/>
      <c r="J366" s="282">
        <f t="shared" si="242"/>
        <v>119</v>
      </c>
      <c r="K366" s="282">
        <f t="shared" si="243"/>
        <v>120</v>
      </c>
      <c r="L366" s="265"/>
      <c r="M366" s="282">
        <f t="shared" si="244"/>
        <v>97</v>
      </c>
      <c r="O366" s="274"/>
      <c r="P366" s="282">
        <f t="shared" si="245"/>
        <v>94</v>
      </c>
    </row>
    <row r="367" spans="1:16" ht="15" hidden="1" customHeight="1" x14ac:dyDescent="0.2">
      <c r="A367" s="265"/>
      <c r="B367" s="262" t="s">
        <v>235</v>
      </c>
      <c r="C367" s="315">
        <f t="shared" si="238"/>
        <v>43868</v>
      </c>
      <c r="D367" s="315">
        <f t="shared" si="239"/>
        <v>43875</v>
      </c>
      <c r="E367" s="230"/>
      <c r="F367" s="315">
        <f t="shared" si="240"/>
        <v>123</v>
      </c>
      <c r="G367" s="315">
        <f t="shared" si="240"/>
        <v>148</v>
      </c>
      <c r="H367" s="315">
        <f t="shared" si="241"/>
        <v>125</v>
      </c>
      <c r="I367" s="230"/>
      <c r="J367" s="315">
        <f t="shared" si="242"/>
        <v>126</v>
      </c>
      <c r="K367" s="315">
        <f t="shared" si="243"/>
        <v>127</v>
      </c>
      <c r="L367" s="265"/>
      <c r="M367" s="315">
        <f t="shared" si="244"/>
        <v>104</v>
      </c>
      <c r="O367" s="274"/>
      <c r="P367" s="315">
        <f t="shared" si="245"/>
        <v>101</v>
      </c>
    </row>
    <row r="368" spans="1:16" ht="15" hidden="1" customHeight="1" x14ac:dyDescent="0.2">
      <c r="A368" s="265"/>
      <c r="B368" s="262" t="s">
        <v>236</v>
      </c>
      <c r="C368" s="315">
        <f t="shared" si="238"/>
        <v>43875</v>
      </c>
      <c r="D368" s="315">
        <f t="shared" si="239"/>
        <v>43882</v>
      </c>
      <c r="E368" s="230"/>
      <c r="F368" s="315">
        <f t="shared" si="240"/>
        <v>130</v>
      </c>
      <c r="G368" s="315">
        <f t="shared" si="240"/>
        <v>155</v>
      </c>
      <c r="H368" s="315">
        <f t="shared" si="241"/>
        <v>132</v>
      </c>
      <c r="I368" s="230"/>
      <c r="J368" s="315">
        <f t="shared" si="242"/>
        <v>133</v>
      </c>
      <c r="K368" s="315">
        <f t="shared" si="243"/>
        <v>134</v>
      </c>
      <c r="L368" s="265"/>
      <c r="M368" s="315">
        <f t="shared" si="244"/>
        <v>111</v>
      </c>
      <c r="O368" s="274"/>
      <c r="P368" s="315">
        <f t="shared" si="245"/>
        <v>108</v>
      </c>
    </row>
    <row r="369" spans="1:16" ht="15" hidden="1" customHeight="1" x14ac:dyDescent="0.2">
      <c r="A369" s="265"/>
      <c r="B369" s="262" t="s">
        <v>245</v>
      </c>
      <c r="C369" s="315">
        <f t="shared" si="238"/>
        <v>43882</v>
      </c>
      <c r="D369" s="315">
        <f t="shared" si="239"/>
        <v>43889</v>
      </c>
      <c r="E369" s="230"/>
      <c r="F369" s="315">
        <f t="shared" si="240"/>
        <v>137</v>
      </c>
      <c r="G369" s="315">
        <f t="shared" si="240"/>
        <v>162</v>
      </c>
      <c r="H369" s="315">
        <f t="shared" si="241"/>
        <v>139</v>
      </c>
      <c r="I369" s="230"/>
      <c r="J369" s="315">
        <f t="shared" si="242"/>
        <v>140</v>
      </c>
      <c r="K369" s="315">
        <f t="shared" si="243"/>
        <v>141</v>
      </c>
      <c r="L369" s="265"/>
      <c r="M369" s="315">
        <f t="shared" si="244"/>
        <v>118</v>
      </c>
      <c r="O369" s="274"/>
      <c r="P369" s="315">
        <f t="shared" si="245"/>
        <v>115</v>
      </c>
    </row>
    <row r="370" spans="1:16" ht="15" hidden="1" customHeight="1" x14ac:dyDescent="0.2">
      <c r="A370" s="265"/>
      <c r="B370" s="262" t="s">
        <v>246</v>
      </c>
      <c r="C370" s="315">
        <f t="shared" si="238"/>
        <v>43889</v>
      </c>
      <c r="D370" s="315">
        <f t="shared" si="239"/>
        <v>43896</v>
      </c>
      <c r="E370" s="230"/>
      <c r="F370" s="315">
        <f t="shared" si="240"/>
        <v>144</v>
      </c>
      <c r="G370" s="315">
        <f t="shared" si="240"/>
        <v>169</v>
      </c>
      <c r="H370" s="315">
        <f t="shared" si="241"/>
        <v>146</v>
      </c>
      <c r="I370" s="230"/>
      <c r="J370" s="315">
        <f t="shared" si="242"/>
        <v>147</v>
      </c>
      <c r="K370" s="315">
        <f t="shared" si="243"/>
        <v>148</v>
      </c>
      <c r="L370" s="265"/>
      <c r="M370" s="315">
        <f t="shared" si="244"/>
        <v>125</v>
      </c>
      <c r="O370" s="274"/>
      <c r="P370" s="315">
        <f t="shared" si="245"/>
        <v>122</v>
      </c>
    </row>
    <row r="371" spans="1:16" ht="15" hidden="1" customHeight="1" x14ac:dyDescent="0.2">
      <c r="A371" s="265"/>
      <c r="B371" s="262" t="s">
        <v>247</v>
      </c>
      <c r="C371" s="315">
        <f t="shared" si="238"/>
        <v>43896</v>
      </c>
      <c r="D371" s="315">
        <f t="shared" si="239"/>
        <v>43903</v>
      </c>
      <c r="E371" s="230"/>
      <c r="F371" s="315">
        <f t="shared" si="240"/>
        <v>151</v>
      </c>
      <c r="G371" s="315">
        <f t="shared" si="240"/>
        <v>176</v>
      </c>
      <c r="H371" s="315">
        <f t="shared" si="241"/>
        <v>153</v>
      </c>
      <c r="I371" s="230"/>
      <c r="J371" s="315">
        <f t="shared" si="242"/>
        <v>154</v>
      </c>
      <c r="K371" s="315">
        <f t="shared" si="243"/>
        <v>155</v>
      </c>
      <c r="L371" s="265"/>
      <c r="M371" s="315">
        <f t="shared" si="244"/>
        <v>132</v>
      </c>
      <c r="O371" s="274"/>
      <c r="P371" s="315">
        <f t="shared" si="245"/>
        <v>129</v>
      </c>
    </row>
    <row r="372" spans="1:16" ht="15" hidden="1" customHeight="1" x14ac:dyDescent="0.2">
      <c r="A372" s="265"/>
      <c r="B372" s="262" t="s">
        <v>248</v>
      </c>
      <c r="C372" s="315">
        <f t="shared" si="238"/>
        <v>43903</v>
      </c>
      <c r="D372" s="315">
        <f t="shared" si="239"/>
        <v>43910</v>
      </c>
      <c r="E372" s="230"/>
      <c r="F372" s="315">
        <f t="shared" si="240"/>
        <v>158</v>
      </c>
      <c r="G372" s="315">
        <f t="shared" si="240"/>
        <v>183</v>
      </c>
      <c r="H372" s="315">
        <f t="shared" si="241"/>
        <v>160</v>
      </c>
      <c r="I372" s="230"/>
      <c r="J372" s="315">
        <f t="shared" si="242"/>
        <v>161</v>
      </c>
      <c r="K372" s="315">
        <f t="shared" si="243"/>
        <v>162</v>
      </c>
      <c r="L372" s="265"/>
      <c r="M372" s="315">
        <f t="shared" si="244"/>
        <v>139</v>
      </c>
      <c r="O372" s="274"/>
      <c r="P372" s="315">
        <f t="shared" si="245"/>
        <v>136</v>
      </c>
    </row>
    <row r="373" spans="1:16" ht="15" hidden="1" customHeight="1" x14ac:dyDescent="0.2">
      <c r="A373" s="265"/>
      <c r="B373" s="262" t="s">
        <v>253</v>
      </c>
      <c r="C373" s="315">
        <f t="shared" si="238"/>
        <v>43910</v>
      </c>
      <c r="D373" s="315">
        <f t="shared" si="239"/>
        <v>43917</v>
      </c>
      <c r="E373" s="230"/>
      <c r="F373" s="315">
        <f t="shared" si="240"/>
        <v>165</v>
      </c>
      <c r="G373" s="315">
        <f t="shared" si="240"/>
        <v>190</v>
      </c>
      <c r="H373" s="315">
        <f t="shared" si="241"/>
        <v>167</v>
      </c>
      <c r="I373" s="230"/>
      <c r="J373" s="315">
        <f t="shared" si="242"/>
        <v>168</v>
      </c>
      <c r="K373" s="315">
        <f t="shared" si="243"/>
        <v>169</v>
      </c>
      <c r="L373" s="265"/>
      <c r="M373" s="315">
        <f t="shared" si="244"/>
        <v>146</v>
      </c>
      <c r="O373" s="274"/>
      <c r="P373" s="315">
        <f t="shared" si="245"/>
        <v>143</v>
      </c>
    </row>
    <row r="374" spans="1:16" ht="15" hidden="1" customHeight="1" x14ac:dyDescent="0.2">
      <c r="A374" s="265"/>
      <c r="B374" s="262" t="s">
        <v>254</v>
      </c>
      <c r="C374" s="315">
        <f t="shared" si="238"/>
        <v>43917</v>
      </c>
      <c r="D374" s="315">
        <f t="shared" si="239"/>
        <v>43924</v>
      </c>
      <c r="E374" s="230"/>
      <c r="F374" s="315">
        <f t="shared" si="240"/>
        <v>172</v>
      </c>
      <c r="G374" s="315">
        <f t="shared" si="240"/>
        <v>197</v>
      </c>
      <c r="H374" s="315">
        <f t="shared" si="241"/>
        <v>174</v>
      </c>
      <c r="I374" s="230"/>
      <c r="J374" s="315">
        <f t="shared" si="242"/>
        <v>175</v>
      </c>
      <c r="K374" s="315">
        <f t="shared" si="243"/>
        <v>176</v>
      </c>
      <c r="L374" s="265"/>
      <c r="M374" s="315">
        <f t="shared" si="244"/>
        <v>153</v>
      </c>
      <c r="O374" s="274"/>
      <c r="P374" s="315">
        <f t="shared" si="245"/>
        <v>150</v>
      </c>
    </row>
    <row r="375" spans="1:16" ht="15" hidden="1" customHeight="1" x14ac:dyDescent="0.2">
      <c r="A375" s="265"/>
      <c r="B375" s="265" t="s">
        <v>260</v>
      </c>
      <c r="C375" s="282">
        <f t="shared" si="238"/>
        <v>43924</v>
      </c>
      <c r="D375" s="282">
        <f t="shared" si="239"/>
        <v>43931</v>
      </c>
      <c r="E375" s="230"/>
      <c r="F375" s="282">
        <f t="shared" si="240"/>
        <v>179</v>
      </c>
      <c r="G375" s="282">
        <f t="shared" si="240"/>
        <v>204</v>
      </c>
      <c r="H375" s="282">
        <f t="shared" si="241"/>
        <v>181</v>
      </c>
      <c r="I375" s="230"/>
      <c r="J375" s="282">
        <f t="shared" si="242"/>
        <v>182</v>
      </c>
      <c r="K375" s="282">
        <f t="shared" si="243"/>
        <v>183</v>
      </c>
      <c r="L375" s="265"/>
      <c r="M375" s="282">
        <f t="shared" si="244"/>
        <v>160</v>
      </c>
      <c r="O375" s="274"/>
      <c r="P375" s="282">
        <f t="shared" si="245"/>
        <v>157</v>
      </c>
    </row>
    <row r="376" spans="1:16" ht="15" hidden="1" customHeight="1" x14ac:dyDescent="0.2">
      <c r="A376" s="265"/>
      <c r="B376" s="265" t="s">
        <v>261</v>
      </c>
      <c r="C376" s="282">
        <f t="shared" si="238"/>
        <v>43931</v>
      </c>
      <c r="D376" s="282">
        <f t="shared" si="239"/>
        <v>43938</v>
      </c>
      <c r="E376" s="230"/>
      <c r="F376" s="282">
        <f t="shared" si="240"/>
        <v>186</v>
      </c>
      <c r="G376" s="282">
        <f t="shared" si="240"/>
        <v>211</v>
      </c>
      <c r="H376" s="282">
        <f t="shared" si="241"/>
        <v>188</v>
      </c>
      <c r="I376" s="230"/>
      <c r="J376" s="282">
        <f t="shared" si="242"/>
        <v>189</v>
      </c>
      <c r="K376" s="282">
        <f t="shared" si="243"/>
        <v>190</v>
      </c>
      <c r="L376" s="265"/>
      <c r="M376" s="282">
        <f t="shared" si="244"/>
        <v>167</v>
      </c>
      <c r="O376" s="274"/>
      <c r="P376" s="282">
        <f t="shared" si="245"/>
        <v>164</v>
      </c>
    </row>
    <row r="377" spans="1:16" ht="15" hidden="1" customHeight="1" x14ac:dyDescent="0.2">
      <c r="A377" s="265"/>
      <c r="B377" s="262" t="s">
        <v>262</v>
      </c>
      <c r="C377" s="315">
        <f t="shared" si="238"/>
        <v>43938</v>
      </c>
      <c r="D377" s="315">
        <f t="shared" si="239"/>
        <v>43945</v>
      </c>
      <c r="E377" s="230"/>
      <c r="F377" s="315">
        <f t="shared" si="240"/>
        <v>193</v>
      </c>
      <c r="G377" s="315">
        <f t="shared" si="240"/>
        <v>218</v>
      </c>
      <c r="H377" s="315">
        <f t="shared" si="241"/>
        <v>195</v>
      </c>
      <c r="I377" s="230"/>
      <c r="J377" s="315">
        <f t="shared" si="242"/>
        <v>196</v>
      </c>
      <c r="K377" s="315">
        <f t="shared" si="243"/>
        <v>197</v>
      </c>
      <c r="L377" s="265"/>
      <c r="M377" s="315">
        <f t="shared" si="244"/>
        <v>174</v>
      </c>
      <c r="O377" s="274"/>
      <c r="P377" s="315">
        <f t="shared" si="245"/>
        <v>171</v>
      </c>
    </row>
    <row r="378" spans="1:16" ht="15" hidden="1" customHeight="1" x14ac:dyDescent="0.2">
      <c r="A378" s="265"/>
      <c r="B378" s="265" t="s">
        <v>278</v>
      </c>
      <c r="C378" s="282">
        <f t="shared" si="238"/>
        <v>43945</v>
      </c>
      <c r="D378" s="282">
        <f t="shared" si="239"/>
        <v>43952</v>
      </c>
      <c r="E378" s="230"/>
      <c r="F378" s="282">
        <f t="shared" si="240"/>
        <v>200</v>
      </c>
      <c r="G378" s="282">
        <f t="shared" si="240"/>
        <v>225</v>
      </c>
      <c r="H378" s="282">
        <f t="shared" si="241"/>
        <v>202</v>
      </c>
      <c r="I378" s="230"/>
      <c r="J378" s="282">
        <f t="shared" si="242"/>
        <v>203</v>
      </c>
      <c r="K378" s="282">
        <f t="shared" si="243"/>
        <v>204</v>
      </c>
      <c r="L378" s="265"/>
      <c r="M378" s="282">
        <f t="shared" si="244"/>
        <v>181</v>
      </c>
      <c r="O378" s="274"/>
      <c r="P378" s="282">
        <f t="shared" si="245"/>
        <v>178</v>
      </c>
    </row>
    <row r="379" spans="1:16" ht="15" hidden="1" customHeight="1" x14ac:dyDescent="0.2">
      <c r="A379" s="265"/>
      <c r="B379" s="265" t="s">
        <v>279</v>
      </c>
      <c r="C379" s="282">
        <f t="shared" si="238"/>
        <v>43952</v>
      </c>
      <c r="D379" s="282">
        <f t="shared" si="239"/>
        <v>43959</v>
      </c>
      <c r="E379" s="230"/>
      <c r="F379" s="282">
        <f t="shared" si="240"/>
        <v>207</v>
      </c>
      <c r="G379" s="282">
        <f t="shared" si="240"/>
        <v>232</v>
      </c>
      <c r="H379" s="282">
        <f t="shared" si="241"/>
        <v>209</v>
      </c>
      <c r="I379" s="230"/>
      <c r="J379" s="282">
        <f t="shared" si="242"/>
        <v>210</v>
      </c>
      <c r="K379" s="282">
        <f t="shared" si="243"/>
        <v>211</v>
      </c>
      <c r="L379" s="265"/>
      <c r="M379" s="282">
        <f t="shared" si="244"/>
        <v>188</v>
      </c>
      <c r="O379" s="274"/>
      <c r="P379" s="282">
        <f t="shared" si="245"/>
        <v>185</v>
      </c>
    </row>
    <row r="380" spans="1:16" ht="15" hidden="1" customHeight="1" x14ac:dyDescent="0.2">
      <c r="A380" s="265"/>
      <c r="B380" s="265" t="s">
        <v>280</v>
      </c>
      <c r="C380" s="282">
        <f t="shared" si="238"/>
        <v>43959</v>
      </c>
      <c r="D380" s="282">
        <f t="shared" si="239"/>
        <v>43966</v>
      </c>
      <c r="E380" s="230"/>
      <c r="F380" s="282">
        <f t="shared" si="240"/>
        <v>214</v>
      </c>
      <c r="G380" s="282">
        <f t="shared" si="240"/>
        <v>239</v>
      </c>
      <c r="H380" s="282">
        <f t="shared" si="241"/>
        <v>216</v>
      </c>
      <c r="I380" s="230"/>
      <c r="J380" s="282">
        <f t="shared" si="242"/>
        <v>217</v>
      </c>
      <c r="K380" s="282">
        <f t="shared" si="243"/>
        <v>218</v>
      </c>
      <c r="L380" s="265"/>
      <c r="M380" s="282">
        <f t="shared" si="244"/>
        <v>195</v>
      </c>
      <c r="O380" s="274"/>
      <c r="P380" s="282">
        <f t="shared" si="245"/>
        <v>192</v>
      </c>
    </row>
    <row r="381" spans="1:16" ht="15" hidden="1" customHeight="1" x14ac:dyDescent="0.2">
      <c r="A381" s="265"/>
      <c r="B381" s="265" t="s">
        <v>290</v>
      </c>
      <c r="C381" s="282">
        <f t="shared" si="238"/>
        <v>43966</v>
      </c>
      <c r="D381" s="282">
        <f t="shared" si="239"/>
        <v>43973</v>
      </c>
      <c r="E381" s="230"/>
      <c r="F381" s="282">
        <f t="shared" si="240"/>
        <v>221</v>
      </c>
      <c r="G381" s="282">
        <f t="shared" si="240"/>
        <v>246</v>
      </c>
      <c r="H381" s="282">
        <f t="shared" si="241"/>
        <v>223</v>
      </c>
      <c r="I381" s="230"/>
      <c r="J381" s="282">
        <f t="shared" si="242"/>
        <v>224</v>
      </c>
      <c r="K381" s="282">
        <f t="shared" si="243"/>
        <v>225</v>
      </c>
      <c r="L381" s="265"/>
      <c r="M381" s="282">
        <f t="shared" si="244"/>
        <v>202</v>
      </c>
      <c r="O381" s="274"/>
      <c r="P381" s="282">
        <f t="shared" si="245"/>
        <v>199</v>
      </c>
    </row>
    <row r="382" spans="1:16" ht="15" hidden="1" customHeight="1" x14ac:dyDescent="0.2">
      <c r="A382" s="265"/>
      <c r="B382" s="262" t="s">
        <v>291</v>
      </c>
      <c r="C382" s="315">
        <f t="shared" si="238"/>
        <v>43973</v>
      </c>
      <c r="D382" s="315">
        <f t="shared" si="239"/>
        <v>43980</v>
      </c>
      <c r="E382" s="230"/>
      <c r="F382" s="315">
        <f t="shared" si="240"/>
        <v>228</v>
      </c>
      <c r="G382" s="315">
        <f t="shared" si="240"/>
        <v>253</v>
      </c>
      <c r="H382" s="315">
        <f t="shared" si="241"/>
        <v>230</v>
      </c>
      <c r="I382" s="230"/>
      <c r="J382" s="315">
        <f t="shared" si="242"/>
        <v>231</v>
      </c>
      <c r="K382" s="315">
        <f t="shared" si="243"/>
        <v>232</v>
      </c>
      <c r="L382" s="265"/>
      <c r="M382" s="315">
        <f t="shared" si="244"/>
        <v>209</v>
      </c>
      <c r="O382" s="274"/>
      <c r="P382" s="315">
        <f t="shared" si="245"/>
        <v>206</v>
      </c>
    </row>
    <row r="383" spans="1:16" ht="15" hidden="1" customHeight="1" x14ac:dyDescent="0.2">
      <c r="A383" s="265"/>
      <c r="B383" s="262" t="s">
        <v>297</v>
      </c>
      <c r="C383" s="315">
        <f t="shared" si="238"/>
        <v>43980</v>
      </c>
      <c r="D383" s="315">
        <f t="shared" si="239"/>
        <v>43987</v>
      </c>
      <c r="E383" s="230"/>
      <c r="F383" s="315">
        <f t="shared" si="240"/>
        <v>235</v>
      </c>
      <c r="G383" s="315">
        <f t="shared" si="240"/>
        <v>260</v>
      </c>
      <c r="H383" s="315">
        <f t="shared" si="241"/>
        <v>237</v>
      </c>
      <c r="I383" s="230"/>
      <c r="J383" s="315">
        <f t="shared" si="242"/>
        <v>238</v>
      </c>
      <c r="K383" s="315">
        <f t="shared" si="243"/>
        <v>239</v>
      </c>
      <c r="L383" s="265"/>
      <c r="M383" s="315">
        <f t="shared" si="244"/>
        <v>216</v>
      </c>
      <c r="O383" s="274"/>
      <c r="P383" s="315">
        <f t="shared" si="245"/>
        <v>213</v>
      </c>
    </row>
    <row r="384" spans="1:16" ht="15" hidden="1" customHeight="1" x14ac:dyDescent="0.2">
      <c r="A384" s="265"/>
      <c r="B384" s="262" t="s">
        <v>298</v>
      </c>
      <c r="C384" s="315">
        <f t="shared" si="238"/>
        <v>43987</v>
      </c>
      <c r="D384" s="315">
        <f t="shared" si="239"/>
        <v>43994</v>
      </c>
      <c r="E384" s="230"/>
      <c r="F384" s="315">
        <f t="shared" si="240"/>
        <v>242</v>
      </c>
      <c r="G384" s="315">
        <f t="shared" si="240"/>
        <v>267</v>
      </c>
      <c r="H384" s="315">
        <f t="shared" si="241"/>
        <v>244</v>
      </c>
      <c r="I384" s="230"/>
      <c r="J384" s="315">
        <f t="shared" si="242"/>
        <v>245</v>
      </c>
      <c r="K384" s="315">
        <f t="shared" si="243"/>
        <v>246</v>
      </c>
      <c r="L384" s="265"/>
      <c r="M384" s="315">
        <f t="shared" si="244"/>
        <v>223</v>
      </c>
      <c r="O384" s="274"/>
      <c r="P384" s="315">
        <f t="shared" si="245"/>
        <v>220</v>
      </c>
    </row>
    <row r="385" spans="1:16" ht="15" hidden="1" customHeight="1" x14ac:dyDescent="0.2">
      <c r="A385" s="265"/>
      <c r="B385" s="262" t="s">
        <v>299</v>
      </c>
      <c r="C385" s="316">
        <f t="shared" ref="C385:C416" si="246">D385-7</f>
        <v>43994</v>
      </c>
      <c r="D385" s="315">
        <f t="shared" si="239"/>
        <v>44001</v>
      </c>
      <c r="E385" s="230"/>
      <c r="F385" s="315">
        <f t="shared" si="240"/>
        <v>249</v>
      </c>
      <c r="G385" s="315">
        <f t="shared" si="240"/>
        <v>274</v>
      </c>
      <c r="H385" s="315">
        <f t="shared" si="241"/>
        <v>251</v>
      </c>
      <c r="I385" s="230"/>
      <c r="J385" s="315">
        <f t="shared" si="242"/>
        <v>252</v>
      </c>
      <c r="K385" s="315">
        <f t="shared" si="243"/>
        <v>253</v>
      </c>
      <c r="L385" s="265"/>
      <c r="M385" s="315">
        <f t="shared" si="244"/>
        <v>230</v>
      </c>
      <c r="O385" s="274"/>
      <c r="P385" s="315">
        <f t="shared" si="245"/>
        <v>227</v>
      </c>
    </row>
    <row r="386" spans="1:16" ht="15" hidden="1" customHeight="1" x14ac:dyDescent="0.2">
      <c r="A386" s="265"/>
      <c r="B386" s="262" t="s">
        <v>308</v>
      </c>
      <c r="C386" s="316">
        <f t="shared" si="246"/>
        <v>44001</v>
      </c>
      <c r="D386" s="315">
        <f t="shared" ref="D386:D417" si="247">D385+7</f>
        <v>44008</v>
      </c>
      <c r="E386" s="230"/>
      <c r="F386" s="315">
        <f t="shared" ref="F386:G409" si="248">F385+7</f>
        <v>256</v>
      </c>
      <c r="G386" s="315">
        <f t="shared" si="248"/>
        <v>281</v>
      </c>
      <c r="H386" s="315">
        <f t="shared" ref="H386:H409" si="249">H385+7</f>
        <v>258</v>
      </c>
      <c r="I386" s="230"/>
      <c r="J386" s="315">
        <f t="shared" ref="J386:J409" si="250">J385+7</f>
        <v>259</v>
      </c>
      <c r="K386" s="315">
        <f t="shared" ref="K386:K409" si="251">K385+7</f>
        <v>260</v>
      </c>
      <c r="L386" s="265"/>
      <c r="M386" s="315">
        <f t="shared" ref="M386:M409" si="252">M385+7</f>
        <v>237</v>
      </c>
      <c r="O386" s="274"/>
      <c r="P386" s="315">
        <f t="shared" ref="P386:P409" si="253">P385+7</f>
        <v>234</v>
      </c>
    </row>
    <row r="387" spans="1:16" ht="15" hidden="1" customHeight="1" x14ac:dyDescent="0.2">
      <c r="A387" s="265"/>
      <c r="B387" s="262" t="s">
        <v>312</v>
      </c>
      <c r="C387" s="316">
        <f t="shared" si="246"/>
        <v>44008</v>
      </c>
      <c r="D387" s="315">
        <f t="shared" si="247"/>
        <v>44015</v>
      </c>
      <c r="E387" s="230"/>
      <c r="F387" s="315">
        <f t="shared" si="248"/>
        <v>263</v>
      </c>
      <c r="G387" s="315">
        <f t="shared" si="248"/>
        <v>288</v>
      </c>
      <c r="H387" s="315">
        <f t="shared" si="249"/>
        <v>265</v>
      </c>
      <c r="I387" s="230"/>
      <c r="J387" s="315">
        <f t="shared" si="250"/>
        <v>266</v>
      </c>
      <c r="K387" s="315">
        <f t="shared" si="251"/>
        <v>267</v>
      </c>
      <c r="L387" s="265"/>
      <c r="M387" s="315">
        <f t="shared" si="252"/>
        <v>244</v>
      </c>
      <c r="O387" s="274"/>
      <c r="P387" s="315">
        <f t="shared" si="253"/>
        <v>241</v>
      </c>
    </row>
    <row r="388" spans="1:16" ht="15" hidden="1" customHeight="1" x14ac:dyDescent="0.2">
      <c r="A388" s="265"/>
      <c r="B388" s="262" t="s">
        <v>329</v>
      </c>
      <c r="C388" s="316">
        <f t="shared" si="246"/>
        <v>44015</v>
      </c>
      <c r="D388" s="315">
        <f t="shared" si="247"/>
        <v>44022</v>
      </c>
      <c r="E388" s="230"/>
      <c r="F388" s="315">
        <f t="shared" si="248"/>
        <v>270</v>
      </c>
      <c r="G388" s="315">
        <f t="shared" si="248"/>
        <v>295</v>
      </c>
      <c r="H388" s="315">
        <f t="shared" si="249"/>
        <v>272</v>
      </c>
      <c r="I388" s="230"/>
      <c r="J388" s="315">
        <f t="shared" si="250"/>
        <v>273</v>
      </c>
      <c r="K388" s="315">
        <f t="shared" si="251"/>
        <v>274</v>
      </c>
      <c r="L388" s="265"/>
      <c r="M388" s="315">
        <f t="shared" si="252"/>
        <v>251</v>
      </c>
      <c r="O388" s="274"/>
      <c r="P388" s="315">
        <f t="shared" si="253"/>
        <v>248</v>
      </c>
    </row>
    <row r="389" spans="1:16" ht="15" hidden="1" customHeight="1" x14ac:dyDescent="0.2">
      <c r="A389" s="265"/>
      <c r="B389" s="265" t="s">
        <v>330</v>
      </c>
      <c r="C389" s="317">
        <f t="shared" si="246"/>
        <v>44022</v>
      </c>
      <c r="D389" s="282">
        <f t="shared" si="247"/>
        <v>44029</v>
      </c>
      <c r="E389" s="230"/>
      <c r="F389" s="282">
        <f t="shared" si="248"/>
        <v>277</v>
      </c>
      <c r="G389" s="282">
        <f t="shared" si="248"/>
        <v>302</v>
      </c>
      <c r="H389" s="282">
        <f t="shared" si="249"/>
        <v>279</v>
      </c>
      <c r="I389" s="230"/>
      <c r="J389" s="282">
        <f t="shared" si="250"/>
        <v>280</v>
      </c>
      <c r="K389" s="282">
        <f t="shared" si="251"/>
        <v>281</v>
      </c>
      <c r="L389" s="265"/>
      <c r="M389" s="282">
        <f t="shared" si="252"/>
        <v>258</v>
      </c>
      <c r="O389" s="274"/>
      <c r="P389" s="282">
        <f t="shared" si="253"/>
        <v>255</v>
      </c>
    </row>
    <row r="390" spans="1:16" ht="15" hidden="1" customHeight="1" x14ac:dyDescent="0.2">
      <c r="A390" s="265"/>
      <c r="B390" s="265" t="s">
        <v>331</v>
      </c>
      <c r="C390" s="317">
        <f t="shared" si="246"/>
        <v>44029</v>
      </c>
      <c r="D390" s="282">
        <f t="shared" si="247"/>
        <v>44036</v>
      </c>
      <c r="E390" s="230"/>
      <c r="F390" s="282">
        <f t="shared" si="248"/>
        <v>284</v>
      </c>
      <c r="G390" s="282">
        <f t="shared" si="248"/>
        <v>309</v>
      </c>
      <c r="H390" s="282">
        <f t="shared" si="249"/>
        <v>286</v>
      </c>
      <c r="I390" s="230"/>
      <c r="J390" s="282">
        <f t="shared" si="250"/>
        <v>287</v>
      </c>
      <c r="K390" s="282">
        <f t="shared" si="251"/>
        <v>288</v>
      </c>
      <c r="L390" s="265"/>
      <c r="M390" s="282">
        <f t="shared" si="252"/>
        <v>265</v>
      </c>
      <c r="O390" s="274"/>
      <c r="P390" s="282">
        <f t="shared" si="253"/>
        <v>262</v>
      </c>
    </row>
    <row r="391" spans="1:16" ht="15" hidden="1" customHeight="1" x14ac:dyDescent="0.2">
      <c r="A391" s="265"/>
      <c r="B391" s="262" t="s">
        <v>341</v>
      </c>
      <c r="C391" s="316">
        <f t="shared" si="246"/>
        <v>44036</v>
      </c>
      <c r="D391" s="315">
        <f t="shared" si="247"/>
        <v>44043</v>
      </c>
      <c r="E391" s="230"/>
      <c r="F391" s="315">
        <f t="shared" si="248"/>
        <v>291</v>
      </c>
      <c r="G391" s="315">
        <f t="shared" si="248"/>
        <v>316</v>
      </c>
      <c r="H391" s="315">
        <f t="shared" si="249"/>
        <v>293</v>
      </c>
      <c r="I391" s="230"/>
      <c r="J391" s="315">
        <f t="shared" si="250"/>
        <v>294</v>
      </c>
      <c r="K391" s="315">
        <f t="shared" si="251"/>
        <v>295</v>
      </c>
      <c r="L391" s="265"/>
      <c r="M391" s="315">
        <f t="shared" si="252"/>
        <v>272</v>
      </c>
      <c r="O391" s="274"/>
      <c r="P391" s="315">
        <f t="shared" si="253"/>
        <v>269</v>
      </c>
    </row>
    <row r="392" spans="1:16" ht="15" hidden="1" customHeight="1" x14ac:dyDescent="0.2">
      <c r="A392" s="265"/>
      <c r="B392" s="265" t="s">
        <v>334</v>
      </c>
      <c r="C392" s="317">
        <f t="shared" si="246"/>
        <v>44043</v>
      </c>
      <c r="D392" s="282">
        <f t="shared" si="247"/>
        <v>44050</v>
      </c>
      <c r="E392" s="230"/>
      <c r="F392" s="282">
        <f t="shared" si="248"/>
        <v>298</v>
      </c>
      <c r="G392" s="282">
        <f t="shared" si="248"/>
        <v>323</v>
      </c>
      <c r="H392" s="282">
        <f t="shared" si="249"/>
        <v>300</v>
      </c>
      <c r="I392" s="230"/>
      <c r="J392" s="282">
        <f t="shared" si="250"/>
        <v>301</v>
      </c>
      <c r="K392" s="282">
        <f t="shared" si="251"/>
        <v>302</v>
      </c>
      <c r="L392" s="265"/>
      <c r="M392" s="282">
        <f t="shared" si="252"/>
        <v>279</v>
      </c>
      <c r="O392" s="274"/>
      <c r="P392" s="282">
        <f t="shared" si="253"/>
        <v>276</v>
      </c>
    </row>
    <row r="393" spans="1:16" ht="15" hidden="1" customHeight="1" x14ac:dyDescent="0.2">
      <c r="A393" s="265"/>
      <c r="B393" s="262" t="s">
        <v>342</v>
      </c>
      <c r="C393" s="316">
        <f t="shared" si="246"/>
        <v>44050</v>
      </c>
      <c r="D393" s="315">
        <f t="shared" si="247"/>
        <v>44057</v>
      </c>
      <c r="E393" s="230"/>
      <c r="F393" s="315">
        <f t="shared" si="248"/>
        <v>305</v>
      </c>
      <c r="G393" s="315">
        <f t="shared" si="248"/>
        <v>330</v>
      </c>
      <c r="H393" s="315">
        <f t="shared" si="249"/>
        <v>307</v>
      </c>
      <c r="I393" s="230"/>
      <c r="J393" s="315">
        <f t="shared" si="250"/>
        <v>308</v>
      </c>
      <c r="K393" s="315">
        <f t="shared" si="251"/>
        <v>309</v>
      </c>
      <c r="L393" s="265"/>
      <c r="M393" s="315">
        <f t="shared" si="252"/>
        <v>286</v>
      </c>
      <c r="O393" s="274"/>
      <c r="P393" s="315">
        <f t="shared" si="253"/>
        <v>283</v>
      </c>
    </row>
    <row r="394" spans="1:16" ht="15" hidden="1" customHeight="1" x14ac:dyDescent="0.2">
      <c r="A394" s="265"/>
      <c r="B394" s="262" t="s">
        <v>345</v>
      </c>
      <c r="C394" s="316">
        <f t="shared" si="246"/>
        <v>44057</v>
      </c>
      <c r="D394" s="315">
        <f t="shared" si="247"/>
        <v>44064</v>
      </c>
      <c r="E394" s="230"/>
      <c r="F394" s="315">
        <f t="shared" si="248"/>
        <v>312</v>
      </c>
      <c r="G394" s="315">
        <f t="shared" si="248"/>
        <v>337</v>
      </c>
      <c r="H394" s="315">
        <f t="shared" si="249"/>
        <v>314</v>
      </c>
      <c r="I394" s="230"/>
      <c r="J394" s="315">
        <f t="shared" si="250"/>
        <v>315</v>
      </c>
      <c r="K394" s="315">
        <f t="shared" si="251"/>
        <v>316</v>
      </c>
      <c r="L394" s="265"/>
      <c r="M394" s="315">
        <f t="shared" si="252"/>
        <v>293</v>
      </c>
      <c r="O394" s="274"/>
      <c r="P394" s="315">
        <f t="shared" si="253"/>
        <v>290</v>
      </c>
    </row>
    <row r="395" spans="1:16" ht="15" hidden="1" customHeight="1" x14ac:dyDescent="0.2">
      <c r="A395" s="265"/>
      <c r="B395" s="262" t="s">
        <v>348</v>
      </c>
      <c r="C395" s="316">
        <f t="shared" si="246"/>
        <v>44064</v>
      </c>
      <c r="D395" s="315">
        <f t="shared" si="247"/>
        <v>44071</v>
      </c>
      <c r="E395" s="230"/>
      <c r="F395" s="315">
        <f t="shared" si="248"/>
        <v>319</v>
      </c>
      <c r="G395" s="315">
        <f t="shared" si="248"/>
        <v>344</v>
      </c>
      <c r="H395" s="315">
        <f t="shared" si="249"/>
        <v>321</v>
      </c>
      <c r="I395" s="230"/>
      <c r="J395" s="315">
        <f t="shared" si="250"/>
        <v>322</v>
      </c>
      <c r="K395" s="315">
        <f t="shared" si="251"/>
        <v>323</v>
      </c>
      <c r="L395" s="265"/>
      <c r="M395" s="315">
        <f t="shared" si="252"/>
        <v>300</v>
      </c>
      <c r="O395" s="274"/>
      <c r="P395" s="315">
        <f t="shared" si="253"/>
        <v>297</v>
      </c>
    </row>
    <row r="396" spans="1:16" ht="15" hidden="1" customHeight="1" x14ac:dyDescent="0.2">
      <c r="A396" s="265"/>
      <c r="B396" s="262" t="s">
        <v>355</v>
      </c>
      <c r="C396" s="316">
        <f t="shared" si="246"/>
        <v>44071</v>
      </c>
      <c r="D396" s="315">
        <f t="shared" si="247"/>
        <v>44078</v>
      </c>
      <c r="E396" s="230"/>
      <c r="F396" s="315">
        <f t="shared" si="248"/>
        <v>326</v>
      </c>
      <c r="G396" s="315">
        <f t="shared" si="248"/>
        <v>351</v>
      </c>
      <c r="H396" s="315">
        <f t="shared" si="249"/>
        <v>328</v>
      </c>
      <c r="I396" s="230"/>
      <c r="J396" s="315">
        <f t="shared" si="250"/>
        <v>329</v>
      </c>
      <c r="K396" s="315">
        <f t="shared" si="251"/>
        <v>330</v>
      </c>
      <c r="L396" s="265"/>
      <c r="M396" s="315">
        <f t="shared" si="252"/>
        <v>307</v>
      </c>
      <c r="O396" s="274"/>
      <c r="P396" s="315">
        <f t="shared" si="253"/>
        <v>304</v>
      </c>
    </row>
    <row r="397" spans="1:16" ht="15" hidden="1" customHeight="1" x14ac:dyDescent="0.2">
      <c r="A397" s="265"/>
      <c r="B397" s="262" t="s">
        <v>356</v>
      </c>
      <c r="C397" s="316">
        <f t="shared" si="246"/>
        <v>44078</v>
      </c>
      <c r="D397" s="315">
        <f t="shared" si="247"/>
        <v>44085</v>
      </c>
      <c r="E397" s="230"/>
      <c r="F397" s="315">
        <f t="shared" si="248"/>
        <v>333</v>
      </c>
      <c r="G397" s="315">
        <f t="shared" si="248"/>
        <v>358</v>
      </c>
      <c r="H397" s="315">
        <f t="shared" si="249"/>
        <v>335</v>
      </c>
      <c r="I397" s="230"/>
      <c r="J397" s="315">
        <f t="shared" si="250"/>
        <v>336</v>
      </c>
      <c r="K397" s="315">
        <f t="shared" si="251"/>
        <v>337</v>
      </c>
      <c r="L397" s="265"/>
      <c r="M397" s="315">
        <f t="shared" si="252"/>
        <v>314</v>
      </c>
      <c r="O397" s="274"/>
      <c r="P397" s="315">
        <f t="shared" si="253"/>
        <v>311</v>
      </c>
    </row>
    <row r="398" spans="1:16" ht="15" hidden="1" customHeight="1" x14ac:dyDescent="0.2">
      <c r="A398" s="265"/>
      <c r="B398" s="262" t="s">
        <v>370</v>
      </c>
      <c r="C398" s="316">
        <f t="shared" si="246"/>
        <v>44085</v>
      </c>
      <c r="D398" s="315">
        <f t="shared" si="247"/>
        <v>44092</v>
      </c>
      <c r="E398" s="230"/>
      <c r="F398" s="315">
        <f t="shared" si="248"/>
        <v>340</v>
      </c>
      <c r="G398" s="315">
        <f t="shared" si="248"/>
        <v>365</v>
      </c>
      <c r="H398" s="315">
        <f t="shared" si="249"/>
        <v>342</v>
      </c>
      <c r="I398" s="230"/>
      <c r="J398" s="315">
        <f t="shared" si="250"/>
        <v>343</v>
      </c>
      <c r="K398" s="315">
        <f t="shared" si="251"/>
        <v>344</v>
      </c>
      <c r="L398" s="265"/>
      <c r="M398" s="315">
        <f t="shared" si="252"/>
        <v>321</v>
      </c>
      <c r="O398" s="274"/>
      <c r="P398" s="315">
        <f t="shared" si="253"/>
        <v>318</v>
      </c>
    </row>
    <row r="399" spans="1:16" ht="15" hidden="1" customHeight="1" x14ac:dyDescent="0.2">
      <c r="A399" s="265"/>
      <c r="B399" s="262" t="s">
        <v>372</v>
      </c>
      <c r="C399" s="316">
        <f t="shared" si="246"/>
        <v>44092</v>
      </c>
      <c r="D399" s="315">
        <f t="shared" si="247"/>
        <v>44099</v>
      </c>
      <c r="E399" s="230"/>
      <c r="F399" s="315">
        <f t="shared" si="248"/>
        <v>347</v>
      </c>
      <c r="G399" s="315">
        <f t="shared" si="248"/>
        <v>372</v>
      </c>
      <c r="H399" s="315">
        <f t="shared" si="249"/>
        <v>349</v>
      </c>
      <c r="I399" s="230"/>
      <c r="J399" s="315">
        <f t="shared" si="250"/>
        <v>350</v>
      </c>
      <c r="K399" s="315">
        <f t="shared" si="251"/>
        <v>351</v>
      </c>
      <c r="L399" s="265"/>
      <c r="M399" s="315">
        <f t="shared" si="252"/>
        <v>328</v>
      </c>
      <c r="O399" s="274"/>
      <c r="P399" s="315">
        <f t="shared" si="253"/>
        <v>325</v>
      </c>
    </row>
    <row r="400" spans="1:16" ht="15" hidden="1" customHeight="1" x14ac:dyDescent="0.2">
      <c r="A400" s="265"/>
      <c r="B400" s="262" t="s">
        <v>373</v>
      </c>
      <c r="C400" s="316">
        <f t="shared" si="246"/>
        <v>44099</v>
      </c>
      <c r="D400" s="315">
        <f t="shared" si="247"/>
        <v>44106</v>
      </c>
      <c r="E400" s="230"/>
      <c r="F400" s="315">
        <f t="shared" si="248"/>
        <v>354</v>
      </c>
      <c r="G400" s="315">
        <f t="shared" si="248"/>
        <v>379</v>
      </c>
      <c r="H400" s="315">
        <f t="shared" si="249"/>
        <v>356</v>
      </c>
      <c r="I400" s="230"/>
      <c r="J400" s="315">
        <f t="shared" si="250"/>
        <v>357</v>
      </c>
      <c r="K400" s="315">
        <f t="shared" si="251"/>
        <v>358</v>
      </c>
      <c r="L400" s="265"/>
      <c r="M400" s="315">
        <f t="shared" si="252"/>
        <v>335</v>
      </c>
      <c r="O400" s="274"/>
      <c r="P400" s="315">
        <f t="shared" si="253"/>
        <v>332</v>
      </c>
    </row>
    <row r="401" spans="1:17" ht="15" hidden="1" customHeight="1" x14ac:dyDescent="0.2">
      <c r="A401" s="265"/>
      <c r="B401" s="262" t="s">
        <v>379</v>
      </c>
      <c r="C401" s="316">
        <f t="shared" si="246"/>
        <v>44106</v>
      </c>
      <c r="D401" s="315">
        <f t="shared" si="247"/>
        <v>44113</v>
      </c>
      <c r="E401" s="230"/>
      <c r="F401" s="315">
        <f t="shared" si="248"/>
        <v>361</v>
      </c>
      <c r="G401" s="315">
        <f t="shared" si="248"/>
        <v>386</v>
      </c>
      <c r="H401" s="315">
        <f t="shared" si="249"/>
        <v>363</v>
      </c>
      <c r="I401" s="230"/>
      <c r="J401" s="315">
        <f t="shared" si="250"/>
        <v>364</v>
      </c>
      <c r="K401" s="315">
        <f t="shared" si="251"/>
        <v>365</v>
      </c>
      <c r="L401" s="265"/>
      <c r="M401" s="315">
        <f t="shared" si="252"/>
        <v>342</v>
      </c>
      <c r="O401" s="274"/>
      <c r="P401" s="315">
        <f t="shared" si="253"/>
        <v>339</v>
      </c>
    </row>
    <row r="402" spans="1:17" ht="15" hidden="1" customHeight="1" x14ac:dyDescent="0.2">
      <c r="A402" s="265"/>
      <c r="B402" s="262" t="s">
        <v>383</v>
      </c>
      <c r="C402" s="316">
        <f t="shared" si="246"/>
        <v>44113</v>
      </c>
      <c r="D402" s="315">
        <f t="shared" si="247"/>
        <v>44120</v>
      </c>
      <c r="E402" s="230"/>
      <c r="F402" s="315">
        <f t="shared" si="248"/>
        <v>368</v>
      </c>
      <c r="G402" s="315">
        <f t="shared" si="248"/>
        <v>393</v>
      </c>
      <c r="H402" s="315">
        <f t="shared" si="249"/>
        <v>370</v>
      </c>
      <c r="I402" s="230"/>
      <c r="J402" s="315">
        <f t="shared" si="250"/>
        <v>371</v>
      </c>
      <c r="K402" s="315">
        <f t="shared" si="251"/>
        <v>372</v>
      </c>
      <c r="L402" s="265"/>
      <c r="M402" s="315">
        <f t="shared" si="252"/>
        <v>349</v>
      </c>
      <c r="O402" s="274"/>
      <c r="P402" s="315">
        <f t="shared" si="253"/>
        <v>346</v>
      </c>
    </row>
    <row r="403" spans="1:17" ht="15" hidden="1" customHeight="1" x14ac:dyDescent="0.2">
      <c r="A403" s="265"/>
      <c r="B403" s="265" t="s">
        <v>388</v>
      </c>
      <c r="C403" s="317">
        <f t="shared" si="246"/>
        <v>44120</v>
      </c>
      <c r="D403" s="282">
        <f t="shared" si="247"/>
        <v>44127</v>
      </c>
      <c r="E403" s="230"/>
      <c r="F403" s="282">
        <f t="shared" si="248"/>
        <v>375</v>
      </c>
      <c r="G403" s="282">
        <f t="shared" si="248"/>
        <v>400</v>
      </c>
      <c r="H403" s="282">
        <f t="shared" si="249"/>
        <v>377</v>
      </c>
      <c r="I403" s="230"/>
      <c r="J403" s="282">
        <f t="shared" si="250"/>
        <v>378</v>
      </c>
      <c r="K403" s="282">
        <f t="shared" si="251"/>
        <v>379</v>
      </c>
      <c r="L403" s="265"/>
      <c r="M403" s="282">
        <f t="shared" si="252"/>
        <v>356</v>
      </c>
      <c r="O403" s="274"/>
      <c r="P403" s="282">
        <f t="shared" si="253"/>
        <v>353</v>
      </c>
    </row>
    <row r="404" spans="1:17" ht="15" hidden="1" customHeight="1" x14ac:dyDescent="0.2">
      <c r="A404" s="265"/>
      <c r="B404" s="262" t="s">
        <v>392</v>
      </c>
      <c r="C404" s="316">
        <f t="shared" si="246"/>
        <v>44127</v>
      </c>
      <c r="D404" s="315">
        <f t="shared" si="247"/>
        <v>44134</v>
      </c>
      <c r="E404" s="230"/>
      <c r="F404" s="315">
        <f t="shared" si="248"/>
        <v>382</v>
      </c>
      <c r="G404" s="315">
        <f t="shared" si="248"/>
        <v>407</v>
      </c>
      <c r="H404" s="315">
        <f t="shared" si="249"/>
        <v>384</v>
      </c>
      <c r="I404" s="230"/>
      <c r="J404" s="315">
        <f t="shared" si="250"/>
        <v>385</v>
      </c>
      <c r="K404" s="315">
        <f t="shared" si="251"/>
        <v>386</v>
      </c>
      <c r="L404" s="265"/>
      <c r="M404" s="315">
        <f t="shared" si="252"/>
        <v>363</v>
      </c>
      <c r="O404" s="274"/>
      <c r="P404" s="315">
        <f t="shared" si="253"/>
        <v>360</v>
      </c>
    </row>
    <row r="405" spans="1:17" ht="15" hidden="1" customHeight="1" x14ac:dyDescent="0.2">
      <c r="A405" s="265"/>
      <c r="B405" s="262" t="s">
        <v>397</v>
      </c>
      <c r="C405" s="316">
        <f t="shared" si="246"/>
        <v>44134</v>
      </c>
      <c r="D405" s="315">
        <f t="shared" si="247"/>
        <v>44141</v>
      </c>
      <c r="E405" s="230"/>
      <c r="F405" s="315">
        <f t="shared" si="248"/>
        <v>389</v>
      </c>
      <c r="G405" s="315">
        <f t="shared" si="248"/>
        <v>414</v>
      </c>
      <c r="H405" s="315">
        <f t="shared" si="249"/>
        <v>391</v>
      </c>
      <c r="I405" s="230"/>
      <c r="J405" s="315">
        <f t="shared" si="250"/>
        <v>392</v>
      </c>
      <c r="K405" s="315">
        <f t="shared" si="251"/>
        <v>393</v>
      </c>
      <c r="L405" s="265"/>
      <c r="M405" s="315">
        <f t="shared" si="252"/>
        <v>370</v>
      </c>
      <c r="O405" s="274"/>
      <c r="P405" s="315">
        <f t="shared" si="253"/>
        <v>367</v>
      </c>
    </row>
    <row r="406" spans="1:17" ht="15" hidden="1" customHeight="1" x14ac:dyDescent="0.2">
      <c r="A406" s="261">
        <v>46</v>
      </c>
      <c r="B406" s="262" t="s">
        <v>401</v>
      </c>
      <c r="C406" s="293">
        <f t="shared" si="246"/>
        <v>44141</v>
      </c>
      <c r="D406" s="294">
        <f t="shared" si="247"/>
        <v>44148</v>
      </c>
      <c r="E406" s="230"/>
      <c r="F406" s="294">
        <f t="shared" si="248"/>
        <v>396</v>
      </c>
      <c r="G406" s="294">
        <f t="shared" si="248"/>
        <v>421</v>
      </c>
      <c r="H406" s="294">
        <f t="shared" si="249"/>
        <v>398</v>
      </c>
      <c r="I406" s="230"/>
      <c r="J406" s="294">
        <f t="shared" si="250"/>
        <v>399</v>
      </c>
      <c r="K406" s="294">
        <f t="shared" si="251"/>
        <v>400</v>
      </c>
      <c r="L406" s="265"/>
      <c r="M406" s="294">
        <f t="shared" si="252"/>
        <v>377</v>
      </c>
      <c r="O406" s="274"/>
      <c r="P406" s="294">
        <f t="shared" si="253"/>
        <v>374</v>
      </c>
    </row>
    <row r="407" spans="1:17" ht="15" hidden="1" customHeight="1" x14ac:dyDescent="0.2">
      <c r="A407" s="239">
        <v>47</v>
      </c>
      <c r="B407" s="265" t="s">
        <v>405</v>
      </c>
      <c r="C407" s="266">
        <f t="shared" si="246"/>
        <v>44148</v>
      </c>
      <c r="D407" s="243">
        <f t="shared" si="247"/>
        <v>44155</v>
      </c>
      <c r="E407" s="230"/>
      <c r="F407" s="243">
        <f t="shared" si="248"/>
        <v>403</v>
      </c>
      <c r="G407" s="243">
        <f t="shared" si="248"/>
        <v>428</v>
      </c>
      <c r="H407" s="243">
        <f t="shared" si="249"/>
        <v>405</v>
      </c>
      <c r="I407" s="230"/>
      <c r="J407" s="243">
        <f t="shared" si="250"/>
        <v>406</v>
      </c>
      <c r="K407" s="243">
        <f t="shared" si="251"/>
        <v>407</v>
      </c>
      <c r="L407" s="265"/>
      <c r="M407" s="243">
        <f t="shared" si="252"/>
        <v>384</v>
      </c>
      <c r="O407" s="274"/>
      <c r="P407" s="243">
        <f t="shared" si="253"/>
        <v>381</v>
      </c>
    </row>
    <row r="408" spans="1:17" ht="15" hidden="1" customHeight="1" x14ac:dyDescent="0.2">
      <c r="A408" s="239">
        <v>48</v>
      </c>
      <c r="B408" s="265" t="s">
        <v>410</v>
      </c>
      <c r="C408" s="266">
        <f t="shared" si="246"/>
        <v>44155</v>
      </c>
      <c r="D408" s="243">
        <f t="shared" si="247"/>
        <v>44162</v>
      </c>
      <c r="E408" s="230"/>
      <c r="F408" s="243">
        <f t="shared" si="248"/>
        <v>410</v>
      </c>
      <c r="G408" s="243">
        <f t="shared" si="248"/>
        <v>435</v>
      </c>
      <c r="H408" s="243">
        <f t="shared" si="249"/>
        <v>412</v>
      </c>
      <c r="I408" s="230"/>
      <c r="J408" s="243">
        <f t="shared" si="250"/>
        <v>413</v>
      </c>
      <c r="K408" s="243">
        <f t="shared" si="251"/>
        <v>414</v>
      </c>
      <c r="L408" s="265"/>
      <c r="M408" s="243">
        <f t="shared" si="252"/>
        <v>391</v>
      </c>
      <c r="O408" s="274"/>
      <c r="P408" s="243">
        <f t="shared" si="253"/>
        <v>388</v>
      </c>
    </row>
    <row r="409" spans="1:17" ht="15" hidden="1" customHeight="1" x14ac:dyDescent="0.2">
      <c r="A409" s="267">
        <v>49</v>
      </c>
      <c r="B409" s="262" t="s">
        <v>411</v>
      </c>
      <c r="C409" s="297">
        <f t="shared" si="246"/>
        <v>44162</v>
      </c>
      <c r="D409" s="294">
        <f t="shared" si="247"/>
        <v>44169</v>
      </c>
      <c r="E409" s="315" t="e">
        <f>#REF!+34</f>
        <v>#REF!</v>
      </c>
      <c r="F409" s="298">
        <f t="shared" si="248"/>
        <v>417</v>
      </c>
      <c r="G409" s="298">
        <f t="shared" si="248"/>
        <v>442</v>
      </c>
      <c r="H409" s="294">
        <f t="shared" si="249"/>
        <v>419</v>
      </c>
      <c r="I409" s="315">
        <f t="shared" ref="I409:I440" si="254">J409+34</f>
        <v>454</v>
      </c>
      <c r="J409" s="298">
        <f t="shared" si="250"/>
        <v>420</v>
      </c>
      <c r="K409" s="298">
        <f t="shared" si="251"/>
        <v>421</v>
      </c>
      <c r="L409" s="315">
        <f t="shared" ref="L409:L440" si="255">A409+58</f>
        <v>107</v>
      </c>
      <c r="M409" s="294">
        <f t="shared" si="252"/>
        <v>398</v>
      </c>
      <c r="N409" s="315"/>
      <c r="O409" s="315">
        <f t="shared" ref="O409:O440" si="256">K409+57</f>
        <v>478</v>
      </c>
      <c r="P409" s="294">
        <f t="shared" si="253"/>
        <v>395</v>
      </c>
      <c r="Q409" s="318">
        <f t="shared" ref="Q409:Q440" si="257">J409+56</f>
        <v>476</v>
      </c>
    </row>
    <row r="410" spans="1:17" ht="15" hidden="1" customHeight="1" x14ac:dyDescent="0.2">
      <c r="A410" s="261">
        <v>50</v>
      </c>
      <c r="B410" s="319" t="s">
        <v>419</v>
      </c>
      <c r="C410" s="300">
        <f t="shared" si="246"/>
        <v>44169</v>
      </c>
      <c r="D410" s="294">
        <f t="shared" si="247"/>
        <v>44176</v>
      </c>
      <c r="E410" s="294" t="e">
        <f>#REF!+34</f>
        <v>#REF!</v>
      </c>
      <c r="F410" s="294" t="e">
        <f t="shared" ref="F410:G441" si="258">E410+25</f>
        <v>#REF!</v>
      </c>
      <c r="G410" s="294" t="e">
        <f t="shared" si="258"/>
        <v>#REF!</v>
      </c>
      <c r="H410" s="294" t="e">
        <f t="shared" ref="H410:H441" si="259">E410+27</f>
        <v>#REF!</v>
      </c>
      <c r="I410" s="294" t="e">
        <f t="shared" si="254"/>
        <v>#REF!</v>
      </c>
      <c r="J410" s="294" t="e">
        <f t="shared" ref="J410:J441" si="260">E410+28</f>
        <v>#REF!</v>
      </c>
      <c r="K410" s="294" t="e">
        <f t="shared" ref="K410:K441" si="261">F410+28</f>
        <v>#REF!</v>
      </c>
      <c r="L410" s="294">
        <f t="shared" si="255"/>
        <v>108</v>
      </c>
      <c r="M410" s="294" t="e">
        <f t="shared" ref="M410:M441" si="262">J410+31</f>
        <v>#REF!</v>
      </c>
      <c r="N410" s="294"/>
      <c r="O410" s="294" t="e">
        <f t="shared" si="256"/>
        <v>#REF!</v>
      </c>
      <c r="P410" s="294" t="e">
        <f t="shared" ref="P410:P441" si="263">H410+31</f>
        <v>#REF!</v>
      </c>
      <c r="Q410" s="295" t="e">
        <f t="shared" si="257"/>
        <v>#REF!</v>
      </c>
    </row>
    <row r="411" spans="1:17" ht="15" hidden="1" customHeight="1" x14ac:dyDescent="0.2">
      <c r="A411" s="267">
        <v>51</v>
      </c>
      <c r="B411" s="319" t="s">
        <v>426</v>
      </c>
      <c r="C411" s="300">
        <f t="shared" si="246"/>
        <v>44176</v>
      </c>
      <c r="D411" s="294">
        <f t="shared" si="247"/>
        <v>44183</v>
      </c>
      <c r="E411" s="294" t="e">
        <f>#REF!+34</f>
        <v>#REF!</v>
      </c>
      <c r="F411" s="294" t="e">
        <f t="shared" si="258"/>
        <v>#REF!</v>
      </c>
      <c r="G411" s="294" t="e">
        <f t="shared" si="258"/>
        <v>#REF!</v>
      </c>
      <c r="H411" s="294" t="e">
        <f t="shared" si="259"/>
        <v>#REF!</v>
      </c>
      <c r="I411" s="294" t="e">
        <f t="shared" si="254"/>
        <v>#REF!</v>
      </c>
      <c r="J411" s="294" t="e">
        <f t="shared" si="260"/>
        <v>#REF!</v>
      </c>
      <c r="K411" s="294" t="e">
        <f t="shared" si="261"/>
        <v>#REF!</v>
      </c>
      <c r="L411" s="294">
        <f t="shared" si="255"/>
        <v>109</v>
      </c>
      <c r="M411" s="294" t="e">
        <f t="shared" si="262"/>
        <v>#REF!</v>
      </c>
      <c r="N411" s="294"/>
      <c r="O411" s="294" t="e">
        <f t="shared" si="256"/>
        <v>#REF!</v>
      </c>
      <c r="P411" s="294" t="e">
        <f t="shared" si="263"/>
        <v>#REF!</v>
      </c>
      <c r="Q411" s="295" t="e">
        <f t="shared" si="257"/>
        <v>#REF!</v>
      </c>
    </row>
    <row r="412" spans="1:17" ht="15" hidden="1" customHeight="1" x14ac:dyDescent="0.2">
      <c r="A412" s="267">
        <v>52</v>
      </c>
      <c r="B412" s="320" t="s">
        <v>457</v>
      </c>
      <c r="C412" s="297">
        <f t="shared" si="246"/>
        <v>44183</v>
      </c>
      <c r="D412" s="294">
        <f t="shared" si="247"/>
        <v>44190</v>
      </c>
      <c r="E412" s="294" t="e">
        <f>#REF!+44</f>
        <v>#REF!</v>
      </c>
      <c r="F412" s="298" t="e">
        <f t="shared" si="258"/>
        <v>#REF!</v>
      </c>
      <c r="G412" s="298" t="e">
        <f t="shared" si="258"/>
        <v>#REF!</v>
      </c>
      <c r="H412" s="294" t="e">
        <f t="shared" si="259"/>
        <v>#REF!</v>
      </c>
      <c r="I412" s="294" t="e">
        <f t="shared" si="254"/>
        <v>#REF!</v>
      </c>
      <c r="J412" s="298" t="e">
        <f t="shared" si="260"/>
        <v>#REF!</v>
      </c>
      <c r="K412" s="298" t="e">
        <f t="shared" si="261"/>
        <v>#REF!</v>
      </c>
      <c r="L412" s="294">
        <f t="shared" si="255"/>
        <v>110</v>
      </c>
      <c r="M412" s="294" t="e">
        <f t="shared" si="262"/>
        <v>#REF!</v>
      </c>
      <c r="N412" s="294"/>
      <c r="O412" s="294" t="e">
        <f t="shared" si="256"/>
        <v>#REF!</v>
      </c>
      <c r="P412" s="294" t="e">
        <f t="shared" si="263"/>
        <v>#REF!</v>
      </c>
      <c r="Q412" s="298" t="e">
        <f t="shared" si="257"/>
        <v>#REF!</v>
      </c>
    </row>
    <row r="413" spans="1:17" ht="15" hidden="1" customHeight="1" x14ac:dyDescent="0.2">
      <c r="A413" s="267">
        <v>53</v>
      </c>
      <c r="B413" s="320" t="s">
        <v>450</v>
      </c>
      <c r="C413" s="297">
        <f t="shared" si="246"/>
        <v>44190</v>
      </c>
      <c r="D413" s="294">
        <f t="shared" si="247"/>
        <v>44197</v>
      </c>
      <c r="E413" s="298" t="e">
        <f>#REF!+44</f>
        <v>#REF!</v>
      </c>
      <c r="F413" s="298" t="e">
        <f t="shared" si="258"/>
        <v>#REF!</v>
      </c>
      <c r="G413" s="298" t="e">
        <f t="shared" si="258"/>
        <v>#REF!</v>
      </c>
      <c r="H413" s="294" t="e">
        <f t="shared" si="259"/>
        <v>#REF!</v>
      </c>
      <c r="I413" s="294" t="e">
        <f t="shared" si="254"/>
        <v>#REF!</v>
      </c>
      <c r="J413" s="298" t="e">
        <f t="shared" si="260"/>
        <v>#REF!</v>
      </c>
      <c r="K413" s="298" t="e">
        <f t="shared" si="261"/>
        <v>#REF!</v>
      </c>
      <c r="L413" s="294">
        <f t="shared" si="255"/>
        <v>111</v>
      </c>
      <c r="M413" s="294" t="e">
        <f t="shared" si="262"/>
        <v>#REF!</v>
      </c>
      <c r="N413" s="298"/>
      <c r="O413" s="294" t="e">
        <f t="shared" si="256"/>
        <v>#REF!</v>
      </c>
      <c r="P413" s="294" t="e">
        <f t="shared" si="263"/>
        <v>#REF!</v>
      </c>
      <c r="Q413" s="298" t="e">
        <f t="shared" si="257"/>
        <v>#REF!</v>
      </c>
    </row>
    <row r="414" spans="1:17" ht="15" hidden="1" customHeight="1" x14ac:dyDescent="0.2">
      <c r="A414" s="267">
        <v>1</v>
      </c>
      <c r="B414" s="319" t="s">
        <v>451</v>
      </c>
      <c r="C414" s="300">
        <f t="shared" si="246"/>
        <v>44197</v>
      </c>
      <c r="D414" s="294">
        <f t="shared" si="247"/>
        <v>44204</v>
      </c>
      <c r="E414" s="294" t="e">
        <f>#REF!+44</f>
        <v>#REF!</v>
      </c>
      <c r="F414" s="294" t="e">
        <f t="shared" si="258"/>
        <v>#REF!</v>
      </c>
      <c r="G414" s="294" t="e">
        <f t="shared" si="258"/>
        <v>#REF!</v>
      </c>
      <c r="H414" s="294" t="e">
        <f t="shared" si="259"/>
        <v>#REF!</v>
      </c>
      <c r="I414" s="294" t="e">
        <f t="shared" si="254"/>
        <v>#REF!</v>
      </c>
      <c r="J414" s="294" t="e">
        <f t="shared" si="260"/>
        <v>#REF!</v>
      </c>
      <c r="K414" s="294" t="e">
        <f t="shared" si="261"/>
        <v>#REF!</v>
      </c>
      <c r="L414" s="294">
        <f t="shared" si="255"/>
        <v>59</v>
      </c>
      <c r="M414" s="294" t="e">
        <f t="shared" si="262"/>
        <v>#REF!</v>
      </c>
      <c r="N414" s="294"/>
      <c r="O414" s="294" t="e">
        <f t="shared" si="256"/>
        <v>#REF!</v>
      </c>
      <c r="P414" s="294" t="e">
        <f t="shared" si="263"/>
        <v>#REF!</v>
      </c>
      <c r="Q414" s="295" t="e">
        <f t="shared" si="257"/>
        <v>#REF!</v>
      </c>
    </row>
    <row r="415" spans="1:17" ht="15" hidden="1" customHeight="1" x14ac:dyDescent="0.2">
      <c r="A415" s="267">
        <v>2</v>
      </c>
      <c r="B415" s="319" t="s">
        <v>458</v>
      </c>
      <c r="C415" s="300">
        <f t="shared" si="246"/>
        <v>44204</v>
      </c>
      <c r="D415" s="294">
        <f t="shared" si="247"/>
        <v>44211</v>
      </c>
      <c r="E415" s="294" t="e">
        <f>#REF!+44</f>
        <v>#REF!</v>
      </c>
      <c r="F415" s="294" t="e">
        <f t="shared" si="258"/>
        <v>#REF!</v>
      </c>
      <c r="G415" s="294" t="e">
        <f t="shared" si="258"/>
        <v>#REF!</v>
      </c>
      <c r="H415" s="294" t="e">
        <f t="shared" si="259"/>
        <v>#REF!</v>
      </c>
      <c r="I415" s="294" t="e">
        <f t="shared" si="254"/>
        <v>#REF!</v>
      </c>
      <c r="J415" s="294" t="e">
        <f t="shared" si="260"/>
        <v>#REF!</v>
      </c>
      <c r="K415" s="294" t="e">
        <f t="shared" si="261"/>
        <v>#REF!</v>
      </c>
      <c r="L415" s="294">
        <f t="shared" si="255"/>
        <v>60</v>
      </c>
      <c r="M415" s="294" t="e">
        <f t="shared" si="262"/>
        <v>#REF!</v>
      </c>
      <c r="N415" s="294"/>
      <c r="O415" s="294" t="e">
        <f t="shared" si="256"/>
        <v>#REF!</v>
      </c>
      <c r="P415" s="294" t="e">
        <f t="shared" si="263"/>
        <v>#REF!</v>
      </c>
      <c r="Q415" s="295" t="e">
        <f t="shared" si="257"/>
        <v>#REF!</v>
      </c>
    </row>
    <row r="416" spans="1:17" ht="15" hidden="1" customHeight="1" x14ac:dyDescent="0.2">
      <c r="A416" s="267">
        <v>3</v>
      </c>
      <c r="B416" s="319" t="s">
        <v>465</v>
      </c>
      <c r="C416" s="300">
        <f t="shared" si="246"/>
        <v>44211</v>
      </c>
      <c r="D416" s="294">
        <f t="shared" si="247"/>
        <v>44218</v>
      </c>
      <c r="E416" s="294" t="e">
        <f>#REF!+44</f>
        <v>#REF!</v>
      </c>
      <c r="F416" s="294" t="e">
        <f t="shared" si="258"/>
        <v>#REF!</v>
      </c>
      <c r="G416" s="294" t="e">
        <f t="shared" si="258"/>
        <v>#REF!</v>
      </c>
      <c r="H416" s="294" t="e">
        <f t="shared" si="259"/>
        <v>#REF!</v>
      </c>
      <c r="I416" s="294" t="e">
        <f t="shared" si="254"/>
        <v>#REF!</v>
      </c>
      <c r="J416" s="294" t="e">
        <f t="shared" si="260"/>
        <v>#REF!</v>
      </c>
      <c r="K416" s="294" t="e">
        <f t="shared" si="261"/>
        <v>#REF!</v>
      </c>
      <c r="L416" s="294">
        <f t="shared" si="255"/>
        <v>61</v>
      </c>
      <c r="M416" s="294" t="e">
        <f t="shared" si="262"/>
        <v>#REF!</v>
      </c>
      <c r="N416" s="294"/>
      <c r="O416" s="294" t="e">
        <f t="shared" si="256"/>
        <v>#REF!</v>
      </c>
      <c r="P416" s="294" t="e">
        <f t="shared" si="263"/>
        <v>#REF!</v>
      </c>
      <c r="Q416" s="295" t="e">
        <f t="shared" si="257"/>
        <v>#REF!</v>
      </c>
    </row>
    <row r="417" spans="1:17" ht="15" hidden="1" customHeight="1" x14ac:dyDescent="0.2">
      <c r="A417" s="267">
        <v>4</v>
      </c>
      <c r="B417" s="319" t="s">
        <v>503</v>
      </c>
      <c r="C417" s="300">
        <f t="shared" ref="C417:C448" si="264">D417-7</f>
        <v>44218</v>
      </c>
      <c r="D417" s="294">
        <f t="shared" si="247"/>
        <v>44225</v>
      </c>
      <c r="E417" s="294" t="e">
        <f>#REF!+44</f>
        <v>#REF!</v>
      </c>
      <c r="F417" s="294" t="e">
        <f t="shared" si="258"/>
        <v>#REF!</v>
      </c>
      <c r="G417" s="294" t="e">
        <f t="shared" si="258"/>
        <v>#REF!</v>
      </c>
      <c r="H417" s="294" t="e">
        <f t="shared" si="259"/>
        <v>#REF!</v>
      </c>
      <c r="I417" s="294" t="e">
        <f t="shared" si="254"/>
        <v>#REF!</v>
      </c>
      <c r="J417" s="294" t="e">
        <f t="shared" si="260"/>
        <v>#REF!</v>
      </c>
      <c r="K417" s="294" t="e">
        <f t="shared" si="261"/>
        <v>#REF!</v>
      </c>
      <c r="L417" s="294">
        <f t="shared" si="255"/>
        <v>62</v>
      </c>
      <c r="M417" s="294" t="e">
        <f t="shared" si="262"/>
        <v>#REF!</v>
      </c>
      <c r="N417" s="294"/>
      <c r="O417" s="294" t="e">
        <f t="shared" si="256"/>
        <v>#REF!</v>
      </c>
      <c r="P417" s="294" t="e">
        <f t="shared" si="263"/>
        <v>#REF!</v>
      </c>
      <c r="Q417" s="295" t="e">
        <f t="shared" si="257"/>
        <v>#REF!</v>
      </c>
    </row>
    <row r="418" spans="1:17" ht="15" hidden="1" customHeight="1" x14ac:dyDescent="0.2">
      <c r="A418" s="267">
        <v>5</v>
      </c>
      <c r="B418" s="319" t="s">
        <v>474</v>
      </c>
      <c r="C418" s="300">
        <f t="shared" si="264"/>
        <v>44225</v>
      </c>
      <c r="D418" s="294">
        <f t="shared" ref="D418:D452" si="265">D417+7</f>
        <v>44232</v>
      </c>
      <c r="E418" s="294" t="e">
        <f>#REF!+44</f>
        <v>#REF!</v>
      </c>
      <c r="F418" s="294" t="e">
        <f t="shared" si="258"/>
        <v>#REF!</v>
      </c>
      <c r="G418" s="294" t="e">
        <f t="shared" si="258"/>
        <v>#REF!</v>
      </c>
      <c r="H418" s="294" t="e">
        <f t="shared" si="259"/>
        <v>#REF!</v>
      </c>
      <c r="I418" s="294" t="e">
        <f t="shared" si="254"/>
        <v>#REF!</v>
      </c>
      <c r="J418" s="294" t="e">
        <f t="shared" si="260"/>
        <v>#REF!</v>
      </c>
      <c r="K418" s="294" t="e">
        <f t="shared" si="261"/>
        <v>#REF!</v>
      </c>
      <c r="L418" s="294">
        <f t="shared" si="255"/>
        <v>63</v>
      </c>
      <c r="M418" s="294" t="e">
        <f t="shared" si="262"/>
        <v>#REF!</v>
      </c>
      <c r="N418" s="294"/>
      <c r="O418" s="294" t="e">
        <f t="shared" si="256"/>
        <v>#REF!</v>
      </c>
      <c r="P418" s="294" t="e">
        <f t="shared" si="263"/>
        <v>#REF!</v>
      </c>
      <c r="Q418" s="295" t="e">
        <f t="shared" si="257"/>
        <v>#REF!</v>
      </c>
    </row>
    <row r="419" spans="1:17" ht="15" hidden="1" customHeight="1" x14ac:dyDescent="0.2">
      <c r="A419" s="267">
        <v>6</v>
      </c>
      <c r="B419" s="319" t="s">
        <v>484</v>
      </c>
      <c r="C419" s="300">
        <f t="shared" si="264"/>
        <v>44232</v>
      </c>
      <c r="D419" s="294">
        <f t="shared" si="265"/>
        <v>44239</v>
      </c>
      <c r="E419" s="294" t="e">
        <f>#REF!+44</f>
        <v>#REF!</v>
      </c>
      <c r="F419" s="294" t="e">
        <f t="shared" si="258"/>
        <v>#REF!</v>
      </c>
      <c r="G419" s="294" t="e">
        <f t="shared" si="258"/>
        <v>#REF!</v>
      </c>
      <c r="H419" s="294" t="e">
        <f t="shared" si="259"/>
        <v>#REF!</v>
      </c>
      <c r="I419" s="294" t="e">
        <f t="shared" si="254"/>
        <v>#REF!</v>
      </c>
      <c r="J419" s="294" t="e">
        <f t="shared" si="260"/>
        <v>#REF!</v>
      </c>
      <c r="K419" s="294" t="e">
        <f t="shared" si="261"/>
        <v>#REF!</v>
      </c>
      <c r="L419" s="294">
        <f t="shared" si="255"/>
        <v>64</v>
      </c>
      <c r="M419" s="294" t="e">
        <f t="shared" si="262"/>
        <v>#REF!</v>
      </c>
      <c r="N419" s="294"/>
      <c r="O419" s="294" t="e">
        <f t="shared" si="256"/>
        <v>#REF!</v>
      </c>
      <c r="P419" s="294" t="e">
        <f t="shared" si="263"/>
        <v>#REF!</v>
      </c>
      <c r="Q419" s="295" t="e">
        <f t="shared" si="257"/>
        <v>#REF!</v>
      </c>
    </row>
    <row r="420" spans="1:17" ht="15" hidden="1" customHeight="1" x14ac:dyDescent="0.2">
      <c r="A420" s="267">
        <v>7</v>
      </c>
      <c r="B420" s="319" t="s">
        <v>491</v>
      </c>
      <c r="C420" s="300">
        <f t="shared" si="264"/>
        <v>44239</v>
      </c>
      <c r="D420" s="294">
        <f t="shared" si="265"/>
        <v>44246</v>
      </c>
      <c r="E420" s="294" t="e">
        <f>#REF!+44</f>
        <v>#REF!</v>
      </c>
      <c r="F420" s="294" t="e">
        <f t="shared" si="258"/>
        <v>#REF!</v>
      </c>
      <c r="G420" s="294" t="e">
        <f t="shared" si="258"/>
        <v>#REF!</v>
      </c>
      <c r="H420" s="294" t="e">
        <f t="shared" si="259"/>
        <v>#REF!</v>
      </c>
      <c r="I420" s="294" t="e">
        <f t="shared" si="254"/>
        <v>#REF!</v>
      </c>
      <c r="J420" s="294" t="e">
        <f t="shared" si="260"/>
        <v>#REF!</v>
      </c>
      <c r="K420" s="294" t="e">
        <f t="shared" si="261"/>
        <v>#REF!</v>
      </c>
      <c r="L420" s="294">
        <f t="shared" si="255"/>
        <v>65</v>
      </c>
      <c r="M420" s="294" t="e">
        <f t="shared" si="262"/>
        <v>#REF!</v>
      </c>
      <c r="N420" s="294"/>
      <c r="O420" s="294" t="e">
        <f t="shared" si="256"/>
        <v>#REF!</v>
      </c>
      <c r="P420" s="294" t="e">
        <f t="shared" si="263"/>
        <v>#REF!</v>
      </c>
      <c r="Q420" s="295" t="e">
        <f t="shared" si="257"/>
        <v>#REF!</v>
      </c>
    </row>
    <row r="421" spans="1:17" ht="15" hidden="1" customHeight="1" x14ac:dyDescent="0.2">
      <c r="A421" s="267">
        <v>8</v>
      </c>
      <c r="B421" s="319" t="s">
        <v>497</v>
      </c>
      <c r="C421" s="300">
        <f t="shared" si="264"/>
        <v>44246</v>
      </c>
      <c r="D421" s="294">
        <f t="shared" si="265"/>
        <v>44253</v>
      </c>
      <c r="E421" s="294" t="e">
        <f>#REF!+44</f>
        <v>#REF!</v>
      </c>
      <c r="F421" s="294" t="e">
        <f t="shared" si="258"/>
        <v>#REF!</v>
      </c>
      <c r="G421" s="294" t="e">
        <f t="shared" si="258"/>
        <v>#REF!</v>
      </c>
      <c r="H421" s="294" t="e">
        <f t="shared" si="259"/>
        <v>#REF!</v>
      </c>
      <c r="I421" s="294" t="e">
        <f t="shared" si="254"/>
        <v>#REF!</v>
      </c>
      <c r="J421" s="294" t="e">
        <f t="shared" si="260"/>
        <v>#REF!</v>
      </c>
      <c r="K421" s="294" t="e">
        <f t="shared" si="261"/>
        <v>#REF!</v>
      </c>
      <c r="L421" s="294">
        <f t="shared" si="255"/>
        <v>66</v>
      </c>
      <c r="M421" s="294" t="e">
        <f t="shared" si="262"/>
        <v>#REF!</v>
      </c>
      <c r="N421" s="294"/>
      <c r="O421" s="294" t="e">
        <f t="shared" si="256"/>
        <v>#REF!</v>
      </c>
      <c r="P421" s="294" t="e">
        <f t="shared" si="263"/>
        <v>#REF!</v>
      </c>
      <c r="Q421" s="295" t="e">
        <f t="shared" si="257"/>
        <v>#REF!</v>
      </c>
    </row>
    <row r="422" spans="1:17" ht="15" hidden="1" customHeight="1" x14ac:dyDescent="0.2">
      <c r="A422" s="267">
        <v>9</v>
      </c>
      <c r="B422" s="319" t="s">
        <v>504</v>
      </c>
      <c r="C422" s="300">
        <f t="shared" si="264"/>
        <v>44253</v>
      </c>
      <c r="D422" s="294">
        <f t="shared" si="265"/>
        <v>44260</v>
      </c>
      <c r="E422" s="294" t="e">
        <f>#REF!+44</f>
        <v>#REF!</v>
      </c>
      <c r="F422" s="294" t="e">
        <f t="shared" si="258"/>
        <v>#REF!</v>
      </c>
      <c r="G422" s="294" t="e">
        <f t="shared" si="258"/>
        <v>#REF!</v>
      </c>
      <c r="H422" s="294" t="e">
        <f t="shared" si="259"/>
        <v>#REF!</v>
      </c>
      <c r="I422" s="294" t="e">
        <f t="shared" si="254"/>
        <v>#REF!</v>
      </c>
      <c r="J422" s="294" t="e">
        <f t="shared" si="260"/>
        <v>#REF!</v>
      </c>
      <c r="K422" s="294" t="e">
        <f t="shared" si="261"/>
        <v>#REF!</v>
      </c>
      <c r="L422" s="294">
        <f t="shared" si="255"/>
        <v>67</v>
      </c>
      <c r="M422" s="294" t="e">
        <f t="shared" si="262"/>
        <v>#REF!</v>
      </c>
      <c r="N422" s="294"/>
      <c r="O422" s="294" t="e">
        <f t="shared" si="256"/>
        <v>#REF!</v>
      </c>
      <c r="P422" s="294" t="e">
        <f t="shared" si="263"/>
        <v>#REF!</v>
      </c>
      <c r="Q422" s="295" t="e">
        <f t="shared" si="257"/>
        <v>#REF!</v>
      </c>
    </row>
    <row r="423" spans="1:17" ht="15" hidden="1" customHeight="1" x14ac:dyDescent="0.2">
      <c r="A423" s="267">
        <v>10</v>
      </c>
      <c r="B423" s="319" t="s">
        <v>507</v>
      </c>
      <c r="C423" s="300">
        <f t="shared" si="264"/>
        <v>44260</v>
      </c>
      <c r="D423" s="294">
        <f t="shared" si="265"/>
        <v>44267</v>
      </c>
      <c r="E423" s="294" t="e">
        <f>#REF!+44</f>
        <v>#REF!</v>
      </c>
      <c r="F423" s="294" t="e">
        <f t="shared" si="258"/>
        <v>#REF!</v>
      </c>
      <c r="G423" s="294" t="e">
        <f t="shared" si="258"/>
        <v>#REF!</v>
      </c>
      <c r="H423" s="294" t="e">
        <f t="shared" si="259"/>
        <v>#REF!</v>
      </c>
      <c r="I423" s="294" t="e">
        <f t="shared" si="254"/>
        <v>#REF!</v>
      </c>
      <c r="J423" s="294" t="e">
        <f t="shared" si="260"/>
        <v>#REF!</v>
      </c>
      <c r="K423" s="294" t="e">
        <f t="shared" si="261"/>
        <v>#REF!</v>
      </c>
      <c r="L423" s="294">
        <f t="shared" si="255"/>
        <v>68</v>
      </c>
      <c r="M423" s="294" t="e">
        <f t="shared" si="262"/>
        <v>#REF!</v>
      </c>
      <c r="N423" s="294"/>
      <c r="O423" s="294" t="e">
        <f t="shared" si="256"/>
        <v>#REF!</v>
      </c>
      <c r="P423" s="294" t="e">
        <f t="shared" si="263"/>
        <v>#REF!</v>
      </c>
      <c r="Q423" s="295" t="e">
        <f t="shared" si="257"/>
        <v>#REF!</v>
      </c>
    </row>
    <row r="424" spans="1:17" ht="15" hidden="1" customHeight="1" x14ac:dyDescent="0.2">
      <c r="A424" s="267">
        <v>11</v>
      </c>
      <c r="B424" s="319" t="s">
        <v>514</v>
      </c>
      <c r="C424" s="300">
        <f t="shared" si="264"/>
        <v>44267</v>
      </c>
      <c r="D424" s="294">
        <f t="shared" si="265"/>
        <v>44274</v>
      </c>
      <c r="E424" s="294" t="e">
        <f>#REF!+44</f>
        <v>#REF!</v>
      </c>
      <c r="F424" s="294" t="e">
        <f t="shared" si="258"/>
        <v>#REF!</v>
      </c>
      <c r="G424" s="294" t="e">
        <f t="shared" si="258"/>
        <v>#REF!</v>
      </c>
      <c r="H424" s="294" t="e">
        <f t="shared" si="259"/>
        <v>#REF!</v>
      </c>
      <c r="I424" s="294" t="e">
        <f t="shared" si="254"/>
        <v>#REF!</v>
      </c>
      <c r="J424" s="294" t="e">
        <f t="shared" si="260"/>
        <v>#REF!</v>
      </c>
      <c r="K424" s="294" t="e">
        <f t="shared" si="261"/>
        <v>#REF!</v>
      </c>
      <c r="L424" s="294">
        <f t="shared" si="255"/>
        <v>69</v>
      </c>
      <c r="M424" s="294" t="e">
        <f t="shared" si="262"/>
        <v>#REF!</v>
      </c>
      <c r="N424" s="294"/>
      <c r="O424" s="294" t="e">
        <f t="shared" si="256"/>
        <v>#REF!</v>
      </c>
      <c r="P424" s="294" t="e">
        <f t="shared" si="263"/>
        <v>#REF!</v>
      </c>
      <c r="Q424" s="295" t="e">
        <f t="shared" si="257"/>
        <v>#REF!</v>
      </c>
    </row>
    <row r="425" spans="1:17" ht="15" hidden="1" customHeight="1" x14ac:dyDescent="0.2">
      <c r="A425" s="261">
        <v>12</v>
      </c>
      <c r="B425" s="299" t="s">
        <v>524</v>
      </c>
      <c r="C425" s="300">
        <f t="shared" si="264"/>
        <v>44274</v>
      </c>
      <c r="D425" s="295">
        <f t="shared" si="265"/>
        <v>44281</v>
      </c>
      <c r="E425" s="295" t="e">
        <f>#REF!+44</f>
        <v>#REF!</v>
      </c>
      <c r="F425" s="295" t="e">
        <f t="shared" si="258"/>
        <v>#REF!</v>
      </c>
      <c r="G425" s="295" t="e">
        <f t="shared" si="258"/>
        <v>#REF!</v>
      </c>
      <c r="H425" s="295" t="e">
        <f t="shared" si="259"/>
        <v>#REF!</v>
      </c>
      <c r="I425" s="295" t="e">
        <f t="shared" si="254"/>
        <v>#REF!</v>
      </c>
      <c r="J425" s="295" t="e">
        <f t="shared" si="260"/>
        <v>#REF!</v>
      </c>
      <c r="K425" s="295" t="e">
        <f t="shared" si="261"/>
        <v>#REF!</v>
      </c>
      <c r="L425" s="294">
        <f t="shared" si="255"/>
        <v>70</v>
      </c>
      <c r="M425" s="295" t="e">
        <f t="shared" si="262"/>
        <v>#REF!</v>
      </c>
      <c r="N425" s="295"/>
      <c r="O425" s="295" t="e">
        <f t="shared" si="256"/>
        <v>#REF!</v>
      </c>
      <c r="P425" s="295" t="e">
        <f t="shared" si="263"/>
        <v>#REF!</v>
      </c>
      <c r="Q425" s="295" t="e">
        <f t="shared" si="257"/>
        <v>#REF!</v>
      </c>
    </row>
    <row r="426" spans="1:17" ht="15" hidden="1" customHeight="1" x14ac:dyDescent="0.2">
      <c r="A426" s="261">
        <v>13</v>
      </c>
      <c r="B426" s="299" t="s">
        <v>527</v>
      </c>
      <c r="C426" s="300">
        <f t="shared" si="264"/>
        <v>44281</v>
      </c>
      <c r="D426" s="294">
        <f t="shared" si="265"/>
        <v>44288</v>
      </c>
      <c r="E426" s="294" t="e">
        <f>#REF!+44</f>
        <v>#REF!</v>
      </c>
      <c r="F426" s="294" t="e">
        <f t="shared" si="258"/>
        <v>#REF!</v>
      </c>
      <c r="G426" s="294" t="e">
        <f t="shared" si="258"/>
        <v>#REF!</v>
      </c>
      <c r="H426" s="294" t="e">
        <f t="shared" si="259"/>
        <v>#REF!</v>
      </c>
      <c r="I426" s="294" t="e">
        <f t="shared" si="254"/>
        <v>#REF!</v>
      </c>
      <c r="J426" s="294" t="e">
        <f t="shared" si="260"/>
        <v>#REF!</v>
      </c>
      <c r="K426" s="294" t="e">
        <f t="shared" si="261"/>
        <v>#REF!</v>
      </c>
      <c r="L426" s="294">
        <f t="shared" si="255"/>
        <v>71</v>
      </c>
      <c r="M426" s="294" t="e">
        <f t="shared" si="262"/>
        <v>#REF!</v>
      </c>
      <c r="N426" s="294"/>
      <c r="O426" s="294" t="e">
        <f t="shared" si="256"/>
        <v>#REF!</v>
      </c>
      <c r="P426" s="294" t="e">
        <f t="shared" si="263"/>
        <v>#REF!</v>
      </c>
      <c r="Q426" s="295" t="e">
        <f t="shared" si="257"/>
        <v>#REF!</v>
      </c>
    </row>
    <row r="427" spans="1:17" ht="15" hidden="1" customHeight="1" x14ac:dyDescent="0.2">
      <c r="A427" s="239">
        <v>14</v>
      </c>
      <c r="B427" s="254" t="s">
        <v>534</v>
      </c>
      <c r="C427" s="242">
        <f t="shared" si="264"/>
        <v>44288</v>
      </c>
      <c r="D427" s="243">
        <f t="shared" si="265"/>
        <v>44295</v>
      </c>
      <c r="E427" s="243" t="e">
        <f>#REF!+44</f>
        <v>#REF!</v>
      </c>
      <c r="F427" s="243" t="e">
        <f t="shared" si="258"/>
        <v>#REF!</v>
      </c>
      <c r="G427" s="243" t="e">
        <f t="shared" si="258"/>
        <v>#REF!</v>
      </c>
      <c r="H427" s="243" t="e">
        <f t="shared" si="259"/>
        <v>#REF!</v>
      </c>
      <c r="I427" s="243" t="e">
        <f t="shared" si="254"/>
        <v>#REF!</v>
      </c>
      <c r="J427" s="243" t="e">
        <f t="shared" si="260"/>
        <v>#REF!</v>
      </c>
      <c r="K427" s="243" t="e">
        <f t="shared" si="261"/>
        <v>#REF!</v>
      </c>
      <c r="L427" s="243">
        <f t="shared" si="255"/>
        <v>72</v>
      </c>
      <c r="M427" s="243" t="e">
        <f t="shared" si="262"/>
        <v>#REF!</v>
      </c>
      <c r="N427" s="243"/>
      <c r="O427" s="243" t="e">
        <f t="shared" si="256"/>
        <v>#REF!</v>
      </c>
      <c r="P427" s="243" t="e">
        <f t="shared" si="263"/>
        <v>#REF!</v>
      </c>
      <c r="Q427" s="245" t="e">
        <f t="shared" si="257"/>
        <v>#REF!</v>
      </c>
    </row>
    <row r="428" spans="1:17" ht="15" hidden="1" customHeight="1" x14ac:dyDescent="0.2">
      <c r="A428" s="239">
        <v>15</v>
      </c>
      <c r="B428" s="254" t="s">
        <v>540</v>
      </c>
      <c r="C428" s="242">
        <f t="shared" si="264"/>
        <v>44295</v>
      </c>
      <c r="D428" s="243">
        <f t="shared" si="265"/>
        <v>44302</v>
      </c>
      <c r="E428" s="243" t="e">
        <f>#REF!+44</f>
        <v>#REF!</v>
      </c>
      <c r="F428" s="243" t="e">
        <f t="shared" si="258"/>
        <v>#REF!</v>
      </c>
      <c r="G428" s="243" t="e">
        <f t="shared" si="258"/>
        <v>#REF!</v>
      </c>
      <c r="H428" s="243" t="e">
        <f t="shared" si="259"/>
        <v>#REF!</v>
      </c>
      <c r="I428" s="243" t="e">
        <f t="shared" si="254"/>
        <v>#REF!</v>
      </c>
      <c r="J428" s="243" t="e">
        <f t="shared" si="260"/>
        <v>#REF!</v>
      </c>
      <c r="K428" s="243" t="e">
        <f t="shared" si="261"/>
        <v>#REF!</v>
      </c>
      <c r="L428" s="243">
        <f t="shared" si="255"/>
        <v>73</v>
      </c>
      <c r="M428" s="243" t="e">
        <f t="shared" si="262"/>
        <v>#REF!</v>
      </c>
      <c r="N428" s="243"/>
      <c r="O428" s="243" t="e">
        <f t="shared" si="256"/>
        <v>#REF!</v>
      </c>
      <c r="P428" s="243" t="e">
        <f t="shared" si="263"/>
        <v>#REF!</v>
      </c>
      <c r="Q428" s="245" t="e">
        <f t="shared" si="257"/>
        <v>#REF!</v>
      </c>
    </row>
    <row r="429" spans="1:17" ht="15" hidden="1" customHeight="1" x14ac:dyDescent="0.2">
      <c r="A429" s="239">
        <v>16</v>
      </c>
      <c r="B429" s="254" t="s">
        <v>549</v>
      </c>
      <c r="C429" s="242">
        <f t="shared" si="264"/>
        <v>44302</v>
      </c>
      <c r="D429" s="243">
        <f t="shared" si="265"/>
        <v>44309</v>
      </c>
      <c r="E429" s="243" t="e">
        <f>#REF!+44</f>
        <v>#REF!</v>
      </c>
      <c r="F429" s="243" t="e">
        <f t="shared" si="258"/>
        <v>#REF!</v>
      </c>
      <c r="G429" s="243" t="e">
        <f t="shared" si="258"/>
        <v>#REF!</v>
      </c>
      <c r="H429" s="243" t="e">
        <f t="shared" si="259"/>
        <v>#REF!</v>
      </c>
      <c r="I429" s="243" t="e">
        <f t="shared" si="254"/>
        <v>#REF!</v>
      </c>
      <c r="J429" s="243" t="e">
        <f t="shared" si="260"/>
        <v>#REF!</v>
      </c>
      <c r="K429" s="243" t="e">
        <f t="shared" si="261"/>
        <v>#REF!</v>
      </c>
      <c r="L429" s="243">
        <f t="shared" si="255"/>
        <v>74</v>
      </c>
      <c r="M429" s="243" t="e">
        <f t="shared" si="262"/>
        <v>#REF!</v>
      </c>
      <c r="N429" s="243"/>
      <c r="O429" s="243" t="e">
        <f t="shared" si="256"/>
        <v>#REF!</v>
      </c>
      <c r="P429" s="243" t="e">
        <f t="shared" si="263"/>
        <v>#REF!</v>
      </c>
      <c r="Q429" s="245" t="e">
        <f t="shared" si="257"/>
        <v>#REF!</v>
      </c>
    </row>
    <row r="430" spans="1:17" ht="15" hidden="1" customHeight="1" x14ac:dyDescent="0.2">
      <c r="A430" s="239">
        <v>17</v>
      </c>
      <c r="B430" s="254" t="s">
        <v>554</v>
      </c>
      <c r="C430" s="242">
        <f t="shared" si="264"/>
        <v>44309</v>
      </c>
      <c r="D430" s="243">
        <f t="shared" si="265"/>
        <v>44316</v>
      </c>
      <c r="E430" s="243" t="e">
        <f>#REF!+44</f>
        <v>#REF!</v>
      </c>
      <c r="F430" s="243" t="e">
        <f t="shared" si="258"/>
        <v>#REF!</v>
      </c>
      <c r="G430" s="243" t="e">
        <f t="shared" si="258"/>
        <v>#REF!</v>
      </c>
      <c r="H430" s="243" t="e">
        <f t="shared" si="259"/>
        <v>#REF!</v>
      </c>
      <c r="I430" s="243" t="e">
        <f t="shared" si="254"/>
        <v>#REF!</v>
      </c>
      <c r="J430" s="243" t="e">
        <f t="shared" si="260"/>
        <v>#REF!</v>
      </c>
      <c r="K430" s="243" t="e">
        <f t="shared" si="261"/>
        <v>#REF!</v>
      </c>
      <c r="L430" s="243">
        <f t="shared" si="255"/>
        <v>75</v>
      </c>
      <c r="M430" s="243" t="e">
        <f t="shared" si="262"/>
        <v>#REF!</v>
      </c>
      <c r="N430" s="243"/>
      <c r="O430" s="243" t="e">
        <f t="shared" si="256"/>
        <v>#REF!</v>
      </c>
      <c r="P430" s="243" t="e">
        <f t="shared" si="263"/>
        <v>#REF!</v>
      </c>
      <c r="Q430" s="245" t="e">
        <f t="shared" si="257"/>
        <v>#REF!</v>
      </c>
    </row>
    <row r="431" spans="1:17" ht="15" hidden="1" customHeight="1" x14ac:dyDescent="0.2">
      <c r="A431" s="239">
        <v>18</v>
      </c>
      <c r="B431" s="254" t="s">
        <v>561</v>
      </c>
      <c r="C431" s="242">
        <f t="shared" si="264"/>
        <v>44316</v>
      </c>
      <c r="D431" s="243">
        <f t="shared" si="265"/>
        <v>44323</v>
      </c>
      <c r="E431" s="243" t="e">
        <f>#REF!+44</f>
        <v>#REF!</v>
      </c>
      <c r="F431" s="243" t="e">
        <f t="shared" si="258"/>
        <v>#REF!</v>
      </c>
      <c r="G431" s="243" t="e">
        <f t="shared" si="258"/>
        <v>#REF!</v>
      </c>
      <c r="H431" s="243" t="e">
        <f t="shared" si="259"/>
        <v>#REF!</v>
      </c>
      <c r="I431" s="243" t="e">
        <f t="shared" si="254"/>
        <v>#REF!</v>
      </c>
      <c r="J431" s="243" t="e">
        <f t="shared" si="260"/>
        <v>#REF!</v>
      </c>
      <c r="K431" s="243" t="e">
        <f t="shared" si="261"/>
        <v>#REF!</v>
      </c>
      <c r="L431" s="243">
        <f t="shared" si="255"/>
        <v>76</v>
      </c>
      <c r="M431" s="243" t="e">
        <f t="shared" si="262"/>
        <v>#REF!</v>
      </c>
      <c r="N431" s="243"/>
      <c r="O431" s="243" t="e">
        <f t="shared" si="256"/>
        <v>#REF!</v>
      </c>
      <c r="P431" s="243" t="e">
        <f t="shared" si="263"/>
        <v>#REF!</v>
      </c>
      <c r="Q431" s="245" t="e">
        <f t="shared" si="257"/>
        <v>#REF!</v>
      </c>
    </row>
    <row r="432" spans="1:17" ht="15" hidden="1" customHeight="1" x14ac:dyDescent="0.2">
      <c r="A432" s="239">
        <v>19</v>
      </c>
      <c r="B432" s="254" t="s">
        <v>568</v>
      </c>
      <c r="C432" s="242">
        <f t="shared" si="264"/>
        <v>44323</v>
      </c>
      <c r="D432" s="243">
        <f t="shared" si="265"/>
        <v>44330</v>
      </c>
      <c r="E432" s="243" t="e">
        <f>#REF!+44</f>
        <v>#REF!</v>
      </c>
      <c r="F432" s="243" t="e">
        <f t="shared" si="258"/>
        <v>#REF!</v>
      </c>
      <c r="G432" s="243" t="e">
        <f t="shared" si="258"/>
        <v>#REF!</v>
      </c>
      <c r="H432" s="243" t="e">
        <f t="shared" si="259"/>
        <v>#REF!</v>
      </c>
      <c r="I432" s="243" t="e">
        <f t="shared" si="254"/>
        <v>#REF!</v>
      </c>
      <c r="J432" s="243" t="e">
        <f t="shared" si="260"/>
        <v>#REF!</v>
      </c>
      <c r="K432" s="243" t="e">
        <f t="shared" si="261"/>
        <v>#REF!</v>
      </c>
      <c r="L432" s="243">
        <f t="shared" si="255"/>
        <v>77</v>
      </c>
      <c r="M432" s="243" t="e">
        <f t="shared" si="262"/>
        <v>#REF!</v>
      </c>
      <c r="N432" s="243"/>
      <c r="O432" s="243" t="e">
        <f t="shared" si="256"/>
        <v>#REF!</v>
      </c>
      <c r="P432" s="243" t="e">
        <f t="shared" si="263"/>
        <v>#REF!</v>
      </c>
      <c r="Q432" s="245" t="e">
        <f t="shared" si="257"/>
        <v>#REF!</v>
      </c>
    </row>
    <row r="433" spans="1:17" ht="15" hidden="1" customHeight="1" x14ac:dyDescent="0.2">
      <c r="A433" s="267">
        <v>20</v>
      </c>
      <c r="B433" s="299" t="s">
        <v>576</v>
      </c>
      <c r="C433" s="300">
        <f t="shared" si="264"/>
        <v>44330</v>
      </c>
      <c r="D433" s="294">
        <f t="shared" si="265"/>
        <v>44337</v>
      </c>
      <c r="E433" s="294" t="e">
        <f>#REF!+44</f>
        <v>#REF!</v>
      </c>
      <c r="F433" s="294" t="e">
        <f t="shared" si="258"/>
        <v>#REF!</v>
      </c>
      <c r="G433" s="294" t="e">
        <f t="shared" si="258"/>
        <v>#REF!</v>
      </c>
      <c r="H433" s="294" t="e">
        <f t="shared" si="259"/>
        <v>#REF!</v>
      </c>
      <c r="I433" s="294" t="e">
        <f t="shared" si="254"/>
        <v>#REF!</v>
      </c>
      <c r="J433" s="294" t="e">
        <f t="shared" si="260"/>
        <v>#REF!</v>
      </c>
      <c r="K433" s="294" t="e">
        <f t="shared" si="261"/>
        <v>#REF!</v>
      </c>
      <c r="L433" s="294">
        <f t="shared" si="255"/>
        <v>78</v>
      </c>
      <c r="M433" s="294" t="e">
        <f t="shared" si="262"/>
        <v>#REF!</v>
      </c>
      <c r="N433" s="294"/>
      <c r="O433" s="294" t="e">
        <f t="shared" si="256"/>
        <v>#REF!</v>
      </c>
      <c r="P433" s="294" t="e">
        <f t="shared" si="263"/>
        <v>#REF!</v>
      </c>
      <c r="Q433" s="295" t="e">
        <f t="shared" si="257"/>
        <v>#REF!</v>
      </c>
    </row>
    <row r="434" spans="1:17" ht="15" hidden="1" customHeight="1" x14ac:dyDescent="0.2">
      <c r="A434" s="267">
        <v>21</v>
      </c>
      <c r="B434" s="262" t="s">
        <v>585</v>
      </c>
      <c r="C434" s="300">
        <f t="shared" si="264"/>
        <v>44337</v>
      </c>
      <c r="D434" s="294">
        <f t="shared" si="265"/>
        <v>44344</v>
      </c>
      <c r="E434" s="294" t="e">
        <f>#REF!+44</f>
        <v>#REF!</v>
      </c>
      <c r="F434" s="294" t="e">
        <f t="shared" si="258"/>
        <v>#REF!</v>
      </c>
      <c r="G434" s="294" t="e">
        <f t="shared" si="258"/>
        <v>#REF!</v>
      </c>
      <c r="H434" s="294" t="e">
        <f t="shared" si="259"/>
        <v>#REF!</v>
      </c>
      <c r="I434" s="294" t="e">
        <f t="shared" si="254"/>
        <v>#REF!</v>
      </c>
      <c r="J434" s="294" t="e">
        <f t="shared" si="260"/>
        <v>#REF!</v>
      </c>
      <c r="K434" s="294" t="e">
        <f t="shared" si="261"/>
        <v>#REF!</v>
      </c>
      <c r="L434" s="294">
        <f t="shared" si="255"/>
        <v>79</v>
      </c>
      <c r="M434" s="294" t="e">
        <f t="shared" si="262"/>
        <v>#REF!</v>
      </c>
      <c r="N434" s="294"/>
      <c r="O434" s="294" t="e">
        <f t="shared" si="256"/>
        <v>#REF!</v>
      </c>
      <c r="P434" s="294" t="e">
        <f t="shared" si="263"/>
        <v>#REF!</v>
      </c>
      <c r="Q434" s="295" t="e">
        <f t="shared" si="257"/>
        <v>#REF!</v>
      </c>
    </row>
    <row r="435" spans="1:17" ht="15" hidden="1" customHeight="1" x14ac:dyDescent="0.2">
      <c r="A435" s="253">
        <v>22</v>
      </c>
      <c r="B435" s="265" t="s">
        <v>594</v>
      </c>
      <c r="C435" s="242">
        <f t="shared" si="264"/>
        <v>44344</v>
      </c>
      <c r="D435" s="243">
        <f t="shared" si="265"/>
        <v>44351</v>
      </c>
      <c r="E435" s="243" t="e">
        <f>#REF!+44</f>
        <v>#REF!</v>
      </c>
      <c r="F435" s="243" t="e">
        <f t="shared" si="258"/>
        <v>#REF!</v>
      </c>
      <c r="G435" s="243" t="e">
        <f t="shared" si="258"/>
        <v>#REF!</v>
      </c>
      <c r="H435" s="243" t="e">
        <f t="shared" si="259"/>
        <v>#REF!</v>
      </c>
      <c r="I435" s="243" t="e">
        <f t="shared" si="254"/>
        <v>#REF!</v>
      </c>
      <c r="J435" s="243" t="e">
        <f t="shared" si="260"/>
        <v>#REF!</v>
      </c>
      <c r="K435" s="243" t="e">
        <f t="shared" si="261"/>
        <v>#REF!</v>
      </c>
      <c r="L435" s="243">
        <f t="shared" si="255"/>
        <v>80</v>
      </c>
      <c r="M435" s="243" t="e">
        <f t="shared" si="262"/>
        <v>#REF!</v>
      </c>
      <c r="N435" s="243"/>
      <c r="O435" s="243" t="e">
        <f t="shared" si="256"/>
        <v>#REF!</v>
      </c>
      <c r="P435" s="243" t="e">
        <f t="shared" si="263"/>
        <v>#REF!</v>
      </c>
      <c r="Q435" s="245" t="e">
        <f t="shared" si="257"/>
        <v>#REF!</v>
      </c>
    </row>
    <row r="436" spans="1:17" ht="15" hidden="1" customHeight="1" x14ac:dyDescent="0.2">
      <c r="A436" s="253">
        <v>23</v>
      </c>
      <c r="B436" s="265" t="s">
        <v>600</v>
      </c>
      <c r="C436" s="242">
        <f t="shared" si="264"/>
        <v>44351</v>
      </c>
      <c r="D436" s="243">
        <f t="shared" si="265"/>
        <v>44358</v>
      </c>
      <c r="E436" s="243" t="e">
        <f>#REF!+44</f>
        <v>#REF!</v>
      </c>
      <c r="F436" s="243" t="e">
        <f t="shared" si="258"/>
        <v>#REF!</v>
      </c>
      <c r="G436" s="243" t="e">
        <f t="shared" si="258"/>
        <v>#REF!</v>
      </c>
      <c r="H436" s="243" t="e">
        <f t="shared" si="259"/>
        <v>#REF!</v>
      </c>
      <c r="I436" s="243" t="e">
        <f t="shared" si="254"/>
        <v>#REF!</v>
      </c>
      <c r="J436" s="243" t="e">
        <f t="shared" si="260"/>
        <v>#REF!</v>
      </c>
      <c r="K436" s="243" t="e">
        <f t="shared" si="261"/>
        <v>#REF!</v>
      </c>
      <c r="L436" s="243">
        <f t="shared" si="255"/>
        <v>81</v>
      </c>
      <c r="M436" s="243" t="e">
        <f t="shared" si="262"/>
        <v>#REF!</v>
      </c>
      <c r="N436" s="243"/>
      <c r="O436" s="243" t="e">
        <f t="shared" si="256"/>
        <v>#REF!</v>
      </c>
      <c r="P436" s="243" t="e">
        <f t="shared" si="263"/>
        <v>#REF!</v>
      </c>
      <c r="Q436" s="245" t="e">
        <f t="shared" si="257"/>
        <v>#REF!</v>
      </c>
    </row>
    <row r="437" spans="1:17" ht="15" hidden="1" customHeight="1" x14ac:dyDescent="0.2">
      <c r="A437" s="253">
        <v>24</v>
      </c>
      <c r="B437" s="265" t="s">
        <v>604</v>
      </c>
      <c r="C437" s="242">
        <f t="shared" si="264"/>
        <v>44358</v>
      </c>
      <c r="D437" s="243">
        <f t="shared" si="265"/>
        <v>44365</v>
      </c>
      <c r="E437" s="243" t="e">
        <f>#REF!+44</f>
        <v>#REF!</v>
      </c>
      <c r="F437" s="243" t="e">
        <f t="shared" si="258"/>
        <v>#REF!</v>
      </c>
      <c r="G437" s="243" t="e">
        <f t="shared" si="258"/>
        <v>#REF!</v>
      </c>
      <c r="H437" s="243" t="e">
        <f t="shared" si="259"/>
        <v>#REF!</v>
      </c>
      <c r="I437" s="243" t="e">
        <f t="shared" si="254"/>
        <v>#REF!</v>
      </c>
      <c r="J437" s="243" t="e">
        <f t="shared" si="260"/>
        <v>#REF!</v>
      </c>
      <c r="K437" s="243" t="e">
        <f t="shared" si="261"/>
        <v>#REF!</v>
      </c>
      <c r="L437" s="243">
        <f t="shared" si="255"/>
        <v>82</v>
      </c>
      <c r="M437" s="243" t="e">
        <f t="shared" si="262"/>
        <v>#REF!</v>
      </c>
      <c r="N437" s="243"/>
      <c r="O437" s="243" t="e">
        <f t="shared" si="256"/>
        <v>#REF!</v>
      </c>
      <c r="P437" s="243" t="e">
        <f t="shared" si="263"/>
        <v>#REF!</v>
      </c>
      <c r="Q437" s="245" t="e">
        <f t="shared" si="257"/>
        <v>#REF!</v>
      </c>
    </row>
    <row r="438" spans="1:17" ht="15" hidden="1" customHeight="1" x14ac:dyDescent="0.2">
      <c r="A438" s="253">
        <v>25</v>
      </c>
      <c r="B438" s="265" t="s">
        <v>610</v>
      </c>
      <c r="C438" s="242">
        <f t="shared" si="264"/>
        <v>44365</v>
      </c>
      <c r="D438" s="243">
        <f t="shared" si="265"/>
        <v>44372</v>
      </c>
      <c r="E438" s="243" t="e">
        <f>#REF!+44</f>
        <v>#REF!</v>
      </c>
      <c r="F438" s="243" t="e">
        <f t="shared" si="258"/>
        <v>#REF!</v>
      </c>
      <c r="G438" s="243" t="e">
        <f t="shared" si="258"/>
        <v>#REF!</v>
      </c>
      <c r="H438" s="243" t="e">
        <f t="shared" si="259"/>
        <v>#REF!</v>
      </c>
      <c r="I438" s="243" t="e">
        <f t="shared" si="254"/>
        <v>#REF!</v>
      </c>
      <c r="J438" s="243" t="e">
        <f t="shared" si="260"/>
        <v>#REF!</v>
      </c>
      <c r="K438" s="243" t="e">
        <f t="shared" si="261"/>
        <v>#REF!</v>
      </c>
      <c r="L438" s="243">
        <f t="shared" si="255"/>
        <v>83</v>
      </c>
      <c r="M438" s="243" t="e">
        <f t="shared" si="262"/>
        <v>#REF!</v>
      </c>
      <c r="N438" s="243"/>
      <c r="O438" s="243" t="e">
        <f t="shared" si="256"/>
        <v>#REF!</v>
      </c>
      <c r="P438" s="243" t="e">
        <f t="shared" si="263"/>
        <v>#REF!</v>
      </c>
      <c r="Q438" s="245" t="e">
        <f t="shared" si="257"/>
        <v>#REF!</v>
      </c>
    </row>
    <row r="439" spans="1:17" ht="15" hidden="1" customHeight="1" x14ac:dyDescent="0.2">
      <c r="A439" s="253">
        <v>26</v>
      </c>
      <c r="B439" s="265" t="s">
        <v>617</v>
      </c>
      <c r="C439" s="242">
        <f t="shared" si="264"/>
        <v>44372</v>
      </c>
      <c r="D439" s="243">
        <f t="shared" si="265"/>
        <v>44379</v>
      </c>
      <c r="E439" s="243" t="e">
        <f>#REF!+44</f>
        <v>#REF!</v>
      </c>
      <c r="F439" s="243" t="e">
        <f t="shared" si="258"/>
        <v>#REF!</v>
      </c>
      <c r="G439" s="243" t="e">
        <f t="shared" si="258"/>
        <v>#REF!</v>
      </c>
      <c r="H439" s="243" t="e">
        <f t="shared" si="259"/>
        <v>#REF!</v>
      </c>
      <c r="I439" s="243" t="e">
        <f t="shared" si="254"/>
        <v>#REF!</v>
      </c>
      <c r="J439" s="243" t="e">
        <f t="shared" si="260"/>
        <v>#REF!</v>
      </c>
      <c r="K439" s="243" t="e">
        <f t="shared" si="261"/>
        <v>#REF!</v>
      </c>
      <c r="L439" s="243">
        <f t="shared" si="255"/>
        <v>84</v>
      </c>
      <c r="M439" s="243" t="e">
        <f t="shared" si="262"/>
        <v>#REF!</v>
      </c>
      <c r="N439" s="243"/>
      <c r="O439" s="243" t="e">
        <f t="shared" si="256"/>
        <v>#REF!</v>
      </c>
      <c r="P439" s="243" t="e">
        <f t="shared" si="263"/>
        <v>#REF!</v>
      </c>
      <c r="Q439" s="245" t="e">
        <f t="shared" si="257"/>
        <v>#REF!</v>
      </c>
    </row>
    <row r="440" spans="1:17" ht="15" hidden="1" customHeight="1" x14ac:dyDescent="0.2">
      <c r="A440" s="253">
        <v>27</v>
      </c>
      <c r="B440" s="265" t="s">
        <v>624</v>
      </c>
      <c r="C440" s="242">
        <f t="shared" si="264"/>
        <v>44379</v>
      </c>
      <c r="D440" s="243">
        <f t="shared" si="265"/>
        <v>44386</v>
      </c>
      <c r="E440" s="243" t="e">
        <f>#REF!+44</f>
        <v>#REF!</v>
      </c>
      <c r="F440" s="243" t="e">
        <f t="shared" si="258"/>
        <v>#REF!</v>
      </c>
      <c r="G440" s="243" t="e">
        <f t="shared" si="258"/>
        <v>#REF!</v>
      </c>
      <c r="H440" s="243" t="e">
        <f t="shared" si="259"/>
        <v>#REF!</v>
      </c>
      <c r="I440" s="243" t="e">
        <f t="shared" si="254"/>
        <v>#REF!</v>
      </c>
      <c r="J440" s="243" t="e">
        <f t="shared" si="260"/>
        <v>#REF!</v>
      </c>
      <c r="K440" s="243" t="e">
        <f t="shared" si="261"/>
        <v>#REF!</v>
      </c>
      <c r="L440" s="243">
        <f t="shared" si="255"/>
        <v>85</v>
      </c>
      <c r="M440" s="243" t="e">
        <f t="shared" si="262"/>
        <v>#REF!</v>
      </c>
      <c r="N440" s="243"/>
      <c r="O440" s="243" t="e">
        <f t="shared" si="256"/>
        <v>#REF!</v>
      </c>
      <c r="P440" s="243" t="e">
        <f t="shared" si="263"/>
        <v>#REF!</v>
      </c>
      <c r="Q440" s="245" t="e">
        <f t="shared" si="257"/>
        <v>#REF!</v>
      </c>
    </row>
    <row r="441" spans="1:17" ht="15" hidden="1" customHeight="1" x14ac:dyDescent="0.2">
      <c r="A441" s="253">
        <v>28</v>
      </c>
      <c r="B441" s="265" t="s">
        <v>634</v>
      </c>
      <c r="C441" s="242">
        <f t="shared" si="264"/>
        <v>44386</v>
      </c>
      <c r="D441" s="243">
        <f t="shared" si="265"/>
        <v>44393</v>
      </c>
      <c r="E441" s="243" t="e">
        <f>#REF!+44</f>
        <v>#REF!</v>
      </c>
      <c r="F441" s="243" t="e">
        <f t="shared" si="258"/>
        <v>#REF!</v>
      </c>
      <c r="G441" s="243" t="e">
        <f t="shared" si="258"/>
        <v>#REF!</v>
      </c>
      <c r="H441" s="243" t="e">
        <f t="shared" si="259"/>
        <v>#REF!</v>
      </c>
      <c r="I441" s="243" t="e">
        <f t="shared" ref="I441:I472" si="266">J441+34</f>
        <v>#REF!</v>
      </c>
      <c r="J441" s="243" t="e">
        <f t="shared" si="260"/>
        <v>#REF!</v>
      </c>
      <c r="K441" s="243" t="e">
        <f t="shared" si="261"/>
        <v>#REF!</v>
      </c>
      <c r="L441" s="243">
        <f t="shared" ref="L441:L472" si="267">A441+58</f>
        <v>86</v>
      </c>
      <c r="M441" s="243" t="e">
        <f t="shared" si="262"/>
        <v>#REF!</v>
      </c>
      <c r="N441" s="243"/>
      <c r="O441" s="243" t="e">
        <f t="shared" ref="O441:O472" si="268">K441+57</f>
        <v>#REF!</v>
      </c>
      <c r="P441" s="243" t="e">
        <f t="shared" si="263"/>
        <v>#REF!</v>
      </c>
      <c r="Q441" s="245" t="e">
        <f t="shared" ref="Q441:Q472" si="269">J441+56</f>
        <v>#REF!</v>
      </c>
    </row>
    <row r="442" spans="1:17" ht="15" hidden="1" customHeight="1" x14ac:dyDescent="0.2">
      <c r="A442" s="253">
        <v>29</v>
      </c>
      <c r="B442" s="265" t="s">
        <v>640</v>
      </c>
      <c r="C442" s="242">
        <f t="shared" si="264"/>
        <v>44393</v>
      </c>
      <c r="D442" s="243">
        <f t="shared" si="265"/>
        <v>44400</v>
      </c>
      <c r="E442" s="243" t="e">
        <f>#REF!+44</f>
        <v>#REF!</v>
      </c>
      <c r="F442" s="243" t="e">
        <f t="shared" ref="F442:G473" si="270">E442+25</f>
        <v>#REF!</v>
      </c>
      <c r="G442" s="243" t="e">
        <f t="shared" si="270"/>
        <v>#REF!</v>
      </c>
      <c r="H442" s="243" t="e">
        <f t="shared" ref="H442:H473" si="271">E442+27</f>
        <v>#REF!</v>
      </c>
      <c r="I442" s="243" t="e">
        <f t="shared" si="266"/>
        <v>#REF!</v>
      </c>
      <c r="J442" s="243" t="e">
        <f t="shared" ref="J442:J473" si="272">E442+28</f>
        <v>#REF!</v>
      </c>
      <c r="K442" s="243" t="e">
        <f t="shared" ref="K442:K473" si="273">F442+28</f>
        <v>#REF!</v>
      </c>
      <c r="L442" s="243">
        <f t="shared" si="267"/>
        <v>87</v>
      </c>
      <c r="M442" s="243" t="e">
        <f t="shared" ref="M442:M473" si="274">J442+31</f>
        <v>#REF!</v>
      </c>
      <c r="N442" s="243"/>
      <c r="O442" s="243" t="e">
        <f t="shared" si="268"/>
        <v>#REF!</v>
      </c>
      <c r="P442" s="243" t="e">
        <f t="shared" ref="P442:P473" si="275">H442+31</f>
        <v>#REF!</v>
      </c>
      <c r="Q442" s="245" t="e">
        <f t="shared" si="269"/>
        <v>#REF!</v>
      </c>
    </row>
    <row r="443" spans="1:17" ht="15" hidden="1" customHeight="1" x14ac:dyDescent="0.2">
      <c r="A443" s="267">
        <v>30</v>
      </c>
      <c r="B443" s="299" t="s">
        <v>646</v>
      </c>
      <c r="C443" s="300">
        <f t="shared" si="264"/>
        <v>44400</v>
      </c>
      <c r="D443" s="294">
        <f t="shared" si="265"/>
        <v>44407</v>
      </c>
      <c r="E443" s="294" t="e">
        <f>#REF!+44</f>
        <v>#REF!</v>
      </c>
      <c r="F443" s="294" t="e">
        <f t="shared" si="270"/>
        <v>#REF!</v>
      </c>
      <c r="G443" s="294" t="e">
        <f t="shared" si="270"/>
        <v>#REF!</v>
      </c>
      <c r="H443" s="294" t="e">
        <f t="shared" si="271"/>
        <v>#REF!</v>
      </c>
      <c r="I443" s="294" t="e">
        <f t="shared" si="266"/>
        <v>#REF!</v>
      </c>
      <c r="J443" s="294" t="e">
        <f t="shared" si="272"/>
        <v>#REF!</v>
      </c>
      <c r="K443" s="294" t="e">
        <f t="shared" si="273"/>
        <v>#REF!</v>
      </c>
      <c r="L443" s="294">
        <f t="shared" si="267"/>
        <v>88</v>
      </c>
      <c r="M443" s="294" t="e">
        <f t="shared" si="274"/>
        <v>#REF!</v>
      </c>
      <c r="N443" s="294"/>
      <c r="O443" s="294" t="e">
        <f t="shared" si="268"/>
        <v>#REF!</v>
      </c>
      <c r="P443" s="294" t="e">
        <f t="shared" si="275"/>
        <v>#REF!</v>
      </c>
      <c r="Q443" s="295" t="e">
        <f t="shared" si="269"/>
        <v>#REF!</v>
      </c>
    </row>
    <row r="444" spans="1:17" ht="15" hidden="1" customHeight="1" x14ac:dyDescent="0.2">
      <c r="A444" s="253">
        <v>31</v>
      </c>
      <c r="B444" s="254" t="s">
        <v>653</v>
      </c>
      <c r="C444" s="242">
        <f t="shared" si="264"/>
        <v>44407</v>
      </c>
      <c r="D444" s="243">
        <f t="shared" si="265"/>
        <v>44414</v>
      </c>
      <c r="E444" s="243" t="e">
        <f>#REF!+44</f>
        <v>#REF!</v>
      </c>
      <c r="F444" s="243" t="e">
        <f t="shared" si="270"/>
        <v>#REF!</v>
      </c>
      <c r="G444" s="243" t="e">
        <f t="shared" si="270"/>
        <v>#REF!</v>
      </c>
      <c r="H444" s="243" t="e">
        <f t="shared" si="271"/>
        <v>#REF!</v>
      </c>
      <c r="I444" s="243" t="e">
        <f t="shared" si="266"/>
        <v>#REF!</v>
      </c>
      <c r="J444" s="243" t="e">
        <f t="shared" si="272"/>
        <v>#REF!</v>
      </c>
      <c r="K444" s="243" t="e">
        <f t="shared" si="273"/>
        <v>#REF!</v>
      </c>
      <c r="L444" s="243">
        <f t="shared" si="267"/>
        <v>89</v>
      </c>
      <c r="M444" s="243" t="e">
        <f t="shared" si="274"/>
        <v>#REF!</v>
      </c>
      <c r="N444" s="243"/>
      <c r="O444" s="243" t="e">
        <f t="shared" si="268"/>
        <v>#REF!</v>
      </c>
      <c r="P444" s="243" t="e">
        <f t="shared" si="275"/>
        <v>#REF!</v>
      </c>
      <c r="Q444" s="245" t="e">
        <f t="shared" si="269"/>
        <v>#REF!</v>
      </c>
    </row>
    <row r="445" spans="1:17" ht="15" hidden="1" customHeight="1" x14ac:dyDescent="0.2">
      <c r="A445" s="253">
        <v>32</v>
      </c>
      <c r="B445" s="254" t="s">
        <v>663</v>
      </c>
      <c r="C445" s="242">
        <f t="shared" si="264"/>
        <v>44414</v>
      </c>
      <c r="D445" s="243">
        <f t="shared" si="265"/>
        <v>44421</v>
      </c>
      <c r="E445" s="243" t="e">
        <f>#REF!+44</f>
        <v>#REF!</v>
      </c>
      <c r="F445" s="243" t="e">
        <f t="shared" si="270"/>
        <v>#REF!</v>
      </c>
      <c r="G445" s="243" t="e">
        <f t="shared" si="270"/>
        <v>#REF!</v>
      </c>
      <c r="H445" s="243" t="e">
        <f t="shared" si="271"/>
        <v>#REF!</v>
      </c>
      <c r="I445" s="243" t="e">
        <f t="shared" si="266"/>
        <v>#REF!</v>
      </c>
      <c r="J445" s="243" t="e">
        <f t="shared" si="272"/>
        <v>#REF!</v>
      </c>
      <c r="K445" s="243" t="e">
        <f t="shared" si="273"/>
        <v>#REF!</v>
      </c>
      <c r="L445" s="243">
        <f t="shared" si="267"/>
        <v>90</v>
      </c>
      <c r="M445" s="243" t="e">
        <f t="shared" si="274"/>
        <v>#REF!</v>
      </c>
      <c r="N445" s="243"/>
      <c r="O445" s="243" t="e">
        <f t="shared" si="268"/>
        <v>#REF!</v>
      </c>
      <c r="P445" s="243" t="e">
        <f t="shared" si="275"/>
        <v>#REF!</v>
      </c>
      <c r="Q445" s="245" t="e">
        <f t="shared" si="269"/>
        <v>#REF!</v>
      </c>
    </row>
    <row r="446" spans="1:17" ht="15" hidden="1" customHeight="1" x14ac:dyDescent="0.2">
      <c r="A446" s="253">
        <v>33</v>
      </c>
      <c r="B446" s="254" t="s">
        <v>669</v>
      </c>
      <c r="C446" s="242">
        <f t="shared" si="264"/>
        <v>44421</v>
      </c>
      <c r="D446" s="243">
        <f t="shared" si="265"/>
        <v>44428</v>
      </c>
      <c r="E446" s="243" t="e">
        <f>#REF!+44</f>
        <v>#REF!</v>
      </c>
      <c r="F446" s="243" t="e">
        <f t="shared" si="270"/>
        <v>#REF!</v>
      </c>
      <c r="G446" s="243" t="e">
        <f t="shared" si="270"/>
        <v>#REF!</v>
      </c>
      <c r="H446" s="243" t="e">
        <f t="shared" si="271"/>
        <v>#REF!</v>
      </c>
      <c r="I446" s="243" t="e">
        <f t="shared" si="266"/>
        <v>#REF!</v>
      </c>
      <c r="J446" s="243" t="e">
        <f t="shared" si="272"/>
        <v>#REF!</v>
      </c>
      <c r="K446" s="243" t="e">
        <f t="shared" si="273"/>
        <v>#REF!</v>
      </c>
      <c r="L446" s="243">
        <f t="shared" si="267"/>
        <v>91</v>
      </c>
      <c r="M446" s="243" t="e">
        <f t="shared" si="274"/>
        <v>#REF!</v>
      </c>
      <c r="N446" s="243"/>
      <c r="O446" s="243" t="e">
        <f t="shared" si="268"/>
        <v>#REF!</v>
      </c>
      <c r="P446" s="243" t="e">
        <f t="shared" si="275"/>
        <v>#REF!</v>
      </c>
      <c r="Q446" s="245" t="e">
        <f t="shared" si="269"/>
        <v>#REF!</v>
      </c>
    </row>
    <row r="447" spans="1:17" ht="15" hidden="1" customHeight="1" x14ac:dyDescent="0.2">
      <c r="A447" s="253">
        <v>34</v>
      </c>
      <c r="B447" s="254" t="s">
        <v>675</v>
      </c>
      <c r="C447" s="242">
        <f t="shared" si="264"/>
        <v>44428</v>
      </c>
      <c r="D447" s="243">
        <f t="shared" si="265"/>
        <v>44435</v>
      </c>
      <c r="E447" s="243" t="e">
        <f>#REF!+44</f>
        <v>#REF!</v>
      </c>
      <c r="F447" s="243" t="e">
        <f t="shared" si="270"/>
        <v>#REF!</v>
      </c>
      <c r="G447" s="243" t="e">
        <f t="shared" si="270"/>
        <v>#REF!</v>
      </c>
      <c r="H447" s="243" t="e">
        <f t="shared" si="271"/>
        <v>#REF!</v>
      </c>
      <c r="I447" s="243" t="e">
        <f t="shared" si="266"/>
        <v>#REF!</v>
      </c>
      <c r="J447" s="243" t="e">
        <f t="shared" si="272"/>
        <v>#REF!</v>
      </c>
      <c r="K447" s="243" t="e">
        <f t="shared" si="273"/>
        <v>#REF!</v>
      </c>
      <c r="L447" s="243">
        <f t="shared" si="267"/>
        <v>92</v>
      </c>
      <c r="M447" s="243" t="e">
        <f t="shared" si="274"/>
        <v>#REF!</v>
      </c>
      <c r="N447" s="243"/>
      <c r="O447" s="243" t="e">
        <f t="shared" si="268"/>
        <v>#REF!</v>
      </c>
      <c r="P447" s="243" t="e">
        <f t="shared" si="275"/>
        <v>#REF!</v>
      </c>
      <c r="Q447" s="245" t="e">
        <f t="shared" si="269"/>
        <v>#REF!</v>
      </c>
    </row>
    <row r="448" spans="1:17" ht="15" hidden="1" customHeight="1" x14ac:dyDescent="0.2">
      <c r="A448" s="253">
        <v>35</v>
      </c>
      <c r="B448" s="254" t="s">
        <v>676</v>
      </c>
      <c r="C448" s="242">
        <f t="shared" si="264"/>
        <v>44435</v>
      </c>
      <c r="D448" s="243">
        <f t="shared" si="265"/>
        <v>44442</v>
      </c>
      <c r="E448" s="243" t="e">
        <f>#REF!+44</f>
        <v>#REF!</v>
      </c>
      <c r="F448" s="243" t="e">
        <f t="shared" si="270"/>
        <v>#REF!</v>
      </c>
      <c r="G448" s="243" t="e">
        <f t="shared" si="270"/>
        <v>#REF!</v>
      </c>
      <c r="H448" s="243" t="e">
        <f t="shared" si="271"/>
        <v>#REF!</v>
      </c>
      <c r="I448" s="243" t="e">
        <f t="shared" si="266"/>
        <v>#REF!</v>
      </c>
      <c r="J448" s="243" t="e">
        <f t="shared" si="272"/>
        <v>#REF!</v>
      </c>
      <c r="K448" s="243" t="e">
        <f t="shared" si="273"/>
        <v>#REF!</v>
      </c>
      <c r="L448" s="243">
        <f t="shared" si="267"/>
        <v>93</v>
      </c>
      <c r="M448" s="243" t="e">
        <f t="shared" si="274"/>
        <v>#REF!</v>
      </c>
      <c r="N448" s="243"/>
      <c r="O448" s="243" t="e">
        <f t="shared" si="268"/>
        <v>#REF!</v>
      </c>
      <c r="P448" s="243" t="e">
        <f t="shared" si="275"/>
        <v>#REF!</v>
      </c>
      <c r="Q448" s="245" t="e">
        <f t="shared" si="269"/>
        <v>#REF!</v>
      </c>
    </row>
    <row r="449" spans="1:17" ht="15" hidden="1" customHeight="1" x14ac:dyDescent="0.2">
      <c r="A449" s="253">
        <v>36</v>
      </c>
      <c r="B449" s="254" t="s">
        <v>689</v>
      </c>
      <c r="C449" s="242">
        <f t="shared" ref="C449:C480" si="276">D449-7</f>
        <v>44442</v>
      </c>
      <c r="D449" s="243">
        <f t="shared" si="265"/>
        <v>44449</v>
      </c>
      <c r="E449" s="243" t="e">
        <f>#REF!+44</f>
        <v>#REF!</v>
      </c>
      <c r="F449" s="243" t="e">
        <f t="shared" si="270"/>
        <v>#REF!</v>
      </c>
      <c r="G449" s="243" t="e">
        <f t="shared" si="270"/>
        <v>#REF!</v>
      </c>
      <c r="H449" s="243" t="e">
        <f t="shared" si="271"/>
        <v>#REF!</v>
      </c>
      <c r="I449" s="243" t="e">
        <f t="shared" si="266"/>
        <v>#REF!</v>
      </c>
      <c r="J449" s="243" t="e">
        <f t="shared" si="272"/>
        <v>#REF!</v>
      </c>
      <c r="K449" s="243" t="e">
        <f t="shared" si="273"/>
        <v>#REF!</v>
      </c>
      <c r="L449" s="243">
        <f t="shared" si="267"/>
        <v>94</v>
      </c>
      <c r="M449" s="243" t="e">
        <f t="shared" si="274"/>
        <v>#REF!</v>
      </c>
      <c r="N449" s="243"/>
      <c r="O449" s="243" t="e">
        <f t="shared" si="268"/>
        <v>#REF!</v>
      </c>
      <c r="P449" s="243" t="e">
        <f t="shared" si="275"/>
        <v>#REF!</v>
      </c>
      <c r="Q449" s="245" t="e">
        <f t="shared" si="269"/>
        <v>#REF!</v>
      </c>
    </row>
    <row r="450" spans="1:17" ht="15" hidden="1" customHeight="1" x14ac:dyDescent="0.2">
      <c r="A450" s="253">
        <v>37</v>
      </c>
      <c r="B450" s="254" t="s">
        <v>695</v>
      </c>
      <c r="C450" s="242">
        <f t="shared" si="276"/>
        <v>44449</v>
      </c>
      <c r="D450" s="243">
        <f t="shared" si="265"/>
        <v>44456</v>
      </c>
      <c r="E450" s="243" t="e">
        <f>#REF!+44</f>
        <v>#REF!</v>
      </c>
      <c r="F450" s="243" t="e">
        <f t="shared" si="270"/>
        <v>#REF!</v>
      </c>
      <c r="G450" s="243" t="e">
        <f t="shared" si="270"/>
        <v>#REF!</v>
      </c>
      <c r="H450" s="243" t="e">
        <f t="shared" si="271"/>
        <v>#REF!</v>
      </c>
      <c r="I450" s="243" t="e">
        <f t="shared" si="266"/>
        <v>#REF!</v>
      </c>
      <c r="J450" s="243" t="e">
        <f t="shared" si="272"/>
        <v>#REF!</v>
      </c>
      <c r="K450" s="243" t="e">
        <f t="shared" si="273"/>
        <v>#REF!</v>
      </c>
      <c r="L450" s="243">
        <f t="shared" si="267"/>
        <v>95</v>
      </c>
      <c r="M450" s="243" t="e">
        <f t="shared" si="274"/>
        <v>#REF!</v>
      </c>
      <c r="N450" s="243"/>
      <c r="O450" s="243" t="e">
        <f t="shared" si="268"/>
        <v>#REF!</v>
      </c>
      <c r="P450" s="243" t="e">
        <f t="shared" si="275"/>
        <v>#REF!</v>
      </c>
      <c r="Q450" s="245" t="e">
        <f t="shared" si="269"/>
        <v>#REF!</v>
      </c>
    </row>
    <row r="451" spans="1:17" ht="15" hidden="1" customHeight="1" x14ac:dyDescent="0.2">
      <c r="A451" s="253">
        <v>38</v>
      </c>
      <c r="B451" s="254" t="s">
        <v>7</v>
      </c>
      <c r="C451" s="242">
        <f t="shared" si="276"/>
        <v>44456</v>
      </c>
      <c r="D451" s="243">
        <f t="shared" si="265"/>
        <v>44463</v>
      </c>
      <c r="E451" s="243" t="e">
        <f>#REF!+44</f>
        <v>#REF!</v>
      </c>
      <c r="F451" s="243" t="e">
        <f t="shared" si="270"/>
        <v>#REF!</v>
      </c>
      <c r="G451" s="243" t="e">
        <f t="shared" si="270"/>
        <v>#REF!</v>
      </c>
      <c r="H451" s="243" t="e">
        <f t="shared" si="271"/>
        <v>#REF!</v>
      </c>
      <c r="I451" s="243" t="e">
        <f t="shared" si="266"/>
        <v>#REF!</v>
      </c>
      <c r="J451" s="243" t="e">
        <f t="shared" si="272"/>
        <v>#REF!</v>
      </c>
      <c r="K451" s="243" t="e">
        <f t="shared" si="273"/>
        <v>#REF!</v>
      </c>
      <c r="L451" s="243">
        <f t="shared" si="267"/>
        <v>96</v>
      </c>
      <c r="M451" s="243" t="e">
        <f t="shared" si="274"/>
        <v>#REF!</v>
      </c>
      <c r="N451" s="243"/>
      <c r="O451" s="243" t="e">
        <f t="shared" si="268"/>
        <v>#REF!</v>
      </c>
      <c r="P451" s="243" t="e">
        <f t="shared" si="275"/>
        <v>#REF!</v>
      </c>
      <c r="Q451" s="245" t="e">
        <f t="shared" si="269"/>
        <v>#REF!</v>
      </c>
    </row>
    <row r="452" spans="1:17" ht="15" hidden="1" customHeight="1" x14ac:dyDescent="0.2">
      <c r="A452" s="253">
        <v>39</v>
      </c>
      <c r="B452" s="254" t="s">
        <v>7</v>
      </c>
      <c r="C452" s="242">
        <f t="shared" si="276"/>
        <v>44463</v>
      </c>
      <c r="D452" s="243">
        <f t="shared" si="265"/>
        <v>44470</v>
      </c>
      <c r="E452" s="243" t="e">
        <f>#REF!+44</f>
        <v>#REF!</v>
      </c>
      <c r="F452" s="243" t="e">
        <f t="shared" si="270"/>
        <v>#REF!</v>
      </c>
      <c r="G452" s="243" t="e">
        <f t="shared" si="270"/>
        <v>#REF!</v>
      </c>
      <c r="H452" s="243" t="e">
        <f t="shared" si="271"/>
        <v>#REF!</v>
      </c>
      <c r="I452" s="243" t="e">
        <f t="shared" si="266"/>
        <v>#REF!</v>
      </c>
      <c r="J452" s="243" t="e">
        <f t="shared" si="272"/>
        <v>#REF!</v>
      </c>
      <c r="K452" s="243" t="e">
        <f t="shared" si="273"/>
        <v>#REF!</v>
      </c>
      <c r="L452" s="243">
        <f t="shared" si="267"/>
        <v>97</v>
      </c>
      <c r="M452" s="243" t="e">
        <f t="shared" si="274"/>
        <v>#REF!</v>
      </c>
      <c r="N452" s="243"/>
      <c r="O452" s="243" t="e">
        <f t="shared" si="268"/>
        <v>#REF!</v>
      </c>
      <c r="P452" s="243" t="e">
        <f t="shared" si="275"/>
        <v>#REF!</v>
      </c>
      <c r="Q452" s="245" t="e">
        <f t="shared" si="269"/>
        <v>#REF!</v>
      </c>
    </row>
    <row r="453" spans="1:17" ht="15" hidden="1" customHeight="1" x14ac:dyDescent="0.2">
      <c r="A453" s="253">
        <v>40</v>
      </c>
      <c r="B453" s="254" t="s">
        <v>710</v>
      </c>
      <c r="C453" s="242">
        <f t="shared" si="276"/>
        <v>44472</v>
      </c>
      <c r="D453" s="243">
        <f>D452+9</f>
        <v>44479</v>
      </c>
      <c r="E453" s="243" t="e">
        <f>#REF!+44</f>
        <v>#REF!</v>
      </c>
      <c r="F453" s="243" t="e">
        <f t="shared" si="270"/>
        <v>#REF!</v>
      </c>
      <c r="G453" s="243" t="e">
        <f t="shared" si="270"/>
        <v>#REF!</v>
      </c>
      <c r="H453" s="243" t="e">
        <f t="shared" si="271"/>
        <v>#REF!</v>
      </c>
      <c r="I453" s="243" t="e">
        <f t="shared" si="266"/>
        <v>#REF!</v>
      </c>
      <c r="J453" s="243" t="e">
        <f t="shared" si="272"/>
        <v>#REF!</v>
      </c>
      <c r="K453" s="243" t="e">
        <f t="shared" si="273"/>
        <v>#REF!</v>
      </c>
      <c r="L453" s="243">
        <f t="shared" si="267"/>
        <v>98</v>
      </c>
      <c r="M453" s="243" t="e">
        <f t="shared" si="274"/>
        <v>#REF!</v>
      </c>
      <c r="N453" s="243"/>
      <c r="O453" s="243" t="e">
        <f t="shared" si="268"/>
        <v>#REF!</v>
      </c>
      <c r="P453" s="243" t="e">
        <f t="shared" si="275"/>
        <v>#REF!</v>
      </c>
      <c r="Q453" s="245" t="e">
        <f t="shared" si="269"/>
        <v>#REF!</v>
      </c>
    </row>
    <row r="454" spans="1:17" ht="15" hidden="1" customHeight="1" x14ac:dyDescent="0.2">
      <c r="A454" s="267">
        <v>41</v>
      </c>
      <c r="B454" s="299" t="s">
        <v>717</v>
      </c>
      <c r="C454" s="300">
        <f t="shared" si="276"/>
        <v>44477</v>
      </c>
      <c r="D454" s="294">
        <f>D453+5</f>
        <v>44484</v>
      </c>
      <c r="E454" s="294" t="e">
        <f>#REF!+44</f>
        <v>#REF!</v>
      </c>
      <c r="F454" s="294" t="e">
        <f t="shared" si="270"/>
        <v>#REF!</v>
      </c>
      <c r="G454" s="294" t="e">
        <f t="shared" si="270"/>
        <v>#REF!</v>
      </c>
      <c r="H454" s="294" t="e">
        <f t="shared" si="271"/>
        <v>#REF!</v>
      </c>
      <c r="I454" s="294" t="e">
        <f t="shared" si="266"/>
        <v>#REF!</v>
      </c>
      <c r="J454" s="294" t="e">
        <f t="shared" si="272"/>
        <v>#REF!</v>
      </c>
      <c r="K454" s="294" t="e">
        <f t="shared" si="273"/>
        <v>#REF!</v>
      </c>
      <c r="L454" s="294">
        <f t="shared" si="267"/>
        <v>99</v>
      </c>
      <c r="M454" s="294" t="e">
        <f t="shared" si="274"/>
        <v>#REF!</v>
      </c>
      <c r="N454" s="294"/>
      <c r="O454" s="294" t="e">
        <f t="shared" si="268"/>
        <v>#REF!</v>
      </c>
      <c r="P454" s="294" t="e">
        <f t="shared" si="275"/>
        <v>#REF!</v>
      </c>
      <c r="Q454" s="295" t="e">
        <f t="shared" si="269"/>
        <v>#REF!</v>
      </c>
    </row>
    <row r="455" spans="1:17" ht="15" hidden="1" customHeight="1" x14ac:dyDescent="0.2">
      <c r="A455" s="253">
        <v>42</v>
      </c>
      <c r="B455" s="254" t="s">
        <v>722</v>
      </c>
      <c r="C455" s="242">
        <f t="shared" si="276"/>
        <v>44484</v>
      </c>
      <c r="D455" s="243">
        <f t="shared" ref="D455:D468" si="277">D454+7</f>
        <v>44491</v>
      </c>
      <c r="E455" s="243" t="e">
        <f>#REF!+44</f>
        <v>#REF!</v>
      </c>
      <c r="F455" s="243" t="e">
        <f t="shared" si="270"/>
        <v>#REF!</v>
      </c>
      <c r="G455" s="243" t="e">
        <f t="shared" si="270"/>
        <v>#REF!</v>
      </c>
      <c r="H455" s="243" t="e">
        <f t="shared" si="271"/>
        <v>#REF!</v>
      </c>
      <c r="I455" s="243" t="e">
        <f t="shared" si="266"/>
        <v>#REF!</v>
      </c>
      <c r="J455" s="243" t="e">
        <f t="shared" si="272"/>
        <v>#REF!</v>
      </c>
      <c r="K455" s="243" t="e">
        <f t="shared" si="273"/>
        <v>#REF!</v>
      </c>
      <c r="L455" s="243">
        <f t="shared" si="267"/>
        <v>100</v>
      </c>
      <c r="M455" s="243" t="e">
        <f t="shared" si="274"/>
        <v>#REF!</v>
      </c>
      <c r="N455" s="243"/>
      <c r="O455" s="243" t="e">
        <f t="shared" si="268"/>
        <v>#REF!</v>
      </c>
      <c r="P455" s="243" t="e">
        <f t="shared" si="275"/>
        <v>#REF!</v>
      </c>
      <c r="Q455" s="245" t="e">
        <f t="shared" si="269"/>
        <v>#REF!</v>
      </c>
    </row>
    <row r="456" spans="1:17" ht="15" hidden="1" customHeight="1" x14ac:dyDescent="0.2">
      <c r="A456" s="253">
        <v>43</v>
      </c>
      <c r="B456" s="254" t="s">
        <v>727</v>
      </c>
      <c r="C456" s="242">
        <f t="shared" si="276"/>
        <v>44491</v>
      </c>
      <c r="D456" s="243">
        <f t="shared" si="277"/>
        <v>44498</v>
      </c>
      <c r="E456" s="243" t="e">
        <f>#REF!+44</f>
        <v>#REF!</v>
      </c>
      <c r="F456" s="243" t="e">
        <f t="shared" si="270"/>
        <v>#REF!</v>
      </c>
      <c r="G456" s="243" t="e">
        <f t="shared" si="270"/>
        <v>#REF!</v>
      </c>
      <c r="H456" s="243" t="e">
        <f t="shared" si="271"/>
        <v>#REF!</v>
      </c>
      <c r="I456" s="243" t="e">
        <f t="shared" si="266"/>
        <v>#REF!</v>
      </c>
      <c r="J456" s="243" t="e">
        <f t="shared" si="272"/>
        <v>#REF!</v>
      </c>
      <c r="K456" s="243" t="e">
        <f t="shared" si="273"/>
        <v>#REF!</v>
      </c>
      <c r="L456" s="243">
        <f t="shared" si="267"/>
        <v>101</v>
      </c>
      <c r="M456" s="243" t="e">
        <f t="shared" si="274"/>
        <v>#REF!</v>
      </c>
      <c r="N456" s="243"/>
      <c r="O456" s="243" t="e">
        <f t="shared" si="268"/>
        <v>#REF!</v>
      </c>
      <c r="P456" s="243" t="e">
        <f t="shared" si="275"/>
        <v>#REF!</v>
      </c>
      <c r="Q456" s="245" t="e">
        <f t="shared" si="269"/>
        <v>#REF!</v>
      </c>
    </row>
    <row r="457" spans="1:17" ht="15" hidden="1" customHeight="1" x14ac:dyDescent="0.2">
      <c r="A457" s="253">
        <v>44</v>
      </c>
      <c r="B457" s="254" t="s">
        <v>734</v>
      </c>
      <c r="C457" s="242">
        <f t="shared" si="276"/>
        <v>44498</v>
      </c>
      <c r="D457" s="243">
        <f t="shared" si="277"/>
        <v>44505</v>
      </c>
      <c r="E457" s="243" t="e">
        <f>#REF!+44</f>
        <v>#REF!</v>
      </c>
      <c r="F457" s="243" t="e">
        <f t="shared" si="270"/>
        <v>#REF!</v>
      </c>
      <c r="G457" s="243" t="e">
        <f t="shared" si="270"/>
        <v>#REF!</v>
      </c>
      <c r="H457" s="243" t="e">
        <f t="shared" si="271"/>
        <v>#REF!</v>
      </c>
      <c r="I457" s="243" t="e">
        <f t="shared" si="266"/>
        <v>#REF!</v>
      </c>
      <c r="J457" s="243" t="e">
        <f t="shared" si="272"/>
        <v>#REF!</v>
      </c>
      <c r="K457" s="243" t="e">
        <f t="shared" si="273"/>
        <v>#REF!</v>
      </c>
      <c r="L457" s="243">
        <f t="shared" si="267"/>
        <v>102</v>
      </c>
      <c r="M457" s="243" t="e">
        <f t="shared" si="274"/>
        <v>#REF!</v>
      </c>
      <c r="N457" s="243"/>
      <c r="O457" s="243" t="e">
        <f t="shared" si="268"/>
        <v>#REF!</v>
      </c>
      <c r="P457" s="243" t="e">
        <f t="shared" si="275"/>
        <v>#REF!</v>
      </c>
      <c r="Q457" s="245" t="e">
        <f t="shared" si="269"/>
        <v>#REF!</v>
      </c>
    </row>
    <row r="458" spans="1:17" ht="15" hidden="1" customHeight="1" x14ac:dyDescent="0.2">
      <c r="A458" s="253">
        <v>45</v>
      </c>
      <c r="B458" s="254" t="s">
        <v>740</v>
      </c>
      <c r="C458" s="242">
        <f t="shared" si="276"/>
        <v>44505</v>
      </c>
      <c r="D458" s="243">
        <f t="shared" si="277"/>
        <v>44512</v>
      </c>
      <c r="E458" s="243" t="e">
        <f>#REF!+44</f>
        <v>#REF!</v>
      </c>
      <c r="F458" s="243" t="e">
        <f t="shared" si="270"/>
        <v>#REF!</v>
      </c>
      <c r="G458" s="243" t="e">
        <f t="shared" si="270"/>
        <v>#REF!</v>
      </c>
      <c r="H458" s="243" t="e">
        <f t="shared" si="271"/>
        <v>#REF!</v>
      </c>
      <c r="I458" s="243" t="e">
        <f t="shared" si="266"/>
        <v>#REF!</v>
      </c>
      <c r="J458" s="243" t="e">
        <f t="shared" si="272"/>
        <v>#REF!</v>
      </c>
      <c r="K458" s="243" t="e">
        <f t="shared" si="273"/>
        <v>#REF!</v>
      </c>
      <c r="L458" s="243">
        <f t="shared" si="267"/>
        <v>103</v>
      </c>
      <c r="M458" s="243" t="e">
        <f t="shared" si="274"/>
        <v>#REF!</v>
      </c>
      <c r="N458" s="243"/>
      <c r="O458" s="243" t="e">
        <f t="shared" si="268"/>
        <v>#REF!</v>
      </c>
      <c r="P458" s="243" t="e">
        <f t="shared" si="275"/>
        <v>#REF!</v>
      </c>
      <c r="Q458" s="245" t="e">
        <f t="shared" si="269"/>
        <v>#REF!</v>
      </c>
    </row>
    <row r="459" spans="1:17" ht="15" hidden="1" customHeight="1" x14ac:dyDescent="0.2">
      <c r="A459" s="253">
        <v>46</v>
      </c>
      <c r="B459" s="254" t="s">
        <v>749</v>
      </c>
      <c r="C459" s="242">
        <f t="shared" si="276"/>
        <v>44512</v>
      </c>
      <c r="D459" s="243">
        <f t="shared" si="277"/>
        <v>44519</v>
      </c>
      <c r="E459" s="243" t="e">
        <f>#REF!+44</f>
        <v>#REF!</v>
      </c>
      <c r="F459" s="243" t="e">
        <f t="shared" si="270"/>
        <v>#REF!</v>
      </c>
      <c r="G459" s="243" t="e">
        <f t="shared" si="270"/>
        <v>#REF!</v>
      </c>
      <c r="H459" s="243" t="e">
        <f t="shared" si="271"/>
        <v>#REF!</v>
      </c>
      <c r="I459" s="243" t="e">
        <f t="shared" si="266"/>
        <v>#REF!</v>
      </c>
      <c r="J459" s="243" t="e">
        <f t="shared" si="272"/>
        <v>#REF!</v>
      </c>
      <c r="K459" s="243" t="e">
        <f t="shared" si="273"/>
        <v>#REF!</v>
      </c>
      <c r="L459" s="243">
        <f t="shared" si="267"/>
        <v>104</v>
      </c>
      <c r="M459" s="243" t="e">
        <f t="shared" si="274"/>
        <v>#REF!</v>
      </c>
      <c r="N459" s="243"/>
      <c r="O459" s="243" t="e">
        <f t="shared" si="268"/>
        <v>#REF!</v>
      </c>
      <c r="P459" s="243" t="e">
        <f t="shared" si="275"/>
        <v>#REF!</v>
      </c>
      <c r="Q459" s="245" t="e">
        <f t="shared" si="269"/>
        <v>#REF!</v>
      </c>
    </row>
    <row r="460" spans="1:17" ht="15" hidden="1" customHeight="1" x14ac:dyDescent="0.2">
      <c r="A460" s="253">
        <v>47</v>
      </c>
      <c r="B460" s="254" t="s">
        <v>753</v>
      </c>
      <c r="C460" s="242">
        <f t="shared" si="276"/>
        <v>44519</v>
      </c>
      <c r="D460" s="243">
        <f t="shared" si="277"/>
        <v>44526</v>
      </c>
      <c r="E460" s="243" t="e">
        <f>#REF!+44</f>
        <v>#REF!</v>
      </c>
      <c r="F460" s="243" t="e">
        <f t="shared" si="270"/>
        <v>#REF!</v>
      </c>
      <c r="G460" s="243" t="e">
        <f t="shared" si="270"/>
        <v>#REF!</v>
      </c>
      <c r="H460" s="243" t="e">
        <f t="shared" si="271"/>
        <v>#REF!</v>
      </c>
      <c r="I460" s="243" t="e">
        <f t="shared" si="266"/>
        <v>#REF!</v>
      </c>
      <c r="J460" s="243" t="e">
        <f t="shared" si="272"/>
        <v>#REF!</v>
      </c>
      <c r="K460" s="243" t="e">
        <f t="shared" si="273"/>
        <v>#REF!</v>
      </c>
      <c r="L460" s="243">
        <f t="shared" si="267"/>
        <v>105</v>
      </c>
      <c r="M460" s="243" t="e">
        <f t="shared" si="274"/>
        <v>#REF!</v>
      </c>
      <c r="N460" s="243"/>
      <c r="O460" s="243" t="e">
        <f t="shared" si="268"/>
        <v>#REF!</v>
      </c>
      <c r="P460" s="243" t="e">
        <f t="shared" si="275"/>
        <v>#REF!</v>
      </c>
      <c r="Q460" s="245" t="e">
        <f t="shared" si="269"/>
        <v>#REF!</v>
      </c>
    </row>
    <row r="461" spans="1:17" ht="15" hidden="1" customHeight="1" x14ac:dyDescent="0.2">
      <c r="A461" s="253">
        <v>48</v>
      </c>
      <c r="B461" s="254" t="s">
        <v>757</v>
      </c>
      <c r="C461" s="242">
        <f t="shared" si="276"/>
        <v>44526</v>
      </c>
      <c r="D461" s="243">
        <f t="shared" si="277"/>
        <v>44533</v>
      </c>
      <c r="E461" s="243" t="e">
        <f>#REF!+44</f>
        <v>#REF!</v>
      </c>
      <c r="F461" s="243" t="e">
        <f t="shared" si="270"/>
        <v>#REF!</v>
      </c>
      <c r="G461" s="243" t="e">
        <f t="shared" si="270"/>
        <v>#REF!</v>
      </c>
      <c r="H461" s="243" t="e">
        <f t="shared" si="271"/>
        <v>#REF!</v>
      </c>
      <c r="I461" s="243" t="e">
        <f t="shared" si="266"/>
        <v>#REF!</v>
      </c>
      <c r="J461" s="243" t="e">
        <f t="shared" si="272"/>
        <v>#REF!</v>
      </c>
      <c r="K461" s="243" t="e">
        <f t="shared" si="273"/>
        <v>#REF!</v>
      </c>
      <c r="L461" s="243">
        <f t="shared" si="267"/>
        <v>106</v>
      </c>
      <c r="M461" s="243" t="e">
        <f t="shared" si="274"/>
        <v>#REF!</v>
      </c>
      <c r="N461" s="243"/>
      <c r="O461" s="243" t="e">
        <f t="shared" si="268"/>
        <v>#REF!</v>
      </c>
      <c r="P461" s="243" t="e">
        <f t="shared" si="275"/>
        <v>#REF!</v>
      </c>
      <c r="Q461" s="245" t="e">
        <f t="shared" si="269"/>
        <v>#REF!</v>
      </c>
    </row>
    <row r="462" spans="1:17" ht="15" hidden="1" customHeight="1" x14ac:dyDescent="0.2">
      <c r="A462" s="253">
        <v>49</v>
      </c>
      <c r="B462" s="254" t="s">
        <v>759</v>
      </c>
      <c r="C462" s="242">
        <f t="shared" si="276"/>
        <v>44533</v>
      </c>
      <c r="D462" s="243">
        <f t="shared" si="277"/>
        <v>44540</v>
      </c>
      <c r="E462" s="243" t="e">
        <f>#REF!+44</f>
        <v>#REF!</v>
      </c>
      <c r="F462" s="243" t="e">
        <f t="shared" si="270"/>
        <v>#REF!</v>
      </c>
      <c r="G462" s="243" t="e">
        <f t="shared" si="270"/>
        <v>#REF!</v>
      </c>
      <c r="H462" s="243" t="e">
        <f t="shared" si="271"/>
        <v>#REF!</v>
      </c>
      <c r="I462" s="243" t="e">
        <f t="shared" si="266"/>
        <v>#REF!</v>
      </c>
      <c r="J462" s="243" t="e">
        <f t="shared" si="272"/>
        <v>#REF!</v>
      </c>
      <c r="K462" s="243" t="e">
        <f t="shared" si="273"/>
        <v>#REF!</v>
      </c>
      <c r="L462" s="243">
        <f t="shared" si="267"/>
        <v>107</v>
      </c>
      <c r="M462" s="243" t="e">
        <f t="shared" si="274"/>
        <v>#REF!</v>
      </c>
      <c r="N462" s="243"/>
      <c r="O462" s="243" t="e">
        <f t="shared" si="268"/>
        <v>#REF!</v>
      </c>
      <c r="P462" s="243" t="e">
        <f t="shared" si="275"/>
        <v>#REF!</v>
      </c>
      <c r="Q462" s="245" t="e">
        <f t="shared" si="269"/>
        <v>#REF!</v>
      </c>
    </row>
    <row r="463" spans="1:17" ht="15" hidden="1" customHeight="1" x14ac:dyDescent="0.2">
      <c r="A463" s="253">
        <v>50</v>
      </c>
      <c r="B463" s="254" t="s">
        <v>763</v>
      </c>
      <c r="C463" s="242">
        <f t="shared" si="276"/>
        <v>44540</v>
      </c>
      <c r="D463" s="243">
        <f t="shared" si="277"/>
        <v>44547</v>
      </c>
      <c r="E463" s="243" t="e">
        <f>#REF!+44</f>
        <v>#REF!</v>
      </c>
      <c r="F463" s="243" t="e">
        <f t="shared" si="270"/>
        <v>#REF!</v>
      </c>
      <c r="G463" s="243" t="e">
        <f t="shared" si="270"/>
        <v>#REF!</v>
      </c>
      <c r="H463" s="243" t="e">
        <f t="shared" si="271"/>
        <v>#REF!</v>
      </c>
      <c r="I463" s="243" t="e">
        <f t="shared" si="266"/>
        <v>#REF!</v>
      </c>
      <c r="J463" s="243" t="e">
        <f t="shared" si="272"/>
        <v>#REF!</v>
      </c>
      <c r="K463" s="243" t="e">
        <f t="shared" si="273"/>
        <v>#REF!</v>
      </c>
      <c r="L463" s="243">
        <f t="shared" si="267"/>
        <v>108</v>
      </c>
      <c r="M463" s="243" t="e">
        <f t="shared" si="274"/>
        <v>#REF!</v>
      </c>
      <c r="N463" s="243"/>
      <c r="O463" s="243" t="e">
        <f t="shared" si="268"/>
        <v>#REF!</v>
      </c>
      <c r="P463" s="243" t="e">
        <f t="shared" si="275"/>
        <v>#REF!</v>
      </c>
      <c r="Q463" s="245" t="e">
        <f t="shared" si="269"/>
        <v>#REF!</v>
      </c>
    </row>
    <row r="464" spans="1:17" ht="15" hidden="1" customHeight="1" x14ac:dyDescent="0.2">
      <c r="A464" s="253">
        <v>51</v>
      </c>
      <c r="B464" s="254" t="s">
        <v>767</v>
      </c>
      <c r="C464" s="242">
        <f t="shared" si="276"/>
        <v>44547</v>
      </c>
      <c r="D464" s="243">
        <f t="shared" si="277"/>
        <v>44554</v>
      </c>
      <c r="E464" s="243" t="e">
        <f>#REF!+44</f>
        <v>#REF!</v>
      </c>
      <c r="F464" s="243" t="e">
        <f t="shared" si="270"/>
        <v>#REF!</v>
      </c>
      <c r="G464" s="243" t="e">
        <f t="shared" si="270"/>
        <v>#REF!</v>
      </c>
      <c r="H464" s="243" t="e">
        <f t="shared" si="271"/>
        <v>#REF!</v>
      </c>
      <c r="I464" s="243" t="e">
        <f t="shared" si="266"/>
        <v>#REF!</v>
      </c>
      <c r="J464" s="243" t="e">
        <f t="shared" si="272"/>
        <v>#REF!</v>
      </c>
      <c r="K464" s="243" t="e">
        <f t="shared" si="273"/>
        <v>#REF!</v>
      </c>
      <c r="L464" s="243">
        <f t="shared" si="267"/>
        <v>109</v>
      </c>
      <c r="M464" s="243" t="e">
        <f t="shared" si="274"/>
        <v>#REF!</v>
      </c>
      <c r="N464" s="243"/>
      <c r="O464" s="243" t="e">
        <f t="shared" si="268"/>
        <v>#REF!</v>
      </c>
      <c r="P464" s="243" t="e">
        <f t="shared" si="275"/>
        <v>#REF!</v>
      </c>
      <c r="Q464" s="245" t="e">
        <f t="shared" si="269"/>
        <v>#REF!</v>
      </c>
    </row>
    <row r="465" spans="1:17" ht="15" hidden="1" customHeight="1" x14ac:dyDescent="0.2">
      <c r="A465" s="253">
        <v>52</v>
      </c>
      <c r="B465" s="254" t="s">
        <v>781</v>
      </c>
      <c r="C465" s="242">
        <f t="shared" si="276"/>
        <v>44554</v>
      </c>
      <c r="D465" s="243">
        <f t="shared" si="277"/>
        <v>44561</v>
      </c>
      <c r="E465" s="243" t="e">
        <f>#REF!+44</f>
        <v>#REF!</v>
      </c>
      <c r="F465" s="243" t="e">
        <f t="shared" si="270"/>
        <v>#REF!</v>
      </c>
      <c r="G465" s="243" t="e">
        <f t="shared" si="270"/>
        <v>#REF!</v>
      </c>
      <c r="H465" s="243" t="e">
        <f t="shared" si="271"/>
        <v>#REF!</v>
      </c>
      <c r="I465" s="243" t="e">
        <f t="shared" si="266"/>
        <v>#REF!</v>
      </c>
      <c r="J465" s="243" t="e">
        <f t="shared" si="272"/>
        <v>#REF!</v>
      </c>
      <c r="K465" s="243" t="e">
        <f t="shared" si="273"/>
        <v>#REF!</v>
      </c>
      <c r="L465" s="243">
        <f t="shared" si="267"/>
        <v>110</v>
      </c>
      <c r="M465" s="243" t="e">
        <f t="shared" si="274"/>
        <v>#REF!</v>
      </c>
      <c r="N465" s="243"/>
      <c r="O465" s="243" t="e">
        <f t="shared" si="268"/>
        <v>#REF!</v>
      </c>
      <c r="P465" s="243" t="e">
        <f t="shared" si="275"/>
        <v>#REF!</v>
      </c>
      <c r="Q465" s="245" t="e">
        <f t="shared" si="269"/>
        <v>#REF!</v>
      </c>
    </row>
    <row r="466" spans="1:17" ht="15" hidden="1" customHeight="1" x14ac:dyDescent="0.2">
      <c r="A466" s="253">
        <v>1</v>
      </c>
      <c r="B466" s="254" t="s">
        <v>794</v>
      </c>
      <c r="C466" s="242">
        <f t="shared" si="276"/>
        <v>44561</v>
      </c>
      <c r="D466" s="243">
        <f t="shared" si="277"/>
        <v>44568</v>
      </c>
      <c r="E466" s="243" t="e">
        <f>#REF!+44</f>
        <v>#REF!</v>
      </c>
      <c r="F466" s="243" t="e">
        <f t="shared" si="270"/>
        <v>#REF!</v>
      </c>
      <c r="G466" s="243" t="e">
        <f t="shared" si="270"/>
        <v>#REF!</v>
      </c>
      <c r="H466" s="243" t="e">
        <f t="shared" si="271"/>
        <v>#REF!</v>
      </c>
      <c r="I466" s="243" t="e">
        <f t="shared" si="266"/>
        <v>#REF!</v>
      </c>
      <c r="J466" s="243" t="e">
        <f t="shared" si="272"/>
        <v>#REF!</v>
      </c>
      <c r="K466" s="243" t="e">
        <f t="shared" si="273"/>
        <v>#REF!</v>
      </c>
      <c r="L466" s="243">
        <f t="shared" si="267"/>
        <v>59</v>
      </c>
      <c r="M466" s="243" t="e">
        <f t="shared" si="274"/>
        <v>#REF!</v>
      </c>
      <c r="N466" s="243"/>
      <c r="O466" s="243" t="e">
        <f t="shared" si="268"/>
        <v>#REF!</v>
      </c>
      <c r="P466" s="243" t="e">
        <f t="shared" si="275"/>
        <v>#REF!</v>
      </c>
      <c r="Q466" s="245" t="e">
        <f t="shared" si="269"/>
        <v>#REF!</v>
      </c>
    </row>
    <row r="467" spans="1:17" ht="15" hidden="1" customHeight="1" x14ac:dyDescent="0.2">
      <c r="A467" s="253">
        <v>2</v>
      </c>
      <c r="B467" s="254" t="s">
        <v>800</v>
      </c>
      <c r="C467" s="242">
        <f t="shared" si="276"/>
        <v>44568</v>
      </c>
      <c r="D467" s="243">
        <f t="shared" si="277"/>
        <v>44575</v>
      </c>
      <c r="E467" s="243" t="e">
        <f>#REF!+44</f>
        <v>#REF!</v>
      </c>
      <c r="F467" s="243" t="e">
        <f t="shared" si="270"/>
        <v>#REF!</v>
      </c>
      <c r="G467" s="243" t="e">
        <f t="shared" si="270"/>
        <v>#REF!</v>
      </c>
      <c r="H467" s="243" t="e">
        <f t="shared" si="271"/>
        <v>#REF!</v>
      </c>
      <c r="I467" s="243" t="e">
        <f t="shared" si="266"/>
        <v>#REF!</v>
      </c>
      <c r="J467" s="243" t="e">
        <f t="shared" si="272"/>
        <v>#REF!</v>
      </c>
      <c r="K467" s="243" t="e">
        <f t="shared" si="273"/>
        <v>#REF!</v>
      </c>
      <c r="L467" s="243">
        <f t="shared" si="267"/>
        <v>60</v>
      </c>
      <c r="M467" s="243" t="e">
        <f t="shared" si="274"/>
        <v>#REF!</v>
      </c>
      <c r="N467" s="243"/>
      <c r="O467" s="243" t="e">
        <f t="shared" si="268"/>
        <v>#REF!</v>
      </c>
      <c r="P467" s="243" t="e">
        <f t="shared" si="275"/>
        <v>#REF!</v>
      </c>
      <c r="Q467" s="245" t="e">
        <f t="shared" si="269"/>
        <v>#REF!</v>
      </c>
    </row>
    <row r="468" spans="1:17" ht="15" hidden="1" customHeight="1" x14ac:dyDescent="0.2">
      <c r="A468" s="253">
        <v>3</v>
      </c>
      <c r="B468" s="254" t="s">
        <v>807</v>
      </c>
      <c r="C468" s="242">
        <f t="shared" si="276"/>
        <v>44575</v>
      </c>
      <c r="D468" s="243">
        <f t="shared" si="277"/>
        <v>44582</v>
      </c>
      <c r="E468" s="243" t="e">
        <f>#REF!+44</f>
        <v>#REF!</v>
      </c>
      <c r="F468" s="243" t="e">
        <f t="shared" si="270"/>
        <v>#REF!</v>
      </c>
      <c r="G468" s="243" t="e">
        <f t="shared" si="270"/>
        <v>#REF!</v>
      </c>
      <c r="H468" s="243" t="e">
        <f t="shared" si="271"/>
        <v>#REF!</v>
      </c>
      <c r="I468" s="243" t="e">
        <f t="shared" si="266"/>
        <v>#REF!</v>
      </c>
      <c r="J468" s="243" t="e">
        <f t="shared" si="272"/>
        <v>#REF!</v>
      </c>
      <c r="K468" s="243" t="e">
        <f t="shared" si="273"/>
        <v>#REF!</v>
      </c>
      <c r="L468" s="243">
        <f t="shared" si="267"/>
        <v>61</v>
      </c>
      <c r="M468" s="243" t="e">
        <f t="shared" si="274"/>
        <v>#REF!</v>
      </c>
      <c r="N468" s="243"/>
      <c r="O468" s="243" t="e">
        <f t="shared" si="268"/>
        <v>#REF!</v>
      </c>
      <c r="P468" s="243" t="e">
        <f t="shared" si="275"/>
        <v>#REF!</v>
      </c>
      <c r="Q468" s="245" t="e">
        <f t="shared" si="269"/>
        <v>#REF!</v>
      </c>
    </row>
    <row r="469" spans="1:17" ht="15" hidden="1" customHeight="1" x14ac:dyDescent="0.2">
      <c r="A469" s="253">
        <v>4</v>
      </c>
      <c r="B469" s="254" t="s">
        <v>800</v>
      </c>
      <c r="C469" s="242">
        <f t="shared" si="276"/>
        <v>44580</v>
      </c>
      <c r="D469" s="243">
        <f>D468+5</f>
        <v>44587</v>
      </c>
      <c r="E469" s="243" t="e">
        <f>#REF!+44</f>
        <v>#REF!</v>
      </c>
      <c r="F469" s="243" t="e">
        <f t="shared" si="270"/>
        <v>#REF!</v>
      </c>
      <c r="G469" s="243" t="e">
        <f t="shared" si="270"/>
        <v>#REF!</v>
      </c>
      <c r="H469" s="243" t="e">
        <f t="shared" si="271"/>
        <v>#REF!</v>
      </c>
      <c r="I469" s="243" t="e">
        <f t="shared" si="266"/>
        <v>#REF!</v>
      </c>
      <c r="J469" s="243" t="e">
        <f t="shared" si="272"/>
        <v>#REF!</v>
      </c>
      <c r="K469" s="243" t="e">
        <f t="shared" si="273"/>
        <v>#REF!</v>
      </c>
      <c r="L469" s="243">
        <f t="shared" si="267"/>
        <v>62</v>
      </c>
      <c r="M469" s="243" t="e">
        <f t="shared" si="274"/>
        <v>#REF!</v>
      </c>
      <c r="N469" s="243"/>
      <c r="O469" s="243" t="e">
        <f t="shared" si="268"/>
        <v>#REF!</v>
      </c>
      <c r="P469" s="243" t="e">
        <f t="shared" si="275"/>
        <v>#REF!</v>
      </c>
      <c r="Q469" s="245" t="e">
        <f t="shared" si="269"/>
        <v>#REF!</v>
      </c>
    </row>
    <row r="470" spans="1:17" ht="15" hidden="1" customHeight="1" x14ac:dyDescent="0.2">
      <c r="A470" s="267">
        <v>5</v>
      </c>
      <c r="B470" s="299" t="s">
        <v>815</v>
      </c>
      <c r="C470" s="300">
        <f t="shared" si="276"/>
        <v>44589</v>
      </c>
      <c r="D470" s="294">
        <f>D469+9</f>
        <v>44596</v>
      </c>
      <c r="E470" s="294" t="e">
        <f>#REF!+44</f>
        <v>#REF!</v>
      </c>
      <c r="F470" s="294" t="e">
        <f t="shared" si="270"/>
        <v>#REF!</v>
      </c>
      <c r="G470" s="294" t="e">
        <f t="shared" si="270"/>
        <v>#REF!</v>
      </c>
      <c r="H470" s="294" t="e">
        <f t="shared" si="271"/>
        <v>#REF!</v>
      </c>
      <c r="I470" s="294" t="e">
        <f t="shared" si="266"/>
        <v>#REF!</v>
      </c>
      <c r="J470" s="294" t="e">
        <f t="shared" si="272"/>
        <v>#REF!</v>
      </c>
      <c r="K470" s="294" t="e">
        <f t="shared" si="273"/>
        <v>#REF!</v>
      </c>
      <c r="L470" s="294">
        <f t="shared" si="267"/>
        <v>63</v>
      </c>
      <c r="M470" s="294" t="e">
        <f t="shared" si="274"/>
        <v>#REF!</v>
      </c>
      <c r="N470" s="294"/>
      <c r="O470" s="294" t="e">
        <f t="shared" si="268"/>
        <v>#REF!</v>
      </c>
      <c r="P470" s="294" t="e">
        <f t="shared" si="275"/>
        <v>#REF!</v>
      </c>
      <c r="Q470" s="295" t="e">
        <f t="shared" si="269"/>
        <v>#REF!</v>
      </c>
    </row>
    <row r="471" spans="1:17" ht="15" hidden="1" customHeight="1" x14ac:dyDescent="0.2">
      <c r="A471" s="267">
        <v>6</v>
      </c>
      <c r="B471" s="299" t="s">
        <v>820</v>
      </c>
      <c r="C471" s="300">
        <f t="shared" si="276"/>
        <v>44596</v>
      </c>
      <c r="D471" s="294">
        <f t="shared" ref="D471:D506" si="278">D470+7</f>
        <v>44603</v>
      </c>
      <c r="E471" s="294" t="e">
        <f>#REF!+44</f>
        <v>#REF!</v>
      </c>
      <c r="F471" s="294" t="e">
        <f t="shared" si="270"/>
        <v>#REF!</v>
      </c>
      <c r="G471" s="294" t="e">
        <f t="shared" si="270"/>
        <v>#REF!</v>
      </c>
      <c r="H471" s="294" t="e">
        <f t="shared" si="271"/>
        <v>#REF!</v>
      </c>
      <c r="I471" s="294" t="e">
        <f t="shared" si="266"/>
        <v>#REF!</v>
      </c>
      <c r="J471" s="294" t="e">
        <f t="shared" si="272"/>
        <v>#REF!</v>
      </c>
      <c r="K471" s="294" t="e">
        <f t="shared" si="273"/>
        <v>#REF!</v>
      </c>
      <c r="L471" s="294">
        <f t="shared" si="267"/>
        <v>64</v>
      </c>
      <c r="M471" s="294" t="e">
        <f t="shared" si="274"/>
        <v>#REF!</v>
      </c>
      <c r="N471" s="294"/>
      <c r="O471" s="294" t="e">
        <f t="shared" si="268"/>
        <v>#REF!</v>
      </c>
      <c r="P471" s="294" t="e">
        <f t="shared" si="275"/>
        <v>#REF!</v>
      </c>
      <c r="Q471" s="295" t="e">
        <f t="shared" si="269"/>
        <v>#REF!</v>
      </c>
    </row>
    <row r="472" spans="1:17" ht="15" hidden="1" customHeight="1" x14ac:dyDescent="0.2">
      <c r="A472" s="253">
        <v>7</v>
      </c>
      <c r="B472" s="254" t="s">
        <v>827</v>
      </c>
      <c r="C472" s="242">
        <f t="shared" si="276"/>
        <v>44603</v>
      </c>
      <c r="D472" s="243">
        <f t="shared" si="278"/>
        <v>44610</v>
      </c>
      <c r="E472" s="243" t="e">
        <f>#REF!+44</f>
        <v>#REF!</v>
      </c>
      <c r="F472" s="243" t="e">
        <f t="shared" si="270"/>
        <v>#REF!</v>
      </c>
      <c r="G472" s="243" t="e">
        <f t="shared" si="270"/>
        <v>#REF!</v>
      </c>
      <c r="H472" s="243" t="e">
        <f t="shared" si="271"/>
        <v>#REF!</v>
      </c>
      <c r="I472" s="243" t="e">
        <f t="shared" si="266"/>
        <v>#REF!</v>
      </c>
      <c r="J472" s="243" t="e">
        <f t="shared" si="272"/>
        <v>#REF!</v>
      </c>
      <c r="K472" s="243" t="e">
        <f t="shared" si="273"/>
        <v>#REF!</v>
      </c>
      <c r="L472" s="243">
        <f t="shared" si="267"/>
        <v>65</v>
      </c>
      <c r="M472" s="243" t="e">
        <f t="shared" si="274"/>
        <v>#REF!</v>
      </c>
      <c r="N472" s="243"/>
      <c r="O472" s="243" t="e">
        <f t="shared" si="268"/>
        <v>#REF!</v>
      </c>
      <c r="P472" s="243" t="e">
        <f t="shared" si="275"/>
        <v>#REF!</v>
      </c>
      <c r="Q472" s="245" t="e">
        <f t="shared" si="269"/>
        <v>#REF!</v>
      </c>
    </row>
    <row r="473" spans="1:17" ht="15" hidden="1" customHeight="1" x14ac:dyDescent="0.2">
      <c r="A473" s="267">
        <v>8</v>
      </c>
      <c r="B473" s="299" t="s">
        <v>833</v>
      </c>
      <c r="C473" s="300">
        <f t="shared" si="276"/>
        <v>44610</v>
      </c>
      <c r="D473" s="294">
        <f t="shared" si="278"/>
        <v>44617</v>
      </c>
      <c r="E473" s="294" t="e">
        <f>#REF!+44</f>
        <v>#REF!</v>
      </c>
      <c r="F473" s="294" t="e">
        <f t="shared" si="270"/>
        <v>#REF!</v>
      </c>
      <c r="G473" s="294" t="e">
        <f t="shared" si="270"/>
        <v>#REF!</v>
      </c>
      <c r="H473" s="294" t="e">
        <f t="shared" si="271"/>
        <v>#REF!</v>
      </c>
      <c r="I473" s="294" t="e">
        <f t="shared" ref="I473:I504" si="279">J473+34</f>
        <v>#REF!</v>
      </c>
      <c r="J473" s="294" t="e">
        <f t="shared" si="272"/>
        <v>#REF!</v>
      </c>
      <c r="K473" s="294" t="e">
        <f t="shared" si="273"/>
        <v>#REF!</v>
      </c>
      <c r="L473" s="294">
        <f t="shared" ref="L473:L496" si="280">A473+58</f>
        <v>66</v>
      </c>
      <c r="M473" s="294" t="e">
        <f t="shared" si="274"/>
        <v>#REF!</v>
      </c>
      <c r="N473" s="294"/>
      <c r="O473" s="294" t="e">
        <f t="shared" ref="O473:O496" si="281">K473+57</f>
        <v>#REF!</v>
      </c>
      <c r="P473" s="294" t="e">
        <f t="shared" si="275"/>
        <v>#REF!</v>
      </c>
      <c r="Q473" s="295" t="e">
        <f t="shared" ref="Q473:Q496" si="282">J473+56</f>
        <v>#REF!</v>
      </c>
    </row>
    <row r="474" spans="1:17" ht="15" hidden="1" customHeight="1" x14ac:dyDescent="0.2">
      <c r="A474" s="267">
        <v>9</v>
      </c>
      <c r="B474" s="299" t="s">
        <v>839</v>
      </c>
      <c r="C474" s="300">
        <f t="shared" si="276"/>
        <v>44617</v>
      </c>
      <c r="D474" s="295">
        <f t="shared" si="278"/>
        <v>44624</v>
      </c>
      <c r="E474" s="294" t="e">
        <f>#REF!+44</f>
        <v>#REF!</v>
      </c>
      <c r="F474" s="294" t="e">
        <f t="shared" ref="F474:G505" si="283">E474+25</f>
        <v>#REF!</v>
      </c>
      <c r="G474" s="294" t="e">
        <f t="shared" si="283"/>
        <v>#REF!</v>
      </c>
      <c r="H474" s="294" t="e">
        <f t="shared" ref="H474:H506" si="284">E474+27</f>
        <v>#REF!</v>
      </c>
      <c r="I474" s="294" t="e">
        <f t="shared" si="279"/>
        <v>#REF!</v>
      </c>
      <c r="J474" s="294" t="e">
        <f t="shared" ref="J474:J506" si="285">E474+28</f>
        <v>#REF!</v>
      </c>
      <c r="K474" s="294" t="e">
        <f t="shared" ref="K474:K506" si="286">F474+28</f>
        <v>#REF!</v>
      </c>
      <c r="L474" s="294">
        <f t="shared" si="280"/>
        <v>67</v>
      </c>
      <c r="M474" s="294" t="e">
        <f t="shared" ref="M474:M506" si="287">J474+31</f>
        <v>#REF!</v>
      </c>
      <c r="N474" s="294"/>
      <c r="O474" s="294" t="e">
        <f t="shared" si="281"/>
        <v>#REF!</v>
      </c>
      <c r="P474" s="294" t="e">
        <f t="shared" ref="P474:P506" si="288">H474+31</f>
        <v>#REF!</v>
      </c>
      <c r="Q474" s="295" t="e">
        <f t="shared" si="282"/>
        <v>#REF!</v>
      </c>
    </row>
    <row r="475" spans="1:17" ht="15" hidden="1" customHeight="1" x14ac:dyDescent="0.2">
      <c r="A475" s="267">
        <v>10</v>
      </c>
      <c r="B475" s="299" t="s">
        <v>843</v>
      </c>
      <c r="C475" s="300">
        <f t="shared" si="276"/>
        <v>44624</v>
      </c>
      <c r="D475" s="295">
        <f t="shared" si="278"/>
        <v>44631</v>
      </c>
      <c r="E475" s="294" t="e">
        <f>#REF!+44</f>
        <v>#REF!</v>
      </c>
      <c r="F475" s="294" t="e">
        <f t="shared" si="283"/>
        <v>#REF!</v>
      </c>
      <c r="G475" s="294" t="e">
        <f t="shared" si="283"/>
        <v>#REF!</v>
      </c>
      <c r="H475" s="294" t="e">
        <f t="shared" si="284"/>
        <v>#REF!</v>
      </c>
      <c r="I475" s="294" t="e">
        <f t="shared" si="279"/>
        <v>#REF!</v>
      </c>
      <c r="J475" s="294" t="e">
        <f t="shared" si="285"/>
        <v>#REF!</v>
      </c>
      <c r="K475" s="294" t="e">
        <f t="shared" si="286"/>
        <v>#REF!</v>
      </c>
      <c r="L475" s="294">
        <f t="shared" si="280"/>
        <v>68</v>
      </c>
      <c r="M475" s="294" t="e">
        <f t="shared" si="287"/>
        <v>#REF!</v>
      </c>
      <c r="N475" s="294"/>
      <c r="O475" s="294" t="e">
        <f t="shared" si="281"/>
        <v>#REF!</v>
      </c>
      <c r="P475" s="294" t="e">
        <f t="shared" si="288"/>
        <v>#REF!</v>
      </c>
      <c r="Q475" s="295" t="e">
        <f t="shared" si="282"/>
        <v>#REF!</v>
      </c>
    </row>
    <row r="476" spans="1:17" ht="15" hidden="1" customHeight="1" x14ac:dyDescent="0.2">
      <c r="A476" s="267">
        <v>11</v>
      </c>
      <c r="B476" s="299" t="s">
        <v>857</v>
      </c>
      <c r="C476" s="300">
        <f t="shared" si="276"/>
        <v>44631</v>
      </c>
      <c r="D476" s="294">
        <f t="shared" si="278"/>
        <v>44638</v>
      </c>
      <c r="E476" s="294" t="e">
        <f>#REF!+44</f>
        <v>#REF!</v>
      </c>
      <c r="F476" s="294" t="e">
        <f t="shared" si="283"/>
        <v>#REF!</v>
      </c>
      <c r="G476" s="294" t="e">
        <f t="shared" si="283"/>
        <v>#REF!</v>
      </c>
      <c r="H476" s="294" t="e">
        <f t="shared" si="284"/>
        <v>#REF!</v>
      </c>
      <c r="I476" s="294" t="e">
        <f t="shared" si="279"/>
        <v>#REF!</v>
      </c>
      <c r="J476" s="294" t="e">
        <f t="shared" si="285"/>
        <v>#REF!</v>
      </c>
      <c r="K476" s="294" t="e">
        <f t="shared" si="286"/>
        <v>#REF!</v>
      </c>
      <c r="L476" s="294">
        <f t="shared" si="280"/>
        <v>69</v>
      </c>
      <c r="M476" s="294" t="e">
        <f t="shared" si="287"/>
        <v>#REF!</v>
      </c>
      <c r="N476" s="294"/>
      <c r="O476" s="294" t="e">
        <f t="shared" si="281"/>
        <v>#REF!</v>
      </c>
      <c r="P476" s="294" t="e">
        <f t="shared" si="288"/>
        <v>#REF!</v>
      </c>
      <c r="Q476" s="295" t="e">
        <f t="shared" si="282"/>
        <v>#REF!</v>
      </c>
    </row>
    <row r="477" spans="1:17" ht="15" hidden="1" customHeight="1" x14ac:dyDescent="0.2">
      <c r="A477" s="261">
        <v>12</v>
      </c>
      <c r="B477" s="262" t="s">
        <v>864</v>
      </c>
      <c r="C477" s="293">
        <f t="shared" si="276"/>
        <v>44638</v>
      </c>
      <c r="D477" s="294">
        <f t="shared" si="278"/>
        <v>44645</v>
      </c>
      <c r="E477" s="294" t="e">
        <f>#REF!+44</f>
        <v>#REF!</v>
      </c>
      <c r="F477" s="294" t="e">
        <f t="shared" si="283"/>
        <v>#REF!</v>
      </c>
      <c r="G477" s="294" t="e">
        <f t="shared" si="283"/>
        <v>#REF!</v>
      </c>
      <c r="H477" s="294" t="e">
        <f t="shared" si="284"/>
        <v>#REF!</v>
      </c>
      <c r="I477" s="294" t="e">
        <f t="shared" si="279"/>
        <v>#REF!</v>
      </c>
      <c r="J477" s="294" t="e">
        <f t="shared" si="285"/>
        <v>#REF!</v>
      </c>
      <c r="K477" s="294" t="e">
        <f t="shared" si="286"/>
        <v>#REF!</v>
      </c>
      <c r="L477" s="294">
        <f t="shared" si="280"/>
        <v>70</v>
      </c>
      <c r="M477" s="294" t="e">
        <f t="shared" si="287"/>
        <v>#REF!</v>
      </c>
      <c r="N477" s="294"/>
      <c r="O477" s="294" t="e">
        <f t="shared" si="281"/>
        <v>#REF!</v>
      </c>
      <c r="P477" s="294" t="e">
        <f t="shared" si="288"/>
        <v>#REF!</v>
      </c>
      <c r="Q477" s="295" t="e">
        <f t="shared" si="282"/>
        <v>#REF!</v>
      </c>
    </row>
    <row r="478" spans="1:17" ht="15" hidden="1" customHeight="1" x14ac:dyDescent="0.2">
      <c r="A478" s="267">
        <v>13</v>
      </c>
      <c r="B478" s="299" t="s">
        <v>868</v>
      </c>
      <c r="C478" s="300">
        <f t="shared" si="276"/>
        <v>44645</v>
      </c>
      <c r="D478" s="294">
        <f t="shared" si="278"/>
        <v>44652</v>
      </c>
      <c r="E478" s="294" t="e">
        <f>#REF!+44</f>
        <v>#REF!</v>
      </c>
      <c r="F478" s="294" t="e">
        <f t="shared" si="283"/>
        <v>#REF!</v>
      </c>
      <c r="G478" s="294" t="e">
        <f t="shared" si="283"/>
        <v>#REF!</v>
      </c>
      <c r="H478" s="294" t="e">
        <f t="shared" si="284"/>
        <v>#REF!</v>
      </c>
      <c r="I478" s="294" t="e">
        <f t="shared" si="279"/>
        <v>#REF!</v>
      </c>
      <c r="J478" s="294" t="e">
        <f t="shared" si="285"/>
        <v>#REF!</v>
      </c>
      <c r="K478" s="294" t="e">
        <f t="shared" si="286"/>
        <v>#REF!</v>
      </c>
      <c r="L478" s="294">
        <f t="shared" si="280"/>
        <v>71</v>
      </c>
      <c r="M478" s="294" t="e">
        <f t="shared" si="287"/>
        <v>#REF!</v>
      </c>
      <c r="N478" s="294"/>
      <c r="O478" s="294" t="e">
        <f t="shared" si="281"/>
        <v>#REF!</v>
      </c>
      <c r="P478" s="294" t="e">
        <f t="shared" si="288"/>
        <v>#REF!</v>
      </c>
      <c r="Q478" s="295" t="e">
        <f t="shared" si="282"/>
        <v>#REF!</v>
      </c>
    </row>
    <row r="479" spans="1:17" ht="15" hidden="1" customHeight="1" x14ac:dyDescent="0.2">
      <c r="A479" s="261">
        <v>14</v>
      </c>
      <c r="B479" s="292" t="s">
        <v>876</v>
      </c>
      <c r="C479" s="300">
        <f t="shared" si="276"/>
        <v>44652</v>
      </c>
      <c r="D479" s="294">
        <f t="shared" si="278"/>
        <v>44659</v>
      </c>
      <c r="E479" s="294" t="e">
        <f>#REF!+44</f>
        <v>#REF!</v>
      </c>
      <c r="F479" s="294" t="e">
        <f t="shared" si="283"/>
        <v>#REF!</v>
      </c>
      <c r="G479" s="294" t="e">
        <f t="shared" si="283"/>
        <v>#REF!</v>
      </c>
      <c r="H479" s="294" t="e">
        <f t="shared" si="284"/>
        <v>#REF!</v>
      </c>
      <c r="I479" s="294" t="e">
        <f t="shared" si="279"/>
        <v>#REF!</v>
      </c>
      <c r="J479" s="294" t="e">
        <f t="shared" si="285"/>
        <v>#REF!</v>
      </c>
      <c r="K479" s="294" t="e">
        <f t="shared" si="286"/>
        <v>#REF!</v>
      </c>
      <c r="L479" s="294">
        <f t="shared" si="280"/>
        <v>72</v>
      </c>
      <c r="M479" s="294" t="e">
        <f t="shared" si="287"/>
        <v>#REF!</v>
      </c>
      <c r="N479" s="294"/>
      <c r="O479" s="294" t="e">
        <f t="shared" si="281"/>
        <v>#REF!</v>
      </c>
      <c r="P479" s="294" t="e">
        <f t="shared" si="288"/>
        <v>#REF!</v>
      </c>
      <c r="Q479" s="295" t="e">
        <f t="shared" si="282"/>
        <v>#REF!</v>
      </c>
    </row>
    <row r="480" spans="1:17" ht="15" hidden="1" customHeight="1" x14ac:dyDescent="0.2">
      <c r="A480" s="267">
        <v>15</v>
      </c>
      <c r="B480" s="299" t="s">
        <v>880</v>
      </c>
      <c r="C480" s="300">
        <f t="shared" si="276"/>
        <v>44659</v>
      </c>
      <c r="D480" s="294">
        <f t="shared" si="278"/>
        <v>44666</v>
      </c>
      <c r="E480" s="294" t="e">
        <f>#REF!+44</f>
        <v>#REF!</v>
      </c>
      <c r="F480" s="294" t="e">
        <f t="shared" si="283"/>
        <v>#REF!</v>
      </c>
      <c r="G480" s="294" t="e">
        <f t="shared" si="283"/>
        <v>#REF!</v>
      </c>
      <c r="H480" s="294" t="e">
        <f t="shared" si="284"/>
        <v>#REF!</v>
      </c>
      <c r="I480" s="294" t="e">
        <f t="shared" si="279"/>
        <v>#REF!</v>
      </c>
      <c r="J480" s="294" t="e">
        <f t="shared" si="285"/>
        <v>#REF!</v>
      </c>
      <c r="K480" s="294" t="e">
        <f t="shared" si="286"/>
        <v>#REF!</v>
      </c>
      <c r="L480" s="294">
        <f t="shared" si="280"/>
        <v>73</v>
      </c>
      <c r="M480" s="294" t="e">
        <f t="shared" si="287"/>
        <v>#REF!</v>
      </c>
      <c r="N480" s="294"/>
      <c r="O480" s="294" t="e">
        <f t="shared" si="281"/>
        <v>#REF!</v>
      </c>
      <c r="P480" s="294" t="e">
        <f t="shared" si="288"/>
        <v>#REF!</v>
      </c>
      <c r="Q480" s="295" t="e">
        <f t="shared" si="282"/>
        <v>#REF!</v>
      </c>
    </row>
    <row r="481" spans="1:17" ht="15" hidden="1" customHeight="1" x14ac:dyDescent="0.2">
      <c r="A481" s="267">
        <v>16</v>
      </c>
      <c r="B481" s="299" t="s">
        <v>886</v>
      </c>
      <c r="C481" s="300">
        <f t="shared" ref="C481:C506" si="289">D481-7</f>
        <v>44666</v>
      </c>
      <c r="D481" s="294">
        <f t="shared" si="278"/>
        <v>44673</v>
      </c>
      <c r="E481" s="294" t="e">
        <f>#REF!+44</f>
        <v>#REF!</v>
      </c>
      <c r="F481" s="294" t="e">
        <f t="shared" si="283"/>
        <v>#REF!</v>
      </c>
      <c r="G481" s="294" t="e">
        <f t="shared" si="283"/>
        <v>#REF!</v>
      </c>
      <c r="H481" s="294" t="e">
        <f t="shared" si="284"/>
        <v>#REF!</v>
      </c>
      <c r="I481" s="294" t="e">
        <f t="shared" si="279"/>
        <v>#REF!</v>
      </c>
      <c r="J481" s="294" t="e">
        <f t="shared" si="285"/>
        <v>#REF!</v>
      </c>
      <c r="K481" s="294" t="e">
        <f t="shared" si="286"/>
        <v>#REF!</v>
      </c>
      <c r="L481" s="294">
        <f t="shared" si="280"/>
        <v>74</v>
      </c>
      <c r="M481" s="294" t="e">
        <f t="shared" si="287"/>
        <v>#REF!</v>
      </c>
      <c r="N481" s="294"/>
      <c r="O481" s="294" t="e">
        <f t="shared" si="281"/>
        <v>#REF!</v>
      </c>
      <c r="P481" s="294" t="e">
        <f t="shared" si="288"/>
        <v>#REF!</v>
      </c>
      <c r="Q481" s="295" t="e">
        <f t="shared" si="282"/>
        <v>#REF!</v>
      </c>
    </row>
    <row r="482" spans="1:17" ht="15" hidden="1" customHeight="1" x14ac:dyDescent="0.2">
      <c r="A482" s="253">
        <v>17</v>
      </c>
      <c r="B482" s="254" t="s">
        <v>891</v>
      </c>
      <c r="C482" s="242">
        <f t="shared" si="289"/>
        <v>44673</v>
      </c>
      <c r="D482" s="243">
        <f t="shared" si="278"/>
        <v>44680</v>
      </c>
      <c r="E482" s="243" t="e">
        <f>#REF!+44</f>
        <v>#REF!</v>
      </c>
      <c r="F482" s="243" t="e">
        <f t="shared" si="283"/>
        <v>#REF!</v>
      </c>
      <c r="G482" s="243" t="e">
        <f t="shared" si="283"/>
        <v>#REF!</v>
      </c>
      <c r="H482" s="243" t="e">
        <f t="shared" si="284"/>
        <v>#REF!</v>
      </c>
      <c r="I482" s="243" t="e">
        <f t="shared" si="279"/>
        <v>#REF!</v>
      </c>
      <c r="J482" s="243" t="e">
        <f t="shared" si="285"/>
        <v>#REF!</v>
      </c>
      <c r="K482" s="243" t="e">
        <f t="shared" si="286"/>
        <v>#REF!</v>
      </c>
      <c r="L482" s="243">
        <f t="shared" si="280"/>
        <v>75</v>
      </c>
      <c r="M482" s="243" t="e">
        <f t="shared" si="287"/>
        <v>#REF!</v>
      </c>
      <c r="N482" s="243"/>
      <c r="O482" s="243" t="e">
        <f t="shared" si="281"/>
        <v>#REF!</v>
      </c>
      <c r="P482" s="243" t="e">
        <f t="shared" si="288"/>
        <v>#REF!</v>
      </c>
      <c r="Q482" s="245" t="e">
        <f t="shared" si="282"/>
        <v>#REF!</v>
      </c>
    </row>
    <row r="483" spans="1:17" ht="15" hidden="1" customHeight="1" x14ac:dyDescent="0.2">
      <c r="A483" s="267">
        <v>18</v>
      </c>
      <c r="B483" s="299" t="s">
        <v>897</v>
      </c>
      <c r="C483" s="300">
        <f t="shared" si="289"/>
        <v>44680</v>
      </c>
      <c r="D483" s="294">
        <f t="shared" si="278"/>
        <v>44687</v>
      </c>
      <c r="E483" s="294" t="e">
        <f>#REF!+44</f>
        <v>#REF!</v>
      </c>
      <c r="F483" s="294" t="e">
        <f t="shared" si="283"/>
        <v>#REF!</v>
      </c>
      <c r="G483" s="294" t="e">
        <f t="shared" si="283"/>
        <v>#REF!</v>
      </c>
      <c r="H483" s="294" t="e">
        <f t="shared" si="284"/>
        <v>#REF!</v>
      </c>
      <c r="I483" s="294" t="e">
        <f t="shared" si="279"/>
        <v>#REF!</v>
      </c>
      <c r="J483" s="294" t="e">
        <f t="shared" si="285"/>
        <v>#REF!</v>
      </c>
      <c r="K483" s="294" t="e">
        <f t="shared" si="286"/>
        <v>#REF!</v>
      </c>
      <c r="L483" s="294">
        <f t="shared" si="280"/>
        <v>76</v>
      </c>
      <c r="M483" s="294" t="e">
        <f t="shared" si="287"/>
        <v>#REF!</v>
      </c>
      <c r="N483" s="294"/>
      <c r="O483" s="294" t="e">
        <f t="shared" si="281"/>
        <v>#REF!</v>
      </c>
      <c r="P483" s="294" t="e">
        <f t="shared" si="288"/>
        <v>#REF!</v>
      </c>
      <c r="Q483" s="295" t="e">
        <f t="shared" si="282"/>
        <v>#REF!</v>
      </c>
    </row>
    <row r="484" spans="1:17" ht="15" hidden="1" customHeight="1" x14ac:dyDescent="0.2">
      <c r="A484" s="267">
        <v>19</v>
      </c>
      <c r="B484" s="299" t="s">
        <v>911</v>
      </c>
      <c r="C484" s="300">
        <f t="shared" si="289"/>
        <v>44687</v>
      </c>
      <c r="D484" s="294">
        <f t="shared" si="278"/>
        <v>44694</v>
      </c>
      <c r="E484" s="294" t="e">
        <f>#REF!+44</f>
        <v>#REF!</v>
      </c>
      <c r="F484" s="294" t="e">
        <f t="shared" si="283"/>
        <v>#REF!</v>
      </c>
      <c r="G484" s="294" t="e">
        <f t="shared" si="283"/>
        <v>#REF!</v>
      </c>
      <c r="H484" s="294" t="e">
        <f t="shared" si="284"/>
        <v>#REF!</v>
      </c>
      <c r="I484" s="294" t="e">
        <f t="shared" si="279"/>
        <v>#REF!</v>
      </c>
      <c r="J484" s="294" t="e">
        <f t="shared" si="285"/>
        <v>#REF!</v>
      </c>
      <c r="K484" s="294" t="e">
        <f t="shared" si="286"/>
        <v>#REF!</v>
      </c>
      <c r="L484" s="294">
        <f t="shared" si="280"/>
        <v>77</v>
      </c>
      <c r="M484" s="294" t="e">
        <f t="shared" si="287"/>
        <v>#REF!</v>
      </c>
      <c r="N484" s="294"/>
      <c r="O484" s="294" t="e">
        <f t="shared" si="281"/>
        <v>#REF!</v>
      </c>
      <c r="P484" s="294" t="e">
        <f t="shared" si="288"/>
        <v>#REF!</v>
      </c>
      <c r="Q484" s="295" t="e">
        <f t="shared" si="282"/>
        <v>#REF!</v>
      </c>
    </row>
    <row r="485" spans="1:17" ht="15" hidden="1" customHeight="1" x14ac:dyDescent="0.2">
      <c r="A485" s="267">
        <v>20</v>
      </c>
      <c r="B485" s="299" t="s">
        <v>924</v>
      </c>
      <c r="C485" s="300">
        <f t="shared" si="289"/>
        <v>44694</v>
      </c>
      <c r="D485" s="294">
        <f t="shared" si="278"/>
        <v>44701</v>
      </c>
      <c r="E485" s="294" t="e">
        <f>#REF!+44</f>
        <v>#REF!</v>
      </c>
      <c r="F485" s="294" t="e">
        <f t="shared" si="283"/>
        <v>#REF!</v>
      </c>
      <c r="G485" s="294" t="e">
        <f t="shared" si="283"/>
        <v>#REF!</v>
      </c>
      <c r="H485" s="294" t="e">
        <f t="shared" si="284"/>
        <v>#REF!</v>
      </c>
      <c r="I485" s="294" t="e">
        <f t="shared" si="279"/>
        <v>#REF!</v>
      </c>
      <c r="J485" s="294" t="e">
        <f t="shared" si="285"/>
        <v>#REF!</v>
      </c>
      <c r="K485" s="294" t="e">
        <f t="shared" si="286"/>
        <v>#REF!</v>
      </c>
      <c r="L485" s="294">
        <f t="shared" si="280"/>
        <v>78</v>
      </c>
      <c r="M485" s="294" t="e">
        <f t="shared" si="287"/>
        <v>#REF!</v>
      </c>
      <c r="N485" s="294"/>
      <c r="O485" s="294" t="e">
        <f t="shared" si="281"/>
        <v>#REF!</v>
      </c>
      <c r="P485" s="294" t="e">
        <f t="shared" si="288"/>
        <v>#REF!</v>
      </c>
      <c r="Q485" s="295" t="e">
        <f t="shared" si="282"/>
        <v>#REF!</v>
      </c>
    </row>
    <row r="486" spans="1:17" ht="15" hidden="1" customHeight="1" x14ac:dyDescent="0.2">
      <c r="A486" s="267">
        <v>21</v>
      </c>
      <c r="B486" s="299" t="s">
        <v>923</v>
      </c>
      <c r="C486" s="300">
        <f t="shared" si="289"/>
        <v>44701</v>
      </c>
      <c r="D486" s="295">
        <f t="shared" si="278"/>
        <v>44708</v>
      </c>
      <c r="E486" s="294" t="e">
        <f>#REF!+44</f>
        <v>#REF!</v>
      </c>
      <c r="F486" s="294" t="e">
        <f t="shared" si="283"/>
        <v>#REF!</v>
      </c>
      <c r="G486" s="294" t="e">
        <f t="shared" si="283"/>
        <v>#REF!</v>
      </c>
      <c r="H486" s="294" t="e">
        <f t="shared" si="284"/>
        <v>#REF!</v>
      </c>
      <c r="I486" s="294" t="e">
        <f t="shared" si="279"/>
        <v>#REF!</v>
      </c>
      <c r="J486" s="294" t="e">
        <f t="shared" si="285"/>
        <v>#REF!</v>
      </c>
      <c r="K486" s="294" t="e">
        <f t="shared" si="286"/>
        <v>#REF!</v>
      </c>
      <c r="L486" s="294">
        <f t="shared" si="280"/>
        <v>79</v>
      </c>
      <c r="M486" s="294" t="e">
        <f t="shared" si="287"/>
        <v>#REF!</v>
      </c>
      <c r="N486" s="294"/>
      <c r="O486" s="294" t="e">
        <f t="shared" si="281"/>
        <v>#REF!</v>
      </c>
      <c r="P486" s="294" t="e">
        <f t="shared" si="288"/>
        <v>#REF!</v>
      </c>
      <c r="Q486" s="295" t="e">
        <f t="shared" si="282"/>
        <v>#REF!</v>
      </c>
    </row>
    <row r="487" spans="1:17" ht="15" hidden="1" customHeight="1" x14ac:dyDescent="0.2">
      <c r="A487" s="267">
        <v>22</v>
      </c>
      <c r="B487" s="299" t="s">
        <v>935</v>
      </c>
      <c r="C487" s="300">
        <f t="shared" si="289"/>
        <v>44708</v>
      </c>
      <c r="D487" s="294">
        <f t="shared" si="278"/>
        <v>44715</v>
      </c>
      <c r="E487" s="294" t="e">
        <f>#REF!+44</f>
        <v>#REF!</v>
      </c>
      <c r="F487" s="294" t="e">
        <f t="shared" si="283"/>
        <v>#REF!</v>
      </c>
      <c r="G487" s="294" t="e">
        <f t="shared" si="283"/>
        <v>#REF!</v>
      </c>
      <c r="H487" s="294" t="e">
        <f t="shared" si="284"/>
        <v>#REF!</v>
      </c>
      <c r="I487" s="294" t="e">
        <f t="shared" si="279"/>
        <v>#REF!</v>
      </c>
      <c r="J487" s="294" t="e">
        <f t="shared" si="285"/>
        <v>#REF!</v>
      </c>
      <c r="K487" s="294" t="e">
        <f t="shared" si="286"/>
        <v>#REF!</v>
      </c>
      <c r="L487" s="294">
        <f t="shared" si="280"/>
        <v>80</v>
      </c>
      <c r="M487" s="294" t="e">
        <f t="shared" si="287"/>
        <v>#REF!</v>
      </c>
      <c r="N487" s="294"/>
      <c r="O487" s="294" t="e">
        <f t="shared" si="281"/>
        <v>#REF!</v>
      </c>
      <c r="P487" s="294" t="e">
        <f t="shared" si="288"/>
        <v>#REF!</v>
      </c>
      <c r="Q487" s="295" t="e">
        <f t="shared" si="282"/>
        <v>#REF!</v>
      </c>
    </row>
    <row r="488" spans="1:17" ht="15" hidden="1" customHeight="1" x14ac:dyDescent="0.2">
      <c r="A488" s="261">
        <v>23</v>
      </c>
      <c r="B488" s="262" t="s">
        <v>936</v>
      </c>
      <c r="C488" s="321">
        <f t="shared" si="289"/>
        <v>44715</v>
      </c>
      <c r="D488" s="296">
        <f t="shared" si="278"/>
        <v>44722</v>
      </c>
      <c r="E488" s="294" t="e">
        <f>#REF!+44</f>
        <v>#REF!</v>
      </c>
      <c r="F488" s="294" t="e">
        <f t="shared" si="283"/>
        <v>#REF!</v>
      </c>
      <c r="G488" s="294" t="e">
        <f t="shared" si="283"/>
        <v>#REF!</v>
      </c>
      <c r="H488" s="294" t="e">
        <f t="shared" si="284"/>
        <v>#REF!</v>
      </c>
      <c r="I488" s="294" t="e">
        <f t="shared" si="279"/>
        <v>#REF!</v>
      </c>
      <c r="J488" s="294" t="e">
        <f t="shared" si="285"/>
        <v>#REF!</v>
      </c>
      <c r="K488" s="294" t="e">
        <f t="shared" si="286"/>
        <v>#REF!</v>
      </c>
      <c r="L488" s="294">
        <f t="shared" si="280"/>
        <v>81</v>
      </c>
      <c r="M488" s="294" t="e">
        <f t="shared" si="287"/>
        <v>#REF!</v>
      </c>
      <c r="N488" s="294"/>
      <c r="O488" s="294" t="e">
        <f t="shared" si="281"/>
        <v>#REF!</v>
      </c>
      <c r="P488" s="294" t="e">
        <f t="shared" si="288"/>
        <v>#REF!</v>
      </c>
      <c r="Q488" s="295" t="e">
        <f t="shared" si="282"/>
        <v>#REF!</v>
      </c>
    </row>
    <row r="489" spans="1:17" ht="15" hidden="1" customHeight="1" x14ac:dyDescent="0.2">
      <c r="A489" s="261">
        <v>24</v>
      </c>
      <c r="B489" s="299" t="s">
        <v>941</v>
      </c>
      <c r="C489" s="300">
        <f t="shared" si="289"/>
        <v>44722</v>
      </c>
      <c r="D489" s="294">
        <f t="shared" si="278"/>
        <v>44729</v>
      </c>
      <c r="E489" s="294" t="e">
        <f>#REF!+44</f>
        <v>#REF!</v>
      </c>
      <c r="F489" s="294" t="e">
        <f t="shared" si="283"/>
        <v>#REF!</v>
      </c>
      <c r="G489" s="294" t="e">
        <f t="shared" si="283"/>
        <v>#REF!</v>
      </c>
      <c r="H489" s="294" t="e">
        <f t="shared" si="284"/>
        <v>#REF!</v>
      </c>
      <c r="I489" s="294" t="e">
        <f t="shared" si="279"/>
        <v>#REF!</v>
      </c>
      <c r="J489" s="294" t="e">
        <f t="shared" si="285"/>
        <v>#REF!</v>
      </c>
      <c r="K489" s="294" t="e">
        <f t="shared" si="286"/>
        <v>#REF!</v>
      </c>
      <c r="L489" s="294">
        <f t="shared" si="280"/>
        <v>82</v>
      </c>
      <c r="M489" s="294" t="e">
        <f t="shared" si="287"/>
        <v>#REF!</v>
      </c>
      <c r="N489" s="294"/>
      <c r="O489" s="294" t="e">
        <f t="shared" si="281"/>
        <v>#REF!</v>
      </c>
      <c r="P489" s="294" t="e">
        <f t="shared" si="288"/>
        <v>#REF!</v>
      </c>
      <c r="Q489" s="295" t="e">
        <f t="shared" si="282"/>
        <v>#REF!</v>
      </c>
    </row>
    <row r="490" spans="1:17" ht="15" hidden="1" customHeight="1" x14ac:dyDescent="0.2">
      <c r="A490" s="267">
        <v>25</v>
      </c>
      <c r="B490" s="299" t="s">
        <v>956</v>
      </c>
      <c r="C490" s="300">
        <f t="shared" si="289"/>
        <v>44729</v>
      </c>
      <c r="D490" s="294">
        <f t="shared" si="278"/>
        <v>44736</v>
      </c>
      <c r="E490" s="294" t="e">
        <f>#REF!+44</f>
        <v>#REF!</v>
      </c>
      <c r="F490" s="294" t="e">
        <f t="shared" si="283"/>
        <v>#REF!</v>
      </c>
      <c r="G490" s="294" t="e">
        <f t="shared" si="283"/>
        <v>#REF!</v>
      </c>
      <c r="H490" s="294" t="e">
        <f t="shared" si="284"/>
        <v>#REF!</v>
      </c>
      <c r="I490" s="294" t="e">
        <f t="shared" si="279"/>
        <v>#REF!</v>
      </c>
      <c r="J490" s="294" t="e">
        <f t="shared" si="285"/>
        <v>#REF!</v>
      </c>
      <c r="K490" s="294" t="e">
        <f t="shared" si="286"/>
        <v>#REF!</v>
      </c>
      <c r="L490" s="294">
        <f t="shared" si="280"/>
        <v>83</v>
      </c>
      <c r="M490" s="294" t="e">
        <f t="shared" si="287"/>
        <v>#REF!</v>
      </c>
      <c r="N490" s="294"/>
      <c r="O490" s="294" t="e">
        <f t="shared" si="281"/>
        <v>#REF!</v>
      </c>
      <c r="P490" s="294" t="e">
        <f t="shared" si="288"/>
        <v>#REF!</v>
      </c>
      <c r="Q490" s="295" t="e">
        <f t="shared" si="282"/>
        <v>#REF!</v>
      </c>
    </row>
    <row r="491" spans="1:17" ht="15" hidden="1" customHeight="1" x14ac:dyDescent="0.2">
      <c r="A491" s="267">
        <v>26</v>
      </c>
      <c r="B491" s="299" t="s">
        <v>955</v>
      </c>
      <c r="C491" s="300">
        <f t="shared" si="289"/>
        <v>44736</v>
      </c>
      <c r="D491" s="294">
        <f t="shared" si="278"/>
        <v>44743</v>
      </c>
      <c r="E491" s="294" t="e">
        <f>#REF!+44</f>
        <v>#REF!</v>
      </c>
      <c r="F491" s="294" t="e">
        <f t="shared" si="283"/>
        <v>#REF!</v>
      </c>
      <c r="G491" s="294" t="e">
        <f t="shared" si="283"/>
        <v>#REF!</v>
      </c>
      <c r="H491" s="294" t="e">
        <f t="shared" si="284"/>
        <v>#REF!</v>
      </c>
      <c r="I491" s="294" t="e">
        <f t="shared" si="279"/>
        <v>#REF!</v>
      </c>
      <c r="J491" s="294" t="e">
        <f t="shared" si="285"/>
        <v>#REF!</v>
      </c>
      <c r="K491" s="294" t="e">
        <f t="shared" si="286"/>
        <v>#REF!</v>
      </c>
      <c r="L491" s="294">
        <f t="shared" si="280"/>
        <v>84</v>
      </c>
      <c r="M491" s="294" t="e">
        <f t="shared" si="287"/>
        <v>#REF!</v>
      </c>
      <c r="N491" s="294"/>
      <c r="O491" s="294" t="e">
        <f t="shared" si="281"/>
        <v>#REF!</v>
      </c>
      <c r="P491" s="294" t="e">
        <f t="shared" si="288"/>
        <v>#REF!</v>
      </c>
      <c r="Q491" s="295" t="e">
        <f t="shared" si="282"/>
        <v>#REF!</v>
      </c>
    </row>
    <row r="492" spans="1:17" ht="15" hidden="1" customHeight="1" x14ac:dyDescent="0.2">
      <c r="A492" s="267">
        <v>27</v>
      </c>
      <c r="B492" s="299" t="s">
        <v>963</v>
      </c>
      <c r="C492" s="300">
        <f t="shared" si="289"/>
        <v>44743</v>
      </c>
      <c r="D492" s="294">
        <f t="shared" si="278"/>
        <v>44750</v>
      </c>
      <c r="E492" s="294" t="e">
        <f>#REF!+44</f>
        <v>#REF!</v>
      </c>
      <c r="F492" s="294" t="e">
        <f t="shared" si="283"/>
        <v>#REF!</v>
      </c>
      <c r="G492" s="294" t="e">
        <f t="shared" si="283"/>
        <v>#REF!</v>
      </c>
      <c r="H492" s="294" t="e">
        <f t="shared" si="284"/>
        <v>#REF!</v>
      </c>
      <c r="I492" s="294" t="e">
        <f t="shared" si="279"/>
        <v>#REF!</v>
      </c>
      <c r="J492" s="294" t="e">
        <f t="shared" si="285"/>
        <v>#REF!</v>
      </c>
      <c r="K492" s="294" t="e">
        <f t="shared" si="286"/>
        <v>#REF!</v>
      </c>
      <c r="L492" s="294">
        <f t="shared" si="280"/>
        <v>85</v>
      </c>
      <c r="M492" s="294" t="e">
        <f t="shared" si="287"/>
        <v>#REF!</v>
      </c>
      <c r="N492" s="294"/>
      <c r="O492" s="294" t="e">
        <f t="shared" si="281"/>
        <v>#REF!</v>
      </c>
      <c r="P492" s="294" t="e">
        <f t="shared" si="288"/>
        <v>#REF!</v>
      </c>
      <c r="Q492" s="295" t="e">
        <f t="shared" si="282"/>
        <v>#REF!</v>
      </c>
    </row>
    <row r="493" spans="1:17" ht="15" hidden="1" customHeight="1" x14ac:dyDescent="0.2">
      <c r="A493" s="267">
        <v>28</v>
      </c>
      <c r="B493" s="299" t="s">
        <v>970</v>
      </c>
      <c r="C493" s="300">
        <f t="shared" si="289"/>
        <v>44750</v>
      </c>
      <c r="D493" s="294">
        <f t="shared" si="278"/>
        <v>44757</v>
      </c>
      <c r="E493" s="294" t="e">
        <f>#REF!+44</f>
        <v>#REF!</v>
      </c>
      <c r="F493" s="294" t="e">
        <f t="shared" si="283"/>
        <v>#REF!</v>
      </c>
      <c r="G493" s="294" t="e">
        <f t="shared" si="283"/>
        <v>#REF!</v>
      </c>
      <c r="H493" s="294" t="e">
        <f t="shared" si="284"/>
        <v>#REF!</v>
      </c>
      <c r="I493" s="294" t="e">
        <f t="shared" si="279"/>
        <v>#REF!</v>
      </c>
      <c r="J493" s="294" t="e">
        <f t="shared" si="285"/>
        <v>#REF!</v>
      </c>
      <c r="K493" s="294" t="e">
        <f t="shared" si="286"/>
        <v>#REF!</v>
      </c>
      <c r="L493" s="294">
        <f t="shared" si="280"/>
        <v>86</v>
      </c>
      <c r="M493" s="294" t="e">
        <f t="shared" si="287"/>
        <v>#REF!</v>
      </c>
      <c r="N493" s="294"/>
      <c r="O493" s="294" t="e">
        <f t="shared" si="281"/>
        <v>#REF!</v>
      </c>
      <c r="P493" s="294" t="e">
        <f t="shared" si="288"/>
        <v>#REF!</v>
      </c>
      <c r="Q493" s="295" t="e">
        <f t="shared" si="282"/>
        <v>#REF!</v>
      </c>
    </row>
    <row r="494" spans="1:17" ht="15" hidden="1" customHeight="1" x14ac:dyDescent="0.2">
      <c r="A494" s="267">
        <v>29</v>
      </c>
      <c r="B494" s="299" t="s">
        <v>977</v>
      </c>
      <c r="C494" s="300">
        <f t="shared" si="289"/>
        <v>44757</v>
      </c>
      <c r="D494" s="294">
        <f t="shared" si="278"/>
        <v>44764</v>
      </c>
      <c r="E494" s="294" t="e">
        <f>#REF!+44</f>
        <v>#REF!</v>
      </c>
      <c r="F494" s="294" t="e">
        <f t="shared" si="283"/>
        <v>#REF!</v>
      </c>
      <c r="G494" s="294" t="e">
        <f t="shared" si="283"/>
        <v>#REF!</v>
      </c>
      <c r="H494" s="294" t="e">
        <f t="shared" si="284"/>
        <v>#REF!</v>
      </c>
      <c r="I494" s="294" t="e">
        <f t="shared" si="279"/>
        <v>#REF!</v>
      </c>
      <c r="J494" s="294" t="e">
        <f t="shared" si="285"/>
        <v>#REF!</v>
      </c>
      <c r="K494" s="294" t="e">
        <f t="shared" si="286"/>
        <v>#REF!</v>
      </c>
      <c r="L494" s="294">
        <f t="shared" si="280"/>
        <v>87</v>
      </c>
      <c r="M494" s="294" t="e">
        <f t="shared" si="287"/>
        <v>#REF!</v>
      </c>
      <c r="N494" s="294"/>
      <c r="O494" s="294" t="e">
        <f t="shared" si="281"/>
        <v>#REF!</v>
      </c>
      <c r="P494" s="294" t="e">
        <f t="shared" si="288"/>
        <v>#REF!</v>
      </c>
      <c r="Q494" s="295" t="e">
        <f t="shared" si="282"/>
        <v>#REF!</v>
      </c>
    </row>
    <row r="495" spans="1:17" ht="15" hidden="1" customHeight="1" x14ac:dyDescent="0.2">
      <c r="A495" s="267">
        <v>30</v>
      </c>
      <c r="B495" s="299" t="s">
        <v>984</v>
      </c>
      <c r="C495" s="300">
        <f t="shared" si="289"/>
        <v>44764</v>
      </c>
      <c r="D495" s="294">
        <f t="shared" si="278"/>
        <v>44771</v>
      </c>
      <c r="E495" s="294" t="e">
        <f>#REF!+44</f>
        <v>#REF!</v>
      </c>
      <c r="F495" s="294" t="e">
        <f t="shared" si="283"/>
        <v>#REF!</v>
      </c>
      <c r="G495" s="294" t="e">
        <f t="shared" si="283"/>
        <v>#REF!</v>
      </c>
      <c r="H495" s="294" t="e">
        <f t="shared" si="284"/>
        <v>#REF!</v>
      </c>
      <c r="I495" s="294" t="e">
        <f t="shared" si="279"/>
        <v>#REF!</v>
      </c>
      <c r="J495" s="294" t="e">
        <f t="shared" si="285"/>
        <v>#REF!</v>
      </c>
      <c r="K495" s="294" t="e">
        <f t="shared" si="286"/>
        <v>#REF!</v>
      </c>
      <c r="L495" s="294">
        <f t="shared" si="280"/>
        <v>88</v>
      </c>
      <c r="M495" s="294" t="e">
        <f t="shared" si="287"/>
        <v>#REF!</v>
      </c>
      <c r="N495" s="294"/>
      <c r="O495" s="294" t="e">
        <f t="shared" si="281"/>
        <v>#REF!</v>
      </c>
      <c r="P495" s="294" t="e">
        <f t="shared" si="288"/>
        <v>#REF!</v>
      </c>
      <c r="Q495" s="295" t="e">
        <f t="shared" si="282"/>
        <v>#REF!</v>
      </c>
    </row>
    <row r="496" spans="1:17" ht="15" hidden="1" customHeight="1" x14ac:dyDescent="0.2">
      <c r="A496" s="267">
        <v>31</v>
      </c>
      <c r="B496" s="299" t="s">
        <v>989</v>
      </c>
      <c r="C496" s="300">
        <f t="shared" si="289"/>
        <v>44771</v>
      </c>
      <c r="D496" s="294">
        <f t="shared" si="278"/>
        <v>44778</v>
      </c>
      <c r="E496" s="294" t="e">
        <f>#REF!+44</f>
        <v>#REF!</v>
      </c>
      <c r="F496" s="294" t="e">
        <f t="shared" si="283"/>
        <v>#REF!</v>
      </c>
      <c r="G496" s="294" t="e">
        <f t="shared" si="283"/>
        <v>#REF!</v>
      </c>
      <c r="H496" s="294" t="e">
        <f t="shared" si="284"/>
        <v>#REF!</v>
      </c>
      <c r="I496" s="294" t="e">
        <f t="shared" si="279"/>
        <v>#REF!</v>
      </c>
      <c r="J496" s="294" t="e">
        <f t="shared" si="285"/>
        <v>#REF!</v>
      </c>
      <c r="K496" s="294" t="e">
        <f t="shared" si="286"/>
        <v>#REF!</v>
      </c>
      <c r="L496" s="294">
        <f t="shared" si="280"/>
        <v>89</v>
      </c>
      <c r="M496" s="294" t="e">
        <f t="shared" si="287"/>
        <v>#REF!</v>
      </c>
      <c r="N496" s="294"/>
      <c r="O496" s="294" t="e">
        <f t="shared" si="281"/>
        <v>#REF!</v>
      </c>
      <c r="P496" s="294" t="e">
        <f t="shared" si="288"/>
        <v>#REF!</v>
      </c>
      <c r="Q496" s="295" t="e">
        <f t="shared" si="282"/>
        <v>#REF!</v>
      </c>
    </row>
    <row r="497" spans="1:17" ht="15" hidden="1" customHeight="1" x14ac:dyDescent="0.2">
      <c r="A497" s="267">
        <v>32</v>
      </c>
      <c r="B497" s="299" t="s">
        <v>995</v>
      </c>
      <c r="C497" s="300">
        <f t="shared" si="289"/>
        <v>44778</v>
      </c>
      <c r="D497" s="294">
        <f t="shared" si="278"/>
        <v>44785</v>
      </c>
      <c r="E497" s="294" t="e">
        <f>#REF!+36</f>
        <v>#REF!</v>
      </c>
      <c r="F497" s="294" t="e">
        <f t="shared" si="283"/>
        <v>#REF!</v>
      </c>
      <c r="G497" s="294" t="e">
        <f t="shared" si="283"/>
        <v>#REF!</v>
      </c>
      <c r="H497" s="294" t="e">
        <f t="shared" si="284"/>
        <v>#REF!</v>
      </c>
      <c r="I497" s="294" t="e">
        <f t="shared" si="279"/>
        <v>#REF!</v>
      </c>
      <c r="J497" s="294" t="e">
        <f t="shared" si="285"/>
        <v>#REF!</v>
      </c>
      <c r="K497" s="294" t="e">
        <f t="shared" si="286"/>
        <v>#REF!</v>
      </c>
      <c r="L497" s="294">
        <f t="shared" ref="L497:L506" si="290">A497+37</f>
        <v>69</v>
      </c>
      <c r="M497" s="294" t="e">
        <f t="shared" si="287"/>
        <v>#REF!</v>
      </c>
      <c r="N497" s="294"/>
      <c r="O497" s="294" t="e">
        <f t="shared" ref="O497:O506" si="291">K497+41</f>
        <v>#REF!</v>
      </c>
      <c r="P497" s="294" t="e">
        <f t="shared" si="288"/>
        <v>#REF!</v>
      </c>
      <c r="Q497" s="295" t="e">
        <f t="shared" ref="Q497:Q506" si="292">J497+35</f>
        <v>#REF!</v>
      </c>
    </row>
    <row r="498" spans="1:17" ht="15" hidden="1" customHeight="1" x14ac:dyDescent="0.2">
      <c r="A498" s="267">
        <v>33</v>
      </c>
      <c r="B498" s="299" t="s">
        <v>1002</v>
      </c>
      <c r="C498" s="300">
        <f t="shared" si="289"/>
        <v>44785</v>
      </c>
      <c r="D498" s="294">
        <f t="shared" si="278"/>
        <v>44792</v>
      </c>
      <c r="E498" s="294" t="e">
        <f>#REF!+36</f>
        <v>#REF!</v>
      </c>
      <c r="F498" s="294" t="e">
        <f t="shared" si="283"/>
        <v>#REF!</v>
      </c>
      <c r="G498" s="294" t="e">
        <f t="shared" si="283"/>
        <v>#REF!</v>
      </c>
      <c r="H498" s="294" t="e">
        <f t="shared" si="284"/>
        <v>#REF!</v>
      </c>
      <c r="I498" s="294" t="e">
        <f t="shared" si="279"/>
        <v>#REF!</v>
      </c>
      <c r="J498" s="294" t="e">
        <f t="shared" si="285"/>
        <v>#REF!</v>
      </c>
      <c r="K498" s="294" t="e">
        <f t="shared" si="286"/>
        <v>#REF!</v>
      </c>
      <c r="L498" s="294">
        <f t="shared" si="290"/>
        <v>70</v>
      </c>
      <c r="M498" s="294" t="e">
        <f t="shared" si="287"/>
        <v>#REF!</v>
      </c>
      <c r="N498" s="294"/>
      <c r="O498" s="294" t="e">
        <f t="shared" si="291"/>
        <v>#REF!</v>
      </c>
      <c r="P498" s="294" t="e">
        <f t="shared" si="288"/>
        <v>#REF!</v>
      </c>
      <c r="Q498" s="295" t="e">
        <f t="shared" si="292"/>
        <v>#REF!</v>
      </c>
    </row>
    <row r="499" spans="1:17" ht="15" hidden="1" customHeight="1" x14ac:dyDescent="0.2">
      <c r="A499" s="267">
        <v>34</v>
      </c>
      <c r="B499" s="299" t="s">
        <v>1010</v>
      </c>
      <c r="C499" s="300">
        <f t="shared" si="289"/>
        <v>44792</v>
      </c>
      <c r="D499" s="294">
        <f t="shared" si="278"/>
        <v>44799</v>
      </c>
      <c r="E499" s="294" t="e">
        <f>#REF!+36</f>
        <v>#REF!</v>
      </c>
      <c r="F499" s="294" t="e">
        <f t="shared" si="283"/>
        <v>#REF!</v>
      </c>
      <c r="G499" s="294" t="e">
        <f t="shared" si="283"/>
        <v>#REF!</v>
      </c>
      <c r="H499" s="294" t="e">
        <f t="shared" si="284"/>
        <v>#REF!</v>
      </c>
      <c r="I499" s="294" t="e">
        <f t="shared" si="279"/>
        <v>#REF!</v>
      </c>
      <c r="J499" s="294" t="e">
        <f t="shared" si="285"/>
        <v>#REF!</v>
      </c>
      <c r="K499" s="294" t="e">
        <f t="shared" si="286"/>
        <v>#REF!</v>
      </c>
      <c r="L499" s="294">
        <f t="shared" si="290"/>
        <v>71</v>
      </c>
      <c r="M499" s="294" t="e">
        <f t="shared" si="287"/>
        <v>#REF!</v>
      </c>
      <c r="N499" s="294"/>
      <c r="O499" s="294" t="e">
        <f t="shared" si="291"/>
        <v>#REF!</v>
      </c>
      <c r="P499" s="294" t="e">
        <f t="shared" si="288"/>
        <v>#REF!</v>
      </c>
      <c r="Q499" s="295" t="e">
        <f t="shared" si="292"/>
        <v>#REF!</v>
      </c>
    </row>
    <row r="500" spans="1:17" ht="15" hidden="1" customHeight="1" x14ac:dyDescent="0.2">
      <c r="A500" s="267">
        <v>35</v>
      </c>
      <c r="B500" s="299" t="s">
        <v>1014</v>
      </c>
      <c r="C500" s="300">
        <f t="shared" si="289"/>
        <v>44799</v>
      </c>
      <c r="D500" s="294">
        <f t="shared" si="278"/>
        <v>44806</v>
      </c>
      <c r="E500" s="294" t="e">
        <f>#REF!+36</f>
        <v>#REF!</v>
      </c>
      <c r="F500" s="294" t="e">
        <f t="shared" si="283"/>
        <v>#REF!</v>
      </c>
      <c r="G500" s="294" t="e">
        <f t="shared" si="283"/>
        <v>#REF!</v>
      </c>
      <c r="H500" s="294" t="e">
        <f t="shared" si="284"/>
        <v>#REF!</v>
      </c>
      <c r="I500" s="294" t="e">
        <f t="shared" si="279"/>
        <v>#REF!</v>
      </c>
      <c r="J500" s="294" t="e">
        <f t="shared" si="285"/>
        <v>#REF!</v>
      </c>
      <c r="K500" s="294" t="e">
        <f t="shared" si="286"/>
        <v>#REF!</v>
      </c>
      <c r="L500" s="294">
        <f t="shared" si="290"/>
        <v>72</v>
      </c>
      <c r="M500" s="294" t="e">
        <f t="shared" si="287"/>
        <v>#REF!</v>
      </c>
      <c r="N500" s="294"/>
      <c r="O500" s="294" t="e">
        <f t="shared" si="291"/>
        <v>#REF!</v>
      </c>
      <c r="P500" s="294" t="e">
        <f t="shared" si="288"/>
        <v>#REF!</v>
      </c>
      <c r="Q500" s="295" t="e">
        <f t="shared" si="292"/>
        <v>#REF!</v>
      </c>
    </row>
    <row r="501" spans="1:17" ht="15" hidden="1" customHeight="1" x14ac:dyDescent="0.2">
      <c r="A501" s="267">
        <v>36</v>
      </c>
      <c r="B501" s="299" t="s">
        <v>7</v>
      </c>
      <c r="C501" s="322">
        <f t="shared" si="289"/>
        <v>44806</v>
      </c>
      <c r="D501" s="268">
        <f t="shared" si="278"/>
        <v>44813</v>
      </c>
      <c r="E501" s="268" t="e">
        <f>#REF!+36</f>
        <v>#REF!</v>
      </c>
      <c r="F501" s="268" t="e">
        <f t="shared" si="283"/>
        <v>#REF!</v>
      </c>
      <c r="G501" s="268" t="e">
        <f t="shared" si="283"/>
        <v>#REF!</v>
      </c>
      <c r="H501" s="268" t="e">
        <f t="shared" si="284"/>
        <v>#REF!</v>
      </c>
      <c r="I501" s="268" t="e">
        <f t="shared" si="279"/>
        <v>#REF!</v>
      </c>
      <c r="J501" s="268" t="e">
        <f t="shared" si="285"/>
        <v>#REF!</v>
      </c>
      <c r="K501" s="268" t="e">
        <f t="shared" si="286"/>
        <v>#REF!</v>
      </c>
      <c r="L501" s="268">
        <f t="shared" si="290"/>
        <v>73</v>
      </c>
      <c r="M501" s="268" t="e">
        <f t="shared" si="287"/>
        <v>#REF!</v>
      </c>
      <c r="N501" s="268"/>
      <c r="O501" s="268" t="e">
        <f t="shared" si="291"/>
        <v>#REF!</v>
      </c>
      <c r="P501" s="268" t="e">
        <f t="shared" si="288"/>
        <v>#REF!</v>
      </c>
      <c r="Q501" s="323" t="e">
        <f t="shared" si="292"/>
        <v>#REF!</v>
      </c>
    </row>
    <row r="502" spans="1:17" ht="15" hidden="1" customHeight="1" x14ac:dyDescent="0.2">
      <c r="A502" s="267">
        <v>37</v>
      </c>
      <c r="B502" s="299" t="s">
        <v>1040</v>
      </c>
      <c r="C502" s="300">
        <f t="shared" si="289"/>
        <v>44813</v>
      </c>
      <c r="D502" s="294">
        <f t="shared" si="278"/>
        <v>44820</v>
      </c>
      <c r="E502" s="294" t="e">
        <f>#REF!+36</f>
        <v>#REF!</v>
      </c>
      <c r="F502" s="294" t="e">
        <f t="shared" si="283"/>
        <v>#REF!</v>
      </c>
      <c r="G502" s="294" t="e">
        <f t="shared" si="283"/>
        <v>#REF!</v>
      </c>
      <c r="H502" s="294" t="e">
        <f t="shared" si="284"/>
        <v>#REF!</v>
      </c>
      <c r="I502" s="294" t="e">
        <f t="shared" si="279"/>
        <v>#REF!</v>
      </c>
      <c r="J502" s="294" t="e">
        <f t="shared" si="285"/>
        <v>#REF!</v>
      </c>
      <c r="K502" s="294" t="e">
        <f t="shared" si="286"/>
        <v>#REF!</v>
      </c>
      <c r="L502" s="294">
        <f t="shared" si="290"/>
        <v>74</v>
      </c>
      <c r="M502" s="294" t="e">
        <f t="shared" si="287"/>
        <v>#REF!</v>
      </c>
      <c r="N502" s="294"/>
      <c r="O502" s="294" t="e">
        <f t="shared" si="291"/>
        <v>#REF!</v>
      </c>
      <c r="P502" s="294" t="e">
        <f t="shared" si="288"/>
        <v>#REF!</v>
      </c>
      <c r="Q502" s="295" t="e">
        <f t="shared" si="292"/>
        <v>#REF!</v>
      </c>
    </row>
    <row r="503" spans="1:17" ht="15" hidden="1" customHeight="1" x14ac:dyDescent="0.2">
      <c r="A503" s="253">
        <v>38</v>
      </c>
      <c r="B503" s="254" t="s">
        <v>1048</v>
      </c>
      <c r="C503" s="255">
        <f t="shared" si="289"/>
        <v>44820</v>
      </c>
      <c r="D503" s="256">
        <f t="shared" si="278"/>
        <v>44827</v>
      </c>
      <c r="E503" s="256" t="e">
        <f>#REF!+36</f>
        <v>#REF!</v>
      </c>
      <c r="F503" s="256" t="e">
        <f t="shared" si="283"/>
        <v>#REF!</v>
      </c>
      <c r="G503" s="256" t="e">
        <f t="shared" si="283"/>
        <v>#REF!</v>
      </c>
      <c r="H503" s="256" t="e">
        <f t="shared" si="284"/>
        <v>#REF!</v>
      </c>
      <c r="I503" s="256" t="e">
        <f t="shared" si="279"/>
        <v>#REF!</v>
      </c>
      <c r="J503" s="256" t="e">
        <f t="shared" si="285"/>
        <v>#REF!</v>
      </c>
      <c r="K503" s="256" t="e">
        <f t="shared" si="286"/>
        <v>#REF!</v>
      </c>
      <c r="L503" s="256">
        <f t="shared" si="290"/>
        <v>75</v>
      </c>
      <c r="M503" s="256" t="e">
        <f t="shared" si="287"/>
        <v>#REF!</v>
      </c>
      <c r="N503" s="256"/>
      <c r="O503" s="256" t="e">
        <f t="shared" si="291"/>
        <v>#REF!</v>
      </c>
      <c r="P503" s="256" t="e">
        <f t="shared" si="288"/>
        <v>#REF!</v>
      </c>
      <c r="Q503" s="219" t="e">
        <f t="shared" si="292"/>
        <v>#REF!</v>
      </c>
    </row>
    <row r="504" spans="1:17" ht="15" hidden="1" customHeight="1" x14ac:dyDescent="0.2">
      <c r="A504" s="253">
        <v>39</v>
      </c>
      <c r="B504" s="254" t="s">
        <v>1041</v>
      </c>
      <c r="C504" s="255">
        <f t="shared" si="289"/>
        <v>44827</v>
      </c>
      <c r="D504" s="256">
        <f t="shared" si="278"/>
        <v>44834</v>
      </c>
      <c r="E504" s="256" t="e">
        <f>#REF!+36</f>
        <v>#REF!</v>
      </c>
      <c r="F504" s="256" t="e">
        <f t="shared" si="283"/>
        <v>#REF!</v>
      </c>
      <c r="G504" s="256" t="e">
        <f t="shared" si="283"/>
        <v>#REF!</v>
      </c>
      <c r="H504" s="256" t="e">
        <f t="shared" si="284"/>
        <v>#REF!</v>
      </c>
      <c r="I504" s="256" t="e">
        <f t="shared" si="279"/>
        <v>#REF!</v>
      </c>
      <c r="J504" s="256" t="e">
        <f t="shared" si="285"/>
        <v>#REF!</v>
      </c>
      <c r="K504" s="256" t="e">
        <f t="shared" si="286"/>
        <v>#REF!</v>
      </c>
      <c r="L504" s="256">
        <f t="shared" si="290"/>
        <v>76</v>
      </c>
      <c r="M504" s="256" t="e">
        <f t="shared" si="287"/>
        <v>#REF!</v>
      </c>
      <c r="N504" s="256"/>
      <c r="O504" s="256" t="e">
        <f t="shared" si="291"/>
        <v>#REF!</v>
      </c>
      <c r="P504" s="256" t="e">
        <f t="shared" si="288"/>
        <v>#REF!</v>
      </c>
      <c r="Q504" s="219" t="e">
        <f t="shared" si="292"/>
        <v>#REF!</v>
      </c>
    </row>
    <row r="505" spans="1:17" ht="15" hidden="1" customHeight="1" x14ac:dyDescent="0.2">
      <c r="A505" s="253">
        <v>40</v>
      </c>
      <c r="B505" s="254" t="s">
        <v>1068</v>
      </c>
      <c r="C505" s="255">
        <f t="shared" si="289"/>
        <v>44834</v>
      </c>
      <c r="D505" s="256">
        <f t="shared" si="278"/>
        <v>44841</v>
      </c>
      <c r="E505" s="256" t="e">
        <f>#REF!+36</f>
        <v>#REF!</v>
      </c>
      <c r="F505" s="256" t="e">
        <f t="shared" si="283"/>
        <v>#REF!</v>
      </c>
      <c r="G505" s="256" t="e">
        <f t="shared" si="283"/>
        <v>#REF!</v>
      </c>
      <c r="H505" s="256" t="e">
        <f t="shared" si="284"/>
        <v>#REF!</v>
      </c>
      <c r="I505" s="256" t="e">
        <f t="shared" ref="I505:I506" si="293">J505+34</f>
        <v>#REF!</v>
      </c>
      <c r="J505" s="256" t="e">
        <f t="shared" si="285"/>
        <v>#REF!</v>
      </c>
      <c r="K505" s="256" t="e">
        <f t="shared" si="286"/>
        <v>#REF!</v>
      </c>
      <c r="L505" s="256">
        <f t="shared" si="290"/>
        <v>77</v>
      </c>
      <c r="M505" s="256" t="e">
        <f t="shared" si="287"/>
        <v>#REF!</v>
      </c>
      <c r="N505" s="256"/>
      <c r="O505" s="256" t="e">
        <f t="shared" si="291"/>
        <v>#REF!</v>
      </c>
      <c r="P505" s="256" t="e">
        <f t="shared" si="288"/>
        <v>#REF!</v>
      </c>
      <c r="Q505" s="219" t="e">
        <f t="shared" si="292"/>
        <v>#REF!</v>
      </c>
    </row>
    <row r="506" spans="1:17" ht="15" hidden="1" customHeight="1" x14ac:dyDescent="0.2">
      <c r="A506" s="253">
        <v>41</v>
      </c>
      <c r="B506" s="254" t="s">
        <v>1069</v>
      </c>
      <c r="C506" s="255">
        <f t="shared" si="289"/>
        <v>44841</v>
      </c>
      <c r="D506" s="256">
        <f t="shared" si="278"/>
        <v>44848</v>
      </c>
      <c r="E506" s="256" t="e">
        <f>#REF!+36</f>
        <v>#REF!</v>
      </c>
      <c r="F506" s="256" t="e">
        <f t="shared" ref="F506:G506" si="294">E506+25</f>
        <v>#REF!</v>
      </c>
      <c r="G506" s="256" t="e">
        <f t="shared" si="294"/>
        <v>#REF!</v>
      </c>
      <c r="H506" s="256" t="e">
        <f t="shared" si="284"/>
        <v>#REF!</v>
      </c>
      <c r="I506" s="256" t="e">
        <f t="shared" si="293"/>
        <v>#REF!</v>
      </c>
      <c r="J506" s="256" t="e">
        <f t="shared" si="285"/>
        <v>#REF!</v>
      </c>
      <c r="K506" s="256" t="e">
        <f t="shared" si="286"/>
        <v>#REF!</v>
      </c>
      <c r="L506" s="256">
        <f t="shared" si="290"/>
        <v>78</v>
      </c>
      <c r="M506" s="256" t="e">
        <f t="shared" si="287"/>
        <v>#REF!</v>
      </c>
      <c r="N506" s="256"/>
      <c r="O506" s="256" t="e">
        <f t="shared" si="291"/>
        <v>#REF!</v>
      </c>
      <c r="P506" s="256" t="e">
        <f t="shared" si="288"/>
        <v>#REF!</v>
      </c>
      <c r="Q506" s="219" t="e">
        <f t="shared" si="292"/>
        <v>#REF!</v>
      </c>
    </row>
    <row r="507" spans="1:17" ht="15" hidden="1" customHeight="1" x14ac:dyDescent="0.2">
      <c r="A507" s="253">
        <v>42</v>
      </c>
      <c r="B507" s="254" t="s">
        <v>7</v>
      </c>
      <c r="C507" s="255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19"/>
    </row>
    <row r="508" spans="1:17" ht="15" hidden="1" customHeight="1" x14ac:dyDescent="0.2">
      <c r="A508" s="267">
        <v>43</v>
      </c>
      <c r="B508" s="299" t="s">
        <v>1082</v>
      </c>
      <c r="C508" s="302">
        <f t="shared" ref="C508:C539" si="295">D508-7</f>
        <v>44855</v>
      </c>
      <c r="D508" s="264">
        <f>D506+14</f>
        <v>44862</v>
      </c>
      <c r="E508" s="264" t="e">
        <f>#REF!+36</f>
        <v>#REF!</v>
      </c>
      <c r="F508" s="264" t="e">
        <f t="shared" ref="F508:G522" si="296">E508+25</f>
        <v>#REF!</v>
      </c>
      <c r="G508" s="264" t="e">
        <f t="shared" si="296"/>
        <v>#REF!</v>
      </c>
      <c r="H508" s="264" t="e">
        <f t="shared" ref="H508:H539" si="297">E508+27</f>
        <v>#REF!</v>
      </c>
      <c r="I508" s="264" t="e">
        <f t="shared" ref="I508:I539" si="298">J508+34</f>
        <v>#REF!</v>
      </c>
      <c r="J508" s="264" t="e">
        <f t="shared" ref="J508:K513" si="299">E508+28</f>
        <v>#REF!</v>
      </c>
      <c r="K508" s="264" t="e">
        <f t="shared" si="299"/>
        <v>#REF!</v>
      </c>
      <c r="L508" s="264">
        <f t="shared" ref="L508:L539" si="300">A508+37</f>
        <v>80</v>
      </c>
      <c r="M508" s="264" t="e">
        <f t="shared" ref="M508:M539" si="301">J508+31</f>
        <v>#REF!</v>
      </c>
      <c r="N508" s="264"/>
      <c r="O508" s="264" t="e">
        <f t="shared" ref="O508:O539" si="302">K508+41</f>
        <v>#REF!</v>
      </c>
      <c r="P508" s="264" t="e">
        <f t="shared" ref="P508:P539" si="303">H508+31</f>
        <v>#REF!</v>
      </c>
      <c r="Q508" s="303" t="e">
        <f t="shared" ref="Q508:Q539" si="304">J508+35</f>
        <v>#REF!</v>
      </c>
    </row>
    <row r="509" spans="1:17" ht="15" hidden="1" customHeight="1" x14ac:dyDescent="0.2">
      <c r="A509" s="267">
        <v>44</v>
      </c>
      <c r="B509" s="299" t="s">
        <v>1095</v>
      </c>
      <c r="C509" s="302">
        <f t="shared" si="295"/>
        <v>44862</v>
      </c>
      <c r="D509" s="264">
        <f t="shared" ref="D509:D540" si="305">D508+7</f>
        <v>44869</v>
      </c>
      <c r="E509" s="264" t="e">
        <f>#REF!+36</f>
        <v>#REF!</v>
      </c>
      <c r="F509" s="264" t="e">
        <f t="shared" si="296"/>
        <v>#REF!</v>
      </c>
      <c r="G509" s="264" t="e">
        <f t="shared" si="296"/>
        <v>#REF!</v>
      </c>
      <c r="H509" s="264" t="e">
        <f t="shared" si="297"/>
        <v>#REF!</v>
      </c>
      <c r="I509" s="264" t="e">
        <f t="shared" si="298"/>
        <v>#REF!</v>
      </c>
      <c r="J509" s="264" t="e">
        <f t="shared" si="299"/>
        <v>#REF!</v>
      </c>
      <c r="K509" s="264" t="e">
        <f t="shared" si="299"/>
        <v>#REF!</v>
      </c>
      <c r="L509" s="264">
        <f t="shared" si="300"/>
        <v>81</v>
      </c>
      <c r="M509" s="264" t="e">
        <f t="shared" si="301"/>
        <v>#REF!</v>
      </c>
      <c r="N509" s="264"/>
      <c r="O509" s="264" t="e">
        <f t="shared" si="302"/>
        <v>#REF!</v>
      </c>
      <c r="P509" s="264" t="e">
        <f t="shared" si="303"/>
        <v>#REF!</v>
      </c>
      <c r="Q509" s="303" t="e">
        <f t="shared" si="304"/>
        <v>#REF!</v>
      </c>
    </row>
    <row r="510" spans="1:17" ht="15" hidden="1" customHeight="1" x14ac:dyDescent="0.2">
      <c r="A510" s="267">
        <v>45</v>
      </c>
      <c r="B510" s="299" t="s">
        <v>1083</v>
      </c>
      <c r="C510" s="302">
        <f t="shared" si="295"/>
        <v>44869</v>
      </c>
      <c r="D510" s="264">
        <f t="shared" si="305"/>
        <v>44876</v>
      </c>
      <c r="E510" s="264" t="e">
        <f>#REF!+36</f>
        <v>#REF!</v>
      </c>
      <c r="F510" s="264" t="e">
        <f t="shared" si="296"/>
        <v>#REF!</v>
      </c>
      <c r="G510" s="264" t="e">
        <f t="shared" si="296"/>
        <v>#REF!</v>
      </c>
      <c r="H510" s="264" t="e">
        <f t="shared" si="297"/>
        <v>#REF!</v>
      </c>
      <c r="I510" s="264" t="e">
        <f t="shared" si="298"/>
        <v>#REF!</v>
      </c>
      <c r="J510" s="264" t="e">
        <f t="shared" si="299"/>
        <v>#REF!</v>
      </c>
      <c r="K510" s="264" t="e">
        <f t="shared" si="299"/>
        <v>#REF!</v>
      </c>
      <c r="L510" s="264">
        <f t="shared" si="300"/>
        <v>82</v>
      </c>
      <c r="M510" s="264" t="e">
        <f t="shared" si="301"/>
        <v>#REF!</v>
      </c>
      <c r="N510" s="264"/>
      <c r="O510" s="264" t="e">
        <f t="shared" si="302"/>
        <v>#REF!</v>
      </c>
      <c r="P510" s="264" t="e">
        <f t="shared" si="303"/>
        <v>#REF!</v>
      </c>
      <c r="Q510" s="303" t="e">
        <f t="shared" si="304"/>
        <v>#REF!</v>
      </c>
    </row>
    <row r="511" spans="1:17" ht="15" hidden="1" customHeight="1" x14ac:dyDescent="0.2">
      <c r="A511" s="267">
        <v>46</v>
      </c>
      <c r="B511" s="299" t="s">
        <v>1102</v>
      </c>
      <c r="C511" s="302">
        <f t="shared" si="295"/>
        <v>44876</v>
      </c>
      <c r="D511" s="264">
        <f t="shared" si="305"/>
        <v>44883</v>
      </c>
      <c r="E511" s="264" t="e">
        <f>#REF!+36</f>
        <v>#REF!</v>
      </c>
      <c r="F511" s="264" t="e">
        <f t="shared" si="296"/>
        <v>#REF!</v>
      </c>
      <c r="G511" s="264" t="e">
        <f t="shared" si="296"/>
        <v>#REF!</v>
      </c>
      <c r="H511" s="264" t="e">
        <f t="shared" si="297"/>
        <v>#REF!</v>
      </c>
      <c r="I511" s="264" t="e">
        <f t="shared" si="298"/>
        <v>#REF!</v>
      </c>
      <c r="J511" s="264" t="e">
        <f t="shared" si="299"/>
        <v>#REF!</v>
      </c>
      <c r="K511" s="264" t="e">
        <f t="shared" si="299"/>
        <v>#REF!</v>
      </c>
      <c r="L511" s="264">
        <f t="shared" si="300"/>
        <v>83</v>
      </c>
      <c r="M511" s="264" t="e">
        <f t="shared" si="301"/>
        <v>#REF!</v>
      </c>
      <c r="N511" s="264"/>
      <c r="O511" s="264" t="e">
        <f t="shared" si="302"/>
        <v>#REF!</v>
      </c>
      <c r="P511" s="264" t="e">
        <f t="shared" si="303"/>
        <v>#REF!</v>
      </c>
      <c r="Q511" s="303" t="e">
        <f t="shared" si="304"/>
        <v>#REF!</v>
      </c>
    </row>
    <row r="512" spans="1:17" ht="15" hidden="1" customHeight="1" x14ac:dyDescent="0.2">
      <c r="A512" s="267">
        <v>47</v>
      </c>
      <c r="B512" s="299" t="s">
        <v>1103</v>
      </c>
      <c r="C512" s="302">
        <f t="shared" si="295"/>
        <v>44883</v>
      </c>
      <c r="D512" s="264">
        <f t="shared" si="305"/>
        <v>44890</v>
      </c>
      <c r="E512" s="264" t="e">
        <f>#REF!+36</f>
        <v>#REF!</v>
      </c>
      <c r="F512" s="264" t="e">
        <f t="shared" si="296"/>
        <v>#REF!</v>
      </c>
      <c r="G512" s="264" t="e">
        <f t="shared" si="296"/>
        <v>#REF!</v>
      </c>
      <c r="H512" s="264" t="e">
        <f t="shared" si="297"/>
        <v>#REF!</v>
      </c>
      <c r="I512" s="264" t="e">
        <f t="shared" si="298"/>
        <v>#REF!</v>
      </c>
      <c r="J512" s="264" t="e">
        <f t="shared" si="299"/>
        <v>#REF!</v>
      </c>
      <c r="K512" s="264" t="e">
        <f t="shared" si="299"/>
        <v>#REF!</v>
      </c>
      <c r="L512" s="264">
        <f t="shared" si="300"/>
        <v>84</v>
      </c>
      <c r="M512" s="264" t="e">
        <f t="shared" si="301"/>
        <v>#REF!</v>
      </c>
      <c r="N512" s="264"/>
      <c r="O512" s="264" t="e">
        <f t="shared" si="302"/>
        <v>#REF!</v>
      </c>
      <c r="P512" s="264" t="e">
        <f t="shared" si="303"/>
        <v>#REF!</v>
      </c>
      <c r="Q512" s="303" t="e">
        <f t="shared" si="304"/>
        <v>#REF!</v>
      </c>
    </row>
    <row r="513" spans="1:17" ht="15" hidden="1" customHeight="1" x14ac:dyDescent="0.2">
      <c r="A513" s="267">
        <v>48</v>
      </c>
      <c r="B513" s="299" t="s">
        <v>1104</v>
      </c>
      <c r="C513" s="302">
        <f t="shared" si="295"/>
        <v>44890</v>
      </c>
      <c r="D513" s="264">
        <f t="shared" si="305"/>
        <v>44897</v>
      </c>
      <c r="E513" s="264" t="e">
        <f>#REF!+36</f>
        <v>#REF!</v>
      </c>
      <c r="F513" s="264" t="e">
        <f t="shared" si="296"/>
        <v>#REF!</v>
      </c>
      <c r="G513" s="264" t="e">
        <f t="shared" si="296"/>
        <v>#REF!</v>
      </c>
      <c r="H513" s="264" t="e">
        <f t="shared" si="297"/>
        <v>#REF!</v>
      </c>
      <c r="I513" s="264" t="e">
        <f t="shared" si="298"/>
        <v>#REF!</v>
      </c>
      <c r="J513" s="264" t="e">
        <f t="shared" si="299"/>
        <v>#REF!</v>
      </c>
      <c r="K513" s="264" t="e">
        <f t="shared" si="299"/>
        <v>#REF!</v>
      </c>
      <c r="L513" s="264">
        <f t="shared" si="300"/>
        <v>85</v>
      </c>
      <c r="M513" s="264" t="e">
        <f t="shared" si="301"/>
        <v>#REF!</v>
      </c>
      <c r="N513" s="264"/>
      <c r="O513" s="264" t="e">
        <f t="shared" si="302"/>
        <v>#REF!</v>
      </c>
      <c r="P513" s="264" t="e">
        <f t="shared" si="303"/>
        <v>#REF!</v>
      </c>
      <c r="Q513" s="303" t="e">
        <f t="shared" si="304"/>
        <v>#REF!</v>
      </c>
    </row>
    <row r="514" spans="1:17" ht="15" hidden="1" customHeight="1" x14ac:dyDescent="0.2">
      <c r="A514" s="253">
        <v>49</v>
      </c>
      <c r="B514" s="254" t="s">
        <v>1110</v>
      </c>
      <c r="C514" s="255">
        <f t="shared" si="295"/>
        <v>44897</v>
      </c>
      <c r="D514" s="256">
        <f t="shared" si="305"/>
        <v>44904</v>
      </c>
      <c r="E514" s="256" t="e">
        <f>#REF!+36</f>
        <v>#REF!</v>
      </c>
      <c r="F514" s="256" t="e">
        <f t="shared" si="296"/>
        <v>#REF!</v>
      </c>
      <c r="G514" s="256" t="e">
        <f t="shared" si="296"/>
        <v>#REF!</v>
      </c>
      <c r="H514" s="256" t="e">
        <f t="shared" si="297"/>
        <v>#REF!</v>
      </c>
      <c r="I514" s="256" t="e">
        <f t="shared" si="298"/>
        <v>#REF!</v>
      </c>
      <c r="J514" s="256" t="e">
        <f t="shared" ref="J514:J545" si="306">E514+29</f>
        <v>#REF!</v>
      </c>
      <c r="K514" s="256" t="e">
        <f t="shared" ref="K514:K545" si="307">F514+29</f>
        <v>#REF!</v>
      </c>
      <c r="L514" s="256">
        <f t="shared" si="300"/>
        <v>86</v>
      </c>
      <c r="M514" s="256" t="e">
        <f t="shared" si="301"/>
        <v>#REF!</v>
      </c>
      <c r="N514" s="256"/>
      <c r="O514" s="256" t="e">
        <f t="shared" si="302"/>
        <v>#REF!</v>
      </c>
      <c r="P514" s="256" t="e">
        <f t="shared" si="303"/>
        <v>#REF!</v>
      </c>
      <c r="Q514" s="219" t="e">
        <f t="shared" si="304"/>
        <v>#REF!</v>
      </c>
    </row>
    <row r="515" spans="1:17" ht="15" hidden="1" customHeight="1" x14ac:dyDescent="0.2">
      <c r="A515" s="253">
        <v>50</v>
      </c>
      <c r="B515" s="254" t="s">
        <v>1116</v>
      </c>
      <c r="C515" s="255">
        <f t="shared" si="295"/>
        <v>44904</v>
      </c>
      <c r="D515" s="256">
        <f t="shared" si="305"/>
        <v>44911</v>
      </c>
      <c r="E515" s="256" t="e">
        <f>#REF!+36</f>
        <v>#REF!</v>
      </c>
      <c r="F515" s="256" t="e">
        <f t="shared" si="296"/>
        <v>#REF!</v>
      </c>
      <c r="G515" s="256" t="e">
        <f t="shared" si="296"/>
        <v>#REF!</v>
      </c>
      <c r="H515" s="256" t="e">
        <f t="shared" si="297"/>
        <v>#REF!</v>
      </c>
      <c r="I515" s="256" t="e">
        <f t="shared" si="298"/>
        <v>#REF!</v>
      </c>
      <c r="J515" s="256" t="e">
        <f t="shared" si="306"/>
        <v>#REF!</v>
      </c>
      <c r="K515" s="256" t="e">
        <f t="shared" si="307"/>
        <v>#REF!</v>
      </c>
      <c r="L515" s="256">
        <f t="shared" si="300"/>
        <v>87</v>
      </c>
      <c r="M515" s="256" t="e">
        <f t="shared" si="301"/>
        <v>#REF!</v>
      </c>
      <c r="N515" s="256"/>
      <c r="O515" s="256" t="e">
        <f t="shared" si="302"/>
        <v>#REF!</v>
      </c>
      <c r="P515" s="256" t="e">
        <f t="shared" si="303"/>
        <v>#REF!</v>
      </c>
      <c r="Q515" s="219" t="e">
        <f t="shared" si="304"/>
        <v>#REF!</v>
      </c>
    </row>
    <row r="516" spans="1:17" ht="15" hidden="1" customHeight="1" x14ac:dyDescent="0.2">
      <c r="A516" s="253">
        <v>51</v>
      </c>
      <c r="B516" s="254" t="s">
        <v>7</v>
      </c>
      <c r="C516" s="257">
        <f t="shared" si="295"/>
        <v>44911</v>
      </c>
      <c r="D516" s="258">
        <f t="shared" si="305"/>
        <v>44918</v>
      </c>
      <c r="E516" s="258" t="e">
        <f>#REF!+36</f>
        <v>#REF!</v>
      </c>
      <c r="F516" s="258" t="e">
        <f t="shared" si="296"/>
        <v>#REF!</v>
      </c>
      <c r="G516" s="258" t="e">
        <f t="shared" si="296"/>
        <v>#REF!</v>
      </c>
      <c r="H516" s="258" t="e">
        <f t="shared" si="297"/>
        <v>#REF!</v>
      </c>
      <c r="I516" s="258" t="e">
        <f t="shared" si="298"/>
        <v>#REF!</v>
      </c>
      <c r="J516" s="258" t="e">
        <f t="shared" si="306"/>
        <v>#REF!</v>
      </c>
      <c r="K516" s="258" t="e">
        <f t="shared" si="307"/>
        <v>#REF!</v>
      </c>
      <c r="L516" s="258">
        <f t="shared" si="300"/>
        <v>88</v>
      </c>
      <c r="M516" s="258" t="e">
        <f t="shared" si="301"/>
        <v>#REF!</v>
      </c>
      <c r="N516" s="258"/>
      <c r="O516" s="258" t="e">
        <f t="shared" si="302"/>
        <v>#REF!</v>
      </c>
      <c r="P516" s="258" t="e">
        <f t="shared" si="303"/>
        <v>#REF!</v>
      </c>
      <c r="Q516" s="306" t="e">
        <f t="shared" si="304"/>
        <v>#REF!</v>
      </c>
    </row>
    <row r="517" spans="1:17" ht="15" hidden="1" customHeight="1" x14ac:dyDescent="0.2">
      <c r="A517" s="253">
        <v>52</v>
      </c>
      <c r="B517" s="254" t="s">
        <v>1126</v>
      </c>
      <c r="C517" s="255">
        <f t="shared" si="295"/>
        <v>44918</v>
      </c>
      <c r="D517" s="256">
        <f t="shared" si="305"/>
        <v>44925</v>
      </c>
      <c r="E517" s="256" t="e">
        <f>#REF!+36</f>
        <v>#REF!</v>
      </c>
      <c r="F517" s="256" t="e">
        <f t="shared" si="296"/>
        <v>#REF!</v>
      </c>
      <c r="G517" s="256" t="e">
        <f t="shared" si="296"/>
        <v>#REF!</v>
      </c>
      <c r="H517" s="256" t="e">
        <f t="shared" si="297"/>
        <v>#REF!</v>
      </c>
      <c r="I517" s="256" t="e">
        <f t="shared" si="298"/>
        <v>#REF!</v>
      </c>
      <c r="J517" s="256" t="e">
        <f t="shared" si="306"/>
        <v>#REF!</v>
      </c>
      <c r="K517" s="256" t="e">
        <f t="shared" si="307"/>
        <v>#REF!</v>
      </c>
      <c r="L517" s="256">
        <f t="shared" si="300"/>
        <v>89</v>
      </c>
      <c r="M517" s="256" t="e">
        <f t="shared" si="301"/>
        <v>#REF!</v>
      </c>
      <c r="N517" s="256"/>
      <c r="O517" s="256" t="e">
        <f t="shared" si="302"/>
        <v>#REF!</v>
      </c>
      <c r="P517" s="256" t="e">
        <f t="shared" si="303"/>
        <v>#REF!</v>
      </c>
      <c r="Q517" s="219" t="e">
        <f t="shared" si="304"/>
        <v>#REF!</v>
      </c>
    </row>
    <row r="518" spans="1:17" ht="15" hidden="1" customHeight="1" x14ac:dyDescent="0.2">
      <c r="A518" s="253">
        <v>1</v>
      </c>
      <c r="B518" s="254" t="s">
        <v>1132</v>
      </c>
      <c r="C518" s="255">
        <f t="shared" si="295"/>
        <v>44925</v>
      </c>
      <c r="D518" s="256">
        <f t="shared" si="305"/>
        <v>44932</v>
      </c>
      <c r="E518" s="256" t="e">
        <f>#REF!+36</f>
        <v>#REF!</v>
      </c>
      <c r="F518" s="256" t="e">
        <f t="shared" si="296"/>
        <v>#REF!</v>
      </c>
      <c r="G518" s="256" t="e">
        <f t="shared" si="296"/>
        <v>#REF!</v>
      </c>
      <c r="H518" s="256" t="e">
        <f t="shared" si="297"/>
        <v>#REF!</v>
      </c>
      <c r="I518" s="256" t="e">
        <f t="shared" si="298"/>
        <v>#REF!</v>
      </c>
      <c r="J518" s="256" t="e">
        <f t="shared" si="306"/>
        <v>#REF!</v>
      </c>
      <c r="K518" s="256" t="e">
        <f t="shared" si="307"/>
        <v>#REF!</v>
      </c>
      <c r="L518" s="256">
        <f t="shared" si="300"/>
        <v>38</v>
      </c>
      <c r="M518" s="256" t="e">
        <f t="shared" si="301"/>
        <v>#REF!</v>
      </c>
      <c r="N518" s="256"/>
      <c r="O518" s="256" t="e">
        <f t="shared" si="302"/>
        <v>#REF!</v>
      </c>
      <c r="P518" s="256" t="e">
        <f t="shared" si="303"/>
        <v>#REF!</v>
      </c>
      <c r="Q518" s="219" t="e">
        <f t="shared" si="304"/>
        <v>#REF!</v>
      </c>
    </row>
    <row r="519" spans="1:17" ht="15" hidden="1" customHeight="1" x14ac:dyDescent="0.2">
      <c r="A519" s="253">
        <v>2</v>
      </c>
      <c r="B519" s="254" t="s">
        <v>1143</v>
      </c>
      <c r="C519" s="255">
        <f t="shared" si="295"/>
        <v>44932</v>
      </c>
      <c r="D519" s="256">
        <f t="shared" si="305"/>
        <v>44939</v>
      </c>
      <c r="E519" s="256" t="e">
        <f>#REF!+36</f>
        <v>#REF!</v>
      </c>
      <c r="F519" s="256" t="e">
        <f t="shared" si="296"/>
        <v>#REF!</v>
      </c>
      <c r="G519" s="256" t="e">
        <f t="shared" si="296"/>
        <v>#REF!</v>
      </c>
      <c r="H519" s="256" t="e">
        <f t="shared" si="297"/>
        <v>#REF!</v>
      </c>
      <c r="I519" s="256" t="e">
        <f t="shared" si="298"/>
        <v>#REF!</v>
      </c>
      <c r="J519" s="256" t="e">
        <f t="shared" si="306"/>
        <v>#REF!</v>
      </c>
      <c r="K519" s="256" t="e">
        <f t="shared" si="307"/>
        <v>#REF!</v>
      </c>
      <c r="L519" s="256">
        <f t="shared" si="300"/>
        <v>39</v>
      </c>
      <c r="M519" s="256" t="e">
        <f t="shared" si="301"/>
        <v>#REF!</v>
      </c>
      <c r="N519" s="256"/>
      <c r="O519" s="256" t="e">
        <f t="shared" si="302"/>
        <v>#REF!</v>
      </c>
      <c r="P519" s="256" t="e">
        <f t="shared" si="303"/>
        <v>#REF!</v>
      </c>
      <c r="Q519" s="219" t="e">
        <f t="shared" si="304"/>
        <v>#REF!</v>
      </c>
    </row>
    <row r="520" spans="1:17" ht="15" hidden="1" customHeight="1" x14ac:dyDescent="0.2">
      <c r="A520" s="253">
        <v>3</v>
      </c>
      <c r="B520" s="254" t="s">
        <v>1151</v>
      </c>
      <c r="C520" s="255">
        <f t="shared" si="295"/>
        <v>44939</v>
      </c>
      <c r="D520" s="256">
        <f t="shared" si="305"/>
        <v>44946</v>
      </c>
      <c r="E520" s="256" t="e">
        <f>#REF!+36</f>
        <v>#REF!</v>
      </c>
      <c r="F520" s="256" t="e">
        <f t="shared" si="296"/>
        <v>#REF!</v>
      </c>
      <c r="G520" s="256" t="e">
        <f t="shared" si="296"/>
        <v>#REF!</v>
      </c>
      <c r="H520" s="256" t="e">
        <f t="shared" si="297"/>
        <v>#REF!</v>
      </c>
      <c r="I520" s="256" t="e">
        <f t="shared" si="298"/>
        <v>#REF!</v>
      </c>
      <c r="J520" s="256" t="e">
        <f t="shared" si="306"/>
        <v>#REF!</v>
      </c>
      <c r="K520" s="256" t="e">
        <f t="shared" si="307"/>
        <v>#REF!</v>
      </c>
      <c r="L520" s="256">
        <f t="shared" si="300"/>
        <v>40</v>
      </c>
      <c r="M520" s="256" t="e">
        <f t="shared" si="301"/>
        <v>#REF!</v>
      </c>
      <c r="N520" s="256"/>
      <c r="O520" s="256" t="e">
        <f t="shared" si="302"/>
        <v>#REF!</v>
      </c>
      <c r="P520" s="256" t="e">
        <f t="shared" si="303"/>
        <v>#REF!</v>
      </c>
      <c r="Q520" s="219" t="e">
        <f t="shared" si="304"/>
        <v>#REF!</v>
      </c>
    </row>
    <row r="521" spans="1:17" ht="15" hidden="1" customHeight="1" x14ac:dyDescent="0.2">
      <c r="A521" s="253">
        <v>4</v>
      </c>
      <c r="B521" s="254" t="s">
        <v>1157</v>
      </c>
      <c r="C521" s="255">
        <f t="shared" si="295"/>
        <v>44946</v>
      </c>
      <c r="D521" s="256">
        <f t="shared" si="305"/>
        <v>44953</v>
      </c>
      <c r="E521" s="256" t="e">
        <f>#REF!+36</f>
        <v>#REF!</v>
      </c>
      <c r="F521" s="256" t="e">
        <f t="shared" si="296"/>
        <v>#REF!</v>
      </c>
      <c r="G521" s="256" t="e">
        <f t="shared" si="296"/>
        <v>#REF!</v>
      </c>
      <c r="H521" s="256" t="e">
        <f t="shared" si="297"/>
        <v>#REF!</v>
      </c>
      <c r="I521" s="256" t="e">
        <f t="shared" si="298"/>
        <v>#REF!</v>
      </c>
      <c r="J521" s="256" t="e">
        <f t="shared" si="306"/>
        <v>#REF!</v>
      </c>
      <c r="K521" s="256" t="e">
        <f t="shared" si="307"/>
        <v>#REF!</v>
      </c>
      <c r="L521" s="256">
        <f t="shared" si="300"/>
        <v>41</v>
      </c>
      <c r="M521" s="256" t="e">
        <f t="shared" si="301"/>
        <v>#REF!</v>
      </c>
      <c r="N521" s="256"/>
      <c r="O521" s="256" t="e">
        <f t="shared" si="302"/>
        <v>#REF!</v>
      </c>
      <c r="P521" s="256" t="e">
        <f t="shared" si="303"/>
        <v>#REF!</v>
      </c>
      <c r="Q521" s="219" t="e">
        <f t="shared" si="304"/>
        <v>#REF!</v>
      </c>
    </row>
    <row r="522" spans="1:17" ht="15" hidden="1" customHeight="1" x14ac:dyDescent="0.2">
      <c r="A522" s="253">
        <v>5</v>
      </c>
      <c r="B522" s="254" t="s">
        <v>1174</v>
      </c>
      <c r="C522" s="255">
        <f t="shared" si="295"/>
        <v>44953</v>
      </c>
      <c r="D522" s="256">
        <f t="shared" si="305"/>
        <v>44960</v>
      </c>
      <c r="E522" s="256" t="e">
        <f>#REF!+36</f>
        <v>#REF!</v>
      </c>
      <c r="F522" s="256" t="e">
        <f t="shared" si="296"/>
        <v>#REF!</v>
      </c>
      <c r="G522" s="256" t="e">
        <f t="shared" si="296"/>
        <v>#REF!</v>
      </c>
      <c r="H522" s="256" t="e">
        <f t="shared" si="297"/>
        <v>#REF!</v>
      </c>
      <c r="I522" s="256" t="e">
        <f t="shared" si="298"/>
        <v>#REF!</v>
      </c>
      <c r="J522" s="256" t="e">
        <f t="shared" si="306"/>
        <v>#REF!</v>
      </c>
      <c r="K522" s="256" t="e">
        <f t="shared" si="307"/>
        <v>#REF!</v>
      </c>
      <c r="L522" s="256">
        <f t="shared" si="300"/>
        <v>42</v>
      </c>
      <c r="M522" s="256" t="e">
        <f t="shared" si="301"/>
        <v>#REF!</v>
      </c>
      <c r="N522" s="256"/>
      <c r="O522" s="256" t="e">
        <f t="shared" si="302"/>
        <v>#REF!</v>
      </c>
      <c r="P522" s="256" t="e">
        <f t="shared" si="303"/>
        <v>#REF!</v>
      </c>
      <c r="Q522" s="219" t="e">
        <f t="shared" si="304"/>
        <v>#REF!</v>
      </c>
    </row>
    <row r="523" spans="1:17" ht="15" hidden="1" customHeight="1" x14ac:dyDescent="0.2">
      <c r="A523" s="253">
        <v>6</v>
      </c>
      <c r="B523" s="254" t="s">
        <v>1180</v>
      </c>
      <c r="C523" s="255">
        <f t="shared" si="295"/>
        <v>44960</v>
      </c>
      <c r="D523" s="256">
        <f t="shared" si="305"/>
        <v>44967</v>
      </c>
      <c r="E523" s="256" t="e">
        <f>#REF!+36</f>
        <v>#REF!</v>
      </c>
      <c r="F523" s="256" t="e">
        <f t="shared" ref="F523:G570" si="308">E523+23</f>
        <v>#REF!</v>
      </c>
      <c r="G523" s="256" t="e">
        <f t="shared" si="308"/>
        <v>#REF!</v>
      </c>
      <c r="H523" s="256" t="e">
        <f t="shared" si="297"/>
        <v>#REF!</v>
      </c>
      <c r="I523" s="256" t="e">
        <f t="shared" si="298"/>
        <v>#REF!</v>
      </c>
      <c r="J523" s="256" t="e">
        <f t="shared" si="306"/>
        <v>#REF!</v>
      </c>
      <c r="K523" s="256" t="e">
        <f t="shared" si="307"/>
        <v>#REF!</v>
      </c>
      <c r="L523" s="256">
        <f t="shared" si="300"/>
        <v>43</v>
      </c>
      <c r="M523" s="256" t="e">
        <f t="shared" si="301"/>
        <v>#REF!</v>
      </c>
      <c r="N523" s="256"/>
      <c r="O523" s="256" t="e">
        <f t="shared" si="302"/>
        <v>#REF!</v>
      </c>
      <c r="P523" s="256" t="e">
        <f t="shared" si="303"/>
        <v>#REF!</v>
      </c>
      <c r="Q523" s="219" t="e">
        <f t="shared" si="304"/>
        <v>#REF!</v>
      </c>
    </row>
    <row r="524" spans="1:17" ht="15" hidden="1" customHeight="1" x14ac:dyDescent="0.2">
      <c r="A524" s="253">
        <v>7</v>
      </c>
      <c r="B524" s="254" t="s">
        <v>1179</v>
      </c>
      <c r="C524" s="255">
        <f t="shared" si="295"/>
        <v>44967</v>
      </c>
      <c r="D524" s="256">
        <f t="shared" si="305"/>
        <v>44974</v>
      </c>
      <c r="E524" s="256" t="e">
        <f>#REF!+36</f>
        <v>#REF!</v>
      </c>
      <c r="F524" s="256" t="e">
        <f t="shared" si="308"/>
        <v>#REF!</v>
      </c>
      <c r="G524" s="256" t="e">
        <f t="shared" si="308"/>
        <v>#REF!</v>
      </c>
      <c r="H524" s="256" t="e">
        <f t="shared" si="297"/>
        <v>#REF!</v>
      </c>
      <c r="I524" s="256" t="e">
        <f t="shared" si="298"/>
        <v>#REF!</v>
      </c>
      <c r="J524" s="256" t="e">
        <f t="shared" si="306"/>
        <v>#REF!</v>
      </c>
      <c r="K524" s="256" t="e">
        <f t="shared" si="307"/>
        <v>#REF!</v>
      </c>
      <c r="L524" s="256">
        <f t="shared" si="300"/>
        <v>44</v>
      </c>
      <c r="M524" s="256" t="e">
        <f t="shared" si="301"/>
        <v>#REF!</v>
      </c>
      <c r="N524" s="256"/>
      <c r="O524" s="256" t="e">
        <f t="shared" si="302"/>
        <v>#REF!</v>
      </c>
      <c r="P524" s="256" t="e">
        <f t="shared" si="303"/>
        <v>#REF!</v>
      </c>
      <c r="Q524" s="219" t="e">
        <f t="shared" si="304"/>
        <v>#REF!</v>
      </c>
    </row>
    <row r="525" spans="1:17" ht="15" hidden="1" customHeight="1" x14ac:dyDescent="0.2">
      <c r="A525" s="253">
        <v>8</v>
      </c>
      <c r="B525" s="254" t="s">
        <v>1187</v>
      </c>
      <c r="C525" s="255">
        <f t="shared" si="295"/>
        <v>44974</v>
      </c>
      <c r="D525" s="256">
        <f t="shared" si="305"/>
        <v>44981</v>
      </c>
      <c r="E525" s="256" t="e">
        <f>#REF!+36</f>
        <v>#REF!</v>
      </c>
      <c r="F525" s="256" t="e">
        <f t="shared" si="308"/>
        <v>#REF!</v>
      </c>
      <c r="G525" s="256" t="e">
        <f t="shared" si="308"/>
        <v>#REF!</v>
      </c>
      <c r="H525" s="256" t="e">
        <f t="shared" si="297"/>
        <v>#REF!</v>
      </c>
      <c r="I525" s="256" t="e">
        <f t="shared" si="298"/>
        <v>#REF!</v>
      </c>
      <c r="J525" s="256" t="e">
        <f t="shared" si="306"/>
        <v>#REF!</v>
      </c>
      <c r="K525" s="256" t="e">
        <f t="shared" si="307"/>
        <v>#REF!</v>
      </c>
      <c r="L525" s="256">
        <f t="shared" si="300"/>
        <v>45</v>
      </c>
      <c r="M525" s="256" t="e">
        <f t="shared" si="301"/>
        <v>#REF!</v>
      </c>
      <c r="N525" s="256"/>
      <c r="O525" s="256" t="e">
        <f t="shared" si="302"/>
        <v>#REF!</v>
      </c>
      <c r="P525" s="256" t="e">
        <f t="shared" si="303"/>
        <v>#REF!</v>
      </c>
      <c r="Q525" s="219" t="e">
        <f t="shared" si="304"/>
        <v>#REF!</v>
      </c>
    </row>
    <row r="526" spans="1:17" ht="15" hidden="1" customHeight="1" x14ac:dyDescent="0.2">
      <c r="A526" s="253">
        <v>9</v>
      </c>
      <c r="B526" s="254" t="s">
        <v>1195</v>
      </c>
      <c r="C526" s="255">
        <f t="shared" si="295"/>
        <v>44981</v>
      </c>
      <c r="D526" s="256">
        <f t="shared" si="305"/>
        <v>44988</v>
      </c>
      <c r="E526" s="256" t="e">
        <f>#REF!+36</f>
        <v>#REF!</v>
      </c>
      <c r="F526" s="256" t="e">
        <f t="shared" si="308"/>
        <v>#REF!</v>
      </c>
      <c r="G526" s="256" t="e">
        <f t="shared" si="308"/>
        <v>#REF!</v>
      </c>
      <c r="H526" s="256" t="e">
        <f t="shared" si="297"/>
        <v>#REF!</v>
      </c>
      <c r="I526" s="256" t="e">
        <f t="shared" si="298"/>
        <v>#REF!</v>
      </c>
      <c r="J526" s="256" t="e">
        <f t="shared" si="306"/>
        <v>#REF!</v>
      </c>
      <c r="K526" s="256" t="e">
        <f t="shared" si="307"/>
        <v>#REF!</v>
      </c>
      <c r="L526" s="256">
        <f t="shared" si="300"/>
        <v>46</v>
      </c>
      <c r="M526" s="256" t="e">
        <f t="shared" si="301"/>
        <v>#REF!</v>
      </c>
      <c r="N526" s="256"/>
      <c r="O526" s="256" t="e">
        <f t="shared" si="302"/>
        <v>#REF!</v>
      </c>
      <c r="P526" s="256" t="e">
        <f t="shared" si="303"/>
        <v>#REF!</v>
      </c>
      <c r="Q526" s="219" t="e">
        <f t="shared" si="304"/>
        <v>#REF!</v>
      </c>
    </row>
    <row r="527" spans="1:17" ht="15" hidden="1" customHeight="1" x14ac:dyDescent="0.2">
      <c r="A527" s="253">
        <v>10</v>
      </c>
      <c r="B527" s="254" t="s">
        <v>1205</v>
      </c>
      <c r="C527" s="255">
        <f t="shared" si="295"/>
        <v>44988</v>
      </c>
      <c r="D527" s="256">
        <f t="shared" si="305"/>
        <v>44995</v>
      </c>
      <c r="E527" s="256" t="e">
        <f>#REF!+36</f>
        <v>#REF!</v>
      </c>
      <c r="F527" s="256" t="e">
        <f t="shared" si="308"/>
        <v>#REF!</v>
      </c>
      <c r="G527" s="256" t="e">
        <f t="shared" si="308"/>
        <v>#REF!</v>
      </c>
      <c r="H527" s="256" t="e">
        <f t="shared" si="297"/>
        <v>#REF!</v>
      </c>
      <c r="I527" s="256" t="e">
        <f t="shared" si="298"/>
        <v>#REF!</v>
      </c>
      <c r="J527" s="256" t="e">
        <f t="shared" si="306"/>
        <v>#REF!</v>
      </c>
      <c r="K527" s="256" t="e">
        <f t="shared" si="307"/>
        <v>#REF!</v>
      </c>
      <c r="L527" s="256">
        <f t="shared" si="300"/>
        <v>47</v>
      </c>
      <c r="M527" s="256" t="e">
        <f t="shared" si="301"/>
        <v>#REF!</v>
      </c>
      <c r="N527" s="256"/>
      <c r="O527" s="256" t="e">
        <f t="shared" si="302"/>
        <v>#REF!</v>
      </c>
      <c r="P527" s="256" t="e">
        <f t="shared" si="303"/>
        <v>#REF!</v>
      </c>
      <c r="Q527" s="219" t="e">
        <f t="shared" si="304"/>
        <v>#REF!</v>
      </c>
    </row>
    <row r="528" spans="1:17" ht="15" hidden="1" customHeight="1" x14ac:dyDescent="0.2">
      <c r="A528" s="253">
        <v>11</v>
      </c>
      <c r="B528" s="254" t="s">
        <v>1212</v>
      </c>
      <c r="C528" s="255">
        <f t="shared" si="295"/>
        <v>44995</v>
      </c>
      <c r="D528" s="256">
        <f t="shared" si="305"/>
        <v>45002</v>
      </c>
      <c r="E528" s="256" t="e">
        <f>#REF!+36</f>
        <v>#REF!</v>
      </c>
      <c r="F528" s="256" t="e">
        <f t="shared" si="308"/>
        <v>#REF!</v>
      </c>
      <c r="G528" s="256" t="e">
        <f t="shared" si="308"/>
        <v>#REF!</v>
      </c>
      <c r="H528" s="256" t="e">
        <f t="shared" si="297"/>
        <v>#REF!</v>
      </c>
      <c r="I528" s="256" t="e">
        <f t="shared" si="298"/>
        <v>#REF!</v>
      </c>
      <c r="J528" s="256" t="e">
        <f t="shared" si="306"/>
        <v>#REF!</v>
      </c>
      <c r="K528" s="256" t="e">
        <f t="shared" si="307"/>
        <v>#REF!</v>
      </c>
      <c r="L528" s="256">
        <f t="shared" si="300"/>
        <v>48</v>
      </c>
      <c r="M528" s="256" t="e">
        <f t="shared" si="301"/>
        <v>#REF!</v>
      </c>
      <c r="N528" s="256"/>
      <c r="O528" s="256" t="e">
        <f t="shared" si="302"/>
        <v>#REF!</v>
      </c>
      <c r="P528" s="256" t="e">
        <f t="shared" si="303"/>
        <v>#REF!</v>
      </c>
      <c r="Q528" s="219" t="e">
        <f t="shared" si="304"/>
        <v>#REF!</v>
      </c>
    </row>
    <row r="529" spans="1:17" ht="15" hidden="1" customHeight="1" x14ac:dyDescent="0.2">
      <c r="A529" s="253">
        <v>12</v>
      </c>
      <c r="B529" s="254" t="s">
        <v>1220</v>
      </c>
      <c r="C529" s="255">
        <f t="shared" si="295"/>
        <v>45002</v>
      </c>
      <c r="D529" s="256">
        <f t="shared" si="305"/>
        <v>45009</v>
      </c>
      <c r="E529" s="256" t="e">
        <f>#REF!+36</f>
        <v>#REF!</v>
      </c>
      <c r="F529" s="256" t="e">
        <f t="shared" si="308"/>
        <v>#REF!</v>
      </c>
      <c r="G529" s="256" t="e">
        <f t="shared" si="308"/>
        <v>#REF!</v>
      </c>
      <c r="H529" s="256" t="e">
        <f t="shared" si="297"/>
        <v>#REF!</v>
      </c>
      <c r="I529" s="256" t="e">
        <f t="shared" si="298"/>
        <v>#REF!</v>
      </c>
      <c r="J529" s="256" t="e">
        <f t="shared" si="306"/>
        <v>#REF!</v>
      </c>
      <c r="K529" s="256" t="e">
        <f t="shared" si="307"/>
        <v>#REF!</v>
      </c>
      <c r="L529" s="256">
        <f t="shared" si="300"/>
        <v>49</v>
      </c>
      <c r="M529" s="256" t="e">
        <f t="shared" si="301"/>
        <v>#REF!</v>
      </c>
      <c r="N529" s="256"/>
      <c r="O529" s="256" t="e">
        <f t="shared" si="302"/>
        <v>#REF!</v>
      </c>
      <c r="P529" s="256" t="e">
        <f t="shared" si="303"/>
        <v>#REF!</v>
      </c>
      <c r="Q529" s="219" t="e">
        <f t="shared" si="304"/>
        <v>#REF!</v>
      </c>
    </row>
    <row r="530" spans="1:17" ht="15" hidden="1" customHeight="1" x14ac:dyDescent="0.2">
      <c r="A530" s="253">
        <v>13</v>
      </c>
      <c r="B530" s="254" t="s">
        <v>1232</v>
      </c>
      <c r="C530" s="255">
        <f t="shared" si="295"/>
        <v>45009</v>
      </c>
      <c r="D530" s="256">
        <f t="shared" si="305"/>
        <v>45016</v>
      </c>
      <c r="E530" s="256" t="e">
        <f>#REF!+36</f>
        <v>#REF!</v>
      </c>
      <c r="F530" s="256" t="e">
        <f t="shared" si="308"/>
        <v>#REF!</v>
      </c>
      <c r="G530" s="256" t="e">
        <f t="shared" si="308"/>
        <v>#REF!</v>
      </c>
      <c r="H530" s="256" t="e">
        <f t="shared" si="297"/>
        <v>#REF!</v>
      </c>
      <c r="I530" s="256" t="e">
        <f t="shared" si="298"/>
        <v>#REF!</v>
      </c>
      <c r="J530" s="256" t="e">
        <f t="shared" si="306"/>
        <v>#REF!</v>
      </c>
      <c r="K530" s="256" t="e">
        <f t="shared" si="307"/>
        <v>#REF!</v>
      </c>
      <c r="L530" s="256">
        <f t="shared" si="300"/>
        <v>50</v>
      </c>
      <c r="M530" s="256" t="e">
        <f t="shared" si="301"/>
        <v>#REF!</v>
      </c>
      <c r="N530" s="256"/>
      <c r="O530" s="256" t="e">
        <f t="shared" si="302"/>
        <v>#REF!</v>
      </c>
      <c r="P530" s="256" t="e">
        <f t="shared" si="303"/>
        <v>#REF!</v>
      </c>
      <c r="Q530" s="219" t="e">
        <f t="shared" si="304"/>
        <v>#REF!</v>
      </c>
    </row>
    <row r="531" spans="1:17" ht="15" hidden="1" customHeight="1" x14ac:dyDescent="0.2">
      <c r="A531" s="253">
        <v>14</v>
      </c>
      <c r="B531" s="254" t="s">
        <v>1237</v>
      </c>
      <c r="C531" s="255">
        <f t="shared" si="295"/>
        <v>45016</v>
      </c>
      <c r="D531" s="256">
        <f t="shared" si="305"/>
        <v>45023</v>
      </c>
      <c r="E531" s="256" t="e">
        <f>#REF!+36</f>
        <v>#REF!</v>
      </c>
      <c r="F531" s="256" t="e">
        <f t="shared" si="308"/>
        <v>#REF!</v>
      </c>
      <c r="G531" s="256" t="e">
        <f t="shared" si="308"/>
        <v>#REF!</v>
      </c>
      <c r="H531" s="256" t="e">
        <f t="shared" si="297"/>
        <v>#REF!</v>
      </c>
      <c r="I531" s="256" t="e">
        <f t="shared" si="298"/>
        <v>#REF!</v>
      </c>
      <c r="J531" s="256" t="e">
        <f t="shared" si="306"/>
        <v>#REF!</v>
      </c>
      <c r="K531" s="256" t="e">
        <f t="shared" si="307"/>
        <v>#REF!</v>
      </c>
      <c r="L531" s="256">
        <f t="shared" si="300"/>
        <v>51</v>
      </c>
      <c r="M531" s="256" t="e">
        <f t="shared" si="301"/>
        <v>#REF!</v>
      </c>
      <c r="N531" s="256"/>
      <c r="O531" s="256" t="e">
        <f t="shared" si="302"/>
        <v>#REF!</v>
      </c>
      <c r="P531" s="256" t="e">
        <f t="shared" si="303"/>
        <v>#REF!</v>
      </c>
      <c r="Q531" s="219" t="e">
        <f t="shared" si="304"/>
        <v>#REF!</v>
      </c>
    </row>
    <row r="532" spans="1:17" ht="15" hidden="1" customHeight="1" x14ac:dyDescent="0.2">
      <c r="A532" s="253">
        <v>15</v>
      </c>
      <c r="B532" s="254" t="s">
        <v>1262</v>
      </c>
      <c r="C532" s="255">
        <f t="shared" si="295"/>
        <v>45023</v>
      </c>
      <c r="D532" s="256">
        <f t="shared" si="305"/>
        <v>45030</v>
      </c>
      <c r="E532" s="256" t="e">
        <f>#REF!+36</f>
        <v>#REF!</v>
      </c>
      <c r="F532" s="256" t="e">
        <f t="shared" si="308"/>
        <v>#REF!</v>
      </c>
      <c r="G532" s="256" t="e">
        <f t="shared" si="308"/>
        <v>#REF!</v>
      </c>
      <c r="H532" s="256" t="e">
        <f t="shared" si="297"/>
        <v>#REF!</v>
      </c>
      <c r="I532" s="256" t="e">
        <f t="shared" si="298"/>
        <v>#REF!</v>
      </c>
      <c r="J532" s="256" t="e">
        <f t="shared" si="306"/>
        <v>#REF!</v>
      </c>
      <c r="K532" s="256" t="e">
        <f t="shared" si="307"/>
        <v>#REF!</v>
      </c>
      <c r="L532" s="256">
        <f t="shared" si="300"/>
        <v>52</v>
      </c>
      <c r="M532" s="256" t="e">
        <f t="shared" si="301"/>
        <v>#REF!</v>
      </c>
      <c r="N532" s="256"/>
      <c r="O532" s="256" t="e">
        <f t="shared" si="302"/>
        <v>#REF!</v>
      </c>
      <c r="P532" s="256" t="e">
        <f t="shared" si="303"/>
        <v>#REF!</v>
      </c>
      <c r="Q532" s="219" t="e">
        <f t="shared" si="304"/>
        <v>#REF!</v>
      </c>
    </row>
    <row r="533" spans="1:17" ht="15" hidden="1" customHeight="1" x14ac:dyDescent="0.2">
      <c r="A533" s="253">
        <v>16</v>
      </c>
      <c r="B533" s="254" t="s">
        <v>1270</v>
      </c>
      <c r="C533" s="255">
        <f t="shared" si="295"/>
        <v>45030</v>
      </c>
      <c r="D533" s="256">
        <f t="shared" si="305"/>
        <v>45037</v>
      </c>
      <c r="E533" s="256" t="e">
        <f>#REF!+36</f>
        <v>#REF!</v>
      </c>
      <c r="F533" s="256" t="e">
        <f t="shared" si="308"/>
        <v>#REF!</v>
      </c>
      <c r="G533" s="256" t="e">
        <f t="shared" si="308"/>
        <v>#REF!</v>
      </c>
      <c r="H533" s="256" t="e">
        <f t="shared" si="297"/>
        <v>#REF!</v>
      </c>
      <c r="I533" s="256" t="e">
        <f t="shared" si="298"/>
        <v>#REF!</v>
      </c>
      <c r="J533" s="256" t="e">
        <f t="shared" si="306"/>
        <v>#REF!</v>
      </c>
      <c r="K533" s="256" t="e">
        <f t="shared" si="307"/>
        <v>#REF!</v>
      </c>
      <c r="L533" s="256">
        <f t="shared" si="300"/>
        <v>53</v>
      </c>
      <c r="M533" s="256" t="e">
        <f t="shared" si="301"/>
        <v>#REF!</v>
      </c>
      <c r="N533" s="256"/>
      <c r="O533" s="256" t="e">
        <f t="shared" si="302"/>
        <v>#REF!</v>
      </c>
      <c r="P533" s="256" t="e">
        <f t="shared" si="303"/>
        <v>#REF!</v>
      </c>
      <c r="Q533" s="219" t="e">
        <f t="shared" si="304"/>
        <v>#REF!</v>
      </c>
    </row>
    <row r="534" spans="1:17" ht="15" hidden="1" customHeight="1" x14ac:dyDescent="0.2">
      <c r="A534" s="253">
        <v>17</v>
      </c>
      <c r="B534" s="254" t="s">
        <v>1263</v>
      </c>
      <c r="C534" s="255">
        <f t="shared" si="295"/>
        <v>45037</v>
      </c>
      <c r="D534" s="256">
        <f t="shared" si="305"/>
        <v>45044</v>
      </c>
      <c r="E534" s="256" t="e">
        <f>#REF!+36</f>
        <v>#REF!</v>
      </c>
      <c r="F534" s="256" t="e">
        <f t="shared" si="308"/>
        <v>#REF!</v>
      </c>
      <c r="G534" s="256" t="e">
        <f t="shared" si="308"/>
        <v>#REF!</v>
      </c>
      <c r="H534" s="256" t="e">
        <f t="shared" si="297"/>
        <v>#REF!</v>
      </c>
      <c r="I534" s="256" t="e">
        <f t="shared" si="298"/>
        <v>#REF!</v>
      </c>
      <c r="J534" s="256" t="e">
        <f t="shared" si="306"/>
        <v>#REF!</v>
      </c>
      <c r="K534" s="256" t="e">
        <f t="shared" si="307"/>
        <v>#REF!</v>
      </c>
      <c r="L534" s="256">
        <f t="shared" si="300"/>
        <v>54</v>
      </c>
      <c r="M534" s="256" t="e">
        <f t="shared" si="301"/>
        <v>#REF!</v>
      </c>
      <c r="N534" s="256"/>
      <c r="O534" s="256" t="e">
        <f t="shared" si="302"/>
        <v>#REF!</v>
      </c>
      <c r="P534" s="256" t="e">
        <f t="shared" si="303"/>
        <v>#REF!</v>
      </c>
      <c r="Q534" s="219" t="e">
        <f t="shared" si="304"/>
        <v>#REF!</v>
      </c>
    </row>
    <row r="535" spans="1:17" ht="15" hidden="1" customHeight="1" x14ac:dyDescent="0.2">
      <c r="A535" s="253">
        <v>18</v>
      </c>
      <c r="B535" s="254" t="s">
        <v>1272</v>
      </c>
      <c r="C535" s="255">
        <f t="shared" si="295"/>
        <v>45044</v>
      </c>
      <c r="D535" s="256">
        <f t="shared" si="305"/>
        <v>45051</v>
      </c>
      <c r="E535" s="256" t="e">
        <f>#REF!+36</f>
        <v>#REF!</v>
      </c>
      <c r="F535" s="256" t="e">
        <f t="shared" si="308"/>
        <v>#REF!</v>
      </c>
      <c r="G535" s="256" t="e">
        <f t="shared" si="308"/>
        <v>#REF!</v>
      </c>
      <c r="H535" s="256" t="e">
        <f t="shared" si="297"/>
        <v>#REF!</v>
      </c>
      <c r="I535" s="256" t="e">
        <f t="shared" si="298"/>
        <v>#REF!</v>
      </c>
      <c r="J535" s="256" t="e">
        <f t="shared" si="306"/>
        <v>#REF!</v>
      </c>
      <c r="K535" s="256" t="e">
        <f t="shared" si="307"/>
        <v>#REF!</v>
      </c>
      <c r="L535" s="256">
        <f t="shared" si="300"/>
        <v>55</v>
      </c>
      <c r="M535" s="256" t="e">
        <f t="shared" si="301"/>
        <v>#REF!</v>
      </c>
      <c r="N535" s="256"/>
      <c r="O535" s="256" t="e">
        <f t="shared" si="302"/>
        <v>#REF!</v>
      </c>
      <c r="P535" s="256" t="e">
        <f t="shared" si="303"/>
        <v>#REF!</v>
      </c>
      <c r="Q535" s="219" t="e">
        <f t="shared" si="304"/>
        <v>#REF!</v>
      </c>
    </row>
    <row r="536" spans="1:17" ht="15" hidden="1" customHeight="1" x14ac:dyDescent="0.2">
      <c r="A536" s="253">
        <v>19</v>
      </c>
      <c r="B536" s="254" t="s">
        <v>1307</v>
      </c>
      <c r="C536" s="255">
        <f t="shared" si="295"/>
        <v>45051</v>
      </c>
      <c r="D536" s="256">
        <f t="shared" si="305"/>
        <v>45058</v>
      </c>
      <c r="E536" s="256" t="e">
        <f>#REF!+36</f>
        <v>#REF!</v>
      </c>
      <c r="F536" s="256" t="e">
        <f t="shared" si="308"/>
        <v>#REF!</v>
      </c>
      <c r="G536" s="256" t="e">
        <f t="shared" si="308"/>
        <v>#REF!</v>
      </c>
      <c r="H536" s="256" t="e">
        <f t="shared" si="297"/>
        <v>#REF!</v>
      </c>
      <c r="I536" s="256" t="e">
        <f t="shared" si="298"/>
        <v>#REF!</v>
      </c>
      <c r="J536" s="256" t="e">
        <f t="shared" si="306"/>
        <v>#REF!</v>
      </c>
      <c r="K536" s="256" t="e">
        <f t="shared" si="307"/>
        <v>#REF!</v>
      </c>
      <c r="L536" s="256">
        <f t="shared" si="300"/>
        <v>56</v>
      </c>
      <c r="M536" s="256" t="e">
        <f t="shared" si="301"/>
        <v>#REF!</v>
      </c>
      <c r="N536" s="256"/>
      <c r="O536" s="256" t="e">
        <f t="shared" si="302"/>
        <v>#REF!</v>
      </c>
      <c r="P536" s="256" t="e">
        <f t="shared" si="303"/>
        <v>#REF!</v>
      </c>
      <c r="Q536" s="219" t="e">
        <f t="shared" si="304"/>
        <v>#REF!</v>
      </c>
    </row>
    <row r="537" spans="1:17" ht="15" hidden="1" customHeight="1" x14ac:dyDescent="0.2">
      <c r="A537" s="253">
        <v>20</v>
      </c>
      <c r="B537" s="254" t="s">
        <v>1290</v>
      </c>
      <c r="C537" s="255">
        <f t="shared" si="295"/>
        <v>45058</v>
      </c>
      <c r="D537" s="256">
        <f t="shared" si="305"/>
        <v>45065</v>
      </c>
      <c r="E537" s="256" t="e">
        <f>#REF!+36</f>
        <v>#REF!</v>
      </c>
      <c r="F537" s="256" t="e">
        <f t="shared" si="308"/>
        <v>#REF!</v>
      </c>
      <c r="G537" s="256" t="e">
        <f t="shared" si="308"/>
        <v>#REF!</v>
      </c>
      <c r="H537" s="256" t="e">
        <f t="shared" si="297"/>
        <v>#REF!</v>
      </c>
      <c r="I537" s="256" t="e">
        <f t="shared" si="298"/>
        <v>#REF!</v>
      </c>
      <c r="J537" s="256" t="e">
        <f t="shared" si="306"/>
        <v>#REF!</v>
      </c>
      <c r="K537" s="256" t="e">
        <f t="shared" si="307"/>
        <v>#REF!</v>
      </c>
      <c r="L537" s="256">
        <f t="shared" si="300"/>
        <v>57</v>
      </c>
      <c r="M537" s="256" t="e">
        <f t="shared" si="301"/>
        <v>#REF!</v>
      </c>
      <c r="N537" s="256"/>
      <c r="O537" s="256" t="e">
        <f t="shared" si="302"/>
        <v>#REF!</v>
      </c>
      <c r="P537" s="256" t="e">
        <f t="shared" si="303"/>
        <v>#REF!</v>
      </c>
      <c r="Q537" s="219" t="e">
        <f t="shared" si="304"/>
        <v>#REF!</v>
      </c>
    </row>
    <row r="538" spans="1:17" ht="15" hidden="1" customHeight="1" x14ac:dyDescent="0.2">
      <c r="A538" s="253">
        <v>21</v>
      </c>
      <c r="B538" s="254" t="s">
        <v>1308</v>
      </c>
      <c r="C538" s="255">
        <f t="shared" si="295"/>
        <v>45065</v>
      </c>
      <c r="D538" s="256">
        <f t="shared" si="305"/>
        <v>45072</v>
      </c>
      <c r="E538" s="256" t="e">
        <f>#REF!+36</f>
        <v>#REF!</v>
      </c>
      <c r="F538" s="256" t="e">
        <f t="shared" si="308"/>
        <v>#REF!</v>
      </c>
      <c r="G538" s="256" t="e">
        <f t="shared" si="308"/>
        <v>#REF!</v>
      </c>
      <c r="H538" s="256" t="e">
        <f t="shared" si="297"/>
        <v>#REF!</v>
      </c>
      <c r="I538" s="256" t="e">
        <f t="shared" si="298"/>
        <v>#REF!</v>
      </c>
      <c r="J538" s="256" t="e">
        <f t="shared" si="306"/>
        <v>#REF!</v>
      </c>
      <c r="K538" s="256" t="e">
        <f t="shared" si="307"/>
        <v>#REF!</v>
      </c>
      <c r="L538" s="256">
        <f t="shared" si="300"/>
        <v>58</v>
      </c>
      <c r="M538" s="256" t="e">
        <f t="shared" si="301"/>
        <v>#REF!</v>
      </c>
      <c r="N538" s="256"/>
      <c r="O538" s="256" t="e">
        <f t="shared" si="302"/>
        <v>#REF!</v>
      </c>
      <c r="P538" s="256" t="e">
        <f t="shared" si="303"/>
        <v>#REF!</v>
      </c>
      <c r="Q538" s="219" t="e">
        <f t="shared" si="304"/>
        <v>#REF!</v>
      </c>
    </row>
    <row r="539" spans="1:17" ht="15" hidden="1" customHeight="1" x14ac:dyDescent="0.2">
      <c r="A539" s="253">
        <v>22</v>
      </c>
      <c r="B539" s="254" t="s">
        <v>1298</v>
      </c>
      <c r="C539" s="255">
        <f t="shared" si="295"/>
        <v>45072</v>
      </c>
      <c r="D539" s="256">
        <f t="shared" si="305"/>
        <v>45079</v>
      </c>
      <c r="E539" s="256" t="e">
        <f>#REF!+36</f>
        <v>#REF!</v>
      </c>
      <c r="F539" s="256" t="e">
        <f t="shared" si="308"/>
        <v>#REF!</v>
      </c>
      <c r="G539" s="256" t="e">
        <f t="shared" si="308"/>
        <v>#REF!</v>
      </c>
      <c r="H539" s="256" t="e">
        <f t="shared" si="297"/>
        <v>#REF!</v>
      </c>
      <c r="I539" s="256" t="e">
        <f t="shared" si="298"/>
        <v>#REF!</v>
      </c>
      <c r="J539" s="256" t="e">
        <f t="shared" si="306"/>
        <v>#REF!</v>
      </c>
      <c r="K539" s="256" t="e">
        <f t="shared" si="307"/>
        <v>#REF!</v>
      </c>
      <c r="L539" s="256">
        <f t="shared" si="300"/>
        <v>59</v>
      </c>
      <c r="M539" s="256" t="e">
        <f t="shared" si="301"/>
        <v>#REF!</v>
      </c>
      <c r="N539" s="256"/>
      <c r="O539" s="256" t="e">
        <f t="shared" si="302"/>
        <v>#REF!</v>
      </c>
      <c r="P539" s="256" t="e">
        <f t="shared" si="303"/>
        <v>#REF!</v>
      </c>
      <c r="Q539" s="219" t="e">
        <f t="shared" si="304"/>
        <v>#REF!</v>
      </c>
    </row>
    <row r="540" spans="1:17" ht="15" hidden="1" customHeight="1" x14ac:dyDescent="0.2">
      <c r="A540" s="253">
        <v>23</v>
      </c>
      <c r="B540" s="254" t="s">
        <v>1315</v>
      </c>
      <c r="C540" s="255">
        <f t="shared" ref="C540:C571" si="309">D540-7</f>
        <v>45079</v>
      </c>
      <c r="D540" s="256">
        <f t="shared" si="305"/>
        <v>45086</v>
      </c>
      <c r="E540" s="256" t="e">
        <f>#REF!+36</f>
        <v>#REF!</v>
      </c>
      <c r="F540" s="256" t="e">
        <f t="shared" si="308"/>
        <v>#REF!</v>
      </c>
      <c r="G540" s="256" t="e">
        <f t="shared" si="308"/>
        <v>#REF!</v>
      </c>
      <c r="H540" s="256" t="e">
        <f t="shared" ref="H540:H571" si="310">E540+27</f>
        <v>#REF!</v>
      </c>
      <c r="I540" s="256" t="e">
        <f t="shared" ref="I540:I570" si="311">J540+34</f>
        <v>#REF!</v>
      </c>
      <c r="J540" s="256" t="e">
        <f t="shared" si="306"/>
        <v>#REF!</v>
      </c>
      <c r="K540" s="256" t="e">
        <f t="shared" si="307"/>
        <v>#REF!</v>
      </c>
      <c r="L540" s="256">
        <f t="shared" ref="L540:L570" si="312">A540+37</f>
        <v>60</v>
      </c>
      <c r="M540" s="256" t="e">
        <f t="shared" ref="M540:M570" si="313">J540+31</f>
        <v>#REF!</v>
      </c>
      <c r="N540" s="256"/>
      <c r="O540" s="256" t="e">
        <f t="shared" ref="O540:O571" si="314">K540+41</f>
        <v>#REF!</v>
      </c>
      <c r="P540" s="256" t="e">
        <f t="shared" ref="P540:P570" si="315">H540+31</f>
        <v>#REF!</v>
      </c>
      <c r="Q540" s="219" t="e">
        <f t="shared" ref="Q540:Q570" si="316">J540+35</f>
        <v>#REF!</v>
      </c>
    </row>
    <row r="541" spans="1:17" ht="15" hidden="1" customHeight="1" x14ac:dyDescent="0.2">
      <c r="A541" s="253">
        <v>24</v>
      </c>
      <c r="B541" s="254" t="s">
        <v>1323</v>
      </c>
      <c r="C541" s="255">
        <f t="shared" si="309"/>
        <v>45086</v>
      </c>
      <c r="D541" s="256">
        <f t="shared" ref="D541:D569" si="317">D540+7</f>
        <v>45093</v>
      </c>
      <c r="E541" s="256" t="e">
        <f>#REF!+36</f>
        <v>#REF!</v>
      </c>
      <c r="F541" s="256" t="e">
        <f t="shared" si="308"/>
        <v>#REF!</v>
      </c>
      <c r="G541" s="256" t="e">
        <f t="shared" si="308"/>
        <v>#REF!</v>
      </c>
      <c r="H541" s="256" t="e">
        <f t="shared" si="310"/>
        <v>#REF!</v>
      </c>
      <c r="I541" s="256" t="e">
        <f t="shared" si="311"/>
        <v>#REF!</v>
      </c>
      <c r="J541" s="256" t="e">
        <f t="shared" si="306"/>
        <v>#REF!</v>
      </c>
      <c r="K541" s="256" t="e">
        <f t="shared" si="307"/>
        <v>#REF!</v>
      </c>
      <c r="L541" s="256">
        <f t="shared" si="312"/>
        <v>61</v>
      </c>
      <c r="M541" s="256" t="e">
        <f t="shared" si="313"/>
        <v>#REF!</v>
      </c>
      <c r="N541" s="256"/>
      <c r="O541" s="256" t="e">
        <f t="shared" si="314"/>
        <v>#REF!</v>
      </c>
      <c r="P541" s="256" t="e">
        <f t="shared" si="315"/>
        <v>#REF!</v>
      </c>
      <c r="Q541" s="219" t="e">
        <f t="shared" si="316"/>
        <v>#REF!</v>
      </c>
    </row>
    <row r="542" spans="1:17" ht="15" hidden="1" customHeight="1" x14ac:dyDescent="0.2">
      <c r="A542" s="253">
        <v>25</v>
      </c>
      <c r="B542" s="254" t="s">
        <v>1329</v>
      </c>
      <c r="C542" s="255">
        <f t="shared" si="309"/>
        <v>45093</v>
      </c>
      <c r="D542" s="256">
        <f t="shared" si="317"/>
        <v>45100</v>
      </c>
      <c r="E542" s="256" t="e">
        <f>#REF!+36</f>
        <v>#REF!</v>
      </c>
      <c r="F542" s="256" t="e">
        <f t="shared" si="308"/>
        <v>#REF!</v>
      </c>
      <c r="G542" s="256" t="e">
        <f t="shared" si="308"/>
        <v>#REF!</v>
      </c>
      <c r="H542" s="256" t="e">
        <f t="shared" si="310"/>
        <v>#REF!</v>
      </c>
      <c r="I542" s="256" t="e">
        <f t="shared" si="311"/>
        <v>#REF!</v>
      </c>
      <c r="J542" s="256" t="e">
        <f t="shared" si="306"/>
        <v>#REF!</v>
      </c>
      <c r="K542" s="256" t="e">
        <f t="shared" si="307"/>
        <v>#REF!</v>
      </c>
      <c r="L542" s="256">
        <f t="shared" si="312"/>
        <v>62</v>
      </c>
      <c r="M542" s="256" t="e">
        <f t="shared" si="313"/>
        <v>#REF!</v>
      </c>
      <c r="N542" s="256"/>
      <c r="O542" s="256" t="e">
        <f t="shared" si="314"/>
        <v>#REF!</v>
      </c>
      <c r="P542" s="256" t="e">
        <f t="shared" si="315"/>
        <v>#REF!</v>
      </c>
      <c r="Q542" s="219" t="e">
        <f t="shared" si="316"/>
        <v>#REF!</v>
      </c>
    </row>
    <row r="543" spans="1:17" ht="15" hidden="1" customHeight="1" x14ac:dyDescent="0.2">
      <c r="A543" s="253">
        <v>26</v>
      </c>
      <c r="B543" s="254" t="s">
        <v>1340</v>
      </c>
      <c r="C543" s="255">
        <f t="shared" si="309"/>
        <v>45100</v>
      </c>
      <c r="D543" s="256">
        <f t="shared" si="317"/>
        <v>45107</v>
      </c>
      <c r="E543" s="256" t="e">
        <f>#REF!+36</f>
        <v>#REF!</v>
      </c>
      <c r="F543" s="256" t="e">
        <f t="shared" si="308"/>
        <v>#REF!</v>
      </c>
      <c r="G543" s="256" t="e">
        <f t="shared" si="308"/>
        <v>#REF!</v>
      </c>
      <c r="H543" s="256" t="e">
        <f t="shared" si="310"/>
        <v>#REF!</v>
      </c>
      <c r="I543" s="256" t="e">
        <f t="shared" si="311"/>
        <v>#REF!</v>
      </c>
      <c r="J543" s="256" t="e">
        <f t="shared" si="306"/>
        <v>#REF!</v>
      </c>
      <c r="K543" s="256" t="e">
        <f t="shared" si="307"/>
        <v>#REF!</v>
      </c>
      <c r="L543" s="256">
        <f t="shared" si="312"/>
        <v>63</v>
      </c>
      <c r="M543" s="256" t="e">
        <f t="shared" si="313"/>
        <v>#REF!</v>
      </c>
      <c r="N543" s="256"/>
      <c r="O543" s="256" t="e">
        <f t="shared" si="314"/>
        <v>#REF!</v>
      </c>
      <c r="P543" s="256" t="e">
        <f t="shared" si="315"/>
        <v>#REF!</v>
      </c>
      <c r="Q543" s="219" t="e">
        <f t="shared" si="316"/>
        <v>#REF!</v>
      </c>
    </row>
    <row r="544" spans="1:17" ht="15" hidden="1" customHeight="1" x14ac:dyDescent="0.2">
      <c r="A544" s="253">
        <v>27</v>
      </c>
      <c r="B544" s="254" t="s">
        <v>1362</v>
      </c>
      <c r="C544" s="255">
        <f t="shared" si="309"/>
        <v>45107</v>
      </c>
      <c r="D544" s="256">
        <f t="shared" si="317"/>
        <v>45114</v>
      </c>
      <c r="E544" s="256" t="e">
        <f>#REF!+36</f>
        <v>#REF!</v>
      </c>
      <c r="F544" s="256" t="e">
        <f t="shared" si="308"/>
        <v>#REF!</v>
      </c>
      <c r="G544" s="256" t="e">
        <f t="shared" si="308"/>
        <v>#REF!</v>
      </c>
      <c r="H544" s="256" t="e">
        <f t="shared" si="310"/>
        <v>#REF!</v>
      </c>
      <c r="I544" s="256" t="e">
        <f t="shared" si="311"/>
        <v>#REF!</v>
      </c>
      <c r="J544" s="256" t="e">
        <f t="shared" si="306"/>
        <v>#REF!</v>
      </c>
      <c r="K544" s="256" t="e">
        <f t="shared" si="307"/>
        <v>#REF!</v>
      </c>
      <c r="L544" s="256">
        <f t="shared" si="312"/>
        <v>64</v>
      </c>
      <c r="M544" s="256" t="e">
        <f t="shared" si="313"/>
        <v>#REF!</v>
      </c>
      <c r="N544" s="256"/>
      <c r="O544" s="256" t="e">
        <f t="shared" si="314"/>
        <v>#REF!</v>
      </c>
      <c r="P544" s="256" t="e">
        <f t="shared" si="315"/>
        <v>#REF!</v>
      </c>
      <c r="Q544" s="219" t="e">
        <f t="shared" si="316"/>
        <v>#REF!</v>
      </c>
    </row>
    <row r="545" spans="1:17" ht="15" hidden="1" customHeight="1" x14ac:dyDescent="0.2">
      <c r="A545" s="253">
        <v>28</v>
      </c>
      <c r="B545" s="254" t="s">
        <v>1363</v>
      </c>
      <c r="C545" s="255">
        <f t="shared" si="309"/>
        <v>45114</v>
      </c>
      <c r="D545" s="256">
        <f t="shared" si="317"/>
        <v>45121</v>
      </c>
      <c r="E545" s="256" t="e">
        <f>#REF!+36</f>
        <v>#REF!</v>
      </c>
      <c r="F545" s="256" t="e">
        <f t="shared" si="308"/>
        <v>#REF!</v>
      </c>
      <c r="G545" s="256" t="e">
        <f t="shared" si="308"/>
        <v>#REF!</v>
      </c>
      <c r="H545" s="256" t="e">
        <f t="shared" si="310"/>
        <v>#REF!</v>
      </c>
      <c r="I545" s="256" t="e">
        <f t="shared" si="311"/>
        <v>#REF!</v>
      </c>
      <c r="J545" s="256" t="e">
        <f t="shared" si="306"/>
        <v>#REF!</v>
      </c>
      <c r="K545" s="256" t="e">
        <f t="shared" si="307"/>
        <v>#REF!</v>
      </c>
      <c r="L545" s="256">
        <f t="shared" si="312"/>
        <v>65</v>
      </c>
      <c r="M545" s="256" t="e">
        <f t="shared" si="313"/>
        <v>#REF!</v>
      </c>
      <c r="N545" s="256"/>
      <c r="O545" s="256" t="e">
        <f t="shared" si="314"/>
        <v>#REF!</v>
      </c>
      <c r="P545" s="256" t="e">
        <f t="shared" si="315"/>
        <v>#REF!</v>
      </c>
      <c r="Q545" s="219" t="e">
        <f t="shared" si="316"/>
        <v>#REF!</v>
      </c>
    </row>
    <row r="546" spans="1:17" ht="15" hidden="1" customHeight="1" x14ac:dyDescent="0.2">
      <c r="A546" s="253">
        <v>29</v>
      </c>
      <c r="B546" s="254" t="s">
        <v>1364</v>
      </c>
      <c r="C546" s="255">
        <f t="shared" si="309"/>
        <v>45121</v>
      </c>
      <c r="D546" s="256">
        <f t="shared" si="317"/>
        <v>45128</v>
      </c>
      <c r="E546" s="256" t="e">
        <f>#REF!+36</f>
        <v>#REF!</v>
      </c>
      <c r="F546" s="256" t="e">
        <f t="shared" si="308"/>
        <v>#REF!</v>
      </c>
      <c r="G546" s="256" t="e">
        <f t="shared" si="308"/>
        <v>#REF!</v>
      </c>
      <c r="H546" s="256" t="e">
        <f t="shared" si="310"/>
        <v>#REF!</v>
      </c>
      <c r="I546" s="256" t="e">
        <f t="shared" si="311"/>
        <v>#REF!</v>
      </c>
      <c r="J546" s="256" t="e">
        <f t="shared" ref="J546:J570" si="318">E546+29</f>
        <v>#REF!</v>
      </c>
      <c r="K546" s="256" t="e">
        <f t="shared" ref="K546:K570" si="319">F546+29</f>
        <v>#REF!</v>
      </c>
      <c r="L546" s="256">
        <f t="shared" si="312"/>
        <v>66</v>
      </c>
      <c r="M546" s="256" t="e">
        <f t="shared" si="313"/>
        <v>#REF!</v>
      </c>
      <c r="N546" s="256"/>
      <c r="O546" s="256" t="e">
        <f t="shared" si="314"/>
        <v>#REF!</v>
      </c>
      <c r="P546" s="256" t="e">
        <f t="shared" si="315"/>
        <v>#REF!</v>
      </c>
      <c r="Q546" s="219" t="e">
        <f t="shared" si="316"/>
        <v>#REF!</v>
      </c>
    </row>
    <row r="547" spans="1:17" ht="15" hidden="1" customHeight="1" x14ac:dyDescent="0.2">
      <c r="A547" s="253">
        <v>30</v>
      </c>
      <c r="B547" s="254" t="s">
        <v>1374</v>
      </c>
      <c r="C547" s="255">
        <f t="shared" si="309"/>
        <v>45128</v>
      </c>
      <c r="D547" s="256">
        <f t="shared" si="317"/>
        <v>45135</v>
      </c>
      <c r="E547" s="256" t="e">
        <f>#REF!+36</f>
        <v>#REF!</v>
      </c>
      <c r="F547" s="256" t="e">
        <f t="shared" si="308"/>
        <v>#REF!</v>
      </c>
      <c r="G547" s="256" t="e">
        <f t="shared" si="308"/>
        <v>#REF!</v>
      </c>
      <c r="H547" s="256" t="e">
        <f t="shared" si="310"/>
        <v>#REF!</v>
      </c>
      <c r="I547" s="256" t="e">
        <f t="shared" si="311"/>
        <v>#REF!</v>
      </c>
      <c r="J547" s="256" t="e">
        <f t="shared" si="318"/>
        <v>#REF!</v>
      </c>
      <c r="K547" s="256" t="e">
        <f t="shared" si="319"/>
        <v>#REF!</v>
      </c>
      <c r="L547" s="256">
        <f t="shared" si="312"/>
        <v>67</v>
      </c>
      <c r="M547" s="256" t="e">
        <f t="shared" si="313"/>
        <v>#REF!</v>
      </c>
      <c r="N547" s="256"/>
      <c r="O547" s="256" t="e">
        <f t="shared" si="314"/>
        <v>#REF!</v>
      </c>
      <c r="P547" s="256" t="e">
        <f t="shared" si="315"/>
        <v>#REF!</v>
      </c>
      <c r="Q547" s="219" t="e">
        <f t="shared" si="316"/>
        <v>#REF!</v>
      </c>
    </row>
    <row r="548" spans="1:17" ht="15" hidden="1" customHeight="1" x14ac:dyDescent="0.2">
      <c r="A548" s="253">
        <v>31</v>
      </c>
      <c r="B548" s="254" t="s">
        <v>1385</v>
      </c>
      <c r="C548" s="255">
        <f t="shared" si="309"/>
        <v>45135</v>
      </c>
      <c r="D548" s="256">
        <f t="shared" si="317"/>
        <v>45142</v>
      </c>
      <c r="E548" s="256" t="e">
        <f>#REF!+36</f>
        <v>#REF!</v>
      </c>
      <c r="F548" s="256" t="e">
        <f t="shared" si="308"/>
        <v>#REF!</v>
      </c>
      <c r="G548" s="256" t="e">
        <f t="shared" si="308"/>
        <v>#REF!</v>
      </c>
      <c r="H548" s="256" t="e">
        <f t="shared" si="310"/>
        <v>#REF!</v>
      </c>
      <c r="I548" s="256" t="e">
        <f t="shared" si="311"/>
        <v>#REF!</v>
      </c>
      <c r="J548" s="256" t="e">
        <f t="shared" si="318"/>
        <v>#REF!</v>
      </c>
      <c r="K548" s="256" t="e">
        <f t="shared" si="319"/>
        <v>#REF!</v>
      </c>
      <c r="L548" s="256">
        <f t="shared" si="312"/>
        <v>68</v>
      </c>
      <c r="M548" s="256" t="e">
        <f t="shared" si="313"/>
        <v>#REF!</v>
      </c>
      <c r="N548" s="256"/>
      <c r="O548" s="256" t="e">
        <f t="shared" si="314"/>
        <v>#REF!</v>
      </c>
      <c r="P548" s="256" t="e">
        <f t="shared" si="315"/>
        <v>#REF!</v>
      </c>
      <c r="Q548" s="219" t="e">
        <f t="shared" si="316"/>
        <v>#REF!</v>
      </c>
    </row>
    <row r="549" spans="1:17" ht="15" hidden="1" customHeight="1" x14ac:dyDescent="0.2">
      <c r="A549" s="253">
        <v>32</v>
      </c>
      <c r="B549" s="254" t="s">
        <v>1392</v>
      </c>
      <c r="C549" s="255">
        <f t="shared" si="309"/>
        <v>45142</v>
      </c>
      <c r="D549" s="256">
        <f t="shared" si="317"/>
        <v>45149</v>
      </c>
      <c r="E549" s="256" t="e">
        <f>#REF!+36</f>
        <v>#REF!</v>
      </c>
      <c r="F549" s="256" t="e">
        <f t="shared" si="308"/>
        <v>#REF!</v>
      </c>
      <c r="G549" s="256" t="e">
        <f t="shared" si="308"/>
        <v>#REF!</v>
      </c>
      <c r="H549" s="256" t="e">
        <f t="shared" si="310"/>
        <v>#REF!</v>
      </c>
      <c r="I549" s="256" t="e">
        <f t="shared" si="311"/>
        <v>#REF!</v>
      </c>
      <c r="J549" s="256" t="e">
        <f t="shared" si="318"/>
        <v>#REF!</v>
      </c>
      <c r="K549" s="256" t="e">
        <f t="shared" si="319"/>
        <v>#REF!</v>
      </c>
      <c r="L549" s="256">
        <f t="shared" si="312"/>
        <v>69</v>
      </c>
      <c r="M549" s="256" t="e">
        <f t="shared" si="313"/>
        <v>#REF!</v>
      </c>
      <c r="N549" s="256"/>
      <c r="O549" s="256" t="e">
        <f t="shared" si="314"/>
        <v>#REF!</v>
      </c>
      <c r="P549" s="256" t="e">
        <f t="shared" si="315"/>
        <v>#REF!</v>
      </c>
      <c r="Q549" s="219" t="e">
        <f t="shared" si="316"/>
        <v>#REF!</v>
      </c>
    </row>
    <row r="550" spans="1:17" ht="15" hidden="1" customHeight="1" x14ac:dyDescent="0.2">
      <c r="A550" s="253">
        <v>33</v>
      </c>
      <c r="B550" s="254" t="s">
        <v>1402</v>
      </c>
      <c r="C550" s="255">
        <f t="shared" si="309"/>
        <v>45149</v>
      </c>
      <c r="D550" s="256">
        <f t="shared" si="317"/>
        <v>45156</v>
      </c>
      <c r="E550" s="256" t="e">
        <f>#REF!+36</f>
        <v>#REF!</v>
      </c>
      <c r="F550" s="256" t="e">
        <f t="shared" si="308"/>
        <v>#REF!</v>
      </c>
      <c r="G550" s="256" t="e">
        <f t="shared" si="308"/>
        <v>#REF!</v>
      </c>
      <c r="H550" s="256" t="e">
        <f t="shared" si="310"/>
        <v>#REF!</v>
      </c>
      <c r="I550" s="256" t="e">
        <f t="shared" si="311"/>
        <v>#REF!</v>
      </c>
      <c r="J550" s="256" t="e">
        <f t="shared" si="318"/>
        <v>#REF!</v>
      </c>
      <c r="K550" s="256" t="e">
        <f t="shared" si="319"/>
        <v>#REF!</v>
      </c>
      <c r="L550" s="256">
        <f t="shared" si="312"/>
        <v>70</v>
      </c>
      <c r="M550" s="256" t="e">
        <f t="shared" si="313"/>
        <v>#REF!</v>
      </c>
      <c r="N550" s="256"/>
      <c r="O550" s="256" t="e">
        <f t="shared" si="314"/>
        <v>#REF!</v>
      </c>
      <c r="P550" s="256" t="e">
        <f t="shared" si="315"/>
        <v>#REF!</v>
      </c>
      <c r="Q550" s="219" t="e">
        <f t="shared" si="316"/>
        <v>#REF!</v>
      </c>
    </row>
    <row r="551" spans="1:17" ht="15" hidden="1" customHeight="1" x14ac:dyDescent="0.2">
      <c r="A551" s="253">
        <v>34</v>
      </c>
      <c r="B551" s="254" t="s">
        <v>1411</v>
      </c>
      <c r="C551" s="255">
        <f t="shared" si="309"/>
        <v>45156</v>
      </c>
      <c r="D551" s="256">
        <f t="shared" si="317"/>
        <v>45163</v>
      </c>
      <c r="E551" s="256" t="e">
        <f>#REF!+36</f>
        <v>#REF!</v>
      </c>
      <c r="F551" s="256" t="e">
        <f t="shared" si="308"/>
        <v>#REF!</v>
      </c>
      <c r="G551" s="256" t="e">
        <f t="shared" si="308"/>
        <v>#REF!</v>
      </c>
      <c r="H551" s="256" t="e">
        <f t="shared" si="310"/>
        <v>#REF!</v>
      </c>
      <c r="I551" s="256" t="e">
        <f t="shared" si="311"/>
        <v>#REF!</v>
      </c>
      <c r="J551" s="256" t="e">
        <f t="shared" si="318"/>
        <v>#REF!</v>
      </c>
      <c r="K551" s="256" t="e">
        <f t="shared" si="319"/>
        <v>#REF!</v>
      </c>
      <c r="L551" s="256">
        <f t="shared" si="312"/>
        <v>71</v>
      </c>
      <c r="M551" s="256" t="e">
        <f t="shared" si="313"/>
        <v>#REF!</v>
      </c>
      <c r="N551" s="256"/>
      <c r="O551" s="256" t="e">
        <f t="shared" si="314"/>
        <v>#REF!</v>
      </c>
      <c r="P551" s="256" t="e">
        <f t="shared" si="315"/>
        <v>#REF!</v>
      </c>
      <c r="Q551" s="219" t="e">
        <f t="shared" si="316"/>
        <v>#REF!</v>
      </c>
    </row>
    <row r="552" spans="1:17" ht="15" hidden="1" customHeight="1" x14ac:dyDescent="0.2">
      <c r="A552" s="253">
        <v>35</v>
      </c>
      <c r="B552" s="254" t="s">
        <v>7</v>
      </c>
      <c r="C552" s="257">
        <f t="shared" si="309"/>
        <v>45163</v>
      </c>
      <c r="D552" s="258">
        <f t="shared" si="317"/>
        <v>45170</v>
      </c>
      <c r="E552" s="258" t="e">
        <f>#REF!+36</f>
        <v>#REF!</v>
      </c>
      <c r="F552" s="258" t="e">
        <f t="shared" si="308"/>
        <v>#REF!</v>
      </c>
      <c r="G552" s="258" t="e">
        <f t="shared" si="308"/>
        <v>#REF!</v>
      </c>
      <c r="H552" s="258" t="e">
        <f t="shared" si="310"/>
        <v>#REF!</v>
      </c>
      <c r="I552" s="258" t="e">
        <f t="shared" si="311"/>
        <v>#REF!</v>
      </c>
      <c r="J552" s="258" t="e">
        <f t="shared" si="318"/>
        <v>#REF!</v>
      </c>
      <c r="K552" s="258" t="e">
        <f t="shared" si="319"/>
        <v>#REF!</v>
      </c>
      <c r="L552" s="258">
        <f t="shared" si="312"/>
        <v>72</v>
      </c>
      <c r="M552" s="258" t="e">
        <f t="shared" si="313"/>
        <v>#REF!</v>
      </c>
      <c r="N552" s="258"/>
      <c r="O552" s="258" t="e">
        <f t="shared" si="314"/>
        <v>#REF!</v>
      </c>
      <c r="P552" s="258" t="e">
        <f t="shared" si="315"/>
        <v>#REF!</v>
      </c>
      <c r="Q552" s="306" t="e">
        <f t="shared" si="316"/>
        <v>#REF!</v>
      </c>
    </row>
    <row r="553" spans="1:17" ht="15" hidden="1" customHeight="1" x14ac:dyDescent="0.2">
      <c r="A553" s="253">
        <v>36</v>
      </c>
      <c r="B553" s="254" t="s">
        <v>1424</v>
      </c>
      <c r="C553" s="255">
        <f t="shared" si="309"/>
        <v>45170</v>
      </c>
      <c r="D553" s="256">
        <f t="shared" si="317"/>
        <v>45177</v>
      </c>
      <c r="E553" s="256" t="e">
        <f>#REF!+36</f>
        <v>#REF!</v>
      </c>
      <c r="F553" s="256" t="e">
        <f t="shared" si="308"/>
        <v>#REF!</v>
      </c>
      <c r="G553" s="256" t="e">
        <f t="shared" si="308"/>
        <v>#REF!</v>
      </c>
      <c r="H553" s="256" t="e">
        <f t="shared" si="310"/>
        <v>#REF!</v>
      </c>
      <c r="I553" s="256" t="e">
        <f t="shared" si="311"/>
        <v>#REF!</v>
      </c>
      <c r="J553" s="256" t="e">
        <f t="shared" si="318"/>
        <v>#REF!</v>
      </c>
      <c r="K553" s="256" t="e">
        <f t="shared" si="319"/>
        <v>#REF!</v>
      </c>
      <c r="L553" s="256">
        <f t="shared" si="312"/>
        <v>73</v>
      </c>
      <c r="M553" s="256" t="e">
        <f t="shared" si="313"/>
        <v>#REF!</v>
      </c>
      <c r="N553" s="256"/>
      <c r="O553" s="256" t="e">
        <f t="shared" si="314"/>
        <v>#REF!</v>
      </c>
      <c r="P553" s="256" t="e">
        <f t="shared" si="315"/>
        <v>#REF!</v>
      </c>
      <c r="Q553" s="219" t="e">
        <f t="shared" si="316"/>
        <v>#REF!</v>
      </c>
    </row>
    <row r="554" spans="1:17" ht="15" hidden="1" customHeight="1" x14ac:dyDescent="0.2">
      <c r="A554" s="253">
        <v>37</v>
      </c>
      <c r="B554" s="254" t="s">
        <v>1431</v>
      </c>
      <c r="C554" s="255">
        <f t="shared" si="309"/>
        <v>45177</v>
      </c>
      <c r="D554" s="256">
        <f t="shared" si="317"/>
        <v>45184</v>
      </c>
      <c r="E554" s="256" t="e">
        <f>#REF!+36</f>
        <v>#REF!</v>
      </c>
      <c r="F554" s="256" t="e">
        <f t="shared" si="308"/>
        <v>#REF!</v>
      </c>
      <c r="G554" s="256" t="e">
        <f t="shared" si="308"/>
        <v>#REF!</v>
      </c>
      <c r="H554" s="256" t="e">
        <f t="shared" si="310"/>
        <v>#REF!</v>
      </c>
      <c r="I554" s="256" t="e">
        <f t="shared" si="311"/>
        <v>#REF!</v>
      </c>
      <c r="J554" s="256" t="e">
        <f t="shared" si="318"/>
        <v>#REF!</v>
      </c>
      <c r="K554" s="256" t="e">
        <f t="shared" si="319"/>
        <v>#REF!</v>
      </c>
      <c r="L554" s="256">
        <f t="shared" si="312"/>
        <v>74</v>
      </c>
      <c r="M554" s="256" t="e">
        <f t="shared" si="313"/>
        <v>#REF!</v>
      </c>
      <c r="N554" s="256"/>
      <c r="O554" s="256" t="e">
        <f t="shared" si="314"/>
        <v>#REF!</v>
      </c>
      <c r="P554" s="256" t="e">
        <f t="shared" si="315"/>
        <v>#REF!</v>
      </c>
      <c r="Q554" s="219" t="e">
        <f t="shared" si="316"/>
        <v>#REF!</v>
      </c>
    </row>
    <row r="555" spans="1:17" ht="15" hidden="1" customHeight="1" x14ac:dyDescent="0.2">
      <c r="A555" s="253">
        <v>38</v>
      </c>
      <c r="B555" s="254" t="s">
        <v>1438</v>
      </c>
      <c r="C555" s="255">
        <f t="shared" si="309"/>
        <v>45184</v>
      </c>
      <c r="D555" s="256">
        <f t="shared" si="317"/>
        <v>45191</v>
      </c>
      <c r="E555" s="256" t="e">
        <f>#REF!+36</f>
        <v>#REF!</v>
      </c>
      <c r="F555" s="256" t="e">
        <f t="shared" si="308"/>
        <v>#REF!</v>
      </c>
      <c r="G555" s="256" t="e">
        <f t="shared" si="308"/>
        <v>#REF!</v>
      </c>
      <c r="H555" s="256" t="e">
        <f t="shared" si="310"/>
        <v>#REF!</v>
      </c>
      <c r="I555" s="256" t="e">
        <f t="shared" si="311"/>
        <v>#REF!</v>
      </c>
      <c r="J555" s="256" t="e">
        <f t="shared" si="318"/>
        <v>#REF!</v>
      </c>
      <c r="K555" s="256" t="e">
        <f t="shared" si="319"/>
        <v>#REF!</v>
      </c>
      <c r="L555" s="256">
        <f t="shared" si="312"/>
        <v>75</v>
      </c>
      <c r="M555" s="256" t="e">
        <f t="shared" si="313"/>
        <v>#REF!</v>
      </c>
      <c r="N555" s="256"/>
      <c r="O555" s="256" t="e">
        <f t="shared" si="314"/>
        <v>#REF!</v>
      </c>
      <c r="P555" s="256" t="e">
        <f t="shared" si="315"/>
        <v>#REF!</v>
      </c>
      <c r="Q555" s="219" t="e">
        <f t="shared" si="316"/>
        <v>#REF!</v>
      </c>
    </row>
    <row r="556" spans="1:17" ht="15" hidden="1" customHeight="1" x14ac:dyDescent="0.2">
      <c r="A556" s="253">
        <v>39</v>
      </c>
      <c r="B556" s="254" t="s">
        <v>1452</v>
      </c>
      <c r="C556" s="255">
        <f t="shared" si="309"/>
        <v>45191</v>
      </c>
      <c r="D556" s="256">
        <f t="shared" si="317"/>
        <v>45198</v>
      </c>
      <c r="E556" s="256" t="e">
        <f>#REF!+36</f>
        <v>#REF!</v>
      </c>
      <c r="F556" s="256" t="e">
        <f t="shared" si="308"/>
        <v>#REF!</v>
      </c>
      <c r="G556" s="256" t="e">
        <f t="shared" si="308"/>
        <v>#REF!</v>
      </c>
      <c r="H556" s="256" t="e">
        <f t="shared" si="310"/>
        <v>#REF!</v>
      </c>
      <c r="I556" s="256" t="e">
        <f t="shared" si="311"/>
        <v>#REF!</v>
      </c>
      <c r="J556" s="256" t="e">
        <f t="shared" si="318"/>
        <v>#REF!</v>
      </c>
      <c r="K556" s="256" t="e">
        <f t="shared" si="319"/>
        <v>#REF!</v>
      </c>
      <c r="L556" s="256">
        <f t="shared" si="312"/>
        <v>76</v>
      </c>
      <c r="M556" s="256" t="e">
        <f t="shared" si="313"/>
        <v>#REF!</v>
      </c>
      <c r="N556" s="256"/>
      <c r="O556" s="256" t="e">
        <f t="shared" si="314"/>
        <v>#REF!</v>
      </c>
      <c r="P556" s="256" t="e">
        <f t="shared" si="315"/>
        <v>#REF!</v>
      </c>
      <c r="Q556" s="219" t="e">
        <f t="shared" si="316"/>
        <v>#REF!</v>
      </c>
    </row>
    <row r="557" spans="1:17" ht="15" hidden="1" customHeight="1" x14ac:dyDescent="0.2">
      <c r="A557" s="253">
        <v>40</v>
      </c>
      <c r="B557" s="254" t="s">
        <v>1461</v>
      </c>
      <c r="C557" s="255">
        <f t="shared" si="309"/>
        <v>45198</v>
      </c>
      <c r="D557" s="256">
        <f t="shared" si="317"/>
        <v>45205</v>
      </c>
      <c r="E557" s="256" t="e">
        <f>#REF!+36</f>
        <v>#REF!</v>
      </c>
      <c r="F557" s="256" t="e">
        <f t="shared" si="308"/>
        <v>#REF!</v>
      </c>
      <c r="G557" s="256" t="e">
        <f t="shared" si="308"/>
        <v>#REF!</v>
      </c>
      <c r="H557" s="256" t="e">
        <f t="shared" si="310"/>
        <v>#REF!</v>
      </c>
      <c r="I557" s="256" t="e">
        <f t="shared" si="311"/>
        <v>#REF!</v>
      </c>
      <c r="J557" s="256" t="e">
        <f t="shared" si="318"/>
        <v>#REF!</v>
      </c>
      <c r="K557" s="256" t="e">
        <f t="shared" si="319"/>
        <v>#REF!</v>
      </c>
      <c r="L557" s="256">
        <f t="shared" si="312"/>
        <v>77</v>
      </c>
      <c r="M557" s="256" t="e">
        <f t="shared" si="313"/>
        <v>#REF!</v>
      </c>
      <c r="N557" s="256"/>
      <c r="O557" s="256" t="e">
        <f t="shared" si="314"/>
        <v>#REF!</v>
      </c>
      <c r="P557" s="256" t="e">
        <f t="shared" si="315"/>
        <v>#REF!</v>
      </c>
      <c r="Q557" s="219" t="e">
        <f t="shared" si="316"/>
        <v>#REF!</v>
      </c>
    </row>
    <row r="558" spans="1:17" ht="15" hidden="1" customHeight="1" x14ac:dyDescent="0.2">
      <c r="A558" s="253">
        <v>41</v>
      </c>
      <c r="B558" s="254" t="s">
        <v>1469</v>
      </c>
      <c r="C558" s="255">
        <f t="shared" si="309"/>
        <v>45205</v>
      </c>
      <c r="D558" s="256">
        <f t="shared" si="317"/>
        <v>45212</v>
      </c>
      <c r="E558" s="256" t="e">
        <f>#REF!+36</f>
        <v>#REF!</v>
      </c>
      <c r="F558" s="256" t="e">
        <f t="shared" si="308"/>
        <v>#REF!</v>
      </c>
      <c r="G558" s="256" t="e">
        <f t="shared" si="308"/>
        <v>#REF!</v>
      </c>
      <c r="H558" s="256" t="e">
        <f t="shared" si="310"/>
        <v>#REF!</v>
      </c>
      <c r="I558" s="256" t="e">
        <f t="shared" si="311"/>
        <v>#REF!</v>
      </c>
      <c r="J558" s="256" t="e">
        <f t="shared" si="318"/>
        <v>#REF!</v>
      </c>
      <c r="K558" s="256" t="e">
        <f t="shared" si="319"/>
        <v>#REF!</v>
      </c>
      <c r="L558" s="256">
        <f t="shared" si="312"/>
        <v>78</v>
      </c>
      <c r="M558" s="256" t="e">
        <f t="shared" si="313"/>
        <v>#REF!</v>
      </c>
      <c r="N558" s="256"/>
      <c r="O558" s="256" t="e">
        <f t="shared" si="314"/>
        <v>#REF!</v>
      </c>
      <c r="P558" s="256" t="e">
        <f t="shared" si="315"/>
        <v>#REF!</v>
      </c>
      <c r="Q558" s="219" t="e">
        <f t="shared" si="316"/>
        <v>#REF!</v>
      </c>
    </row>
    <row r="559" spans="1:17" ht="15" hidden="1" customHeight="1" x14ac:dyDescent="0.2">
      <c r="A559" s="253">
        <v>42</v>
      </c>
      <c r="B559" s="254" t="s">
        <v>1478</v>
      </c>
      <c r="C559" s="255">
        <f t="shared" si="309"/>
        <v>45212</v>
      </c>
      <c r="D559" s="256">
        <f t="shared" si="317"/>
        <v>45219</v>
      </c>
      <c r="E559" s="256" t="e">
        <f>#REF!+36</f>
        <v>#REF!</v>
      </c>
      <c r="F559" s="256" t="e">
        <f t="shared" si="308"/>
        <v>#REF!</v>
      </c>
      <c r="G559" s="256" t="e">
        <f t="shared" si="308"/>
        <v>#REF!</v>
      </c>
      <c r="H559" s="256" t="e">
        <f t="shared" si="310"/>
        <v>#REF!</v>
      </c>
      <c r="I559" s="256" t="e">
        <f t="shared" si="311"/>
        <v>#REF!</v>
      </c>
      <c r="J559" s="256" t="e">
        <f t="shared" si="318"/>
        <v>#REF!</v>
      </c>
      <c r="K559" s="256" t="e">
        <f t="shared" si="319"/>
        <v>#REF!</v>
      </c>
      <c r="L559" s="256">
        <f t="shared" si="312"/>
        <v>79</v>
      </c>
      <c r="M559" s="256" t="e">
        <f t="shared" si="313"/>
        <v>#REF!</v>
      </c>
      <c r="N559" s="256"/>
      <c r="O559" s="256" t="e">
        <f t="shared" si="314"/>
        <v>#REF!</v>
      </c>
      <c r="P559" s="256" t="e">
        <f t="shared" si="315"/>
        <v>#REF!</v>
      </c>
      <c r="Q559" s="219" t="e">
        <f t="shared" si="316"/>
        <v>#REF!</v>
      </c>
    </row>
    <row r="560" spans="1:17" ht="15" hidden="1" customHeight="1" x14ac:dyDescent="0.2">
      <c r="A560" s="253">
        <v>43</v>
      </c>
      <c r="B560" s="254" t="s">
        <v>1486</v>
      </c>
      <c r="C560" s="255">
        <f t="shared" si="309"/>
        <v>45219</v>
      </c>
      <c r="D560" s="256">
        <f t="shared" si="317"/>
        <v>45226</v>
      </c>
      <c r="E560" s="256" t="e">
        <f>#REF!+36</f>
        <v>#REF!</v>
      </c>
      <c r="F560" s="256" t="e">
        <f t="shared" si="308"/>
        <v>#REF!</v>
      </c>
      <c r="G560" s="256" t="e">
        <f t="shared" si="308"/>
        <v>#REF!</v>
      </c>
      <c r="H560" s="256" t="e">
        <f t="shared" si="310"/>
        <v>#REF!</v>
      </c>
      <c r="I560" s="256" t="e">
        <f t="shared" si="311"/>
        <v>#REF!</v>
      </c>
      <c r="J560" s="256" t="e">
        <f t="shared" si="318"/>
        <v>#REF!</v>
      </c>
      <c r="K560" s="256" t="e">
        <f t="shared" si="319"/>
        <v>#REF!</v>
      </c>
      <c r="L560" s="256">
        <f t="shared" si="312"/>
        <v>80</v>
      </c>
      <c r="M560" s="256" t="e">
        <f t="shared" si="313"/>
        <v>#REF!</v>
      </c>
      <c r="N560" s="256"/>
      <c r="O560" s="256" t="e">
        <f t="shared" si="314"/>
        <v>#REF!</v>
      </c>
      <c r="P560" s="256" t="e">
        <f t="shared" si="315"/>
        <v>#REF!</v>
      </c>
      <c r="Q560" s="219" t="e">
        <f t="shared" si="316"/>
        <v>#REF!</v>
      </c>
    </row>
    <row r="561" spans="1:17" ht="15" hidden="1" customHeight="1" x14ac:dyDescent="0.2">
      <c r="A561" s="253">
        <v>44</v>
      </c>
      <c r="B561" s="254" t="s">
        <v>1494</v>
      </c>
      <c r="C561" s="255">
        <f t="shared" si="309"/>
        <v>45226</v>
      </c>
      <c r="D561" s="256">
        <f t="shared" si="317"/>
        <v>45233</v>
      </c>
      <c r="E561" s="256" t="e">
        <f>#REF!+36</f>
        <v>#REF!</v>
      </c>
      <c r="F561" s="256" t="e">
        <f t="shared" si="308"/>
        <v>#REF!</v>
      </c>
      <c r="G561" s="256" t="e">
        <f t="shared" si="308"/>
        <v>#REF!</v>
      </c>
      <c r="H561" s="256" t="e">
        <f t="shared" si="310"/>
        <v>#REF!</v>
      </c>
      <c r="I561" s="256" t="e">
        <f t="shared" si="311"/>
        <v>#REF!</v>
      </c>
      <c r="J561" s="256" t="e">
        <f t="shared" si="318"/>
        <v>#REF!</v>
      </c>
      <c r="K561" s="256" t="e">
        <f t="shared" si="319"/>
        <v>#REF!</v>
      </c>
      <c r="L561" s="256">
        <f t="shared" si="312"/>
        <v>81</v>
      </c>
      <c r="M561" s="256" t="e">
        <f t="shared" si="313"/>
        <v>#REF!</v>
      </c>
      <c r="N561" s="256"/>
      <c r="O561" s="256" t="e">
        <f t="shared" si="314"/>
        <v>#REF!</v>
      </c>
      <c r="P561" s="256" t="e">
        <f t="shared" si="315"/>
        <v>#REF!</v>
      </c>
      <c r="Q561" s="219" t="e">
        <f t="shared" si="316"/>
        <v>#REF!</v>
      </c>
    </row>
    <row r="562" spans="1:17" ht="15" hidden="1" customHeight="1" x14ac:dyDescent="0.2">
      <c r="A562" s="253">
        <v>45</v>
      </c>
      <c r="B562" s="254" t="s">
        <v>1503</v>
      </c>
      <c r="C562" s="255">
        <f t="shared" si="309"/>
        <v>45233</v>
      </c>
      <c r="D562" s="256">
        <f t="shared" si="317"/>
        <v>45240</v>
      </c>
      <c r="E562" s="256" t="e">
        <f>#REF!+36</f>
        <v>#REF!</v>
      </c>
      <c r="F562" s="256" t="e">
        <f t="shared" si="308"/>
        <v>#REF!</v>
      </c>
      <c r="G562" s="256" t="e">
        <f t="shared" si="308"/>
        <v>#REF!</v>
      </c>
      <c r="H562" s="256" t="e">
        <f t="shared" si="310"/>
        <v>#REF!</v>
      </c>
      <c r="I562" s="256" t="e">
        <f t="shared" si="311"/>
        <v>#REF!</v>
      </c>
      <c r="J562" s="256" t="e">
        <f t="shared" si="318"/>
        <v>#REF!</v>
      </c>
      <c r="K562" s="256" t="e">
        <f t="shared" si="319"/>
        <v>#REF!</v>
      </c>
      <c r="L562" s="256">
        <f t="shared" si="312"/>
        <v>82</v>
      </c>
      <c r="M562" s="256" t="e">
        <f t="shared" si="313"/>
        <v>#REF!</v>
      </c>
      <c r="N562" s="256"/>
      <c r="O562" s="256" t="e">
        <f t="shared" si="314"/>
        <v>#REF!</v>
      </c>
      <c r="P562" s="256" t="e">
        <f t="shared" si="315"/>
        <v>#REF!</v>
      </c>
      <c r="Q562" s="219" t="e">
        <f t="shared" si="316"/>
        <v>#REF!</v>
      </c>
    </row>
    <row r="563" spans="1:17" ht="15" hidden="1" customHeight="1" x14ac:dyDescent="0.2">
      <c r="A563" s="253">
        <v>46</v>
      </c>
      <c r="B563" s="254" t="s">
        <v>1519</v>
      </c>
      <c r="C563" s="255">
        <f t="shared" si="309"/>
        <v>45240</v>
      </c>
      <c r="D563" s="256">
        <f t="shared" si="317"/>
        <v>45247</v>
      </c>
      <c r="E563" s="256" t="e">
        <f>#REF!+36</f>
        <v>#REF!</v>
      </c>
      <c r="F563" s="256" t="e">
        <f t="shared" si="308"/>
        <v>#REF!</v>
      </c>
      <c r="G563" s="256" t="e">
        <f t="shared" si="308"/>
        <v>#REF!</v>
      </c>
      <c r="H563" s="256" t="e">
        <f t="shared" si="310"/>
        <v>#REF!</v>
      </c>
      <c r="I563" s="256" t="e">
        <f t="shared" si="311"/>
        <v>#REF!</v>
      </c>
      <c r="J563" s="256" t="e">
        <f t="shared" si="318"/>
        <v>#REF!</v>
      </c>
      <c r="K563" s="256" t="e">
        <f t="shared" si="319"/>
        <v>#REF!</v>
      </c>
      <c r="L563" s="256">
        <f t="shared" si="312"/>
        <v>83</v>
      </c>
      <c r="M563" s="256" t="e">
        <f t="shared" si="313"/>
        <v>#REF!</v>
      </c>
      <c r="N563" s="256"/>
      <c r="O563" s="256" t="e">
        <f t="shared" si="314"/>
        <v>#REF!</v>
      </c>
      <c r="P563" s="256" t="e">
        <f t="shared" si="315"/>
        <v>#REF!</v>
      </c>
      <c r="Q563" s="219" t="e">
        <f t="shared" si="316"/>
        <v>#REF!</v>
      </c>
    </row>
    <row r="564" spans="1:17" ht="15" hidden="1" customHeight="1" x14ac:dyDescent="0.2">
      <c r="A564" s="253">
        <v>47</v>
      </c>
      <c r="B564" s="254" t="s">
        <v>1554</v>
      </c>
      <c r="C564" s="255">
        <f t="shared" si="309"/>
        <v>45247</v>
      </c>
      <c r="D564" s="256">
        <f t="shared" si="317"/>
        <v>45254</v>
      </c>
      <c r="E564" s="256" t="e">
        <f>#REF!+36</f>
        <v>#REF!</v>
      </c>
      <c r="F564" s="256" t="e">
        <f t="shared" si="308"/>
        <v>#REF!</v>
      </c>
      <c r="G564" s="256" t="e">
        <f t="shared" si="308"/>
        <v>#REF!</v>
      </c>
      <c r="H564" s="256" t="e">
        <f t="shared" si="310"/>
        <v>#REF!</v>
      </c>
      <c r="I564" s="256" t="e">
        <f t="shared" si="311"/>
        <v>#REF!</v>
      </c>
      <c r="J564" s="256" t="e">
        <f t="shared" si="318"/>
        <v>#REF!</v>
      </c>
      <c r="K564" s="256" t="e">
        <f t="shared" si="319"/>
        <v>#REF!</v>
      </c>
      <c r="L564" s="256">
        <f t="shared" si="312"/>
        <v>84</v>
      </c>
      <c r="M564" s="256" t="e">
        <f t="shared" si="313"/>
        <v>#REF!</v>
      </c>
      <c r="N564" s="256"/>
      <c r="O564" s="256" t="e">
        <f t="shared" si="314"/>
        <v>#REF!</v>
      </c>
      <c r="P564" s="256" t="e">
        <f t="shared" si="315"/>
        <v>#REF!</v>
      </c>
      <c r="Q564" s="219" t="e">
        <f t="shared" si="316"/>
        <v>#REF!</v>
      </c>
    </row>
    <row r="565" spans="1:17" ht="15" hidden="1" customHeight="1" x14ac:dyDescent="0.2">
      <c r="A565" s="253">
        <v>48</v>
      </c>
      <c r="B565" s="254" t="s">
        <v>1555</v>
      </c>
      <c r="C565" s="255">
        <f t="shared" si="309"/>
        <v>45254</v>
      </c>
      <c r="D565" s="256">
        <f t="shared" si="317"/>
        <v>45261</v>
      </c>
      <c r="E565" s="256" t="e">
        <f>#REF!+36</f>
        <v>#REF!</v>
      </c>
      <c r="F565" s="256" t="e">
        <f t="shared" si="308"/>
        <v>#REF!</v>
      </c>
      <c r="G565" s="256" t="e">
        <f t="shared" si="308"/>
        <v>#REF!</v>
      </c>
      <c r="H565" s="256" t="e">
        <f t="shared" si="310"/>
        <v>#REF!</v>
      </c>
      <c r="I565" s="256" t="e">
        <f t="shared" si="311"/>
        <v>#REF!</v>
      </c>
      <c r="J565" s="256" t="e">
        <f t="shared" si="318"/>
        <v>#REF!</v>
      </c>
      <c r="K565" s="256" t="e">
        <f t="shared" si="319"/>
        <v>#REF!</v>
      </c>
      <c r="L565" s="256">
        <f t="shared" si="312"/>
        <v>85</v>
      </c>
      <c r="M565" s="256" t="e">
        <f t="shared" si="313"/>
        <v>#REF!</v>
      </c>
      <c r="N565" s="256"/>
      <c r="O565" s="256" t="e">
        <f t="shared" si="314"/>
        <v>#REF!</v>
      </c>
      <c r="P565" s="256" t="e">
        <f t="shared" si="315"/>
        <v>#REF!</v>
      </c>
      <c r="Q565" s="219" t="e">
        <f t="shared" si="316"/>
        <v>#REF!</v>
      </c>
    </row>
    <row r="566" spans="1:17" ht="15" hidden="1" customHeight="1" x14ac:dyDescent="0.2">
      <c r="A566" s="253">
        <v>49</v>
      </c>
      <c r="B566" s="254" t="s">
        <v>1548</v>
      </c>
      <c r="C566" s="255">
        <f t="shared" si="309"/>
        <v>45261</v>
      </c>
      <c r="D566" s="256">
        <f t="shared" si="317"/>
        <v>45268</v>
      </c>
      <c r="E566" s="256" t="e">
        <f>#REF!+36</f>
        <v>#REF!</v>
      </c>
      <c r="F566" s="219" t="e">
        <f t="shared" si="308"/>
        <v>#REF!</v>
      </c>
      <c r="G566" s="219" t="e">
        <f t="shared" si="308"/>
        <v>#REF!</v>
      </c>
      <c r="H566" s="256" t="e">
        <f t="shared" si="310"/>
        <v>#REF!</v>
      </c>
      <c r="I566" s="219" t="e">
        <f t="shared" si="311"/>
        <v>#REF!</v>
      </c>
      <c r="J566" s="219" t="e">
        <f t="shared" si="318"/>
        <v>#REF!</v>
      </c>
      <c r="K566" s="219" t="e">
        <f t="shared" si="319"/>
        <v>#REF!</v>
      </c>
      <c r="L566" s="256">
        <f t="shared" si="312"/>
        <v>86</v>
      </c>
      <c r="M566" s="256" t="e">
        <f t="shared" si="313"/>
        <v>#REF!</v>
      </c>
      <c r="N566" s="256"/>
      <c r="O566" s="219" t="e">
        <f t="shared" si="314"/>
        <v>#REF!</v>
      </c>
      <c r="P566" s="256" t="e">
        <f t="shared" si="315"/>
        <v>#REF!</v>
      </c>
      <c r="Q566" s="219" t="e">
        <f t="shared" si="316"/>
        <v>#REF!</v>
      </c>
    </row>
    <row r="567" spans="1:17" ht="15" hidden="1" customHeight="1" x14ac:dyDescent="0.2">
      <c r="A567" s="253">
        <v>50</v>
      </c>
      <c r="B567" s="254" t="s">
        <v>1542</v>
      </c>
      <c r="C567" s="259">
        <f t="shared" si="309"/>
        <v>45268</v>
      </c>
      <c r="D567" s="219">
        <f t="shared" si="317"/>
        <v>45275</v>
      </c>
      <c r="E567" s="219" t="e">
        <f>#REF!+36</f>
        <v>#REF!</v>
      </c>
      <c r="F567" s="256" t="e">
        <f t="shared" si="308"/>
        <v>#REF!</v>
      </c>
      <c r="G567" s="256" t="e">
        <f t="shared" si="308"/>
        <v>#REF!</v>
      </c>
      <c r="H567" s="219" t="e">
        <f t="shared" si="310"/>
        <v>#REF!</v>
      </c>
      <c r="I567" s="256" t="e">
        <f t="shared" si="311"/>
        <v>#REF!</v>
      </c>
      <c r="J567" s="256" t="e">
        <f t="shared" si="318"/>
        <v>#REF!</v>
      </c>
      <c r="K567" s="256" t="e">
        <f t="shared" si="319"/>
        <v>#REF!</v>
      </c>
      <c r="L567" s="256">
        <f t="shared" si="312"/>
        <v>87</v>
      </c>
      <c r="M567" s="219" t="e">
        <f t="shared" si="313"/>
        <v>#REF!</v>
      </c>
      <c r="N567" s="219"/>
      <c r="O567" s="256" t="e">
        <f t="shared" si="314"/>
        <v>#REF!</v>
      </c>
      <c r="P567" s="219" t="e">
        <f t="shared" si="315"/>
        <v>#REF!</v>
      </c>
      <c r="Q567" s="219" t="e">
        <f t="shared" si="316"/>
        <v>#REF!</v>
      </c>
    </row>
    <row r="568" spans="1:17" ht="15" hidden="1" customHeight="1" x14ac:dyDescent="0.2">
      <c r="A568" s="253">
        <v>51</v>
      </c>
      <c r="B568" s="254" t="s">
        <v>1560</v>
      </c>
      <c r="C568" s="259">
        <f t="shared" si="309"/>
        <v>45275</v>
      </c>
      <c r="D568" s="219">
        <f t="shared" si="317"/>
        <v>45282</v>
      </c>
      <c r="E568" s="219" t="e">
        <f>#REF!+36</f>
        <v>#REF!</v>
      </c>
      <c r="F568" s="256" t="e">
        <f t="shared" si="308"/>
        <v>#REF!</v>
      </c>
      <c r="G568" s="256" t="e">
        <f t="shared" si="308"/>
        <v>#REF!</v>
      </c>
      <c r="H568" s="219" t="e">
        <f t="shared" si="310"/>
        <v>#REF!</v>
      </c>
      <c r="I568" s="256" t="e">
        <f t="shared" si="311"/>
        <v>#REF!</v>
      </c>
      <c r="J568" s="256" t="e">
        <f t="shared" si="318"/>
        <v>#REF!</v>
      </c>
      <c r="K568" s="256" t="e">
        <f t="shared" si="319"/>
        <v>#REF!</v>
      </c>
      <c r="L568" s="256">
        <f t="shared" si="312"/>
        <v>88</v>
      </c>
      <c r="M568" s="219" t="e">
        <f t="shared" si="313"/>
        <v>#REF!</v>
      </c>
      <c r="N568" s="219"/>
      <c r="O568" s="256" t="e">
        <f t="shared" si="314"/>
        <v>#REF!</v>
      </c>
      <c r="P568" s="219" t="e">
        <f t="shared" si="315"/>
        <v>#REF!</v>
      </c>
      <c r="Q568" s="219" t="e">
        <f t="shared" si="316"/>
        <v>#REF!</v>
      </c>
    </row>
    <row r="569" spans="1:17" ht="15" hidden="1" customHeight="1" x14ac:dyDescent="0.2">
      <c r="A569" s="253">
        <v>52</v>
      </c>
      <c r="B569" s="254" t="s">
        <v>1561</v>
      </c>
      <c r="C569" s="255">
        <f t="shared" si="309"/>
        <v>45282</v>
      </c>
      <c r="D569" s="256">
        <f t="shared" si="317"/>
        <v>45289</v>
      </c>
      <c r="E569" s="256" t="e">
        <f>#REF!+36</f>
        <v>#REF!</v>
      </c>
      <c r="F569" s="219" t="e">
        <f t="shared" si="308"/>
        <v>#REF!</v>
      </c>
      <c r="G569" s="219" t="e">
        <f t="shared" si="308"/>
        <v>#REF!</v>
      </c>
      <c r="H569" s="256" t="e">
        <f t="shared" si="310"/>
        <v>#REF!</v>
      </c>
      <c r="I569" s="219" t="e">
        <f t="shared" si="311"/>
        <v>#REF!</v>
      </c>
      <c r="J569" s="219" t="e">
        <f t="shared" si="318"/>
        <v>#REF!</v>
      </c>
      <c r="K569" s="219" t="e">
        <f t="shared" si="319"/>
        <v>#REF!</v>
      </c>
      <c r="L569" s="256">
        <f t="shared" si="312"/>
        <v>89</v>
      </c>
      <c r="M569" s="256" t="e">
        <f t="shared" si="313"/>
        <v>#REF!</v>
      </c>
      <c r="N569" s="256"/>
      <c r="O569" s="219" t="e">
        <f t="shared" si="314"/>
        <v>#REF!</v>
      </c>
      <c r="P569" s="256" t="e">
        <f t="shared" si="315"/>
        <v>#REF!</v>
      </c>
      <c r="Q569" s="256" t="e">
        <f t="shared" si="316"/>
        <v>#REF!</v>
      </c>
    </row>
    <row r="570" spans="1:17" ht="15" hidden="1" customHeight="1" x14ac:dyDescent="0.2">
      <c r="A570" s="253">
        <v>1</v>
      </c>
      <c r="B570" s="254" t="s">
        <v>1569</v>
      </c>
      <c r="C570" s="259">
        <f t="shared" si="309"/>
        <v>45290</v>
      </c>
      <c r="D570" s="219">
        <v>45297</v>
      </c>
      <c r="E570" s="219" t="e">
        <f>#REF!+36</f>
        <v>#REF!</v>
      </c>
      <c r="F570" s="256" t="e">
        <f t="shared" si="308"/>
        <v>#REF!</v>
      </c>
      <c r="G570" s="256" t="e">
        <f t="shared" si="308"/>
        <v>#REF!</v>
      </c>
      <c r="H570" s="219" t="e">
        <f t="shared" si="310"/>
        <v>#REF!</v>
      </c>
      <c r="I570" s="256" t="e">
        <f t="shared" si="311"/>
        <v>#REF!</v>
      </c>
      <c r="J570" s="256" t="e">
        <f t="shared" si="318"/>
        <v>#REF!</v>
      </c>
      <c r="K570" s="256" t="e">
        <f t="shared" si="319"/>
        <v>#REF!</v>
      </c>
      <c r="L570" s="256">
        <f t="shared" si="312"/>
        <v>38</v>
      </c>
      <c r="M570" s="219" t="e">
        <f t="shared" si="313"/>
        <v>#REF!</v>
      </c>
      <c r="N570" s="219"/>
      <c r="O570" s="256" t="e">
        <f t="shared" si="314"/>
        <v>#REF!</v>
      </c>
      <c r="P570" s="219" t="e">
        <f t="shared" si="315"/>
        <v>#REF!</v>
      </c>
      <c r="Q570" s="219" t="e">
        <f t="shared" si="316"/>
        <v>#REF!</v>
      </c>
    </row>
    <row r="571" spans="1:17" ht="15" hidden="1" customHeight="1" x14ac:dyDescent="0.2">
      <c r="A571" s="253">
        <v>2</v>
      </c>
      <c r="B571" s="254" t="s">
        <v>1588</v>
      </c>
      <c r="C571" s="259">
        <f t="shared" si="309"/>
        <v>45297</v>
      </c>
      <c r="D571" s="219">
        <f>D570+7</f>
        <v>45304</v>
      </c>
      <c r="E571" s="219" t="e">
        <f>#REF!+44</f>
        <v>#REF!</v>
      </c>
      <c r="F571" s="256" t="e">
        <f t="shared" ref="F571:G602" si="320">E571+25</f>
        <v>#REF!</v>
      </c>
      <c r="G571" s="256" t="e">
        <f t="shared" si="320"/>
        <v>#REF!</v>
      </c>
      <c r="H571" s="219" t="e">
        <f t="shared" si="310"/>
        <v>#REF!</v>
      </c>
      <c r="I571" s="256" t="e">
        <f t="shared" ref="I571:I602" si="321">J571+39</f>
        <v>#REF!</v>
      </c>
      <c r="J571" s="256" t="e">
        <f t="shared" ref="J571:J602" si="322">E571+30</f>
        <v>#REF!</v>
      </c>
      <c r="K571" s="256" t="e">
        <f t="shared" ref="K571:K602" si="323">F571+30</f>
        <v>#REF!</v>
      </c>
      <c r="L571" s="256">
        <f t="shared" ref="L571:L602" si="324">A571+31</f>
        <v>33</v>
      </c>
      <c r="M571" s="219" t="e">
        <f t="shared" ref="M571:M602" si="325">J571+33</f>
        <v>#REF!</v>
      </c>
      <c r="N571" s="219"/>
      <c r="O571" s="256" t="e">
        <f t="shared" si="314"/>
        <v>#REF!</v>
      </c>
      <c r="P571" s="219" t="e">
        <f t="shared" ref="P571:P602" si="326">H571+33</f>
        <v>#REF!</v>
      </c>
      <c r="Q571" s="219" t="e">
        <f t="shared" ref="Q571:Q602" si="327">J571+34</f>
        <v>#REF!</v>
      </c>
    </row>
    <row r="572" spans="1:17" ht="15" hidden="1" customHeight="1" x14ac:dyDescent="0.2">
      <c r="A572" s="253">
        <v>3</v>
      </c>
      <c r="B572" s="254" t="s">
        <v>7</v>
      </c>
      <c r="C572" s="257">
        <f t="shared" ref="C572:C603" si="328">D572-7</f>
        <v>45304</v>
      </c>
      <c r="D572" s="258">
        <f>D571+7</f>
        <v>45311</v>
      </c>
      <c r="E572" s="258" t="e">
        <f>#REF!+44</f>
        <v>#REF!</v>
      </c>
      <c r="F572" s="306" t="e">
        <f t="shared" si="320"/>
        <v>#REF!</v>
      </c>
      <c r="G572" s="306" t="e">
        <f t="shared" si="320"/>
        <v>#REF!</v>
      </c>
      <c r="H572" s="258" t="e">
        <f t="shared" ref="H572:H603" si="329">E572+27</f>
        <v>#REF!</v>
      </c>
      <c r="I572" s="306" t="e">
        <f t="shared" si="321"/>
        <v>#REF!</v>
      </c>
      <c r="J572" s="306" t="e">
        <f t="shared" si="322"/>
        <v>#REF!</v>
      </c>
      <c r="K572" s="306" t="e">
        <f t="shared" si="323"/>
        <v>#REF!</v>
      </c>
      <c r="L572" s="258">
        <f t="shared" si="324"/>
        <v>34</v>
      </c>
      <c r="M572" s="258" t="e">
        <f t="shared" si="325"/>
        <v>#REF!</v>
      </c>
      <c r="N572" s="258"/>
      <c r="O572" s="306" t="e">
        <f t="shared" ref="O572:O603" si="330">K572+41</f>
        <v>#REF!</v>
      </c>
      <c r="P572" s="258" t="e">
        <f t="shared" si="326"/>
        <v>#REF!</v>
      </c>
      <c r="Q572" s="258" t="e">
        <f t="shared" si="327"/>
        <v>#REF!</v>
      </c>
    </row>
    <row r="573" spans="1:17" ht="15" hidden="1" customHeight="1" x14ac:dyDescent="0.2">
      <c r="A573" s="253">
        <v>4</v>
      </c>
      <c r="B573" s="254" t="s">
        <v>1595</v>
      </c>
      <c r="C573" s="255">
        <f t="shared" si="328"/>
        <v>45311</v>
      </c>
      <c r="D573" s="256">
        <f>D572+7</f>
        <v>45318</v>
      </c>
      <c r="E573" s="256" t="e">
        <f>#REF!+44</f>
        <v>#REF!</v>
      </c>
      <c r="F573" s="219" t="e">
        <f t="shared" si="320"/>
        <v>#REF!</v>
      </c>
      <c r="G573" s="219" t="e">
        <f t="shared" si="320"/>
        <v>#REF!</v>
      </c>
      <c r="H573" s="256" t="e">
        <f t="shared" si="329"/>
        <v>#REF!</v>
      </c>
      <c r="I573" s="219" t="e">
        <f t="shared" si="321"/>
        <v>#REF!</v>
      </c>
      <c r="J573" s="219" t="e">
        <f t="shared" si="322"/>
        <v>#REF!</v>
      </c>
      <c r="K573" s="219" t="e">
        <f t="shared" si="323"/>
        <v>#REF!</v>
      </c>
      <c r="L573" s="256">
        <f t="shared" si="324"/>
        <v>35</v>
      </c>
      <c r="M573" s="256" t="e">
        <f t="shared" si="325"/>
        <v>#REF!</v>
      </c>
      <c r="N573" s="256"/>
      <c r="O573" s="219" t="e">
        <f t="shared" si="330"/>
        <v>#REF!</v>
      </c>
      <c r="P573" s="256" t="e">
        <f t="shared" si="326"/>
        <v>#REF!</v>
      </c>
      <c r="Q573" s="256" t="e">
        <f t="shared" si="327"/>
        <v>#REF!</v>
      </c>
    </row>
    <row r="574" spans="1:17" ht="15" hidden="1" customHeight="1" x14ac:dyDescent="0.2">
      <c r="A574" s="253">
        <v>5</v>
      </c>
      <c r="B574" s="254" t="s">
        <v>1602</v>
      </c>
      <c r="C574" s="255">
        <f t="shared" si="328"/>
        <v>45317</v>
      </c>
      <c r="D574" s="256">
        <f>D573+6</f>
        <v>45324</v>
      </c>
      <c r="E574" s="256" t="e">
        <f>#REF!+44</f>
        <v>#REF!</v>
      </c>
      <c r="F574" s="219" t="e">
        <f t="shared" si="320"/>
        <v>#REF!</v>
      </c>
      <c r="G574" s="219" t="e">
        <f t="shared" si="320"/>
        <v>#REF!</v>
      </c>
      <c r="H574" s="256" t="e">
        <f t="shared" si="329"/>
        <v>#REF!</v>
      </c>
      <c r="I574" s="219" t="e">
        <f t="shared" si="321"/>
        <v>#REF!</v>
      </c>
      <c r="J574" s="219" t="e">
        <f t="shared" si="322"/>
        <v>#REF!</v>
      </c>
      <c r="K574" s="219" t="e">
        <f t="shared" si="323"/>
        <v>#REF!</v>
      </c>
      <c r="L574" s="256">
        <f t="shared" si="324"/>
        <v>36</v>
      </c>
      <c r="M574" s="256" t="e">
        <f t="shared" si="325"/>
        <v>#REF!</v>
      </c>
      <c r="N574" s="256"/>
      <c r="O574" s="219" t="e">
        <f t="shared" si="330"/>
        <v>#REF!</v>
      </c>
      <c r="P574" s="256" t="e">
        <f t="shared" si="326"/>
        <v>#REF!</v>
      </c>
      <c r="Q574" s="256" t="e">
        <f t="shared" si="327"/>
        <v>#REF!</v>
      </c>
    </row>
    <row r="575" spans="1:17" ht="15" hidden="1" customHeight="1" x14ac:dyDescent="0.2">
      <c r="A575" s="253">
        <v>6</v>
      </c>
      <c r="B575" s="254" t="s">
        <v>1610</v>
      </c>
      <c r="C575" s="255">
        <f t="shared" si="328"/>
        <v>45324</v>
      </c>
      <c r="D575" s="256">
        <f t="shared" ref="D575:D620" si="331">D574+7</f>
        <v>45331</v>
      </c>
      <c r="E575" s="256" t="e">
        <f>#REF!+44</f>
        <v>#REF!</v>
      </c>
      <c r="F575" s="219" t="e">
        <f t="shared" si="320"/>
        <v>#REF!</v>
      </c>
      <c r="G575" s="219" t="e">
        <f t="shared" si="320"/>
        <v>#REF!</v>
      </c>
      <c r="H575" s="256" t="e">
        <f t="shared" si="329"/>
        <v>#REF!</v>
      </c>
      <c r="I575" s="219" t="e">
        <f t="shared" si="321"/>
        <v>#REF!</v>
      </c>
      <c r="J575" s="219" t="e">
        <f t="shared" si="322"/>
        <v>#REF!</v>
      </c>
      <c r="K575" s="219" t="e">
        <f t="shared" si="323"/>
        <v>#REF!</v>
      </c>
      <c r="L575" s="256">
        <f t="shared" si="324"/>
        <v>37</v>
      </c>
      <c r="M575" s="256" t="e">
        <f t="shared" si="325"/>
        <v>#REF!</v>
      </c>
      <c r="N575" s="256"/>
      <c r="O575" s="219" t="e">
        <f t="shared" si="330"/>
        <v>#REF!</v>
      </c>
      <c r="P575" s="256" t="e">
        <f t="shared" si="326"/>
        <v>#REF!</v>
      </c>
      <c r="Q575" s="256" t="e">
        <f t="shared" si="327"/>
        <v>#REF!</v>
      </c>
    </row>
    <row r="576" spans="1:17" ht="15" hidden="1" customHeight="1" x14ac:dyDescent="0.2">
      <c r="A576" s="253">
        <v>7</v>
      </c>
      <c r="B576" s="254" t="s">
        <v>1631</v>
      </c>
      <c r="C576" s="255">
        <f t="shared" si="328"/>
        <v>45331</v>
      </c>
      <c r="D576" s="256">
        <f t="shared" si="331"/>
        <v>45338</v>
      </c>
      <c r="E576" s="256" t="e">
        <f>#REF!+44</f>
        <v>#REF!</v>
      </c>
      <c r="F576" s="219" t="e">
        <f t="shared" si="320"/>
        <v>#REF!</v>
      </c>
      <c r="G576" s="219" t="e">
        <f t="shared" si="320"/>
        <v>#REF!</v>
      </c>
      <c r="H576" s="256" t="e">
        <f t="shared" si="329"/>
        <v>#REF!</v>
      </c>
      <c r="I576" s="219" t="e">
        <f t="shared" si="321"/>
        <v>#REF!</v>
      </c>
      <c r="J576" s="219" t="e">
        <f t="shared" si="322"/>
        <v>#REF!</v>
      </c>
      <c r="K576" s="219" t="e">
        <f t="shared" si="323"/>
        <v>#REF!</v>
      </c>
      <c r="L576" s="256">
        <f t="shared" si="324"/>
        <v>38</v>
      </c>
      <c r="M576" s="256" t="e">
        <f t="shared" si="325"/>
        <v>#REF!</v>
      </c>
      <c r="N576" s="256"/>
      <c r="O576" s="219" t="e">
        <f t="shared" si="330"/>
        <v>#REF!</v>
      </c>
      <c r="P576" s="256" t="e">
        <f t="shared" si="326"/>
        <v>#REF!</v>
      </c>
      <c r="Q576" s="256" t="e">
        <f t="shared" si="327"/>
        <v>#REF!</v>
      </c>
    </row>
    <row r="577" spans="1:17" ht="15" hidden="1" customHeight="1" x14ac:dyDescent="0.2">
      <c r="A577" s="253">
        <v>8</v>
      </c>
      <c r="B577" s="254" t="s">
        <v>1637</v>
      </c>
      <c r="C577" s="255">
        <f t="shared" si="328"/>
        <v>45338</v>
      </c>
      <c r="D577" s="256">
        <f t="shared" si="331"/>
        <v>45345</v>
      </c>
      <c r="E577" s="256" t="e">
        <f>#REF!+24</f>
        <v>#REF!</v>
      </c>
      <c r="F577" s="219" t="e">
        <f t="shared" si="320"/>
        <v>#REF!</v>
      </c>
      <c r="G577" s="219" t="e">
        <f t="shared" si="320"/>
        <v>#REF!</v>
      </c>
      <c r="H577" s="256" t="e">
        <f t="shared" si="329"/>
        <v>#REF!</v>
      </c>
      <c r="I577" s="219" t="e">
        <f t="shared" si="321"/>
        <v>#REF!</v>
      </c>
      <c r="J577" s="219" t="e">
        <f t="shared" si="322"/>
        <v>#REF!</v>
      </c>
      <c r="K577" s="219" t="e">
        <f t="shared" si="323"/>
        <v>#REF!</v>
      </c>
      <c r="L577" s="256">
        <f t="shared" si="324"/>
        <v>39</v>
      </c>
      <c r="M577" s="256" t="e">
        <f t="shared" si="325"/>
        <v>#REF!</v>
      </c>
      <c r="N577" s="256"/>
      <c r="O577" s="219" t="e">
        <f t="shared" si="330"/>
        <v>#REF!</v>
      </c>
      <c r="P577" s="256" t="e">
        <f t="shared" si="326"/>
        <v>#REF!</v>
      </c>
      <c r="Q577" s="256" t="e">
        <f t="shared" si="327"/>
        <v>#REF!</v>
      </c>
    </row>
    <row r="578" spans="1:17" ht="15" hidden="1" customHeight="1" x14ac:dyDescent="0.2">
      <c r="A578" s="253">
        <v>9</v>
      </c>
      <c r="B578" s="254" t="s">
        <v>1653</v>
      </c>
      <c r="C578" s="255">
        <f t="shared" si="328"/>
        <v>45345</v>
      </c>
      <c r="D578" s="256">
        <f t="shared" si="331"/>
        <v>45352</v>
      </c>
      <c r="E578" s="256" t="e">
        <f>#REF!+24</f>
        <v>#REF!</v>
      </c>
      <c r="F578" s="219" t="e">
        <f t="shared" si="320"/>
        <v>#REF!</v>
      </c>
      <c r="G578" s="219" t="e">
        <f t="shared" si="320"/>
        <v>#REF!</v>
      </c>
      <c r="H578" s="256" t="e">
        <f t="shared" si="329"/>
        <v>#REF!</v>
      </c>
      <c r="I578" s="219" t="e">
        <f t="shared" si="321"/>
        <v>#REF!</v>
      </c>
      <c r="J578" s="219" t="e">
        <f t="shared" si="322"/>
        <v>#REF!</v>
      </c>
      <c r="K578" s="219" t="e">
        <f t="shared" si="323"/>
        <v>#REF!</v>
      </c>
      <c r="L578" s="256">
        <f t="shared" si="324"/>
        <v>40</v>
      </c>
      <c r="M578" s="256" t="e">
        <f t="shared" si="325"/>
        <v>#REF!</v>
      </c>
      <c r="N578" s="256"/>
      <c r="O578" s="219" t="e">
        <f t="shared" si="330"/>
        <v>#REF!</v>
      </c>
      <c r="P578" s="256" t="e">
        <f t="shared" si="326"/>
        <v>#REF!</v>
      </c>
      <c r="Q578" s="256" t="e">
        <f t="shared" si="327"/>
        <v>#REF!</v>
      </c>
    </row>
    <row r="579" spans="1:17" ht="15" hidden="1" customHeight="1" x14ac:dyDescent="0.2">
      <c r="A579" s="253">
        <v>10</v>
      </c>
      <c r="B579" s="254" t="s">
        <v>1655</v>
      </c>
      <c r="C579" s="255">
        <f t="shared" si="328"/>
        <v>45352</v>
      </c>
      <c r="D579" s="256">
        <f t="shared" si="331"/>
        <v>45359</v>
      </c>
      <c r="E579" s="256" t="e">
        <f>#REF!+24</f>
        <v>#REF!</v>
      </c>
      <c r="F579" s="219" t="e">
        <f t="shared" si="320"/>
        <v>#REF!</v>
      </c>
      <c r="G579" s="219" t="e">
        <f t="shared" si="320"/>
        <v>#REF!</v>
      </c>
      <c r="H579" s="256" t="e">
        <f t="shared" si="329"/>
        <v>#REF!</v>
      </c>
      <c r="I579" s="219" t="e">
        <f t="shared" si="321"/>
        <v>#REF!</v>
      </c>
      <c r="J579" s="219" t="e">
        <f t="shared" si="322"/>
        <v>#REF!</v>
      </c>
      <c r="K579" s="219" t="e">
        <f t="shared" si="323"/>
        <v>#REF!</v>
      </c>
      <c r="L579" s="256">
        <f t="shared" si="324"/>
        <v>41</v>
      </c>
      <c r="M579" s="256" t="e">
        <f t="shared" si="325"/>
        <v>#REF!</v>
      </c>
      <c r="N579" s="256"/>
      <c r="O579" s="219" t="e">
        <f t="shared" si="330"/>
        <v>#REF!</v>
      </c>
      <c r="P579" s="256" t="e">
        <f t="shared" si="326"/>
        <v>#REF!</v>
      </c>
      <c r="Q579" s="256" t="e">
        <f t="shared" si="327"/>
        <v>#REF!</v>
      </c>
    </row>
    <row r="580" spans="1:17" ht="15" hidden="1" customHeight="1" x14ac:dyDescent="0.2">
      <c r="A580" s="253">
        <v>11</v>
      </c>
      <c r="B580" s="254" t="s">
        <v>1661</v>
      </c>
      <c r="C580" s="255">
        <f t="shared" si="328"/>
        <v>45359</v>
      </c>
      <c r="D580" s="256">
        <f t="shared" si="331"/>
        <v>45366</v>
      </c>
      <c r="E580" s="256" t="e">
        <f>#REF!+24</f>
        <v>#REF!</v>
      </c>
      <c r="F580" s="219" t="e">
        <f t="shared" si="320"/>
        <v>#REF!</v>
      </c>
      <c r="G580" s="219" t="e">
        <f t="shared" si="320"/>
        <v>#REF!</v>
      </c>
      <c r="H580" s="256" t="e">
        <f t="shared" si="329"/>
        <v>#REF!</v>
      </c>
      <c r="I580" s="219" t="e">
        <f t="shared" si="321"/>
        <v>#REF!</v>
      </c>
      <c r="J580" s="219" t="e">
        <f t="shared" si="322"/>
        <v>#REF!</v>
      </c>
      <c r="K580" s="219" t="e">
        <f t="shared" si="323"/>
        <v>#REF!</v>
      </c>
      <c r="L580" s="256">
        <f t="shared" si="324"/>
        <v>42</v>
      </c>
      <c r="M580" s="256" t="e">
        <f t="shared" si="325"/>
        <v>#REF!</v>
      </c>
      <c r="N580" s="256"/>
      <c r="O580" s="219" t="e">
        <f t="shared" si="330"/>
        <v>#REF!</v>
      </c>
      <c r="P580" s="256" t="e">
        <f t="shared" si="326"/>
        <v>#REF!</v>
      </c>
      <c r="Q580" s="256" t="e">
        <f t="shared" si="327"/>
        <v>#REF!</v>
      </c>
    </row>
    <row r="581" spans="1:17" ht="15" hidden="1" customHeight="1" x14ac:dyDescent="0.2">
      <c r="A581" s="253">
        <v>12</v>
      </c>
      <c r="B581" s="254" t="s">
        <v>1667</v>
      </c>
      <c r="C581" s="255">
        <f t="shared" si="328"/>
        <v>45366</v>
      </c>
      <c r="D581" s="256">
        <f t="shared" si="331"/>
        <v>45373</v>
      </c>
      <c r="E581" s="256" t="e">
        <f>#REF!+24</f>
        <v>#REF!</v>
      </c>
      <c r="F581" s="219" t="e">
        <f t="shared" si="320"/>
        <v>#REF!</v>
      </c>
      <c r="G581" s="219" t="e">
        <f t="shared" si="320"/>
        <v>#REF!</v>
      </c>
      <c r="H581" s="256" t="e">
        <f t="shared" si="329"/>
        <v>#REF!</v>
      </c>
      <c r="I581" s="219" t="e">
        <f t="shared" si="321"/>
        <v>#REF!</v>
      </c>
      <c r="J581" s="219" t="e">
        <f t="shared" si="322"/>
        <v>#REF!</v>
      </c>
      <c r="K581" s="219" t="e">
        <f t="shared" si="323"/>
        <v>#REF!</v>
      </c>
      <c r="L581" s="256">
        <f t="shared" si="324"/>
        <v>43</v>
      </c>
      <c r="M581" s="256" t="e">
        <f t="shared" si="325"/>
        <v>#REF!</v>
      </c>
      <c r="N581" s="256"/>
      <c r="O581" s="219" t="e">
        <f t="shared" si="330"/>
        <v>#REF!</v>
      </c>
      <c r="P581" s="256" t="e">
        <f t="shared" si="326"/>
        <v>#REF!</v>
      </c>
      <c r="Q581" s="256" t="e">
        <f t="shared" si="327"/>
        <v>#REF!</v>
      </c>
    </row>
    <row r="582" spans="1:17" ht="15" hidden="1" customHeight="1" x14ac:dyDescent="0.2">
      <c r="A582" s="253">
        <v>13</v>
      </c>
      <c r="B582" s="254" t="s">
        <v>1673</v>
      </c>
      <c r="C582" s="255">
        <f t="shared" si="328"/>
        <v>45373</v>
      </c>
      <c r="D582" s="256">
        <f t="shared" si="331"/>
        <v>45380</v>
      </c>
      <c r="E582" s="256" t="e">
        <f>#REF!+24</f>
        <v>#REF!</v>
      </c>
      <c r="F582" s="219" t="e">
        <f t="shared" si="320"/>
        <v>#REF!</v>
      </c>
      <c r="G582" s="219" t="e">
        <f t="shared" si="320"/>
        <v>#REF!</v>
      </c>
      <c r="H582" s="256" t="e">
        <f t="shared" si="329"/>
        <v>#REF!</v>
      </c>
      <c r="I582" s="219" t="e">
        <f t="shared" si="321"/>
        <v>#REF!</v>
      </c>
      <c r="J582" s="219" t="e">
        <f t="shared" si="322"/>
        <v>#REF!</v>
      </c>
      <c r="K582" s="219" t="e">
        <f t="shared" si="323"/>
        <v>#REF!</v>
      </c>
      <c r="L582" s="256">
        <f t="shared" si="324"/>
        <v>44</v>
      </c>
      <c r="M582" s="256" t="e">
        <f t="shared" si="325"/>
        <v>#REF!</v>
      </c>
      <c r="N582" s="256"/>
      <c r="O582" s="219" t="e">
        <f t="shared" si="330"/>
        <v>#REF!</v>
      </c>
      <c r="P582" s="256" t="e">
        <f t="shared" si="326"/>
        <v>#REF!</v>
      </c>
      <c r="Q582" s="256" t="e">
        <f t="shared" si="327"/>
        <v>#REF!</v>
      </c>
    </row>
    <row r="583" spans="1:17" ht="15" hidden="1" customHeight="1" x14ac:dyDescent="0.2">
      <c r="A583" s="253">
        <v>14</v>
      </c>
      <c r="B583" s="254" t="s">
        <v>1683</v>
      </c>
      <c r="C583" s="255">
        <f t="shared" si="328"/>
        <v>45380</v>
      </c>
      <c r="D583" s="256">
        <f t="shared" si="331"/>
        <v>45387</v>
      </c>
      <c r="E583" s="256" t="e">
        <f>#REF!+24</f>
        <v>#REF!</v>
      </c>
      <c r="F583" s="219" t="e">
        <f t="shared" si="320"/>
        <v>#REF!</v>
      </c>
      <c r="G583" s="219" t="e">
        <f t="shared" si="320"/>
        <v>#REF!</v>
      </c>
      <c r="H583" s="256" t="e">
        <f t="shared" si="329"/>
        <v>#REF!</v>
      </c>
      <c r="I583" s="219" t="e">
        <f t="shared" si="321"/>
        <v>#REF!</v>
      </c>
      <c r="J583" s="219" t="e">
        <f t="shared" si="322"/>
        <v>#REF!</v>
      </c>
      <c r="K583" s="219" t="e">
        <f t="shared" si="323"/>
        <v>#REF!</v>
      </c>
      <c r="L583" s="256">
        <f t="shared" si="324"/>
        <v>45</v>
      </c>
      <c r="M583" s="256" t="e">
        <f t="shared" si="325"/>
        <v>#REF!</v>
      </c>
      <c r="N583" s="256"/>
      <c r="O583" s="219" t="e">
        <f t="shared" si="330"/>
        <v>#REF!</v>
      </c>
      <c r="P583" s="256" t="e">
        <f t="shared" si="326"/>
        <v>#REF!</v>
      </c>
      <c r="Q583" s="256" t="e">
        <f t="shared" si="327"/>
        <v>#REF!</v>
      </c>
    </row>
    <row r="584" spans="1:17" ht="15" hidden="1" customHeight="1" x14ac:dyDescent="0.2">
      <c r="A584" s="253">
        <v>15</v>
      </c>
      <c r="B584" s="254" t="s">
        <v>1689</v>
      </c>
      <c r="C584" s="255">
        <f t="shared" si="328"/>
        <v>45387</v>
      </c>
      <c r="D584" s="256">
        <f t="shared" si="331"/>
        <v>45394</v>
      </c>
      <c r="E584" s="256" t="e">
        <f>#REF!+24</f>
        <v>#REF!</v>
      </c>
      <c r="F584" s="219" t="e">
        <f t="shared" si="320"/>
        <v>#REF!</v>
      </c>
      <c r="G584" s="219" t="e">
        <f t="shared" si="320"/>
        <v>#REF!</v>
      </c>
      <c r="H584" s="256" t="e">
        <f t="shared" si="329"/>
        <v>#REF!</v>
      </c>
      <c r="I584" s="219" t="e">
        <f t="shared" si="321"/>
        <v>#REF!</v>
      </c>
      <c r="J584" s="219" t="e">
        <f t="shared" si="322"/>
        <v>#REF!</v>
      </c>
      <c r="K584" s="219" t="e">
        <f t="shared" si="323"/>
        <v>#REF!</v>
      </c>
      <c r="L584" s="256">
        <f t="shared" si="324"/>
        <v>46</v>
      </c>
      <c r="M584" s="256" t="e">
        <f t="shared" si="325"/>
        <v>#REF!</v>
      </c>
      <c r="N584" s="256"/>
      <c r="O584" s="219" t="e">
        <f t="shared" si="330"/>
        <v>#REF!</v>
      </c>
      <c r="P584" s="256" t="e">
        <f t="shared" si="326"/>
        <v>#REF!</v>
      </c>
      <c r="Q584" s="256" t="e">
        <f t="shared" si="327"/>
        <v>#REF!</v>
      </c>
    </row>
    <row r="585" spans="1:17" ht="15" hidden="1" customHeight="1" x14ac:dyDescent="0.2">
      <c r="A585" s="253">
        <v>16</v>
      </c>
      <c r="B585" s="254" t="s">
        <v>1696</v>
      </c>
      <c r="C585" s="255">
        <f t="shared" si="328"/>
        <v>45394</v>
      </c>
      <c r="D585" s="256">
        <f t="shared" si="331"/>
        <v>45401</v>
      </c>
      <c r="E585" s="256" t="e">
        <f>#REF!+24</f>
        <v>#REF!</v>
      </c>
      <c r="F585" s="219" t="e">
        <f t="shared" si="320"/>
        <v>#REF!</v>
      </c>
      <c r="G585" s="219" t="e">
        <f t="shared" si="320"/>
        <v>#REF!</v>
      </c>
      <c r="H585" s="256" t="e">
        <f t="shared" si="329"/>
        <v>#REF!</v>
      </c>
      <c r="I585" s="219" t="e">
        <f t="shared" si="321"/>
        <v>#REF!</v>
      </c>
      <c r="J585" s="219" t="e">
        <f t="shared" si="322"/>
        <v>#REF!</v>
      </c>
      <c r="K585" s="219" t="e">
        <f t="shared" si="323"/>
        <v>#REF!</v>
      </c>
      <c r="L585" s="256">
        <f t="shared" si="324"/>
        <v>47</v>
      </c>
      <c r="M585" s="256" t="e">
        <f t="shared" si="325"/>
        <v>#REF!</v>
      </c>
      <c r="N585" s="256"/>
      <c r="O585" s="219" t="e">
        <f t="shared" si="330"/>
        <v>#REF!</v>
      </c>
      <c r="P585" s="256" t="e">
        <f t="shared" si="326"/>
        <v>#REF!</v>
      </c>
      <c r="Q585" s="256" t="e">
        <f t="shared" si="327"/>
        <v>#REF!</v>
      </c>
    </row>
    <row r="586" spans="1:17" ht="15" hidden="1" customHeight="1" x14ac:dyDescent="0.2">
      <c r="A586" s="253">
        <v>17</v>
      </c>
      <c r="B586" s="254" t="s">
        <v>1704</v>
      </c>
      <c r="C586" s="255">
        <f t="shared" si="328"/>
        <v>45401</v>
      </c>
      <c r="D586" s="256">
        <f t="shared" si="331"/>
        <v>45408</v>
      </c>
      <c r="E586" s="256" t="e">
        <f>#REF!+24</f>
        <v>#REF!</v>
      </c>
      <c r="F586" s="219" t="e">
        <f t="shared" si="320"/>
        <v>#REF!</v>
      </c>
      <c r="G586" s="219" t="e">
        <f t="shared" si="320"/>
        <v>#REF!</v>
      </c>
      <c r="H586" s="256" t="e">
        <f t="shared" si="329"/>
        <v>#REF!</v>
      </c>
      <c r="I586" s="219" t="e">
        <f t="shared" si="321"/>
        <v>#REF!</v>
      </c>
      <c r="J586" s="219" t="e">
        <f t="shared" si="322"/>
        <v>#REF!</v>
      </c>
      <c r="K586" s="219" t="e">
        <f t="shared" si="323"/>
        <v>#REF!</v>
      </c>
      <c r="L586" s="256">
        <f t="shared" si="324"/>
        <v>48</v>
      </c>
      <c r="M586" s="256" t="e">
        <f t="shared" si="325"/>
        <v>#REF!</v>
      </c>
      <c r="N586" s="256"/>
      <c r="O586" s="219" t="e">
        <f t="shared" si="330"/>
        <v>#REF!</v>
      </c>
      <c r="P586" s="256" t="e">
        <f t="shared" si="326"/>
        <v>#REF!</v>
      </c>
      <c r="Q586" s="256" t="e">
        <f t="shared" si="327"/>
        <v>#REF!</v>
      </c>
    </row>
    <row r="587" spans="1:17" ht="15" hidden="1" customHeight="1" x14ac:dyDescent="0.2">
      <c r="A587" s="253">
        <v>18</v>
      </c>
      <c r="B587" s="254" t="s">
        <v>1712</v>
      </c>
      <c r="C587" s="255">
        <f t="shared" si="328"/>
        <v>45408</v>
      </c>
      <c r="D587" s="256">
        <f t="shared" si="331"/>
        <v>45415</v>
      </c>
      <c r="E587" s="256" t="e">
        <f>#REF!+24</f>
        <v>#REF!</v>
      </c>
      <c r="F587" s="219" t="e">
        <f t="shared" si="320"/>
        <v>#REF!</v>
      </c>
      <c r="G587" s="219" t="e">
        <f t="shared" si="320"/>
        <v>#REF!</v>
      </c>
      <c r="H587" s="256" t="e">
        <f t="shared" si="329"/>
        <v>#REF!</v>
      </c>
      <c r="I587" s="219" t="e">
        <f t="shared" si="321"/>
        <v>#REF!</v>
      </c>
      <c r="J587" s="219" t="e">
        <f t="shared" si="322"/>
        <v>#REF!</v>
      </c>
      <c r="K587" s="219" t="e">
        <f t="shared" si="323"/>
        <v>#REF!</v>
      </c>
      <c r="L587" s="256">
        <f t="shared" si="324"/>
        <v>49</v>
      </c>
      <c r="M587" s="256" t="e">
        <f t="shared" si="325"/>
        <v>#REF!</v>
      </c>
      <c r="N587" s="256"/>
      <c r="O587" s="219" t="e">
        <f t="shared" si="330"/>
        <v>#REF!</v>
      </c>
      <c r="P587" s="256" t="e">
        <f t="shared" si="326"/>
        <v>#REF!</v>
      </c>
      <c r="Q587" s="256" t="e">
        <f t="shared" si="327"/>
        <v>#REF!</v>
      </c>
    </row>
    <row r="588" spans="1:17" ht="15" hidden="1" customHeight="1" x14ac:dyDescent="0.2">
      <c r="A588" s="253">
        <v>19</v>
      </c>
      <c r="B588" s="254" t="s">
        <v>1720</v>
      </c>
      <c r="C588" s="255">
        <f t="shared" si="328"/>
        <v>45415</v>
      </c>
      <c r="D588" s="256">
        <f t="shared" si="331"/>
        <v>45422</v>
      </c>
      <c r="E588" s="256" t="e">
        <f>#REF!+24</f>
        <v>#REF!</v>
      </c>
      <c r="F588" s="219" t="e">
        <f t="shared" si="320"/>
        <v>#REF!</v>
      </c>
      <c r="G588" s="219" t="e">
        <f t="shared" si="320"/>
        <v>#REF!</v>
      </c>
      <c r="H588" s="256" t="e">
        <f t="shared" si="329"/>
        <v>#REF!</v>
      </c>
      <c r="I588" s="219" t="e">
        <f t="shared" si="321"/>
        <v>#REF!</v>
      </c>
      <c r="J588" s="219" t="e">
        <f t="shared" si="322"/>
        <v>#REF!</v>
      </c>
      <c r="K588" s="219" t="e">
        <f t="shared" si="323"/>
        <v>#REF!</v>
      </c>
      <c r="L588" s="256">
        <f t="shared" si="324"/>
        <v>50</v>
      </c>
      <c r="M588" s="256" t="e">
        <f t="shared" si="325"/>
        <v>#REF!</v>
      </c>
      <c r="N588" s="256"/>
      <c r="O588" s="219" t="e">
        <f t="shared" si="330"/>
        <v>#REF!</v>
      </c>
      <c r="P588" s="256" t="e">
        <f t="shared" si="326"/>
        <v>#REF!</v>
      </c>
      <c r="Q588" s="256" t="e">
        <f t="shared" si="327"/>
        <v>#REF!</v>
      </c>
    </row>
    <row r="589" spans="1:17" ht="15" hidden="1" customHeight="1" x14ac:dyDescent="0.2">
      <c r="A589" s="253">
        <v>20</v>
      </c>
      <c r="B589" s="254" t="s">
        <v>1728</v>
      </c>
      <c r="C589" s="255">
        <f t="shared" si="328"/>
        <v>45422</v>
      </c>
      <c r="D589" s="256">
        <f t="shared" si="331"/>
        <v>45429</v>
      </c>
      <c r="E589" s="256" t="e">
        <f>#REF!+24</f>
        <v>#REF!</v>
      </c>
      <c r="F589" s="219" t="e">
        <f t="shared" si="320"/>
        <v>#REF!</v>
      </c>
      <c r="G589" s="219" t="e">
        <f t="shared" si="320"/>
        <v>#REF!</v>
      </c>
      <c r="H589" s="256" t="e">
        <f t="shared" si="329"/>
        <v>#REF!</v>
      </c>
      <c r="I589" s="219" t="e">
        <f t="shared" si="321"/>
        <v>#REF!</v>
      </c>
      <c r="J589" s="219" t="e">
        <f t="shared" si="322"/>
        <v>#REF!</v>
      </c>
      <c r="K589" s="219" t="e">
        <f t="shared" si="323"/>
        <v>#REF!</v>
      </c>
      <c r="L589" s="256">
        <f t="shared" si="324"/>
        <v>51</v>
      </c>
      <c r="M589" s="256" t="e">
        <f t="shared" si="325"/>
        <v>#REF!</v>
      </c>
      <c r="N589" s="256"/>
      <c r="O589" s="219" t="e">
        <f t="shared" si="330"/>
        <v>#REF!</v>
      </c>
      <c r="P589" s="256" t="e">
        <f t="shared" si="326"/>
        <v>#REF!</v>
      </c>
      <c r="Q589" s="256" t="e">
        <f t="shared" si="327"/>
        <v>#REF!</v>
      </c>
    </row>
    <row r="590" spans="1:17" ht="15" hidden="1" customHeight="1" x14ac:dyDescent="0.2">
      <c r="A590" s="253">
        <v>21</v>
      </c>
      <c r="B590" s="254" t="s">
        <v>1736</v>
      </c>
      <c r="C590" s="255">
        <f t="shared" si="328"/>
        <v>45429</v>
      </c>
      <c r="D590" s="256">
        <f t="shared" si="331"/>
        <v>45436</v>
      </c>
      <c r="E590" s="256" t="e">
        <f>#REF!+24</f>
        <v>#REF!</v>
      </c>
      <c r="F590" s="219" t="e">
        <f t="shared" si="320"/>
        <v>#REF!</v>
      </c>
      <c r="G590" s="219" t="e">
        <f t="shared" si="320"/>
        <v>#REF!</v>
      </c>
      <c r="H590" s="256" t="e">
        <f t="shared" si="329"/>
        <v>#REF!</v>
      </c>
      <c r="I590" s="219" t="e">
        <f t="shared" si="321"/>
        <v>#REF!</v>
      </c>
      <c r="J590" s="219" t="e">
        <f t="shared" si="322"/>
        <v>#REF!</v>
      </c>
      <c r="K590" s="219" t="e">
        <f t="shared" si="323"/>
        <v>#REF!</v>
      </c>
      <c r="L590" s="256">
        <f t="shared" si="324"/>
        <v>52</v>
      </c>
      <c r="M590" s="256" t="e">
        <f t="shared" si="325"/>
        <v>#REF!</v>
      </c>
      <c r="N590" s="256"/>
      <c r="O590" s="219" t="e">
        <f t="shared" si="330"/>
        <v>#REF!</v>
      </c>
      <c r="P590" s="256" t="e">
        <f t="shared" si="326"/>
        <v>#REF!</v>
      </c>
      <c r="Q590" s="256" t="e">
        <f t="shared" si="327"/>
        <v>#REF!</v>
      </c>
    </row>
    <row r="591" spans="1:17" ht="15" hidden="1" customHeight="1" x14ac:dyDescent="0.2">
      <c r="A591" s="253">
        <v>22</v>
      </c>
      <c r="B591" s="254" t="s">
        <v>1743</v>
      </c>
      <c r="C591" s="255">
        <f t="shared" si="328"/>
        <v>45436</v>
      </c>
      <c r="D591" s="256">
        <f t="shared" si="331"/>
        <v>45443</v>
      </c>
      <c r="E591" s="256" t="e">
        <f>#REF!+24</f>
        <v>#REF!</v>
      </c>
      <c r="F591" s="219" t="e">
        <f t="shared" si="320"/>
        <v>#REF!</v>
      </c>
      <c r="G591" s="219" t="e">
        <f t="shared" si="320"/>
        <v>#REF!</v>
      </c>
      <c r="H591" s="256" t="e">
        <f t="shared" si="329"/>
        <v>#REF!</v>
      </c>
      <c r="I591" s="219" t="e">
        <f t="shared" si="321"/>
        <v>#REF!</v>
      </c>
      <c r="J591" s="219" t="e">
        <f t="shared" si="322"/>
        <v>#REF!</v>
      </c>
      <c r="K591" s="219" t="e">
        <f t="shared" si="323"/>
        <v>#REF!</v>
      </c>
      <c r="L591" s="256">
        <f t="shared" si="324"/>
        <v>53</v>
      </c>
      <c r="M591" s="256" t="e">
        <f t="shared" si="325"/>
        <v>#REF!</v>
      </c>
      <c r="N591" s="256"/>
      <c r="O591" s="219" t="e">
        <f t="shared" si="330"/>
        <v>#REF!</v>
      </c>
      <c r="P591" s="256" t="e">
        <f t="shared" si="326"/>
        <v>#REF!</v>
      </c>
      <c r="Q591" s="256" t="e">
        <f t="shared" si="327"/>
        <v>#REF!</v>
      </c>
    </row>
    <row r="592" spans="1:17" ht="15" hidden="1" customHeight="1" x14ac:dyDescent="0.2">
      <c r="A592" s="253">
        <v>23</v>
      </c>
      <c r="B592" s="254" t="s">
        <v>1751</v>
      </c>
      <c r="C592" s="255">
        <f t="shared" si="328"/>
        <v>45443</v>
      </c>
      <c r="D592" s="256">
        <f t="shared" si="331"/>
        <v>45450</v>
      </c>
      <c r="E592" s="256" t="e">
        <f>#REF!+24</f>
        <v>#REF!</v>
      </c>
      <c r="F592" s="219" t="e">
        <f t="shared" si="320"/>
        <v>#REF!</v>
      </c>
      <c r="G592" s="219" t="e">
        <f t="shared" si="320"/>
        <v>#REF!</v>
      </c>
      <c r="H592" s="256" t="e">
        <f t="shared" si="329"/>
        <v>#REF!</v>
      </c>
      <c r="I592" s="219" t="e">
        <f t="shared" si="321"/>
        <v>#REF!</v>
      </c>
      <c r="J592" s="219" t="e">
        <f t="shared" si="322"/>
        <v>#REF!</v>
      </c>
      <c r="K592" s="219" t="e">
        <f t="shared" si="323"/>
        <v>#REF!</v>
      </c>
      <c r="L592" s="256">
        <f t="shared" si="324"/>
        <v>54</v>
      </c>
      <c r="M592" s="256" t="e">
        <f t="shared" si="325"/>
        <v>#REF!</v>
      </c>
      <c r="N592" s="256"/>
      <c r="O592" s="219" t="e">
        <f t="shared" si="330"/>
        <v>#REF!</v>
      </c>
      <c r="P592" s="256" t="e">
        <f t="shared" si="326"/>
        <v>#REF!</v>
      </c>
      <c r="Q592" s="256" t="e">
        <f t="shared" si="327"/>
        <v>#REF!</v>
      </c>
    </row>
    <row r="593" spans="1:17" ht="15" hidden="1" customHeight="1" x14ac:dyDescent="0.2">
      <c r="A593" s="253">
        <v>24</v>
      </c>
      <c r="B593" s="254" t="s">
        <v>1757</v>
      </c>
      <c r="C593" s="255">
        <f t="shared" si="328"/>
        <v>45450</v>
      </c>
      <c r="D593" s="256">
        <f t="shared" si="331"/>
        <v>45457</v>
      </c>
      <c r="E593" s="256" t="e">
        <f>#REF!+24</f>
        <v>#REF!</v>
      </c>
      <c r="F593" s="219" t="e">
        <f t="shared" si="320"/>
        <v>#REF!</v>
      </c>
      <c r="G593" s="219" t="e">
        <f t="shared" si="320"/>
        <v>#REF!</v>
      </c>
      <c r="H593" s="256" t="e">
        <f t="shared" si="329"/>
        <v>#REF!</v>
      </c>
      <c r="I593" s="219" t="e">
        <f t="shared" si="321"/>
        <v>#REF!</v>
      </c>
      <c r="J593" s="219" t="e">
        <f t="shared" si="322"/>
        <v>#REF!</v>
      </c>
      <c r="K593" s="219" t="e">
        <f t="shared" si="323"/>
        <v>#REF!</v>
      </c>
      <c r="L593" s="256">
        <f t="shared" si="324"/>
        <v>55</v>
      </c>
      <c r="M593" s="256" t="e">
        <f t="shared" si="325"/>
        <v>#REF!</v>
      </c>
      <c r="N593" s="256"/>
      <c r="O593" s="219" t="e">
        <f t="shared" si="330"/>
        <v>#REF!</v>
      </c>
      <c r="P593" s="256" t="e">
        <f t="shared" si="326"/>
        <v>#REF!</v>
      </c>
      <c r="Q593" s="256" t="e">
        <f t="shared" si="327"/>
        <v>#REF!</v>
      </c>
    </row>
    <row r="594" spans="1:17" ht="15" hidden="1" customHeight="1" x14ac:dyDescent="0.2">
      <c r="A594" s="253">
        <v>25</v>
      </c>
      <c r="B594" s="254" t="s">
        <v>1765</v>
      </c>
      <c r="C594" s="255">
        <f t="shared" si="328"/>
        <v>45457</v>
      </c>
      <c r="D594" s="256">
        <f t="shared" si="331"/>
        <v>45464</v>
      </c>
      <c r="E594" s="256" t="e">
        <f>#REF!+24</f>
        <v>#REF!</v>
      </c>
      <c r="F594" s="219" t="e">
        <f t="shared" si="320"/>
        <v>#REF!</v>
      </c>
      <c r="G594" s="219" t="e">
        <f t="shared" si="320"/>
        <v>#REF!</v>
      </c>
      <c r="H594" s="256" t="e">
        <f t="shared" si="329"/>
        <v>#REF!</v>
      </c>
      <c r="I594" s="219" t="e">
        <f t="shared" si="321"/>
        <v>#REF!</v>
      </c>
      <c r="J594" s="219" t="e">
        <f t="shared" si="322"/>
        <v>#REF!</v>
      </c>
      <c r="K594" s="219" t="e">
        <f t="shared" si="323"/>
        <v>#REF!</v>
      </c>
      <c r="L594" s="256">
        <f t="shared" si="324"/>
        <v>56</v>
      </c>
      <c r="M594" s="256" t="e">
        <f t="shared" si="325"/>
        <v>#REF!</v>
      </c>
      <c r="N594" s="256"/>
      <c r="O594" s="219" t="e">
        <f t="shared" si="330"/>
        <v>#REF!</v>
      </c>
      <c r="P594" s="256" t="e">
        <f t="shared" si="326"/>
        <v>#REF!</v>
      </c>
      <c r="Q594" s="256" t="e">
        <f t="shared" si="327"/>
        <v>#REF!</v>
      </c>
    </row>
    <row r="595" spans="1:17" ht="15" hidden="1" customHeight="1" x14ac:dyDescent="0.2">
      <c r="A595" s="253">
        <v>26</v>
      </c>
      <c r="B595" s="254" t="s">
        <v>1772</v>
      </c>
      <c r="C595" s="255">
        <f t="shared" si="328"/>
        <v>45464</v>
      </c>
      <c r="D595" s="256">
        <f t="shared" si="331"/>
        <v>45471</v>
      </c>
      <c r="E595" s="256" t="e">
        <f>#REF!+24</f>
        <v>#REF!</v>
      </c>
      <c r="F595" s="219" t="e">
        <f t="shared" si="320"/>
        <v>#REF!</v>
      </c>
      <c r="G595" s="219" t="e">
        <f t="shared" si="320"/>
        <v>#REF!</v>
      </c>
      <c r="H595" s="256" t="e">
        <f t="shared" si="329"/>
        <v>#REF!</v>
      </c>
      <c r="I595" s="219" t="e">
        <f t="shared" si="321"/>
        <v>#REF!</v>
      </c>
      <c r="J595" s="219" t="e">
        <f t="shared" si="322"/>
        <v>#REF!</v>
      </c>
      <c r="K595" s="219" t="e">
        <f t="shared" si="323"/>
        <v>#REF!</v>
      </c>
      <c r="L595" s="256">
        <f t="shared" si="324"/>
        <v>57</v>
      </c>
      <c r="M595" s="256" t="e">
        <f t="shared" si="325"/>
        <v>#REF!</v>
      </c>
      <c r="N595" s="256"/>
      <c r="O595" s="219" t="e">
        <f t="shared" si="330"/>
        <v>#REF!</v>
      </c>
      <c r="P595" s="256" t="e">
        <f t="shared" si="326"/>
        <v>#REF!</v>
      </c>
      <c r="Q595" s="256" t="e">
        <f t="shared" si="327"/>
        <v>#REF!</v>
      </c>
    </row>
    <row r="596" spans="1:17" ht="15" hidden="1" customHeight="1" x14ac:dyDescent="0.2">
      <c r="A596" s="253">
        <v>27</v>
      </c>
      <c r="B596" s="254" t="s">
        <v>1777</v>
      </c>
      <c r="C596" s="255">
        <f t="shared" si="328"/>
        <v>45471</v>
      </c>
      <c r="D596" s="256">
        <f t="shared" si="331"/>
        <v>45478</v>
      </c>
      <c r="E596" s="256" t="e">
        <f>#REF!+24</f>
        <v>#REF!</v>
      </c>
      <c r="F596" s="219" t="e">
        <f t="shared" si="320"/>
        <v>#REF!</v>
      </c>
      <c r="G596" s="219" t="e">
        <f t="shared" si="320"/>
        <v>#REF!</v>
      </c>
      <c r="H596" s="256" t="e">
        <f t="shared" si="329"/>
        <v>#REF!</v>
      </c>
      <c r="I596" s="219" t="e">
        <f t="shared" si="321"/>
        <v>#REF!</v>
      </c>
      <c r="J596" s="219" t="e">
        <f t="shared" si="322"/>
        <v>#REF!</v>
      </c>
      <c r="K596" s="219" t="e">
        <f t="shared" si="323"/>
        <v>#REF!</v>
      </c>
      <c r="L596" s="256">
        <f t="shared" si="324"/>
        <v>58</v>
      </c>
      <c r="M596" s="256" t="e">
        <f t="shared" si="325"/>
        <v>#REF!</v>
      </c>
      <c r="N596" s="256"/>
      <c r="O596" s="219" t="e">
        <f t="shared" si="330"/>
        <v>#REF!</v>
      </c>
      <c r="P596" s="256" t="e">
        <f t="shared" si="326"/>
        <v>#REF!</v>
      </c>
      <c r="Q596" s="256" t="e">
        <f t="shared" si="327"/>
        <v>#REF!</v>
      </c>
    </row>
    <row r="597" spans="1:17" ht="15" hidden="1" customHeight="1" x14ac:dyDescent="0.2">
      <c r="A597" s="253">
        <v>28</v>
      </c>
      <c r="B597" s="254" t="s">
        <v>1784</v>
      </c>
      <c r="C597" s="255">
        <f t="shared" si="328"/>
        <v>45478</v>
      </c>
      <c r="D597" s="256">
        <f t="shared" si="331"/>
        <v>45485</v>
      </c>
      <c r="E597" s="256" t="e">
        <f>#REF!+24</f>
        <v>#REF!</v>
      </c>
      <c r="F597" s="219" t="e">
        <f t="shared" si="320"/>
        <v>#REF!</v>
      </c>
      <c r="G597" s="219" t="e">
        <f t="shared" si="320"/>
        <v>#REF!</v>
      </c>
      <c r="H597" s="256" t="e">
        <f t="shared" si="329"/>
        <v>#REF!</v>
      </c>
      <c r="I597" s="219" t="e">
        <f t="shared" si="321"/>
        <v>#REF!</v>
      </c>
      <c r="J597" s="219" t="e">
        <f t="shared" si="322"/>
        <v>#REF!</v>
      </c>
      <c r="K597" s="219" t="e">
        <f t="shared" si="323"/>
        <v>#REF!</v>
      </c>
      <c r="L597" s="256">
        <f t="shared" si="324"/>
        <v>59</v>
      </c>
      <c r="M597" s="256" t="e">
        <f t="shared" si="325"/>
        <v>#REF!</v>
      </c>
      <c r="N597" s="256"/>
      <c r="O597" s="219" t="e">
        <f t="shared" si="330"/>
        <v>#REF!</v>
      </c>
      <c r="P597" s="256" t="e">
        <f t="shared" si="326"/>
        <v>#REF!</v>
      </c>
      <c r="Q597" s="256" t="e">
        <f t="shared" si="327"/>
        <v>#REF!</v>
      </c>
    </row>
    <row r="598" spans="1:17" ht="15" hidden="1" customHeight="1" x14ac:dyDescent="0.2">
      <c r="A598" s="253">
        <v>29</v>
      </c>
      <c r="B598" s="254" t="s">
        <v>1793</v>
      </c>
      <c r="C598" s="255">
        <f t="shared" si="328"/>
        <v>45485</v>
      </c>
      <c r="D598" s="256">
        <f t="shared" si="331"/>
        <v>45492</v>
      </c>
      <c r="E598" s="256" t="e">
        <f>#REF!+24</f>
        <v>#REF!</v>
      </c>
      <c r="F598" s="219" t="e">
        <f t="shared" si="320"/>
        <v>#REF!</v>
      </c>
      <c r="G598" s="219" t="e">
        <f t="shared" si="320"/>
        <v>#REF!</v>
      </c>
      <c r="H598" s="256" t="e">
        <f t="shared" si="329"/>
        <v>#REF!</v>
      </c>
      <c r="I598" s="219" t="e">
        <f t="shared" si="321"/>
        <v>#REF!</v>
      </c>
      <c r="J598" s="219" t="e">
        <f t="shared" si="322"/>
        <v>#REF!</v>
      </c>
      <c r="K598" s="219" t="e">
        <f t="shared" si="323"/>
        <v>#REF!</v>
      </c>
      <c r="L598" s="256">
        <f t="shared" si="324"/>
        <v>60</v>
      </c>
      <c r="M598" s="256" t="e">
        <f t="shared" si="325"/>
        <v>#REF!</v>
      </c>
      <c r="N598" s="256"/>
      <c r="O598" s="219" t="e">
        <f t="shared" si="330"/>
        <v>#REF!</v>
      </c>
      <c r="P598" s="256" t="e">
        <f t="shared" si="326"/>
        <v>#REF!</v>
      </c>
      <c r="Q598" s="256" t="e">
        <f t="shared" si="327"/>
        <v>#REF!</v>
      </c>
    </row>
    <row r="599" spans="1:17" ht="15" hidden="1" customHeight="1" x14ac:dyDescent="0.2">
      <c r="A599" s="253">
        <v>30</v>
      </c>
      <c r="B599" s="254" t="s">
        <v>1801</v>
      </c>
      <c r="C599" s="255">
        <f t="shared" si="328"/>
        <v>45492</v>
      </c>
      <c r="D599" s="256">
        <f t="shared" si="331"/>
        <v>45499</v>
      </c>
      <c r="E599" s="256" t="e">
        <f>#REF!+24</f>
        <v>#REF!</v>
      </c>
      <c r="F599" s="219" t="e">
        <f t="shared" si="320"/>
        <v>#REF!</v>
      </c>
      <c r="G599" s="219" t="e">
        <f t="shared" si="320"/>
        <v>#REF!</v>
      </c>
      <c r="H599" s="256" t="e">
        <f t="shared" si="329"/>
        <v>#REF!</v>
      </c>
      <c r="I599" s="219" t="e">
        <f t="shared" si="321"/>
        <v>#REF!</v>
      </c>
      <c r="J599" s="219" t="e">
        <f t="shared" si="322"/>
        <v>#REF!</v>
      </c>
      <c r="K599" s="219" t="e">
        <f t="shared" si="323"/>
        <v>#REF!</v>
      </c>
      <c r="L599" s="256">
        <f t="shared" si="324"/>
        <v>61</v>
      </c>
      <c r="M599" s="256" t="e">
        <f t="shared" si="325"/>
        <v>#REF!</v>
      </c>
      <c r="N599" s="256"/>
      <c r="O599" s="219" t="e">
        <f t="shared" si="330"/>
        <v>#REF!</v>
      </c>
      <c r="P599" s="256" t="e">
        <f t="shared" si="326"/>
        <v>#REF!</v>
      </c>
      <c r="Q599" s="256" t="e">
        <f t="shared" si="327"/>
        <v>#REF!</v>
      </c>
    </row>
    <row r="600" spans="1:17" ht="15" hidden="1" customHeight="1" x14ac:dyDescent="0.2">
      <c r="A600" s="253">
        <v>31</v>
      </c>
      <c r="B600" s="254" t="s">
        <v>1806</v>
      </c>
      <c r="C600" s="255">
        <f t="shared" si="328"/>
        <v>45499</v>
      </c>
      <c r="D600" s="256">
        <f t="shared" si="331"/>
        <v>45506</v>
      </c>
      <c r="E600" s="256" t="e">
        <f>#REF!+24</f>
        <v>#REF!</v>
      </c>
      <c r="F600" s="219" t="e">
        <f t="shared" si="320"/>
        <v>#REF!</v>
      </c>
      <c r="G600" s="219" t="e">
        <f t="shared" si="320"/>
        <v>#REF!</v>
      </c>
      <c r="H600" s="256" t="e">
        <f t="shared" si="329"/>
        <v>#REF!</v>
      </c>
      <c r="I600" s="219" t="e">
        <f t="shared" si="321"/>
        <v>#REF!</v>
      </c>
      <c r="J600" s="219" t="e">
        <f t="shared" si="322"/>
        <v>#REF!</v>
      </c>
      <c r="K600" s="219" t="e">
        <f t="shared" si="323"/>
        <v>#REF!</v>
      </c>
      <c r="L600" s="256">
        <f t="shared" si="324"/>
        <v>62</v>
      </c>
      <c r="M600" s="256" t="e">
        <f t="shared" si="325"/>
        <v>#REF!</v>
      </c>
      <c r="N600" s="256"/>
      <c r="O600" s="219" t="e">
        <f t="shared" si="330"/>
        <v>#REF!</v>
      </c>
      <c r="P600" s="256" t="e">
        <f t="shared" si="326"/>
        <v>#REF!</v>
      </c>
      <c r="Q600" s="256" t="e">
        <f t="shared" si="327"/>
        <v>#REF!</v>
      </c>
    </row>
    <row r="601" spans="1:17" ht="15" hidden="1" customHeight="1" x14ac:dyDescent="0.2">
      <c r="A601" s="253">
        <v>32</v>
      </c>
      <c r="B601" s="254" t="s">
        <v>1813</v>
      </c>
      <c r="C601" s="255">
        <f t="shared" si="328"/>
        <v>45506</v>
      </c>
      <c r="D601" s="256">
        <f t="shared" si="331"/>
        <v>45513</v>
      </c>
      <c r="E601" s="256" t="e">
        <f>#REF!+24</f>
        <v>#REF!</v>
      </c>
      <c r="F601" s="219" t="e">
        <f t="shared" si="320"/>
        <v>#REF!</v>
      </c>
      <c r="G601" s="219" t="e">
        <f t="shared" si="320"/>
        <v>#REF!</v>
      </c>
      <c r="H601" s="256" t="e">
        <f t="shared" si="329"/>
        <v>#REF!</v>
      </c>
      <c r="I601" s="219" t="e">
        <f t="shared" si="321"/>
        <v>#REF!</v>
      </c>
      <c r="J601" s="219" t="e">
        <f t="shared" si="322"/>
        <v>#REF!</v>
      </c>
      <c r="K601" s="219" t="e">
        <f t="shared" si="323"/>
        <v>#REF!</v>
      </c>
      <c r="L601" s="256">
        <f t="shared" si="324"/>
        <v>63</v>
      </c>
      <c r="M601" s="256" t="e">
        <f t="shared" si="325"/>
        <v>#REF!</v>
      </c>
      <c r="N601" s="256"/>
      <c r="O601" s="219" t="e">
        <f t="shared" si="330"/>
        <v>#REF!</v>
      </c>
      <c r="P601" s="256" t="e">
        <f t="shared" si="326"/>
        <v>#REF!</v>
      </c>
      <c r="Q601" s="256" t="e">
        <f t="shared" si="327"/>
        <v>#REF!</v>
      </c>
    </row>
    <row r="602" spans="1:17" ht="15" hidden="1" customHeight="1" x14ac:dyDescent="0.2">
      <c r="A602" s="253">
        <v>33</v>
      </c>
      <c r="B602" s="254" t="s">
        <v>1814</v>
      </c>
      <c r="C602" s="255">
        <f t="shared" si="328"/>
        <v>45513</v>
      </c>
      <c r="D602" s="256">
        <f t="shared" si="331"/>
        <v>45520</v>
      </c>
      <c r="E602" s="256" t="e">
        <f>#REF!+24</f>
        <v>#REF!</v>
      </c>
      <c r="F602" s="219" t="e">
        <f t="shared" si="320"/>
        <v>#REF!</v>
      </c>
      <c r="G602" s="219" t="e">
        <f t="shared" si="320"/>
        <v>#REF!</v>
      </c>
      <c r="H602" s="256" t="e">
        <f t="shared" si="329"/>
        <v>#REF!</v>
      </c>
      <c r="I602" s="219" t="e">
        <f t="shared" si="321"/>
        <v>#REF!</v>
      </c>
      <c r="J602" s="219" t="e">
        <f t="shared" si="322"/>
        <v>#REF!</v>
      </c>
      <c r="K602" s="219" t="e">
        <f t="shared" si="323"/>
        <v>#REF!</v>
      </c>
      <c r="L602" s="256">
        <f t="shared" si="324"/>
        <v>64</v>
      </c>
      <c r="M602" s="256" t="e">
        <f t="shared" si="325"/>
        <v>#REF!</v>
      </c>
      <c r="N602" s="256"/>
      <c r="O602" s="219" t="e">
        <f t="shared" si="330"/>
        <v>#REF!</v>
      </c>
      <c r="P602" s="256" t="e">
        <f t="shared" si="326"/>
        <v>#REF!</v>
      </c>
      <c r="Q602" s="256" t="e">
        <f t="shared" si="327"/>
        <v>#REF!</v>
      </c>
    </row>
    <row r="603" spans="1:17" ht="15" hidden="1" customHeight="1" x14ac:dyDescent="0.2">
      <c r="A603" s="253">
        <v>34</v>
      </c>
      <c r="B603" s="254" t="s">
        <v>1823</v>
      </c>
      <c r="C603" s="255">
        <f t="shared" si="328"/>
        <v>45520</v>
      </c>
      <c r="D603" s="256">
        <f t="shared" si="331"/>
        <v>45527</v>
      </c>
      <c r="E603" s="256" t="e">
        <f>#REF!+24</f>
        <v>#REF!</v>
      </c>
      <c r="F603" s="219" t="e">
        <f t="shared" ref="F603:G628" si="332">E603+25</f>
        <v>#REF!</v>
      </c>
      <c r="G603" s="219" t="e">
        <f t="shared" si="332"/>
        <v>#REF!</v>
      </c>
      <c r="H603" s="256" t="e">
        <f t="shared" si="329"/>
        <v>#REF!</v>
      </c>
      <c r="I603" s="219" t="e">
        <f t="shared" ref="I603:I624" si="333">J603+39</f>
        <v>#REF!</v>
      </c>
      <c r="J603" s="219" t="e">
        <f t="shared" ref="J603:J628" si="334">E603+30</f>
        <v>#REF!</v>
      </c>
      <c r="K603" s="219" t="e">
        <f t="shared" ref="K603:K628" si="335">F603+30</f>
        <v>#REF!</v>
      </c>
      <c r="L603" s="256">
        <f t="shared" ref="L603:L624" si="336">A603+31</f>
        <v>65</v>
      </c>
      <c r="M603" s="256" t="e">
        <f t="shared" ref="M603:M628" si="337">J603+33</f>
        <v>#REF!</v>
      </c>
      <c r="N603" s="256"/>
      <c r="O603" s="219" t="e">
        <f t="shared" si="330"/>
        <v>#REF!</v>
      </c>
      <c r="P603" s="256" t="e">
        <f t="shared" ref="P603:P628" si="338">H603+33</f>
        <v>#REF!</v>
      </c>
      <c r="Q603" s="256" t="e">
        <f t="shared" ref="Q603:Q624" si="339">J603+34</f>
        <v>#REF!</v>
      </c>
    </row>
    <row r="604" spans="1:17" ht="15" hidden="1" customHeight="1" x14ac:dyDescent="0.2">
      <c r="A604" s="253">
        <v>35</v>
      </c>
      <c r="B604" s="254" t="s">
        <v>1836</v>
      </c>
      <c r="C604" s="255">
        <f t="shared" ref="C604:C635" si="340">D604-7</f>
        <v>45527</v>
      </c>
      <c r="D604" s="256">
        <f t="shared" si="331"/>
        <v>45534</v>
      </c>
      <c r="E604" s="256" t="e">
        <f>#REF!+24</f>
        <v>#REF!</v>
      </c>
      <c r="F604" s="219" t="e">
        <f t="shared" si="332"/>
        <v>#REF!</v>
      </c>
      <c r="G604" s="219" t="e">
        <f t="shared" si="332"/>
        <v>#REF!</v>
      </c>
      <c r="H604" s="256" t="e">
        <f t="shared" ref="H604:H628" si="341">E604+27</f>
        <v>#REF!</v>
      </c>
      <c r="I604" s="219" t="e">
        <f t="shared" si="333"/>
        <v>#REF!</v>
      </c>
      <c r="J604" s="219" t="e">
        <f t="shared" si="334"/>
        <v>#REF!</v>
      </c>
      <c r="K604" s="219" t="e">
        <f t="shared" si="335"/>
        <v>#REF!</v>
      </c>
      <c r="L604" s="256">
        <f t="shared" si="336"/>
        <v>66</v>
      </c>
      <c r="M604" s="256" t="e">
        <f t="shared" si="337"/>
        <v>#REF!</v>
      </c>
      <c r="N604" s="256"/>
      <c r="O604" s="219" t="e">
        <f t="shared" ref="O604:O624" si="342">K604+41</f>
        <v>#REF!</v>
      </c>
      <c r="P604" s="256" t="e">
        <f t="shared" si="338"/>
        <v>#REF!</v>
      </c>
      <c r="Q604" s="256" t="e">
        <f t="shared" si="339"/>
        <v>#REF!</v>
      </c>
    </row>
    <row r="605" spans="1:17" ht="15" hidden="1" customHeight="1" x14ac:dyDescent="0.2">
      <c r="A605" s="253">
        <v>36</v>
      </c>
      <c r="B605" s="254" t="s">
        <v>1843</v>
      </c>
      <c r="C605" s="255">
        <f t="shared" si="340"/>
        <v>45534</v>
      </c>
      <c r="D605" s="256">
        <f t="shared" si="331"/>
        <v>45541</v>
      </c>
      <c r="E605" s="256" t="e">
        <f>#REF!+24</f>
        <v>#REF!</v>
      </c>
      <c r="F605" s="219" t="e">
        <f t="shared" si="332"/>
        <v>#REF!</v>
      </c>
      <c r="G605" s="219" t="e">
        <f t="shared" si="332"/>
        <v>#REF!</v>
      </c>
      <c r="H605" s="256" t="e">
        <f t="shared" si="341"/>
        <v>#REF!</v>
      </c>
      <c r="I605" s="219" t="e">
        <f t="shared" si="333"/>
        <v>#REF!</v>
      </c>
      <c r="J605" s="219" t="e">
        <f t="shared" si="334"/>
        <v>#REF!</v>
      </c>
      <c r="K605" s="219" t="e">
        <f t="shared" si="335"/>
        <v>#REF!</v>
      </c>
      <c r="L605" s="256">
        <f t="shared" si="336"/>
        <v>67</v>
      </c>
      <c r="M605" s="256" t="e">
        <f t="shared" si="337"/>
        <v>#REF!</v>
      </c>
      <c r="N605" s="256"/>
      <c r="O605" s="219" t="e">
        <f t="shared" si="342"/>
        <v>#REF!</v>
      </c>
      <c r="P605" s="256" t="e">
        <f t="shared" si="338"/>
        <v>#REF!</v>
      </c>
      <c r="Q605" s="256" t="e">
        <f t="shared" si="339"/>
        <v>#REF!</v>
      </c>
    </row>
    <row r="606" spans="1:17" ht="15" hidden="1" customHeight="1" x14ac:dyDescent="0.2">
      <c r="A606" s="253">
        <v>37</v>
      </c>
      <c r="B606" s="254" t="s">
        <v>1850</v>
      </c>
      <c r="C606" s="255">
        <f t="shared" si="340"/>
        <v>45541</v>
      </c>
      <c r="D606" s="256">
        <f t="shared" si="331"/>
        <v>45548</v>
      </c>
      <c r="E606" s="256" t="e">
        <f>#REF!+24</f>
        <v>#REF!</v>
      </c>
      <c r="F606" s="219" t="e">
        <f t="shared" si="332"/>
        <v>#REF!</v>
      </c>
      <c r="G606" s="219" t="e">
        <f t="shared" si="332"/>
        <v>#REF!</v>
      </c>
      <c r="H606" s="256" t="e">
        <f t="shared" si="341"/>
        <v>#REF!</v>
      </c>
      <c r="I606" s="219" t="e">
        <f t="shared" si="333"/>
        <v>#REF!</v>
      </c>
      <c r="J606" s="219" t="e">
        <f t="shared" si="334"/>
        <v>#REF!</v>
      </c>
      <c r="K606" s="219" t="e">
        <f t="shared" si="335"/>
        <v>#REF!</v>
      </c>
      <c r="L606" s="256">
        <f t="shared" si="336"/>
        <v>68</v>
      </c>
      <c r="M606" s="256" t="e">
        <f t="shared" si="337"/>
        <v>#REF!</v>
      </c>
      <c r="N606" s="256"/>
      <c r="O606" s="219" t="e">
        <f t="shared" si="342"/>
        <v>#REF!</v>
      </c>
      <c r="P606" s="256" t="e">
        <f t="shared" si="338"/>
        <v>#REF!</v>
      </c>
      <c r="Q606" s="256" t="e">
        <f t="shared" si="339"/>
        <v>#REF!</v>
      </c>
    </row>
    <row r="607" spans="1:17" ht="15" hidden="1" customHeight="1" x14ac:dyDescent="0.2">
      <c r="A607" s="253">
        <v>38</v>
      </c>
      <c r="B607" s="254" t="s">
        <v>1858</v>
      </c>
      <c r="C607" s="255">
        <f t="shared" si="340"/>
        <v>45548</v>
      </c>
      <c r="D607" s="256">
        <f t="shared" si="331"/>
        <v>45555</v>
      </c>
      <c r="E607" s="256" t="e">
        <f>#REF!+24</f>
        <v>#REF!</v>
      </c>
      <c r="F607" s="219" t="e">
        <f t="shared" si="332"/>
        <v>#REF!</v>
      </c>
      <c r="G607" s="219" t="e">
        <f t="shared" si="332"/>
        <v>#REF!</v>
      </c>
      <c r="H607" s="256" t="e">
        <f t="shared" si="341"/>
        <v>#REF!</v>
      </c>
      <c r="I607" s="219" t="e">
        <f t="shared" si="333"/>
        <v>#REF!</v>
      </c>
      <c r="J607" s="219" t="e">
        <f t="shared" si="334"/>
        <v>#REF!</v>
      </c>
      <c r="K607" s="219" t="e">
        <f t="shared" si="335"/>
        <v>#REF!</v>
      </c>
      <c r="L607" s="256">
        <f t="shared" si="336"/>
        <v>69</v>
      </c>
      <c r="M607" s="256" t="e">
        <f t="shared" si="337"/>
        <v>#REF!</v>
      </c>
      <c r="N607" s="256"/>
      <c r="O607" s="219" t="e">
        <f t="shared" si="342"/>
        <v>#REF!</v>
      </c>
      <c r="P607" s="256" t="e">
        <f t="shared" si="338"/>
        <v>#REF!</v>
      </c>
      <c r="Q607" s="256" t="e">
        <f t="shared" si="339"/>
        <v>#REF!</v>
      </c>
    </row>
    <row r="608" spans="1:17" ht="15" hidden="1" customHeight="1" x14ac:dyDescent="0.2">
      <c r="A608" s="253">
        <v>39</v>
      </c>
      <c r="B608" s="254" t="s">
        <v>1866</v>
      </c>
      <c r="C608" s="255">
        <f t="shared" si="340"/>
        <v>45555</v>
      </c>
      <c r="D608" s="256">
        <f t="shared" si="331"/>
        <v>45562</v>
      </c>
      <c r="E608" s="256" t="e">
        <f>#REF!+24</f>
        <v>#REF!</v>
      </c>
      <c r="F608" s="219" t="e">
        <f t="shared" si="332"/>
        <v>#REF!</v>
      </c>
      <c r="G608" s="219" t="e">
        <f t="shared" si="332"/>
        <v>#REF!</v>
      </c>
      <c r="H608" s="256" t="e">
        <f t="shared" si="341"/>
        <v>#REF!</v>
      </c>
      <c r="I608" s="219" t="e">
        <f t="shared" si="333"/>
        <v>#REF!</v>
      </c>
      <c r="J608" s="219" t="e">
        <f t="shared" si="334"/>
        <v>#REF!</v>
      </c>
      <c r="K608" s="219" t="e">
        <f t="shared" si="335"/>
        <v>#REF!</v>
      </c>
      <c r="L608" s="256">
        <f t="shared" si="336"/>
        <v>70</v>
      </c>
      <c r="M608" s="256" t="e">
        <f t="shared" si="337"/>
        <v>#REF!</v>
      </c>
      <c r="N608" s="256"/>
      <c r="O608" s="219" t="e">
        <f t="shared" si="342"/>
        <v>#REF!</v>
      </c>
      <c r="P608" s="256" t="e">
        <f t="shared" si="338"/>
        <v>#REF!</v>
      </c>
      <c r="Q608" s="256" t="e">
        <f t="shared" si="339"/>
        <v>#REF!</v>
      </c>
    </row>
    <row r="609" spans="1:17" ht="15" hidden="1" customHeight="1" x14ac:dyDescent="0.2">
      <c r="A609" s="253">
        <v>40</v>
      </c>
      <c r="B609" s="254" t="s">
        <v>1871</v>
      </c>
      <c r="C609" s="255">
        <f t="shared" si="340"/>
        <v>45562</v>
      </c>
      <c r="D609" s="256">
        <f t="shared" si="331"/>
        <v>45569</v>
      </c>
      <c r="E609" s="256" t="e">
        <f>#REF!+24</f>
        <v>#REF!</v>
      </c>
      <c r="F609" s="219" t="e">
        <f t="shared" si="332"/>
        <v>#REF!</v>
      </c>
      <c r="G609" s="219" t="e">
        <f t="shared" si="332"/>
        <v>#REF!</v>
      </c>
      <c r="H609" s="256" t="e">
        <f t="shared" si="341"/>
        <v>#REF!</v>
      </c>
      <c r="I609" s="219" t="e">
        <f t="shared" si="333"/>
        <v>#REF!</v>
      </c>
      <c r="J609" s="219" t="e">
        <f t="shared" si="334"/>
        <v>#REF!</v>
      </c>
      <c r="K609" s="219" t="e">
        <f t="shared" si="335"/>
        <v>#REF!</v>
      </c>
      <c r="L609" s="256">
        <f t="shared" si="336"/>
        <v>71</v>
      </c>
      <c r="M609" s="256" t="e">
        <f t="shared" si="337"/>
        <v>#REF!</v>
      </c>
      <c r="N609" s="256"/>
      <c r="O609" s="219" t="e">
        <f t="shared" si="342"/>
        <v>#REF!</v>
      </c>
      <c r="P609" s="256" t="e">
        <f t="shared" si="338"/>
        <v>#REF!</v>
      </c>
      <c r="Q609" s="256" t="e">
        <f t="shared" si="339"/>
        <v>#REF!</v>
      </c>
    </row>
    <row r="610" spans="1:17" ht="15" hidden="1" customHeight="1" x14ac:dyDescent="0.2">
      <c r="A610" s="253">
        <v>41</v>
      </c>
      <c r="B610" s="254" t="s">
        <v>1880</v>
      </c>
      <c r="C610" s="255">
        <f t="shared" si="340"/>
        <v>45569</v>
      </c>
      <c r="D610" s="256">
        <f t="shared" si="331"/>
        <v>45576</v>
      </c>
      <c r="E610" s="256" t="e">
        <f>#REF!+24</f>
        <v>#REF!</v>
      </c>
      <c r="F610" s="219" t="e">
        <f t="shared" si="332"/>
        <v>#REF!</v>
      </c>
      <c r="G610" s="219" t="e">
        <f t="shared" si="332"/>
        <v>#REF!</v>
      </c>
      <c r="H610" s="256" t="e">
        <f t="shared" si="341"/>
        <v>#REF!</v>
      </c>
      <c r="I610" s="219" t="e">
        <f t="shared" si="333"/>
        <v>#REF!</v>
      </c>
      <c r="J610" s="219" t="e">
        <f t="shared" si="334"/>
        <v>#REF!</v>
      </c>
      <c r="K610" s="219" t="e">
        <f t="shared" si="335"/>
        <v>#REF!</v>
      </c>
      <c r="L610" s="256">
        <f t="shared" si="336"/>
        <v>72</v>
      </c>
      <c r="M610" s="256" t="e">
        <f t="shared" si="337"/>
        <v>#REF!</v>
      </c>
      <c r="N610" s="256"/>
      <c r="O610" s="219" t="e">
        <f t="shared" si="342"/>
        <v>#REF!</v>
      </c>
      <c r="P610" s="256" t="e">
        <f t="shared" si="338"/>
        <v>#REF!</v>
      </c>
      <c r="Q610" s="256" t="e">
        <f t="shared" si="339"/>
        <v>#REF!</v>
      </c>
    </row>
    <row r="611" spans="1:17" ht="15" hidden="1" customHeight="1" x14ac:dyDescent="0.2">
      <c r="A611" s="253">
        <v>42</v>
      </c>
      <c r="B611" s="254" t="s">
        <v>1888</v>
      </c>
      <c r="C611" s="255">
        <f t="shared" si="340"/>
        <v>45576</v>
      </c>
      <c r="D611" s="256">
        <f t="shared" si="331"/>
        <v>45583</v>
      </c>
      <c r="E611" s="256" t="e">
        <f>#REF!+24</f>
        <v>#REF!</v>
      </c>
      <c r="F611" s="219" t="e">
        <f t="shared" si="332"/>
        <v>#REF!</v>
      </c>
      <c r="G611" s="219" t="e">
        <f t="shared" si="332"/>
        <v>#REF!</v>
      </c>
      <c r="H611" s="256" t="e">
        <f t="shared" si="341"/>
        <v>#REF!</v>
      </c>
      <c r="I611" s="219" t="e">
        <f t="shared" si="333"/>
        <v>#REF!</v>
      </c>
      <c r="J611" s="219" t="e">
        <f t="shared" si="334"/>
        <v>#REF!</v>
      </c>
      <c r="K611" s="219" t="e">
        <f t="shared" si="335"/>
        <v>#REF!</v>
      </c>
      <c r="L611" s="256">
        <f t="shared" si="336"/>
        <v>73</v>
      </c>
      <c r="M611" s="256" t="e">
        <f t="shared" si="337"/>
        <v>#REF!</v>
      </c>
      <c r="N611" s="256"/>
      <c r="O611" s="219" t="e">
        <f t="shared" si="342"/>
        <v>#REF!</v>
      </c>
      <c r="P611" s="256" t="e">
        <f t="shared" si="338"/>
        <v>#REF!</v>
      </c>
      <c r="Q611" s="256" t="e">
        <f t="shared" si="339"/>
        <v>#REF!</v>
      </c>
    </row>
    <row r="612" spans="1:17" ht="15" hidden="1" customHeight="1" x14ac:dyDescent="0.2">
      <c r="A612" s="253">
        <v>43</v>
      </c>
      <c r="B612" s="254" t="s">
        <v>1895</v>
      </c>
      <c r="C612" s="255">
        <f t="shared" si="340"/>
        <v>45583</v>
      </c>
      <c r="D612" s="256">
        <f t="shared" si="331"/>
        <v>45590</v>
      </c>
      <c r="E612" s="256" t="e">
        <f>#REF!+24</f>
        <v>#REF!</v>
      </c>
      <c r="F612" s="219" t="e">
        <f t="shared" si="332"/>
        <v>#REF!</v>
      </c>
      <c r="G612" s="219" t="e">
        <f t="shared" si="332"/>
        <v>#REF!</v>
      </c>
      <c r="H612" s="256" t="e">
        <f t="shared" si="341"/>
        <v>#REF!</v>
      </c>
      <c r="I612" s="219" t="e">
        <f t="shared" si="333"/>
        <v>#REF!</v>
      </c>
      <c r="J612" s="219" t="e">
        <f t="shared" si="334"/>
        <v>#REF!</v>
      </c>
      <c r="K612" s="219" t="e">
        <f t="shared" si="335"/>
        <v>#REF!</v>
      </c>
      <c r="L612" s="256">
        <f t="shared" si="336"/>
        <v>74</v>
      </c>
      <c r="M612" s="256" t="e">
        <f t="shared" si="337"/>
        <v>#REF!</v>
      </c>
      <c r="N612" s="256"/>
      <c r="O612" s="219" t="e">
        <f t="shared" si="342"/>
        <v>#REF!</v>
      </c>
      <c r="P612" s="256" t="e">
        <f t="shared" si="338"/>
        <v>#REF!</v>
      </c>
      <c r="Q612" s="256" t="e">
        <f t="shared" si="339"/>
        <v>#REF!</v>
      </c>
    </row>
    <row r="613" spans="1:17" ht="15" hidden="1" customHeight="1" x14ac:dyDescent="0.2">
      <c r="A613" s="253">
        <v>44</v>
      </c>
      <c r="B613" s="254" t="s">
        <v>1902</v>
      </c>
      <c r="C613" s="255">
        <f t="shared" si="340"/>
        <v>45590</v>
      </c>
      <c r="D613" s="256">
        <f t="shared" si="331"/>
        <v>45597</v>
      </c>
      <c r="E613" s="256" t="e">
        <f>#REF!+24</f>
        <v>#REF!</v>
      </c>
      <c r="F613" s="219" t="e">
        <f t="shared" si="332"/>
        <v>#REF!</v>
      </c>
      <c r="G613" s="219" t="e">
        <f t="shared" si="332"/>
        <v>#REF!</v>
      </c>
      <c r="H613" s="256" t="e">
        <f t="shared" si="341"/>
        <v>#REF!</v>
      </c>
      <c r="I613" s="219" t="e">
        <f t="shared" si="333"/>
        <v>#REF!</v>
      </c>
      <c r="J613" s="219" t="e">
        <f t="shared" si="334"/>
        <v>#REF!</v>
      </c>
      <c r="K613" s="219" t="e">
        <f t="shared" si="335"/>
        <v>#REF!</v>
      </c>
      <c r="L613" s="256">
        <f t="shared" si="336"/>
        <v>75</v>
      </c>
      <c r="M613" s="256" t="e">
        <f t="shared" si="337"/>
        <v>#REF!</v>
      </c>
      <c r="N613" s="256"/>
      <c r="O613" s="219" t="e">
        <f t="shared" si="342"/>
        <v>#REF!</v>
      </c>
      <c r="P613" s="256" t="e">
        <f t="shared" si="338"/>
        <v>#REF!</v>
      </c>
      <c r="Q613" s="256" t="e">
        <f t="shared" si="339"/>
        <v>#REF!</v>
      </c>
    </row>
    <row r="614" spans="1:17" ht="15" hidden="1" customHeight="1" x14ac:dyDescent="0.2">
      <c r="A614" s="253">
        <v>45</v>
      </c>
      <c r="B614" s="254" t="s">
        <v>1911</v>
      </c>
      <c r="C614" s="255">
        <f t="shared" si="340"/>
        <v>45597</v>
      </c>
      <c r="D614" s="256">
        <f t="shared" si="331"/>
        <v>45604</v>
      </c>
      <c r="E614" s="256" t="e">
        <f>#REF!+24</f>
        <v>#REF!</v>
      </c>
      <c r="F614" s="219" t="e">
        <f t="shared" si="332"/>
        <v>#REF!</v>
      </c>
      <c r="G614" s="219" t="e">
        <f t="shared" si="332"/>
        <v>#REF!</v>
      </c>
      <c r="H614" s="256" t="e">
        <f t="shared" si="341"/>
        <v>#REF!</v>
      </c>
      <c r="I614" s="219" t="e">
        <f t="shared" si="333"/>
        <v>#REF!</v>
      </c>
      <c r="J614" s="219" t="e">
        <f t="shared" si="334"/>
        <v>#REF!</v>
      </c>
      <c r="K614" s="219" t="e">
        <f t="shared" si="335"/>
        <v>#REF!</v>
      </c>
      <c r="L614" s="256">
        <f t="shared" si="336"/>
        <v>76</v>
      </c>
      <c r="M614" s="256" t="e">
        <f t="shared" si="337"/>
        <v>#REF!</v>
      </c>
      <c r="N614" s="256"/>
      <c r="O614" s="219" t="e">
        <f t="shared" si="342"/>
        <v>#REF!</v>
      </c>
      <c r="P614" s="256" t="e">
        <f t="shared" si="338"/>
        <v>#REF!</v>
      </c>
      <c r="Q614" s="256" t="e">
        <f t="shared" si="339"/>
        <v>#REF!</v>
      </c>
    </row>
    <row r="615" spans="1:17" ht="15" hidden="1" customHeight="1" x14ac:dyDescent="0.2">
      <c r="A615" s="253">
        <v>46</v>
      </c>
      <c r="B615" s="254" t="s">
        <v>1912</v>
      </c>
      <c r="C615" s="255">
        <f t="shared" si="340"/>
        <v>45604</v>
      </c>
      <c r="D615" s="256">
        <f t="shared" si="331"/>
        <v>45611</v>
      </c>
      <c r="E615" s="256" t="e">
        <f>#REF!+24</f>
        <v>#REF!</v>
      </c>
      <c r="F615" s="219" t="e">
        <f t="shared" si="332"/>
        <v>#REF!</v>
      </c>
      <c r="G615" s="219" t="e">
        <f t="shared" si="332"/>
        <v>#REF!</v>
      </c>
      <c r="H615" s="256" t="e">
        <f t="shared" si="341"/>
        <v>#REF!</v>
      </c>
      <c r="I615" s="219" t="e">
        <f t="shared" si="333"/>
        <v>#REF!</v>
      </c>
      <c r="J615" s="219" t="e">
        <f t="shared" si="334"/>
        <v>#REF!</v>
      </c>
      <c r="K615" s="219" t="e">
        <f t="shared" si="335"/>
        <v>#REF!</v>
      </c>
      <c r="L615" s="256">
        <f t="shared" si="336"/>
        <v>77</v>
      </c>
      <c r="M615" s="256" t="e">
        <f t="shared" si="337"/>
        <v>#REF!</v>
      </c>
      <c r="N615" s="256"/>
      <c r="O615" s="219" t="e">
        <f t="shared" si="342"/>
        <v>#REF!</v>
      </c>
      <c r="P615" s="256" t="e">
        <f t="shared" si="338"/>
        <v>#REF!</v>
      </c>
      <c r="Q615" s="256" t="e">
        <f t="shared" si="339"/>
        <v>#REF!</v>
      </c>
    </row>
    <row r="616" spans="1:17" ht="15" hidden="1" customHeight="1" x14ac:dyDescent="0.2">
      <c r="A616" s="253">
        <v>47</v>
      </c>
      <c r="B616" s="254" t="s">
        <v>1913</v>
      </c>
      <c r="C616" s="255">
        <f t="shared" si="340"/>
        <v>45611</v>
      </c>
      <c r="D616" s="256">
        <f t="shared" si="331"/>
        <v>45618</v>
      </c>
      <c r="E616" s="256" t="e">
        <f>#REF!+24</f>
        <v>#REF!</v>
      </c>
      <c r="F616" s="219" t="e">
        <f t="shared" si="332"/>
        <v>#REF!</v>
      </c>
      <c r="G616" s="219" t="e">
        <f t="shared" si="332"/>
        <v>#REF!</v>
      </c>
      <c r="H616" s="256" t="e">
        <f t="shared" si="341"/>
        <v>#REF!</v>
      </c>
      <c r="I616" s="219" t="e">
        <f t="shared" si="333"/>
        <v>#REF!</v>
      </c>
      <c r="J616" s="219" t="e">
        <f t="shared" si="334"/>
        <v>#REF!</v>
      </c>
      <c r="K616" s="219" t="e">
        <f t="shared" si="335"/>
        <v>#REF!</v>
      </c>
      <c r="L616" s="256">
        <f t="shared" si="336"/>
        <v>78</v>
      </c>
      <c r="M616" s="256" t="e">
        <f t="shared" si="337"/>
        <v>#REF!</v>
      </c>
      <c r="N616" s="256"/>
      <c r="O616" s="219" t="e">
        <f t="shared" si="342"/>
        <v>#REF!</v>
      </c>
      <c r="P616" s="256" t="e">
        <f t="shared" si="338"/>
        <v>#REF!</v>
      </c>
      <c r="Q616" s="256" t="e">
        <f t="shared" si="339"/>
        <v>#REF!</v>
      </c>
    </row>
    <row r="617" spans="1:17" ht="15" hidden="1" customHeight="1" x14ac:dyDescent="0.2">
      <c r="A617" s="253">
        <v>48</v>
      </c>
      <c r="B617" s="254" t="s">
        <v>1920</v>
      </c>
      <c r="C617" s="255">
        <f t="shared" si="340"/>
        <v>45618</v>
      </c>
      <c r="D617" s="256">
        <f t="shared" si="331"/>
        <v>45625</v>
      </c>
      <c r="E617" s="256" t="e">
        <f>#REF!+24</f>
        <v>#REF!</v>
      </c>
      <c r="F617" s="219" t="e">
        <f t="shared" si="332"/>
        <v>#REF!</v>
      </c>
      <c r="G617" s="219" t="e">
        <f t="shared" si="332"/>
        <v>#REF!</v>
      </c>
      <c r="H617" s="256" t="e">
        <f t="shared" si="341"/>
        <v>#REF!</v>
      </c>
      <c r="I617" s="219" t="e">
        <f t="shared" si="333"/>
        <v>#REF!</v>
      </c>
      <c r="J617" s="219" t="e">
        <f t="shared" si="334"/>
        <v>#REF!</v>
      </c>
      <c r="K617" s="219" t="e">
        <f t="shared" si="335"/>
        <v>#REF!</v>
      </c>
      <c r="L617" s="256">
        <f t="shared" si="336"/>
        <v>79</v>
      </c>
      <c r="M617" s="256" t="e">
        <f t="shared" si="337"/>
        <v>#REF!</v>
      </c>
      <c r="N617" s="256"/>
      <c r="O617" s="219" t="e">
        <f t="shared" si="342"/>
        <v>#REF!</v>
      </c>
      <c r="P617" s="256" t="e">
        <f t="shared" si="338"/>
        <v>#REF!</v>
      </c>
      <c r="Q617" s="256" t="e">
        <f t="shared" si="339"/>
        <v>#REF!</v>
      </c>
    </row>
    <row r="618" spans="1:17" ht="15" hidden="1" customHeight="1" x14ac:dyDescent="0.2">
      <c r="A618" s="253">
        <v>49</v>
      </c>
      <c r="B618" s="254" t="s">
        <v>1934</v>
      </c>
      <c r="C618" s="255">
        <f t="shared" si="340"/>
        <v>45625</v>
      </c>
      <c r="D618" s="256">
        <f t="shared" si="331"/>
        <v>45632</v>
      </c>
      <c r="E618" s="256" t="e">
        <f>#REF!+24</f>
        <v>#REF!</v>
      </c>
      <c r="F618" s="219" t="e">
        <f t="shared" si="332"/>
        <v>#REF!</v>
      </c>
      <c r="G618" s="219" t="e">
        <f t="shared" si="332"/>
        <v>#REF!</v>
      </c>
      <c r="H618" s="256" t="e">
        <f t="shared" si="341"/>
        <v>#REF!</v>
      </c>
      <c r="I618" s="219" t="e">
        <f t="shared" si="333"/>
        <v>#REF!</v>
      </c>
      <c r="J618" s="219" t="e">
        <f t="shared" si="334"/>
        <v>#REF!</v>
      </c>
      <c r="K618" s="219" t="e">
        <f t="shared" si="335"/>
        <v>#REF!</v>
      </c>
      <c r="L618" s="256">
        <f t="shared" si="336"/>
        <v>80</v>
      </c>
      <c r="M618" s="256" t="e">
        <f t="shared" si="337"/>
        <v>#REF!</v>
      </c>
      <c r="N618" s="256"/>
      <c r="O618" s="219" t="e">
        <f t="shared" si="342"/>
        <v>#REF!</v>
      </c>
      <c r="P618" s="256" t="e">
        <f t="shared" si="338"/>
        <v>#REF!</v>
      </c>
      <c r="Q618" s="256" t="e">
        <f t="shared" si="339"/>
        <v>#REF!</v>
      </c>
    </row>
    <row r="619" spans="1:17" ht="15" hidden="1" customHeight="1" x14ac:dyDescent="0.2">
      <c r="A619" s="261">
        <v>50</v>
      </c>
      <c r="B619" s="299" t="s">
        <v>1940</v>
      </c>
      <c r="C619" s="263">
        <f t="shared" si="340"/>
        <v>45632</v>
      </c>
      <c r="D619" s="304">
        <f t="shared" si="331"/>
        <v>45639</v>
      </c>
      <c r="E619" s="264" t="e">
        <f>#REF!+24</f>
        <v>#REF!</v>
      </c>
      <c r="F619" s="264" t="e">
        <f t="shared" si="332"/>
        <v>#REF!</v>
      </c>
      <c r="G619" s="264" t="e">
        <f t="shared" si="332"/>
        <v>#REF!</v>
      </c>
      <c r="H619" s="264" t="e">
        <f t="shared" si="341"/>
        <v>#REF!</v>
      </c>
      <c r="I619" s="264" t="e">
        <f t="shared" si="333"/>
        <v>#REF!</v>
      </c>
      <c r="J619" s="264" t="e">
        <f t="shared" si="334"/>
        <v>#REF!</v>
      </c>
      <c r="K619" s="264" t="e">
        <f t="shared" si="335"/>
        <v>#REF!</v>
      </c>
      <c r="L619" s="264">
        <f t="shared" si="336"/>
        <v>81</v>
      </c>
      <c r="M619" s="264" t="e">
        <f t="shared" si="337"/>
        <v>#REF!</v>
      </c>
      <c r="N619" s="264"/>
      <c r="O619" s="264" t="e">
        <f t="shared" si="342"/>
        <v>#REF!</v>
      </c>
      <c r="P619" s="264" t="e">
        <f t="shared" si="338"/>
        <v>#REF!</v>
      </c>
      <c r="Q619" s="264" t="e">
        <f t="shared" si="339"/>
        <v>#REF!</v>
      </c>
    </row>
    <row r="620" spans="1:17" ht="15" hidden="1" customHeight="1" x14ac:dyDescent="0.2">
      <c r="A620" s="239">
        <v>51</v>
      </c>
      <c r="B620" s="254" t="s">
        <v>1949</v>
      </c>
      <c r="C620" s="259">
        <f t="shared" si="340"/>
        <v>45639</v>
      </c>
      <c r="D620" s="301">
        <f t="shared" si="331"/>
        <v>45646</v>
      </c>
      <c r="E620" s="256" t="e">
        <f>#REF!+24</f>
        <v>#REF!</v>
      </c>
      <c r="F620" s="256" t="e">
        <f t="shared" si="332"/>
        <v>#REF!</v>
      </c>
      <c r="G620" s="256" t="e">
        <f t="shared" si="332"/>
        <v>#REF!</v>
      </c>
      <c r="H620" s="256" t="e">
        <f t="shared" si="341"/>
        <v>#REF!</v>
      </c>
      <c r="I620" s="256" t="e">
        <f t="shared" si="333"/>
        <v>#REF!</v>
      </c>
      <c r="J620" s="256" t="e">
        <f t="shared" si="334"/>
        <v>#REF!</v>
      </c>
      <c r="K620" s="256" t="e">
        <f t="shared" si="335"/>
        <v>#REF!</v>
      </c>
      <c r="L620" s="256">
        <f t="shared" si="336"/>
        <v>82</v>
      </c>
      <c r="M620" s="256" t="e">
        <f t="shared" si="337"/>
        <v>#REF!</v>
      </c>
      <c r="N620" s="256"/>
      <c r="O620" s="256" t="e">
        <f t="shared" si="342"/>
        <v>#REF!</v>
      </c>
      <c r="P620" s="256" t="e">
        <f t="shared" si="338"/>
        <v>#REF!</v>
      </c>
      <c r="Q620" s="256" t="e">
        <f t="shared" si="339"/>
        <v>#REF!</v>
      </c>
    </row>
    <row r="621" spans="1:17" ht="15" hidden="1" customHeight="1" x14ac:dyDescent="0.2">
      <c r="A621" s="239">
        <v>52</v>
      </c>
      <c r="B621" s="254" t="s">
        <v>1960</v>
      </c>
      <c r="C621" s="259">
        <f t="shared" si="340"/>
        <v>45646</v>
      </c>
      <c r="D621" s="301">
        <v>45653</v>
      </c>
      <c r="E621" s="256" t="e">
        <f>#REF!+24</f>
        <v>#REF!</v>
      </c>
      <c r="F621" s="256" t="e">
        <f t="shared" si="332"/>
        <v>#REF!</v>
      </c>
      <c r="G621" s="256" t="e">
        <f t="shared" si="332"/>
        <v>#REF!</v>
      </c>
      <c r="H621" s="256" t="e">
        <f t="shared" si="341"/>
        <v>#REF!</v>
      </c>
      <c r="I621" s="256" t="e">
        <f t="shared" si="333"/>
        <v>#REF!</v>
      </c>
      <c r="J621" s="256" t="e">
        <f t="shared" si="334"/>
        <v>#REF!</v>
      </c>
      <c r="K621" s="256" t="e">
        <f t="shared" si="335"/>
        <v>#REF!</v>
      </c>
      <c r="L621" s="256">
        <f t="shared" si="336"/>
        <v>83</v>
      </c>
      <c r="M621" s="256" t="e">
        <f t="shared" si="337"/>
        <v>#REF!</v>
      </c>
      <c r="N621" s="256"/>
      <c r="O621" s="256" t="e">
        <f t="shared" si="342"/>
        <v>#REF!</v>
      </c>
      <c r="P621" s="256" t="e">
        <f t="shared" si="338"/>
        <v>#REF!</v>
      </c>
      <c r="Q621" s="256" t="e">
        <f t="shared" si="339"/>
        <v>#REF!</v>
      </c>
    </row>
    <row r="622" spans="1:17" ht="15" hidden="1" customHeight="1" x14ac:dyDescent="0.2">
      <c r="A622" s="239">
        <v>1</v>
      </c>
      <c r="B622" s="265" t="s">
        <v>1961</v>
      </c>
      <c r="C622" s="259">
        <f t="shared" si="340"/>
        <v>45653</v>
      </c>
      <c r="D622" s="301">
        <f t="shared" ref="D622:D653" si="343">D621+7</f>
        <v>45660</v>
      </c>
      <c r="E622" s="256" t="e">
        <f>#REF!+24</f>
        <v>#REF!</v>
      </c>
      <c r="F622" s="256" t="e">
        <f t="shared" si="332"/>
        <v>#REF!</v>
      </c>
      <c r="G622" s="256" t="e">
        <f t="shared" si="332"/>
        <v>#REF!</v>
      </c>
      <c r="H622" s="256" t="e">
        <f t="shared" si="341"/>
        <v>#REF!</v>
      </c>
      <c r="I622" s="256" t="e">
        <f t="shared" si="333"/>
        <v>#REF!</v>
      </c>
      <c r="J622" s="256" t="e">
        <f t="shared" si="334"/>
        <v>#REF!</v>
      </c>
      <c r="K622" s="256" t="e">
        <f t="shared" si="335"/>
        <v>#REF!</v>
      </c>
      <c r="L622" s="256">
        <f t="shared" si="336"/>
        <v>32</v>
      </c>
      <c r="M622" s="256" t="e">
        <f t="shared" si="337"/>
        <v>#REF!</v>
      </c>
      <c r="N622" s="256"/>
      <c r="O622" s="256" t="e">
        <f t="shared" si="342"/>
        <v>#REF!</v>
      </c>
      <c r="P622" s="256" t="e">
        <f t="shared" si="338"/>
        <v>#REF!</v>
      </c>
      <c r="Q622" s="256" t="e">
        <f t="shared" si="339"/>
        <v>#REF!</v>
      </c>
    </row>
    <row r="623" spans="1:17" ht="15" hidden="1" customHeight="1" x14ac:dyDescent="0.2">
      <c r="A623" s="239">
        <v>2</v>
      </c>
      <c r="B623" s="265" t="s">
        <v>1977</v>
      </c>
      <c r="C623" s="259">
        <f t="shared" si="340"/>
        <v>45660</v>
      </c>
      <c r="D623" s="301">
        <f t="shared" si="343"/>
        <v>45667</v>
      </c>
      <c r="E623" s="256" t="e">
        <f>#REF!+24</f>
        <v>#REF!</v>
      </c>
      <c r="F623" s="256" t="e">
        <f t="shared" si="332"/>
        <v>#REF!</v>
      </c>
      <c r="G623" s="256" t="e">
        <f t="shared" si="332"/>
        <v>#REF!</v>
      </c>
      <c r="H623" s="256" t="e">
        <f t="shared" si="341"/>
        <v>#REF!</v>
      </c>
      <c r="I623" s="256" t="e">
        <f t="shared" si="333"/>
        <v>#REF!</v>
      </c>
      <c r="J623" s="256" t="e">
        <f t="shared" si="334"/>
        <v>#REF!</v>
      </c>
      <c r="K623" s="256" t="e">
        <f t="shared" si="335"/>
        <v>#REF!</v>
      </c>
      <c r="L623" s="256">
        <f t="shared" si="336"/>
        <v>33</v>
      </c>
      <c r="M623" s="256" t="e">
        <f t="shared" si="337"/>
        <v>#REF!</v>
      </c>
      <c r="N623" s="256"/>
      <c r="O623" s="256" t="e">
        <f t="shared" si="342"/>
        <v>#REF!</v>
      </c>
      <c r="P623" s="256" t="e">
        <f t="shared" si="338"/>
        <v>#REF!</v>
      </c>
      <c r="Q623" s="256" t="e">
        <f t="shared" si="339"/>
        <v>#REF!</v>
      </c>
    </row>
    <row r="624" spans="1:17" ht="15" hidden="1" customHeight="1" x14ac:dyDescent="0.2">
      <c r="A624" s="239">
        <v>3</v>
      </c>
      <c r="B624" s="265" t="s">
        <v>1986</v>
      </c>
      <c r="C624" s="259">
        <f t="shared" si="340"/>
        <v>45667</v>
      </c>
      <c r="D624" s="301">
        <f t="shared" si="343"/>
        <v>45674</v>
      </c>
      <c r="E624" s="256" t="e">
        <f>#REF!+24</f>
        <v>#REF!</v>
      </c>
      <c r="F624" s="256" t="e">
        <f t="shared" si="332"/>
        <v>#REF!</v>
      </c>
      <c r="G624" s="256" t="e">
        <f t="shared" si="332"/>
        <v>#REF!</v>
      </c>
      <c r="H624" s="256" t="e">
        <f t="shared" si="341"/>
        <v>#REF!</v>
      </c>
      <c r="I624" s="256" t="e">
        <f t="shared" si="333"/>
        <v>#REF!</v>
      </c>
      <c r="J624" s="256" t="e">
        <f t="shared" si="334"/>
        <v>#REF!</v>
      </c>
      <c r="K624" s="256" t="e">
        <f t="shared" si="335"/>
        <v>#REF!</v>
      </c>
      <c r="L624" s="256">
        <f t="shared" si="336"/>
        <v>34</v>
      </c>
      <c r="M624" s="256" t="e">
        <f t="shared" si="337"/>
        <v>#REF!</v>
      </c>
      <c r="N624" s="256"/>
      <c r="O624" s="256" t="e">
        <f t="shared" si="342"/>
        <v>#REF!</v>
      </c>
      <c r="P624" s="256" t="e">
        <f t="shared" si="338"/>
        <v>#REF!</v>
      </c>
      <c r="Q624" s="256" t="e">
        <f t="shared" si="339"/>
        <v>#REF!</v>
      </c>
    </row>
    <row r="625" spans="1:17" ht="15" hidden="1" customHeight="1" x14ac:dyDescent="0.2">
      <c r="A625" s="239">
        <v>4</v>
      </c>
      <c r="B625" s="265" t="s">
        <v>1980</v>
      </c>
      <c r="C625" s="259">
        <f t="shared" si="340"/>
        <v>45674</v>
      </c>
      <c r="D625" s="301">
        <f t="shared" si="343"/>
        <v>45681</v>
      </c>
      <c r="E625" s="256" t="e">
        <f>#REF!+24</f>
        <v>#REF!</v>
      </c>
      <c r="F625" s="256" t="e">
        <f t="shared" si="332"/>
        <v>#REF!</v>
      </c>
      <c r="G625" s="256" t="e">
        <f t="shared" si="332"/>
        <v>#REF!</v>
      </c>
      <c r="H625" s="256" t="e">
        <f t="shared" si="341"/>
        <v>#REF!</v>
      </c>
      <c r="I625" s="256" t="e">
        <f>J625+37</f>
        <v>#REF!</v>
      </c>
      <c r="J625" s="256" t="e">
        <f t="shared" si="334"/>
        <v>#REF!</v>
      </c>
      <c r="K625" s="256" t="e">
        <f t="shared" si="335"/>
        <v>#REF!</v>
      </c>
      <c r="L625" s="256">
        <f>A625+33</f>
        <v>37</v>
      </c>
      <c r="M625" s="256" t="e">
        <f t="shared" si="337"/>
        <v>#REF!</v>
      </c>
      <c r="N625" s="256"/>
      <c r="O625" s="256" t="e">
        <f>K625+35</f>
        <v>#REF!</v>
      </c>
      <c r="P625" s="256" t="e">
        <f t="shared" si="338"/>
        <v>#REF!</v>
      </c>
      <c r="Q625" s="256" t="e">
        <f>J625+27</f>
        <v>#REF!</v>
      </c>
    </row>
    <row r="626" spans="1:17" ht="15" hidden="1" customHeight="1" x14ac:dyDescent="0.2">
      <c r="A626" s="239">
        <v>5</v>
      </c>
      <c r="B626" s="265" t="s">
        <v>1991</v>
      </c>
      <c r="C626" s="259">
        <f t="shared" si="340"/>
        <v>45681</v>
      </c>
      <c r="D626" s="301">
        <f t="shared" si="343"/>
        <v>45688</v>
      </c>
      <c r="E626" s="256" t="e">
        <f>#REF!+24</f>
        <v>#REF!</v>
      </c>
      <c r="F626" s="256" t="e">
        <f t="shared" si="332"/>
        <v>#REF!</v>
      </c>
      <c r="G626" s="256" t="e">
        <f t="shared" si="332"/>
        <v>#REF!</v>
      </c>
      <c r="H626" s="256" t="e">
        <f t="shared" si="341"/>
        <v>#REF!</v>
      </c>
      <c r="I626" s="256" t="e">
        <f>J626+37</f>
        <v>#REF!</v>
      </c>
      <c r="J626" s="256" t="e">
        <f t="shared" si="334"/>
        <v>#REF!</v>
      </c>
      <c r="K626" s="256" t="e">
        <f t="shared" si="335"/>
        <v>#REF!</v>
      </c>
      <c r="L626" s="256">
        <f>A626+33</f>
        <v>38</v>
      </c>
      <c r="M626" s="256" t="e">
        <f t="shared" si="337"/>
        <v>#REF!</v>
      </c>
      <c r="N626" s="256"/>
      <c r="O626" s="256" t="e">
        <f>K626+35</f>
        <v>#REF!</v>
      </c>
      <c r="P626" s="256" t="e">
        <f t="shared" si="338"/>
        <v>#REF!</v>
      </c>
      <c r="Q626" s="256" t="e">
        <f>J626+27</f>
        <v>#REF!</v>
      </c>
    </row>
    <row r="627" spans="1:17" ht="15" hidden="1" customHeight="1" x14ac:dyDescent="0.2">
      <c r="A627" s="239">
        <v>6</v>
      </c>
      <c r="B627" s="265" t="s">
        <v>1992</v>
      </c>
      <c r="C627" s="259">
        <f t="shared" si="340"/>
        <v>45688</v>
      </c>
      <c r="D627" s="301">
        <f t="shared" si="343"/>
        <v>45695</v>
      </c>
      <c r="E627" s="256" t="e">
        <f>#REF!+24</f>
        <v>#REF!</v>
      </c>
      <c r="F627" s="256" t="e">
        <f t="shared" si="332"/>
        <v>#REF!</v>
      </c>
      <c r="G627" s="256" t="e">
        <f t="shared" si="332"/>
        <v>#REF!</v>
      </c>
      <c r="H627" s="256" t="e">
        <f t="shared" si="341"/>
        <v>#REF!</v>
      </c>
      <c r="I627" s="256" t="e">
        <f>J627+37</f>
        <v>#REF!</v>
      </c>
      <c r="J627" s="256" t="e">
        <f t="shared" si="334"/>
        <v>#REF!</v>
      </c>
      <c r="K627" s="256" t="e">
        <f t="shared" si="335"/>
        <v>#REF!</v>
      </c>
      <c r="L627" s="256">
        <f>A627+33</f>
        <v>39</v>
      </c>
      <c r="M627" s="256" t="e">
        <f t="shared" si="337"/>
        <v>#REF!</v>
      </c>
      <c r="N627" s="256"/>
      <c r="O627" s="256" t="e">
        <f>K627+35</f>
        <v>#REF!</v>
      </c>
      <c r="P627" s="256" t="e">
        <f t="shared" si="338"/>
        <v>#REF!</v>
      </c>
      <c r="Q627" s="256" t="e">
        <f>J627+27</f>
        <v>#REF!</v>
      </c>
    </row>
    <row r="628" spans="1:17" ht="15" hidden="1" customHeight="1" x14ac:dyDescent="0.2">
      <c r="A628" s="239">
        <v>7</v>
      </c>
      <c r="B628" s="265" t="s">
        <v>7</v>
      </c>
      <c r="C628" s="260">
        <f t="shared" si="340"/>
        <v>45695</v>
      </c>
      <c r="D628" s="269">
        <f t="shared" si="343"/>
        <v>45702</v>
      </c>
      <c r="E628" s="258" t="e">
        <f>#REF!+24</f>
        <v>#REF!</v>
      </c>
      <c r="F628" s="258" t="e">
        <f t="shared" si="332"/>
        <v>#REF!</v>
      </c>
      <c r="G628" s="258" t="e">
        <f t="shared" si="332"/>
        <v>#REF!</v>
      </c>
      <c r="H628" s="258" t="e">
        <f t="shared" si="341"/>
        <v>#REF!</v>
      </c>
      <c r="I628" s="258" t="e">
        <f>J628+37</f>
        <v>#REF!</v>
      </c>
      <c r="J628" s="258" t="e">
        <f t="shared" si="334"/>
        <v>#REF!</v>
      </c>
      <c r="K628" s="258" t="e">
        <f t="shared" si="335"/>
        <v>#REF!</v>
      </c>
      <c r="L628" s="258">
        <f>A628+33</f>
        <v>40</v>
      </c>
      <c r="M628" s="258" t="e">
        <f t="shared" si="337"/>
        <v>#REF!</v>
      </c>
      <c r="N628" s="258">
        <f t="shared" ref="N628:N675" si="344">D628+34</f>
        <v>45736</v>
      </c>
      <c r="O628" s="258" t="e">
        <f>K628+35</f>
        <v>#REF!</v>
      </c>
      <c r="P628" s="258" t="e">
        <f t="shared" si="338"/>
        <v>#REF!</v>
      </c>
      <c r="Q628" s="258" t="e">
        <f>J628+27</f>
        <v>#REF!</v>
      </c>
    </row>
    <row r="629" spans="1:17" ht="15" hidden="1" customHeight="1" x14ac:dyDescent="0.2">
      <c r="A629" s="239">
        <v>8</v>
      </c>
      <c r="B629" s="265" t="s">
        <v>2017</v>
      </c>
      <c r="C629" s="259">
        <f t="shared" si="340"/>
        <v>45702</v>
      </c>
      <c r="D629" s="301">
        <f t="shared" si="343"/>
        <v>45709</v>
      </c>
      <c r="E629" s="256">
        <f t="shared" ref="E629:E666" si="345">D629+24</f>
        <v>45733</v>
      </c>
      <c r="F629" s="256">
        <f t="shared" ref="F629:F675" si="346">D629+25</f>
        <v>45734</v>
      </c>
      <c r="G629" s="256">
        <f t="shared" ref="G629:G675" si="347">E629+25</f>
        <v>45758</v>
      </c>
      <c r="H629" s="256">
        <f t="shared" ref="H629:H675" si="348">D629+27</f>
        <v>45736</v>
      </c>
      <c r="I629" s="256">
        <f t="shared" ref="I629:I663" si="349">D629+36</f>
        <v>45745</v>
      </c>
      <c r="J629" s="256">
        <f t="shared" ref="J629:J675" si="350">D629+28</f>
        <v>45737</v>
      </c>
      <c r="K629" s="256">
        <f t="shared" ref="K629:K675" si="351">D629+29</f>
        <v>45738</v>
      </c>
      <c r="L629" s="256">
        <f t="shared" ref="L629:L675" si="352">D629+31</f>
        <v>45740</v>
      </c>
      <c r="M629" s="256">
        <f t="shared" ref="M629:M660" si="353">D629+33</f>
        <v>45742</v>
      </c>
      <c r="N629" s="256">
        <f t="shared" si="344"/>
        <v>45743</v>
      </c>
      <c r="O629" s="256">
        <f t="shared" ref="O629:O663" si="354">D629+35</f>
        <v>45744</v>
      </c>
      <c r="P629" s="256">
        <f t="shared" ref="P629:P663" si="355">D629+32</f>
        <v>45741</v>
      </c>
      <c r="Q629" s="256">
        <f t="shared" ref="Q629:Q663" si="356">D629+37</f>
        <v>45746</v>
      </c>
    </row>
    <row r="630" spans="1:17" ht="15" hidden="1" customHeight="1" x14ac:dyDescent="0.2">
      <c r="A630" s="239">
        <v>9</v>
      </c>
      <c r="B630" s="265" t="s">
        <v>2066</v>
      </c>
      <c r="C630" s="259">
        <f t="shared" si="340"/>
        <v>45709</v>
      </c>
      <c r="D630" s="301">
        <f t="shared" si="343"/>
        <v>45716</v>
      </c>
      <c r="E630" s="256">
        <f t="shared" si="345"/>
        <v>45740</v>
      </c>
      <c r="F630" s="256">
        <f t="shared" si="346"/>
        <v>45741</v>
      </c>
      <c r="G630" s="256">
        <f t="shared" si="347"/>
        <v>45765</v>
      </c>
      <c r="H630" s="256">
        <f t="shared" si="348"/>
        <v>45743</v>
      </c>
      <c r="I630" s="256">
        <f t="shared" si="349"/>
        <v>45752</v>
      </c>
      <c r="J630" s="256">
        <f t="shared" si="350"/>
        <v>45744</v>
      </c>
      <c r="K630" s="256">
        <f t="shared" si="351"/>
        <v>45745</v>
      </c>
      <c r="L630" s="256">
        <f t="shared" si="352"/>
        <v>45747</v>
      </c>
      <c r="M630" s="256">
        <f t="shared" si="353"/>
        <v>45749</v>
      </c>
      <c r="N630" s="256">
        <f t="shared" si="344"/>
        <v>45750</v>
      </c>
      <c r="O630" s="256">
        <f t="shared" si="354"/>
        <v>45751</v>
      </c>
      <c r="P630" s="256">
        <f t="shared" si="355"/>
        <v>45748</v>
      </c>
      <c r="Q630" s="256">
        <f t="shared" si="356"/>
        <v>45753</v>
      </c>
    </row>
    <row r="631" spans="1:17" ht="15" hidden="1" customHeight="1" x14ac:dyDescent="0.2">
      <c r="A631" s="239">
        <v>10</v>
      </c>
      <c r="B631" s="265" t="s">
        <v>2065</v>
      </c>
      <c r="C631" s="259">
        <f t="shared" si="340"/>
        <v>45716</v>
      </c>
      <c r="D631" s="301">
        <f t="shared" si="343"/>
        <v>45723</v>
      </c>
      <c r="E631" s="256">
        <f t="shared" si="345"/>
        <v>45747</v>
      </c>
      <c r="F631" s="256">
        <f t="shared" si="346"/>
        <v>45748</v>
      </c>
      <c r="G631" s="256">
        <f t="shared" si="347"/>
        <v>45772</v>
      </c>
      <c r="H631" s="256">
        <f t="shared" si="348"/>
        <v>45750</v>
      </c>
      <c r="I631" s="256">
        <f t="shared" si="349"/>
        <v>45759</v>
      </c>
      <c r="J631" s="256">
        <f t="shared" si="350"/>
        <v>45751</v>
      </c>
      <c r="K631" s="256">
        <f t="shared" si="351"/>
        <v>45752</v>
      </c>
      <c r="L631" s="256">
        <f t="shared" si="352"/>
        <v>45754</v>
      </c>
      <c r="M631" s="256">
        <f t="shared" si="353"/>
        <v>45756</v>
      </c>
      <c r="N631" s="256">
        <f t="shared" si="344"/>
        <v>45757</v>
      </c>
      <c r="O631" s="256">
        <f t="shared" si="354"/>
        <v>45758</v>
      </c>
      <c r="P631" s="256">
        <f t="shared" si="355"/>
        <v>45755</v>
      </c>
      <c r="Q631" s="256">
        <f t="shared" si="356"/>
        <v>45760</v>
      </c>
    </row>
    <row r="632" spans="1:17" ht="15" hidden="1" customHeight="1" x14ac:dyDescent="0.2">
      <c r="A632" s="239">
        <v>11</v>
      </c>
      <c r="B632" s="265" t="s">
        <v>2083</v>
      </c>
      <c r="C632" s="259">
        <f t="shared" si="340"/>
        <v>45723</v>
      </c>
      <c r="D632" s="301">
        <f t="shared" si="343"/>
        <v>45730</v>
      </c>
      <c r="E632" s="256">
        <f t="shared" si="345"/>
        <v>45754</v>
      </c>
      <c r="F632" s="256">
        <f t="shared" si="346"/>
        <v>45755</v>
      </c>
      <c r="G632" s="256">
        <f t="shared" si="347"/>
        <v>45779</v>
      </c>
      <c r="H632" s="256">
        <f t="shared" si="348"/>
        <v>45757</v>
      </c>
      <c r="I632" s="256">
        <f t="shared" si="349"/>
        <v>45766</v>
      </c>
      <c r="J632" s="256">
        <f t="shared" si="350"/>
        <v>45758</v>
      </c>
      <c r="K632" s="256">
        <f t="shared" si="351"/>
        <v>45759</v>
      </c>
      <c r="L632" s="256">
        <f t="shared" si="352"/>
        <v>45761</v>
      </c>
      <c r="M632" s="256">
        <f t="shared" si="353"/>
        <v>45763</v>
      </c>
      <c r="N632" s="256">
        <f t="shared" si="344"/>
        <v>45764</v>
      </c>
      <c r="O632" s="256">
        <f t="shared" si="354"/>
        <v>45765</v>
      </c>
      <c r="P632" s="256">
        <f t="shared" si="355"/>
        <v>45762</v>
      </c>
      <c r="Q632" s="256">
        <f t="shared" si="356"/>
        <v>45767</v>
      </c>
    </row>
    <row r="633" spans="1:17" ht="15" hidden="1" customHeight="1" x14ac:dyDescent="0.2">
      <c r="A633" s="239">
        <v>12</v>
      </c>
      <c r="B633" s="265" t="s">
        <v>2079</v>
      </c>
      <c r="C633" s="259">
        <f t="shared" si="340"/>
        <v>45730</v>
      </c>
      <c r="D633" s="301">
        <f t="shared" si="343"/>
        <v>45737</v>
      </c>
      <c r="E633" s="256">
        <f t="shared" si="345"/>
        <v>45761</v>
      </c>
      <c r="F633" s="256">
        <f t="shared" si="346"/>
        <v>45762</v>
      </c>
      <c r="G633" s="256">
        <f t="shared" si="347"/>
        <v>45786</v>
      </c>
      <c r="H633" s="256">
        <f t="shared" si="348"/>
        <v>45764</v>
      </c>
      <c r="I633" s="256">
        <f t="shared" si="349"/>
        <v>45773</v>
      </c>
      <c r="J633" s="256">
        <f t="shared" si="350"/>
        <v>45765</v>
      </c>
      <c r="K633" s="256">
        <f t="shared" si="351"/>
        <v>45766</v>
      </c>
      <c r="L633" s="256">
        <f t="shared" si="352"/>
        <v>45768</v>
      </c>
      <c r="M633" s="256">
        <f t="shared" si="353"/>
        <v>45770</v>
      </c>
      <c r="N633" s="256">
        <f t="shared" si="344"/>
        <v>45771</v>
      </c>
      <c r="O633" s="256">
        <f t="shared" si="354"/>
        <v>45772</v>
      </c>
      <c r="P633" s="256">
        <f t="shared" si="355"/>
        <v>45769</v>
      </c>
      <c r="Q633" s="256">
        <f t="shared" si="356"/>
        <v>45774</v>
      </c>
    </row>
    <row r="634" spans="1:17" ht="15" hidden="1" customHeight="1" x14ac:dyDescent="0.2">
      <c r="A634" s="239">
        <v>13</v>
      </c>
      <c r="B634" s="265" t="s">
        <v>2080</v>
      </c>
      <c r="C634" s="259">
        <f t="shared" si="340"/>
        <v>45737</v>
      </c>
      <c r="D634" s="301">
        <f t="shared" si="343"/>
        <v>45744</v>
      </c>
      <c r="E634" s="256">
        <f t="shared" si="345"/>
        <v>45768</v>
      </c>
      <c r="F634" s="256">
        <f t="shared" si="346"/>
        <v>45769</v>
      </c>
      <c r="G634" s="256">
        <f t="shared" si="347"/>
        <v>45793</v>
      </c>
      <c r="H634" s="256">
        <f t="shared" si="348"/>
        <v>45771</v>
      </c>
      <c r="I634" s="256">
        <f t="shared" si="349"/>
        <v>45780</v>
      </c>
      <c r="J634" s="256">
        <f t="shared" si="350"/>
        <v>45772</v>
      </c>
      <c r="K634" s="256">
        <f t="shared" si="351"/>
        <v>45773</v>
      </c>
      <c r="L634" s="256">
        <f t="shared" si="352"/>
        <v>45775</v>
      </c>
      <c r="M634" s="256">
        <f t="shared" si="353"/>
        <v>45777</v>
      </c>
      <c r="N634" s="256">
        <f t="shared" si="344"/>
        <v>45778</v>
      </c>
      <c r="O634" s="256">
        <f t="shared" si="354"/>
        <v>45779</v>
      </c>
      <c r="P634" s="256">
        <f t="shared" si="355"/>
        <v>45776</v>
      </c>
      <c r="Q634" s="256">
        <f t="shared" si="356"/>
        <v>45781</v>
      </c>
    </row>
    <row r="635" spans="1:17" ht="15" hidden="1" customHeight="1" x14ac:dyDescent="0.2">
      <c r="A635" s="239">
        <v>14</v>
      </c>
      <c r="B635" s="265" t="s">
        <v>2081</v>
      </c>
      <c r="C635" s="259">
        <f t="shared" si="340"/>
        <v>45744</v>
      </c>
      <c r="D635" s="301">
        <f t="shared" si="343"/>
        <v>45751</v>
      </c>
      <c r="E635" s="256">
        <f t="shared" si="345"/>
        <v>45775</v>
      </c>
      <c r="F635" s="256">
        <f t="shared" si="346"/>
        <v>45776</v>
      </c>
      <c r="G635" s="256">
        <f t="shared" si="347"/>
        <v>45800</v>
      </c>
      <c r="H635" s="256">
        <f t="shared" si="348"/>
        <v>45778</v>
      </c>
      <c r="I635" s="256">
        <f t="shared" si="349"/>
        <v>45787</v>
      </c>
      <c r="J635" s="256">
        <f t="shared" si="350"/>
        <v>45779</v>
      </c>
      <c r="K635" s="256">
        <f t="shared" si="351"/>
        <v>45780</v>
      </c>
      <c r="L635" s="256">
        <f t="shared" si="352"/>
        <v>45782</v>
      </c>
      <c r="M635" s="256">
        <f t="shared" si="353"/>
        <v>45784</v>
      </c>
      <c r="N635" s="256">
        <f t="shared" si="344"/>
        <v>45785</v>
      </c>
      <c r="O635" s="256">
        <f t="shared" si="354"/>
        <v>45786</v>
      </c>
      <c r="P635" s="256">
        <f t="shared" si="355"/>
        <v>45783</v>
      </c>
      <c r="Q635" s="256">
        <f t="shared" si="356"/>
        <v>45788</v>
      </c>
    </row>
    <row r="636" spans="1:17" ht="15" hidden="1" customHeight="1" x14ac:dyDescent="0.2">
      <c r="A636" s="239">
        <v>15</v>
      </c>
      <c r="B636" s="265" t="s">
        <v>2082</v>
      </c>
      <c r="C636" s="259">
        <f t="shared" ref="C636:C667" si="357">D636-7</f>
        <v>45751</v>
      </c>
      <c r="D636" s="301">
        <f t="shared" si="343"/>
        <v>45758</v>
      </c>
      <c r="E636" s="256">
        <f t="shared" si="345"/>
        <v>45782</v>
      </c>
      <c r="F636" s="256">
        <f t="shared" si="346"/>
        <v>45783</v>
      </c>
      <c r="G636" s="256">
        <f t="shared" si="347"/>
        <v>45807</v>
      </c>
      <c r="H636" s="256">
        <f t="shared" si="348"/>
        <v>45785</v>
      </c>
      <c r="I636" s="256">
        <f t="shared" si="349"/>
        <v>45794</v>
      </c>
      <c r="J636" s="256">
        <f t="shared" si="350"/>
        <v>45786</v>
      </c>
      <c r="K636" s="256">
        <f t="shared" si="351"/>
        <v>45787</v>
      </c>
      <c r="L636" s="256">
        <f t="shared" si="352"/>
        <v>45789</v>
      </c>
      <c r="M636" s="256">
        <f t="shared" si="353"/>
        <v>45791</v>
      </c>
      <c r="N636" s="256">
        <f t="shared" si="344"/>
        <v>45792</v>
      </c>
      <c r="O636" s="256">
        <f t="shared" si="354"/>
        <v>45793</v>
      </c>
      <c r="P636" s="256">
        <f t="shared" si="355"/>
        <v>45790</v>
      </c>
      <c r="Q636" s="256">
        <f t="shared" si="356"/>
        <v>45795</v>
      </c>
    </row>
    <row r="637" spans="1:17" ht="15" hidden="1" customHeight="1" x14ac:dyDescent="0.2">
      <c r="A637" s="239">
        <v>16</v>
      </c>
      <c r="B637" s="265" t="s">
        <v>2098</v>
      </c>
      <c r="C637" s="259">
        <f t="shared" si="357"/>
        <v>45758</v>
      </c>
      <c r="D637" s="301">
        <f t="shared" si="343"/>
        <v>45765</v>
      </c>
      <c r="E637" s="256">
        <f t="shared" si="345"/>
        <v>45789</v>
      </c>
      <c r="F637" s="256">
        <f t="shared" si="346"/>
        <v>45790</v>
      </c>
      <c r="G637" s="256">
        <f t="shared" si="347"/>
        <v>45814</v>
      </c>
      <c r="H637" s="256">
        <f t="shared" si="348"/>
        <v>45792</v>
      </c>
      <c r="I637" s="256">
        <f t="shared" si="349"/>
        <v>45801</v>
      </c>
      <c r="J637" s="256">
        <f t="shared" si="350"/>
        <v>45793</v>
      </c>
      <c r="K637" s="256">
        <f t="shared" si="351"/>
        <v>45794</v>
      </c>
      <c r="L637" s="256">
        <f t="shared" si="352"/>
        <v>45796</v>
      </c>
      <c r="M637" s="256">
        <f t="shared" si="353"/>
        <v>45798</v>
      </c>
      <c r="N637" s="256">
        <f t="shared" si="344"/>
        <v>45799</v>
      </c>
      <c r="O637" s="256">
        <f t="shared" si="354"/>
        <v>45800</v>
      </c>
      <c r="P637" s="256">
        <f t="shared" si="355"/>
        <v>45797</v>
      </c>
      <c r="Q637" s="256">
        <f t="shared" si="356"/>
        <v>45802</v>
      </c>
    </row>
    <row r="638" spans="1:17" ht="15" hidden="1" customHeight="1" x14ac:dyDescent="0.2">
      <c r="A638" s="239">
        <v>17</v>
      </c>
      <c r="B638" s="265" t="s">
        <v>2102</v>
      </c>
      <c r="C638" s="259">
        <f t="shared" si="357"/>
        <v>45765</v>
      </c>
      <c r="D638" s="301">
        <f t="shared" si="343"/>
        <v>45772</v>
      </c>
      <c r="E638" s="256">
        <f t="shared" si="345"/>
        <v>45796</v>
      </c>
      <c r="F638" s="256">
        <f t="shared" si="346"/>
        <v>45797</v>
      </c>
      <c r="G638" s="256">
        <f t="shared" si="347"/>
        <v>45821</v>
      </c>
      <c r="H638" s="256">
        <f t="shared" si="348"/>
        <v>45799</v>
      </c>
      <c r="I638" s="256">
        <f t="shared" si="349"/>
        <v>45808</v>
      </c>
      <c r="J638" s="256">
        <f t="shared" si="350"/>
        <v>45800</v>
      </c>
      <c r="K638" s="256">
        <f t="shared" si="351"/>
        <v>45801</v>
      </c>
      <c r="L638" s="256">
        <f t="shared" si="352"/>
        <v>45803</v>
      </c>
      <c r="M638" s="256">
        <f t="shared" si="353"/>
        <v>45805</v>
      </c>
      <c r="N638" s="256">
        <f t="shared" si="344"/>
        <v>45806</v>
      </c>
      <c r="O638" s="256">
        <f t="shared" si="354"/>
        <v>45807</v>
      </c>
      <c r="P638" s="256">
        <f t="shared" si="355"/>
        <v>45804</v>
      </c>
      <c r="Q638" s="256">
        <f t="shared" si="356"/>
        <v>45809</v>
      </c>
    </row>
    <row r="639" spans="1:17" ht="15" hidden="1" customHeight="1" x14ac:dyDescent="0.2">
      <c r="A639" s="239">
        <v>18</v>
      </c>
      <c r="B639" s="265" t="s">
        <v>2112</v>
      </c>
      <c r="C639" s="259">
        <f t="shared" si="357"/>
        <v>45772</v>
      </c>
      <c r="D639" s="301">
        <f t="shared" si="343"/>
        <v>45779</v>
      </c>
      <c r="E639" s="256">
        <f t="shared" si="345"/>
        <v>45803</v>
      </c>
      <c r="F639" s="256">
        <f t="shared" si="346"/>
        <v>45804</v>
      </c>
      <c r="G639" s="256">
        <f t="shared" si="347"/>
        <v>45828</v>
      </c>
      <c r="H639" s="256">
        <f t="shared" si="348"/>
        <v>45806</v>
      </c>
      <c r="I639" s="256">
        <f t="shared" si="349"/>
        <v>45815</v>
      </c>
      <c r="J639" s="256">
        <f t="shared" si="350"/>
        <v>45807</v>
      </c>
      <c r="K639" s="256">
        <f t="shared" si="351"/>
        <v>45808</v>
      </c>
      <c r="L639" s="256">
        <f t="shared" si="352"/>
        <v>45810</v>
      </c>
      <c r="M639" s="256">
        <f t="shared" si="353"/>
        <v>45812</v>
      </c>
      <c r="N639" s="256">
        <f t="shared" si="344"/>
        <v>45813</v>
      </c>
      <c r="O639" s="256">
        <f t="shared" si="354"/>
        <v>45814</v>
      </c>
      <c r="P639" s="256">
        <f t="shared" si="355"/>
        <v>45811</v>
      </c>
      <c r="Q639" s="256">
        <f t="shared" si="356"/>
        <v>45816</v>
      </c>
    </row>
    <row r="640" spans="1:17" ht="15" hidden="1" customHeight="1" x14ac:dyDescent="0.2">
      <c r="A640" s="239">
        <v>19</v>
      </c>
      <c r="B640" s="265" t="s">
        <v>2125</v>
      </c>
      <c r="C640" s="259">
        <f t="shared" si="357"/>
        <v>45779</v>
      </c>
      <c r="D640" s="301">
        <f t="shared" si="343"/>
        <v>45786</v>
      </c>
      <c r="E640" s="256">
        <f t="shared" si="345"/>
        <v>45810</v>
      </c>
      <c r="F640" s="256">
        <f t="shared" si="346"/>
        <v>45811</v>
      </c>
      <c r="G640" s="256">
        <f t="shared" si="347"/>
        <v>45835</v>
      </c>
      <c r="H640" s="256">
        <f t="shared" si="348"/>
        <v>45813</v>
      </c>
      <c r="I640" s="256">
        <f t="shared" si="349"/>
        <v>45822</v>
      </c>
      <c r="J640" s="256">
        <f t="shared" si="350"/>
        <v>45814</v>
      </c>
      <c r="K640" s="256">
        <f t="shared" si="351"/>
        <v>45815</v>
      </c>
      <c r="L640" s="256">
        <f t="shared" si="352"/>
        <v>45817</v>
      </c>
      <c r="M640" s="256">
        <f t="shared" si="353"/>
        <v>45819</v>
      </c>
      <c r="N640" s="256">
        <f t="shared" si="344"/>
        <v>45820</v>
      </c>
      <c r="O640" s="256">
        <f t="shared" si="354"/>
        <v>45821</v>
      </c>
      <c r="P640" s="256">
        <f t="shared" si="355"/>
        <v>45818</v>
      </c>
      <c r="Q640" s="256">
        <f t="shared" si="356"/>
        <v>45823</v>
      </c>
    </row>
    <row r="641" spans="1:17" ht="15" hidden="1" customHeight="1" x14ac:dyDescent="0.2">
      <c r="A641" s="239">
        <v>20</v>
      </c>
      <c r="B641" s="265" t="s">
        <v>2132</v>
      </c>
      <c r="C641" s="259">
        <f t="shared" si="357"/>
        <v>45786</v>
      </c>
      <c r="D641" s="301">
        <f t="shared" si="343"/>
        <v>45793</v>
      </c>
      <c r="E641" s="256">
        <f t="shared" si="345"/>
        <v>45817</v>
      </c>
      <c r="F641" s="256">
        <f t="shared" si="346"/>
        <v>45818</v>
      </c>
      <c r="G641" s="256">
        <f t="shared" si="347"/>
        <v>45842</v>
      </c>
      <c r="H641" s="256">
        <f t="shared" si="348"/>
        <v>45820</v>
      </c>
      <c r="I641" s="256">
        <f t="shared" si="349"/>
        <v>45829</v>
      </c>
      <c r="J641" s="256">
        <f t="shared" si="350"/>
        <v>45821</v>
      </c>
      <c r="K641" s="256">
        <f t="shared" si="351"/>
        <v>45822</v>
      </c>
      <c r="L641" s="256">
        <f t="shared" si="352"/>
        <v>45824</v>
      </c>
      <c r="M641" s="256">
        <f t="shared" si="353"/>
        <v>45826</v>
      </c>
      <c r="N641" s="256">
        <f t="shared" si="344"/>
        <v>45827</v>
      </c>
      <c r="O641" s="256">
        <f t="shared" si="354"/>
        <v>45828</v>
      </c>
      <c r="P641" s="256">
        <f t="shared" si="355"/>
        <v>45825</v>
      </c>
      <c r="Q641" s="256">
        <f t="shared" si="356"/>
        <v>45830</v>
      </c>
    </row>
    <row r="642" spans="1:17" ht="15" hidden="1" customHeight="1" x14ac:dyDescent="0.2">
      <c r="A642" s="239">
        <v>21</v>
      </c>
      <c r="B642" s="265" t="s">
        <v>2139</v>
      </c>
      <c r="C642" s="259">
        <f t="shared" si="357"/>
        <v>45793</v>
      </c>
      <c r="D642" s="301">
        <f t="shared" si="343"/>
        <v>45800</v>
      </c>
      <c r="E642" s="256">
        <f t="shared" si="345"/>
        <v>45824</v>
      </c>
      <c r="F642" s="256">
        <f t="shared" si="346"/>
        <v>45825</v>
      </c>
      <c r="G642" s="256">
        <f t="shared" si="347"/>
        <v>45849</v>
      </c>
      <c r="H642" s="256">
        <f t="shared" si="348"/>
        <v>45827</v>
      </c>
      <c r="I642" s="256">
        <f t="shared" si="349"/>
        <v>45836</v>
      </c>
      <c r="J642" s="256">
        <f t="shared" si="350"/>
        <v>45828</v>
      </c>
      <c r="K642" s="256">
        <f t="shared" si="351"/>
        <v>45829</v>
      </c>
      <c r="L642" s="256">
        <f t="shared" si="352"/>
        <v>45831</v>
      </c>
      <c r="M642" s="256">
        <f t="shared" si="353"/>
        <v>45833</v>
      </c>
      <c r="N642" s="256">
        <f t="shared" si="344"/>
        <v>45834</v>
      </c>
      <c r="O642" s="256">
        <f t="shared" si="354"/>
        <v>45835</v>
      </c>
      <c r="P642" s="256">
        <f t="shared" si="355"/>
        <v>45832</v>
      </c>
      <c r="Q642" s="256">
        <f t="shared" si="356"/>
        <v>45837</v>
      </c>
    </row>
    <row r="643" spans="1:17" ht="15" hidden="1" customHeight="1" x14ac:dyDescent="0.2">
      <c r="A643" s="239">
        <v>22</v>
      </c>
      <c r="B643" s="265" t="s">
        <v>2146</v>
      </c>
      <c r="C643" s="259">
        <f t="shared" si="357"/>
        <v>45800</v>
      </c>
      <c r="D643" s="301">
        <f t="shared" si="343"/>
        <v>45807</v>
      </c>
      <c r="E643" s="256">
        <f t="shared" si="345"/>
        <v>45831</v>
      </c>
      <c r="F643" s="256">
        <f t="shared" si="346"/>
        <v>45832</v>
      </c>
      <c r="G643" s="256">
        <f t="shared" si="347"/>
        <v>45856</v>
      </c>
      <c r="H643" s="256">
        <f t="shared" si="348"/>
        <v>45834</v>
      </c>
      <c r="I643" s="256">
        <f t="shared" si="349"/>
        <v>45843</v>
      </c>
      <c r="J643" s="256">
        <f t="shared" si="350"/>
        <v>45835</v>
      </c>
      <c r="K643" s="256">
        <f t="shared" si="351"/>
        <v>45836</v>
      </c>
      <c r="L643" s="256">
        <f t="shared" si="352"/>
        <v>45838</v>
      </c>
      <c r="M643" s="256">
        <f t="shared" si="353"/>
        <v>45840</v>
      </c>
      <c r="N643" s="256">
        <f t="shared" si="344"/>
        <v>45841</v>
      </c>
      <c r="O643" s="256">
        <f t="shared" si="354"/>
        <v>45842</v>
      </c>
      <c r="P643" s="256">
        <f t="shared" si="355"/>
        <v>45839</v>
      </c>
      <c r="Q643" s="256">
        <f t="shared" si="356"/>
        <v>45844</v>
      </c>
    </row>
    <row r="644" spans="1:17" ht="15" hidden="1" customHeight="1" x14ac:dyDescent="0.2">
      <c r="A644" s="239">
        <v>23</v>
      </c>
      <c r="B644" s="265" t="s">
        <v>2155</v>
      </c>
      <c r="C644" s="259">
        <f t="shared" si="357"/>
        <v>45807</v>
      </c>
      <c r="D644" s="301">
        <f t="shared" si="343"/>
        <v>45814</v>
      </c>
      <c r="E644" s="256">
        <f t="shared" si="345"/>
        <v>45838</v>
      </c>
      <c r="F644" s="256">
        <f t="shared" si="346"/>
        <v>45839</v>
      </c>
      <c r="G644" s="256">
        <f t="shared" si="347"/>
        <v>45863</v>
      </c>
      <c r="H644" s="256">
        <f t="shared" si="348"/>
        <v>45841</v>
      </c>
      <c r="I644" s="256">
        <f t="shared" si="349"/>
        <v>45850</v>
      </c>
      <c r="J644" s="256">
        <f t="shared" si="350"/>
        <v>45842</v>
      </c>
      <c r="K644" s="256">
        <f t="shared" si="351"/>
        <v>45843</v>
      </c>
      <c r="L644" s="256">
        <f t="shared" si="352"/>
        <v>45845</v>
      </c>
      <c r="M644" s="256">
        <f t="shared" si="353"/>
        <v>45847</v>
      </c>
      <c r="N644" s="256">
        <f t="shared" si="344"/>
        <v>45848</v>
      </c>
      <c r="O644" s="256">
        <f t="shared" si="354"/>
        <v>45849</v>
      </c>
      <c r="P644" s="256">
        <f t="shared" si="355"/>
        <v>45846</v>
      </c>
      <c r="Q644" s="256">
        <f t="shared" si="356"/>
        <v>45851</v>
      </c>
    </row>
    <row r="645" spans="1:17" ht="15" hidden="1" customHeight="1" x14ac:dyDescent="0.2">
      <c r="A645" s="239">
        <v>24</v>
      </c>
      <c r="B645" s="265" t="s">
        <v>2175</v>
      </c>
      <c r="C645" s="259">
        <f t="shared" si="357"/>
        <v>45814</v>
      </c>
      <c r="D645" s="301">
        <f t="shared" si="343"/>
        <v>45821</v>
      </c>
      <c r="E645" s="256">
        <f t="shared" si="345"/>
        <v>45845</v>
      </c>
      <c r="F645" s="256">
        <f t="shared" si="346"/>
        <v>45846</v>
      </c>
      <c r="G645" s="256">
        <f t="shared" si="347"/>
        <v>45870</v>
      </c>
      <c r="H645" s="256">
        <f t="shared" si="348"/>
        <v>45848</v>
      </c>
      <c r="I645" s="256">
        <f t="shared" si="349"/>
        <v>45857</v>
      </c>
      <c r="J645" s="256">
        <f t="shared" si="350"/>
        <v>45849</v>
      </c>
      <c r="K645" s="256">
        <f t="shared" si="351"/>
        <v>45850</v>
      </c>
      <c r="L645" s="256">
        <f t="shared" si="352"/>
        <v>45852</v>
      </c>
      <c r="M645" s="256">
        <f t="shared" si="353"/>
        <v>45854</v>
      </c>
      <c r="N645" s="256">
        <f t="shared" si="344"/>
        <v>45855</v>
      </c>
      <c r="O645" s="256">
        <f t="shared" si="354"/>
        <v>45856</v>
      </c>
      <c r="P645" s="256">
        <f t="shared" si="355"/>
        <v>45853</v>
      </c>
      <c r="Q645" s="256">
        <f t="shared" si="356"/>
        <v>45858</v>
      </c>
    </row>
    <row r="646" spans="1:17" ht="15" hidden="1" customHeight="1" x14ac:dyDescent="0.2">
      <c r="A646" s="239">
        <v>25</v>
      </c>
      <c r="B646" s="265" t="s">
        <v>2190</v>
      </c>
      <c r="C646" s="259">
        <f t="shared" si="357"/>
        <v>45821</v>
      </c>
      <c r="D646" s="301">
        <f t="shared" si="343"/>
        <v>45828</v>
      </c>
      <c r="E646" s="256">
        <f t="shared" si="345"/>
        <v>45852</v>
      </c>
      <c r="F646" s="256">
        <f t="shared" si="346"/>
        <v>45853</v>
      </c>
      <c r="G646" s="256">
        <f t="shared" si="347"/>
        <v>45877</v>
      </c>
      <c r="H646" s="256">
        <f t="shared" si="348"/>
        <v>45855</v>
      </c>
      <c r="I646" s="256">
        <f t="shared" si="349"/>
        <v>45864</v>
      </c>
      <c r="J646" s="256">
        <f t="shared" si="350"/>
        <v>45856</v>
      </c>
      <c r="K646" s="256">
        <f t="shared" si="351"/>
        <v>45857</v>
      </c>
      <c r="L646" s="256">
        <f t="shared" si="352"/>
        <v>45859</v>
      </c>
      <c r="M646" s="256">
        <f t="shared" si="353"/>
        <v>45861</v>
      </c>
      <c r="N646" s="256">
        <f t="shared" si="344"/>
        <v>45862</v>
      </c>
      <c r="O646" s="256">
        <f t="shared" si="354"/>
        <v>45863</v>
      </c>
      <c r="P646" s="256">
        <f t="shared" si="355"/>
        <v>45860</v>
      </c>
      <c r="Q646" s="256">
        <f t="shared" si="356"/>
        <v>45865</v>
      </c>
    </row>
    <row r="647" spans="1:17" ht="15" hidden="1" customHeight="1" x14ac:dyDescent="0.2">
      <c r="A647" s="239">
        <v>26</v>
      </c>
      <c r="B647" s="265" t="s">
        <v>2201</v>
      </c>
      <c r="C647" s="259">
        <f t="shared" si="357"/>
        <v>45828</v>
      </c>
      <c r="D647" s="301">
        <f t="shared" si="343"/>
        <v>45835</v>
      </c>
      <c r="E647" s="256">
        <f t="shared" si="345"/>
        <v>45859</v>
      </c>
      <c r="F647" s="256">
        <f t="shared" si="346"/>
        <v>45860</v>
      </c>
      <c r="G647" s="256">
        <f t="shared" si="347"/>
        <v>45884</v>
      </c>
      <c r="H647" s="256">
        <f t="shared" si="348"/>
        <v>45862</v>
      </c>
      <c r="I647" s="256">
        <f t="shared" si="349"/>
        <v>45871</v>
      </c>
      <c r="J647" s="256">
        <f t="shared" si="350"/>
        <v>45863</v>
      </c>
      <c r="K647" s="256">
        <f t="shared" si="351"/>
        <v>45864</v>
      </c>
      <c r="L647" s="256">
        <f t="shared" si="352"/>
        <v>45866</v>
      </c>
      <c r="M647" s="256">
        <f t="shared" si="353"/>
        <v>45868</v>
      </c>
      <c r="N647" s="256">
        <f t="shared" si="344"/>
        <v>45869</v>
      </c>
      <c r="O647" s="256">
        <f t="shared" si="354"/>
        <v>45870</v>
      </c>
      <c r="P647" s="256">
        <f t="shared" si="355"/>
        <v>45867</v>
      </c>
      <c r="Q647" s="256">
        <f t="shared" si="356"/>
        <v>45872</v>
      </c>
    </row>
    <row r="648" spans="1:17" ht="15" hidden="1" customHeight="1" x14ac:dyDescent="0.2">
      <c r="A648" s="239">
        <v>27</v>
      </c>
      <c r="B648" s="265" t="s">
        <v>2214</v>
      </c>
      <c r="C648" s="259">
        <f t="shared" si="357"/>
        <v>45835</v>
      </c>
      <c r="D648" s="301">
        <f t="shared" si="343"/>
        <v>45842</v>
      </c>
      <c r="E648" s="256">
        <f t="shared" si="345"/>
        <v>45866</v>
      </c>
      <c r="F648" s="256">
        <f t="shared" si="346"/>
        <v>45867</v>
      </c>
      <c r="G648" s="256">
        <f t="shared" si="347"/>
        <v>45891</v>
      </c>
      <c r="H648" s="256">
        <f t="shared" si="348"/>
        <v>45869</v>
      </c>
      <c r="I648" s="256">
        <f t="shared" si="349"/>
        <v>45878</v>
      </c>
      <c r="J648" s="256">
        <f t="shared" si="350"/>
        <v>45870</v>
      </c>
      <c r="K648" s="256">
        <f t="shared" si="351"/>
        <v>45871</v>
      </c>
      <c r="L648" s="256">
        <f t="shared" si="352"/>
        <v>45873</v>
      </c>
      <c r="M648" s="256">
        <f t="shared" si="353"/>
        <v>45875</v>
      </c>
      <c r="N648" s="256">
        <f t="shared" si="344"/>
        <v>45876</v>
      </c>
      <c r="O648" s="256">
        <f t="shared" si="354"/>
        <v>45877</v>
      </c>
      <c r="P648" s="256">
        <f t="shared" si="355"/>
        <v>45874</v>
      </c>
      <c r="Q648" s="256">
        <f t="shared" si="356"/>
        <v>45879</v>
      </c>
    </row>
    <row r="649" spans="1:17" ht="15" hidden="1" customHeight="1" x14ac:dyDescent="0.2">
      <c r="A649" s="239">
        <v>28</v>
      </c>
      <c r="B649" s="265" t="s">
        <v>2225</v>
      </c>
      <c r="C649" s="259">
        <f t="shared" si="357"/>
        <v>45842</v>
      </c>
      <c r="D649" s="301">
        <f t="shared" si="343"/>
        <v>45849</v>
      </c>
      <c r="E649" s="256">
        <f t="shared" si="345"/>
        <v>45873</v>
      </c>
      <c r="F649" s="256">
        <f t="shared" si="346"/>
        <v>45874</v>
      </c>
      <c r="G649" s="256">
        <f t="shared" si="347"/>
        <v>45898</v>
      </c>
      <c r="H649" s="256">
        <f t="shared" si="348"/>
        <v>45876</v>
      </c>
      <c r="I649" s="256">
        <f t="shared" si="349"/>
        <v>45885</v>
      </c>
      <c r="J649" s="256">
        <f t="shared" si="350"/>
        <v>45877</v>
      </c>
      <c r="K649" s="256">
        <f t="shared" si="351"/>
        <v>45878</v>
      </c>
      <c r="L649" s="256">
        <f t="shared" si="352"/>
        <v>45880</v>
      </c>
      <c r="M649" s="256">
        <f t="shared" si="353"/>
        <v>45882</v>
      </c>
      <c r="N649" s="256">
        <f t="shared" si="344"/>
        <v>45883</v>
      </c>
      <c r="O649" s="256">
        <f t="shared" si="354"/>
        <v>45884</v>
      </c>
      <c r="P649" s="256">
        <f t="shared" si="355"/>
        <v>45881</v>
      </c>
      <c r="Q649" s="256">
        <f t="shared" si="356"/>
        <v>45886</v>
      </c>
    </row>
    <row r="650" spans="1:17" ht="15" hidden="1" customHeight="1" x14ac:dyDescent="0.2">
      <c r="A650" s="239">
        <v>29</v>
      </c>
      <c r="B650" s="265" t="s">
        <v>2234</v>
      </c>
      <c r="C650" s="259">
        <f t="shared" si="357"/>
        <v>45849</v>
      </c>
      <c r="D650" s="301">
        <f t="shared" si="343"/>
        <v>45856</v>
      </c>
      <c r="E650" s="256">
        <f t="shared" si="345"/>
        <v>45880</v>
      </c>
      <c r="F650" s="256">
        <f t="shared" si="346"/>
        <v>45881</v>
      </c>
      <c r="G650" s="256">
        <f t="shared" si="347"/>
        <v>45905</v>
      </c>
      <c r="H650" s="256">
        <f t="shared" si="348"/>
        <v>45883</v>
      </c>
      <c r="I650" s="256">
        <f t="shared" si="349"/>
        <v>45892</v>
      </c>
      <c r="J650" s="256">
        <f t="shared" si="350"/>
        <v>45884</v>
      </c>
      <c r="K650" s="256">
        <f t="shared" si="351"/>
        <v>45885</v>
      </c>
      <c r="L650" s="256">
        <f t="shared" si="352"/>
        <v>45887</v>
      </c>
      <c r="M650" s="256">
        <f t="shared" si="353"/>
        <v>45889</v>
      </c>
      <c r="N650" s="256">
        <f t="shared" si="344"/>
        <v>45890</v>
      </c>
      <c r="O650" s="256">
        <f t="shared" si="354"/>
        <v>45891</v>
      </c>
      <c r="P650" s="256">
        <f t="shared" si="355"/>
        <v>45888</v>
      </c>
      <c r="Q650" s="256">
        <f t="shared" si="356"/>
        <v>45893</v>
      </c>
    </row>
    <row r="651" spans="1:17" ht="15" hidden="1" customHeight="1" x14ac:dyDescent="0.2">
      <c r="A651" s="239">
        <v>30</v>
      </c>
      <c r="B651" s="265" t="s">
        <v>2243</v>
      </c>
      <c r="C651" s="259">
        <f t="shared" si="357"/>
        <v>45856</v>
      </c>
      <c r="D651" s="301">
        <f t="shared" si="343"/>
        <v>45863</v>
      </c>
      <c r="E651" s="256">
        <f t="shared" si="345"/>
        <v>45887</v>
      </c>
      <c r="F651" s="256">
        <f t="shared" si="346"/>
        <v>45888</v>
      </c>
      <c r="G651" s="256">
        <f t="shared" si="347"/>
        <v>45912</v>
      </c>
      <c r="H651" s="256">
        <f t="shared" si="348"/>
        <v>45890</v>
      </c>
      <c r="I651" s="256">
        <f t="shared" si="349"/>
        <v>45899</v>
      </c>
      <c r="J651" s="256">
        <f t="shared" si="350"/>
        <v>45891</v>
      </c>
      <c r="K651" s="256">
        <f t="shared" si="351"/>
        <v>45892</v>
      </c>
      <c r="L651" s="256">
        <f t="shared" si="352"/>
        <v>45894</v>
      </c>
      <c r="M651" s="256">
        <f t="shared" si="353"/>
        <v>45896</v>
      </c>
      <c r="N651" s="256">
        <f t="shared" si="344"/>
        <v>45897</v>
      </c>
      <c r="O651" s="256">
        <f t="shared" si="354"/>
        <v>45898</v>
      </c>
      <c r="P651" s="256">
        <f t="shared" si="355"/>
        <v>45895</v>
      </c>
      <c r="Q651" s="256">
        <f t="shared" si="356"/>
        <v>45900</v>
      </c>
    </row>
    <row r="652" spans="1:17" ht="15" hidden="1" customHeight="1" x14ac:dyDescent="0.2">
      <c r="A652" s="239">
        <v>31</v>
      </c>
      <c r="B652" s="265" t="s">
        <v>2253</v>
      </c>
      <c r="C652" s="259">
        <f t="shared" si="357"/>
        <v>45863</v>
      </c>
      <c r="D652" s="301">
        <f t="shared" si="343"/>
        <v>45870</v>
      </c>
      <c r="E652" s="256">
        <f t="shared" si="345"/>
        <v>45894</v>
      </c>
      <c r="F652" s="256">
        <f t="shared" si="346"/>
        <v>45895</v>
      </c>
      <c r="G652" s="256">
        <f t="shared" si="347"/>
        <v>45919</v>
      </c>
      <c r="H652" s="256">
        <f t="shared" si="348"/>
        <v>45897</v>
      </c>
      <c r="I652" s="256">
        <f t="shared" si="349"/>
        <v>45906</v>
      </c>
      <c r="J652" s="256">
        <f t="shared" si="350"/>
        <v>45898</v>
      </c>
      <c r="K652" s="256">
        <f t="shared" si="351"/>
        <v>45899</v>
      </c>
      <c r="L652" s="256">
        <f t="shared" si="352"/>
        <v>45901</v>
      </c>
      <c r="M652" s="256">
        <f t="shared" si="353"/>
        <v>45903</v>
      </c>
      <c r="N652" s="256">
        <f t="shared" si="344"/>
        <v>45904</v>
      </c>
      <c r="O652" s="256">
        <f t="shared" si="354"/>
        <v>45905</v>
      </c>
      <c r="P652" s="256">
        <f t="shared" si="355"/>
        <v>45902</v>
      </c>
      <c r="Q652" s="256">
        <f t="shared" si="356"/>
        <v>45907</v>
      </c>
    </row>
    <row r="653" spans="1:17" ht="15" hidden="1" customHeight="1" x14ac:dyDescent="0.2">
      <c r="A653" s="239">
        <v>32</v>
      </c>
      <c r="B653" s="265" t="s">
        <v>2263</v>
      </c>
      <c r="C653" s="259">
        <f t="shared" si="357"/>
        <v>45870</v>
      </c>
      <c r="D653" s="301">
        <f t="shared" si="343"/>
        <v>45877</v>
      </c>
      <c r="E653" s="256">
        <f t="shared" si="345"/>
        <v>45901</v>
      </c>
      <c r="F653" s="256">
        <f t="shared" si="346"/>
        <v>45902</v>
      </c>
      <c r="G653" s="256">
        <f t="shared" si="347"/>
        <v>45926</v>
      </c>
      <c r="H653" s="256">
        <f t="shared" si="348"/>
        <v>45904</v>
      </c>
      <c r="I653" s="256">
        <f t="shared" si="349"/>
        <v>45913</v>
      </c>
      <c r="J653" s="256">
        <f t="shared" si="350"/>
        <v>45905</v>
      </c>
      <c r="K653" s="256">
        <f t="shared" si="351"/>
        <v>45906</v>
      </c>
      <c r="L653" s="256">
        <f t="shared" si="352"/>
        <v>45908</v>
      </c>
      <c r="M653" s="256">
        <f t="shared" si="353"/>
        <v>45910</v>
      </c>
      <c r="N653" s="256">
        <f t="shared" si="344"/>
        <v>45911</v>
      </c>
      <c r="O653" s="256">
        <f t="shared" si="354"/>
        <v>45912</v>
      </c>
      <c r="P653" s="256">
        <f t="shared" si="355"/>
        <v>45909</v>
      </c>
      <c r="Q653" s="256">
        <f t="shared" si="356"/>
        <v>45914</v>
      </c>
    </row>
    <row r="654" spans="1:17" ht="15" hidden="1" customHeight="1" x14ac:dyDescent="0.2">
      <c r="A654" s="239">
        <v>33</v>
      </c>
      <c r="B654" s="265" t="s">
        <v>2273</v>
      </c>
      <c r="C654" s="259">
        <f t="shared" si="357"/>
        <v>45877</v>
      </c>
      <c r="D654" s="301">
        <f t="shared" ref="D654:D678" si="358">D653+7</f>
        <v>45884</v>
      </c>
      <c r="E654" s="256">
        <f t="shared" si="345"/>
        <v>45908</v>
      </c>
      <c r="F654" s="256">
        <f t="shared" si="346"/>
        <v>45909</v>
      </c>
      <c r="G654" s="256">
        <f t="shared" si="347"/>
        <v>45933</v>
      </c>
      <c r="H654" s="256">
        <f t="shared" si="348"/>
        <v>45911</v>
      </c>
      <c r="I654" s="256">
        <f t="shared" si="349"/>
        <v>45920</v>
      </c>
      <c r="J654" s="256">
        <f t="shared" si="350"/>
        <v>45912</v>
      </c>
      <c r="K654" s="256">
        <f t="shared" si="351"/>
        <v>45913</v>
      </c>
      <c r="L654" s="256">
        <f t="shared" si="352"/>
        <v>45915</v>
      </c>
      <c r="M654" s="256">
        <f t="shared" si="353"/>
        <v>45917</v>
      </c>
      <c r="N654" s="256">
        <f t="shared" si="344"/>
        <v>45918</v>
      </c>
      <c r="O654" s="256">
        <f t="shared" si="354"/>
        <v>45919</v>
      </c>
      <c r="P654" s="256">
        <f t="shared" si="355"/>
        <v>45916</v>
      </c>
      <c r="Q654" s="256">
        <f t="shared" si="356"/>
        <v>45921</v>
      </c>
    </row>
    <row r="655" spans="1:17" ht="15" hidden="1" customHeight="1" x14ac:dyDescent="0.2">
      <c r="A655" s="239">
        <v>34</v>
      </c>
      <c r="B655" s="265" t="s">
        <v>2284</v>
      </c>
      <c r="C655" s="259">
        <f t="shared" si="357"/>
        <v>45884</v>
      </c>
      <c r="D655" s="301">
        <f t="shared" si="358"/>
        <v>45891</v>
      </c>
      <c r="E655" s="256">
        <f t="shared" si="345"/>
        <v>45915</v>
      </c>
      <c r="F655" s="256">
        <f t="shared" si="346"/>
        <v>45916</v>
      </c>
      <c r="G655" s="256">
        <f t="shared" si="347"/>
        <v>45940</v>
      </c>
      <c r="H655" s="256">
        <f t="shared" si="348"/>
        <v>45918</v>
      </c>
      <c r="I655" s="256">
        <f t="shared" si="349"/>
        <v>45927</v>
      </c>
      <c r="J655" s="256">
        <f t="shared" si="350"/>
        <v>45919</v>
      </c>
      <c r="K655" s="256">
        <f t="shared" si="351"/>
        <v>45920</v>
      </c>
      <c r="L655" s="256">
        <f t="shared" si="352"/>
        <v>45922</v>
      </c>
      <c r="M655" s="256">
        <f t="shared" si="353"/>
        <v>45924</v>
      </c>
      <c r="N655" s="256">
        <f t="shared" si="344"/>
        <v>45925</v>
      </c>
      <c r="O655" s="256">
        <f t="shared" si="354"/>
        <v>45926</v>
      </c>
      <c r="P655" s="256">
        <f t="shared" si="355"/>
        <v>45923</v>
      </c>
      <c r="Q655" s="256">
        <f t="shared" si="356"/>
        <v>45928</v>
      </c>
    </row>
    <row r="656" spans="1:17" ht="15" hidden="1" customHeight="1" x14ac:dyDescent="0.2">
      <c r="A656" s="239">
        <v>35</v>
      </c>
      <c r="B656" s="265" t="s">
        <v>2295</v>
      </c>
      <c r="C656" s="259">
        <f t="shared" si="357"/>
        <v>45891</v>
      </c>
      <c r="D656" s="301">
        <f t="shared" si="358"/>
        <v>45898</v>
      </c>
      <c r="E656" s="256">
        <f t="shared" si="345"/>
        <v>45922</v>
      </c>
      <c r="F656" s="256">
        <f t="shared" si="346"/>
        <v>45923</v>
      </c>
      <c r="G656" s="256">
        <f t="shared" si="347"/>
        <v>45947</v>
      </c>
      <c r="H656" s="256">
        <f t="shared" si="348"/>
        <v>45925</v>
      </c>
      <c r="I656" s="256">
        <f t="shared" si="349"/>
        <v>45934</v>
      </c>
      <c r="J656" s="256">
        <f t="shared" si="350"/>
        <v>45926</v>
      </c>
      <c r="K656" s="256">
        <f t="shared" si="351"/>
        <v>45927</v>
      </c>
      <c r="L656" s="256">
        <f t="shared" si="352"/>
        <v>45929</v>
      </c>
      <c r="M656" s="256">
        <f t="shared" si="353"/>
        <v>45931</v>
      </c>
      <c r="N656" s="256">
        <f t="shared" si="344"/>
        <v>45932</v>
      </c>
      <c r="O656" s="256">
        <f t="shared" si="354"/>
        <v>45933</v>
      </c>
      <c r="P656" s="256">
        <f t="shared" si="355"/>
        <v>45930</v>
      </c>
      <c r="Q656" s="256">
        <f t="shared" si="356"/>
        <v>45935</v>
      </c>
    </row>
    <row r="657" spans="1:16369" ht="15" hidden="1" customHeight="1" x14ac:dyDescent="0.2">
      <c r="A657" s="239">
        <v>36</v>
      </c>
      <c r="B657" s="265" t="s">
        <v>2307</v>
      </c>
      <c r="C657" s="259">
        <f t="shared" si="357"/>
        <v>45898</v>
      </c>
      <c r="D657" s="301">
        <f t="shared" si="358"/>
        <v>45905</v>
      </c>
      <c r="E657" s="256">
        <f t="shared" si="345"/>
        <v>45929</v>
      </c>
      <c r="F657" s="256">
        <f t="shared" si="346"/>
        <v>45930</v>
      </c>
      <c r="G657" s="256">
        <f t="shared" si="347"/>
        <v>45954</v>
      </c>
      <c r="H657" s="256">
        <f t="shared" si="348"/>
        <v>45932</v>
      </c>
      <c r="I657" s="256">
        <f t="shared" si="349"/>
        <v>45941</v>
      </c>
      <c r="J657" s="256">
        <f t="shared" si="350"/>
        <v>45933</v>
      </c>
      <c r="K657" s="256">
        <f t="shared" si="351"/>
        <v>45934</v>
      </c>
      <c r="L657" s="256">
        <f t="shared" si="352"/>
        <v>45936</v>
      </c>
      <c r="M657" s="256">
        <f t="shared" si="353"/>
        <v>45938</v>
      </c>
      <c r="N657" s="256">
        <f t="shared" si="344"/>
        <v>45939</v>
      </c>
      <c r="O657" s="256">
        <f t="shared" si="354"/>
        <v>45940</v>
      </c>
      <c r="P657" s="256">
        <f t="shared" si="355"/>
        <v>45937</v>
      </c>
      <c r="Q657" s="256">
        <f t="shared" si="356"/>
        <v>45942</v>
      </c>
    </row>
    <row r="658" spans="1:16369" ht="15" hidden="1" customHeight="1" x14ac:dyDescent="0.2">
      <c r="A658" s="239">
        <v>37</v>
      </c>
      <c r="B658" s="265" t="s">
        <v>2317</v>
      </c>
      <c r="C658" s="259">
        <f t="shared" si="357"/>
        <v>45905</v>
      </c>
      <c r="D658" s="301">
        <f t="shared" si="358"/>
        <v>45912</v>
      </c>
      <c r="E658" s="256">
        <f t="shared" si="345"/>
        <v>45936</v>
      </c>
      <c r="F658" s="256">
        <f t="shared" si="346"/>
        <v>45937</v>
      </c>
      <c r="G658" s="256">
        <f t="shared" si="347"/>
        <v>45961</v>
      </c>
      <c r="H658" s="256">
        <f t="shared" si="348"/>
        <v>45939</v>
      </c>
      <c r="I658" s="256">
        <f t="shared" si="349"/>
        <v>45948</v>
      </c>
      <c r="J658" s="256">
        <f t="shared" si="350"/>
        <v>45940</v>
      </c>
      <c r="K658" s="256">
        <f t="shared" si="351"/>
        <v>45941</v>
      </c>
      <c r="L658" s="256">
        <f t="shared" si="352"/>
        <v>45943</v>
      </c>
      <c r="M658" s="256">
        <f t="shared" si="353"/>
        <v>45945</v>
      </c>
      <c r="N658" s="256">
        <f t="shared" si="344"/>
        <v>45946</v>
      </c>
      <c r="O658" s="256">
        <f t="shared" si="354"/>
        <v>45947</v>
      </c>
      <c r="P658" s="256">
        <f t="shared" si="355"/>
        <v>45944</v>
      </c>
      <c r="Q658" s="256">
        <f t="shared" si="356"/>
        <v>45949</v>
      </c>
    </row>
    <row r="659" spans="1:16369" ht="15" hidden="1" customHeight="1" x14ac:dyDescent="0.2">
      <c r="A659" s="239">
        <v>38</v>
      </c>
      <c r="B659" s="265" t="s">
        <v>2326</v>
      </c>
      <c r="C659" s="259">
        <f t="shared" si="357"/>
        <v>45912</v>
      </c>
      <c r="D659" s="301">
        <f t="shared" si="358"/>
        <v>45919</v>
      </c>
      <c r="E659" s="256">
        <f t="shared" si="345"/>
        <v>45943</v>
      </c>
      <c r="F659" s="256">
        <f t="shared" si="346"/>
        <v>45944</v>
      </c>
      <c r="G659" s="256">
        <f t="shared" si="347"/>
        <v>45968</v>
      </c>
      <c r="H659" s="256">
        <f t="shared" si="348"/>
        <v>45946</v>
      </c>
      <c r="I659" s="256">
        <f t="shared" si="349"/>
        <v>45955</v>
      </c>
      <c r="J659" s="256">
        <f t="shared" si="350"/>
        <v>45947</v>
      </c>
      <c r="K659" s="256">
        <f t="shared" si="351"/>
        <v>45948</v>
      </c>
      <c r="L659" s="256">
        <f t="shared" si="352"/>
        <v>45950</v>
      </c>
      <c r="M659" s="256">
        <f t="shared" si="353"/>
        <v>45952</v>
      </c>
      <c r="N659" s="256">
        <f t="shared" si="344"/>
        <v>45953</v>
      </c>
      <c r="O659" s="256">
        <f t="shared" si="354"/>
        <v>45954</v>
      </c>
      <c r="P659" s="256">
        <f t="shared" si="355"/>
        <v>45951</v>
      </c>
      <c r="Q659" s="256">
        <f t="shared" si="356"/>
        <v>45956</v>
      </c>
    </row>
    <row r="660" spans="1:16369" ht="15" hidden="1" customHeight="1" x14ac:dyDescent="0.2">
      <c r="A660" s="239">
        <v>39</v>
      </c>
      <c r="B660" s="265" t="s">
        <v>2337</v>
      </c>
      <c r="C660" s="259">
        <f t="shared" si="357"/>
        <v>45919</v>
      </c>
      <c r="D660" s="301">
        <f t="shared" si="358"/>
        <v>45926</v>
      </c>
      <c r="E660" s="256">
        <f t="shared" si="345"/>
        <v>45950</v>
      </c>
      <c r="F660" s="256">
        <f t="shared" si="346"/>
        <v>45951</v>
      </c>
      <c r="G660" s="256">
        <f t="shared" si="347"/>
        <v>45975</v>
      </c>
      <c r="H660" s="256">
        <f t="shared" si="348"/>
        <v>45953</v>
      </c>
      <c r="I660" s="256">
        <f t="shared" si="349"/>
        <v>45962</v>
      </c>
      <c r="J660" s="256">
        <f t="shared" si="350"/>
        <v>45954</v>
      </c>
      <c r="K660" s="256">
        <f t="shared" si="351"/>
        <v>45955</v>
      </c>
      <c r="L660" s="256">
        <f t="shared" si="352"/>
        <v>45957</v>
      </c>
      <c r="M660" s="256">
        <f t="shared" si="353"/>
        <v>45959</v>
      </c>
      <c r="N660" s="256">
        <f t="shared" si="344"/>
        <v>45960</v>
      </c>
      <c r="O660" s="256">
        <f t="shared" si="354"/>
        <v>45961</v>
      </c>
      <c r="P660" s="256">
        <f t="shared" si="355"/>
        <v>45958</v>
      </c>
      <c r="Q660" s="256">
        <f t="shared" si="356"/>
        <v>45963</v>
      </c>
    </row>
    <row r="661" spans="1:16369" ht="15" hidden="1" customHeight="1" x14ac:dyDescent="0.2">
      <c r="A661" s="239">
        <v>40</v>
      </c>
      <c r="B661" s="265" t="s">
        <v>2346</v>
      </c>
      <c r="C661" s="259">
        <f t="shared" si="357"/>
        <v>45926</v>
      </c>
      <c r="D661" s="301">
        <f t="shared" si="358"/>
        <v>45933</v>
      </c>
      <c r="E661" s="256">
        <f t="shared" si="345"/>
        <v>45957</v>
      </c>
      <c r="F661" s="256">
        <f t="shared" si="346"/>
        <v>45958</v>
      </c>
      <c r="G661" s="256">
        <f t="shared" si="347"/>
        <v>45982</v>
      </c>
      <c r="H661" s="256">
        <f t="shared" si="348"/>
        <v>45960</v>
      </c>
      <c r="I661" s="256">
        <f t="shared" si="349"/>
        <v>45969</v>
      </c>
      <c r="J661" s="256">
        <f t="shared" si="350"/>
        <v>45961</v>
      </c>
      <c r="K661" s="256">
        <f t="shared" si="351"/>
        <v>45962</v>
      </c>
      <c r="L661" s="256">
        <f t="shared" si="352"/>
        <v>45964</v>
      </c>
      <c r="M661" s="256">
        <f t="shared" ref="M661:M686" si="359">D661+33</f>
        <v>45966</v>
      </c>
      <c r="N661" s="256">
        <f t="shared" si="344"/>
        <v>45967</v>
      </c>
      <c r="O661" s="256">
        <f t="shared" si="354"/>
        <v>45968</v>
      </c>
      <c r="P661" s="256">
        <f t="shared" si="355"/>
        <v>45965</v>
      </c>
      <c r="Q661" s="256">
        <f t="shared" si="356"/>
        <v>45970</v>
      </c>
    </row>
    <row r="662" spans="1:16369" ht="15" hidden="1" customHeight="1" x14ac:dyDescent="0.2">
      <c r="A662" s="239">
        <v>41</v>
      </c>
      <c r="B662" s="265" t="s">
        <v>2358</v>
      </c>
      <c r="C662" s="259">
        <f t="shared" si="357"/>
        <v>45933</v>
      </c>
      <c r="D662" s="301">
        <f t="shared" si="358"/>
        <v>45940</v>
      </c>
      <c r="E662" s="256">
        <f t="shared" si="345"/>
        <v>45964</v>
      </c>
      <c r="F662" s="256">
        <f t="shared" si="346"/>
        <v>45965</v>
      </c>
      <c r="G662" s="256">
        <f t="shared" si="347"/>
        <v>45989</v>
      </c>
      <c r="H662" s="256">
        <f t="shared" si="348"/>
        <v>45967</v>
      </c>
      <c r="I662" s="256">
        <f t="shared" si="349"/>
        <v>45976</v>
      </c>
      <c r="J662" s="256">
        <f t="shared" si="350"/>
        <v>45968</v>
      </c>
      <c r="K662" s="256">
        <f t="shared" si="351"/>
        <v>45969</v>
      </c>
      <c r="L662" s="256">
        <f t="shared" si="352"/>
        <v>45971</v>
      </c>
      <c r="M662" s="256">
        <f t="shared" si="359"/>
        <v>45973</v>
      </c>
      <c r="N662" s="256">
        <f t="shared" si="344"/>
        <v>45974</v>
      </c>
      <c r="O662" s="256">
        <f t="shared" si="354"/>
        <v>45975</v>
      </c>
      <c r="P662" s="256">
        <f t="shared" si="355"/>
        <v>45972</v>
      </c>
      <c r="Q662" s="256">
        <f t="shared" si="356"/>
        <v>45977</v>
      </c>
    </row>
    <row r="663" spans="1:16369" ht="15" hidden="1" customHeight="1" x14ac:dyDescent="0.2">
      <c r="A663" s="239">
        <v>42</v>
      </c>
      <c r="B663" s="254" t="s">
        <v>2363</v>
      </c>
      <c r="C663" s="302">
        <f t="shared" si="357"/>
        <v>45940</v>
      </c>
      <c r="D663" s="303">
        <f t="shared" si="358"/>
        <v>45947</v>
      </c>
      <c r="E663" s="303">
        <f t="shared" si="345"/>
        <v>45971</v>
      </c>
      <c r="F663" s="303">
        <f t="shared" si="346"/>
        <v>45972</v>
      </c>
      <c r="G663" s="303">
        <f t="shared" si="347"/>
        <v>45996</v>
      </c>
      <c r="H663" s="303">
        <f t="shared" si="348"/>
        <v>45974</v>
      </c>
      <c r="I663" s="304">
        <f t="shared" si="349"/>
        <v>45983</v>
      </c>
      <c r="J663" s="303">
        <f t="shared" si="350"/>
        <v>45975</v>
      </c>
      <c r="K663" s="264">
        <f t="shared" si="351"/>
        <v>45976</v>
      </c>
      <c r="L663" s="264">
        <f t="shared" si="352"/>
        <v>45978</v>
      </c>
      <c r="M663" s="304">
        <f t="shared" si="359"/>
        <v>45980</v>
      </c>
      <c r="N663" s="304">
        <f t="shared" si="344"/>
        <v>45981</v>
      </c>
      <c r="O663" s="304">
        <f t="shared" si="354"/>
        <v>45982</v>
      </c>
      <c r="P663" s="304">
        <f t="shared" si="355"/>
        <v>45979</v>
      </c>
      <c r="Q663" s="304">
        <f t="shared" si="356"/>
        <v>45984</v>
      </c>
    </row>
    <row r="664" spans="1:16369" ht="15" hidden="1" customHeight="1" x14ac:dyDescent="0.2">
      <c r="A664" s="239">
        <v>43</v>
      </c>
      <c r="B664" s="254" t="s">
        <v>2373</v>
      </c>
      <c r="C664" s="255">
        <f t="shared" si="357"/>
        <v>45947</v>
      </c>
      <c r="D664" s="219">
        <f t="shared" si="358"/>
        <v>45954</v>
      </c>
      <c r="E664" s="219">
        <f t="shared" si="345"/>
        <v>45978</v>
      </c>
      <c r="F664" s="256">
        <f t="shared" si="346"/>
        <v>45979</v>
      </c>
      <c r="G664" s="256">
        <f t="shared" si="347"/>
        <v>46003</v>
      </c>
      <c r="H664" s="219">
        <f t="shared" si="348"/>
        <v>45981</v>
      </c>
      <c r="I664" s="256">
        <f t="shared" ref="I664:I675" si="360">D664+39</f>
        <v>45993</v>
      </c>
      <c r="J664" s="219">
        <f t="shared" si="350"/>
        <v>45982</v>
      </c>
      <c r="K664" s="256">
        <f t="shared" si="351"/>
        <v>45983</v>
      </c>
      <c r="L664" s="256">
        <f t="shared" si="352"/>
        <v>45985</v>
      </c>
      <c r="M664" s="301">
        <f t="shared" si="359"/>
        <v>45987</v>
      </c>
      <c r="N664" s="301">
        <f t="shared" si="344"/>
        <v>45988</v>
      </c>
      <c r="O664" s="256">
        <f t="shared" ref="O664:O675" si="361">D664+36</f>
        <v>45990</v>
      </c>
      <c r="P664" s="256">
        <f t="shared" ref="P664:P675" si="362">D664+34</f>
        <v>45988</v>
      </c>
      <c r="Q664" s="301">
        <f t="shared" ref="Q664:Q675" si="363">D664+35</f>
        <v>45989</v>
      </c>
    </row>
    <row r="665" spans="1:16369" ht="15" hidden="1" customHeight="1" x14ac:dyDescent="0.2">
      <c r="A665" s="239">
        <v>44</v>
      </c>
      <c r="B665" s="254" t="s">
        <v>2381</v>
      </c>
      <c r="C665" s="255">
        <f t="shared" si="357"/>
        <v>45954</v>
      </c>
      <c r="D665" s="219">
        <f t="shared" si="358"/>
        <v>45961</v>
      </c>
      <c r="E665" s="219">
        <f t="shared" si="345"/>
        <v>45985</v>
      </c>
      <c r="F665" s="256">
        <f t="shared" si="346"/>
        <v>45986</v>
      </c>
      <c r="G665" s="256">
        <f t="shared" si="347"/>
        <v>46010</v>
      </c>
      <c r="H665" s="219">
        <f t="shared" si="348"/>
        <v>45988</v>
      </c>
      <c r="I665" s="256">
        <f t="shared" si="360"/>
        <v>46000</v>
      </c>
      <c r="J665" s="219">
        <f t="shared" si="350"/>
        <v>45989</v>
      </c>
      <c r="K665" s="256">
        <f t="shared" si="351"/>
        <v>45990</v>
      </c>
      <c r="L665" s="256">
        <f t="shared" si="352"/>
        <v>45992</v>
      </c>
      <c r="M665" s="301">
        <f t="shared" si="359"/>
        <v>45994</v>
      </c>
      <c r="N665" s="301">
        <f t="shared" si="344"/>
        <v>45995</v>
      </c>
      <c r="O665" s="256">
        <f t="shared" si="361"/>
        <v>45997</v>
      </c>
      <c r="P665" s="256">
        <f t="shared" si="362"/>
        <v>45995</v>
      </c>
      <c r="Q665" s="301">
        <f t="shared" si="363"/>
        <v>45996</v>
      </c>
    </row>
    <row r="666" spans="1:16369" ht="15" hidden="1" customHeight="1" x14ac:dyDescent="0.2">
      <c r="A666" s="239">
        <v>45</v>
      </c>
      <c r="B666" s="254" t="s">
        <v>2392</v>
      </c>
      <c r="C666" s="255">
        <f t="shared" si="357"/>
        <v>45961</v>
      </c>
      <c r="D666" s="219">
        <f t="shared" si="358"/>
        <v>45968</v>
      </c>
      <c r="E666" s="219">
        <f t="shared" si="345"/>
        <v>45992</v>
      </c>
      <c r="F666" s="256">
        <f t="shared" si="346"/>
        <v>45993</v>
      </c>
      <c r="G666" s="256">
        <f t="shared" si="347"/>
        <v>46017</v>
      </c>
      <c r="H666" s="219">
        <f t="shared" si="348"/>
        <v>45995</v>
      </c>
      <c r="I666" s="256">
        <f t="shared" si="360"/>
        <v>46007</v>
      </c>
      <c r="J666" s="219">
        <f t="shared" si="350"/>
        <v>45996</v>
      </c>
      <c r="K666" s="256">
        <f t="shared" si="351"/>
        <v>45997</v>
      </c>
      <c r="L666" s="256">
        <f t="shared" si="352"/>
        <v>45999</v>
      </c>
      <c r="M666" s="301">
        <f t="shared" si="359"/>
        <v>46001</v>
      </c>
      <c r="N666" s="301">
        <f t="shared" si="344"/>
        <v>46002</v>
      </c>
      <c r="O666" s="256">
        <f t="shared" si="361"/>
        <v>46004</v>
      </c>
      <c r="P666" s="256">
        <f t="shared" si="362"/>
        <v>46002</v>
      </c>
      <c r="Q666" s="301">
        <f t="shared" si="363"/>
        <v>46003</v>
      </c>
    </row>
    <row r="667" spans="1:16369" ht="15" hidden="1" customHeight="1" x14ac:dyDescent="0.2">
      <c r="A667" s="239">
        <v>46</v>
      </c>
      <c r="B667" s="254" t="s">
        <v>2399</v>
      </c>
      <c r="C667" s="255">
        <f t="shared" si="357"/>
        <v>45968</v>
      </c>
      <c r="D667" s="219">
        <f t="shared" si="358"/>
        <v>45975</v>
      </c>
      <c r="E667" s="256">
        <f t="shared" ref="E667:E686" si="364">D667+25</f>
        <v>46000</v>
      </c>
      <c r="F667" s="256">
        <f t="shared" si="346"/>
        <v>46000</v>
      </c>
      <c r="G667" s="256">
        <f t="shared" si="347"/>
        <v>46025</v>
      </c>
      <c r="H667" s="219">
        <f t="shared" si="348"/>
        <v>46002</v>
      </c>
      <c r="I667" s="256">
        <f t="shared" si="360"/>
        <v>46014</v>
      </c>
      <c r="J667" s="219">
        <f t="shared" si="350"/>
        <v>46003</v>
      </c>
      <c r="K667" s="256">
        <f t="shared" si="351"/>
        <v>46004</v>
      </c>
      <c r="L667" s="256">
        <f t="shared" si="352"/>
        <v>46006</v>
      </c>
      <c r="M667" s="301">
        <f t="shared" si="359"/>
        <v>46008</v>
      </c>
      <c r="N667" s="301">
        <f t="shared" si="344"/>
        <v>46009</v>
      </c>
      <c r="O667" s="256">
        <f t="shared" si="361"/>
        <v>46011</v>
      </c>
      <c r="P667" s="256">
        <f t="shared" si="362"/>
        <v>46009</v>
      </c>
      <c r="Q667" s="301">
        <f t="shared" si="363"/>
        <v>46010</v>
      </c>
    </row>
    <row r="668" spans="1:16369" s="272" customFormat="1" ht="15" hidden="1" customHeight="1" x14ac:dyDescent="0.2">
      <c r="A668" s="239">
        <v>47</v>
      </c>
      <c r="B668" s="254" t="s">
        <v>2408</v>
      </c>
      <c r="C668" s="255">
        <f t="shared" ref="C668:C678" si="365">D668-7</f>
        <v>45975</v>
      </c>
      <c r="D668" s="219">
        <f t="shared" si="358"/>
        <v>45982</v>
      </c>
      <c r="E668" s="256">
        <f t="shared" si="364"/>
        <v>46007</v>
      </c>
      <c r="F668" s="256">
        <f t="shared" si="346"/>
        <v>46007</v>
      </c>
      <c r="G668" s="256">
        <f t="shared" si="347"/>
        <v>46032</v>
      </c>
      <c r="H668" s="219">
        <f t="shared" si="348"/>
        <v>46009</v>
      </c>
      <c r="I668" s="256">
        <f t="shared" si="360"/>
        <v>46021</v>
      </c>
      <c r="J668" s="219">
        <f t="shared" si="350"/>
        <v>46010</v>
      </c>
      <c r="K668" s="256">
        <f t="shared" si="351"/>
        <v>46011</v>
      </c>
      <c r="L668" s="256">
        <f t="shared" si="352"/>
        <v>46013</v>
      </c>
      <c r="M668" s="301">
        <f t="shared" si="359"/>
        <v>46015</v>
      </c>
      <c r="N668" s="301">
        <f t="shared" si="344"/>
        <v>46016</v>
      </c>
      <c r="O668" s="256">
        <f t="shared" si="361"/>
        <v>46018</v>
      </c>
      <c r="P668" s="256">
        <f t="shared" si="362"/>
        <v>46016</v>
      </c>
      <c r="Q668" s="301">
        <f t="shared" si="363"/>
        <v>46017</v>
      </c>
      <c r="AE668" s="247"/>
      <c r="AF668" s="230"/>
      <c r="AG668" s="275"/>
      <c r="AU668" s="247"/>
      <c r="AV668" s="230"/>
      <c r="AW668" s="275"/>
      <c r="BK668" s="247"/>
      <c r="BL668" s="230"/>
      <c r="BM668" s="275"/>
      <c r="CA668" s="247"/>
      <c r="CB668" s="230"/>
      <c r="CC668" s="275"/>
      <c r="CQ668" s="247"/>
      <c r="CR668" s="230"/>
      <c r="CS668" s="275"/>
      <c r="DG668" s="247"/>
      <c r="DH668" s="230"/>
      <c r="DI668" s="275"/>
      <c r="DW668" s="247"/>
      <c r="DX668" s="230"/>
      <c r="DY668" s="275"/>
      <c r="EM668" s="247"/>
      <c r="EN668" s="230"/>
      <c r="EO668" s="275"/>
      <c r="FC668" s="247"/>
      <c r="FD668" s="230"/>
      <c r="FE668" s="275"/>
      <c r="FS668" s="247"/>
      <c r="FT668" s="230"/>
      <c r="FU668" s="275"/>
      <c r="GI668" s="247"/>
      <c r="GJ668" s="230"/>
      <c r="GK668" s="275"/>
      <c r="GY668" s="247"/>
      <c r="GZ668" s="230"/>
      <c r="HA668" s="275"/>
      <c r="HO668" s="247"/>
      <c r="HP668" s="230"/>
      <c r="HQ668" s="275"/>
      <c r="IE668" s="247"/>
      <c r="IF668" s="230"/>
      <c r="IG668" s="275"/>
      <c r="IU668" s="247"/>
      <c r="IV668" s="230"/>
      <c r="IW668" s="275"/>
      <c r="JK668" s="247"/>
      <c r="JL668" s="230"/>
      <c r="JM668" s="275"/>
      <c r="KA668" s="247"/>
      <c r="KB668" s="230"/>
      <c r="KC668" s="275"/>
      <c r="KQ668" s="247"/>
      <c r="KR668" s="230"/>
      <c r="KS668" s="275"/>
      <c r="LG668" s="247"/>
      <c r="LH668" s="230"/>
      <c r="LI668" s="275"/>
      <c r="LW668" s="247"/>
      <c r="LX668" s="230"/>
      <c r="LY668" s="275"/>
      <c r="MM668" s="247"/>
      <c r="MN668" s="230"/>
      <c r="MO668" s="275"/>
      <c r="NC668" s="247"/>
      <c r="ND668" s="230"/>
      <c r="NE668" s="275"/>
      <c r="NS668" s="247"/>
      <c r="NT668" s="230"/>
      <c r="NU668" s="275"/>
      <c r="OI668" s="247"/>
      <c r="OJ668" s="230"/>
      <c r="OK668" s="275"/>
      <c r="OY668" s="247"/>
      <c r="OZ668" s="230"/>
      <c r="PA668" s="275"/>
      <c r="PO668" s="247"/>
      <c r="PP668" s="230"/>
      <c r="PQ668" s="275"/>
      <c r="QE668" s="247"/>
      <c r="QF668" s="230"/>
      <c r="QG668" s="275"/>
      <c r="QU668" s="247"/>
      <c r="QV668" s="230"/>
      <c r="QW668" s="275"/>
      <c r="RK668" s="247"/>
      <c r="RL668" s="230"/>
      <c r="RM668" s="275"/>
      <c r="SA668" s="247"/>
      <c r="SB668" s="230"/>
      <c r="SC668" s="275"/>
      <c r="SQ668" s="247"/>
      <c r="SR668" s="230"/>
      <c r="SS668" s="275"/>
      <c r="TG668" s="247"/>
      <c r="TH668" s="230"/>
      <c r="TI668" s="275"/>
      <c r="TW668" s="247"/>
      <c r="TX668" s="230"/>
      <c r="TY668" s="275"/>
      <c r="UM668" s="247"/>
      <c r="UN668" s="230"/>
      <c r="UO668" s="275"/>
      <c r="VC668" s="247"/>
      <c r="VD668" s="230"/>
      <c r="VE668" s="275"/>
      <c r="VS668" s="247"/>
      <c r="VT668" s="230"/>
      <c r="VU668" s="275"/>
      <c r="WI668" s="247"/>
      <c r="WJ668" s="230"/>
      <c r="WK668" s="275"/>
      <c r="WY668" s="247"/>
      <c r="WZ668" s="230"/>
      <c r="XA668" s="275"/>
      <c r="XO668" s="247"/>
      <c r="XP668" s="230"/>
      <c r="XQ668" s="275"/>
      <c r="YE668" s="247"/>
      <c r="YF668" s="230"/>
      <c r="YG668" s="275"/>
      <c r="YU668" s="247"/>
      <c r="YV668" s="230"/>
      <c r="YW668" s="275"/>
      <c r="ZK668" s="247"/>
      <c r="ZL668" s="230"/>
      <c r="ZM668" s="275"/>
      <c r="AAA668" s="247"/>
      <c r="AAB668" s="230"/>
      <c r="AAC668" s="275"/>
      <c r="AAQ668" s="247"/>
      <c r="AAR668" s="230"/>
      <c r="AAS668" s="275"/>
      <c r="ABG668" s="247"/>
      <c r="ABH668" s="230"/>
      <c r="ABI668" s="275"/>
      <c r="ABW668" s="247"/>
      <c r="ABX668" s="230"/>
      <c r="ABY668" s="275"/>
      <c r="ACM668" s="247"/>
      <c r="ACN668" s="230"/>
      <c r="ACO668" s="275"/>
      <c r="ADC668" s="247"/>
      <c r="ADD668" s="230"/>
      <c r="ADE668" s="275"/>
      <c r="ADS668" s="247"/>
      <c r="ADT668" s="230"/>
      <c r="ADU668" s="275"/>
      <c r="AEI668" s="247"/>
      <c r="AEJ668" s="230"/>
      <c r="AEK668" s="275"/>
      <c r="AEY668" s="247"/>
      <c r="AEZ668" s="230"/>
      <c r="AFA668" s="275"/>
      <c r="AFO668" s="247"/>
      <c r="AFP668" s="230"/>
      <c r="AFQ668" s="275"/>
      <c r="AGE668" s="247"/>
      <c r="AGF668" s="230"/>
      <c r="AGG668" s="275"/>
      <c r="AGU668" s="247"/>
      <c r="AGV668" s="230"/>
      <c r="AGW668" s="275"/>
      <c r="AHK668" s="247"/>
      <c r="AHL668" s="230"/>
      <c r="AHM668" s="275"/>
      <c r="AIA668" s="247"/>
      <c r="AIB668" s="230"/>
      <c r="AIC668" s="275"/>
      <c r="AIQ668" s="247"/>
      <c r="AIR668" s="230"/>
      <c r="AIS668" s="275"/>
      <c r="AJG668" s="247"/>
      <c r="AJH668" s="230"/>
      <c r="AJI668" s="275"/>
      <c r="AJW668" s="247"/>
      <c r="AJX668" s="230"/>
      <c r="AJY668" s="275"/>
      <c r="AKM668" s="247"/>
      <c r="AKN668" s="230"/>
      <c r="AKO668" s="275"/>
      <c r="ALC668" s="247"/>
      <c r="ALD668" s="230"/>
      <c r="ALE668" s="275"/>
      <c r="ALS668" s="247"/>
      <c r="ALT668" s="230"/>
      <c r="ALU668" s="275"/>
      <c r="AMI668" s="247"/>
      <c r="AMJ668" s="230"/>
      <c r="AMK668" s="275"/>
      <c r="AMY668" s="247"/>
      <c r="AMZ668" s="230"/>
      <c r="ANA668" s="275"/>
      <c r="ANO668" s="247"/>
      <c r="ANP668" s="230"/>
      <c r="ANQ668" s="275"/>
      <c r="AOE668" s="247"/>
      <c r="AOF668" s="230"/>
      <c r="AOG668" s="275"/>
      <c r="AOU668" s="247"/>
      <c r="AOV668" s="230"/>
      <c r="AOW668" s="275"/>
      <c r="APK668" s="247"/>
      <c r="APL668" s="230"/>
      <c r="APM668" s="275"/>
      <c r="AQA668" s="247"/>
      <c r="AQB668" s="230"/>
      <c r="AQC668" s="275"/>
      <c r="AQQ668" s="247"/>
      <c r="AQR668" s="230"/>
      <c r="AQS668" s="275"/>
      <c r="ARG668" s="247"/>
      <c r="ARH668" s="230"/>
      <c r="ARI668" s="275"/>
      <c r="ARW668" s="247"/>
      <c r="ARX668" s="230"/>
      <c r="ARY668" s="275"/>
      <c r="ASM668" s="247"/>
      <c r="ASN668" s="230"/>
      <c r="ASO668" s="275"/>
      <c r="ATC668" s="247"/>
      <c r="ATD668" s="230"/>
      <c r="ATE668" s="275"/>
      <c r="ATS668" s="247"/>
      <c r="ATT668" s="230"/>
      <c r="ATU668" s="275"/>
      <c r="AUI668" s="247"/>
      <c r="AUJ668" s="230"/>
      <c r="AUK668" s="275"/>
      <c r="AUY668" s="247"/>
      <c r="AUZ668" s="230"/>
      <c r="AVA668" s="275"/>
      <c r="AVO668" s="247"/>
      <c r="AVP668" s="230"/>
      <c r="AVQ668" s="275"/>
      <c r="AWE668" s="247"/>
      <c r="AWF668" s="230"/>
      <c r="AWG668" s="275"/>
      <c r="AWU668" s="247"/>
      <c r="AWV668" s="230"/>
      <c r="AWW668" s="275"/>
      <c r="AXK668" s="247"/>
      <c r="AXL668" s="230"/>
      <c r="AXM668" s="275"/>
      <c r="AYA668" s="247"/>
      <c r="AYB668" s="230"/>
      <c r="AYC668" s="275"/>
      <c r="AYQ668" s="247"/>
      <c r="AYR668" s="230"/>
      <c r="AYS668" s="275"/>
      <c r="AZG668" s="247"/>
      <c r="AZH668" s="230"/>
      <c r="AZI668" s="275"/>
      <c r="AZW668" s="247"/>
      <c r="AZX668" s="230"/>
      <c r="AZY668" s="275"/>
      <c r="BAM668" s="247"/>
      <c r="BAN668" s="230"/>
      <c r="BAO668" s="275"/>
      <c r="BBC668" s="247"/>
      <c r="BBD668" s="230"/>
      <c r="BBE668" s="275"/>
      <c r="BBS668" s="247"/>
      <c r="BBT668" s="230"/>
      <c r="BBU668" s="275"/>
      <c r="BCI668" s="247"/>
      <c r="BCJ668" s="230"/>
      <c r="BCK668" s="275"/>
      <c r="BCY668" s="247"/>
      <c r="BCZ668" s="230"/>
      <c r="BDA668" s="275"/>
      <c r="BDO668" s="247"/>
      <c r="BDP668" s="230"/>
      <c r="BDQ668" s="275"/>
      <c r="BEE668" s="247"/>
      <c r="BEF668" s="230"/>
      <c r="BEG668" s="275"/>
      <c r="BEU668" s="247"/>
      <c r="BEV668" s="230"/>
      <c r="BEW668" s="275"/>
      <c r="BFK668" s="247"/>
      <c r="BFL668" s="230"/>
      <c r="BFM668" s="275"/>
      <c r="BGA668" s="247"/>
      <c r="BGB668" s="230"/>
      <c r="BGC668" s="275"/>
      <c r="BGQ668" s="247"/>
      <c r="BGR668" s="230"/>
      <c r="BGS668" s="275"/>
      <c r="BHG668" s="247"/>
      <c r="BHH668" s="230"/>
      <c r="BHI668" s="275"/>
      <c r="BHW668" s="247"/>
      <c r="BHX668" s="230"/>
      <c r="BHY668" s="275"/>
      <c r="BIM668" s="247"/>
      <c r="BIN668" s="230"/>
      <c r="BIO668" s="275"/>
      <c r="BJC668" s="247"/>
      <c r="BJD668" s="230"/>
      <c r="BJE668" s="275"/>
      <c r="BJS668" s="247"/>
      <c r="BJT668" s="230"/>
      <c r="BJU668" s="275"/>
      <c r="BKI668" s="247"/>
      <c r="BKJ668" s="230"/>
      <c r="BKK668" s="275"/>
      <c r="BKY668" s="247"/>
      <c r="BKZ668" s="230"/>
      <c r="BLA668" s="275"/>
      <c r="BLO668" s="247"/>
      <c r="BLP668" s="230"/>
      <c r="BLQ668" s="275"/>
      <c r="BME668" s="247"/>
      <c r="BMF668" s="230"/>
      <c r="BMG668" s="275"/>
      <c r="BMU668" s="247"/>
      <c r="BMV668" s="230"/>
      <c r="BMW668" s="275"/>
      <c r="BNK668" s="247"/>
      <c r="BNL668" s="230"/>
      <c r="BNM668" s="275"/>
      <c r="BOA668" s="247"/>
      <c r="BOB668" s="230"/>
      <c r="BOC668" s="275"/>
      <c r="BOQ668" s="247"/>
      <c r="BOR668" s="230"/>
      <c r="BOS668" s="275"/>
      <c r="BPG668" s="247"/>
      <c r="BPH668" s="230"/>
      <c r="BPI668" s="275"/>
      <c r="BPW668" s="247"/>
      <c r="BPX668" s="230"/>
      <c r="BPY668" s="275"/>
      <c r="BQM668" s="247"/>
      <c r="BQN668" s="230"/>
      <c r="BQO668" s="275"/>
      <c r="BRC668" s="247"/>
      <c r="BRD668" s="230"/>
      <c r="BRE668" s="275"/>
      <c r="BRS668" s="247"/>
      <c r="BRT668" s="230"/>
      <c r="BRU668" s="275"/>
      <c r="BSI668" s="247"/>
      <c r="BSJ668" s="230"/>
      <c r="BSK668" s="275"/>
      <c r="BSY668" s="247"/>
      <c r="BSZ668" s="230"/>
      <c r="BTA668" s="275"/>
      <c r="BTO668" s="247"/>
      <c r="BTP668" s="230"/>
      <c r="BTQ668" s="275"/>
      <c r="BUE668" s="247"/>
      <c r="BUF668" s="230"/>
      <c r="BUG668" s="275"/>
      <c r="BUU668" s="247"/>
      <c r="BUV668" s="230"/>
      <c r="BUW668" s="275"/>
      <c r="BVK668" s="247"/>
      <c r="BVL668" s="230"/>
      <c r="BVM668" s="275"/>
      <c r="BWA668" s="247"/>
      <c r="BWB668" s="230"/>
      <c r="BWC668" s="275"/>
      <c r="BWQ668" s="247"/>
      <c r="BWR668" s="230"/>
      <c r="BWS668" s="275"/>
      <c r="BXG668" s="247"/>
      <c r="BXH668" s="230"/>
      <c r="BXI668" s="275"/>
      <c r="BXW668" s="247"/>
      <c r="BXX668" s="230"/>
      <c r="BXY668" s="275"/>
      <c r="BYM668" s="247"/>
      <c r="BYN668" s="230"/>
      <c r="BYO668" s="275"/>
      <c r="BZC668" s="247"/>
      <c r="BZD668" s="230"/>
      <c r="BZE668" s="275"/>
      <c r="BZS668" s="247"/>
      <c r="BZT668" s="230"/>
      <c r="BZU668" s="275"/>
      <c r="CAI668" s="247"/>
      <c r="CAJ668" s="230"/>
      <c r="CAK668" s="275"/>
      <c r="CAY668" s="247"/>
      <c r="CAZ668" s="230"/>
      <c r="CBA668" s="275"/>
      <c r="CBO668" s="247"/>
      <c r="CBP668" s="230"/>
      <c r="CBQ668" s="275"/>
      <c r="CCE668" s="247"/>
      <c r="CCF668" s="230"/>
      <c r="CCG668" s="275"/>
      <c r="CCU668" s="247"/>
      <c r="CCV668" s="230"/>
      <c r="CCW668" s="275"/>
      <c r="CDK668" s="247"/>
      <c r="CDL668" s="230"/>
      <c r="CDM668" s="275"/>
      <c r="CEA668" s="247"/>
      <c r="CEB668" s="230"/>
      <c r="CEC668" s="275"/>
      <c r="CEQ668" s="247"/>
      <c r="CER668" s="230"/>
      <c r="CES668" s="275"/>
      <c r="CFG668" s="247"/>
      <c r="CFH668" s="230"/>
      <c r="CFI668" s="275"/>
      <c r="CFW668" s="247"/>
      <c r="CFX668" s="230"/>
      <c r="CFY668" s="275"/>
      <c r="CGM668" s="247"/>
      <c r="CGN668" s="230"/>
      <c r="CGO668" s="275"/>
      <c r="CHC668" s="247"/>
      <c r="CHD668" s="230"/>
      <c r="CHE668" s="275"/>
      <c r="CHS668" s="247"/>
      <c r="CHT668" s="230"/>
      <c r="CHU668" s="275"/>
      <c r="CII668" s="247"/>
      <c r="CIJ668" s="230"/>
      <c r="CIK668" s="275"/>
      <c r="CIY668" s="247"/>
      <c r="CIZ668" s="230"/>
      <c r="CJA668" s="275"/>
      <c r="CJO668" s="247"/>
      <c r="CJP668" s="230"/>
      <c r="CJQ668" s="275"/>
      <c r="CKE668" s="247"/>
      <c r="CKF668" s="230"/>
      <c r="CKG668" s="275"/>
      <c r="CKU668" s="247"/>
      <c r="CKV668" s="230"/>
      <c r="CKW668" s="275"/>
      <c r="CLK668" s="247"/>
      <c r="CLL668" s="230"/>
      <c r="CLM668" s="275"/>
      <c r="CMA668" s="247"/>
      <c r="CMB668" s="230"/>
      <c r="CMC668" s="275"/>
      <c r="CMQ668" s="247"/>
      <c r="CMR668" s="230"/>
      <c r="CMS668" s="275"/>
      <c r="CNG668" s="247"/>
      <c r="CNH668" s="230"/>
      <c r="CNI668" s="275"/>
      <c r="CNW668" s="247"/>
      <c r="CNX668" s="230"/>
      <c r="CNY668" s="275"/>
      <c r="COM668" s="247"/>
      <c r="CON668" s="230"/>
      <c r="COO668" s="275"/>
      <c r="CPC668" s="247"/>
      <c r="CPD668" s="230"/>
      <c r="CPE668" s="275"/>
      <c r="CPS668" s="247"/>
      <c r="CPT668" s="230"/>
      <c r="CPU668" s="275"/>
      <c r="CQI668" s="247"/>
      <c r="CQJ668" s="230"/>
      <c r="CQK668" s="275"/>
      <c r="CQY668" s="247"/>
      <c r="CQZ668" s="230"/>
      <c r="CRA668" s="275"/>
      <c r="CRO668" s="247"/>
      <c r="CRP668" s="230"/>
      <c r="CRQ668" s="275"/>
      <c r="CSE668" s="247"/>
      <c r="CSF668" s="230"/>
      <c r="CSG668" s="275"/>
      <c r="CSU668" s="247"/>
      <c r="CSV668" s="230"/>
      <c r="CSW668" s="275"/>
      <c r="CTK668" s="247"/>
      <c r="CTL668" s="230"/>
      <c r="CTM668" s="275"/>
      <c r="CUA668" s="247"/>
      <c r="CUB668" s="230"/>
      <c r="CUC668" s="275"/>
      <c r="CUQ668" s="247"/>
      <c r="CUR668" s="230"/>
      <c r="CUS668" s="275"/>
      <c r="CVG668" s="247"/>
      <c r="CVH668" s="230"/>
      <c r="CVI668" s="275"/>
      <c r="CVW668" s="247"/>
      <c r="CVX668" s="230"/>
      <c r="CVY668" s="275"/>
      <c r="CWM668" s="247"/>
      <c r="CWN668" s="230"/>
      <c r="CWO668" s="275"/>
      <c r="CXC668" s="247"/>
      <c r="CXD668" s="230"/>
      <c r="CXE668" s="275"/>
      <c r="CXS668" s="247"/>
      <c r="CXT668" s="230"/>
      <c r="CXU668" s="275"/>
      <c r="CYI668" s="247"/>
      <c r="CYJ668" s="230"/>
      <c r="CYK668" s="275"/>
      <c r="CYY668" s="247"/>
      <c r="CYZ668" s="230"/>
      <c r="CZA668" s="275"/>
      <c r="CZO668" s="247"/>
      <c r="CZP668" s="230"/>
      <c r="CZQ668" s="275"/>
      <c r="DAE668" s="247"/>
      <c r="DAF668" s="230"/>
      <c r="DAG668" s="275"/>
      <c r="DAU668" s="247"/>
      <c r="DAV668" s="230"/>
      <c r="DAW668" s="275"/>
      <c r="DBK668" s="247"/>
      <c r="DBL668" s="230"/>
      <c r="DBM668" s="275"/>
      <c r="DCA668" s="247"/>
      <c r="DCB668" s="230"/>
      <c r="DCC668" s="275"/>
      <c r="DCQ668" s="247"/>
      <c r="DCR668" s="230"/>
      <c r="DCS668" s="275"/>
      <c r="DDG668" s="247"/>
      <c r="DDH668" s="230"/>
      <c r="DDI668" s="275"/>
      <c r="DDW668" s="247"/>
      <c r="DDX668" s="230"/>
      <c r="DDY668" s="275"/>
      <c r="DEM668" s="247"/>
      <c r="DEN668" s="230"/>
      <c r="DEO668" s="275"/>
      <c r="DFC668" s="247"/>
      <c r="DFD668" s="230"/>
      <c r="DFE668" s="275"/>
      <c r="DFS668" s="247"/>
      <c r="DFT668" s="230"/>
      <c r="DFU668" s="275"/>
      <c r="DGI668" s="247"/>
      <c r="DGJ668" s="230"/>
      <c r="DGK668" s="275"/>
      <c r="DGY668" s="247"/>
      <c r="DGZ668" s="230"/>
      <c r="DHA668" s="275"/>
      <c r="DHO668" s="247"/>
      <c r="DHP668" s="230"/>
      <c r="DHQ668" s="275"/>
      <c r="DIE668" s="247"/>
      <c r="DIF668" s="230"/>
      <c r="DIG668" s="275"/>
      <c r="DIU668" s="247"/>
      <c r="DIV668" s="230"/>
      <c r="DIW668" s="275"/>
      <c r="DJK668" s="247"/>
      <c r="DJL668" s="230"/>
      <c r="DJM668" s="275"/>
      <c r="DKA668" s="247"/>
      <c r="DKB668" s="230"/>
      <c r="DKC668" s="275"/>
      <c r="DKQ668" s="247"/>
      <c r="DKR668" s="230"/>
      <c r="DKS668" s="275"/>
      <c r="DLG668" s="247"/>
      <c r="DLH668" s="230"/>
      <c r="DLI668" s="275"/>
      <c r="DLW668" s="247"/>
      <c r="DLX668" s="230"/>
      <c r="DLY668" s="275"/>
      <c r="DMM668" s="247"/>
      <c r="DMN668" s="230"/>
      <c r="DMO668" s="275"/>
      <c r="DNC668" s="247"/>
      <c r="DND668" s="230"/>
      <c r="DNE668" s="275"/>
      <c r="DNS668" s="247"/>
      <c r="DNT668" s="230"/>
      <c r="DNU668" s="275"/>
      <c r="DOI668" s="247"/>
      <c r="DOJ668" s="230"/>
      <c r="DOK668" s="275"/>
      <c r="DOY668" s="247"/>
      <c r="DOZ668" s="230"/>
      <c r="DPA668" s="275"/>
      <c r="DPO668" s="247"/>
      <c r="DPP668" s="230"/>
      <c r="DPQ668" s="275"/>
      <c r="DQE668" s="247"/>
      <c r="DQF668" s="230"/>
      <c r="DQG668" s="275"/>
      <c r="DQU668" s="247"/>
      <c r="DQV668" s="230"/>
      <c r="DQW668" s="275"/>
      <c r="DRK668" s="247"/>
      <c r="DRL668" s="230"/>
      <c r="DRM668" s="275"/>
      <c r="DSA668" s="247"/>
      <c r="DSB668" s="230"/>
      <c r="DSC668" s="275"/>
      <c r="DSQ668" s="247"/>
      <c r="DSR668" s="230"/>
      <c r="DSS668" s="275"/>
      <c r="DTG668" s="247"/>
      <c r="DTH668" s="230"/>
      <c r="DTI668" s="275"/>
      <c r="DTW668" s="247"/>
      <c r="DTX668" s="230"/>
      <c r="DTY668" s="275"/>
      <c r="DUM668" s="247"/>
      <c r="DUN668" s="230"/>
      <c r="DUO668" s="275"/>
      <c r="DVC668" s="247"/>
      <c r="DVD668" s="230"/>
      <c r="DVE668" s="275"/>
      <c r="DVS668" s="247"/>
      <c r="DVT668" s="230"/>
      <c r="DVU668" s="275"/>
      <c r="DWI668" s="247"/>
      <c r="DWJ668" s="230"/>
      <c r="DWK668" s="275"/>
      <c r="DWY668" s="247"/>
      <c r="DWZ668" s="230"/>
      <c r="DXA668" s="275"/>
      <c r="DXO668" s="247"/>
      <c r="DXP668" s="230"/>
      <c r="DXQ668" s="275"/>
      <c r="DYE668" s="247"/>
      <c r="DYF668" s="230"/>
      <c r="DYG668" s="275"/>
      <c r="DYU668" s="247"/>
      <c r="DYV668" s="230"/>
      <c r="DYW668" s="275"/>
      <c r="DZK668" s="247"/>
      <c r="DZL668" s="230"/>
      <c r="DZM668" s="275"/>
      <c r="EAA668" s="247"/>
      <c r="EAB668" s="230"/>
      <c r="EAC668" s="275"/>
      <c r="EAQ668" s="247"/>
      <c r="EAR668" s="230"/>
      <c r="EAS668" s="275"/>
      <c r="EBG668" s="247"/>
      <c r="EBH668" s="230"/>
      <c r="EBI668" s="275"/>
      <c r="EBW668" s="247"/>
      <c r="EBX668" s="230"/>
      <c r="EBY668" s="275"/>
      <c r="ECM668" s="247"/>
      <c r="ECN668" s="230"/>
      <c r="ECO668" s="275"/>
      <c r="EDC668" s="247"/>
      <c r="EDD668" s="230"/>
      <c r="EDE668" s="275"/>
      <c r="EDS668" s="247"/>
      <c r="EDT668" s="230"/>
      <c r="EDU668" s="275"/>
      <c r="EEI668" s="247"/>
      <c r="EEJ668" s="230"/>
      <c r="EEK668" s="275"/>
      <c r="EEY668" s="247"/>
      <c r="EEZ668" s="230"/>
      <c r="EFA668" s="275"/>
      <c r="EFO668" s="247"/>
      <c r="EFP668" s="230"/>
      <c r="EFQ668" s="275"/>
      <c r="EGE668" s="247"/>
      <c r="EGF668" s="230"/>
      <c r="EGG668" s="275"/>
      <c r="EGU668" s="247"/>
      <c r="EGV668" s="230"/>
      <c r="EGW668" s="275"/>
      <c r="EHK668" s="247"/>
      <c r="EHL668" s="230"/>
      <c r="EHM668" s="275"/>
      <c r="EIA668" s="247"/>
      <c r="EIB668" s="230"/>
      <c r="EIC668" s="275"/>
      <c r="EIQ668" s="247"/>
      <c r="EIR668" s="230"/>
      <c r="EIS668" s="275"/>
      <c r="EJG668" s="247"/>
      <c r="EJH668" s="230"/>
      <c r="EJI668" s="275"/>
      <c r="EJW668" s="247"/>
      <c r="EJX668" s="230"/>
      <c r="EJY668" s="275"/>
      <c r="EKM668" s="247"/>
      <c r="EKN668" s="230"/>
      <c r="EKO668" s="275"/>
      <c r="ELC668" s="247"/>
      <c r="ELD668" s="230"/>
      <c r="ELE668" s="275"/>
      <c r="ELS668" s="247"/>
      <c r="ELT668" s="230"/>
      <c r="ELU668" s="275"/>
      <c r="EMI668" s="247"/>
      <c r="EMJ668" s="230"/>
      <c r="EMK668" s="275"/>
      <c r="EMY668" s="247"/>
      <c r="EMZ668" s="230"/>
      <c r="ENA668" s="275"/>
      <c r="ENO668" s="247"/>
      <c r="ENP668" s="230"/>
      <c r="ENQ668" s="275"/>
      <c r="EOE668" s="247"/>
      <c r="EOF668" s="230"/>
      <c r="EOG668" s="275"/>
      <c r="EOU668" s="247"/>
      <c r="EOV668" s="230"/>
      <c r="EOW668" s="275"/>
      <c r="EPK668" s="247"/>
      <c r="EPL668" s="230"/>
      <c r="EPM668" s="275"/>
      <c r="EQA668" s="247"/>
      <c r="EQB668" s="230"/>
      <c r="EQC668" s="275"/>
      <c r="EQQ668" s="247"/>
      <c r="EQR668" s="230"/>
      <c r="EQS668" s="275"/>
      <c r="ERG668" s="247"/>
      <c r="ERH668" s="230"/>
      <c r="ERI668" s="275"/>
      <c r="ERW668" s="247"/>
      <c r="ERX668" s="230"/>
      <c r="ERY668" s="275"/>
      <c r="ESM668" s="247"/>
      <c r="ESN668" s="230"/>
      <c r="ESO668" s="275"/>
      <c r="ETC668" s="247"/>
      <c r="ETD668" s="230"/>
      <c r="ETE668" s="275"/>
      <c r="ETS668" s="247"/>
      <c r="ETT668" s="230"/>
      <c r="ETU668" s="275"/>
      <c r="EUI668" s="247"/>
      <c r="EUJ668" s="230"/>
      <c r="EUK668" s="275"/>
      <c r="EUY668" s="247"/>
      <c r="EUZ668" s="230"/>
      <c r="EVA668" s="275"/>
      <c r="EVO668" s="247"/>
      <c r="EVP668" s="230"/>
      <c r="EVQ668" s="275"/>
      <c r="EWE668" s="247"/>
      <c r="EWF668" s="230"/>
      <c r="EWG668" s="275"/>
      <c r="EWU668" s="247"/>
      <c r="EWV668" s="230"/>
      <c r="EWW668" s="275"/>
      <c r="EXK668" s="247"/>
      <c r="EXL668" s="230"/>
      <c r="EXM668" s="275"/>
      <c r="EYA668" s="247"/>
      <c r="EYB668" s="230"/>
      <c r="EYC668" s="275"/>
      <c r="EYQ668" s="247"/>
      <c r="EYR668" s="230"/>
      <c r="EYS668" s="275"/>
      <c r="EZG668" s="247"/>
      <c r="EZH668" s="230"/>
      <c r="EZI668" s="275"/>
      <c r="EZW668" s="247"/>
      <c r="EZX668" s="230"/>
      <c r="EZY668" s="275"/>
      <c r="FAM668" s="247"/>
      <c r="FAN668" s="230"/>
      <c r="FAO668" s="275"/>
      <c r="FBC668" s="247"/>
      <c r="FBD668" s="230"/>
      <c r="FBE668" s="275"/>
      <c r="FBS668" s="247"/>
      <c r="FBT668" s="230"/>
      <c r="FBU668" s="275"/>
      <c r="FCI668" s="247"/>
      <c r="FCJ668" s="230"/>
      <c r="FCK668" s="275"/>
      <c r="FCY668" s="247"/>
      <c r="FCZ668" s="230"/>
      <c r="FDA668" s="275"/>
      <c r="FDO668" s="247"/>
      <c r="FDP668" s="230"/>
      <c r="FDQ668" s="275"/>
      <c r="FEE668" s="247"/>
      <c r="FEF668" s="230"/>
      <c r="FEG668" s="275"/>
      <c r="FEU668" s="247"/>
      <c r="FEV668" s="230"/>
      <c r="FEW668" s="275"/>
      <c r="FFK668" s="247"/>
      <c r="FFL668" s="230"/>
      <c r="FFM668" s="275"/>
      <c r="FGA668" s="247"/>
      <c r="FGB668" s="230"/>
      <c r="FGC668" s="275"/>
      <c r="FGQ668" s="247"/>
      <c r="FGR668" s="230"/>
      <c r="FGS668" s="275"/>
      <c r="FHG668" s="247"/>
      <c r="FHH668" s="230"/>
      <c r="FHI668" s="275"/>
      <c r="FHW668" s="247"/>
      <c r="FHX668" s="230"/>
      <c r="FHY668" s="275"/>
      <c r="FIM668" s="247"/>
      <c r="FIN668" s="230"/>
      <c r="FIO668" s="275"/>
      <c r="FJC668" s="247"/>
      <c r="FJD668" s="230"/>
      <c r="FJE668" s="275"/>
      <c r="FJS668" s="247"/>
      <c r="FJT668" s="230"/>
      <c r="FJU668" s="275"/>
      <c r="FKI668" s="247"/>
      <c r="FKJ668" s="230"/>
      <c r="FKK668" s="275"/>
      <c r="FKY668" s="247"/>
      <c r="FKZ668" s="230"/>
      <c r="FLA668" s="275"/>
      <c r="FLO668" s="247"/>
      <c r="FLP668" s="230"/>
      <c r="FLQ668" s="275"/>
      <c r="FME668" s="247"/>
      <c r="FMF668" s="230"/>
      <c r="FMG668" s="275"/>
      <c r="FMU668" s="247"/>
      <c r="FMV668" s="230"/>
      <c r="FMW668" s="275"/>
      <c r="FNK668" s="247"/>
      <c r="FNL668" s="230"/>
      <c r="FNM668" s="275"/>
      <c r="FOA668" s="247"/>
      <c r="FOB668" s="230"/>
      <c r="FOC668" s="275"/>
      <c r="FOQ668" s="247"/>
      <c r="FOR668" s="230"/>
      <c r="FOS668" s="275"/>
      <c r="FPG668" s="247"/>
      <c r="FPH668" s="230"/>
      <c r="FPI668" s="275"/>
      <c r="FPW668" s="247"/>
      <c r="FPX668" s="230"/>
      <c r="FPY668" s="275"/>
      <c r="FQM668" s="247"/>
      <c r="FQN668" s="230"/>
      <c r="FQO668" s="275"/>
      <c r="FRC668" s="247"/>
      <c r="FRD668" s="230"/>
      <c r="FRE668" s="275"/>
      <c r="FRS668" s="247"/>
      <c r="FRT668" s="230"/>
      <c r="FRU668" s="275"/>
      <c r="FSI668" s="247"/>
      <c r="FSJ668" s="230"/>
      <c r="FSK668" s="275"/>
      <c r="FSY668" s="247"/>
      <c r="FSZ668" s="230"/>
      <c r="FTA668" s="275"/>
      <c r="FTO668" s="247"/>
      <c r="FTP668" s="230"/>
      <c r="FTQ668" s="275"/>
      <c r="FUE668" s="247"/>
      <c r="FUF668" s="230"/>
      <c r="FUG668" s="275"/>
      <c r="FUU668" s="247"/>
      <c r="FUV668" s="230"/>
      <c r="FUW668" s="275"/>
      <c r="FVK668" s="247"/>
      <c r="FVL668" s="230"/>
      <c r="FVM668" s="275"/>
      <c r="FWA668" s="247"/>
      <c r="FWB668" s="230"/>
      <c r="FWC668" s="275"/>
      <c r="FWQ668" s="247"/>
      <c r="FWR668" s="230"/>
      <c r="FWS668" s="275"/>
      <c r="FXG668" s="247"/>
      <c r="FXH668" s="230"/>
      <c r="FXI668" s="275"/>
      <c r="FXW668" s="247"/>
      <c r="FXX668" s="230"/>
      <c r="FXY668" s="275"/>
      <c r="FYM668" s="247"/>
      <c r="FYN668" s="230"/>
      <c r="FYO668" s="275"/>
      <c r="FZC668" s="247"/>
      <c r="FZD668" s="230"/>
      <c r="FZE668" s="275"/>
      <c r="FZS668" s="247"/>
      <c r="FZT668" s="230"/>
      <c r="FZU668" s="275"/>
      <c r="GAI668" s="247"/>
      <c r="GAJ668" s="230"/>
      <c r="GAK668" s="275"/>
      <c r="GAY668" s="247"/>
      <c r="GAZ668" s="230"/>
      <c r="GBA668" s="275"/>
      <c r="GBO668" s="247"/>
      <c r="GBP668" s="230"/>
      <c r="GBQ668" s="275"/>
      <c r="GCE668" s="247"/>
      <c r="GCF668" s="230"/>
      <c r="GCG668" s="275"/>
      <c r="GCU668" s="247"/>
      <c r="GCV668" s="230"/>
      <c r="GCW668" s="275"/>
      <c r="GDK668" s="247"/>
      <c r="GDL668" s="230"/>
      <c r="GDM668" s="275"/>
      <c r="GEA668" s="247"/>
      <c r="GEB668" s="230"/>
      <c r="GEC668" s="275"/>
      <c r="GEQ668" s="247"/>
      <c r="GER668" s="230"/>
      <c r="GES668" s="275"/>
      <c r="GFG668" s="247"/>
      <c r="GFH668" s="230"/>
      <c r="GFI668" s="275"/>
      <c r="GFW668" s="247"/>
      <c r="GFX668" s="230"/>
      <c r="GFY668" s="275"/>
      <c r="GGM668" s="247"/>
      <c r="GGN668" s="230"/>
      <c r="GGO668" s="275"/>
      <c r="GHC668" s="247"/>
      <c r="GHD668" s="230"/>
      <c r="GHE668" s="275"/>
      <c r="GHS668" s="247"/>
      <c r="GHT668" s="230"/>
      <c r="GHU668" s="275"/>
      <c r="GII668" s="247"/>
      <c r="GIJ668" s="230"/>
      <c r="GIK668" s="275"/>
      <c r="GIY668" s="247"/>
      <c r="GIZ668" s="230"/>
      <c r="GJA668" s="275"/>
      <c r="GJO668" s="247"/>
      <c r="GJP668" s="230"/>
      <c r="GJQ668" s="275"/>
      <c r="GKE668" s="247"/>
      <c r="GKF668" s="230"/>
      <c r="GKG668" s="275"/>
      <c r="GKU668" s="247"/>
      <c r="GKV668" s="230"/>
      <c r="GKW668" s="275"/>
      <c r="GLK668" s="247"/>
      <c r="GLL668" s="230"/>
      <c r="GLM668" s="275"/>
      <c r="GMA668" s="247"/>
      <c r="GMB668" s="230"/>
      <c r="GMC668" s="275"/>
      <c r="GMQ668" s="247"/>
      <c r="GMR668" s="230"/>
      <c r="GMS668" s="275"/>
      <c r="GNG668" s="247"/>
      <c r="GNH668" s="230"/>
      <c r="GNI668" s="275"/>
      <c r="GNW668" s="247"/>
      <c r="GNX668" s="230"/>
      <c r="GNY668" s="275"/>
      <c r="GOM668" s="247"/>
      <c r="GON668" s="230"/>
      <c r="GOO668" s="275"/>
      <c r="GPC668" s="247"/>
      <c r="GPD668" s="230"/>
      <c r="GPE668" s="275"/>
      <c r="GPS668" s="247"/>
      <c r="GPT668" s="230"/>
      <c r="GPU668" s="275"/>
      <c r="GQI668" s="247"/>
      <c r="GQJ668" s="230"/>
      <c r="GQK668" s="275"/>
      <c r="GQY668" s="247"/>
      <c r="GQZ668" s="230"/>
      <c r="GRA668" s="275"/>
      <c r="GRO668" s="247"/>
      <c r="GRP668" s="230"/>
      <c r="GRQ668" s="275"/>
      <c r="GSE668" s="247"/>
      <c r="GSF668" s="230"/>
      <c r="GSG668" s="275"/>
      <c r="GSU668" s="247"/>
      <c r="GSV668" s="230"/>
      <c r="GSW668" s="275"/>
      <c r="GTK668" s="247"/>
      <c r="GTL668" s="230"/>
      <c r="GTM668" s="275"/>
      <c r="GUA668" s="247"/>
      <c r="GUB668" s="230"/>
      <c r="GUC668" s="275"/>
      <c r="GUQ668" s="247"/>
      <c r="GUR668" s="230"/>
      <c r="GUS668" s="275"/>
      <c r="GVG668" s="247"/>
      <c r="GVH668" s="230"/>
      <c r="GVI668" s="275"/>
      <c r="GVW668" s="247"/>
      <c r="GVX668" s="230"/>
      <c r="GVY668" s="275"/>
      <c r="GWM668" s="247"/>
      <c r="GWN668" s="230"/>
      <c r="GWO668" s="275"/>
      <c r="GXC668" s="247"/>
      <c r="GXD668" s="230"/>
      <c r="GXE668" s="275"/>
      <c r="GXS668" s="247"/>
      <c r="GXT668" s="230"/>
      <c r="GXU668" s="275"/>
      <c r="GYI668" s="247"/>
      <c r="GYJ668" s="230"/>
      <c r="GYK668" s="275"/>
      <c r="GYY668" s="247"/>
      <c r="GYZ668" s="230"/>
      <c r="GZA668" s="275"/>
      <c r="GZO668" s="247"/>
      <c r="GZP668" s="230"/>
      <c r="GZQ668" s="275"/>
      <c r="HAE668" s="247"/>
      <c r="HAF668" s="230"/>
      <c r="HAG668" s="275"/>
      <c r="HAU668" s="247"/>
      <c r="HAV668" s="230"/>
      <c r="HAW668" s="275"/>
      <c r="HBK668" s="247"/>
      <c r="HBL668" s="230"/>
      <c r="HBM668" s="275"/>
      <c r="HCA668" s="247"/>
      <c r="HCB668" s="230"/>
      <c r="HCC668" s="275"/>
      <c r="HCQ668" s="247"/>
      <c r="HCR668" s="230"/>
      <c r="HCS668" s="275"/>
      <c r="HDG668" s="247"/>
      <c r="HDH668" s="230"/>
      <c r="HDI668" s="275"/>
      <c r="HDW668" s="247"/>
      <c r="HDX668" s="230"/>
      <c r="HDY668" s="275"/>
      <c r="HEM668" s="247"/>
      <c r="HEN668" s="230"/>
      <c r="HEO668" s="275"/>
      <c r="HFC668" s="247"/>
      <c r="HFD668" s="230"/>
      <c r="HFE668" s="275"/>
      <c r="HFS668" s="247"/>
      <c r="HFT668" s="230"/>
      <c r="HFU668" s="275"/>
      <c r="HGI668" s="247"/>
      <c r="HGJ668" s="230"/>
      <c r="HGK668" s="275"/>
      <c r="HGY668" s="247"/>
      <c r="HGZ668" s="230"/>
      <c r="HHA668" s="275"/>
      <c r="HHO668" s="247"/>
      <c r="HHP668" s="230"/>
      <c r="HHQ668" s="275"/>
      <c r="HIE668" s="247"/>
      <c r="HIF668" s="230"/>
      <c r="HIG668" s="275"/>
      <c r="HIU668" s="247"/>
      <c r="HIV668" s="230"/>
      <c r="HIW668" s="275"/>
      <c r="HJK668" s="247"/>
      <c r="HJL668" s="230"/>
      <c r="HJM668" s="275"/>
      <c r="HKA668" s="247"/>
      <c r="HKB668" s="230"/>
      <c r="HKC668" s="275"/>
      <c r="HKQ668" s="247"/>
      <c r="HKR668" s="230"/>
      <c r="HKS668" s="275"/>
      <c r="HLG668" s="247"/>
      <c r="HLH668" s="230"/>
      <c r="HLI668" s="275"/>
      <c r="HLW668" s="247"/>
      <c r="HLX668" s="230"/>
      <c r="HLY668" s="275"/>
      <c r="HMM668" s="247"/>
      <c r="HMN668" s="230"/>
      <c r="HMO668" s="275"/>
      <c r="HNC668" s="247"/>
      <c r="HND668" s="230"/>
      <c r="HNE668" s="275"/>
      <c r="HNS668" s="247"/>
      <c r="HNT668" s="230"/>
      <c r="HNU668" s="275"/>
      <c r="HOI668" s="247"/>
      <c r="HOJ668" s="230"/>
      <c r="HOK668" s="275"/>
      <c r="HOY668" s="247"/>
      <c r="HOZ668" s="230"/>
      <c r="HPA668" s="275"/>
      <c r="HPO668" s="247"/>
      <c r="HPP668" s="230"/>
      <c r="HPQ668" s="275"/>
      <c r="HQE668" s="247"/>
      <c r="HQF668" s="230"/>
      <c r="HQG668" s="275"/>
      <c r="HQU668" s="247"/>
      <c r="HQV668" s="230"/>
      <c r="HQW668" s="275"/>
      <c r="HRK668" s="247"/>
      <c r="HRL668" s="230"/>
      <c r="HRM668" s="275"/>
      <c r="HSA668" s="247"/>
      <c r="HSB668" s="230"/>
      <c r="HSC668" s="275"/>
      <c r="HSQ668" s="247"/>
      <c r="HSR668" s="230"/>
      <c r="HSS668" s="275"/>
      <c r="HTG668" s="247"/>
      <c r="HTH668" s="230"/>
      <c r="HTI668" s="275"/>
      <c r="HTW668" s="247"/>
      <c r="HTX668" s="230"/>
      <c r="HTY668" s="275"/>
      <c r="HUM668" s="247"/>
      <c r="HUN668" s="230"/>
      <c r="HUO668" s="275"/>
      <c r="HVC668" s="247"/>
      <c r="HVD668" s="230"/>
      <c r="HVE668" s="275"/>
      <c r="HVS668" s="247"/>
      <c r="HVT668" s="230"/>
      <c r="HVU668" s="275"/>
      <c r="HWI668" s="247"/>
      <c r="HWJ668" s="230"/>
      <c r="HWK668" s="275"/>
      <c r="HWY668" s="247"/>
      <c r="HWZ668" s="230"/>
      <c r="HXA668" s="275"/>
      <c r="HXO668" s="247"/>
      <c r="HXP668" s="230"/>
      <c r="HXQ668" s="275"/>
      <c r="HYE668" s="247"/>
      <c r="HYF668" s="230"/>
      <c r="HYG668" s="275"/>
      <c r="HYU668" s="247"/>
      <c r="HYV668" s="230"/>
      <c r="HYW668" s="275"/>
      <c r="HZK668" s="247"/>
      <c r="HZL668" s="230"/>
      <c r="HZM668" s="275"/>
      <c r="IAA668" s="247"/>
      <c r="IAB668" s="230"/>
      <c r="IAC668" s="275"/>
      <c r="IAQ668" s="247"/>
      <c r="IAR668" s="230"/>
      <c r="IAS668" s="275"/>
      <c r="IBG668" s="247"/>
      <c r="IBH668" s="230"/>
      <c r="IBI668" s="275"/>
      <c r="IBW668" s="247"/>
      <c r="IBX668" s="230"/>
      <c r="IBY668" s="275"/>
      <c r="ICM668" s="247"/>
      <c r="ICN668" s="230"/>
      <c r="ICO668" s="275"/>
      <c r="IDC668" s="247"/>
      <c r="IDD668" s="230"/>
      <c r="IDE668" s="275"/>
      <c r="IDS668" s="247"/>
      <c r="IDT668" s="230"/>
      <c r="IDU668" s="275"/>
      <c r="IEI668" s="247"/>
      <c r="IEJ668" s="230"/>
      <c r="IEK668" s="275"/>
      <c r="IEY668" s="247"/>
      <c r="IEZ668" s="230"/>
      <c r="IFA668" s="275"/>
      <c r="IFO668" s="247"/>
      <c r="IFP668" s="230"/>
      <c r="IFQ668" s="275"/>
      <c r="IGE668" s="247"/>
      <c r="IGF668" s="230"/>
      <c r="IGG668" s="275"/>
      <c r="IGU668" s="247"/>
      <c r="IGV668" s="230"/>
      <c r="IGW668" s="275"/>
      <c r="IHK668" s="247"/>
      <c r="IHL668" s="230"/>
      <c r="IHM668" s="275"/>
      <c r="IIA668" s="247"/>
      <c r="IIB668" s="230"/>
      <c r="IIC668" s="275"/>
      <c r="IIQ668" s="247"/>
      <c r="IIR668" s="230"/>
      <c r="IIS668" s="275"/>
      <c r="IJG668" s="247"/>
      <c r="IJH668" s="230"/>
      <c r="IJI668" s="275"/>
      <c r="IJW668" s="247"/>
      <c r="IJX668" s="230"/>
      <c r="IJY668" s="275"/>
      <c r="IKM668" s="247"/>
      <c r="IKN668" s="230"/>
      <c r="IKO668" s="275"/>
      <c r="ILC668" s="247"/>
      <c r="ILD668" s="230"/>
      <c r="ILE668" s="275"/>
      <c r="ILS668" s="247"/>
      <c r="ILT668" s="230"/>
      <c r="ILU668" s="275"/>
      <c r="IMI668" s="247"/>
      <c r="IMJ668" s="230"/>
      <c r="IMK668" s="275"/>
      <c r="IMY668" s="247"/>
      <c r="IMZ668" s="230"/>
      <c r="INA668" s="275"/>
      <c r="INO668" s="247"/>
      <c r="INP668" s="230"/>
      <c r="INQ668" s="275"/>
      <c r="IOE668" s="247"/>
      <c r="IOF668" s="230"/>
      <c r="IOG668" s="275"/>
      <c r="IOU668" s="247"/>
      <c r="IOV668" s="230"/>
      <c r="IOW668" s="275"/>
      <c r="IPK668" s="247"/>
      <c r="IPL668" s="230"/>
      <c r="IPM668" s="275"/>
      <c r="IQA668" s="247"/>
      <c r="IQB668" s="230"/>
      <c r="IQC668" s="275"/>
      <c r="IQQ668" s="247"/>
      <c r="IQR668" s="230"/>
      <c r="IQS668" s="275"/>
      <c r="IRG668" s="247"/>
      <c r="IRH668" s="230"/>
      <c r="IRI668" s="275"/>
      <c r="IRW668" s="247"/>
      <c r="IRX668" s="230"/>
      <c r="IRY668" s="275"/>
      <c r="ISM668" s="247"/>
      <c r="ISN668" s="230"/>
      <c r="ISO668" s="275"/>
      <c r="ITC668" s="247"/>
      <c r="ITD668" s="230"/>
      <c r="ITE668" s="275"/>
      <c r="ITS668" s="247"/>
      <c r="ITT668" s="230"/>
      <c r="ITU668" s="275"/>
      <c r="IUI668" s="247"/>
      <c r="IUJ668" s="230"/>
      <c r="IUK668" s="275"/>
      <c r="IUY668" s="247"/>
      <c r="IUZ668" s="230"/>
      <c r="IVA668" s="275"/>
      <c r="IVO668" s="247"/>
      <c r="IVP668" s="230"/>
      <c r="IVQ668" s="275"/>
      <c r="IWE668" s="247"/>
      <c r="IWF668" s="230"/>
      <c r="IWG668" s="275"/>
      <c r="IWU668" s="247"/>
      <c r="IWV668" s="230"/>
      <c r="IWW668" s="275"/>
      <c r="IXK668" s="247"/>
      <c r="IXL668" s="230"/>
      <c r="IXM668" s="275"/>
      <c r="IYA668" s="247"/>
      <c r="IYB668" s="230"/>
      <c r="IYC668" s="275"/>
      <c r="IYQ668" s="247"/>
      <c r="IYR668" s="230"/>
      <c r="IYS668" s="275"/>
      <c r="IZG668" s="247"/>
      <c r="IZH668" s="230"/>
      <c r="IZI668" s="275"/>
      <c r="IZW668" s="247"/>
      <c r="IZX668" s="230"/>
      <c r="IZY668" s="275"/>
      <c r="JAM668" s="247"/>
      <c r="JAN668" s="230"/>
      <c r="JAO668" s="275"/>
      <c r="JBC668" s="247"/>
      <c r="JBD668" s="230"/>
      <c r="JBE668" s="275"/>
      <c r="JBS668" s="247"/>
      <c r="JBT668" s="230"/>
      <c r="JBU668" s="275"/>
      <c r="JCI668" s="247"/>
      <c r="JCJ668" s="230"/>
      <c r="JCK668" s="275"/>
      <c r="JCY668" s="247"/>
      <c r="JCZ668" s="230"/>
      <c r="JDA668" s="275"/>
      <c r="JDO668" s="247"/>
      <c r="JDP668" s="230"/>
      <c r="JDQ668" s="275"/>
      <c r="JEE668" s="247"/>
      <c r="JEF668" s="230"/>
      <c r="JEG668" s="275"/>
      <c r="JEU668" s="247"/>
      <c r="JEV668" s="230"/>
      <c r="JEW668" s="275"/>
      <c r="JFK668" s="247"/>
      <c r="JFL668" s="230"/>
      <c r="JFM668" s="275"/>
      <c r="JGA668" s="247"/>
      <c r="JGB668" s="230"/>
      <c r="JGC668" s="275"/>
      <c r="JGQ668" s="247"/>
      <c r="JGR668" s="230"/>
      <c r="JGS668" s="275"/>
      <c r="JHG668" s="247"/>
      <c r="JHH668" s="230"/>
      <c r="JHI668" s="275"/>
      <c r="JHW668" s="247"/>
      <c r="JHX668" s="230"/>
      <c r="JHY668" s="275"/>
      <c r="JIM668" s="247"/>
      <c r="JIN668" s="230"/>
      <c r="JIO668" s="275"/>
      <c r="JJC668" s="247"/>
      <c r="JJD668" s="230"/>
      <c r="JJE668" s="275"/>
      <c r="JJS668" s="247"/>
      <c r="JJT668" s="230"/>
      <c r="JJU668" s="275"/>
      <c r="JKI668" s="247"/>
      <c r="JKJ668" s="230"/>
      <c r="JKK668" s="275"/>
      <c r="JKY668" s="247"/>
      <c r="JKZ668" s="230"/>
      <c r="JLA668" s="275"/>
      <c r="JLO668" s="247"/>
      <c r="JLP668" s="230"/>
      <c r="JLQ668" s="275"/>
      <c r="JME668" s="247"/>
      <c r="JMF668" s="230"/>
      <c r="JMG668" s="275"/>
      <c r="JMU668" s="247"/>
      <c r="JMV668" s="230"/>
      <c r="JMW668" s="275"/>
      <c r="JNK668" s="247"/>
      <c r="JNL668" s="230"/>
      <c r="JNM668" s="275"/>
      <c r="JOA668" s="247"/>
      <c r="JOB668" s="230"/>
      <c r="JOC668" s="275"/>
      <c r="JOQ668" s="247"/>
      <c r="JOR668" s="230"/>
      <c r="JOS668" s="275"/>
      <c r="JPG668" s="247"/>
      <c r="JPH668" s="230"/>
      <c r="JPI668" s="275"/>
      <c r="JPW668" s="247"/>
      <c r="JPX668" s="230"/>
      <c r="JPY668" s="275"/>
      <c r="JQM668" s="247"/>
      <c r="JQN668" s="230"/>
      <c r="JQO668" s="275"/>
      <c r="JRC668" s="247"/>
      <c r="JRD668" s="230"/>
      <c r="JRE668" s="275"/>
      <c r="JRS668" s="247"/>
      <c r="JRT668" s="230"/>
      <c r="JRU668" s="275"/>
      <c r="JSI668" s="247"/>
      <c r="JSJ668" s="230"/>
      <c r="JSK668" s="275"/>
      <c r="JSY668" s="247"/>
      <c r="JSZ668" s="230"/>
      <c r="JTA668" s="275"/>
      <c r="JTO668" s="247"/>
      <c r="JTP668" s="230"/>
      <c r="JTQ668" s="275"/>
      <c r="JUE668" s="247"/>
      <c r="JUF668" s="230"/>
      <c r="JUG668" s="275"/>
      <c r="JUU668" s="247"/>
      <c r="JUV668" s="230"/>
      <c r="JUW668" s="275"/>
      <c r="JVK668" s="247"/>
      <c r="JVL668" s="230"/>
      <c r="JVM668" s="275"/>
      <c r="JWA668" s="247"/>
      <c r="JWB668" s="230"/>
      <c r="JWC668" s="275"/>
      <c r="JWQ668" s="247"/>
      <c r="JWR668" s="230"/>
      <c r="JWS668" s="275"/>
      <c r="JXG668" s="247"/>
      <c r="JXH668" s="230"/>
      <c r="JXI668" s="275"/>
      <c r="JXW668" s="247"/>
      <c r="JXX668" s="230"/>
      <c r="JXY668" s="275"/>
      <c r="JYM668" s="247"/>
      <c r="JYN668" s="230"/>
      <c r="JYO668" s="275"/>
      <c r="JZC668" s="247"/>
      <c r="JZD668" s="230"/>
      <c r="JZE668" s="275"/>
      <c r="JZS668" s="247"/>
      <c r="JZT668" s="230"/>
      <c r="JZU668" s="275"/>
      <c r="KAI668" s="247"/>
      <c r="KAJ668" s="230"/>
      <c r="KAK668" s="275"/>
      <c r="KAY668" s="247"/>
      <c r="KAZ668" s="230"/>
      <c r="KBA668" s="275"/>
      <c r="KBO668" s="247"/>
      <c r="KBP668" s="230"/>
      <c r="KBQ668" s="275"/>
      <c r="KCE668" s="247"/>
      <c r="KCF668" s="230"/>
      <c r="KCG668" s="275"/>
      <c r="KCU668" s="247"/>
      <c r="KCV668" s="230"/>
      <c r="KCW668" s="275"/>
      <c r="KDK668" s="247"/>
      <c r="KDL668" s="230"/>
      <c r="KDM668" s="275"/>
      <c r="KEA668" s="247"/>
      <c r="KEB668" s="230"/>
      <c r="KEC668" s="275"/>
      <c r="KEQ668" s="247"/>
      <c r="KER668" s="230"/>
      <c r="KES668" s="275"/>
      <c r="KFG668" s="247"/>
      <c r="KFH668" s="230"/>
      <c r="KFI668" s="275"/>
      <c r="KFW668" s="247"/>
      <c r="KFX668" s="230"/>
      <c r="KFY668" s="275"/>
      <c r="KGM668" s="247"/>
      <c r="KGN668" s="230"/>
      <c r="KGO668" s="275"/>
      <c r="KHC668" s="247"/>
      <c r="KHD668" s="230"/>
      <c r="KHE668" s="275"/>
      <c r="KHS668" s="247"/>
      <c r="KHT668" s="230"/>
      <c r="KHU668" s="275"/>
      <c r="KII668" s="247"/>
      <c r="KIJ668" s="230"/>
      <c r="KIK668" s="275"/>
      <c r="KIY668" s="247"/>
      <c r="KIZ668" s="230"/>
      <c r="KJA668" s="275"/>
      <c r="KJO668" s="247"/>
      <c r="KJP668" s="230"/>
      <c r="KJQ668" s="275"/>
      <c r="KKE668" s="247"/>
      <c r="KKF668" s="230"/>
      <c r="KKG668" s="275"/>
      <c r="KKU668" s="247"/>
      <c r="KKV668" s="230"/>
      <c r="KKW668" s="275"/>
      <c r="KLK668" s="247"/>
      <c r="KLL668" s="230"/>
      <c r="KLM668" s="275"/>
      <c r="KMA668" s="247"/>
      <c r="KMB668" s="230"/>
      <c r="KMC668" s="275"/>
      <c r="KMQ668" s="247"/>
      <c r="KMR668" s="230"/>
      <c r="KMS668" s="275"/>
      <c r="KNG668" s="247"/>
      <c r="KNH668" s="230"/>
      <c r="KNI668" s="275"/>
      <c r="KNW668" s="247"/>
      <c r="KNX668" s="230"/>
      <c r="KNY668" s="275"/>
      <c r="KOM668" s="247"/>
      <c r="KON668" s="230"/>
      <c r="KOO668" s="275"/>
      <c r="KPC668" s="247"/>
      <c r="KPD668" s="230"/>
      <c r="KPE668" s="275"/>
      <c r="KPS668" s="247"/>
      <c r="KPT668" s="230"/>
      <c r="KPU668" s="275"/>
      <c r="KQI668" s="247"/>
      <c r="KQJ668" s="230"/>
      <c r="KQK668" s="275"/>
      <c r="KQY668" s="247"/>
      <c r="KQZ668" s="230"/>
      <c r="KRA668" s="275"/>
      <c r="KRO668" s="247"/>
      <c r="KRP668" s="230"/>
      <c r="KRQ668" s="275"/>
      <c r="KSE668" s="247"/>
      <c r="KSF668" s="230"/>
      <c r="KSG668" s="275"/>
      <c r="KSU668" s="247"/>
      <c r="KSV668" s="230"/>
      <c r="KSW668" s="275"/>
      <c r="KTK668" s="247"/>
      <c r="KTL668" s="230"/>
      <c r="KTM668" s="275"/>
      <c r="KUA668" s="247"/>
      <c r="KUB668" s="230"/>
      <c r="KUC668" s="275"/>
      <c r="KUQ668" s="247"/>
      <c r="KUR668" s="230"/>
      <c r="KUS668" s="275"/>
      <c r="KVG668" s="247"/>
      <c r="KVH668" s="230"/>
      <c r="KVI668" s="275"/>
      <c r="KVW668" s="247"/>
      <c r="KVX668" s="230"/>
      <c r="KVY668" s="275"/>
      <c r="KWM668" s="247"/>
      <c r="KWN668" s="230"/>
      <c r="KWO668" s="275"/>
      <c r="KXC668" s="247"/>
      <c r="KXD668" s="230"/>
      <c r="KXE668" s="275"/>
      <c r="KXS668" s="247"/>
      <c r="KXT668" s="230"/>
      <c r="KXU668" s="275"/>
      <c r="KYI668" s="247"/>
      <c r="KYJ668" s="230"/>
      <c r="KYK668" s="275"/>
      <c r="KYY668" s="247"/>
      <c r="KYZ668" s="230"/>
      <c r="KZA668" s="275"/>
      <c r="KZO668" s="247"/>
      <c r="KZP668" s="230"/>
      <c r="KZQ668" s="275"/>
      <c r="LAE668" s="247"/>
      <c r="LAF668" s="230"/>
      <c r="LAG668" s="275"/>
      <c r="LAU668" s="247"/>
      <c r="LAV668" s="230"/>
      <c r="LAW668" s="275"/>
      <c r="LBK668" s="247"/>
      <c r="LBL668" s="230"/>
      <c r="LBM668" s="275"/>
      <c r="LCA668" s="247"/>
      <c r="LCB668" s="230"/>
      <c r="LCC668" s="275"/>
      <c r="LCQ668" s="247"/>
      <c r="LCR668" s="230"/>
      <c r="LCS668" s="275"/>
      <c r="LDG668" s="247"/>
      <c r="LDH668" s="230"/>
      <c r="LDI668" s="275"/>
      <c r="LDW668" s="247"/>
      <c r="LDX668" s="230"/>
      <c r="LDY668" s="275"/>
      <c r="LEM668" s="247"/>
      <c r="LEN668" s="230"/>
      <c r="LEO668" s="275"/>
      <c r="LFC668" s="247"/>
      <c r="LFD668" s="230"/>
      <c r="LFE668" s="275"/>
      <c r="LFS668" s="247"/>
      <c r="LFT668" s="230"/>
      <c r="LFU668" s="275"/>
      <c r="LGI668" s="247"/>
      <c r="LGJ668" s="230"/>
      <c r="LGK668" s="275"/>
      <c r="LGY668" s="247"/>
      <c r="LGZ668" s="230"/>
      <c r="LHA668" s="275"/>
      <c r="LHO668" s="247"/>
      <c r="LHP668" s="230"/>
      <c r="LHQ668" s="275"/>
      <c r="LIE668" s="247"/>
      <c r="LIF668" s="230"/>
      <c r="LIG668" s="275"/>
      <c r="LIU668" s="247"/>
      <c r="LIV668" s="230"/>
      <c r="LIW668" s="275"/>
      <c r="LJK668" s="247"/>
      <c r="LJL668" s="230"/>
      <c r="LJM668" s="275"/>
      <c r="LKA668" s="247"/>
      <c r="LKB668" s="230"/>
      <c r="LKC668" s="275"/>
      <c r="LKQ668" s="247"/>
      <c r="LKR668" s="230"/>
      <c r="LKS668" s="275"/>
      <c r="LLG668" s="247"/>
      <c r="LLH668" s="230"/>
      <c r="LLI668" s="275"/>
      <c r="LLW668" s="247"/>
      <c r="LLX668" s="230"/>
      <c r="LLY668" s="275"/>
      <c r="LMM668" s="247"/>
      <c r="LMN668" s="230"/>
      <c r="LMO668" s="275"/>
      <c r="LNC668" s="247"/>
      <c r="LND668" s="230"/>
      <c r="LNE668" s="275"/>
      <c r="LNS668" s="247"/>
      <c r="LNT668" s="230"/>
      <c r="LNU668" s="275"/>
      <c r="LOI668" s="247"/>
      <c r="LOJ668" s="230"/>
      <c r="LOK668" s="275"/>
      <c r="LOY668" s="247"/>
      <c r="LOZ668" s="230"/>
      <c r="LPA668" s="275"/>
      <c r="LPO668" s="247"/>
      <c r="LPP668" s="230"/>
      <c r="LPQ668" s="275"/>
      <c r="LQE668" s="247"/>
      <c r="LQF668" s="230"/>
      <c r="LQG668" s="275"/>
      <c r="LQU668" s="247"/>
      <c r="LQV668" s="230"/>
      <c r="LQW668" s="275"/>
      <c r="LRK668" s="247"/>
      <c r="LRL668" s="230"/>
      <c r="LRM668" s="275"/>
      <c r="LSA668" s="247"/>
      <c r="LSB668" s="230"/>
      <c r="LSC668" s="275"/>
      <c r="LSQ668" s="247"/>
      <c r="LSR668" s="230"/>
      <c r="LSS668" s="275"/>
      <c r="LTG668" s="247"/>
      <c r="LTH668" s="230"/>
      <c r="LTI668" s="275"/>
      <c r="LTW668" s="247"/>
      <c r="LTX668" s="230"/>
      <c r="LTY668" s="275"/>
      <c r="LUM668" s="247"/>
      <c r="LUN668" s="230"/>
      <c r="LUO668" s="275"/>
      <c r="LVC668" s="247"/>
      <c r="LVD668" s="230"/>
      <c r="LVE668" s="275"/>
      <c r="LVS668" s="247"/>
      <c r="LVT668" s="230"/>
      <c r="LVU668" s="275"/>
      <c r="LWI668" s="247"/>
      <c r="LWJ668" s="230"/>
      <c r="LWK668" s="275"/>
      <c r="LWY668" s="247"/>
      <c r="LWZ668" s="230"/>
      <c r="LXA668" s="275"/>
      <c r="LXO668" s="247"/>
      <c r="LXP668" s="230"/>
      <c r="LXQ668" s="275"/>
      <c r="LYE668" s="247"/>
      <c r="LYF668" s="230"/>
      <c r="LYG668" s="275"/>
      <c r="LYU668" s="247"/>
      <c r="LYV668" s="230"/>
      <c r="LYW668" s="275"/>
      <c r="LZK668" s="247"/>
      <c r="LZL668" s="230"/>
      <c r="LZM668" s="275"/>
      <c r="MAA668" s="247"/>
      <c r="MAB668" s="230"/>
      <c r="MAC668" s="275"/>
      <c r="MAQ668" s="247"/>
      <c r="MAR668" s="230"/>
      <c r="MAS668" s="275"/>
      <c r="MBG668" s="247"/>
      <c r="MBH668" s="230"/>
      <c r="MBI668" s="275"/>
      <c r="MBW668" s="247"/>
      <c r="MBX668" s="230"/>
      <c r="MBY668" s="275"/>
      <c r="MCM668" s="247"/>
      <c r="MCN668" s="230"/>
      <c r="MCO668" s="275"/>
      <c r="MDC668" s="247"/>
      <c r="MDD668" s="230"/>
      <c r="MDE668" s="275"/>
      <c r="MDS668" s="247"/>
      <c r="MDT668" s="230"/>
      <c r="MDU668" s="275"/>
      <c r="MEI668" s="247"/>
      <c r="MEJ668" s="230"/>
      <c r="MEK668" s="275"/>
      <c r="MEY668" s="247"/>
      <c r="MEZ668" s="230"/>
      <c r="MFA668" s="275"/>
      <c r="MFO668" s="247"/>
      <c r="MFP668" s="230"/>
      <c r="MFQ668" s="275"/>
      <c r="MGE668" s="247"/>
      <c r="MGF668" s="230"/>
      <c r="MGG668" s="275"/>
      <c r="MGU668" s="247"/>
      <c r="MGV668" s="230"/>
      <c r="MGW668" s="275"/>
      <c r="MHK668" s="247"/>
      <c r="MHL668" s="230"/>
      <c r="MHM668" s="275"/>
      <c r="MIA668" s="247"/>
      <c r="MIB668" s="230"/>
      <c r="MIC668" s="275"/>
      <c r="MIQ668" s="247"/>
      <c r="MIR668" s="230"/>
      <c r="MIS668" s="275"/>
      <c r="MJG668" s="247"/>
      <c r="MJH668" s="230"/>
      <c r="MJI668" s="275"/>
      <c r="MJW668" s="247"/>
      <c r="MJX668" s="230"/>
      <c r="MJY668" s="275"/>
      <c r="MKM668" s="247"/>
      <c r="MKN668" s="230"/>
      <c r="MKO668" s="275"/>
      <c r="MLC668" s="247"/>
      <c r="MLD668" s="230"/>
      <c r="MLE668" s="275"/>
      <c r="MLS668" s="247"/>
      <c r="MLT668" s="230"/>
      <c r="MLU668" s="275"/>
      <c r="MMI668" s="247"/>
      <c r="MMJ668" s="230"/>
      <c r="MMK668" s="275"/>
      <c r="MMY668" s="247"/>
      <c r="MMZ668" s="230"/>
      <c r="MNA668" s="275"/>
      <c r="MNO668" s="247"/>
      <c r="MNP668" s="230"/>
      <c r="MNQ668" s="275"/>
      <c r="MOE668" s="247"/>
      <c r="MOF668" s="230"/>
      <c r="MOG668" s="275"/>
      <c r="MOU668" s="247"/>
      <c r="MOV668" s="230"/>
      <c r="MOW668" s="275"/>
      <c r="MPK668" s="247"/>
      <c r="MPL668" s="230"/>
      <c r="MPM668" s="275"/>
      <c r="MQA668" s="247"/>
      <c r="MQB668" s="230"/>
      <c r="MQC668" s="275"/>
      <c r="MQQ668" s="247"/>
      <c r="MQR668" s="230"/>
      <c r="MQS668" s="275"/>
      <c r="MRG668" s="247"/>
      <c r="MRH668" s="230"/>
      <c r="MRI668" s="275"/>
      <c r="MRW668" s="247"/>
      <c r="MRX668" s="230"/>
      <c r="MRY668" s="275"/>
      <c r="MSM668" s="247"/>
      <c r="MSN668" s="230"/>
      <c r="MSO668" s="275"/>
      <c r="MTC668" s="247"/>
      <c r="MTD668" s="230"/>
      <c r="MTE668" s="275"/>
      <c r="MTS668" s="247"/>
      <c r="MTT668" s="230"/>
      <c r="MTU668" s="275"/>
      <c r="MUI668" s="247"/>
      <c r="MUJ668" s="230"/>
      <c r="MUK668" s="275"/>
      <c r="MUY668" s="247"/>
      <c r="MUZ668" s="230"/>
      <c r="MVA668" s="275"/>
      <c r="MVO668" s="247"/>
      <c r="MVP668" s="230"/>
      <c r="MVQ668" s="275"/>
      <c r="MWE668" s="247"/>
      <c r="MWF668" s="230"/>
      <c r="MWG668" s="275"/>
      <c r="MWU668" s="247"/>
      <c r="MWV668" s="230"/>
      <c r="MWW668" s="275"/>
      <c r="MXK668" s="247"/>
      <c r="MXL668" s="230"/>
      <c r="MXM668" s="275"/>
      <c r="MYA668" s="247"/>
      <c r="MYB668" s="230"/>
      <c r="MYC668" s="275"/>
      <c r="MYQ668" s="247"/>
      <c r="MYR668" s="230"/>
      <c r="MYS668" s="275"/>
      <c r="MZG668" s="247"/>
      <c r="MZH668" s="230"/>
      <c r="MZI668" s="275"/>
      <c r="MZW668" s="247"/>
      <c r="MZX668" s="230"/>
      <c r="MZY668" s="275"/>
      <c r="NAM668" s="247"/>
      <c r="NAN668" s="230"/>
      <c r="NAO668" s="275"/>
      <c r="NBC668" s="247"/>
      <c r="NBD668" s="230"/>
      <c r="NBE668" s="275"/>
      <c r="NBS668" s="247"/>
      <c r="NBT668" s="230"/>
      <c r="NBU668" s="275"/>
      <c r="NCI668" s="247"/>
      <c r="NCJ668" s="230"/>
      <c r="NCK668" s="275"/>
      <c r="NCY668" s="247"/>
      <c r="NCZ668" s="230"/>
      <c r="NDA668" s="275"/>
      <c r="NDO668" s="247"/>
      <c r="NDP668" s="230"/>
      <c r="NDQ668" s="275"/>
      <c r="NEE668" s="247"/>
      <c r="NEF668" s="230"/>
      <c r="NEG668" s="275"/>
      <c r="NEU668" s="247"/>
      <c r="NEV668" s="230"/>
      <c r="NEW668" s="275"/>
      <c r="NFK668" s="247"/>
      <c r="NFL668" s="230"/>
      <c r="NFM668" s="275"/>
      <c r="NGA668" s="247"/>
      <c r="NGB668" s="230"/>
      <c r="NGC668" s="275"/>
      <c r="NGQ668" s="247"/>
      <c r="NGR668" s="230"/>
      <c r="NGS668" s="275"/>
      <c r="NHG668" s="247"/>
      <c r="NHH668" s="230"/>
      <c r="NHI668" s="275"/>
      <c r="NHW668" s="247"/>
      <c r="NHX668" s="230"/>
      <c r="NHY668" s="275"/>
      <c r="NIM668" s="247"/>
      <c r="NIN668" s="230"/>
      <c r="NIO668" s="275"/>
      <c r="NJC668" s="247"/>
      <c r="NJD668" s="230"/>
      <c r="NJE668" s="275"/>
      <c r="NJS668" s="247"/>
      <c r="NJT668" s="230"/>
      <c r="NJU668" s="275"/>
      <c r="NKI668" s="247"/>
      <c r="NKJ668" s="230"/>
      <c r="NKK668" s="275"/>
      <c r="NKY668" s="247"/>
      <c r="NKZ668" s="230"/>
      <c r="NLA668" s="275"/>
      <c r="NLO668" s="247"/>
      <c r="NLP668" s="230"/>
      <c r="NLQ668" s="275"/>
      <c r="NME668" s="247"/>
      <c r="NMF668" s="230"/>
      <c r="NMG668" s="275"/>
      <c r="NMU668" s="247"/>
      <c r="NMV668" s="230"/>
      <c r="NMW668" s="275"/>
      <c r="NNK668" s="247"/>
      <c r="NNL668" s="230"/>
      <c r="NNM668" s="275"/>
      <c r="NOA668" s="247"/>
      <c r="NOB668" s="230"/>
      <c r="NOC668" s="275"/>
      <c r="NOQ668" s="247"/>
      <c r="NOR668" s="230"/>
      <c r="NOS668" s="275"/>
      <c r="NPG668" s="247"/>
      <c r="NPH668" s="230"/>
      <c r="NPI668" s="275"/>
      <c r="NPW668" s="247"/>
      <c r="NPX668" s="230"/>
      <c r="NPY668" s="275"/>
      <c r="NQM668" s="247"/>
      <c r="NQN668" s="230"/>
      <c r="NQO668" s="275"/>
      <c r="NRC668" s="247"/>
      <c r="NRD668" s="230"/>
      <c r="NRE668" s="275"/>
      <c r="NRS668" s="247"/>
      <c r="NRT668" s="230"/>
      <c r="NRU668" s="275"/>
      <c r="NSI668" s="247"/>
      <c r="NSJ668" s="230"/>
      <c r="NSK668" s="275"/>
      <c r="NSY668" s="247"/>
      <c r="NSZ668" s="230"/>
      <c r="NTA668" s="275"/>
      <c r="NTO668" s="247"/>
      <c r="NTP668" s="230"/>
      <c r="NTQ668" s="275"/>
      <c r="NUE668" s="247"/>
      <c r="NUF668" s="230"/>
      <c r="NUG668" s="275"/>
      <c r="NUU668" s="247"/>
      <c r="NUV668" s="230"/>
      <c r="NUW668" s="275"/>
      <c r="NVK668" s="247"/>
      <c r="NVL668" s="230"/>
      <c r="NVM668" s="275"/>
      <c r="NWA668" s="247"/>
      <c r="NWB668" s="230"/>
      <c r="NWC668" s="275"/>
      <c r="NWQ668" s="247"/>
      <c r="NWR668" s="230"/>
      <c r="NWS668" s="275"/>
      <c r="NXG668" s="247"/>
      <c r="NXH668" s="230"/>
      <c r="NXI668" s="275"/>
      <c r="NXW668" s="247"/>
      <c r="NXX668" s="230"/>
      <c r="NXY668" s="275"/>
      <c r="NYM668" s="247"/>
      <c r="NYN668" s="230"/>
      <c r="NYO668" s="275"/>
      <c r="NZC668" s="247"/>
      <c r="NZD668" s="230"/>
      <c r="NZE668" s="275"/>
      <c r="NZS668" s="247"/>
      <c r="NZT668" s="230"/>
      <c r="NZU668" s="275"/>
      <c r="OAI668" s="247"/>
      <c r="OAJ668" s="230"/>
      <c r="OAK668" s="275"/>
      <c r="OAY668" s="247"/>
      <c r="OAZ668" s="230"/>
      <c r="OBA668" s="275"/>
      <c r="OBO668" s="247"/>
      <c r="OBP668" s="230"/>
      <c r="OBQ668" s="275"/>
      <c r="OCE668" s="247"/>
      <c r="OCF668" s="230"/>
      <c r="OCG668" s="275"/>
      <c r="OCU668" s="247"/>
      <c r="OCV668" s="230"/>
      <c r="OCW668" s="275"/>
      <c r="ODK668" s="247"/>
      <c r="ODL668" s="230"/>
      <c r="ODM668" s="275"/>
      <c r="OEA668" s="247"/>
      <c r="OEB668" s="230"/>
      <c r="OEC668" s="275"/>
      <c r="OEQ668" s="247"/>
      <c r="OER668" s="230"/>
      <c r="OES668" s="275"/>
      <c r="OFG668" s="247"/>
      <c r="OFH668" s="230"/>
      <c r="OFI668" s="275"/>
      <c r="OFW668" s="247"/>
      <c r="OFX668" s="230"/>
      <c r="OFY668" s="275"/>
      <c r="OGM668" s="247"/>
      <c r="OGN668" s="230"/>
      <c r="OGO668" s="275"/>
      <c r="OHC668" s="247"/>
      <c r="OHD668" s="230"/>
      <c r="OHE668" s="275"/>
      <c r="OHS668" s="247"/>
      <c r="OHT668" s="230"/>
      <c r="OHU668" s="275"/>
      <c r="OII668" s="247"/>
      <c r="OIJ668" s="230"/>
      <c r="OIK668" s="275"/>
      <c r="OIY668" s="247"/>
      <c r="OIZ668" s="230"/>
      <c r="OJA668" s="275"/>
      <c r="OJO668" s="247"/>
      <c r="OJP668" s="230"/>
      <c r="OJQ668" s="275"/>
      <c r="OKE668" s="247"/>
      <c r="OKF668" s="230"/>
      <c r="OKG668" s="275"/>
      <c r="OKU668" s="247"/>
      <c r="OKV668" s="230"/>
      <c r="OKW668" s="275"/>
      <c r="OLK668" s="247"/>
      <c r="OLL668" s="230"/>
      <c r="OLM668" s="275"/>
      <c r="OMA668" s="247"/>
      <c r="OMB668" s="230"/>
      <c r="OMC668" s="275"/>
      <c r="OMQ668" s="247"/>
      <c r="OMR668" s="230"/>
      <c r="OMS668" s="275"/>
      <c r="ONG668" s="247"/>
      <c r="ONH668" s="230"/>
      <c r="ONI668" s="275"/>
      <c r="ONW668" s="247"/>
      <c r="ONX668" s="230"/>
      <c r="ONY668" s="275"/>
      <c r="OOM668" s="247"/>
      <c r="OON668" s="230"/>
      <c r="OOO668" s="275"/>
      <c r="OPC668" s="247"/>
      <c r="OPD668" s="230"/>
      <c r="OPE668" s="275"/>
      <c r="OPS668" s="247"/>
      <c r="OPT668" s="230"/>
      <c r="OPU668" s="275"/>
      <c r="OQI668" s="247"/>
      <c r="OQJ668" s="230"/>
      <c r="OQK668" s="275"/>
      <c r="OQY668" s="247"/>
      <c r="OQZ668" s="230"/>
      <c r="ORA668" s="275"/>
      <c r="ORO668" s="247"/>
      <c r="ORP668" s="230"/>
      <c r="ORQ668" s="275"/>
      <c r="OSE668" s="247"/>
      <c r="OSF668" s="230"/>
      <c r="OSG668" s="275"/>
      <c r="OSU668" s="247"/>
      <c r="OSV668" s="230"/>
      <c r="OSW668" s="275"/>
      <c r="OTK668" s="247"/>
      <c r="OTL668" s="230"/>
      <c r="OTM668" s="275"/>
      <c r="OUA668" s="247"/>
      <c r="OUB668" s="230"/>
      <c r="OUC668" s="275"/>
      <c r="OUQ668" s="247"/>
      <c r="OUR668" s="230"/>
      <c r="OUS668" s="275"/>
      <c r="OVG668" s="247"/>
      <c r="OVH668" s="230"/>
      <c r="OVI668" s="275"/>
      <c r="OVW668" s="247"/>
      <c r="OVX668" s="230"/>
      <c r="OVY668" s="275"/>
      <c r="OWM668" s="247"/>
      <c r="OWN668" s="230"/>
      <c r="OWO668" s="275"/>
      <c r="OXC668" s="247"/>
      <c r="OXD668" s="230"/>
      <c r="OXE668" s="275"/>
      <c r="OXS668" s="247"/>
      <c r="OXT668" s="230"/>
      <c r="OXU668" s="275"/>
      <c r="OYI668" s="247"/>
      <c r="OYJ668" s="230"/>
      <c r="OYK668" s="275"/>
      <c r="OYY668" s="247"/>
      <c r="OYZ668" s="230"/>
      <c r="OZA668" s="275"/>
      <c r="OZO668" s="247"/>
      <c r="OZP668" s="230"/>
      <c r="OZQ668" s="275"/>
      <c r="PAE668" s="247"/>
      <c r="PAF668" s="230"/>
      <c r="PAG668" s="275"/>
      <c r="PAU668" s="247"/>
      <c r="PAV668" s="230"/>
      <c r="PAW668" s="275"/>
      <c r="PBK668" s="247"/>
      <c r="PBL668" s="230"/>
      <c r="PBM668" s="275"/>
      <c r="PCA668" s="247"/>
      <c r="PCB668" s="230"/>
      <c r="PCC668" s="275"/>
      <c r="PCQ668" s="247"/>
      <c r="PCR668" s="230"/>
      <c r="PCS668" s="275"/>
      <c r="PDG668" s="247"/>
      <c r="PDH668" s="230"/>
      <c r="PDI668" s="275"/>
      <c r="PDW668" s="247"/>
      <c r="PDX668" s="230"/>
      <c r="PDY668" s="275"/>
      <c r="PEM668" s="247"/>
      <c r="PEN668" s="230"/>
      <c r="PEO668" s="275"/>
      <c r="PFC668" s="247"/>
      <c r="PFD668" s="230"/>
      <c r="PFE668" s="275"/>
      <c r="PFS668" s="247"/>
      <c r="PFT668" s="230"/>
      <c r="PFU668" s="275"/>
      <c r="PGI668" s="247"/>
      <c r="PGJ668" s="230"/>
      <c r="PGK668" s="275"/>
      <c r="PGY668" s="247"/>
      <c r="PGZ668" s="230"/>
      <c r="PHA668" s="275"/>
      <c r="PHO668" s="247"/>
      <c r="PHP668" s="230"/>
      <c r="PHQ668" s="275"/>
      <c r="PIE668" s="247"/>
      <c r="PIF668" s="230"/>
      <c r="PIG668" s="275"/>
      <c r="PIU668" s="247"/>
      <c r="PIV668" s="230"/>
      <c r="PIW668" s="275"/>
      <c r="PJK668" s="247"/>
      <c r="PJL668" s="230"/>
      <c r="PJM668" s="275"/>
      <c r="PKA668" s="247"/>
      <c r="PKB668" s="230"/>
      <c r="PKC668" s="275"/>
      <c r="PKQ668" s="247"/>
      <c r="PKR668" s="230"/>
      <c r="PKS668" s="275"/>
      <c r="PLG668" s="247"/>
      <c r="PLH668" s="230"/>
      <c r="PLI668" s="275"/>
      <c r="PLW668" s="247"/>
      <c r="PLX668" s="230"/>
      <c r="PLY668" s="275"/>
      <c r="PMM668" s="247"/>
      <c r="PMN668" s="230"/>
      <c r="PMO668" s="275"/>
      <c r="PNC668" s="247"/>
      <c r="PND668" s="230"/>
      <c r="PNE668" s="275"/>
      <c r="PNS668" s="247"/>
      <c r="PNT668" s="230"/>
      <c r="PNU668" s="275"/>
      <c r="POI668" s="247"/>
      <c r="POJ668" s="230"/>
      <c r="POK668" s="275"/>
      <c r="POY668" s="247"/>
      <c r="POZ668" s="230"/>
      <c r="PPA668" s="275"/>
      <c r="PPO668" s="247"/>
      <c r="PPP668" s="230"/>
      <c r="PPQ668" s="275"/>
      <c r="PQE668" s="247"/>
      <c r="PQF668" s="230"/>
      <c r="PQG668" s="275"/>
      <c r="PQU668" s="247"/>
      <c r="PQV668" s="230"/>
      <c r="PQW668" s="275"/>
      <c r="PRK668" s="247"/>
      <c r="PRL668" s="230"/>
      <c r="PRM668" s="275"/>
      <c r="PSA668" s="247"/>
      <c r="PSB668" s="230"/>
      <c r="PSC668" s="275"/>
      <c r="PSQ668" s="247"/>
      <c r="PSR668" s="230"/>
      <c r="PSS668" s="275"/>
      <c r="PTG668" s="247"/>
      <c r="PTH668" s="230"/>
      <c r="PTI668" s="275"/>
      <c r="PTW668" s="247"/>
      <c r="PTX668" s="230"/>
      <c r="PTY668" s="275"/>
      <c r="PUM668" s="247"/>
      <c r="PUN668" s="230"/>
      <c r="PUO668" s="275"/>
      <c r="PVC668" s="247"/>
      <c r="PVD668" s="230"/>
      <c r="PVE668" s="275"/>
      <c r="PVS668" s="247"/>
      <c r="PVT668" s="230"/>
      <c r="PVU668" s="275"/>
      <c r="PWI668" s="247"/>
      <c r="PWJ668" s="230"/>
      <c r="PWK668" s="275"/>
      <c r="PWY668" s="247"/>
      <c r="PWZ668" s="230"/>
      <c r="PXA668" s="275"/>
      <c r="PXO668" s="247"/>
      <c r="PXP668" s="230"/>
      <c r="PXQ668" s="275"/>
      <c r="PYE668" s="247"/>
      <c r="PYF668" s="230"/>
      <c r="PYG668" s="275"/>
      <c r="PYU668" s="247"/>
      <c r="PYV668" s="230"/>
      <c r="PYW668" s="275"/>
      <c r="PZK668" s="247"/>
      <c r="PZL668" s="230"/>
      <c r="PZM668" s="275"/>
      <c r="QAA668" s="247"/>
      <c r="QAB668" s="230"/>
      <c r="QAC668" s="275"/>
      <c r="QAQ668" s="247"/>
      <c r="QAR668" s="230"/>
      <c r="QAS668" s="275"/>
      <c r="QBG668" s="247"/>
      <c r="QBH668" s="230"/>
      <c r="QBI668" s="275"/>
      <c r="QBW668" s="247"/>
      <c r="QBX668" s="230"/>
      <c r="QBY668" s="275"/>
      <c r="QCM668" s="247"/>
      <c r="QCN668" s="230"/>
      <c r="QCO668" s="275"/>
      <c r="QDC668" s="247"/>
      <c r="QDD668" s="230"/>
      <c r="QDE668" s="275"/>
      <c r="QDS668" s="247"/>
      <c r="QDT668" s="230"/>
      <c r="QDU668" s="275"/>
      <c r="QEI668" s="247"/>
      <c r="QEJ668" s="230"/>
      <c r="QEK668" s="275"/>
      <c r="QEY668" s="247"/>
      <c r="QEZ668" s="230"/>
      <c r="QFA668" s="275"/>
      <c r="QFO668" s="247"/>
      <c r="QFP668" s="230"/>
      <c r="QFQ668" s="275"/>
      <c r="QGE668" s="247"/>
      <c r="QGF668" s="230"/>
      <c r="QGG668" s="275"/>
      <c r="QGU668" s="247"/>
      <c r="QGV668" s="230"/>
      <c r="QGW668" s="275"/>
      <c r="QHK668" s="247"/>
      <c r="QHL668" s="230"/>
      <c r="QHM668" s="275"/>
      <c r="QIA668" s="247"/>
      <c r="QIB668" s="230"/>
      <c r="QIC668" s="275"/>
      <c r="QIQ668" s="247"/>
      <c r="QIR668" s="230"/>
      <c r="QIS668" s="275"/>
      <c r="QJG668" s="247"/>
      <c r="QJH668" s="230"/>
      <c r="QJI668" s="275"/>
      <c r="QJW668" s="247"/>
      <c r="QJX668" s="230"/>
      <c r="QJY668" s="275"/>
      <c r="QKM668" s="247"/>
      <c r="QKN668" s="230"/>
      <c r="QKO668" s="275"/>
      <c r="QLC668" s="247"/>
      <c r="QLD668" s="230"/>
      <c r="QLE668" s="275"/>
      <c r="QLS668" s="247"/>
      <c r="QLT668" s="230"/>
      <c r="QLU668" s="275"/>
      <c r="QMI668" s="247"/>
      <c r="QMJ668" s="230"/>
      <c r="QMK668" s="275"/>
      <c r="QMY668" s="247"/>
      <c r="QMZ668" s="230"/>
      <c r="QNA668" s="275"/>
      <c r="QNO668" s="247"/>
      <c r="QNP668" s="230"/>
      <c r="QNQ668" s="275"/>
      <c r="QOE668" s="247"/>
      <c r="QOF668" s="230"/>
      <c r="QOG668" s="275"/>
      <c r="QOU668" s="247"/>
      <c r="QOV668" s="230"/>
      <c r="QOW668" s="275"/>
      <c r="QPK668" s="247"/>
      <c r="QPL668" s="230"/>
      <c r="QPM668" s="275"/>
      <c r="QQA668" s="247"/>
      <c r="QQB668" s="230"/>
      <c r="QQC668" s="275"/>
      <c r="QQQ668" s="247"/>
      <c r="QQR668" s="230"/>
      <c r="QQS668" s="275"/>
      <c r="QRG668" s="247"/>
      <c r="QRH668" s="230"/>
      <c r="QRI668" s="275"/>
      <c r="QRW668" s="247"/>
      <c r="QRX668" s="230"/>
      <c r="QRY668" s="275"/>
      <c r="QSM668" s="247"/>
      <c r="QSN668" s="230"/>
      <c r="QSO668" s="275"/>
      <c r="QTC668" s="247"/>
      <c r="QTD668" s="230"/>
      <c r="QTE668" s="275"/>
      <c r="QTS668" s="247"/>
      <c r="QTT668" s="230"/>
      <c r="QTU668" s="275"/>
      <c r="QUI668" s="247"/>
      <c r="QUJ668" s="230"/>
      <c r="QUK668" s="275"/>
      <c r="QUY668" s="247"/>
      <c r="QUZ668" s="230"/>
      <c r="QVA668" s="275"/>
      <c r="QVO668" s="247"/>
      <c r="QVP668" s="230"/>
      <c r="QVQ668" s="275"/>
      <c r="QWE668" s="247"/>
      <c r="QWF668" s="230"/>
      <c r="QWG668" s="275"/>
      <c r="QWU668" s="247"/>
      <c r="QWV668" s="230"/>
      <c r="QWW668" s="275"/>
      <c r="QXK668" s="247"/>
      <c r="QXL668" s="230"/>
      <c r="QXM668" s="275"/>
      <c r="QYA668" s="247"/>
      <c r="QYB668" s="230"/>
      <c r="QYC668" s="275"/>
      <c r="QYQ668" s="247"/>
      <c r="QYR668" s="230"/>
      <c r="QYS668" s="275"/>
      <c r="QZG668" s="247"/>
      <c r="QZH668" s="230"/>
      <c r="QZI668" s="275"/>
      <c r="QZW668" s="247"/>
      <c r="QZX668" s="230"/>
      <c r="QZY668" s="275"/>
      <c r="RAM668" s="247"/>
      <c r="RAN668" s="230"/>
      <c r="RAO668" s="275"/>
      <c r="RBC668" s="247"/>
      <c r="RBD668" s="230"/>
      <c r="RBE668" s="275"/>
      <c r="RBS668" s="247"/>
      <c r="RBT668" s="230"/>
      <c r="RBU668" s="275"/>
      <c r="RCI668" s="247"/>
      <c r="RCJ668" s="230"/>
      <c r="RCK668" s="275"/>
      <c r="RCY668" s="247"/>
      <c r="RCZ668" s="230"/>
      <c r="RDA668" s="275"/>
      <c r="RDO668" s="247"/>
      <c r="RDP668" s="230"/>
      <c r="RDQ668" s="275"/>
      <c r="REE668" s="247"/>
      <c r="REF668" s="230"/>
      <c r="REG668" s="275"/>
      <c r="REU668" s="247"/>
      <c r="REV668" s="230"/>
      <c r="REW668" s="275"/>
      <c r="RFK668" s="247"/>
      <c r="RFL668" s="230"/>
      <c r="RFM668" s="275"/>
      <c r="RGA668" s="247"/>
      <c r="RGB668" s="230"/>
      <c r="RGC668" s="275"/>
      <c r="RGQ668" s="247"/>
      <c r="RGR668" s="230"/>
      <c r="RGS668" s="275"/>
      <c r="RHG668" s="247"/>
      <c r="RHH668" s="230"/>
      <c r="RHI668" s="275"/>
      <c r="RHW668" s="247"/>
      <c r="RHX668" s="230"/>
      <c r="RHY668" s="275"/>
      <c r="RIM668" s="247"/>
      <c r="RIN668" s="230"/>
      <c r="RIO668" s="275"/>
      <c r="RJC668" s="247"/>
      <c r="RJD668" s="230"/>
      <c r="RJE668" s="275"/>
      <c r="RJS668" s="247"/>
      <c r="RJT668" s="230"/>
      <c r="RJU668" s="275"/>
      <c r="RKI668" s="247"/>
      <c r="RKJ668" s="230"/>
      <c r="RKK668" s="275"/>
      <c r="RKY668" s="247"/>
      <c r="RKZ668" s="230"/>
      <c r="RLA668" s="275"/>
      <c r="RLO668" s="247"/>
      <c r="RLP668" s="230"/>
      <c r="RLQ668" s="275"/>
      <c r="RME668" s="247"/>
      <c r="RMF668" s="230"/>
      <c r="RMG668" s="275"/>
      <c r="RMU668" s="247"/>
      <c r="RMV668" s="230"/>
      <c r="RMW668" s="275"/>
      <c r="RNK668" s="247"/>
      <c r="RNL668" s="230"/>
      <c r="RNM668" s="275"/>
      <c r="ROA668" s="247"/>
      <c r="ROB668" s="230"/>
      <c r="ROC668" s="275"/>
      <c r="ROQ668" s="247"/>
      <c r="ROR668" s="230"/>
      <c r="ROS668" s="275"/>
      <c r="RPG668" s="247"/>
      <c r="RPH668" s="230"/>
      <c r="RPI668" s="275"/>
      <c r="RPW668" s="247"/>
      <c r="RPX668" s="230"/>
      <c r="RPY668" s="275"/>
      <c r="RQM668" s="247"/>
      <c r="RQN668" s="230"/>
      <c r="RQO668" s="275"/>
      <c r="RRC668" s="247"/>
      <c r="RRD668" s="230"/>
      <c r="RRE668" s="275"/>
      <c r="RRS668" s="247"/>
      <c r="RRT668" s="230"/>
      <c r="RRU668" s="275"/>
      <c r="RSI668" s="247"/>
      <c r="RSJ668" s="230"/>
      <c r="RSK668" s="275"/>
      <c r="RSY668" s="247"/>
      <c r="RSZ668" s="230"/>
      <c r="RTA668" s="275"/>
      <c r="RTO668" s="247"/>
      <c r="RTP668" s="230"/>
      <c r="RTQ668" s="275"/>
      <c r="RUE668" s="247"/>
      <c r="RUF668" s="230"/>
      <c r="RUG668" s="275"/>
      <c r="RUU668" s="247"/>
      <c r="RUV668" s="230"/>
      <c r="RUW668" s="275"/>
      <c r="RVK668" s="247"/>
      <c r="RVL668" s="230"/>
      <c r="RVM668" s="275"/>
      <c r="RWA668" s="247"/>
      <c r="RWB668" s="230"/>
      <c r="RWC668" s="275"/>
      <c r="RWQ668" s="247"/>
      <c r="RWR668" s="230"/>
      <c r="RWS668" s="275"/>
      <c r="RXG668" s="247"/>
      <c r="RXH668" s="230"/>
      <c r="RXI668" s="275"/>
      <c r="RXW668" s="247"/>
      <c r="RXX668" s="230"/>
      <c r="RXY668" s="275"/>
      <c r="RYM668" s="247"/>
      <c r="RYN668" s="230"/>
      <c r="RYO668" s="275"/>
      <c r="RZC668" s="247"/>
      <c r="RZD668" s="230"/>
      <c r="RZE668" s="275"/>
      <c r="RZS668" s="247"/>
      <c r="RZT668" s="230"/>
      <c r="RZU668" s="275"/>
      <c r="SAI668" s="247"/>
      <c r="SAJ668" s="230"/>
      <c r="SAK668" s="275"/>
      <c r="SAY668" s="247"/>
      <c r="SAZ668" s="230"/>
      <c r="SBA668" s="275"/>
      <c r="SBO668" s="247"/>
      <c r="SBP668" s="230"/>
      <c r="SBQ668" s="275"/>
      <c r="SCE668" s="247"/>
      <c r="SCF668" s="230"/>
      <c r="SCG668" s="275"/>
      <c r="SCU668" s="247"/>
      <c r="SCV668" s="230"/>
      <c r="SCW668" s="275"/>
      <c r="SDK668" s="247"/>
      <c r="SDL668" s="230"/>
      <c r="SDM668" s="275"/>
      <c r="SEA668" s="247"/>
      <c r="SEB668" s="230"/>
      <c r="SEC668" s="275"/>
      <c r="SEQ668" s="247"/>
      <c r="SER668" s="230"/>
      <c r="SES668" s="275"/>
      <c r="SFG668" s="247"/>
      <c r="SFH668" s="230"/>
      <c r="SFI668" s="275"/>
      <c r="SFW668" s="247"/>
      <c r="SFX668" s="230"/>
      <c r="SFY668" s="275"/>
      <c r="SGM668" s="247"/>
      <c r="SGN668" s="230"/>
      <c r="SGO668" s="275"/>
      <c r="SHC668" s="247"/>
      <c r="SHD668" s="230"/>
      <c r="SHE668" s="275"/>
      <c r="SHS668" s="247"/>
      <c r="SHT668" s="230"/>
      <c r="SHU668" s="275"/>
      <c r="SII668" s="247"/>
      <c r="SIJ668" s="230"/>
      <c r="SIK668" s="275"/>
      <c r="SIY668" s="247"/>
      <c r="SIZ668" s="230"/>
      <c r="SJA668" s="275"/>
      <c r="SJO668" s="247"/>
      <c r="SJP668" s="230"/>
      <c r="SJQ668" s="275"/>
      <c r="SKE668" s="247"/>
      <c r="SKF668" s="230"/>
      <c r="SKG668" s="275"/>
      <c r="SKU668" s="247"/>
      <c r="SKV668" s="230"/>
      <c r="SKW668" s="275"/>
      <c r="SLK668" s="247"/>
      <c r="SLL668" s="230"/>
      <c r="SLM668" s="275"/>
      <c r="SMA668" s="247"/>
      <c r="SMB668" s="230"/>
      <c r="SMC668" s="275"/>
      <c r="SMQ668" s="247"/>
      <c r="SMR668" s="230"/>
      <c r="SMS668" s="275"/>
      <c r="SNG668" s="247"/>
      <c r="SNH668" s="230"/>
      <c r="SNI668" s="275"/>
      <c r="SNW668" s="247"/>
      <c r="SNX668" s="230"/>
      <c r="SNY668" s="275"/>
      <c r="SOM668" s="247"/>
      <c r="SON668" s="230"/>
      <c r="SOO668" s="275"/>
      <c r="SPC668" s="247"/>
      <c r="SPD668" s="230"/>
      <c r="SPE668" s="275"/>
      <c r="SPS668" s="247"/>
      <c r="SPT668" s="230"/>
      <c r="SPU668" s="275"/>
      <c r="SQI668" s="247"/>
      <c r="SQJ668" s="230"/>
      <c r="SQK668" s="275"/>
      <c r="SQY668" s="247"/>
      <c r="SQZ668" s="230"/>
      <c r="SRA668" s="275"/>
      <c r="SRO668" s="247"/>
      <c r="SRP668" s="230"/>
      <c r="SRQ668" s="275"/>
      <c r="SSE668" s="247"/>
      <c r="SSF668" s="230"/>
      <c r="SSG668" s="275"/>
      <c r="SSU668" s="247"/>
      <c r="SSV668" s="230"/>
      <c r="SSW668" s="275"/>
      <c r="STK668" s="247"/>
      <c r="STL668" s="230"/>
      <c r="STM668" s="275"/>
      <c r="SUA668" s="247"/>
      <c r="SUB668" s="230"/>
      <c r="SUC668" s="275"/>
      <c r="SUQ668" s="247"/>
      <c r="SUR668" s="230"/>
      <c r="SUS668" s="275"/>
      <c r="SVG668" s="247"/>
      <c r="SVH668" s="230"/>
      <c r="SVI668" s="275"/>
      <c r="SVW668" s="247"/>
      <c r="SVX668" s="230"/>
      <c r="SVY668" s="275"/>
      <c r="SWM668" s="247"/>
      <c r="SWN668" s="230"/>
      <c r="SWO668" s="275"/>
      <c r="SXC668" s="247"/>
      <c r="SXD668" s="230"/>
      <c r="SXE668" s="275"/>
      <c r="SXS668" s="247"/>
      <c r="SXT668" s="230"/>
      <c r="SXU668" s="275"/>
      <c r="SYI668" s="247"/>
      <c r="SYJ668" s="230"/>
      <c r="SYK668" s="275"/>
      <c r="SYY668" s="247"/>
      <c r="SYZ668" s="230"/>
      <c r="SZA668" s="275"/>
      <c r="SZO668" s="247"/>
      <c r="SZP668" s="230"/>
      <c r="SZQ668" s="275"/>
      <c r="TAE668" s="247"/>
      <c r="TAF668" s="230"/>
      <c r="TAG668" s="275"/>
      <c r="TAU668" s="247"/>
      <c r="TAV668" s="230"/>
      <c r="TAW668" s="275"/>
      <c r="TBK668" s="247"/>
      <c r="TBL668" s="230"/>
      <c r="TBM668" s="275"/>
      <c r="TCA668" s="247"/>
      <c r="TCB668" s="230"/>
      <c r="TCC668" s="275"/>
      <c r="TCQ668" s="247"/>
      <c r="TCR668" s="230"/>
      <c r="TCS668" s="275"/>
      <c r="TDG668" s="247"/>
      <c r="TDH668" s="230"/>
      <c r="TDI668" s="275"/>
      <c r="TDW668" s="247"/>
      <c r="TDX668" s="230"/>
      <c r="TDY668" s="275"/>
      <c r="TEM668" s="247"/>
      <c r="TEN668" s="230"/>
      <c r="TEO668" s="275"/>
      <c r="TFC668" s="247"/>
      <c r="TFD668" s="230"/>
      <c r="TFE668" s="275"/>
      <c r="TFS668" s="247"/>
      <c r="TFT668" s="230"/>
      <c r="TFU668" s="275"/>
      <c r="TGI668" s="247"/>
      <c r="TGJ668" s="230"/>
      <c r="TGK668" s="275"/>
      <c r="TGY668" s="247"/>
      <c r="TGZ668" s="230"/>
      <c r="THA668" s="275"/>
      <c r="THO668" s="247"/>
      <c r="THP668" s="230"/>
      <c r="THQ668" s="275"/>
      <c r="TIE668" s="247"/>
      <c r="TIF668" s="230"/>
      <c r="TIG668" s="275"/>
      <c r="TIU668" s="247"/>
      <c r="TIV668" s="230"/>
      <c r="TIW668" s="275"/>
      <c r="TJK668" s="247"/>
      <c r="TJL668" s="230"/>
      <c r="TJM668" s="275"/>
      <c r="TKA668" s="247"/>
      <c r="TKB668" s="230"/>
      <c r="TKC668" s="275"/>
      <c r="TKQ668" s="247"/>
      <c r="TKR668" s="230"/>
      <c r="TKS668" s="275"/>
      <c r="TLG668" s="247"/>
      <c r="TLH668" s="230"/>
      <c r="TLI668" s="275"/>
      <c r="TLW668" s="247"/>
      <c r="TLX668" s="230"/>
      <c r="TLY668" s="275"/>
      <c r="TMM668" s="247"/>
      <c r="TMN668" s="230"/>
      <c r="TMO668" s="275"/>
      <c r="TNC668" s="247"/>
      <c r="TND668" s="230"/>
      <c r="TNE668" s="275"/>
      <c r="TNS668" s="247"/>
      <c r="TNT668" s="230"/>
      <c r="TNU668" s="275"/>
      <c r="TOI668" s="247"/>
      <c r="TOJ668" s="230"/>
      <c r="TOK668" s="275"/>
      <c r="TOY668" s="247"/>
      <c r="TOZ668" s="230"/>
      <c r="TPA668" s="275"/>
      <c r="TPO668" s="247"/>
      <c r="TPP668" s="230"/>
      <c r="TPQ668" s="275"/>
      <c r="TQE668" s="247"/>
      <c r="TQF668" s="230"/>
      <c r="TQG668" s="275"/>
      <c r="TQU668" s="247"/>
      <c r="TQV668" s="230"/>
      <c r="TQW668" s="275"/>
      <c r="TRK668" s="247"/>
      <c r="TRL668" s="230"/>
      <c r="TRM668" s="275"/>
      <c r="TSA668" s="247"/>
      <c r="TSB668" s="230"/>
      <c r="TSC668" s="275"/>
      <c r="TSQ668" s="247"/>
      <c r="TSR668" s="230"/>
      <c r="TSS668" s="275"/>
      <c r="TTG668" s="247"/>
      <c r="TTH668" s="230"/>
      <c r="TTI668" s="275"/>
      <c r="TTW668" s="247"/>
      <c r="TTX668" s="230"/>
      <c r="TTY668" s="275"/>
      <c r="TUM668" s="247"/>
      <c r="TUN668" s="230"/>
      <c r="TUO668" s="275"/>
      <c r="TVC668" s="247"/>
      <c r="TVD668" s="230"/>
      <c r="TVE668" s="275"/>
      <c r="TVS668" s="247"/>
      <c r="TVT668" s="230"/>
      <c r="TVU668" s="275"/>
      <c r="TWI668" s="247"/>
      <c r="TWJ668" s="230"/>
      <c r="TWK668" s="275"/>
      <c r="TWY668" s="247"/>
      <c r="TWZ668" s="230"/>
      <c r="TXA668" s="275"/>
      <c r="TXO668" s="247"/>
      <c r="TXP668" s="230"/>
      <c r="TXQ668" s="275"/>
      <c r="TYE668" s="247"/>
      <c r="TYF668" s="230"/>
      <c r="TYG668" s="275"/>
      <c r="TYU668" s="247"/>
      <c r="TYV668" s="230"/>
      <c r="TYW668" s="275"/>
      <c r="TZK668" s="247"/>
      <c r="TZL668" s="230"/>
      <c r="TZM668" s="275"/>
      <c r="UAA668" s="247"/>
      <c r="UAB668" s="230"/>
      <c r="UAC668" s="275"/>
      <c r="UAQ668" s="247"/>
      <c r="UAR668" s="230"/>
      <c r="UAS668" s="275"/>
      <c r="UBG668" s="247"/>
      <c r="UBH668" s="230"/>
      <c r="UBI668" s="275"/>
      <c r="UBW668" s="247"/>
      <c r="UBX668" s="230"/>
      <c r="UBY668" s="275"/>
      <c r="UCM668" s="247"/>
      <c r="UCN668" s="230"/>
      <c r="UCO668" s="275"/>
      <c r="UDC668" s="247"/>
      <c r="UDD668" s="230"/>
      <c r="UDE668" s="275"/>
      <c r="UDS668" s="247"/>
      <c r="UDT668" s="230"/>
      <c r="UDU668" s="275"/>
      <c r="UEI668" s="247"/>
      <c r="UEJ668" s="230"/>
      <c r="UEK668" s="275"/>
      <c r="UEY668" s="247"/>
      <c r="UEZ668" s="230"/>
      <c r="UFA668" s="275"/>
      <c r="UFO668" s="247"/>
      <c r="UFP668" s="230"/>
      <c r="UFQ668" s="275"/>
      <c r="UGE668" s="247"/>
      <c r="UGF668" s="230"/>
      <c r="UGG668" s="275"/>
      <c r="UGU668" s="247"/>
      <c r="UGV668" s="230"/>
      <c r="UGW668" s="275"/>
      <c r="UHK668" s="247"/>
      <c r="UHL668" s="230"/>
      <c r="UHM668" s="275"/>
      <c r="UIA668" s="247"/>
      <c r="UIB668" s="230"/>
      <c r="UIC668" s="275"/>
      <c r="UIQ668" s="247"/>
      <c r="UIR668" s="230"/>
      <c r="UIS668" s="275"/>
      <c r="UJG668" s="247"/>
      <c r="UJH668" s="230"/>
      <c r="UJI668" s="275"/>
      <c r="UJW668" s="247"/>
      <c r="UJX668" s="230"/>
      <c r="UJY668" s="275"/>
      <c r="UKM668" s="247"/>
      <c r="UKN668" s="230"/>
      <c r="UKO668" s="275"/>
      <c r="ULC668" s="247"/>
      <c r="ULD668" s="230"/>
      <c r="ULE668" s="275"/>
      <c r="ULS668" s="247"/>
      <c r="ULT668" s="230"/>
      <c r="ULU668" s="275"/>
      <c r="UMI668" s="247"/>
      <c r="UMJ668" s="230"/>
      <c r="UMK668" s="275"/>
      <c r="UMY668" s="247"/>
      <c r="UMZ668" s="230"/>
      <c r="UNA668" s="275"/>
      <c r="UNO668" s="247"/>
      <c r="UNP668" s="230"/>
      <c r="UNQ668" s="275"/>
      <c r="UOE668" s="247"/>
      <c r="UOF668" s="230"/>
      <c r="UOG668" s="275"/>
      <c r="UOU668" s="247"/>
      <c r="UOV668" s="230"/>
      <c r="UOW668" s="275"/>
      <c r="UPK668" s="247"/>
      <c r="UPL668" s="230"/>
      <c r="UPM668" s="275"/>
      <c r="UQA668" s="247"/>
      <c r="UQB668" s="230"/>
      <c r="UQC668" s="275"/>
      <c r="UQQ668" s="247"/>
      <c r="UQR668" s="230"/>
      <c r="UQS668" s="275"/>
      <c r="URG668" s="247"/>
      <c r="URH668" s="230"/>
      <c r="URI668" s="275"/>
      <c r="URW668" s="247"/>
      <c r="URX668" s="230"/>
      <c r="URY668" s="275"/>
      <c r="USM668" s="247"/>
      <c r="USN668" s="230"/>
      <c r="USO668" s="275"/>
      <c r="UTC668" s="247"/>
      <c r="UTD668" s="230"/>
      <c r="UTE668" s="275"/>
      <c r="UTS668" s="247"/>
      <c r="UTT668" s="230"/>
      <c r="UTU668" s="275"/>
      <c r="UUI668" s="247"/>
      <c r="UUJ668" s="230"/>
      <c r="UUK668" s="275"/>
      <c r="UUY668" s="247"/>
      <c r="UUZ668" s="230"/>
      <c r="UVA668" s="275"/>
      <c r="UVO668" s="247"/>
      <c r="UVP668" s="230"/>
      <c r="UVQ668" s="275"/>
      <c r="UWE668" s="247"/>
      <c r="UWF668" s="230"/>
      <c r="UWG668" s="275"/>
      <c r="UWU668" s="247"/>
      <c r="UWV668" s="230"/>
      <c r="UWW668" s="275"/>
      <c r="UXK668" s="247"/>
      <c r="UXL668" s="230"/>
      <c r="UXM668" s="275"/>
      <c r="UYA668" s="247"/>
      <c r="UYB668" s="230"/>
      <c r="UYC668" s="275"/>
      <c r="UYQ668" s="247"/>
      <c r="UYR668" s="230"/>
      <c r="UYS668" s="275"/>
      <c r="UZG668" s="247"/>
      <c r="UZH668" s="230"/>
      <c r="UZI668" s="275"/>
      <c r="UZW668" s="247"/>
      <c r="UZX668" s="230"/>
      <c r="UZY668" s="275"/>
      <c r="VAM668" s="247"/>
      <c r="VAN668" s="230"/>
      <c r="VAO668" s="275"/>
      <c r="VBC668" s="247"/>
      <c r="VBD668" s="230"/>
      <c r="VBE668" s="275"/>
      <c r="VBS668" s="247"/>
      <c r="VBT668" s="230"/>
      <c r="VBU668" s="275"/>
      <c r="VCI668" s="247"/>
      <c r="VCJ668" s="230"/>
      <c r="VCK668" s="275"/>
      <c r="VCY668" s="247"/>
      <c r="VCZ668" s="230"/>
      <c r="VDA668" s="275"/>
      <c r="VDO668" s="247"/>
      <c r="VDP668" s="230"/>
      <c r="VDQ668" s="275"/>
      <c r="VEE668" s="247"/>
      <c r="VEF668" s="230"/>
      <c r="VEG668" s="275"/>
      <c r="VEU668" s="247"/>
      <c r="VEV668" s="230"/>
      <c r="VEW668" s="275"/>
      <c r="VFK668" s="247"/>
      <c r="VFL668" s="230"/>
      <c r="VFM668" s="275"/>
      <c r="VGA668" s="247"/>
      <c r="VGB668" s="230"/>
      <c r="VGC668" s="275"/>
      <c r="VGQ668" s="247"/>
      <c r="VGR668" s="230"/>
      <c r="VGS668" s="275"/>
      <c r="VHG668" s="247"/>
      <c r="VHH668" s="230"/>
      <c r="VHI668" s="275"/>
      <c r="VHW668" s="247"/>
      <c r="VHX668" s="230"/>
      <c r="VHY668" s="275"/>
      <c r="VIM668" s="247"/>
      <c r="VIN668" s="230"/>
      <c r="VIO668" s="275"/>
      <c r="VJC668" s="247"/>
      <c r="VJD668" s="230"/>
      <c r="VJE668" s="275"/>
      <c r="VJS668" s="247"/>
      <c r="VJT668" s="230"/>
      <c r="VJU668" s="275"/>
      <c r="VKI668" s="247"/>
      <c r="VKJ668" s="230"/>
      <c r="VKK668" s="275"/>
      <c r="VKY668" s="247"/>
      <c r="VKZ668" s="230"/>
      <c r="VLA668" s="275"/>
      <c r="VLO668" s="247"/>
      <c r="VLP668" s="230"/>
      <c r="VLQ668" s="275"/>
      <c r="VME668" s="247"/>
      <c r="VMF668" s="230"/>
      <c r="VMG668" s="275"/>
      <c r="VMU668" s="247"/>
      <c r="VMV668" s="230"/>
      <c r="VMW668" s="275"/>
      <c r="VNK668" s="247"/>
      <c r="VNL668" s="230"/>
      <c r="VNM668" s="275"/>
      <c r="VOA668" s="247"/>
      <c r="VOB668" s="230"/>
      <c r="VOC668" s="275"/>
      <c r="VOQ668" s="247"/>
      <c r="VOR668" s="230"/>
      <c r="VOS668" s="275"/>
      <c r="VPG668" s="247"/>
      <c r="VPH668" s="230"/>
      <c r="VPI668" s="275"/>
      <c r="VPW668" s="247"/>
      <c r="VPX668" s="230"/>
      <c r="VPY668" s="275"/>
      <c r="VQM668" s="247"/>
      <c r="VQN668" s="230"/>
      <c r="VQO668" s="275"/>
      <c r="VRC668" s="247"/>
      <c r="VRD668" s="230"/>
      <c r="VRE668" s="275"/>
      <c r="VRS668" s="247"/>
      <c r="VRT668" s="230"/>
      <c r="VRU668" s="275"/>
      <c r="VSI668" s="247"/>
      <c r="VSJ668" s="230"/>
      <c r="VSK668" s="275"/>
      <c r="VSY668" s="247"/>
      <c r="VSZ668" s="230"/>
      <c r="VTA668" s="275"/>
      <c r="VTO668" s="247"/>
      <c r="VTP668" s="230"/>
      <c r="VTQ668" s="275"/>
      <c r="VUE668" s="247"/>
      <c r="VUF668" s="230"/>
      <c r="VUG668" s="275"/>
      <c r="VUU668" s="247"/>
      <c r="VUV668" s="230"/>
      <c r="VUW668" s="275"/>
      <c r="VVK668" s="247"/>
      <c r="VVL668" s="230"/>
      <c r="VVM668" s="275"/>
      <c r="VWA668" s="247"/>
      <c r="VWB668" s="230"/>
      <c r="VWC668" s="275"/>
      <c r="VWQ668" s="247"/>
      <c r="VWR668" s="230"/>
      <c r="VWS668" s="275"/>
      <c r="VXG668" s="247"/>
      <c r="VXH668" s="230"/>
      <c r="VXI668" s="275"/>
      <c r="VXW668" s="247"/>
      <c r="VXX668" s="230"/>
      <c r="VXY668" s="275"/>
      <c r="VYM668" s="247"/>
      <c r="VYN668" s="230"/>
      <c r="VYO668" s="275"/>
      <c r="VZC668" s="247"/>
      <c r="VZD668" s="230"/>
      <c r="VZE668" s="275"/>
      <c r="VZS668" s="247"/>
      <c r="VZT668" s="230"/>
      <c r="VZU668" s="275"/>
      <c r="WAI668" s="247"/>
      <c r="WAJ668" s="230"/>
      <c r="WAK668" s="275"/>
      <c r="WAY668" s="247"/>
      <c r="WAZ668" s="230"/>
      <c r="WBA668" s="275"/>
      <c r="WBO668" s="247"/>
      <c r="WBP668" s="230"/>
      <c r="WBQ668" s="275"/>
      <c r="WCE668" s="247"/>
      <c r="WCF668" s="230"/>
      <c r="WCG668" s="275"/>
      <c r="WCU668" s="247"/>
      <c r="WCV668" s="230"/>
      <c r="WCW668" s="275"/>
      <c r="WDK668" s="247"/>
      <c r="WDL668" s="230"/>
      <c r="WDM668" s="275"/>
      <c r="WEA668" s="247"/>
      <c r="WEB668" s="230"/>
      <c r="WEC668" s="275"/>
      <c r="WEQ668" s="247"/>
      <c r="WER668" s="230"/>
      <c r="WES668" s="275"/>
      <c r="WFG668" s="247"/>
      <c r="WFH668" s="230"/>
      <c r="WFI668" s="275"/>
      <c r="WFW668" s="247"/>
      <c r="WFX668" s="230"/>
      <c r="WFY668" s="275"/>
      <c r="WGM668" s="247"/>
      <c r="WGN668" s="230"/>
      <c r="WGO668" s="275"/>
      <c r="WHC668" s="247"/>
      <c r="WHD668" s="230"/>
      <c r="WHE668" s="275"/>
      <c r="WHS668" s="247"/>
      <c r="WHT668" s="230"/>
      <c r="WHU668" s="275"/>
      <c r="WII668" s="247"/>
      <c r="WIJ668" s="230"/>
      <c r="WIK668" s="275"/>
      <c r="WIY668" s="247"/>
      <c r="WIZ668" s="230"/>
      <c r="WJA668" s="275"/>
      <c r="WJO668" s="247"/>
      <c r="WJP668" s="230"/>
      <c r="WJQ668" s="275"/>
      <c r="WKE668" s="247"/>
      <c r="WKF668" s="230"/>
      <c r="WKG668" s="275"/>
      <c r="WKU668" s="247"/>
      <c r="WKV668" s="230"/>
      <c r="WKW668" s="275"/>
      <c r="WLK668" s="247"/>
      <c r="WLL668" s="230"/>
      <c r="WLM668" s="275"/>
      <c r="WMA668" s="247"/>
      <c r="WMB668" s="230"/>
      <c r="WMC668" s="275"/>
      <c r="WMQ668" s="247"/>
      <c r="WMR668" s="230"/>
      <c r="WMS668" s="275"/>
      <c r="WNG668" s="247"/>
      <c r="WNH668" s="230"/>
      <c r="WNI668" s="275"/>
      <c r="WNW668" s="247"/>
      <c r="WNX668" s="230"/>
      <c r="WNY668" s="275"/>
      <c r="WOM668" s="247"/>
      <c r="WON668" s="230"/>
      <c r="WOO668" s="275"/>
      <c r="WPC668" s="247"/>
      <c r="WPD668" s="230"/>
      <c r="WPE668" s="275"/>
      <c r="WPS668" s="247"/>
      <c r="WPT668" s="230"/>
      <c r="WPU668" s="275"/>
      <c r="WQI668" s="247"/>
      <c r="WQJ668" s="230"/>
      <c r="WQK668" s="275"/>
      <c r="WQY668" s="247"/>
      <c r="WQZ668" s="230"/>
      <c r="WRA668" s="275"/>
      <c r="WRO668" s="247"/>
      <c r="WRP668" s="230"/>
      <c r="WRQ668" s="275"/>
      <c r="WSE668" s="247"/>
      <c r="WSF668" s="230"/>
      <c r="WSG668" s="275"/>
      <c r="WSU668" s="247"/>
      <c r="WSV668" s="230"/>
      <c r="WSW668" s="275"/>
      <c r="WTK668" s="247"/>
      <c r="WTL668" s="230"/>
      <c r="WTM668" s="275"/>
      <c r="WUA668" s="247"/>
      <c r="WUB668" s="230"/>
      <c r="WUC668" s="275"/>
      <c r="WUQ668" s="247"/>
      <c r="WUR668" s="230"/>
      <c r="WUS668" s="275"/>
      <c r="WVG668" s="247"/>
      <c r="WVH668" s="230"/>
      <c r="WVI668" s="275"/>
      <c r="WVW668" s="247"/>
      <c r="WVX668" s="230"/>
      <c r="WVY668" s="275"/>
      <c r="WWM668" s="247"/>
      <c r="WWN668" s="230"/>
      <c r="WWO668" s="275"/>
      <c r="WXC668" s="247"/>
      <c r="WXD668" s="230"/>
      <c r="WXE668" s="275"/>
      <c r="WXS668" s="247"/>
      <c r="WXT668" s="230"/>
      <c r="WXU668" s="275"/>
      <c r="WYI668" s="247"/>
      <c r="WYJ668" s="230"/>
      <c r="WYK668" s="275"/>
      <c r="WYY668" s="247"/>
      <c r="WYZ668" s="230"/>
      <c r="WZA668" s="275"/>
      <c r="WZO668" s="247"/>
      <c r="WZP668" s="230"/>
      <c r="WZQ668" s="275"/>
      <c r="XAE668" s="247"/>
      <c r="XAF668" s="230"/>
      <c r="XAG668" s="275"/>
      <c r="XAU668" s="247"/>
      <c r="XAV668" s="230"/>
      <c r="XAW668" s="275"/>
      <c r="XBK668" s="247"/>
      <c r="XBL668" s="230"/>
      <c r="XBM668" s="275"/>
      <c r="XCA668" s="247"/>
      <c r="XCB668" s="230"/>
      <c r="XCC668" s="275"/>
      <c r="XCQ668" s="247"/>
      <c r="XCR668" s="230"/>
      <c r="XCS668" s="275"/>
      <c r="XDG668" s="247"/>
      <c r="XDH668" s="230"/>
      <c r="XDI668" s="275"/>
      <c r="XDW668" s="247"/>
      <c r="XDX668" s="230"/>
      <c r="XDY668" s="275"/>
      <c r="XEM668" s="247"/>
      <c r="XEN668" s="230"/>
      <c r="XEO668" s="275"/>
    </row>
    <row r="669" spans="1:16369" s="272" customFormat="1" ht="15" hidden="1" customHeight="1" x14ac:dyDescent="0.2">
      <c r="A669" s="239">
        <v>48</v>
      </c>
      <c r="B669" s="324" t="s">
        <v>2431</v>
      </c>
      <c r="C669" s="255">
        <f t="shared" si="365"/>
        <v>45982</v>
      </c>
      <c r="D669" s="219">
        <f t="shared" si="358"/>
        <v>45989</v>
      </c>
      <c r="E669" s="256">
        <f t="shared" si="364"/>
        <v>46014</v>
      </c>
      <c r="F669" s="256">
        <f t="shared" si="346"/>
        <v>46014</v>
      </c>
      <c r="G669" s="256">
        <f t="shared" si="347"/>
        <v>46039</v>
      </c>
      <c r="H669" s="219">
        <f t="shared" si="348"/>
        <v>46016</v>
      </c>
      <c r="I669" s="256">
        <f t="shared" si="360"/>
        <v>46028</v>
      </c>
      <c r="J669" s="219">
        <f t="shared" si="350"/>
        <v>46017</v>
      </c>
      <c r="K669" s="256">
        <f t="shared" si="351"/>
        <v>46018</v>
      </c>
      <c r="L669" s="256">
        <f t="shared" si="352"/>
        <v>46020</v>
      </c>
      <c r="M669" s="301">
        <f t="shared" si="359"/>
        <v>46022</v>
      </c>
      <c r="N669" s="301">
        <f t="shared" si="344"/>
        <v>46023</v>
      </c>
      <c r="O669" s="256">
        <f t="shared" si="361"/>
        <v>46025</v>
      </c>
      <c r="P669" s="256">
        <f t="shared" si="362"/>
        <v>46023</v>
      </c>
      <c r="Q669" s="301">
        <f t="shared" si="363"/>
        <v>46024</v>
      </c>
      <c r="AE669" s="247"/>
      <c r="AF669" s="230"/>
      <c r="AG669" s="275"/>
      <c r="AU669" s="247"/>
      <c r="AV669" s="230"/>
      <c r="AW669" s="275"/>
      <c r="BK669" s="247"/>
      <c r="BL669" s="230"/>
      <c r="BM669" s="275"/>
      <c r="CA669" s="247"/>
      <c r="CB669" s="230"/>
      <c r="CC669" s="275"/>
      <c r="CQ669" s="247"/>
      <c r="CR669" s="230"/>
      <c r="CS669" s="275"/>
      <c r="DG669" s="247"/>
      <c r="DH669" s="230"/>
      <c r="DI669" s="275"/>
      <c r="DW669" s="247"/>
      <c r="DX669" s="230"/>
      <c r="DY669" s="275"/>
      <c r="EM669" s="247"/>
      <c r="EN669" s="230"/>
      <c r="EO669" s="275"/>
      <c r="FC669" s="247"/>
      <c r="FD669" s="230"/>
      <c r="FE669" s="275"/>
      <c r="FS669" s="247"/>
      <c r="FT669" s="230"/>
      <c r="FU669" s="275"/>
      <c r="GI669" s="247"/>
      <c r="GJ669" s="230"/>
      <c r="GK669" s="275"/>
      <c r="GY669" s="247"/>
      <c r="GZ669" s="230"/>
      <c r="HA669" s="275"/>
      <c r="HO669" s="247"/>
      <c r="HP669" s="230"/>
      <c r="HQ669" s="275"/>
      <c r="IE669" s="247"/>
      <c r="IF669" s="230"/>
      <c r="IG669" s="275"/>
      <c r="IU669" s="247"/>
      <c r="IV669" s="230"/>
      <c r="IW669" s="275"/>
      <c r="JK669" s="247"/>
      <c r="JL669" s="230"/>
      <c r="JM669" s="275"/>
      <c r="KA669" s="247"/>
      <c r="KB669" s="230"/>
      <c r="KC669" s="275"/>
      <c r="KQ669" s="247"/>
      <c r="KR669" s="230"/>
      <c r="KS669" s="275"/>
      <c r="LG669" s="247"/>
      <c r="LH669" s="230"/>
      <c r="LI669" s="275"/>
      <c r="LW669" s="247"/>
      <c r="LX669" s="230"/>
      <c r="LY669" s="275"/>
      <c r="MM669" s="247"/>
      <c r="MN669" s="230"/>
      <c r="MO669" s="275"/>
      <c r="NC669" s="247"/>
      <c r="ND669" s="230"/>
      <c r="NE669" s="275"/>
      <c r="NS669" s="247"/>
      <c r="NT669" s="230"/>
      <c r="NU669" s="275"/>
      <c r="OI669" s="247"/>
      <c r="OJ669" s="230"/>
      <c r="OK669" s="275"/>
      <c r="OY669" s="247"/>
      <c r="OZ669" s="230"/>
      <c r="PA669" s="275"/>
      <c r="PO669" s="247"/>
      <c r="PP669" s="230"/>
      <c r="PQ669" s="275"/>
      <c r="QE669" s="247"/>
      <c r="QF669" s="230"/>
      <c r="QG669" s="275"/>
      <c r="QU669" s="247"/>
      <c r="QV669" s="230"/>
      <c r="QW669" s="275"/>
      <c r="RK669" s="247"/>
      <c r="RL669" s="230"/>
      <c r="RM669" s="275"/>
      <c r="SA669" s="247"/>
      <c r="SB669" s="230"/>
      <c r="SC669" s="275"/>
      <c r="SQ669" s="247"/>
      <c r="SR669" s="230"/>
      <c r="SS669" s="275"/>
      <c r="TG669" s="247"/>
      <c r="TH669" s="230"/>
      <c r="TI669" s="275"/>
      <c r="TW669" s="247"/>
      <c r="TX669" s="230"/>
      <c r="TY669" s="275"/>
      <c r="UM669" s="247"/>
      <c r="UN669" s="230"/>
      <c r="UO669" s="275"/>
      <c r="VC669" s="247"/>
      <c r="VD669" s="230"/>
      <c r="VE669" s="275"/>
      <c r="VS669" s="247"/>
      <c r="VT669" s="230"/>
      <c r="VU669" s="275"/>
      <c r="WI669" s="247"/>
      <c r="WJ669" s="230"/>
      <c r="WK669" s="275"/>
      <c r="WY669" s="247"/>
      <c r="WZ669" s="230"/>
      <c r="XA669" s="275"/>
      <c r="XO669" s="247"/>
      <c r="XP669" s="230"/>
      <c r="XQ669" s="275"/>
      <c r="YE669" s="247"/>
      <c r="YF669" s="230"/>
      <c r="YG669" s="275"/>
      <c r="YU669" s="247"/>
      <c r="YV669" s="230"/>
      <c r="YW669" s="275"/>
      <c r="ZK669" s="247"/>
      <c r="ZL669" s="230"/>
      <c r="ZM669" s="275"/>
      <c r="AAA669" s="247"/>
      <c r="AAB669" s="230"/>
      <c r="AAC669" s="275"/>
      <c r="AAQ669" s="247"/>
      <c r="AAR669" s="230"/>
      <c r="AAS669" s="275"/>
      <c r="ABG669" s="247"/>
      <c r="ABH669" s="230"/>
      <c r="ABI669" s="275"/>
      <c r="ABW669" s="247"/>
      <c r="ABX669" s="230"/>
      <c r="ABY669" s="275"/>
      <c r="ACM669" s="247"/>
      <c r="ACN669" s="230"/>
      <c r="ACO669" s="275"/>
      <c r="ADC669" s="247"/>
      <c r="ADD669" s="230"/>
      <c r="ADE669" s="275"/>
      <c r="ADS669" s="247"/>
      <c r="ADT669" s="230"/>
      <c r="ADU669" s="275"/>
      <c r="AEI669" s="247"/>
      <c r="AEJ669" s="230"/>
      <c r="AEK669" s="275"/>
      <c r="AEY669" s="247"/>
      <c r="AEZ669" s="230"/>
      <c r="AFA669" s="275"/>
      <c r="AFO669" s="247"/>
      <c r="AFP669" s="230"/>
      <c r="AFQ669" s="275"/>
      <c r="AGE669" s="247"/>
      <c r="AGF669" s="230"/>
      <c r="AGG669" s="275"/>
      <c r="AGU669" s="247"/>
      <c r="AGV669" s="230"/>
      <c r="AGW669" s="275"/>
      <c r="AHK669" s="247"/>
      <c r="AHL669" s="230"/>
      <c r="AHM669" s="275"/>
      <c r="AIA669" s="247"/>
      <c r="AIB669" s="230"/>
      <c r="AIC669" s="275"/>
      <c r="AIQ669" s="247"/>
      <c r="AIR669" s="230"/>
      <c r="AIS669" s="275"/>
      <c r="AJG669" s="247"/>
      <c r="AJH669" s="230"/>
      <c r="AJI669" s="275"/>
      <c r="AJW669" s="247"/>
      <c r="AJX669" s="230"/>
      <c r="AJY669" s="275"/>
      <c r="AKM669" s="247"/>
      <c r="AKN669" s="230"/>
      <c r="AKO669" s="275"/>
      <c r="ALC669" s="247"/>
      <c r="ALD669" s="230"/>
      <c r="ALE669" s="275"/>
      <c r="ALS669" s="247"/>
      <c r="ALT669" s="230"/>
      <c r="ALU669" s="275"/>
      <c r="AMI669" s="247"/>
      <c r="AMJ669" s="230"/>
      <c r="AMK669" s="275"/>
      <c r="AMY669" s="247"/>
      <c r="AMZ669" s="230"/>
      <c r="ANA669" s="275"/>
      <c r="ANO669" s="247"/>
      <c r="ANP669" s="230"/>
      <c r="ANQ669" s="275"/>
      <c r="AOE669" s="247"/>
      <c r="AOF669" s="230"/>
      <c r="AOG669" s="275"/>
      <c r="AOU669" s="247"/>
      <c r="AOV669" s="230"/>
      <c r="AOW669" s="275"/>
      <c r="APK669" s="247"/>
      <c r="APL669" s="230"/>
      <c r="APM669" s="275"/>
      <c r="AQA669" s="247"/>
      <c r="AQB669" s="230"/>
      <c r="AQC669" s="275"/>
      <c r="AQQ669" s="247"/>
      <c r="AQR669" s="230"/>
      <c r="AQS669" s="275"/>
      <c r="ARG669" s="247"/>
      <c r="ARH669" s="230"/>
      <c r="ARI669" s="275"/>
      <c r="ARW669" s="247"/>
      <c r="ARX669" s="230"/>
      <c r="ARY669" s="275"/>
      <c r="ASM669" s="247"/>
      <c r="ASN669" s="230"/>
      <c r="ASO669" s="275"/>
      <c r="ATC669" s="247"/>
      <c r="ATD669" s="230"/>
      <c r="ATE669" s="275"/>
      <c r="ATS669" s="247"/>
      <c r="ATT669" s="230"/>
      <c r="ATU669" s="275"/>
      <c r="AUI669" s="247"/>
      <c r="AUJ669" s="230"/>
      <c r="AUK669" s="275"/>
      <c r="AUY669" s="247"/>
      <c r="AUZ669" s="230"/>
      <c r="AVA669" s="275"/>
      <c r="AVO669" s="247"/>
      <c r="AVP669" s="230"/>
      <c r="AVQ669" s="275"/>
      <c r="AWE669" s="247"/>
      <c r="AWF669" s="230"/>
      <c r="AWG669" s="275"/>
      <c r="AWU669" s="247"/>
      <c r="AWV669" s="230"/>
      <c r="AWW669" s="275"/>
      <c r="AXK669" s="247"/>
      <c r="AXL669" s="230"/>
      <c r="AXM669" s="275"/>
      <c r="AYA669" s="247"/>
      <c r="AYB669" s="230"/>
      <c r="AYC669" s="275"/>
      <c r="AYQ669" s="247"/>
      <c r="AYR669" s="230"/>
      <c r="AYS669" s="275"/>
      <c r="AZG669" s="247"/>
      <c r="AZH669" s="230"/>
      <c r="AZI669" s="275"/>
      <c r="AZW669" s="247"/>
      <c r="AZX669" s="230"/>
      <c r="AZY669" s="275"/>
      <c r="BAM669" s="247"/>
      <c r="BAN669" s="230"/>
      <c r="BAO669" s="275"/>
      <c r="BBC669" s="247"/>
      <c r="BBD669" s="230"/>
      <c r="BBE669" s="275"/>
      <c r="BBS669" s="247"/>
      <c r="BBT669" s="230"/>
      <c r="BBU669" s="275"/>
      <c r="BCI669" s="247"/>
      <c r="BCJ669" s="230"/>
      <c r="BCK669" s="275"/>
      <c r="BCY669" s="247"/>
      <c r="BCZ669" s="230"/>
      <c r="BDA669" s="275"/>
      <c r="BDO669" s="247"/>
      <c r="BDP669" s="230"/>
      <c r="BDQ669" s="275"/>
      <c r="BEE669" s="247"/>
      <c r="BEF669" s="230"/>
      <c r="BEG669" s="275"/>
      <c r="BEU669" s="247"/>
      <c r="BEV669" s="230"/>
      <c r="BEW669" s="275"/>
      <c r="BFK669" s="247"/>
      <c r="BFL669" s="230"/>
      <c r="BFM669" s="275"/>
      <c r="BGA669" s="247"/>
      <c r="BGB669" s="230"/>
      <c r="BGC669" s="275"/>
      <c r="BGQ669" s="247"/>
      <c r="BGR669" s="230"/>
      <c r="BGS669" s="275"/>
      <c r="BHG669" s="247"/>
      <c r="BHH669" s="230"/>
      <c r="BHI669" s="275"/>
      <c r="BHW669" s="247"/>
      <c r="BHX669" s="230"/>
      <c r="BHY669" s="275"/>
      <c r="BIM669" s="247"/>
      <c r="BIN669" s="230"/>
      <c r="BIO669" s="275"/>
      <c r="BJC669" s="247"/>
      <c r="BJD669" s="230"/>
      <c r="BJE669" s="275"/>
      <c r="BJS669" s="247"/>
      <c r="BJT669" s="230"/>
      <c r="BJU669" s="275"/>
      <c r="BKI669" s="247"/>
      <c r="BKJ669" s="230"/>
      <c r="BKK669" s="275"/>
      <c r="BKY669" s="247"/>
      <c r="BKZ669" s="230"/>
      <c r="BLA669" s="275"/>
      <c r="BLO669" s="247"/>
      <c r="BLP669" s="230"/>
      <c r="BLQ669" s="275"/>
      <c r="BME669" s="247"/>
      <c r="BMF669" s="230"/>
      <c r="BMG669" s="275"/>
      <c r="BMU669" s="247"/>
      <c r="BMV669" s="230"/>
      <c r="BMW669" s="275"/>
      <c r="BNK669" s="247"/>
      <c r="BNL669" s="230"/>
      <c r="BNM669" s="275"/>
      <c r="BOA669" s="247"/>
      <c r="BOB669" s="230"/>
      <c r="BOC669" s="275"/>
      <c r="BOQ669" s="247"/>
      <c r="BOR669" s="230"/>
      <c r="BOS669" s="275"/>
      <c r="BPG669" s="247"/>
      <c r="BPH669" s="230"/>
      <c r="BPI669" s="275"/>
      <c r="BPW669" s="247"/>
      <c r="BPX669" s="230"/>
      <c r="BPY669" s="275"/>
      <c r="BQM669" s="247"/>
      <c r="BQN669" s="230"/>
      <c r="BQO669" s="275"/>
      <c r="BRC669" s="247"/>
      <c r="BRD669" s="230"/>
      <c r="BRE669" s="275"/>
      <c r="BRS669" s="247"/>
      <c r="BRT669" s="230"/>
      <c r="BRU669" s="275"/>
      <c r="BSI669" s="247"/>
      <c r="BSJ669" s="230"/>
      <c r="BSK669" s="275"/>
      <c r="BSY669" s="247"/>
      <c r="BSZ669" s="230"/>
      <c r="BTA669" s="275"/>
      <c r="BTO669" s="247"/>
      <c r="BTP669" s="230"/>
      <c r="BTQ669" s="275"/>
      <c r="BUE669" s="247"/>
      <c r="BUF669" s="230"/>
      <c r="BUG669" s="275"/>
      <c r="BUU669" s="247"/>
      <c r="BUV669" s="230"/>
      <c r="BUW669" s="275"/>
      <c r="BVK669" s="247"/>
      <c r="BVL669" s="230"/>
      <c r="BVM669" s="275"/>
      <c r="BWA669" s="247"/>
      <c r="BWB669" s="230"/>
      <c r="BWC669" s="275"/>
      <c r="BWQ669" s="247"/>
      <c r="BWR669" s="230"/>
      <c r="BWS669" s="275"/>
      <c r="BXG669" s="247"/>
      <c r="BXH669" s="230"/>
      <c r="BXI669" s="275"/>
      <c r="BXW669" s="247"/>
      <c r="BXX669" s="230"/>
      <c r="BXY669" s="275"/>
      <c r="BYM669" s="247"/>
      <c r="BYN669" s="230"/>
      <c r="BYO669" s="275"/>
      <c r="BZC669" s="247"/>
      <c r="BZD669" s="230"/>
      <c r="BZE669" s="275"/>
      <c r="BZS669" s="247"/>
      <c r="BZT669" s="230"/>
      <c r="BZU669" s="275"/>
      <c r="CAI669" s="247"/>
      <c r="CAJ669" s="230"/>
      <c r="CAK669" s="275"/>
      <c r="CAY669" s="247"/>
      <c r="CAZ669" s="230"/>
      <c r="CBA669" s="275"/>
      <c r="CBO669" s="247"/>
      <c r="CBP669" s="230"/>
      <c r="CBQ669" s="275"/>
      <c r="CCE669" s="247"/>
      <c r="CCF669" s="230"/>
      <c r="CCG669" s="275"/>
      <c r="CCU669" s="247"/>
      <c r="CCV669" s="230"/>
      <c r="CCW669" s="275"/>
      <c r="CDK669" s="247"/>
      <c r="CDL669" s="230"/>
      <c r="CDM669" s="275"/>
      <c r="CEA669" s="247"/>
      <c r="CEB669" s="230"/>
      <c r="CEC669" s="275"/>
      <c r="CEQ669" s="247"/>
      <c r="CER669" s="230"/>
      <c r="CES669" s="275"/>
      <c r="CFG669" s="247"/>
      <c r="CFH669" s="230"/>
      <c r="CFI669" s="275"/>
      <c r="CFW669" s="247"/>
      <c r="CFX669" s="230"/>
      <c r="CFY669" s="275"/>
      <c r="CGM669" s="247"/>
      <c r="CGN669" s="230"/>
      <c r="CGO669" s="275"/>
      <c r="CHC669" s="247"/>
      <c r="CHD669" s="230"/>
      <c r="CHE669" s="275"/>
      <c r="CHS669" s="247"/>
      <c r="CHT669" s="230"/>
      <c r="CHU669" s="275"/>
      <c r="CII669" s="247"/>
      <c r="CIJ669" s="230"/>
      <c r="CIK669" s="275"/>
      <c r="CIY669" s="247"/>
      <c r="CIZ669" s="230"/>
      <c r="CJA669" s="275"/>
      <c r="CJO669" s="247"/>
      <c r="CJP669" s="230"/>
      <c r="CJQ669" s="275"/>
      <c r="CKE669" s="247"/>
      <c r="CKF669" s="230"/>
      <c r="CKG669" s="275"/>
      <c r="CKU669" s="247"/>
      <c r="CKV669" s="230"/>
      <c r="CKW669" s="275"/>
      <c r="CLK669" s="247"/>
      <c r="CLL669" s="230"/>
      <c r="CLM669" s="275"/>
      <c r="CMA669" s="247"/>
      <c r="CMB669" s="230"/>
      <c r="CMC669" s="275"/>
      <c r="CMQ669" s="247"/>
      <c r="CMR669" s="230"/>
      <c r="CMS669" s="275"/>
      <c r="CNG669" s="247"/>
      <c r="CNH669" s="230"/>
      <c r="CNI669" s="275"/>
      <c r="CNW669" s="247"/>
      <c r="CNX669" s="230"/>
      <c r="CNY669" s="275"/>
      <c r="COM669" s="247"/>
      <c r="CON669" s="230"/>
      <c r="COO669" s="275"/>
      <c r="CPC669" s="247"/>
      <c r="CPD669" s="230"/>
      <c r="CPE669" s="275"/>
      <c r="CPS669" s="247"/>
      <c r="CPT669" s="230"/>
      <c r="CPU669" s="275"/>
      <c r="CQI669" s="247"/>
      <c r="CQJ669" s="230"/>
      <c r="CQK669" s="275"/>
      <c r="CQY669" s="247"/>
      <c r="CQZ669" s="230"/>
      <c r="CRA669" s="275"/>
      <c r="CRO669" s="247"/>
      <c r="CRP669" s="230"/>
      <c r="CRQ669" s="275"/>
      <c r="CSE669" s="247"/>
      <c r="CSF669" s="230"/>
      <c r="CSG669" s="275"/>
      <c r="CSU669" s="247"/>
      <c r="CSV669" s="230"/>
      <c r="CSW669" s="275"/>
      <c r="CTK669" s="247"/>
      <c r="CTL669" s="230"/>
      <c r="CTM669" s="275"/>
      <c r="CUA669" s="247"/>
      <c r="CUB669" s="230"/>
      <c r="CUC669" s="275"/>
      <c r="CUQ669" s="247"/>
      <c r="CUR669" s="230"/>
      <c r="CUS669" s="275"/>
      <c r="CVG669" s="247"/>
      <c r="CVH669" s="230"/>
      <c r="CVI669" s="275"/>
      <c r="CVW669" s="247"/>
      <c r="CVX669" s="230"/>
      <c r="CVY669" s="275"/>
      <c r="CWM669" s="247"/>
      <c r="CWN669" s="230"/>
      <c r="CWO669" s="275"/>
      <c r="CXC669" s="247"/>
      <c r="CXD669" s="230"/>
      <c r="CXE669" s="275"/>
      <c r="CXS669" s="247"/>
      <c r="CXT669" s="230"/>
      <c r="CXU669" s="275"/>
      <c r="CYI669" s="247"/>
      <c r="CYJ669" s="230"/>
      <c r="CYK669" s="275"/>
      <c r="CYY669" s="247"/>
      <c r="CYZ669" s="230"/>
      <c r="CZA669" s="275"/>
      <c r="CZO669" s="247"/>
      <c r="CZP669" s="230"/>
      <c r="CZQ669" s="275"/>
      <c r="DAE669" s="247"/>
      <c r="DAF669" s="230"/>
      <c r="DAG669" s="275"/>
      <c r="DAU669" s="247"/>
      <c r="DAV669" s="230"/>
      <c r="DAW669" s="275"/>
      <c r="DBK669" s="247"/>
      <c r="DBL669" s="230"/>
      <c r="DBM669" s="275"/>
      <c r="DCA669" s="247"/>
      <c r="DCB669" s="230"/>
      <c r="DCC669" s="275"/>
      <c r="DCQ669" s="247"/>
      <c r="DCR669" s="230"/>
      <c r="DCS669" s="275"/>
      <c r="DDG669" s="247"/>
      <c r="DDH669" s="230"/>
      <c r="DDI669" s="275"/>
      <c r="DDW669" s="247"/>
      <c r="DDX669" s="230"/>
      <c r="DDY669" s="275"/>
      <c r="DEM669" s="247"/>
      <c r="DEN669" s="230"/>
      <c r="DEO669" s="275"/>
      <c r="DFC669" s="247"/>
      <c r="DFD669" s="230"/>
      <c r="DFE669" s="275"/>
      <c r="DFS669" s="247"/>
      <c r="DFT669" s="230"/>
      <c r="DFU669" s="275"/>
      <c r="DGI669" s="247"/>
      <c r="DGJ669" s="230"/>
      <c r="DGK669" s="275"/>
      <c r="DGY669" s="247"/>
      <c r="DGZ669" s="230"/>
      <c r="DHA669" s="275"/>
      <c r="DHO669" s="247"/>
      <c r="DHP669" s="230"/>
      <c r="DHQ669" s="275"/>
      <c r="DIE669" s="247"/>
      <c r="DIF669" s="230"/>
      <c r="DIG669" s="275"/>
      <c r="DIU669" s="247"/>
      <c r="DIV669" s="230"/>
      <c r="DIW669" s="275"/>
      <c r="DJK669" s="247"/>
      <c r="DJL669" s="230"/>
      <c r="DJM669" s="275"/>
      <c r="DKA669" s="247"/>
      <c r="DKB669" s="230"/>
      <c r="DKC669" s="275"/>
      <c r="DKQ669" s="247"/>
      <c r="DKR669" s="230"/>
      <c r="DKS669" s="275"/>
      <c r="DLG669" s="247"/>
      <c r="DLH669" s="230"/>
      <c r="DLI669" s="275"/>
      <c r="DLW669" s="247"/>
      <c r="DLX669" s="230"/>
      <c r="DLY669" s="275"/>
      <c r="DMM669" s="247"/>
      <c r="DMN669" s="230"/>
      <c r="DMO669" s="275"/>
      <c r="DNC669" s="247"/>
      <c r="DND669" s="230"/>
      <c r="DNE669" s="275"/>
      <c r="DNS669" s="247"/>
      <c r="DNT669" s="230"/>
      <c r="DNU669" s="275"/>
      <c r="DOI669" s="247"/>
      <c r="DOJ669" s="230"/>
      <c r="DOK669" s="275"/>
      <c r="DOY669" s="247"/>
      <c r="DOZ669" s="230"/>
      <c r="DPA669" s="275"/>
      <c r="DPO669" s="247"/>
      <c r="DPP669" s="230"/>
      <c r="DPQ669" s="275"/>
      <c r="DQE669" s="247"/>
      <c r="DQF669" s="230"/>
      <c r="DQG669" s="275"/>
      <c r="DQU669" s="247"/>
      <c r="DQV669" s="230"/>
      <c r="DQW669" s="275"/>
      <c r="DRK669" s="247"/>
      <c r="DRL669" s="230"/>
      <c r="DRM669" s="275"/>
      <c r="DSA669" s="247"/>
      <c r="DSB669" s="230"/>
      <c r="DSC669" s="275"/>
      <c r="DSQ669" s="247"/>
      <c r="DSR669" s="230"/>
      <c r="DSS669" s="275"/>
      <c r="DTG669" s="247"/>
      <c r="DTH669" s="230"/>
      <c r="DTI669" s="275"/>
      <c r="DTW669" s="247"/>
      <c r="DTX669" s="230"/>
      <c r="DTY669" s="275"/>
      <c r="DUM669" s="247"/>
      <c r="DUN669" s="230"/>
      <c r="DUO669" s="275"/>
      <c r="DVC669" s="247"/>
      <c r="DVD669" s="230"/>
      <c r="DVE669" s="275"/>
      <c r="DVS669" s="247"/>
      <c r="DVT669" s="230"/>
      <c r="DVU669" s="275"/>
      <c r="DWI669" s="247"/>
      <c r="DWJ669" s="230"/>
      <c r="DWK669" s="275"/>
      <c r="DWY669" s="247"/>
      <c r="DWZ669" s="230"/>
      <c r="DXA669" s="275"/>
      <c r="DXO669" s="247"/>
      <c r="DXP669" s="230"/>
      <c r="DXQ669" s="275"/>
      <c r="DYE669" s="247"/>
      <c r="DYF669" s="230"/>
      <c r="DYG669" s="275"/>
      <c r="DYU669" s="247"/>
      <c r="DYV669" s="230"/>
      <c r="DYW669" s="275"/>
      <c r="DZK669" s="247"/>
      <c r="DZL669" s="230"/>
      <c r="DZM669" s="275"/>
      <c r="EAA669" s="247"/>
      <c r="EAB669" s="230"/>
      <c r="EAC669" s="275"/>
      <c r="EAQ669" s="247"/>
      <c r="EAR669" s="230"/>
      <c r="EAS669" s="275"/>
      <c r="EBG669" s="247"/>
      <c r="EBH669" s="230"/>
      <c r="EBI669" s="275"/>
      <c r="EBW669" s="247"/>
      <c r="EBX669" s="230"/>
      <c r="EBY669" s="275"/>
      <c r="ECM669" s="247"/>
      <c r="ECN669" s="230"/>
      <c r="ECO669" s="275"/>
      <c r="EDC669" s="247"/>
      <c r="EDD669" s="230"/>
      <c r="EDE669" s="275"/>
      <c r="EDS669" s="247"/>
      <c r="EDT669" s="230"/>
      <c r="EDU669" s="275"/>
      <c r="EEI669" s="247"/>
      <c r="EEJ669" s="230"/>
      <c r="EEK669" s="275"/>
      <c r="EEY669" s="247"/>
      <c r="EEZ669" s="230"/>
      <c r="EFA669" s="275"/>
      <c r="EFO669" s="247"/>
      <c r="EFP669" s="230"/>
      <c r="EFQ669" s="275"/>
      <c r="EGE669" s="247"/>
      <c r="EGF669" s="230"/>
      <c r="EGG669" s="275"/>
      <c r="EGU669" s="247"/>
      <c r="EGV669" s="230"/>
      <c r="EGW669" s="275"/>
      <c r="EHK669" s="247"/>
      <c r="EHL669" s="230"/>
      <c r="EHM669" s="275"/>
      <c r="EIA669" s="247"/>
      <c r="EIB669" s="230"/>
      <c r="EIC669" s="275"/>
      <c r="EIQ669" s="247"/>
      <c r="EIR669" s="230"/>
      <c r="EIS669" s="275"/>
      <c r="EJG669" s="247"/>
      <c r="EJH669" s="230"/>
      <c r="EJI669" s="275"/>
      <c r="EJW669" s="247"/>
      <c r="EJX669" s="230"/>
      <c r="EJY669" s="275"/>
      <c r="EKM669" s="247"/>
      <c r="EKN669" s="230"/>
      <c r="EKO669" s="275"/>
      <c r="ELC669" s="247"/>
      <c r="ELD669" s="230"/>
      <c r="ELE669" s="275"/>
      <c r="ELS669" s="247"/>
      <c r="ELT669" s="230"/>
      <c r="ELU669" s="275"/>
      <c r="EMI669" s="247"/>
      <c r="EMJ669" s="230"/>
      <c r="EMK669" s="275"/>
      <c r="EMY669" s="247"/>
      <c r="EMZ669" s="230"/>
      <c r="ENA669" s="275"/>
      <c r="ENO669" s="247"/>
      <c r="ENP669" s="230"/>
      <c r="ENQ669" s="275"/>
      <c r="EOE669" s="247"/>
      <c r="EOF669" s="230"/>
      <c r="EOG669" s="275"/>
      <c r="EOU669" s="247"/>
      <c r="EOV669" s="230"/>
      <c r="EOW669" s="275"/>
      <c r="EPK669" s="247"/>
      <c r="EPL669" s="230"/>
      <c r="EPM669" s="275"/>
      <c r="EQA669" s="247"/>
      <c r="EQB669" s="230"/>
      <c r="EQC669" s="275"/>
      <c r="EQQ669" s="247"/>
      <c r="EQR669" s="230"/>
      <c r="EQS669" s="275"/>
      <c r="ERG669" s="247"/>
      <c r="ERH669" s="230"/>
      <c r="ERI669" s="275"/>
      <c r="ERW669" s="247"/>
      <c r="ERX669" s="230"/>
      <c r="ERY669" s="275"/>
      <c r="ESM669" s="247"/>
      <c r="ESN669" s="230"/>
      <c r="ESO669" s="275"/>
      <c r="ETC669" s="247"/>
      <c r="ETD669" s="230"/>
      <c r="ETE669" s="275"/>
      <c r="ETS669" s="247"/>
      <c r="ETT669" s="230"/>
      <c r="ETU669" s="275"/>
      <c r="EUI669" s="247"/>
      <c r="EUJ669" s="230"/>
      <c r="EUK669" s="275"/>
      <c r="EUY669" s="247"/>
      <c r="EUZ669" s="230"/>
      <c r="EVA669" s="275"/>
      <c r="EVO669" s="247"/>
      <c r="EVP669" s="230"/>
      <c r="EVQ669" s="275"/>
      <c r="EWE669" s="247"/>
      <c r="EWF669" s="230"/>
      <c r="EWG669" s="275"/>
      <c r="EWU669" s="247"/>
      <c r="EWV669" s="230"/>
      <c r="EWW669" s="275"/>
      <c r="EXK669" s="247"/>
      <c r="EXL669" s="230"/>
      <c r="EXM669" s="275"/>
      <c r="EYA669" s="247"/>
      <c r="EYB669" s="230"/>
      <c r="EYC669" s="275"/>
      <c r="EYQ669" s="247"/>
      <c r="EYR669" s="230"/>
      <c r="EYS669" s="275"/>
      <c r="EZG669" s="247"/>
      <c r="EZH669" s="230"/>
      <c r="EZI669" s="275"/>
      <c r="EZW669" s="247"/>
      <c r="EZX669" s="230"/>
      <c r="EZY669" s="275"/>
      <c r="FAM669" s="247"/>
      <c r="FAN669" s="230"/>
      <c r="FAO669" s="275"/>
      <c r="FBC669" s="247"/>
      <c r="FBD669" s="230"/>
      <c r="FBE669" s="275"/>
      <c r="FBS669" s="247"/>
      <c r="FBT669" s="230"/>
      <c r="FBU669" s="275"/>
      <c r="FCI669" s="247"/>
      <c r="FCJ669" s="230"/>
      <c r="FCK669" s="275"/>
      <c r="FCY669" s="247"/>
      <c r="FCZ669" s="230"/>
      <c r="FDA669" s="275"/>
      <c r="FDO669" s="247"/>
      <c r="FDP669" s="230"/>
      <c r="FDQ669" s="275"/>
      <c r="FEE669" s="247"/>
      <c r="FEF669" s="230"/>
      <c r="FEG669" s="275"/>
      <c r="FEU669" s="247"/>
      <c r="FEV669" s="230"/>
      <c r="FEW669" s="275"/>
      <c r="FFK669" s="247"/>
      <c r="FFL669" s="230"/>
      <c r="FFM669" s="275"/>
      <c r="FGA669" s="247"/>
      <c r="FGB669" s="230"/>
      <c r="FGC669" s="275"/>
      <c r="FGQ669" s="247"/>
      <c r="FGR669" s="230"/>
      <c r="FGS669" s="275"/>
      <c r="FHG669" s="247"/>
      <c r="FHH669" s="230"/>
      <c r="FHI669" s="275"/>
      <c r="FHW669" s="247"/>
      <c r="FHX669" s="230"/>
      <c r="FHY669" s="275"/>
      <c r="FIM669" s="247"/>
      <c r="FIN669" s="230"/>
      <c r="FIO669" s="275"/>
      <c r="FJC669" s="247"/>
      <c r="FJD669" s="230"/>
      <c r="FJE669" s="275"/>
      <c r="FJS669" s="247"/>
      <c r="FJT669" s="230"/>
      <c r="FJU669" s="275"/>
      <c r="FKI669" s="247"/>
      <c r="FKJ669" s="230"/>
      <c r="FKK669" s="275"/>
      <c r="FKY669" s="247"/>
      <c r="FKZ669" s="230"/>
      <c r="FLA669" s="275"/>
      <c r="FLO669" s="247"/>
      <c r="FLP669" s="230"/>
      <c r="FLQ669" s="275"/>
      <c r="FME669" s="247"/>
      <c r="FMF669" s="230"/>
      <c r="FMG669" s="275"/>
      <c r="FMU669" s="247"/>
      <c r="FMV669" s="230"/>
      <c r="FMW669" s="275"/>
      <c r="FNK669" s="247"/>
      <c r="FNL669" s="230"/>
      <c r="FNM669" s="275"/>
      <c r="FOA669" s="247"/>
      <c r="FOB669" s="230"/>
      <c r="FOC669" s="275"/>
      <c r="FOQ669" s="247"/>
      <c r="FOR669" s="230"/>
      <c r="FOS669" s="275"/>
      <c r="FPG669" s="247"/>
      <c r="FPH669" s="230"/>
      <c r="FPI669" s="275"/>
      <c r="FPW669" s="247"/>
      <c r="FPX669" s="230"/>
      <c r="FPY669" s="275"/>
      <c r="FQM669" s="247"/>
      <c r="FQN669" s="230"/>
      <c r="FQO669" s="275"/>
      <c r="FRC669" s="247"/>
      <c r="FRD669" s="230"/>
      <c r="FRE669" s="275"/>
      <c r="FRS669" s="247"/>
      <c r="FRT669" s="230"/>
      <c r="FRU669" s="275"/>
      <c r="FSI669" s="247"/>
      <c r="FSJ669" s="230"/>
      <c r="FSK669" s="275"/>
      <c r="FSY669" s="247"/>
      <c r="FSZ669" s="230"/>
      <c r="FTA669" s="275"/>
      <c r="FTO669" s="247"/>
      <c r="FTP669" s="230"/>
      <c r="FTQ669" s="275"/>
      <c r="FUE669" s="247"/>
      <c r="FUF669" s="230"/>
      <c r="FUG669" s="275"/>
      <c r="FUU669" s="247"/>
      <c r="FUV669" s="230"/>
      <c r="FUW669" s="275"/>
      <c r="FVK669" s="247"/>
      <c r="FVL669" s="230"/>
      <c r="FVM669" s="275"/>
      <c r="FWA669" s="247"/>
      <c r="FWB669" s="230"/>
      <c r="FWC669" s="275"/>
      <c r="FWQ669" s="247"/>
      <c r="FWR669" s="230"/>
      <c r="FWS669" s="275"/>
      <c r="FXG669" s="247"/>
      <c r="FXH669" s="230"/>
      <c r="FXI669" s="275"/>
      <c r="FXW669" s="247"/>
      <c r="FXX669" s="230"/>
      <c r="FXY669" s="275"/>
      <c r="FYM669" s="247"/>
      <c r="FYN669" s="230"/>
      <c r="FYO669" s="275"/>
      <c r="FZC669" s="247"/>
      <c r="FZD669" s="230"/>
      <c r="FZE669" s="275"/>
      <c r="FZS669" s="247"/>
      <c r="FZT669" s="230"/>
      <c r="FZU669" s="275"/>
      <c r="GAI669" s="247"/>
      <c r="GAJ669" s="230"/>
      <c r="GAK669" s="275"/>
      <c r="GAY669" s="247"/>
      <c r="GAZ669" s="230"/>
      <c r="GBA669" s="275"/>
      <c r="GBO669" s="247"/>
      <c r="GBP669" s="230"/>
      <c r="GBQ669" s="275"/>
      <c r="GCE669" s="247"/>
      <c r="GCF669" s="230"/>
      <c r="GCG669" s="275"/>
      <c r="GCU669" s="247"/>
      <c r="GCV669" s="230"/>
      <c r="GCW669" s="275"/>
      <c r="GDK669" s="247"/>
      <c r="GDL669" s="230"/>
      <c r="GDM669" s="275"/>
      <c r="GEA669" s="247"/>
      <c r="GEB669" s="230"/>
      <c r="GEC669" s="275"/>
      <c r="GEQ669" s="247"/>
      <c r="GER669" s="230"/>
      <c r="GES669" s="275"/>
      <c r="GFG669" s="247"/>
      <c r="GFH669" s="230"/>
      <c r="GFI669" s="275"/>
      <c r="GFW669" s="247"/>
      <c r="GFX669" s="230"/>
      <c r="GFY669" s="275"/>
      <c r="GGM669" s="247"/>
      <c r="GGN669" s="230"/>
      <c r="GGO669" s="275"/>
      <c r="GHC669" s="247"/>
      <c r="GHD669" s="230"/>
      <c r="GHE669" s="275"/>
      <c r="GHS669" s="247"/>
      <c r="GHT669" s="230"/>
      <c r="GHU669" s="275"/>
      <c r="GII669" s="247"/>
      <c r="GIJ669" s="230"/>
      <c r="GIK669" s="275"/>
      <c r="GIY669" s="247"/>
      <c r="GIZ669" s="230"/>
      <c r="GJA669" s="275"/>
      <c r="GJO669" s="247"/>
      <c r="GJP669" s="230"/>
      <c r="GJQ669" s="275"/>
      <c r="GKE669" s="247"/>
      <c r="GKF669" s="230"/>
      <c r="GKG669" s="275"/>
      <c r="GKU669" s="247"/>
      <c r="GKV669" s="230"/>
      <c r="GKW669" s="275"/>
      <c r="GLK669" s="247"/>
      <c r="GLL669" s="230"/>
      <c r="GLM669" s="275"/>
      <c r="GMA669" s="247"/>
      <c r="GMB669" s="230"/>
      <c r="GMC669" s="275"/>
      <c r="GMQ669" s="247"/>
      <c r="GMR669" s="230"/>
      <c r="GMS669" s="275"/>
      <c r="GNG669" s="247"/>
      <c r="GNH669" s="230"/>
      <c r="GNI669" s="275"/>
      <c r="GNW669" s="247"/>
      <c r="GNX669" s="230"/>
      <c r="GNY669" s="275"/>
      <c r="GOM669" s="247"/>
      <c r="GON669" s="230"/>
      <c r="GOO669" s="275"/>
      <c r="GPC669" s="247"/>
      <c r="GPD669" s="230"/>
      <c r="GPE669" s="275"/>
      <c r="GPS669" s="247"/>
      <c r="GPT669" s="230"/>
      <c r="GPU669" s="275"/>
      <c r="GQI669" s="247"/>
      <c r="GQJ669" s="230"/>
      <c r="GQK669" s="275"/>
      <c r="GQY669" s="247"/>
      <c r="GQZ669" s="230"/>
      <c r="GRA669" s="275"/>
      <c r="GRO669" s="247"/>
      <c r="GRP669" s="230"/>
      <c r="GRQ669" s="275"/>
      <c r="GSE669" s="247"/>
      <c r="GSF669" s="230"/>
      <c r="GSG669" s="275"/>
      <c r="GSU669" s="247"/>
      <c r="GSV669" s="230"/>
      <c r="GSW669" s="275"/>
      <c r="GTK669" s="247"/>
      <c r="GTL669" s="230"/>
      <c r="GTM669" s="275"/>
      <c r="GUA669" s="247"/>
      <c r="GUB669" s="230"/>
      <c r="GUC669" s="275"/>
      <c r="GUQ669" s="247"/>
      <c r="GUR669" s="230"/>
      <c r="GUS669" s="275"/>
      <c r="GVG669" s="247"/>
      <c r="GVH669" s="230"/>
      <c r="GVI669" s="275"/>
      <c r="GVW669" s="247"/>
      <c r="GVX669" s="230"/>
      <c r="GVY669" s="275"/>
      <c r="GWM669" s="247"/>
      <c r="GWN669" s="230"/>
      <c r="GWO669" s="275"/>
      <c r="GXC669" s="247"/>
      <c r="GXD669" s="230"/>
      <c r="GXE669" s="275"/>
      <c r="GXS669" s="247"/>
      <c r="GXT669" s="230"/>
      <c r="GXU669" s="275"/>
      <c r="GYI669" s="247"/>
      <c r="GYJ669" s="230"/>
      <c r="GYK669" s="275"/>
      <c r="GYY669" s="247"/>
      <c r="GYZ669" s="230"/>
      <c r="GZA669" s="275"/>
      <c r="GZO669" s="247"/>
      <c r="GZP669" s="230"/>
      <c r="GZQ669" s="275"/>
      <c r="HAE669" s="247"/>
      <c r="HAF669" s="230"/>
      <c r="HAG669" s="275"/>
      <c r="HAU669" s="247"/>
      <c r="HAV669" s="230"/>
      <c r="HAW669" s="275"/>
      <c r="HBK669" s="247"/>
      <c r="HBL669" s="230"/>
      <c r="HBM669" s="275"/>
      <c r="HCA669" s="247"/>
      <c r="HCB669" s="230"/>
      <c r="HCC669" s="275"/>
      <c r="HCQ669" s="247"/>
      <c r="HCR669" s="230"/>
      <c r="HCS669" s="275"/>
      <c r="HDG669" s="247"/>
      <c r="HDH669" s="230"/>
      <c r="HDI669" s="275"/>
      <c r="HDW669" s="247"/>
      <c r="HDX669" s="230"/>
      <c r="HDY669" s="275"/>
      <c r="HEM669" s="247"/>
      <c r="HEN669" s="230"/>
      <c r="HEO669" s="275"/>
      <c r="HFC669" s="247"/>
      <c r="HFD669" s="230"/>
      <c r="HFE669" s="275"/>
      <c r="HFS669" s="247"/>
      <c r="HFT669" s="230"/>
      <c r="HFU669" s="275"/>
      <c r="HGI669" s="247"/>
      <c r="HGJ669" s="230"/>
      <c r="HGK669" s="275"/>
      <c r="HGY669" s="247"/>
      <c r="HGZ669" s="230"/>
      <c r="HHA669" s="275"/>
      <c r="HHO669" s="247"/>
      <c r="HHP669" s="230"/>
      <c r="HHQ669" s="275"/>
      <c r="HIE669" s="247"/>
      <c r="HIF669" s="230"/>
      <c r="HIG669" s="275"/>
      <c r="HIU669" s="247"/>
      <c r="HIV669" s="230"/>
      <c r="HIW669" s="275"/>
      <c r="HJK669" s="247"/>
      <c r="HJL669" s="230"/>
      <c r="HJM669" s="275"/>
      <c r="HKA669" s="247"/>
      <c r="HKB669" s="230"/>
      <c r="HKC669" s="275"/>
      <c r="HKQ669" s="247"/>
      <c r="HKR669" s="230"/>
      <c r="HKS669" s="275"/>
      <c r="HLG669" s="247"/>
      <c r="HLH669" s="230"/>
      <c r="HLI669" s="275"/>
      <c r="HLW669" s="247"/>
      <c r="HLX669" s="230"/>
      <c r="HLY669" s="275"/>
      <c r="HMM669" s="247"/>
      <c r="HMN669" s="230"/>
      <c r="HMO669" s="275"/>
      <c r="HNC669" s="247"/>
      <c r="HND669" s="230"/>
      <c r="HNE669" s="275"/>
      <c r="HNS669" s="247"/>
      <c r="HNT669" s="230"/>
      <c r="HNU669" s="275"/>
      <c r="HOI669" s="247"/>
      <c r="HOJ669" s="230"/>
      <c r="HOK669" s="275"/>
      <c r="HOY669" s="247"/>
      <c r="HOZ669" s="230"/>
      <c r="HPA669" s="275"/>
      <c r="HPO669" s="247"/>
      <c r="HPP669" s="230"/>
      <c r="HPQ669" s="275"/>
      <c r="HQE669" s="247"/>
      <c r="HQF669" s="230"/>
      <c r="HQG669" s="275"/>
      <c r="HQU669" s="247"/>
      <c r="HQV669" s="230"/>
      <c r="HQW669" s="275"/>
      <c r="HRK669" s="247"/>
      <c r="HRL669" s="230"/>
      <c r="HRM669" s="275"/>
      <c r="HSA669" s="247"/>
      <c r="HSB669" s="230"/>
      <c r="HSC669" s="275"/>
      <c r="HSQ669" s="247"/>
      <c r="HSR669" s="230"/>
      <c r="HSS669" s="275"/>
      <c r="HTG669" s="247"/>
      <c r="HTH669" s="230"/>
      <c r="HTI669" s="275"/>
      <c r="HTW669" s="247"/>
      <c r="HTX669" s="230"/>
      <c r="HTY669" s="275"/>
      <c r="HUM669" s="247"/>
      <c r="HUN669" s="230"/>
      <c r="HUO669" s="275"/>
      <c r="HVC669" s="247"/>
      <c r="HVD669" s="230"/>
      <c r="HVE669" s="275"/>
      <c r="HVS669" s="247"/>
      <c r="HVT669" s="230"/>
      <c r="HVU669" s="275"/>
      <c r="HWI669" s="247"/>
      <c r="HWJ669" s="230"/>
      <c r="HWK669" s="275"/>
      <c r="HWY669" s="247"/>
      <c r="HWZ669" s="230"/>
      <c r="HXA669" s="275"/>
      <c r="HXO669" s="247"/>
      <c r="HXP669" s="230"/>
      <c r="HXQ669" s="275"/>
      <c r="HYE669" s="247"/>
      <c r="HYF669" s="230"/>
      <c r="HYG669" s="275"/>
      <c r="HYU669" s="247"/>
      <c r="HYV669" s="230"/>
      <c r="HYW669" s="275"/>
      <c r="HZK669" s="247"/>
      <c r="HZL669" s="230"/>
      <c r="HZM669" s="275"/>
      <c r="IAA669" s="247"/>
      <c r="IAB669" s="230"/>
      <c r="IAC669" s="275"/>
      <c r="IAQ669" s="247"/>
      <c r="IAR669" s="230"/>
      <c r="IAS669" s="275"/>
      <c r="IBG669" s="247"/>
      <c r="IBH669" s="230"/>
      <c r="IBI669" s="275"/>
      <c r="IBW669" s="247"/>
      <c r="IBX669" s="230"/>
      <c r="IBY669" s="275"/>
      <c r="ICM669" s="247"/>
      <c r="ICN669" s="230"/>
      <c r="ICO669" s="275"/>
      <c r="IDC669" s="247"/>
      <c r="IDD669" s="230"/>
      <c r="IDE669" s="275"/>
      <c r="IDS669" s="247"/>
      <c r="IDT669" s="230"/>
      <c r="IDU669" s="275"/>
      <c r="IEI669" s="247"/>
      <c r="IEJ669" s="230"/>
      <c r="IEK669" s="275"/>
      <c r="IEY669" s="247"/>
      <c r="IEZ669" s="230"/>
      <c r="IFA669" s="275"/>
      <c r="IFO669" s="247"/>
      <c r="IFP669" s="230"/>
      <c r="IFQ669" s="275"/>
      <c r="IGE669" s="247"/>
      <c r="IGF669" s="230"/>
      <c r="IGG669" s="275"/>
      <c r="IGU669" s="247"/>
      <c r="IGV669" s="230"/>
      <c r="IGW669" s="275"/>
      <c r="IHK669" s="247"/>
      <c r="IHL669" s="230"/>
      <c r="IHM669" s="275"/>
      <c r="IIA669" s="247"/>
      <c r="IIB669" s="230"/>
      <c r="IIC669" s="275"/>
      <c r="IIQ669" s="247"/>
      <c r="IIR669" s="230"/>
      <c r="IIS669" s="275"/>
      <c r="IJG669" s="247"/>
      <c r="IJH669" s="230"/>
      <c r="IJI669" s="275"/>
      <c r="IJW669" s="247"/>
      <c r="IJX669" s="230"/>
      <c r="IJY669" s="275"/>
      <c r="IKM669" s="247"/>
      <c r="IKN669" s="230"/>
      <c r="IKO669" s="275"/>
      <c r="ILC669" s="247"/>
      <c r="ILD669" s="230"/>
      <c r="ILE669" s="275"/>
      <c r="ILS669" s="247"/>
      <c r="ILT669" s="230"/>
      <c r="ILU669" s="275"/>
      <c r="IMI669" s="247"/>
      <c r="IMJ669" s="230"/>
      <c r="IMK669" s="275"/>
      <c r="IMY669" s="247"/>
      <c r="IMZ669" s="230"/>
      <c r="INA669" s="275"/>
      <c r="INO669" s="247"/>
      <c r="INP669" s="230"/>
      <c r="INQ669" s="275"/>
      <c r="IOE669" s="247"/>
      <c r="IOF669" s="230"/>
      <c r="IOG669" s="275"/>
      <c r="IOU669" s="247"/>
      <c r="IOV669" s="230"/>
      <c r="IOW669" s="275"/>
      <c r="IPK669" s="247"/>
      <c r="IPL669" s="230"/>
      <c r="IPM669" s="275"/>
      <c r="IQA669" s="247"/>
      <c r="IQB669" s="230"/>
      <c r="IQC669" s="275"/>
      <c r="IQQ669" s="247"/>
      <c r="IQR669" s="230"/>
      <c r="IQS669" s="275"/>
      <c r="IRG669" s="247"/>
      <c r="IRH669" s="230"/>
      <c r="IRI669" s="275"/>
      <c r="IRW669" s="247"/>
      <c r="IRX669" s="230"/>
      <c r="IRY669" s="275"/>
      <c r="ISM669" s="247"/>
      <c r="ISN669" s="230"/>
      <c r="ISO669" s="275"/>
      <c r="ITC669" s="247"/>
      <c r="ITD669" s="230"/>
      <c r="ITE669" s="275"/>
      <c r="ITS669" s="247"/>
      <c r="ITT669" s="230"/>
      <c r="ITU669" s="275"/>
      <c r="IUI669" s="247"/>
      <c r="IUJ669" s="230"/>
      <c r="IUK669" s="275"/>
      <c r="IUY669" s="247"/>
      <c r="IUZ669" s="230"/>
      <c r="IVA669" s="275"/>
      <c r="IVO669" s="247"/>
      <c r="IVP669" s="230"/>
      <c r="IVQ669" s="275"/>
      <c r="IWE669" s="247"/>
      <c r="IWF669" s="230"/>
      <c r="IWG669" s="275"/>
      <c r="IWU669" s="247"/>
      <c r="IWV669" s="230"/>
      <c r="IWW669" s="275"/>
      <c r="IXK669" s="247"/>
      <c r="IXL669" s="230"/>
      <c r="IXM669" s="275"/>
      <c r="IYA669" s="247"/>
      <c r="IYB669" s="230"/>
      <c r="IYC669" s="275"/>
      <c r="IYQ669" s="247"/>
      <c r="IYR669" s="230"/>
      <c r="IYS669" s="275"/>
      <c r="IZG669" s="247"/>
      <c r="IZH669" s="230"/>
      <c r="IZI669" s="275"/>
      <c r="IZW669" s="247"/>
      <c r="IZX669" s="230"/>
      <c r="IZY669" s="275"/>
      <c r="JAM669" s="247"/>
      <c r="JAN669" s="230"/>
      <c r="JAO669" s="275"/>
      <c r="JBC669" s="247"/>
      <c r="JBD669" s="230"/>
      <c r="JBE669" s="275"/>
      <c r="JBS669" s="247"/>
      <c r="JBT669" s="230"/>
      <c r="JBU669" s="275"/>
      <c r="JCI669" s="247"/>
      <c r="JCJ669" s="230"/>
      <c r="JCK669" s="275"/>
      <c r="JCY669" s="247"/>
      <c r="JCZ669" s="230"/>
      <c r="JDA669" s="275"/>
      <c r="JDO669" s="247"/>
      <c r="JDP669" s="230"/>
      <c r="JDQ669" s="275"/>
      <c r="JEE669" s="247"/>
      <c r="JEF669" s="230"/>
      <c r="JEG669" s="275"/>
      <c r="JEU669" s="247"/>
      <c r="JEV669" s="230"/>
      <c r="JEW669" s="275"/>
      <c r="JFK669" s="247"/>
      <c r="JFL669" s="230"/>
      <c r="JFM669" s="275"/>
      <c r="JGA669" s="247"/>
      <c r="JGB669" s="230"/>
      <c r="JGC669" s="275"/>
      <c r="JGQ669" s="247"/>
      <c r="JGR669" s="230"/>
      <c r="JGS669" s="275"/>
      <c r="JHG669" s="247"/>
      <c r="JHH669" s="230"/>
      <c r="JHI669" s="275"/>
      <c r="JHW669" s="247"/>
      <c r="JHX669" s="230"/>
      <c r="JHY669" s="275"/>
      <c r="JIM669" s="247"/>
      <c r="JIN669" s="230"/>
      <c r="JIO669" s="275"/>
      <c r="JJC669" s="247"/>
      <c r="JJD669" s="230"/>
      <c r="JJE669" s="275"/>
      <c r="JJS669" s="247"/>
      <c r="JJT669" s="230"/>
      <c r="JJU669" s="275"/>
      <c r="JKI669" s="247"/>
      <c r="JKJ669" s="230"/>
      <c r="JKK669" s="275"/>
      <c r="JKY669" s="247"/>
      <c r="JKZ669" s="230"/>
      <c r="JLA669" s="275"/>
      <c r="JLO669" s="247"/>
      <c r="JLP669" s="230"/>
      <c r="JLQ669" s="275"/>
      <c r="JME669" s="247"/>
      <c r="JMF669" s="230"/>
      <c r="JMG669" s="275"/>
      <c r="JMU669" s="247"/>
      <c r="JMV669" s="230"/>
      <c r="JMW669" s="275"/>
      <c r="JNK669" s="247"/>
      <c r="JNL669" s="230"/>
      <c r="JNM669" s="275"/>
      <c r="JOA669" s="247"/>
      <c r="JOB669" s="230"/>
      <c r="JOC669" s="275"/>
      <c r="JOQ669" s="247"/>
      <c r="JOR669" s="230"/>
      <c r="JOS669" s="275"/>
      <c r="JPG669" s="247"/>
      <c r="JPH669" s="230"/>
      <c r="JPI669" s="275"/>
      <c r="JPW669" s="247"/>
      <c r="JPX669" s="230"/>
      <c r="JPY669" s="275"/>
      <c r="JQM669" s="247"/>
      <c r="JQN669" s="230"/>
      <c r="JQO669" s="275"/>
      <c r="JRC669" s="247"/>
      <c r="JRD669" s="230"/>
      <c r="JRE669" s="275"/>
      <c r="JRS669" s="247"/>
      <c r="JRT669" s="230"/>
      <c r="JRU669" s="275"/>
      <c r="JSI669" s="247"/>
      <c r="JSJ669" s="230"/>
      <c r="JSK669" s="275"/>
      <c r="JSY669" s="247"/>
      <c r="JSZ669" s="230"/>
      <c r="JTA669" s="275"/>
      <c r="JTO669" s="247"/>
      <c r="JTP669" s="230"/>
      <c r="JTQ669" s="275"/>
      <c r="JUE669" s="247"/>
      <c r="JUF669" s="230"/>
      <c r="JUG669" s="275"/>
      <c r="JUU669" s="247"/>
      <c r="JUV669" s="230"/>
      <c r="JUW669" s="275"/>
      <c r="JVK669" s="247"/>
      <c r="JVL669" s="230"/>
      <c r="JVM669" s="275"/>
      <c r="JWA669" s="247"/>
      <c r="JWB669" s="230"/>
      <c r="JWC669" s="275"/>
      <c r="JWQ669" s="247"/>
      <c r="JWR669" s="230"/>
      <c r="JWS669" s="275"/>
      <c r="JXG669" s="247"/>
      <c r="JXH669" s="230"/>
      <c r="JXI669" s="275"/>
      <c r="JXW669" s="247"/>
      <c r="JXX669" s="230"/>
      <c r="JXY669" s="275"/>
      <c r="JYM669" s="247"/>
      <c r="JYN669" s="230"/>
      <c r="JYO669" s="275"/>
      <c r="JZC669" s="247"/>
      <c r="JZD669" s="230"/>
      <c r="JZE669" s="275"/>
      <c r="JZS669" s="247"/>
      <c r="JZT669" s="230"/>
      <c r="JZU669" s="275"/>
      <c r="KAI669" s="247"/>
      <c r="KAJ669" s="230"/>
      <c r="KAK669" s="275"/>
      <c r="KAY669" s="247"/>
      <c r="KAZ669" s="230"/>
      <c r="KBA669" s="275"/>
      <c r="KBO669" s="247"/>
      <c r="KBP669" s="230"/>
      <c r="KBQ669" s="275"/>
      <c r="KCE669" s="247"/>
      <c r="KCF669" s="230"/>
      <c r="KCG669" s="275"/>
      <c r="KCU669" s="247"/>
      <c r="KCV669" s="230"/>
      <c r="KCW669" s="275"/>
      <c r="KDK669" s="247"/>
      <c r="KDL669" s="230"/>
      <c r="KDM669" s="275"/>
      <c r="KEA669" s="247"/>
      <c r="KEB669" s="230"/>
      <c r="KEC669" s="275"/>
      <c r="KEQ669" s="247"/>
      <c r="KER669" s="230"/>
      <c r="KES669" s="275"/>
      <c r="KFG669" s="247"/>
      <c r="KFH669" s="230"/>
      <c r="KFI669" s="275"/>
      <c r="KFW669" s="247"/>
      <c r="KFX669" s="230"/>
      <c r="KFY669" s="275"/>
      <c r="KGM669" s="247"/>
      <c r="KGN669" s="230"/>
      <c r="KGO669" s="275"/>
      <c r="KHC669" s="247"/>
      <c r="KHD669" s="230"/>
      <c r="KHE669" s="275"/>
      <c r="KHS669" s="247"/>
      <c r="KHT669" s="230"/>
      <c r="KHU669" s="275"/>
      <c r="KII669" s="247"/>
      <c r="KIJ669" s="230"/>
      <c r="KIK669" s="275"/>
      <c r="KIY669" s="247"/>
      <c r="KIZ669" s="230"/>
      <c r="KJA669" s="275"/>
      <c r="KJO669" s="247"/>
      <c r="KJP669" s="230"/>
      <c r="KJQ669" s="275"/>
      <c r="KKE669" s="247"/>
      <c r="KKF669" s="230"/>
      <c r="KKG669" s="275"/>
      <c r="KKU669" s="247"/>
      <c r="KKV669" s="230"/>
      <c r="KKW669" s="275"/>
      <c r="KLK669" s="247"/>
      <c r="KLL669" s="230"/>
      <c r="KLM669" s="275"/>
      <c r="KMA669" s="247"/>
      <c r="KMB669" s="230"/>
      <c r="KMC669" s="275"/>
      <c r="KMQ669" s="247"/>
      <c r="KMR669" s="230"/>
      <c r="KMS669" s="275"/>
      <c r="KNG669" s="247"/>
      <c r="KNH669" s="230"/>
      <c r="KNI669" s="275"/>
      <c r="KNW669" s="247"/>
      <c r="KNX669" s="230"/>
      <c r="KNY669" s="275"/>
      <c r="KOM669" s="247"/>
      <c r="KON669" s="230"/>
      <c r="KOO669" s="275"/>
      <c r="KPC669" s="247"/>
      <c r="KPD669" s="230"/>
      <c r="KPE669" s="275"/>
      <c r="KPS669" s="247"/>
      <c r="KPT669" s="230"/>
      <c r="KPU669" s="275"/>
      <c r="KQI669" s="247"/>
      <c r="KQJ669" s="230"/>
      <c r="KQK669" s="275"/>
      <c r="KQY669" s="247"/>
      <c r="KQZ669" s="230"/>
      <c r="KRA669" s="275"/>
      <c r="KRO669" s="247"/>
      <c r="KRP669" s="230"/>
      <c r="KRQ669" s="275"/>
      <c r="KSE669" s="247"/>
      <c r="KSF669" s="230"/>
      <c r="KSG669" s="275"/>
      <c r="KSU669" s="247"/>
      <c r="KSV669" s="230"/>
      <c r="KSW669" s="275"/>
      <c r="KTK669" s="247"/>
      <c r="KTL669" s="230"/>
      <c r="KTM669" s="275"/>
      <c r="KUA669" s="247"/>
      <c r="KUB669" s="230"/>
      <c r="KUC669" s="275"/>
      <c r="KUQ669" s="247"/>
      <c r="KUR669" s="230"/>
      <c r="KUS669" s="275"/>
      <c r="KVG669" s="247"/>
      <c r="KVH669" s="230"/>
      <c r="KVI669" s="275"/>
      <c r="KVW669" s="247"/>
      <c r="KVX669" s="230"/>
      <c r="KVY669" s="275"/>
      <c r="KWM669" s="247"/>
      <c r="KWN669" s="230"/>
      <c r="KWO669" s="275"/>
      <c r="KXC669" s="247"/>
      <c r="KXD669" s="230"/>
      <c r="KXE669" s="275"/>
      <c r="KXS669" s="247"/>
      <c r="KXT669" s="230"/>
      <c r="KXU669" s="275"/>
      <c r="KYI669" s="247"/>
      <c r="KYJ669" s="230"/>
      <c r="KYK669" s="275"/>
      <c r="KYY669" s="247"/>
      <c r="KYZ669" s="230"/>
      <c r="KZA669" s="275"/>
      <c r="KZO669" s="247"/>
      <c r="KZP669" s="230"/>
      <c r="KZQ669" s="275"/>
      <c r="LAE669" s="247"/>
      <c r="LAF669" s="230"/>
      <c r="LAG669" s="275"/>
      <c r="LAU669" s="247"/>
      <c r="LAV669" s="230"/>
      <c r="LAW669" s="275"/>
      <c r="LBK669" s="247"/>
      <c r="LBL669" s="230"/>
      <c r="LBM669" s="275"/>
      <c r="LCA669" s="247"/>
      <c r="LCB669" s="230"/>
      <c r="LCC669" s="275"/>
      <c r="LCQ669" s="247"/>
      <c r="LCR669" s="230"/>
      <c r="LCS669" s="275"/>
      <c r="LDG669" s="247"/>
      <c r="LDH669" s="230"/>
      <c r="LDI669" s="275"/>
      <c r="LDW669" s="247"/>
      <c r="LDX669" s="230"/>
      <c r="LDY669" s="275"/>
      <c r="LEM669" s="247"/>
      <c r="LEN669" s="230"/>
      <c r="LEO669" s="275"/>
      <c r="LFC669" s="247"/>
      <c r="LFD669" s="230"/>
      <c r="LFE669" s="275"/>
      <c r="LFS669" s="247"/>
      <c r="LFT669" s="230"/>
      <c r="LFU669" s="275"/>
      <c r="LGI669" s="247"/>
      <c r="LGJ669" s="230"/>
      <c r="LGK669" s="275"/>
      <c r="LGY669" s="247"/>
      <c r="LGZ669" s="230"/>
      <c r="LHA669" s="275"/>
      <c r="LHO669" s="247"/>
      <c r="LHP669" s="230"/>
      <c r="LHQ669" s="275"/>
      <c r="LIE669" s="247"/>
      <c r="LIF669" s="230"/>
      <c r="LIG669" s="275"/>
      <c r="LIU669" s="247"/>
      <c r="LIV669" s="230"/>
      <c r="LIW669" s="275"/>
      <c r="LJK669" s="247"/>
      <c r="LJL669" s="230"/>
      <c r="LJM669" s="275"/>
      <c r="LKA669" s="247"/>
      <c r="LKB669" s="230"/>
      <c r="LKC669" s="275"/>
      <c r="LKQ669" s="247"/>
      <c r="LKR669" s="230"/>
      <c r="LKS669" s="275"/>
      <c r="LLG669" s="247"/>
      <c r="LLH669" s="230"/>
      <c r="LLI669" s="275"/>
      <c r="LLW669" s="247"/>
      <c r="LLX669" s="230"/>
      <c r="LLY669" s="275"/>
      <c r="LMM669" s="247"/>
      <c r="LMN669" s="230"/>
      <c r="LMO669" s="275"/>
      <c r="LNC669" s="247"/>
      <c r="LND669" s="230"/>
      <c r="LNE669" s="275"/>
      <c r="LNS669" s="247"/>
      <c r="LNT669" s="230"/>
      <c r="LNU669" s="275"/>
      <c r="LOI669" s="247"/>
      <c r="LOJ669" s="230"/>
      <c r="LOK669" s="275"/>
      <c r="LOY669" s="247"/>
      <c r="LOZ669" s="230"/>
      <c r="LPA669" s="275"/>
      <c r="LPO669" s="247"/>
      <c r="LPP669" s="230"/>
      <c r="LPQ669" s="275"/>
      <c r="LQE669" s="247"/>
      <c r="LQF669" s="230"/>
      <c r="LQG669" s="275"/>
      <c r="LQU669" s="247"/>
      <c r="LQV669" s="230"/>
      <c r="LQW669" s="275"/>
      <c r="LRK669" s="247"/>
      <c r="LRL669" s="230"/>
      <c r="LRM669" s="275"/>
      <c r="LSA669" s="247"/>
      <c r="LSB669" s="230"/>
      <c r="LSC669" s="275"/>
      <c r="LSQ669" s="247"/>
      <c r="LSR669" s="230"/>
      <c r="LSS669" s="275"/>
      <c r="LTG669" s="247"/>
      <c r="LTH669" s="230"/>
      <c r="LTI669" s="275"/>
      <c r="LTW669" s="247"/>
      <c r="LTX669" s="230"/>
      <c r="LTY669" s="275"/>
      <c r="LUM669" s="247"/>
      <c r="LUN669" s="230"/>
      <c r="LUO669" s="275"/>
      <c r="LVC669" s="247"/>
      <c r="LVD669" s="230"/>
      <c r="LVE669" s="275"/>
      <c r="LVS669" s="247"/>
      <c r="LVT669" s="230"/>
      <c r="LVU669" s="275"/>
      <c r="LWI669" s="247"/>
      <c r="LWJ669" s="230"/>
      <c r="LWK669" s="275"/>
      <c r="LWY669" s="247"/>
      <c r="LWZ669" s="230"/>
      <c r="LXA669" s="275"/>
      <c r="LXO669" s="247"/>
      <c r="LXP669" s="230"/>
      <c r="LXQ669" s="275"/>
      <c r="LYE669" s="247"/>
      <c r="LYF669" s="230"/>
      <c r="LYG669" s="275"/>
      <c r="LYU669" s="247"/>
      <c r="LYV669" s="230"/>
      <c r="LYW669" s="275"/>
      <c r="LZK669" s="247"/>
      <c r="LZL669" s="230"/>
      <c r="LZM669" s="275"/>
      <c r="MAA669" s="247"/>
      <c r="MAB669" s="230"/>
      <c r="MAC669" s="275"/>
      <c r="MAQ669" s="247"/>
      <c r="MAR669" s="230"/>
      <c r="MAS669" s="275"/>
      <c r="MBG669" s="247"/>
      <c r="MBH669" s="230"/>
      <c r="MBI669" s="275"/>
      <c r="MBW669" s="247"/>
      <c r="MBX669" s="230"/>
      <c r="MBY669" s="275"/>
      <c r="MCM669" s="247"/>
      <c r="MCN669" s="230"/>
      <c r="MCO669" s="275"/>
      <c r="MDC669" s="247"/>
      <c r="MDD669" s="230"/>
      <c r="MDE669" s="275"/>
      <c r="MDS669" s="247"/>
      <c r="MDT669" s="230"/>
      <c r="MDU669" s="275"/>
      <c r="MEI669" s="247"/>
      <c r="MEJ669" s="230"/>
      <c r="MEK669" s="275"/>
      <c r="MEY669" s="247"/>
      <c r="MEZ669" s="230"/>
      <c r="MFA669" s="275"/>
      <c r="MFO669" s="247"/>
      <c r="MFP669" s="230"/>
      <c r="MFQ669" s="275"/>
      <c r="MGE669" s="247"/>
      <c r="MGF669" s="230"/>
      <c r="MGG669" s="275"/>
      <c r="MGU669" s="247"/>
      <c r="MGV669" s="230"/>
      <c r="MGW669" s="275"/>
      <c r="MHK669" s="247"/>
      <c r="MHL669" s="230"/>
      <c r="MHM669" s="275"/>
      <c r="MIA669" s="247"/>
      <c r="MIB669" s="230"/>
      <c r="MIC669" s="275"/>
      <c r="MIQ669" s="247"/>
      <c r="MIR669" s="230"/>
      <c r="MIS669" s="275"/>
      <c r="MJG669" s="247"/>
      <c r="MJH669" s="230"/>
      <c r="MJI669" s="275"/>
      <c r="MJW669" s="247"/>
      <c r="MJX669" s="230"/>
      <c r="MJY669" s="275"/>
      <c r="MKM669" s="247"/>
      <c r="MKN669" s="230"/>
      <c r="MKO669" s="275"/>
      <c r="MLC669" s="247"/>
      <c r="MLD669" s="230"/>
      <c r="MLE669" s="275"/>
      <c r="MLS669" s="247"/>
      <c r="MLT669" s="230"/>
      <c r="MLU669" s="275"/>
      <c r="MMI669" s="247"/>
      <c r="MMJ669" s="230"/>
      <c r="MMK669" s="275"/>
      <c r="MMY669" s="247"/>
      <c r="MMZ669" s="230"/>
      <c r="MNA669" s="275"/>
      <c r="MNO669" s="247"/>
      <c r="MNP669" s="230"/>
      <c r="MNQ669" s="275"/>
      <c r="MOE669" s="247"/>
      <c r="MOF669" s="230"/>
      <c r="MOG669" s="275"/>
      <c r="MOU669" s="247"/>
      <c r="MOV669" s="230"/>
      <c r="MOW669" s="275"/>
      <c r="MPK669" s="247"/>
      <c r="MPL669" s="230"/>
      <c r="MPM669" s="275"/>
      <c r="MQA669" s="247"/>
      <c r="MQB669" s="230"/>
      <c r="MQC669" s="275"/>
      <c r="MQQ669" s="247"/>
      <c r="MQR669" s="230"/>
      <c r="MQS669" s="275"/>
      <c r="MRG669" s="247"/>
      <c r="MRH669" s="230"/>
      <c r="MRI669" s="275"/>
      <c r="MRW669" s="247"/>
      <c r="MRX669" s="230"/>
      <c r="MRY669" s="275"/>
      <c r="MSM669" s="247"/>
      <c r="MSN669" s="230"/>
      <c r="MSO669" s="275"/>
      <c r="MTC669" s="247"/>
      <c r="MTD669" s="230"/>
      <c r="MTE669" s="275"/>
      <c r="MTS669" s="247"/>
      <c r="MTT669" s="230"/>
      <c r="MTU669" s="275"/>
      <c r="MUI669" s="247"/>
      <c r="MUJ669" s="230"/>
      <c r="MUK669" s="275"/>
      <c r="MUY669" s="247"/>
      <c r="MUZ669" s="230"/>
      <c r="MVA669" s="275"/>
      <c r="MVO669" s="247"/>
      <c r="MVP669" s="230"/>
      <c r="MVQ669" s="275"/>
      <c r="MWE669" s="247"/>
      <c r="MWF669" s="230"/>
      <c r="MWG669" s="275"/>
      <c r="MWU669" s="247"/>
      <c r="MWV669" s="230"/>
      <c r="MWW669" s="275"/>
      <c r="MXK669" s="247"/>
      <c r="MXL669" s="230"/>
      <c r="MXM669" s="275"/>
      <c r="MYA669" s="247"/>
      <c r="MYB669" s="230"/>
      <c r="MYC669" s="275"/>
      <c r="MYQ669" s="247"/>
      <c r="MYR669" s="230"/>
      <c r="MYS669" s="275"/>
      <c r="MZG669" s="247"/>
      <c r="MZH669" s="230"/>
      <c r="MZI669" s="275"/>
      <c r="MZW669" s="247"/>
      <c r="MZX669" s="230"/>
      <c r="MZY669" s="275"/>
      <c r="NAM669" s="247"/>
      <c r="NAN669" s="230"/>
      <c r="NAO669" s="275"/>
      <c r="NBC669" s="247"/>
      <c r="NBD669" s="230"/>
      <c r="NBE669" s="275"/>
      <c r="NBS669" s="247"/>
      <c r="NBT669" s="230"/>
      <c r="NBU669" s="275"/>
      <c r="NCI669" s="247"/>
      <c r="NCJ669" s="230"/>
      <c r="NCK669" s="275"/>
      <c r="NCY669" s="247"/>
      <c r="NCZ669" s="230"/>
      <c r="NDA669" s="275"/>
      <c r="NDO669" s="247"/>
      <c r="NDP669" s="230"/>
      <c r="NDQ669" s="275"/>
      <c r="NEE669" s="247"/>
      <c r="NEF669" s="230"/>
      <c r="NEG669" s="275"/>
      <c r="NEU669" s="247"/>
      <c r="NEV669" s="230"/>
      <c r="NEW669" s="275"/>
      <c r="NFK669" s="247"/>
      <c r="NFL669" s="230"/>
      <c r="NFM669" s="275"/>
      <c r="NGA669" s="247"/>
      <c r="NGB669" s="230"/>
      <c r="NGC669" s="275"/>
      <c r="NGQ669" s="247"/>
      <c r="NGR669" s="230"/>
      <c r="NGS669" s="275"/>
      <c r="NHG669" s="247"/>
      <c r="NHH669" s="230"/>
      <c r="NHI669" s="275"/>
      <c r="NHW669" s="247"/>
      <c r="NHX669" s="230"/>
      <c r="NHY669" s="275"/>
      <c r="NIM669" s="247"/>
      <c r="NIN669" s="230"/>
      <c r="NIO669" s="275"/>
      <c r="NJC669" s="247"/>
      <c r="NJD669" s="230"/>
      <c r="NJE669" s="275"/>
      <c r="NJS669" s="247"/>
      <c r="NJT669" s="230"/>
      <c r="NJU669" s="275"/>
      <c r="NKI669" s="247"/>
      <c r="NKJ669" s="230"/>
      <c r="NKK669" s="275"/>
      <c r="NKY669" s="247"/>
      <c r="NKZ669" s="230"/>
      <c r="NLA669" s="275"/>
      <c r="NLO669" s="247"/>
      <c r="NLP669" s="230"/>
      <c r="NLQ669" s="275"/>
      <c r="NME669" s="247"/>
      <c r="NMF669" s="230"/>
      <c r="NMG669" s="275"/>
      <c r="NMU669" s="247"/>
      <c r="NMV669" s="230"/>
      <c r="NMW669" s="275"/>
      <c r="NNK669" s="247"/>
      <c r="NNL669" s="230"/>
      <c r="NNM669" s="275"/>
      <c r="NOA669" s="247"/>
      <c r="NOB669" s="230"/>
      <c r="NOC669" s="275"/>
      <c r="NOQ669" s="247"/>
      <c r="NOR669" s="230"/>
      <c r="NOS669" s="275"/>
      <c r="NPG669" s="247"/>
      <c r="NPH669" s="230"/>
      <c r="NPI669" s="275"/>
      <c r="NPW669" s="247"/>
      <c r="NPX669" s="230"/>
      <c r="NPY669" s="275"/>
      <c r="NQM669" s="247"/>
      <c r="NQN669" s="230"/>
      <c r="NQO669" s="275"/>
      <c r="NRC669" s="247"/>
      <c r="NRD669" s="230"/>
      <c r="NRE669" s="275"/>
      <c r="NRS669" s="247"/>
      <c r="NRT669" s="230"/>
      <c r="NRU669" s="275"/>
      <c r="NSI669" s="247"/>
      <c r="NSJ669" s="230"/>
      <c r="NSK669" s="275"/>
      <c r="NSY669" s="247"/>
      <c r="NSZ669" s="230"/>
      <c r="NTA669" s="275"/>
      <c r="NTO669" s="247"/>
      <c r="NTP669" s="230"/>
      <c r="NTQ669" s="275"/>
      <c r="NUE669" s="247"/>
      <c r="NUF669" s="230"/>
      <c r="NUG669" s="275"/>
      <c r="NUU669" s="247"/>
      <c r="NUV669" s="230"/>
      <c r="NUW669" s="275"/>
      <c r="NVK669" s="247"/>
      <c r="NVL669" s="230"/>
      <c r="NVM669" s="275"/>
      <c r="NWA669" s="247"/>
      <c r="NWB669" s="230"/>
      <c r="NWC669" s="275"/>
      <c r="NWQ669" s="247"/>
      <c r="NWR669" s="230"/>
      <c r="NWS669" s="275"/>
      <c r="NXG669" s="247"/>
      <c r="NXH669" s="230"/>
      <c r="NXI669" s="275"/>
      <c r="NXW669" s="247"/>
      <c r="NXX669" s="230"/>
      <c r="NXY669" s="275"/>
      <c r="NYM669" s="247"/>
      <c r="NYN669" s="230"/>
      <c r="NYO669" s="275"/>
      <c r="NZC669" s="247"/>
      <c r="NZD669" s="230"/>
      <c r="NZE669" s="275"/>
      <c r="NZS669" s="247"/>
      <c r="NZT669" s="230"/>
      <c r="NZU669" s="275"/>
      <c r="OAI669" s="247"/>
      <c r="OAJ669" s="230"/>
      <c r="OAK669" s="275"/>
      <c r="OAY669" s="247"/>
      <c r="OAZ669" s="230"/>
      <c r="OBA669" s="275"/>
      <c r="OBO669" s="247"/>
      <c r="OBP669" s="230"/>
      <c r="OBQ669" s="275"/>
      <c r="OCE669" s="247"/>
      <c r="OCF669" s="230"/>
      <c r="OCG669" s="275"/>
      <c r="OCU669" s="247"/>
      <c r="OCV669" s="230"/>
      <c r="OCW669" s="275"/>
      <c r="ODK669" s="247"/>
      <c r="ODL669" s="230"/>
      <c r="ODM669" s="275"/>
      <c r="OEA669" s="247"/>
      <c r="OEB669" s="230"/>
      <c r="OEC669" s="275"/>
      <c r="OEQ669" s="247"/>
      <c r="OER669" s="230"/>
      <c r="OES669" s="275"/>
      <c r="OFG669" s="247"/>
      <c r="OFH669" s="230"/>
      <c r="OFI669" s="275"/>
      <c r="OFW669" s="247"/>
      <c r="OFX669" s="230"/>
      <c r="OFY669" s="275"/>
      <c r="OGM669" s="247"/>
      <c r="OGN669" s="230"/>
      <c r="OGO669" s="275"/>
      <c r="OHC669" s="247"/>
      <c r="OHD669" s="230"/>
      <c r="OHE669" s="275"/>
      <c r="OHS669" s="247"/>
      <c r="OHT669" s="230"/>
      <c r="OHU669" s="275"/>
      <c r="OII669" s="247"/>
      <c r="OIJ669" s="230"/>
      <c r="OIK669" s="275"/>
      <c r="OIY669" s="247"/>
      <c r="OIZ669" s="230"/>
      <c r="OJA669" s="275"/>
      <c r="OJO669" s="247"/>
      <c r="OJP669" s="230"/>
      <c r="OJQ669" s="275"/>
      <c r="OKE669" s="247"/>
      <c r="OKF669" s="230"/>
      <c r="OKG669" s="275"/>
      <c r="OKU669" s="247"/>
      <c r="OKV669" s="230"/>
      <c r="OKW669" s="275"/>
      <c r="OLK669" s="247"/>
      <c r="OLL669" s="230"/>
      <c r="OLM669" s="275"/>
      <c r="OMA669" s="247"/>
      <c r="OMB669" s="230"/>
      <c r="OMC669" s="275"/>
      <c r="OMQ669" s="247"/>
      <c r="OMR669" s="230"/>
      <c r="OMS669" s="275"/>
      <c r="ONG669" s="247"/>
      <c r="ONH669" s="230"/>
      <c r="ONI669" s="275"/>
      <c r="ONW669" s="247"/>
      <c r="ONX669" s="230"/>
      <c r="ONY669" s="275"/>
      <c r="OOM669" s="247"/>
      <c r="OON669" s="230"/>
      <c r="OOO669" s="275"/>
      <c r="OPC669" s="247"/>
      <c r="OPD669" s="230"/>
      <c r="OPE669" s="275"/>
      <c r="OPS669" s="247"/>
      <c r="OPT669" s="230"/>
      <c r="OPU669" s="275"/>
      <c r="OQI669" s="247"/>
      <c r="OQJ669" s="230"/>
      <c r="OQK669" s="275"/>
      <c r="OQY669" s="247"/>
      <c r="OQZ669" s="230"/>
      <c r="ORA669" s="275"/>
      <c r="ORO669" s="247"/>
      <c r="ORP669" s="230"/>
      <c r="ORQ669" s="275"/>
      <c r="OSE669" s="247"/>
      <c r="OSF669" s="230"/>
      <c r="OSG669" s="275"/>
      <c r="OSU669" s="247"/>
      <c r="OSV669" s="230"/>
      <c r="OSW669" s="275"/>
      <c r="OTK669" s="247"/>
      <c r="OTL669" s="230"/>
      <c r="OTM669" s="275"/>
      <c r="OUA669" s="247"/>
      <c r="OUB669" s="230"/>
      <c r="OUC669" s="275"/>
      <c r="OUQ669" s="247"/>
      <c r="OUR669" s="230"/>
      <c r="OUS669" s="275"/>
      <c r="OVG669" s="247"/>
      <c r="OVH669" s="230"/>
      <c r="OVI669" s="275"/>
      <c r="OVW669" s="247"/>
      <c r="OVX669" s="230"/>
      <c r="OVY669" s="275"/>
      <c r="OWM669" s="247"/>
      <c r="OWN669" s="230"/>
      <c r="OWO669" s="275"/>
      <c r="OXC669" s="247"/>
      <c r="OXD669" s="230"/>
      <c r="OXE669" s="275"/>
      <c r="OXS669" s="247"/>
      <c r="OXT669" s="230"/>
      <c r="OXU669" s="275"/>
      <c r="OYI669" s="247"/>
      <c r="OYJ669" s="230"/>
      <c r="OYK669" s="275"/>
      <c r="OYY669" s="247"/>
      <c r="OYZ669" s="230"/>
      <c r="OZA669" s="275"/>
      <c r="OZO669" s="247"/>
      <c r="OZP669" s="230"/>
      <c r="OZQ669" s="275"/>
      <c r="PAE669" s="247"/>
      <c r="PAF669" s="230"/>
      <c r="PAG669" s="275"/>
      <c r="PAU669" s="247"/>
      <c r="PAV669" s="230"/>
      <c r="PAW669" s="275"/>
      <c r="PBK669" s="247"/>
      <c r="PBL669" s="230"/>
      <c r="PBM669" s="275"/>
      <c r="PCA669" s="247"/>
      <c r="PCB669" s="230"/>
      <c r="PCC669" s="275"/>
      <c r="PCQ669" s="247"/>
      <c r="PCR669" s="230"/>
      <c r="PCS669" s="275"/>
      <c r="PDG669" s="247"/>
      <c r="PDH669" s="230"/>
      <c r="PDI669" s="275"/>
      <c r="PDW669" s="247"/>
      <c r="PDX669" s="230"/>
      <c r="PDY669" s="275"/>
      <c r="PEM669" s="247"/>
      <c r="PEN669" s="230"/>
      <c r="PEO669" s="275"/>
      <c r="PFC669" s="247"/>
      <c r="PFD669" s="230"/>
      <c r="PFE669" s="275"/>
      <c r="PFS669" s="247"/>
      <c r="PFT669" s="230"/>
      <c r="PFU669" s="275"/>
      <c r="PGI669" s="247"/>
      <c r="PGJ669" s="230"/>
      <c r="PGK669" s="275"/>
      <c r="PGY669" s="247"/>
      <c r="PGZ669" s="230"/>
      <c r="PHA669" s="275"/>
      <c r="PHO669" s="247"/>
      <c r="PHP669" s="230"/>
      <c r="PHQ669" s="275"/>
      <c r="PIE669" s="247"/>
      <c r="PIF669" s="230"/>
      <c r="PIG669" s="275"/>
      <c r="PIU669" s="247"/>
      <c r="PIV669" s="230"/>
      <c r="PIW669" s="275"/>
      <c r="PJK669" s="247"/>
      <c r="PJL669" s="230"/>
      <c r="PJM669" s="275"/>
      <c r="PKA669" s="247"/>
      <c r="PKB669" s="230"/>
      <c r="PKC669" s="275"/>
      <c r="PKQ669" s="247"/>
      <c r="PKR669" s="230"/>
      <c r="PKS669" s="275"/>
      <c r="PLG669" s="247"/>
      <c r="PLH669" s="230"/>
      <c r="PLI669" s="275"/>
      <c r="PLW669" s="247"/>
      <c r="PLX669" s="230"/>
      <c r="PLY669" s="275"/>
      <c r="PMM669" s="247"/>
      <c r="PMN669" s="230"/>
      <c r="PMO669" s="275"/>
      <c r="PNC669" s="247"/>
      <c r="PND669" s="230"/>
      <c r="PNE669" s="275"/>
      <c r="PNS669" s="247"/>
      <c r="PNT669" s="230"/>
      <c r="PNU669" s="275"/>
      <c r="POI669" s="247"/>
      <c r="POJ669" s="230"/>
      <c r="POK669" s="275"/>
      <c r="POY669" s="247"/>
      <c r="POZ669" s="230"/>
      <c r="PPA669" s="275"/>
      <c r="PPO669" s="247"/>
      <c r="PPP669" s="230"/>
      <c r="PPQ669" s="275"/>
      <c r="PQE669" s="247"/>
      <c r="PQF669" s="230"/>
      <c r="PQG669" s="275"/>
      <c r="PQU669" s="247"/>
      <c r="PQV669" s="230"/>
      <c r="PQW669" s="275"/>
      <c r="PRK669" s="247"/>
      <c r="PRL669" s="230"/>
      <c r="PRM669" s="275"/>
      <c r="PSA669" s="247"/>
      <c r="PSB669" s="230"/>
      <c r="PSC669" s="275"/>
      <c r="PSQ669" s="247"/>
      <c r="PSR669" s="230"/>
      <c r="PSS669" s="275"/>
      <c r="PTG669" s="247"/>
      <c r="PTH669" s="230"/>
      <c r="PTI669" s="275"/>
      <c r="PTW669" s="247"/>
      <c r="PTX669" s="230"/>
      <c r="PTY669" s="275"/>
      <c r="PUM669" s="247"/>
      <c r="PUN669" s="230"/>
      <c r="PUO669" s="275"/>
      <c r="PVC669" s="247"/>
      <c r="PVD669" s="230"/>
      <c r="PVE669" s="275"/>
      <c r="PVS669" s="247"/>
      <c r="PVT669" s="230"/>
      <c r="PVU669" s="275"/>
      <c r="PWI669" s="247"/>
      <c r="PWJ669" s="230"/>
      <c r="PWK669" s="275"/>
      <c r="PWY669" s="247"/>
      <c r="PWZ669" s="230"/>
      <c r="PXA669" s="275"/>
      <c r="PXO669" s="247"/>
      <c r="PXP669" s="230"/>
      <c r="PXQ669" s="275"/>
      <c r="PYE669" s="247"/>
      <c r="PYF669" s="230"/>
      <c r="PYG669" s="275"/>
      <c r="PYU669" s="247"/>
      <c r="PYV669" s="230"/>
      <c r="PYW669" s="275"/>
      <c r="PZK669" s="247"/>
      <c r="PZL669" s="230"/>
      <c r="PZM669" s="275"/>
      <c r="QAA669" s="247"/>
      <c r="QAB669" s="230"/>
      <c r="QAC669" s="275"/>
      <c r="QAQ669" s="247"/>
      <c r="QAR669" s="230"/>
      <c r="QAS669" s="275"/>
      <c r="QBG669" s="247"/>
      <c r="QBH669" s="230"/>
      <c r="QBI669" s="275"/>
      <c r="QBW669" s="247"/>
      <c r="QBX669" s="230"/>
      <c r="QBY669" s="275"/>
      <c r="QCM669" s="247"/>
      <c r="QCN669" s="230"/>
      <c r="QCO669" s="275"/>
      <c r="QDC669" s="247"/>
      <c r="QDD669" s="230"/>
      <c r="QDE669" s="275"/>
      <c r="QDS669" s="247"/>
      <c r="QDT669" s="230"/>
      <c r="QDU669" s="275"/>
      <c r="QEI669" s="247"/>
      <c r="QEJ669" s="230"/>
      <c r="QEK669" s="275"/>
      <c r="QEY669" s="247"/>
      <c r="QEZ669" s="230"/>
      <c r="QFA669" s="275"/>
      <c r="QFO669" s="247"/>
      <c r="QFP669" s="230"/>
      <c r="QFQ669" s="275"/>
      <c r="QGE669" s="247"/>
      <c r="QGF669" s="230"/>
      <c r="QGG669" s="275"/>
      <c r="QGU669" s="247"/>
      <c r="QGV669" s="230"/>
      <c r="QGW669" s="275"/>
      <c r="QHK669" s="247"/>
      <c r="QHL669" s="230"/>
      <c r="QHM669" s="275"/>
      <c r="QIA669" s="247"/>
      <c r="QIB669" s="230"/>
      <c r="QIC669" s="275"/>
      <c r="QIQ669" s="247"/>
      <c r="QIR669" s="230"/>
      <c r="QIS669" s="275"/>
      <c r="QJG669" s="247"/>
      <c r="QJH669" s="230"/>
      <c r="QJI669" s="275"/>
      <c r="QJW669" s="247"/>
      <c r="QJX669" s="230"/>
      <c r="QJY669" s="275"/>
      <c r="QKM669" s="247"/>
      <c r="QKN669" s="230"/>
      <c r="QKO669" s="275"/>
      <c r="QLC669" s="247"/>
      <c r="QLD669" s="230"/>
      <c r="QLE669" s="275"/>
      <c r="QLS669" s="247"/>
      <c r="QLT669" s="230"/>
      <c r="QLU669" s="275"/>
      <c r="QMI669" s="247"/>
      <c r="QMJ669" s="230"/>
      <c r="QMK669" s="275"/>
      <c r="QMY669" s="247"/>
      <c r="QMZ669" s="230"/>
      <c r="QNA669" s="275"/>
      <c r="QNO669" s="247"/>
      <c r="QNP669" s="230"/>
      <c r="QNQ669" s="275"/>
      <c r="QOE669" s="247"/>
      <c r="QOF669" s="230"/>
      <c r="QOG669" s="275"/>
      <c r="QOU669" s="247"/>
      <c r="QOV669" s="230"/>
      <c r="QOW669" s="275"/>
      <c r="QPK669" s="247"/>
      <c r="QPL669" s="230"/>
      <c r="QPM669" s="275"/>
      <c r="QQA669" s="247"/>
      <c r="QQB669" s="230"/>
      <c r="QQC669" s="275"/>
      <c r="QQQ669" s="247"/>
      <c r="QQR669" s="230"/>
      <c r="QQS669" s="275"/>
      <c r="QRG669" s="247"/>
      <c r="QRH669" s="230"/>
      <c r="QRI669" s="275"/>
      <c r="QRW669" s="247"/>
      <c r="QRX669" s="230"/>
      <c r="QRY669" s="275"/>
      <c r="QSM669" s="247"/>
      <c r="QSN669" s="230"/>
      <c r="QSO669" s="275"/>
      <c r="QTC669" s="247"/>
      <c r="QTD669" s="230"/>
      <c r="QTE669" s="275"/>
      <c r="QTS669" s="247"/>
      <c r="QTT669" s="230"/>
      <c r="QTU669" s="275"/>
      <c r="QUI669" s="247"/>
      <c r="QUJ669" s="230"/>
      <c r="QUK669" s="275"/>
      <c r="QUY669" s="247"/>
      <c r="QUZ669" s="230"/>
      <c r="QVA669" s="275"/>
      <c r="QVO669" s="247"/>
      <c r="QVP669" s="230"/>
      <c r="QVQ669" s="275"/>
      <c r="QWE669" s="247"/>
      <c r="QWF669" s="230"/>
      <c r="QWG669" s="275"/>
      <c r="QWU669" s="247"/>
      <c r="QWV669" s="230"/>
      <c r="QWW669" s="275"/>
      <c r="QXK669" s="247"/>
      <c r="QXL669" s="230"/>
      <c r="QXM669" s="275"/>
      <c r="QYA669" s="247"/>
      <c r="QYB669" s="230"/>
      <c r="QYC669" s="275"/>
      <c r="QYQ669" s="247"/>
      <c r="QYR669" s="230"/>
      <c r="QYS669" s="275"/>
      <c r="QZG669" s="247"/>
      <c r="QZH669" s="230"/>
      <c r="QZI669" s="275"/>
      <c r="QZW669" s="247"/>
      <c r="QZX669" s="230"/>
      <c r="QZY669" s="275"/>
      <c r="RAM669" s="247"/>
      <c r="RAN669" s="230"/>
      <c r="RAO669" s="275"/>
      <c r="RBC669" s="247"/>
      <c r="RBD669" s="230"/>
      <c r="RBE669" s="275"/>
      <c r="RBS669" s="247"/>
      <c r="RBT669" s="230"/>
      <c r="RBU669" s="275"/>
      <c r="RCI669" s="247"/>
      <c r="RCJ669" s="230"/>
      <c r="RCK669" s="275"/>
      <c r="RCY669" s="247"/>
      <c r="RCZ669" s="230"/>
      <c r="RDA669" s="275"/>
      <c r="RDO669" s="247"/>
      <c r="RDP669" s="230"/>
      <c r="RDQ669" s="275"/>
      <c r="REE669" s="247"/>
      <c r="REF669" s="230"/>
      <c r="REG669" s="275"/>
      <c r="REU669" s="247"/>
      <c r="REV669" s="230"/>
      <c r="REW669" s="275"/>
      <c r="RFK669" s="247"/>
      <c r="RFL669" s="230"/>
      <c r="RFM669" s="275"/>
      <c r="RGA669" s="247"/>
      <c r="RGB669" s="230"/>
      <c r="RGC669" s="275"/>
      <c r="RGQ669" s="247"/>
      <c r="RGR669" s="230"/>
      <c r="RGS669" s="275"/>
      <c r="RHG669" s="247"/>
      <c r="RHH669" s="230"/>
      <c r="RHI669" s="275"/>
      <c r="RHW669" s="247"/>
      <c r="RHX669" s="230"/>
      <c r="RHY669" s="275"/>
      <c r="RIM669" s="247"/>
      <c r="RIN669" s="230"/>
      <c r="RIO669" s="275"/>
      <c r="RJC669" s="247"/>
      <c r="RJD669" s="230"/>
      <c r="RJE669" s="275"/>
      <c r="RJS669" s="247"/>
      <c r="RJT669" s="230"/>
      <c r="RJU669" s="275"/>
      <c r="RKI669" s="247"/>
      <c r="RKJ669" s="230"/>
      <c r="RKK669" s="275"/>
      <c r="RKY669" s="247"/>
      <c r="RKZ669" s="230"/>
      <c r="RLA669" s="275"/>
      <c r="RLO669" s="247"/>
      <c r="RLP669" s="230"/>
      <c r="RLQ669" s="275"/>
      <c r="RME669" s="247"/>
      <c r="RMF669" s="230"/>
      <c r="RMG669" s="275"/>
      <c r="RMU669" s="247"/>
      <c r="RMV669" s="230"/>
      <c r="RMW669" s="275"/>
      <c r="RNK669" s="247"/>
      <c r="RNL669" s="230"/>
      <c r="RNM669" s="275"/>
      <c r="ROA669" s="247"/>
      <c r="ROB669" s="230"/>
      <c r="ROC669" s="275"/>
      <c r="ROQ669" s="247"/>
      <c r="ROR669" s="230"/>
      <c r="ROS669" s="275"/>
      <c r="RPG669" s="247"/>
      <c r="RPH669" s="230"/>
      <c r="RPI669" s="275"/>
      <c r="RPW669" s="247"/>
      <c r="RPX669" s="230"/>
      <c r="RPY669" s="275"/>
      <c r="RQM669" s="247"/>
      <c r="RQN669" s="230"/>
      <c r="RQO669" s="275"/>
      <c r="RRC669" s="247"/>
      <c r="RRD669" s="230"/>
      <c r="RRE669" s="275"/>
      <c r="RRS669" s="247"/>
      <c r="RRT669" s="230"/>
      <c r="RRU669" s="275"/>
      <c r="RSI669" s="247"/>
      <c r="RSJ669" s="230"/>
      <c r="RSK669" s="275"/>
      <c r="RSY669" s="247"/>
      <c r="RSZ669" s="230"/>
      <c r="RTA669" s="275"/>
      <c r="RTO669" s="247"/>
      <c r="RTP669" s="230"/>
      <c r="RTQ669" s="275"/>
      <c r="RUE669" s="247"/>
      <c r="RUF669" s="230"/>
      <c r="RUG669" s="275"/>
      <c r="RUU669" s="247"/>
      <c r="RUV669" s="230"/>
      <c r="RUW669" s="275"/>
      <c r="RVK669" s="247"/>
      <c r="RVL669" s="230"/>
      <c r="RVM669" s="275"/>
      <c r="RWA669" s="247"/>
      <c r="RWB669" s="230"/>
      <c r="RWC669" s="275"/>
      <c r="RWQ669" s="247"/>
      <c r="RWR669" s="230"/>
      <c r="RWS669" s="275"/>
      <c r="RXG669" s="247"/>
      <c r="RXH669" s="230"/>
      <c r="RXI669" s="275"/>
      <c r="RXW669" s="247"/>
      <c r="RXX669" s="230"/>
      <c r="RXY669" s="275"/>
      <c r="RYM669" s="247"/>
      <c r="RYN669" s="230"/>
      <c r="RYO669" s="275"/>
      <c r="RZC669" s="247"/>
      <c r="RZD669" s="230"/>
      <c r="RZE669" s="275"/>
      <c r="RZS669" s="247"/>
      <c r="RZT669" s="230"/>
      <c r="RZU669" s="275"/>
      <c r="SAI669" s="247"/>
      <c r="SAJ669" s="230"/>
      <c r="SAK669" s="275"/>
      <c r="SAY669" s="247"/>
      <c r="SAZ669" s="230"/>
      <c r="SBA669" s="275"/>
      <c r="SBO669" s="247"/>
      <c r="SBP669" s="230"/>
      <c r="SBQ669" s="275"/>
      <c r="SCE669" s="247"/>
      <c r="SCF669" s="230"/>
      <c r="SCG669" s="275"/>
      <c r="SCU669" s="247"/>
      <c r="SCV669" s="230"/>
      <c r="SCW669" s="275"/>
      <c r="SDK669" s="247"/>
      <c r="SDL669" s="230"/>
      <c r="SDM669" s="275"/>
      <c r="SEA669" s="247"/>
      <c r="SEB669" s="230"/>
      <c r="SEC669" s="275"/>
      <c r="SEQ669" s="247"/>
      <c r="SER669" s="230"/>
      <c r="SES669" s="275"/>
      <c r="SFG669" s="247"/>
      <c r="SFH669" s="230"/>
      <c r="SFI669" s="275"/>
      <c r="SFW669" s="247"/>
      <c r="SFX669" s="230"/>
      <c r="SFY669" s="275"/>
      <c r="SGM669" s="247"/>
      <c r="SGN669" s="230"/>
      <c r="SGO669" s="275"/>
      <c r="SHC669" s="247"/>
      <c r="SHD669" s="230"/>
      <c r="SHE669" s="275"/>
      <c r="SHS669" s="247"/>
      <c r="SHT669" s="230"/>
      <c r="SHU669" s="275"/>
      <c r="SII669" s="247"/>
      <c r="SIJ669" s="230"/>
      <c r="SIK669" s="275"/>
      <c r="SIY669" s="247"/>
      <c r="SIZ669" s="230"/>
      <c r="SJA669" s="275"/>
      <c r="SJO669" s="247"/>
      <c r="SJP669" s="230"/>
      <c r="SJQ669" s="275"/>
      <c r="SKE669" s="247"/>
      <c r="SKF669" s="230"/>
      <c r="SKG669" s="275"/>
      <c r="SKU669" s="247"/>
      <c r="SKV669" s="230"/>
      <c r="SKW669" s="275"/>
      <c r="SLK669" s="247"/>
      <c r="SLL669" s="230"/>
      <c r="SLM669" s="275"/>
      <c r="SMA669" s="247"/>
      <c r="SMB669" s="230"/>
      <c r="SMC669" s="275"/>
      <c r="SMQ669" s="247"/>
      <c r="SMR669" s="230"/>
      <c r="SMS669" s="275"/>
      <c r="SNG669" s="247"/>
      <c r="SNH669" s="230"/>
      <c r="SNI669" s="275"/>
      <c r="SNW669" s="247"/>
      <c r="SNX669" s="230"/>
      <c r="SNY669" s="275"/>
      <c r="SOM669" s="247"/>
      <c r="SON669" s="230"/>
      <c r="SOO669" s="275"/>
      <c r="SPC669" s="247"/>
      <c r="SPD669" s="230"/>
      <c r="SPE669" s="275"/>
      <c r="SPS669" s="247"/>
      <c r="SPT669" s="230"/>
      <c r="SPU669" s="275"/>
      <c r="SQI669" s="247"/>
      <c r="SQJ669" s="230"/>
      <c r="SQK669" s="275"/>
      <c r="SQY669" s="247"/>
      <c r="SQZ669" s="230"/>
      <c r="SRA669" s="275"/>
      <c r="SRO669" s="247"/>
      <c r="SRP669" s="230"/>
      <c r="SRQ669" s="275"/>
      <c r="SSE669" s="247"/>
      <c r="SSF669" s="230"/>
      <c r="SSG669" s="275"/>
      <c r="SSU669" s="247"/>
      <c r="SSV669" s="230"/>
      <c r="SSW669" s="275"/>
      <c r="STK669" s="247"/>
      <c r="STL669" s="230"/>
      <c r="STM669" s="275"/>
      <c r="SUA669" s="247"/>
      <c r="SUB669" s="230"/>
      <c r="SUC669" s="275"/>
      <c r="SUQ669" s="247"/>
      <c r="SUR669" s="230"/>
      <c r="SUS669" s="275"/>
      <c r="SVG669" s="247"/>
      <c r="SVH669" s="230"/>
      <c r="SVI669" s="275"/>
      <c r="SVW669" s="247"/>
      <c r="SVX669" s="230"/>
      <c r="SVY669" s="275"/>
      <c r="SWM669" s="247"/>
      <c r="SWN669" s="230"/>
      <c r="SWO669" s="275"/>
      <c r="SXC669" s="247"/>
      <c r="SXD669" s="230"/>
      <c r="SXE669" s="275"/>
      <c r="SXS669" s="247"/>
      <c r="SXT669" s="230"/>
      <c r="SXU669" s="275"/>
      <c r="SYI669" s="247"/>
      <c r="SYJ669" s="230"/>
      <c r="SYK669" s="275"/>
      <c r="SYY669" s="247"/>
      <c r="SYZ669" s="230"/>
      <c r="SZA669" s="275"/>
      <c r="SZO669" s="247"/>
      <c r="SZP669" s="230"/>
      <c r="SZQ669" s="275"/>
      <c r="TAE669" s="247"/>
      <c r="TAF669" s="230"/>
      <c r="TAG669" s="275"/>
      <c r="TAU669" s="247"/>
      <c r="TAV669" s="230"/>
      <c r="TAW669" s="275"/>
      <c r="TBK669" s="247"/>
      <c r="TBL669" s="230"/>
      <c r="TBM669" s="275"/>
      <c r="TCA669" s="247"/>
      <c r="TCB669" s="230"/>
      <c r="TCC669" s="275"/>
      <c r="TCQ669" s="247"/>
      <c r="TCR669" s="230"/>
      <c r="TCS669" s="275"/>
      <c r="TDG669" s="247"/>
      <c r="TDH669" s="230"/>
      <c r="TDI669" s="275"/>
      <c r="TDW669" s="247"/>
      <c r="TDX669" s="230"/>
      <c r="TDY669" s="275"/>
      <c r="TEM669" s="247"/>
      <c r="TEN669" s="230"/>
      <c r="TEO669" s="275"/>
      <c r="TFC669" s="247"/>
      <c r="TFD669" s="230"/>
      <c r="TFE669" s="275"/>
      <c r="TFS669" s="247"/>
      <c r="TFT669" s="230"/>
      <c r="TFU669" s="275"/>
      <c r="TGI669" s="247"/>
      <c r="TGJ669" s="230"/>
      <c r="TGK669" s="275"/>
      <c r="TGY669" s="247"/>
      <c r="TGZ669" s="230"/>
      <c r="THA669" s="275"/>
      <c r="THO669" s="247"/>
      <c r="THP669" s="230"/>
      <c r="THQ669" s="275"/>
      <c r="TIE669" s="247"/>
      <c r="TIF669" s="230"/>
      <c r="TIG669" s="275"/>
      <c r="TIU669" s="247"/>
      <c r="TIV669" s="230"/>
      <c r="TIW669" s="275"/>
      <c r="TJK669" s="247"/>
      <c r="TJL669" s="230"/>
      <c r="TJM669" s="275"/>
      <c r="TKA669" s="247"/>
      <c r="TKB669" s="230"/>
      <c r="TKC669" s="275"/>
      <c r="TKQ669" s="247"/>
      <c r="TKR669" s="230"/>
      <c r="TKS669" s="275"/>
      <c r="TLG669" s="247"/>
      <c r="TLH669" s="230"/>
      <c r="TLI669" s="275"/>
      <c r="TLW669" s="247"/>
      <c r="TLX669" s="230"/>
      <c r="TLY669" s="275"/>
      <c r="TMM669" s="247"/>
      <c r="TMN669" s="230"/>
      <c r="TMO669" s="275"/>
      <c r="TNC669" s="247"/>
      <c r="TND669" s="230"/>
      <c r="TNE669" s="275"/>
      <c r="TNS669" s="247"/>
      <c r="TNT669" s="230"/>
      <c r="TNU669" s="275"/>
      <c r="TOI669" s="247"/>
      <c r="TOJ669" s="230"/>
      <c r="TOK669" s="275"/>
      <c r="TOY669" s="247"/>
      <c r="TOZ669" s="230"/>
      <c r="TPA669" s="275"/>
      <c r="TPO669" s="247"/>
      <c r="TPP669" s="230"/>
      <c r="TPQ669" s="275"/>
      <c r="TQE669" s="247"/>
      <c r="TQF669" s="230"/>
      <c r="TQG669" s="275"/>
      <c r="TQU669" s="247"/>
      <c r="TQV669" s="230"/>
      <c r="TQW669" s="275"/>
      <c r="TRK669" s="247"/>
      <c r="TRL669" s="230"/>
      <c r="TRM669" s="275"/>
      <c r="TSA669" s="247"/>
      <c r="TSB669" s="230"/>
      <c r="TSC669" s="275"/>
      <c r="TSQ669" s="247"/>
      <c r="TSR669" s="230"/>
      <c r="TSS669" s="275"/>
      <c r="TTG669" s="247"/>
      <c r="TTH669" s="230"/>
      <c r="TTI669" s="275"/>
      <c r="TTW669" s="247"/>
      <c r="TTX669" s="230"/>
      <c r="TTY669" s="275"/>
      <c r="TUM669" s="247"/>
      <c r="TUN669" s="230"/>
      <c r="TUO669" s="275"/>
      <c r="TVC669" s="247"/>
      <c r="TVD669" s="230"/>
      <c r="TVE669" s="275"/>
      <c r="TVS669" s="247"/>
      <c r="TVT669" s="230"/>
      <c r="TVU669" s="275"/>
      <c r="TWI669" s="247"/>
      <c r="TWJ669" s="230"/>
      <c r="TWK669" s="275"/>
      <c r="TWY669" s="247"/>
      <c r="TWZ669" s="230"/>
      <c r="TXA669" s="275"/>
      <c r="TXO669" s="247"/>
      <c r="TXP669" s="230"/>
      <c r="TXQ669" s="275"/>
      <c r="TYE669" s="247"/>
      <c r="TYF669" s="230"/>
      <c r="TYG669" s="275"/>
      <c r="TYU669" s="247"/>
      <c r="TYV669" s="230"/>
      <c r="TYW669" s="275"/>
      <c r="TZK669" s="247"/>
      <c r="TZL669" s="230"/>
      <c r="TZM669" s="275"/>
      <c r="UAA669" s="247"/>
      <c r="UAB669" s="230"/>
      <c r="UAC669" s="275"/>
      <c r="UAQ669" s="247"/>
      <c r="UAR669" s="230"/>
      <c r="UAS669" s="275"/>
      <c r="UBG669" s="247"/>
      <c r="UBH669" s="230"/>
      <c r="UBI669" s="275"/>
      <c r="UBW669" s="247"/>
      <c r="UBX669" s="230"/>
      <c r="UBY669" s="275"/>
      <c r="UCM669" s="247"/>
      <c r="UCN669" s="230"/>
      <c r="UCO669" s="275"/>
      <c r="UDC669" s="247"/>
      <c r="UDD669" s="230"/>
      <c r="UDE669" s="275"/>
      <c r="UDS669" s="247"/>
      <c r="UDT669" s="230"/>
      <c r="UDU669" s="275"/>
      <c r="UEI669" s="247"/>
      <c r="UEJ669" s="230"/>
      <c r="UEK669" s="275"/>
      <c r="UEY669" s="247"/>
      <c r="UEZ669" s="230"/>
      <c r="UFA669" s="275"/>
      <c r="UFO669" s="247"/>
      <c r="UFP669" s="230"/>
      <c r="UFQ669" s="275"/>
      <c r="UGE669" s="247"/>
      <c r="UGF669" s="230"/>
      <c r="UGG669" s="275"/>
      <c r="UGU669" s="247"/>
      <c r="UGV669" s="230"/>
      <c r="UGW669" s="275"/>
      <c r="UHK669" s="247"/>
      <c r="UHL669" s="230"/>
      <c r="UHM669" s="275"/>
      <c r="UIA669" s="247"/>
      <c r="UIB669" s="230"/>
      <c r="UIC669" s="275"/>
      <c r="UIQ669" s="247"/>
      <c r="UIR669" s="230"/>
      <c r="UIS669" s="275"/>
      <c r="UJG669" s="247"/>
      <c r="UJH669" s="230"/>
      <c r="UJI669" s="275"/>
      <c r="UJW669" s="247"/>
      <c r="UJX669" s="230"/>
      <c r="UJY669" s="275"/>
      <c r="UKM669" s="247"/>
      <c r="UKN669" s="230"/>
      <c r="UKO669" s="275"/>
      <c r="ULC669" s="247"/>
      <c r="ULD669" s="230"/>
      <c r="ULE669" s="275"/>
      <c r="ULS669" s="247"/>
      <c r="ULT669" s="230"/>
      <c r="ULU669" s="275"/>
      <c r="UMI669" s="247"/>
      <c r="UMJ669" s="230"/>
      <c r="UMK669" s="275"/>
      <c r="UMY669" s="247"/>
      <c r="UMZ669" s="230"/>
      <c r="UNA669" s="275"/>
      <c r="UNO669" s="247"/>
      <c r="UNP669" s="230"/>
      <c r="UNQ669" s="275"/>
      <c r="UOE669" s="247"/>
      <c r="UOF669" s="230"/>
      <c r="UOG669" s="275"/>
      <c r="UOU669" s="247"/>
      <c r="UOV669" s="230"/>
      <c r="UOW669" s="275"/>
      <c r="UPK669" s="247"/>
      <c r="UPL669" s="230"/>
      <c r="UPM669" s="275"/>
      <c r="UQA669" s="247"/>
      <c r="UQB669" s="230"/>
      <c r="UQC669" s="275"/>
      <c r="UQQ669" s="247"/>
      <c r="UQR669" s="230"/>
      <c r="UQS669" s="275"/>
      <c r="URG669" s="247"/>
      <c r="URH669" s="230"/>
      <c r="URI669" s="275"/>
      <c r="URW669" s="247"/>
      <c r="URX669" s="230"/>
      <c r="URY669" s="275"/>
      <c r="USM669" s="247"/>
      <c r="USN669" s="230"/>
      <c r="USO669" s="275"/>
      <c r="UTC669" s="247"/>
      <c r="UTD669" s="230"/>
      <c r="UTE669" s="275"/>
      <c r="UTS669" s="247"/>
      <c r="UTT669" s="230"/>
      <c r="UTU669" s="275"/>
      <c r="UUI669" s="247"/>
      <c r="UUJ669" s="230"/>
      <c r="UUK669" s="275"/>
      <c r="UUY669" s="247"/>
      <c r="UUZ669" s="230"/>
      <c r="UVA669" s="275"/>
      <c r="UVO669" s="247"/>
      <c r="UVP669" s="230"/>
      <c r="UVQ669" s="275"/>
      <c r="UWE669" s="247"/>
      <c r="UWF669" s="230"/>
      <c r="UWG669" s="275"/>
      <c r="UWU669" s="247"/>
      <c r="UWV669" s="230"/>
      <c r="UWW669" s="275"/>
      <c r="UXK669" s="247"/>
      <c r="UXL669" s="230"/>
      <c r="UXM669" s="275"/>
      <c r="UYA669" s="247"/>
      <c r="UYB669" s="230"/>
      <c r="UYC669" s="275"/>
      <c r="UYQ669" s="247"/>
      <c r="UYR669" s="230"/>
      <c r="UYS669" s="275"/>
      <c r="UZG669" s="247"/>
      <c r="UZH669" s="230"/>
      <c r="UZI669" s="275"/>
      <c r="UZW669" s="247"/>
      <c r="UZX669" s="230"/>
      <c r="UZY669" s="275"/>
      <c r="VAM669" s="247"/>
      <c r="VAN669" s="230"/>
      <c r="VAO669" s="275"/>
      <c r="VBC669" s="247"/>
      <c r="VBD669" s="230"/>
      <c r="VBE669" s="275"/>
      <c r="VBS669" s="247"/>
      <c r="VBT669" s="230"/>
      <c r="VBU669" s="275"/>
      <c r="VCI669" s="247"/>
      <c r="VCJ669" s="230"/>
      <c r="VCK669" s="275"/>
      <c r="VCY669" s="247"/>
      <c r="VCZ669" s="230"/>
      <c r="VDA669" s="275"/>
      <c r="VDO669" s="247"/>
      <c r="VDP669" s="230"/>
      <c r="VDQ669" s="275"/>
      <c r="VEE669" s="247"/>
      <c r="VEF669" s="230"/>
      <c r="VEG669" s="275"/>
      <c r="VEU669" s="247"/>
      <c r="VEV669" s="230"/>
      <c r="VEW669" s="275"/>
      <c r="VFK669" s="247"/>
      <c r="VFL669" s="230"/>
      <c r="VFM669" s="275"/>
      <c r="VGA669" s="247"/>
      <c r="VGB669" s="230"/>
      <c r="VGC669" s="275"/>
      <c r="VGQ669" s="247"/>
      <c r="VGR669" s="230"/>
      <c r="VGS669" s="275"/>
      <c r="VHG669" s="247"/>
      <c r="VHH669" s="230"/>
      <c r="VHI669" s="275"/>
      <c r="VHW669" s="247"/>
      <c r="VHX669" s="230"/>
      <c r="VHY669" s="275"/>
      <c r="VIM669" s="247"/>
      <c r="VIN669" s="230"/>
      <c r="VIO669" s="275"/>
      <c r="VJC669" s="247"/>
      <c r="VJD669" s="230"/>
      <c r="VJE669" s="275"/>
      <c r="VJS669" s="247"/>
      <c r="VJT669" s="230"/>
      <c r="VJU669" s="275"/>
      <c r="VKI669" s="247"/>
      <c r="VKJ669" s="230"/>
      <c r="VKK669" s="275"/>
      <c r="VKY669" s="247"/>
      <c r="VKZ669" s="230"/>
      <c r="VLA669" s="275"/>
      <c r="VLO669" s="247"/>
      <c r="VLP669" s="230"/>
      <c r="VLQ669" s="275"/>
      <c r="VME669" s="247"/>
      <c r="VMF669" s="230"/>
      <c r="VMG669" s="275"/>
      <c r="VMU669" s="247"/>
      <c r="VMV669" s="230"/>
      <c r="VMW669" s="275"/>
      <c r="VNK669" s="247"/>
      <c r="VNL669" s="230"/>
      <c r="VNM669" s="275"/>
      <c r="VOA669" s="247"/>
      <c r="VOB669" s="230"/>
      <c r="VOC669" s="275"/>
      <c r="VOQ669" s="247"/>
      <c r="VOR669" s="230"/>
      <c r="VOS669" s="275"/>
      <c r="VPG669" s="247"/>
      <c r="VPH669" s="230"/>
      <c r="VPI669" s="275"/>
      <c r="VPW669" s="247"/>
      <c r="VPX669" s="230"/>
      <c r="VPY669" s="275"/>
      <c r="VQM669" s="247"/>
      <c r="VQN669" s="230"/>
      <c r="VQO669" s="275"/>
      <c r="VRC669" s="247"/>
      <c r="VRD669" s="230"/>
      <c r="VRE669" s="275"/>
      <c r="VRS669" s="247"/>
      <c r="VRT669" s="230"/>
      <c r="VRU669" s="275"/>
      <c r="VSI669" s="247"/>
      <c r="VSJ669" s="230"/>
      <c r="VSK669" s="275"/>
      <c r="VSY669" s="247"/>
      <c r="VSZ669" s="230"/>
      <c r="VTA669" s="275"/>
      <c r="VTO669" s="247"/>
      <c r="VTP669" s="230"/>
      <c r="VTQ669" s="275"/>
      <c r="VUE669" s="247"/>
      <c r="VUF669" s="230"/>
      <c r="VUG669" s="275"/>
      <c r="VUU669" s="247"/>
      <c r="VUV669" s="230"/>
      <c r="VUW669" s="275"/>
      <c r="VVK669" s="247"/>
      <c r="VVL669" s="230"/>
      <c r="VVM669" s="275"/>
      <c r="VWA669" s="247"/>
      <c r="VWB669" s="230"/>
      <c r="VWC669" s="275"/>
      <c r="VWQ669" s="247"/>
      <c r="VWR669" s="230"/>
      <c r="VWS669" s="275"/>
      <c r="VXG669" s="247"/>
      <c r="VXH669" s="230"/>
      <c r="VXI669" s="275"/>
      <c r="VXW669" s="247"/>
      <c r="VXX669" s="230"/>
      <c r="VXY669" s="275"/>
      <c r="VYM669" s="247"/>
      <c r="VYN669" s="230"/>
      <c r="VYO669" s="275"/>
      <c r="VZC669" s="247"/>
      <c r="VZD669" s="230"/>
      <c r="VZE669" s="275"/>
      <c r="VZS669" s="247"/>
      <c r="VZT669" s="230"/>
      <c r="VZU669" s="275"/>
      <c r="WAI669" s="247"/>
      <c r="WAJ669" s="230"/>
      <c r="WAK669" s="275"/>
      <c r="WAY669" s="247"/>
      <c r="WAZ669" s="230"/>
      <c r="WBA669" s="275"/>
      <c r="WBO669" s="247"/>
      <c r="WBP669" s="230"/>
      <c r="WBQ669" s="275"/>
      <c r="WCE669" s="247"/>
      <c r="WCF669" s="230"/>
      <c r="WCG669" s="275"/>
      <c r="WCU669" s="247"/>
      <c r="WCV669" s="230"/>
      <c r="WCW669" s="275"/>
      <c r="WDK669" s="247"/>
      <c r="WDL669" s="230"/>
      <c r="WDM669" s="275"/>
      <c r="WEA669" s="247"/>
      <c r="WEB669" s="230"/>
      <c r="WEC669" s="275"/>
      <c r="WEQ669" s="247"/>
      <c r="WER669" s="230"/>
      <c r="WES669" s="275"/>
      <c r="WFG669" s="247"/>
      <c r="WFH669" s="230"/>
      <c r="WFI669" s="275"/>
      <c r="WFW669" s="247"/>
      <c r="WFX669" s="230"/>
      <c r="WFY669" s="275"/>
      <c r="WGM669" s="247"/>
      <c r="WGN669" s="230"/>
      <c r="WGO669" s="275"/>
      <c r="WHC669" s="247"/>
      <c r="WHD669" s="230"/>
      <c r="WHE669" s="275"/>
      <c r="WHS669" s="247"/>
      <c r="WHT669" s="230"/>
      <c r="WHU669" s="275"/>
      <c r="WII669" s="247"/>
      <c r="WIJ669" s="230"/>
      <c r="WIK669" s="275"/>
      <c r="WIY669" s="247"/>
      <c r="WIZ669" s="230"/>
      <c r="WJA669" s="275"/>
      <c r="WJO669" s="247"/>
      <c r="WJP669" s="230"/>
      <c r="WJQ669" s="275"/>
      <c r="WKE669" s="247"/>
      <c r="WKF669" s="230"/>
      <c r="WKG669" s="275"/>
      <c r="WKU669" s="247"/>
      <c r="WKV669" s="230"/>
      <c r="WKW669" s="275"/>
      <c r="WLK669" s="247"/>
      <c r="WLL669" s="230"/>
      <c r="WLM669" s="275"/>
      <c r="WMA669" s="247"/>
      <c r="WMB669" s="230"/>
      <c r="WMC669" s="275"/>
      <c r="WMQ669" s="247"/>
      <c r="WMR669" s="230"/>
      <c r="WMS669" s="275"/>
      <c r="WNG669" s="247"/>
      <c r="WNH669" s="230"/>
      <c r="WNI669" s="275"/>
      <c r="WNW669" s="247"/>
      <c r="WNX669" s="230"/>
      <c r="WNY669" s="275"/>
      <c r="WOM669" s="247"/>
      <c r="WON669" s="230"/>
      <c r="WOO669" s="275"/>
      <c r="WPC669" s="247"/>
      <c r="WPD669" s="230"/>
      <c r="WPE669" s="275"/>
      <c r="WPS669" s="247"/>
      <c r="WPT669" s="230"/>
      <c r="WPU669" s="275"/>
      <c r="WQI669" s="247"/>
      <c r="WQJ669" s="230"/>
      <c r="WQK669" s="275"/>
      <c r="WQY669" s="247"/>
      <c r="WQZ669" s="230"/>
      <c r="WRA669" s="275"/>
      <c r="WRO669" s="247"/>
      <c r="WRP669" s="230"/>
      <c r="WRQ669" s="275"/>
      <c r="WSE669" s="247"/>
      <c r="WSF669" s="230"/>
      <c r="WSG669" s="275"/>
      <c r="WSU669" s="247"/>
      <c r="WSV669" s="230"/>
      <c r="WSW669" s="275"/>
      <c r="WTK669" s="247"/>
      <c r="WTL669" s="230"/>
      <c r="WTM669" s="275"/>
      <c r="WUA669" s="247"/>
      <c r="WUB669" s="230"/>
      <c r="WUC669" s="275"/>
      <c r="WUQ669" s="247"/>
      <c r="WUR669" s="230"/>
      <c r="WUS669" s="275"/>
      <c r="WVG669" s="247"/>
      <c r="WVH669" s="230"/>
      <c r="WVI669" s="275"/>
      <c r="WVW669" s="247"/>
      <c r="WVX669" s="230"/>
      <c r="WVY669" s="275"/>
      <c r="WWM669" s="247"/>
      <c r="WWN669" s="230"/>
      <c r="WWO669" s="275"/>
      <c r="WXC669" s="247"/>
      <c r="WXD669" s="230"/>
      <c r="WXE669" s="275"/>
      <c r="WXS669" s="247"/>
      <c r="WXT669" s="230"/>
      <c r="WXU669" s="275"/>
      <c r="WYI669" s="247"/>
      <c r="WYJ669" s="230"/>
      <c r="WYK669" s="275"/>
      <c r="WYY669" s="247"/>
      <c r="WYZ669" s="230"/>
      <c r="WZA669" s="275"/>
      <c r="WZO669" s="247"/>
      <c r="WZP669" s="230"/>
      <c r="WZQ669" s="275"/>
      <c r="XAE669" s="247"/>
      <c r="XAF669" s="230"/>
      <c r="XAG669" s="275"/>
      <c r="XAU669" s="247"/>
      <c r="XAV669" s="230"/>
      <c r="XAW669" s="275"/>
      <c r="XBK669" s="247"/>
      <c r="XBL669" s="230"/>
      <c r="XBM669" s="275"/>
      <c r="XCA669" s="247"/>
      <c r="XCB669" s="230"/>
      <c r="XCC669" s="275"/>
      <c r="XCQ669" s="247"/>
      <c r="XCR669" s="230"/>
      <c r="XCS669" s="275"/>
      <c r="XDG669" s="247"/>
      <c r="XDH669" s="230"/>
      <c r="XDI669" s="275"/>
      <c r="XDW669" s="247"/>
      <c r="XDX669" s="230"/>
      <c r="XDY669" s="275"/>
      <c r="XEM669" s="247"/>
      <c r="XEN669" s="230"/>
      <c r="XEO669" s="275"/>
    </row>
    <row r="670" spans="1:16369" s="272" customFormat="1" ht="15" hidden="1" customHeight="1" x14ac:dyDescent="0.2">
      <c r="A670" s="239">
        <v>49</v>
      </c>
      <c r="B670" s="254" t="s">
        <v>2438</v>
      </c>
      <c r="C670" s="255">
        <f t="shared" si="365"/>
        <v>45989</v>
      </c>
      <c r="D670" s="219">
        <f t="shared" si="358"/>
        <v>45996</v>
      </c>
      <c r="E670" s="256">
        <f t="shared" si="364"/>
        <v>46021</v>
      </c>
      <c r="F670" s="256">
        <f t="shared" si="346"/>
        <v>46021</v>
      </c>
      <c r="G670" s="256">
        <f t="shared" si="347"/>
        <v>46046</v>
      </c>
      <c r="H670" s="219">
        <f t="shared" si="348"/>
        <v>46023</v>
      </c>
      <c r="I670" s="256">
        <f t="shared" si="360"/>
        <v>46035</v>
      </c>
      <c r="J670" s="219">
        <f t="shared" si="350"/>
        <v>46024</v>
      </c>
      <c r="K670" s="256">
        <f t="shared" si="351"/>
        <v>46025</v>
      </c>
      <c r="L670" s="256">
        <f t="shared" si="352"/>
        <v>46027</v>
      </c>
      <c r="M670" s="301">
        <f t="shared" si="359"/>
        <v>46029</v>
      </c>
      <c r="N670" s="301">
        <f t="shared" si="344"/>
        <v>46030</v>
      </c>
      <c r="O670" s="256">
        <f t="shared" si="361"/>
        <v>46032</v>
      </c>
      <c r="P670" s="256">
        <f t="shared" si="362"/>
        <v>46030</v>
      </c>
      <c r="Q670" s="301">
        <f t="shared" si="363"/>
        <v>46031</v>
      </c>
      <c r="AE670" s="247"/>
      <c r="AF670" s="230"/>
      <c r="AG670" s="275"/>
      <c r="AU670" s="247"/>
      <c r="AV670" s="230"/>
      <c r="AW670" s="275"/>
      <c r="BK670" s="247"/>
      <c r="BL670" s="230"/>
      <c r="BM670" s="275"/>
      <c r="CA670" s="247"/>
      <c r="CB670" s="230"/>
      <c r="CC670" s="275"/>
      <c r="CQ670" s="247"/>
      <c r="CR670" s="230"/>
      <c r="CS670" s="275"/>
      <c r="DG670" s="247"/>
      <c r="DH670" s="230"/>
      <c r="DI670" s="275"/>
      <c r="DW670" s="247"/>
      <c r="DX670" s="230"/>
      <c r="DY670" s="275"/>
      <c r="EM670" s="247"/>
      <c r="EN670" s="230"/>
      <c r="EO670" s="275"/>
      <c r="FC670" s="247"/>
      <c r="FD670" s="230"/>
      <c r="FE670" s="275"/>
      <c r="FS670" s="247"/>
      <c r="FT670" s="230"/>
      <c r="FU670" s="275"/>
      <c r="GI670" s="247"/>
      <c r="GJ670" s="230"/>
      <c r="GK670" s="275"/>
      <c r="GY670" s="247"/>
      <c r="GZ670" s="230"/>
      <c r="HA670" s="275"/>
      <c r="HO670" s="247"/>
      <c r="HP670" s="230"/>
      <c r="HQ670" s="275"/>
      <c r="IE670" s="247"/>
      <c r="IF670" s="230"/>
      <c r="IG670" s="275"/>
      <c r="IU670" s="247"/>
      <c r="IV670" s="230"/>
      <c r="IW670" s="275"/>
      <c r="JK670" s="247"/>
      <c r="JL670" s="230"/>
      <c r="JM670" s="275"/>
      <c r="KA670" s="247"/>
      <c r="KB670" s="230"/>
      <c r="KC670" s="275"/>
      <c r="KQ670" s="247"/>
      <c r="KR670" s="230"/>
      <c r="KS670" s="275"/>
      <c r="LG670" s="247"/>
      <c r="LH670" s="230"/>
      <c r="LI670" s="275"/>
      <c r="LW670" s="247"/>
      <c r="LX670" s="230"/>
      <c r="LY670" s="275"/>
      <c r="MM670" s="247"/>
      <c r="MN670" s="230"/>
      <c r="MO670" s="275"/>
      <c r="NC670" s="247"/>
      <c r="ND670" s="230"/>
      <c r="NE670" s="275"/>
      <c r="NS670" s="247"/>
      <c r="NT670" s="230"/>
      <c r="NU670" s="275"/>
      <c r="OI670" s="247"/>
      <c r="OJ670" s="230"/>
      <c r="OK670" s="275"/>
      <c r="OY670" s="247"/>
      <c r="OZ670" s="230"/>
      <c r="PA670" s="275"/>
      <c r="PO670" s="247"/>
      <c r="PP670" s="230"/>
      <c r="PQ670" s="275"/>
      <c r="QE670" s="247"/>
      <c r="QF670" s="230"/>
      <c r="QG670" s="275"/>
      <c r="QU670" s="247"/>
      <c r="QV670" s="230"/>
      <c r="QW670" s="275"/>
      <c r="RK670" s="247"/>
      <c r="RL670" s="230"/>
      <c r="RM670" s="275"/>
      <c r="SA670" s="247"/>
      <c r="SB670" s="230"/>
      <c r="SC670" s="275"/>
      <c r="SQ670" s="247"/>
      <c r="SR670" s="230"/>
      <c r="SS670" s="275"/>
      <c r="TG670" s="247"/>
      <c r="TH670" s="230"/>
      <c r="TI670" s="275"/>
      <c r="TW670" s="247"/>
      <c r="TX670" s="230"/>
      <c r="TY670" s="275"/>
      <c r="UM670" s="247"/>
      <c r="UN670" s="230"/>
      <c r="UO670" s="275"/>
      <c r="VC670" s="247"/>
      <c r="VD670" s="230"/>
      <c r="VE670" s="275"/>
      <c r="VS670" s="247"/>
      <c r="VT670" s="230"/>
      <c r="VU670" s="275"/>
      <c r="WI670" s="247"/>
      <c r="WJ670" s="230"/>
      <c r="WK670" s="275"/>
      <c r="WY670" s="247"/>
      <c r="WZ670" s="230"/>
      <c r="XA670" s="275"/>
      <c r="XO670" s="247"/>
      <c r="XP670" s="230"/>
      <c r="XQ670" s="275"/>
      <c r="YE670" s="247"/>
      <c r="YF670" s="230"/>
      <c r="YG670" s="275"/>
      <c r="YU670" s="247"/>
      <c r="YV670" s="230"/>
      <c r="YW670" s="275"/>
      <c r="ZK670" s="247"/>
      <c r="ZL670" s="230"/>
      <c r="ZM670" s="275"/>
      <c r="AAA670" s="247"/>
      <c r="AAB670" s="230"/>
      <c r="AAC670" s="275"/>
      <c r="AAQ670" s="247"/>
      <c r="AAR670" s="230"/>
      <c r="AAS670" s="275"/>
      <c r="ABG670" s="247"/>
      <c r="ABH670" s="230"/>
      <c r="ABI670" s="275"/>
      <c r="ABW670" s="247"/>
      <c r="ABX670" s="230"/>
      <c r="ABY670" s="275"/>
      <c r="ACM670" s="247"/>
      <c r="ACN670" s="230"/>
      <c r="ACO670" s="275"/>
      <c r="ADC670" s="247"/>
      <c r="ADD670" s="230"/>
      <c r="ADE670" s="275"/>
      <c r="ADS670" s="247"/>
      <c r="ADT670" s="230"/>
      <c r="ADU670" s="275"/>
      <c r="AEI670" s="247"/>
      <c r="AEJ670" s="230"/>
      <c r="AEK670" s="275"/>
      <c r="AEY670" s="247"/>
      <c r="AEZ670" s="230"/>
      <c r="AFA670" s="275"/>
      <c r="AFO670" s="247"/>
      <c r="AFP670" s="230"/>
      <c r="AFQ670" s="275"/>
      <c r="AGE670" s="247"/>
      <c r="AGF670" s="230"/>
      <c r="AGG670" s="275"/>
      <c r="AGU670" s="247"/>
      <c r="AGV670" s="230"/>
      <c r="AGW670" s="275"/>
      <c r="AHK670" s="247"/>
      <c r="AHL670" s="230"/>
      <c r="AHM670" s="275"/>
      <c r="AIA670" s="247"/>
      <c r="AIB670" s="230"/>
      <c r="AIC670" s="275"/>
      <c r="AIQ670" s="247"/>
      <c r="AIR670" s="230"/>
      <c r="AIS670" s="275"/>
      <c r="AJG670" s="247"/>
      <c r="AJH670" s="230"/>
      <c r="AJI670" s="275"/>
      <c r="AJW670" s="247"/>
      <c r="AJX670" s="230"/>
      <c r="AJY670" s="275"/>
      <c r="AKM670" s="247"/>
      <c r="AKN670" s="230"/>
      <c r="AKO670" s="275"/>
      <c r="ALC670" s="247"/>
      <c r="ALD670" s="230"/>
      <c r="ALE670" s="275"/>
      <c r="ALS670" s="247"/>
      <c r="ALT670" s="230"/>
      <c r="ALU670" s="275"/>
      <c r="AMI670" s="247"/>
      <c r="AMJ670" s="230"/>
      <c r="AMK670" s="275"/>
      <c r="AMY670" s="247"/>
      <c r="AMZ670" s="230"/>
      <c r="ANA670" s="275"/>
      <c r="ANO670" s="247"/>
      <c r="ANP670" s="230"/>
      <c r="ANQ670" s="275"/>
      <c r="AOE670" s="247"/>
      <c r="AOF670" s="230"/>
      <c r="AOG670" s="275"/>
      <c r="AOU670" s="247"/>
      <c r="AOV670" s="230"/>
      <c r="AOW670" s="275"/>
      <c r="APK670" s="247"/>
      <c r="APL670" s="230"/>
      <c r="APM670" s="275"/>
      <c r="AQA670" s="247"/>
      <c r="AQB670" s="230"/>
      <c r="AQC670" s="275"/>
      <c r="AQQ670" s="247"/>
      <c r="AQR670" s="230"/>
      <c r="AQS670" s="275"/>
      <c r="ARG670" s="247"/>
      <c r="ARH670" s="230"/>
      <c r="ARI670" s="275"/>
      <c r="ARW670" s="247"/>
      <c r="ARX670" s="230"/>
      <c r="ARY670" s="275"/>
      <c r="ASM670" s="247"/>
      <c r="ASN670" s="230"/>
      <c r="ASO670" s="275"/>
      <c r="ATC670" s="247"/>
      <c r="ATD670" s="230"/>
      <c r="ATE670" s="275"/>
      <c r="ATS670" s="247"/>
      <c r="ATT670" s="230"/>
      <c r="ATU670" s="275"/>
      <c r="AUI670" s="247"/>
      <c r="AUJ670" s="230"/>
      <c r="AUK670" s="275"/>
      <c r="AUY670" s="247"/>
      <c r="AUZ670" s="230"/>
      <c r="AVA670" s="275"/>
      <c r="AVO670" s="247"/>
      <c r="AVP670" s="230"/>
      <c r="AVQ670" s="275"/>
      <c r="AWE670" s="247"/>
      <c r="AWF670" s="230"/>
      <c r="AWG670" s="275"/>
      <c r="AWU670" s="247"/>
      <c r="AWV670" s="230"/>
      <c r="AWW670" s="275"/>
      <c r="AXK670" s="247"/>
      <c r="AXL670" s="230"/>
      <c r="AXM670" s="275"/>
      <c r="AYA670" s="247"/>
      <c r="AYB670" s="230"/>
      <c r="AYC670" s="275"/>
      <c r="AYQ670" s="247"/>
      <c r="AYR670" s="230"/>
      <c r="AYS670" s="275"/>
      <c r="AZG670" s="247"/>
      <c r="AZH670" s="230"/>
      <c r="AZI670" s="275"/>
      <c r="AZW670" s="247"/>
      <c r="AZX670" s="230"/>
      <c r="AZY670" s="275"/>
      <c r="BAM670" s="247"/>
      <c r="BAN670" s="230"/>
      <c r="BAO670" s="275"/>
      <c r="BBC670" s="247"/>
      <c r="BBD670" s="230"/>
      <c r="BBE670" s="275"/>
      <c r="BBS670" s="247"/>
      <c r="BBT670" s="230"/>
      <c r="BBU670" s="275"/>
      <c r="BCI670" s="247"/>
      <c r="BCJ670" s="230"/>
      <c r="BCK670" s="275"/>
      <c r="BCY670" s="247"/>
      <c r="BCZ670" s="230"/>
      <c r="BDA670" s="275"/>
      <c r="BDO670" s="247"/>
      <c r="BDP670" s="230"/>
      <c r="BDQ670" s="275"/>
      <c r="BEE670" s="247"/>
      <c r="BEF670" s="230"/>
      <c r="BEG670" s="275"/>
      <c r="BEU670" s="247"/>
      <c r="BEV670" s="230"/>
      <c r="BEW670" s="275"/>
      <c r="BFK670" s="247"/>
      <c r="BFL670" s="230"/>
      <c r="BFM670" s="275"/>
      <c r="BGA670" s="247"/>
      <c r="BGB670" s="230"/>
      <c r="BGC670" s="275"/>
      <c r="BGQ670" s="247"/>
      <c r="BGR670" s="230"/>
      <c r="BGS670" s="275"/>
      <c r="BHG670" s="247"/>
      <c r="BHH670" s="230"/>
      <c r="BHI670" s="275"/>
      <c r="BHW670" s="247"/>
      <c r="BHX670" s="230"/>
      <c r="BHY670" s="275"/>
      <c r="BIM670" s="247"/>
      <c r="BIN670" s="230"/>
      <c r="BIO670" s="275"/>
      <c r="BJC670" s="247"/>
      <c r="BJD670" s="230"/>
      <c r="BJE670" s="275"/>
      <c r="BJS670" s="247"/>
      <c r="BJT670" s="230"/>
      <c r="BJU670" s="275"/>
      <c r="BKI670" s="247"/>
      <c r="BKJ670" s="230"/>
      <c r="BKK670" s="275"/>
      <c r="BKY670" s="247"/>
      <c r="BKZ670" s="230"/>
      <c r="BLA670" s="275"/>
      <c r="BLO670" s="247"/>
      <c r="BLP670" s="230"/>
      <c r="BLQ670" s="275"/>
      <c r="BME670" s="247"/>
      <c r="BMF670" s="230"/>
      <c r="BMG670" s="275"/>
      <c r="BMU670" s="247"/>
      <c r="BMV670" s="230"/>
      <c r="BMW670" s="275"/>
      <c r="BNK670" s="247"/>
      <c r="BNL670" s="230"/>
      <c r="BNM670" s="275"/>
      <c r="BOA670" s="247"/>
      <c r="BOB670" s="230"/>
      <c r="BOC670" s="275"/>
      <c r="BOQ670" s="247"/>
      <c r="BOR670" s="230"/>
      <c r="BOS670" s="275"/>
      <c r="BPG670" s="247"/>
      <c r="BPH670" s="230"/>
      <c r="BPI670" s="275"/>
      <c r="BPW670" s="247"/>
      <c r="BPX670" s="230"/>
      <c r="BPY670" s="275"/>
      <c r="BQM670" s="247"/>
      <c r="BQN670" s="230"/>
      <c r="BQO670" s="275"/>
      <c r="BRC670" s="247"/>
      <c r="BRD670" s="230"/>
      <c r="BRE670" s="275"/>
      <c r="BRS670" s="247"/>
      <c r="BRT670" s="230"/>
      <c r="BRU670" s="275"/>
      <c r="BSI670" s="247"/>
      <c r="BSJ670" s="230"/>
      <c r="BSK670" s="275"/>
      <c r="BSY670" s="247"/>
      <c r="BSZ670" s="230"/>
      <c r="BTA670" s="275"/>
      <c r="BTO670" s="247"/>
      <c r="BTP670" s="230"/>
      <c r="BTQ670" s="275"/>
      <c r="BUE670" s="247"/>
      <c r="BUF670" s="230"/>
      <c r="BUG670" s="275"/>
      <c r="BUU670" s="247"/>
      <c r="BUV670" s="230"/>
      <c r="BUW670" s="275"/>
      <c r="BVK670" s="247"/>
      <c r="BVL670" s="230"/>
      <c r="BVM670" s="275"/>
      <c r="BWA670" s="247"/>
      <c r="BWB670" s="230"/>
      <c r="BWC670" s="275"/>
      <c r="BWQ670" s="247"/>
      <c r="BWR670" s="230"/>
      <c r="BWS670" s="275"/>
      <c r="BXG670" s="247"/>
      <c r="BXH670" s="230"/>
      <c r="BXI670" s="275"/>
      <c r="BXW670" s="247"/>
      <c r="BXX670" s="230"/>
      <c r="BXY670" s="275"/>
      <c r="BYM670" s="247"/>
      <c r="BYN670" s="230"/>
      <c r="BYO670" s="275"/>
      <c r="BZC670" s="247"/>
      <c r="BZD670" s="230"/>
      <c r="BZE670" s="275"/>
      <c r="BZS670" s="247"/>
      <c r="BZT670" s="230"/>
      <c r="BZU670" s="275"/>
      <c r="CAI670" s="247"/>
      <c r="CAJ670" s="230"/>
      <c r="CAK670" s="275"/>
      <c r="CAY670" s="247"/>
      <c r="CAZ670" s="230"/>
      <c r="CBA670" s="275"/>
      <c r="CBO670" s="247"/>
      <c r="CBP670" s="230"/>
      <c r="CBQ670" s="275"/>
      <c r="CCE670" s="247"/>
      <c r="CCF670" s="230"/>
      <c r="CCG670" s="275"/>
      <c r="CCU670" s="247"/>
      <c r="CCV670" s="230"/>
      <c r="CCW670" s="275"/>
      <c r="CDK670" s="247"/>
      <c r="CDL670" s="230"/>
      <c r="CDM670" s="275"/>
      <c r="CEA670" s="247"/>
      <c r="CEB670" s="230"/>
      <c r="CEC670" s="275"/>
      <c r="CEQ670" s="247"/>
      <c r="CER670" s="230"/>
      <c r="CES670" s="275"/>
      <c r="CFG670" s="247"/>
      <c r="CFH670" s="230"/>
      <c r="CFI670" s="275"/>
      <c r="CFW670" s="247"/>
      <c r="CFX670" s="230"/>
      <c r="CFY670" s="275"/>
      <c r="CGM670" s="247"/>
      <c r="CGN670" s="230"/>
      <c r="CGO670" s="275"/>
      <c r="CHC670" s="247"/>
      <c r="CHD670" s="230"/>
      <c r="CHE670" s="275"/>
      <c r="CHS670" s="247"/>
      <c r="CHT670" s="230"/>
      <c r="CHU670" s="275"/>
      <c r="CII670" s="247"/>
      <c r="CIJ670" s="230"/>
      <c r="CIK670" s="275"/>
      <c r="CIY670" s="247"/>
      <c r="CIZ670" s="230"/>
      <c r="CJA670" s="275"/>
      <c r="CJO670" s="247"/>
      <c r="CJP670" s="230"/>
      <c r="CJQ670" s="275"/>
      <c r="CKE670" s="247"/>
      <c r="CKF670" s="230"/>
      <c r="CKG670" s="275"/>
      <c r="CKU670" s="247"/>
      <c r="CKV670" s="230"/>
      <c r="CKW670" s="275"/>
      <c r="CLK670" s="247"/>
      <c r="CLL670" s="230"/>
      <c r="CLM670" s="275"/>
      <c r="CMA670" s="247"/>
      <c r="CMB670" s="230"/>
      <c r="CMC670" s="275"/>
      <c r="CMQ670" s="247"/>
      <c r="CMR670" s="230"/>
      <c r="CMS670" s="275"/>
      <c r="CNG670" s="247"/>
      <c r="CNH670" s="230"/>
      <c r="CNI670" s="275"/>
      <c r="CNW670" s="247"/>
      <c r="CNX670" s="230"/>
      <c r="CNY670" s="275"/>
      <c r="COM670" s="247"/>
      <c r="CON670" s="230"/>
      <c r="COO670" s="275"/>
      <c r="CPC670" s="247"/>
      <c r="CPD670" s="230"/>
      <c r="CPE670" s="275"/>
      <c r="CPS670" s="247"/>
      <c r="CPT670" s="230"/>
      <c r="CPU670" s="275"/>
      <c r="CQI670" s="247"/>
      <c r="CQJ670" s="230"/>
      <c r="CQK670" s="275"/>
      <c r="CQY670" s="247"/>
      <c r="CQZ670" s="230"/>
      <c r="CRA670" s="275"/>
      <c r="CRO670" s="247"/>
      <c r="CRP670" s="230"/>
      <c r="CRQ670" s="275"/>
      <c r="CSE670" s="247"/>
      <c r="CSF670" s="230"/>
      <c r="CSG670" s="275"/>
      <c r="CSU670" s="247"/>
      <c r="CSV670" s="230"/>
      <c r="CSW670" s="275"/>
      <c r="CTK670" s="247"/>
      <c r="CTL670" s="230"/>
      <c r="CTM670" s="275"/>
      <c r="CUA670" s="247"/>
      <c r="CUB670" s="230"/>
      <c r="CUC670" s="275"/>
      <c r="CUQ670" s="247"/>
      <c r="CUR670" s="230"/>
      <c r="CUS670" s="275"/>
      <c r="CVG670" s="247"/>
      <c r="CVH670" s="230"/>
      <c r="CVI670" s="275"/>
      <c r="CVW670" s="247"/>
      <c r="CVX670" s="230"/>
      <c r="CVY670" s="275"/>
      <c r="CWM670" s="247"/>
      <c r="CWN670" s="230"/>
      <c r="CWO670" s="275"/>
      <c r="CXC670" s="247"/>
      <c r="CXD670" s="230"/>
      <c r="CXE670" s="275"/>
      <c r="CXS670" s="247"/>
      <c r="CXT670" s="230"/>
      <c r="CXU670" s="275"/>
      <c r="CYI670" s="247"/>
      <c r="CYJ670" s="230"/>
      <c r="CYK670" s="275"/>
      <c r="CYY670" s="247"/>
      <c r="CYZ670" s="230"/>
      <c r="CZA670" s="275"/>
      <c r="CZO670" s="247"/>
      <c r="CZP670" s="230"/>
      <c r="CZQ670" s="275"/>
      <c r="DAE670" s="247"/>
      <c r="DAF670" s="230"/>
      <c r="DAG670" s="275"/>
      <c r="DAU670" s="247"/>
      <c r="DAV670" s="230"/>
      <c r="DAW670" s="275"/>
      <c r="DBK670" s="247"/>
      <c r="DBL670" s="230"/>
      <c r="DBM670" s="275"/>
      <c r="DCA670" s="247"/>
      <c r="DCB670" s="230"/>
      <c r="DCC670" s="275"/>
      <c r="DCQ670" s="247"/>
      <c r="DCR670" s="230"/>
      <c r="DCS670" s="275"/>
      <c r="DDG670" s="247"/>
      <c r="DDH670" s="230"/>
      <c r="DDI670" s="275"/>
      <c r="DDW670" s="247"/>
      <c r="DDX670" s="230"/>
      <c r="DDY670" s="275"/>
      <c r="DEM670" s="247"/>
      <c r="DEN670" s="230"/>
      <c r="DEO670" s="275"/>
      <c r="DFC670" s="247"/>
      <c r="DFD670" s="230"/>
      <c r="DFE670" s="275"/>
      <c r="DFS670" s="247"/>
      <c r="DFT670" s="230"/>
      <c r="DFU670" s="275"/>
      <c r="DGI670" s="247"/>
      <c r="DGJ670" s="230"/>
      <c r="DGK670" s="275"/>
      <c r="DGY670" s="247"/>
      <c r="DGZ670" s="230"/>
      <c r="DHA670" s="275"/>
      <c r="DHO670" s="247"/>
      <c r="DHP670" s="230"/>
      <c r="DHQ670" s="275"/>
      <c r="DIE670" s="247"/>
      <c r="DIF670" s="230"/>
      <c r="DIG670" s="275"/>
      <c r="DIU670" s="247"/>
      <c r="DIV670" s="230"/>
      <c r="DIW670" s="275"/>
      <c r="DJK670" s="247"/>
      <c r="DJL670" s="230"/>
      <c r="DJM670" s="275"/>
      <c r="DKA670" s="247"/>
      <c r="DKB670" s="230"/>
      <c r="DKC670" s="275"/>
      <c r="DKQ670" s="247"/>
      <c r="DKR670" s="230"/>
      <c r="DKS670" s="275"/>
      <c r="DLG670" s="247"/>
      <c r="DLH670" s="230"/>
      <c r="DLI670" s="275"/>
      <c r="DLW670" s="247"/>
      <c r="DLX670" s="230"/>
      <c r="DLY670" s="275"/>
      <c r="DMM670" s="247"/>
      <c r="DMN670" s="230"/>
      <c r="DMO670" s="275"/>
      <c r="DNC670" s="247"/>
      <c r="DND670" s="230"/>
      <c r="DNE670" s="275"/>
      <c r="DNS670" s="247"/>
      <c r="DNT670" s="230"/>
      <c r="DNU670" s="275"/>
      <c r="DOI670" s="247"/>
      <c r="DOJ670" s="230"/>
      <c r="DOK670" s="275"/>
      <c r="DOY670" s="247"/>
      <c r="DOZ670" s="230"/>
      <c r="DPA670" s="275"/>
      <c r="DPO670" s="247"/>
      <c r="DPP670" s="230"/>
      <c r="DPQ670" s="275"/>
      <c r="DQE670" s="247"/>
      <c r="DQF670" s="230"/>
      <c r="DQG670" s="275"/>
      <c r="DQU670" s="247"/>
      <c r="DQV670" s="230"/>
      <c r="DQW670" s="275"/>
      <c r="DRK670" s="247"/>
      <c r="DRL670" s="230"/>
      <c r="DRM670" s="275"/>
      <c r="DSA670" s="247"/>
      <c r="DSB670" s="230"/>
      <c r="DSC670" s="275"/>
      <c r="DSQ670" s="247"/>
      <c r="DSR670" s="230"/>
      <c r="DSS670" s="275"/>
      <c r="DTG670" s="247"/>
      <c r="DTH670" s="230"/>
      <c r="DTI670" s="275"/>
      <c r="DTW670" s="247"/>
      <c r="DTX670" s="230"/>
      <c r="DTY670" s="275"/>
      <c r="DUM670" s="247"/>
      <c r="DUN670" s="230"/>
      <c r="DUO670" s="275"/>
      <c r="DVC670" s="247"/>
      <c r="DVD670" s="230"/>
      <c r="DVE670" s="275"/>
      <c r="DVS670" s="247"/>
      <c r="DVT670" s="230"/>
      <c r="DVU670" s="275"/>
      <c r="DWI670" s="247"/>
      <c r="DWJ670" s="230"/>
      <c r="DWK670" s="275"/>
      <c r="DWY670" s="247"/>
      <c r="DWZ670" s="230"/>
      <c r="DXA670" s="275"/>
      <c r="DXO670" s="247"/>
      <c r="DXP670" s="230"/>
      <c r="DXQ670" s="275"/>
      <c r="DYE670" s="247"/>
      <c r="DYF670" s="230"/>
      <c r="DYG670" s="275"/>
      <c r="DYU670" s="247"/>
      <c r="DYV670" s="230"/>
      <c r="DYW670" s="275"/>
      <c r="DZK670" s="247"/>
      <c r="DZL670" s="230"/>
      <c r="DZM670" s="275"/>
      <c r="EAA670" s="247"/>
      <c r="EAB670" s="230"/>
      <c r="EAC670" s="275"/>
      <c r="EAQ670" s="247"/>
      <c r="EAR670" s="230"/>
      <c r="EAS670" s="275"/>
      <c r="EBG670" s="247"/>
      <c r="EBH670" s="230"/>
      <c r="EBI670" s="275"/>
      <c r="EBW670" s="247"/>
      <c r="EBX670" s="230"/>
      <c r="EBY670" s="275"/>
      <c r="ECM670" s="247"/>
      <c r="ECN670" s="230"/>
      <c r="ECO670" s="275"/>
      <c r="EDC670" s="247"/>
      <c r="EDD670" s="230"/>
      <c r="EDE670" s="275"/>
      <c r="EDS670" s="247"/>
      <c r="EDT670" s="230"/>
      <c r="EDU670" s="275"/>
      <c r="EEI670" s="247"/>
      <c r="EEJ670" s="230"/>
      <c r="EEK670" s="275"/>
      <c r="EEY670" s="247"/>
      <c r="EEZ670" s="230"/>
      <c r="EFA670" s="275"/>
      <c r="EFO670" s="247"/>
      <c r="EFP670" s="230"/>
      <c r="EFQ670" s="275"/>
      <c r="EGE670" s="247"/>
      <c r="EGF670" s="230"/>
      <c r="EGG670" s="275"/>
      <c r="EGU670" s="247"/>
      <c r="EGV670" s="230"/>
      <c r="EGW670" s="275"/>
      <c r="EHK670" s="247"/>
      <c r="EHL670" s="230"/>
      <c r="EHM670" s="275"/>
      <c r="EIA670" s="247"/>
      <c r="EIB670" s="230"/>
      <c r="EIC670" s="275"/>
      <c r="EIQ670" s="247"/>
      <c r="EIR670" s="230"/>
      <c r="EIS670" s="275"/>
      <c r="EJG670" s="247"/>
      <c r="EJH670" s="230"/>
      <c r="EJI670" s="275"/>
      <c r="EJW670" s="247"/>
      <c r="EJX670" s="230"/>
      <c r="EJY670" s="275"/>
      <c r="EKM670" s="247"/>
      <c r="EKN670" s="230"/>
      <c r="EKO670" s="275"/>
      <c r="ELC670" s="247"/>
      <c r="ELD670" s="230"/>
      <c r="ELE670" s="275"/>
      <c r="ELS670" s="247"/>
      <c r="ELT670" s="230"/>
      <c r="ELU670" s="275"/>
      <c r="EMI670" s="247"/>
      <c r="EMJ670" s="230"/>
      <c r="EMK670" s="275"/>
      <c r="EMY670" s="247"/>
      <c r="EMZ670" s="230"/>
      <c r="ENA670" s="275"/>
      <c r="ENO670" s="247"/>
      <c r="ENP670" s="230"/>
      <c r="ENQ670" s="275"/>
      <c r="EOE670" s="247"/>
      <c r="EOF670" s="230"/>
      <c r="EOG670" s="275"/>
      <c r="EOU670" s="247"/>
      <c r="EOV670" s="230"/>
      <c r="EOW670" s="275"/>
      <c r="EPK670" s="247"/>
      <c r="EPL670" s="230"/>
      <c r="EPM670" s="275"/>
      <c r="EQA670" s="247"/>
      <c r="EQB670" s="230"/>
      <c r="EQC670" s="275"/>
      <c r="EQQ670" s="247"/>
      <c r="EQR670" s="230"/>
      <c r="EQS670" s="275"/>
      <c r="ERG670" s="247"/>
      <c r="ERH670" s="230"/>
      <c r="ERI670" s="275"/>
      <c r="ERW670" s="247"/>
      <c r="ERX670" s="230"/>
      <c r="ERY670" s="275"/>
      <c r="ESM670" s="247"/>
      <c r="ESN670" s="230"/>
      <c r="ESO670" s="275"/>
      <c r="ETC670" s="247"/>
      <c r="ETD670" s="230"/>
      <c r="ETE670" s="275"/>
      <c r="ETS670" s="247"/>
      <c r="ETT670" s="230"/>
      <c r="ETU670" s="275"/>
      <c r="EUI670" s="247"/>
      <c r="EUJ670" s="230"/>
      <c r="EUK670" s="275"/>
      <c r="EUY670" s="247"/>
      <c r="EUZ670" s="230"/>
      <c r="EVA670" s="275"/>
      <c r="EVO670" s="247"/>
      <c r="EVP670" s="230"/>
      <c r="EVQ670" s="275"/>
      <c r="EWE670" s="247"/>
      <c r="EWF670" s="230"/>
      <c r="EWG670" s="275"/>
      <c r="EWU670" s="247"/>
      <c r="EWV670" s="230"/>
      <c r="EWW670" s="275"/>
      <c r="EXK670" s="247"/>
      <c r="EXL670" s="230"/>
      <c r="EXM670" s="275"/>
      <c r="EYA670" s="247"/>
      <c r="EYB670" s="230"/>
      <c r="EYC670" s="275"/>
      <c r="EYQ670" s="247"/>
      <c r="EYR670" s="230"/>
      <c r="EYS670" s="275"/>
      <c r="EZG670" s="247"/>
      <c r="EZH670" s="230"/>
      <c r="EZI670" s="275"/>
      <c r="EZW670" s="247"/>
      <c r="EZX670" s="230"/>
      <c r="EZY670" s="275"/>
      <c r="FAM670" s="247"/>
      <c r="FAN670" s="230"/>
      <c r="FAO670" s="275"/>
      <c r="FBC670" s="247"/>
      <c r="FBD670" s="230"/>
      <c r="FBE670" s="275"/>
      <c r="FBS670" s="247"/>
      <c r="FBT670" s="230"/>
      <c r="FBU670" s="275"/>
      <c r="FCI670" s="247"/>
      <c r="FCJ670" s="230"/>
      <c r="FCK670" s="275"/>
      <c r="FCY670" s="247"/>
      <c r="FCZ670" s="230"/>
      <c r="FDA670" s="275"/>
      <c r="FDO670" s="247"/>
      <c r="FDP670" s="230"/>
      <c r="FDQ670" s="275"/>
      <c r="FEE670" s="247"/>
      <c r="FEF670" s="230"/>
      <c r="FEG670" s="275"/>
      <c r="FEU670" s="247"/>
      <c r="FEV670" s="230"/>
      <c r="FEW670" s="275"/>
      <c r="FFK670" s="247"/>
      <c r="FFL670" s="230"/>
      <c r="FFM670" s="275"/>
      <c r="FGA670" s="247"/>
      <c r="FGB670" s="230"/>
      <c r="FGC670" s="275"/>
      <c r="FGQ670" s="247"/>
      <c r="FGR670" s="230"/>
      <c r="FGS670" s="275"/>
      <c r="FHG670" s="247"/>
      <c r="FHH670" s="230"/>
      <c r="FHI670" s="275"/>
      <c r="FHW670" s="247"/>
      <c r="FHX670" s="230"/>
      <c r="FHY670" s="275"/>
      <c r="FIM670" s="247"/>
      <c r="FIN670" s="230"/>
      <c r="FIO670" s="275"/>
      <c r="FJC670" s="247"/>
      <c r="FJD670" s="230"/>
      <c r="FJE670" s="275"/>
      <c r="FJS670" s="247"/>
      <c r="FJT670" s="230"/>
      <c r="FJU670" s="275"/>
      <c r="FKI670" s="247"/>
      <c r="FKJ670" s="230"/>
      <c r="FKK670" s="275"/>
      <c r="FKY670" s="247"/>
      <c r="FKZ670" s="230"/>
      <c r="FLA670" s="275"/>
      <c r="FLO670" s="247"/>
      <c r="FLP670" s="230"/>
      <c r="FLQ670" s="275"/>
      <c r="FME670" s="247"/>
      <c r="FMF670" s="230"/>
      <c r="FMG670" s="275"/>
      <c r="FMU670" s="247"/>
      <c r="FMV670" s="230"/>
      <c r="FMW670" s="275"/>
      <c r="FNK670" s="247"/>
      <c r="FNL670" s="230"/>
      <c r="FNM670" s="275"/>
      <c r="FOA670" s="247"/>
      <c r="FOB670" s="230"/>
      <c r="FOC670" s="275"/>
      <c r="FOQ670" s="247"/>
      <c r="FOR670" s="230"/>
      <c r="FOS670" s="275"/>
      <c r="FPG670" s="247"/>
      <c r="FPH670" s="230"/>
      <c r="FPI670" s="275"/>
      <c r="FPW670" s="247"/>
      <c r="FPX670" s="230"/>
      <c r="FPY670" s="275"/>
      <c r="FQM670" s="247"/>
      <c r="FQN670" s="230"/>
      <c r="FQO670" s="275"/>
      <c r="FRC670" s="247"/>
      <c r="FRD670" s="230"/>
      <c r="FRE670" s="275"/>
      <c r="FRS670" s="247"/>
      <c r="FRT670" s="230"/>
      <c r="FRU670" s="275"/>
      <c r="FSI670" s="247"/>
      <c r="FSJ670" s="230"/>
      <c r="FSK670" s="275"/>
      <c r="FSY670" s="247"/>
      <c r="FSZ670" s="230"/>
      <c r="FTA670" s="275"/>
      <c r="FTO670" s="247"/>
      <c r="FTP670" s="230"/>
      <c r="FTQ670" s="275"/>
      <c r="FUE670" s="247"/>
      <c r="FUF670" s="230"/>
      <c r="FUG670" s="275"/>
      <c r="FUU670" s="247"/>
      <c r="FUV670" s="230"/>
      <c r="FUW670" s="275"/>
      <c r="FVK670" s="247"/>
      <c r="FVL670" s="230"/>
      <c r="FVM670" s="275"/>
      <c r="FWA670" s="247"/>
      <c r="FWB670" s="230"/>
      <c r="FWC670" s="275"/>
      <c r="FWQ670" s="247"/>
      <c r="FWR670" s="230"/>
      <c r="FWS670" s="275"/>
      <c r="FXG670" s="247"/>
      <c r="FXH670" s="230"/>
      <c r="FXI670" s="275"/>
      <c r="FXW670" s="247"/>
      <c r="FXX670" s="230"/>
      <c r="FXY670" s="275"/>
      <c r="FYM670" s="247"/>
      <c r="FYN670" s="230"/>
      <c r="FYO670" s="275"/>
      <c r="FZC670" s="247"/>
      <c r="FZD670" s="230"/>
      <c r="FZE670" s="275"/>
      <c r="FZS670" s="247"/>
      <c r="FZT670" s="230"/>
      <c r="FZU670" s="275"/>
      <c r="GAI670" s="247"/>
      <c r="GAJ670" s="230"/>
      <c r="GAK670" s="275"/>
      <c r="GAY670" s="247"/>
      <c r="GAZ670" s="230"/>
      <c r="GBA670" s="275"/>
      <c r="GBO670" s="247"/>
      <c r="GBP670" s="230"/>
      <c r="GBQ670" s="275"/>
      <c r="GCE670" s="247"/>
      <c r="GCF670" s="230"/>
      <c r="GCG670" s="275"/>
      <c r="GCU670" s="247"/>
      <c r="GCV670" s="230"/>
      <c r="GCW670" s="275"/>
      <c r="GDK670" s="247"/>
      <c r="GDL670" s="230"/>
      <c r="GDM670" s="275"/>
      <c r="GEA670" s="247"/>
      <c r="GEB670" s="230"/>
      <c r="GEC670" s="275"/>
      <c r="GEQ670" s="247"/>
      <c r="GER670" s="230"/>
      <c r="GES670" s="275"/>
      <c r="GFG670" s="247"/>
      <c r="GFH670" s="230"/>
      <c r="GFI670" s="275"/>
      <c r="GFW670" s="247"/>
      <c r="GFX670" s="230"/>
      <c r="GFY670" s="275"/>
      <c r="GGM670" s="247"/>
      <c r="GGN670" s="230"/>
      <c r="GGO670" s="275"/>
      <c r="GHC670" s="247"/>
      <c r="GHD670" s="230"/>
      <c r="GHE670" s="275"/>
      <c r="GHS670" s="247"/>
      <c r="GHT670" s="230"/>
      <c r="GHU670" s="275"/>
      <c r="GII670" s="247"/>
      <c r="GIJ670" s="230"/>
      <c r="GIK670" s="275"/>
      <c r="GIY670" s="247"/>
      <c r="GIZ670" s="230"/>
      <c r="GJA670" s="275"/>
      <c r="GJO670" s="247"/>
      <c r="GJP670" s="230"/>
      <c r="GJQ670" s="275"/>
      <c r="GKE670" s="247"/>
      <c r="GKF670" s="230"/>
      <c r="GKG670" s="275"/>
      <c r="GKU670" s="247"/>
      <c r="GKV670" s="230"/>
      <c r="GKW670" s="275"/>
      <c r="GLK670" s="247"/>
      <c r="GLL670" s="230"/>
      <c r="GLM670" s="275"/>
      <c r="GMA670" s="247"/>
      <c r="GMB670" s="230"/>
      <c r="GMC670" s="275"/>
      <c r="GMQ670" s="247"/>
      <c r="GMR670" s="230"/>
      <c r="GMS670" s="275"/>
      <c r="GNG670" s="247"/>
      <c r="GNH670" s="230"/>
      <c r="GNI670" s="275"/>
      <c r="GNW670" s="247"/>
      <c r="GNX670" s="230"/>
      <c r="GNY670" s="275"/>
      <c r="GOM670" s="247"/>
      <c r="GON670" s="230"/>
      <c r="GOO670" s="275"/>
      <c r="GPC670" s="247"/>
      <c r="GPD670" s="230"/>
      <c r="GPE670" s="275"/>
      <c r="GPS670" s="247"/>
      <c r="GPT670" s="230"/>
      <c r="GPU670" s="275"/>
      <c r="GQI670" s="247"/>
      <c r="GQJ670" s="230"/>
      <c r="GQK670" s="275"/>
      <c r="GQY670" s="247"/>
      <c r="GQZ670" s="230"/>
      <c r="GRA670" s="275"/>
      <c r="GRO670" s="247"/>
      <c r="GRP670" s="230"/>
      <c r="GRQ670" s="275"/>
      <c r="GSE670" s="247"/>
      <c r="GSF670" s="230"/>
      <c r="GSG670" s="275"/>
      <c r="GSU670" s="247"/>
      <c r="GSV670" s="230"/>
      <c r="GSW670" s="275"/>
      <c r="GTK670" s="247"/>
      <c r="GTL670" s="230"/>
      <c r="GTM670" s="275"/>
      <c r="GUA670" s="247"/>
      <c r="GUB670" s="230"/>
      <c r="GUC670" s="275"/>
      <c r="GUQ670" s="247"/>
      <c r="GUR670" s="230"/>
      <c r="GUS670" s="275"/>
      <c r="GVG670" s="247"/>
      <c r="GVH670" s="230"/>
      <c r="GVI670" s="275"/>
      <c r="GVW670" s="247"/>
      <c r="GVX670" s="230"/>
      <c r="GVY670" s="275"/>
      <c r="GWM670" s="247"/>
      <c r="GWN670" s="230"/>
      <c r="GWO670" s="275"/>
      <c r="GXC670" s="247"/>
      <c r="GXD670" s="230"/>
      <c r="GXE670" s="275"/>
      <c r="GXS670" s="247"/>
      <c r="GXT670" s="230"/>
      <c r="GXU670" s="275"/>
      <c r="GYI670" s="247"/>
      <c r="GYJ670" s="230"/>
      <c r="GYK670" s="275"/>
      <c r="GYY670" s="247"/>
      <c r="GYZ670" s="230"/>
      <c r="GZA670" s="275"/>
      <c r="GZO670" s="247"/>
      <c r="GZP670" s="230"/>
      <c r="GZQ670" s="275"/>
      <c r="HAE670" s="247"/>
      <c r="HAF670" s="230"/>
      <c r="HAG670" s="275"/>
      <c r="HAU670" s="247"/>
      <c r="HAV670" s="230"/>
      <c r="HAW670" s="275"/>
      <c r="HBK670" s="247"/>
      <c r="HBL670" s="230"/>
      <c r="HBM670" s="275"/>
      <c r="HCA670" s="247"/>
      <c r="HCB670" s="230"/>
      <c r="HCC670" s="275"/>
      <c r="HCQ670" s="247"/>
      <c r="HCR670" s="230"/>
      <c r="HCS670" s="275"/>
      <c r="HDG670" s="247"/>
      <c r="HDH670" s="230"/>
      <c r="HDI670" s="275"/>
      <c r="HDW670" s="247"/>
      <c r="HDX670" s="230"/>
      <c r="HDY670" s="275"/>
      <c r="HEM670" s="247"/>
      <c r="HEN670" s="230"/>
      <c r="HEO670" s="275"/>
      <c r="HFC670" s="247"/>
      <c r="HFD670" s="230"/>
      <c r="HFE670" s="275"/>
      <c r="HFS670" s="247"/>
      <c r="HFT670" s="230"/>
      <c r="HFU670" s="275"/>
      <c r="HGI670" s="247"/>
      <c r="HGJ670" s="230"/>
      <c r="HGK670" s="275"/>
      <c r="HGY670" s="247"/>
      <c r="HGZ670" s="230"/>
      <c r="HHA670" s="275"/>
      <c r="HHO670" s="247"/>
      <c r="HHP670" s="230"/>
      <c r="HHQ670" s="275"/>
      <c r="HIE670" s="247"/>
      <c r="HIF670" s="230"/>
      <c r="HIG670" s="275"/>
      <c r="HIU670" s="247"/>
      <c r="HIV670" s="230"/>
      <c r="HIW670" s="275"/>
      <c r="HJK670" s="247"/>
      <c r="HJL670" s="230"/>
      <c r="HJM670" s="275"/>
      <c r="HKA670" s="247"/>
      <c r="HKB670" s="230"/>
      <c r="HKC670" s="275"/>
      <c r="HKQ670" s="247"/>
      <c r="HKR670" s="230"/>
      <c r="HKS670" s="275"/>
      <c r="HLG670" s="247"/>
      <c r="HLH670" s="230"/>
      <c r="HLI670" s="275"/>
      <c r="HLW670" s="247"/>
      <c r="HLX670" s="230"/>
      <c r="HLY670" s="275"/>
      <c r="HMM670" s="247"/>
      <c r="HMN670" s="230"/>
      <c r="HMO670" s="275"/>
      <c r="HNC670" s="247"/>
      <c r="HND670" s="230"/>
      <c r="HNE670" s="275"/>
      <c r="HNS670" s="247"/>
      <c r="HNT670" s="230"/>
      <c r="HNU670" s="275"/>
      <c r="HOI670" s="247"/>
      <c r="HOJ670" s="230"/>
      <c r="HOK670" s="275"/>
      <c r="HOY670" s="247"/>
      <c r="HOZ670" s="230"/>
      <c r="HPA670" s="275"/>
      <c r="HPO670" s="247"/>
      <c r="HPP670" s="230"/>
      <c r="HPQ670" s="275"/>
      <c r="HQE670" s="247"/>
      <c r="HQF670" s="230"/>
      <c r="HQG670" s="275"/>
      <c r="HQU670" s="247"/>
      <c r="HQV670" s="230"/>
      <c r="HQW670" s="275"/>
      <c r="HRK670" s="247"/>
      <c r="HRL670" s="230"/>
      <c r="HRM670" s="275"/>
      <c r="HSA670" s="247"/>
      <c r="HSB670" s="230"/>
      <c r="HSC670" s="275"/>
      <c r="HSQ670" s="247"/>
      <c r="HSR670" s="230"/>
      <c r="HSS670" s="275"/>
      <c r="HTG670" s="247"/>
      <c r="HTH670" s="230"/>
      <c r="HTI670" s="275"/>
      <c r="HTW670" s="247"/>
      <c r="HTX670" s="230"/>
      <c r="HTY670" s="275"/>
      <c r="HUM670" s="247"/>
      <c r="HUN670" s="230"/>
      <c r="HUO670" s="275"/>
      <c r="HVC670" s="247"/>
      <c r="HVD670" s="230"/>
      <c r="HVE670" s="275"/>
      <c r="HVS670" s="247"/>
      <c r="HVT670" s="230"/>
      <c r="HVU670" s="275"/>
      <c r="HWI670" s="247"/>
      <c r="HWJ670" s="230"/>
      <c r="HWK670" s="275"/>
      <c r="HWY670" s="247"/>
      <c r="HWZ670" s="230"/>
      <c r="HXA670" s="275"/>
      <c r="HXO670" s="247"/>
      <c r="HXP670" s="230"/>
      <c r="HXQ670" s="275"/>
      <c r="HYE670" s="247"/>
      <c r="HYF670" s="230"/>
      <c r="HYG670" s="275"/>
      <c r="HYU670" s="247"/>
      <c r="HYV670" s="230"/>
      <c r="HYW670" s="275"/>
      <c r="HZK670" s="247"/>
      <c r="HZL670" s="230"/>
      <c r="HZM670" s="275"/>
      <c r="IAA670" s="247"/>
      <c r="IAB670" s="230"/>
      <c r="IAC670" s="275"/>
      <c r="IAQ670" s="247"/>
      <c r="IAR670" s="230"/>
      <c r="IAS670" s="275"/>
      <c r="IBG670" s="247"/>
      <c r="IBH670" s="230"/>
      <c r="IBI670" s="275"/>
      <c r="IBW670" s="247"/>
      <c r="IBX670" s="230"/>
      <c r="IBY670" s="275"/>
      <c r="ICM670" s="247"/>
      <c r="ICN670" s="230"/>
      <c r="ICO670" s="275"/>
      <c r="IDC670" s="247"/>
      <c r="IDD670" s="230"/>
      <c r="IDE670" s="275"/>
      <c r="IDS670" s="247"/>
      <c r="IDT670" s="230"/>
      <c r="IDU670" s="275"/>
      <c r="IEI670" s="247"/>
      <c r="IEJ670" s="230"/>
      <c r="IEK670" s="275"/>
      <c r="IEY670" s="247"/>
      <c r="IEZ670" s="230"/>
      <c r="IFA670" s="275"/>
      <c r="IFO670" s="247"/>
      <c r="IFP670" s="230"/>
      <c r="IFQ670" s="275"/>
      <c r="IGE670" s="247"/>
      <c r="IGF670" s="230"/>
      <c r="IGG670" s="275"/>
      <c r="IGU670" s="247"/>
      <c r="IGV670" s="230"/>
      <c r="IGW670" s="275"/>
      <c r="IHK670" s="247"/>
      <c r="IHL670" s="230"/>
      <c r="IHM670" s="275"/>
      <c r="IIA670" s="247"/>
      <c r="IIB670" s="230"/>
      <c r="IIC670" s="275"/>
      <c r="IIQ670" s="247"/>
      <c r="IIR670" s="230"/>
      <c r="IIS670" s="275"/>
      <c r="IJG670" s="247"/>
      <c r="IJH670" s="230"/>
      <c r="IJI670" s="275"/>
      <c r="IJW670" s="247"/>
      <c r="IJX670" s="230"/>
      <c r="IJY670" s="275"/>
      <c r="IKM670" s="247"/>
      <c r="IKN670" s="230"/>
      <c r="IKO670" s="275"/>
      <c r="ILC670" s="247"/>
      <c r="ILD670" s="230"/>
      <c r="ILE670" s="275"/>
      <c r="ILS670" s="247"/>
      <c r="ILT670" s="230"/>
      <c r="ILU670" s="275"/>
      <c r="IMI670" s="247"/>
      <c r="IMJ670" s="230"/>
      <c r="IMK670" s="275"/>
      <c r="IMY670" s="247"/>
      <c r="IMZ670" s="230"/>
      <c r="INA670" s="275"/>
      <c r="INO670" s="247"/>
      <c r="INP670" s="230"/>
      <c r="INQ670" s="275"/>
      <c r="IOE670" s="247"/>
      <c r="IOF670" s="230"/>
      <c r="IOG670" s="275"/>
      <c r="IOU670" s="247"/>
      <c r="IOV670" s="230"/>
      <c r="IOW670" s="275"/>
      <c r="IPK670" s="247"/>
      <c r="IPL670" s="230"/>
      <c r="IPM670" s="275"/>
      <c r="IQA670" s="247"/>
      <c r="IQB670" s="230"/>
      <c r="IQC670" s="275"/>
      <c r="IQQ670" s="247"/>
      <c r="IQR670" s="230"/>
      <c r="IQS670" s="275"/>
      <c r="IRG670" s="247"/>
      <c r="IRH670" s="230"/>
      <c r="IRI670" s="275"/>
      <c r="IRW670" s="247"/>
      <c r="IRX670" s="230"/>
      <c r="IRY670" s="275"/>
      <c r="ISM670" s="247"/>
      <c r="ISN670" s="230"/>
      <c r="ISO670" s="275"/>
      <c r="ITC670" s="247"/>
      <c r="ITD670" s="230"/>
      <c r="ITE670" s="275"/>
      <c r="ITS670" s="247"/>
      <c r="ITT670" s="230"/>
      <c r="ITU670" s="275"/>
      <c r="IUI670" s="247"/>
      <c r="IUJ670" s="230"/>
      <c r="IUK670" s="275"/>
      <c r="IUY670" s="247"/>
      <c r="IUZ670" s="230"/>
      <c r="IVA670" s="275"/>
      <c r="IVO670" s="247"/>
      <c r="IVP670" s="230"/>
      <c r="IVQ670" s="275"/>
      <c r="IWE670" s="247"/>
      <c r="IWF670" s="230"/>
      <c r="IWG670" s="275"/>
      <c r="IWU670" s="247"/>
      <c r="IWV670" s="230"/>
      <c r="IWW670" s="275"/>
      <c r="IXK670" s="247"/>
      <c r="IXL670" s="230"/>
      <c r="IXM670" s="275"/>
      <c r="IYA670" s="247"/>
      <c r="IYB670" s="230"/>
      <c r="IYC670" s="275"/>
      <c r="IYQ670" s="247"/>
      <c r="IYR670" s="230"/>
      <c r="IYS670" s="275"/>
      <c r="IZG670" s="247"/>
      <c r="IZH670" s="230"/>
      <c r="IZI670" s="275"/>
      <c r="IZW670" s="247"/>
      <c r="IZX670" s="230"/>
      <c r="IZY670" s="275"/>
      <c r="JAM670" s="247"/>
      <c r="JAN670" s="230"/>
      <c r="JAO670" s="275"/>
      <c r="JBC670" s="247"/>
      <c r="JBD670" s="230"/>
      <c r="JBE670" s="275"/>
      <c r="JBS670" s="247"/>
      <c r="JBT670" s="230"/>
      <c r="JBU670" s="275"/>
      <c r="JCI670" s="247"/>
      <c r="JCJ670" s="230"/>
      <c r="JCK670" s="275"/>
      <c r="JCY670" s="247"/>
      <c r="JCZ670" s="230"/>
      <c r="JDA670" s="275"/>
      <c r="JDO670" s="247"/>
      <c r="JDP670" s="230"/>
      <c r="JDQ670" s="275"/>
      <c r="JEE670" s="247"/>
      <c r="JEF670" s="230"/>
      <c r="JEG670" s="275"/>
      <c r="JEU670" s="247"/>
      <c r="JEV670" s="230"/>
      <c r="JEW670" s="275"/>
      <c r="JFK670" s="247"/>
      <c r="JFL670" s="230"/>
      <c r="JFM670" s="275"/>
      <c r="JGA670" s="247"/>
      <c r="JGB670" s="230"/>
      <c r="JGC670" s="275"/>
      <c r="JGQ670" s="247"/>
      <c r="JGR670" s="230"/>
      <c r="JGS670" s="275"/>
      <c r="JHG670" s="247"/>
      <c r="JHH670" s="230"/>
      <c r="JHI670" s="275"/>
      <c r="JHW670" s="247"/>
      <c r="JHX670" s="230"/>
      <c r="JHY670" s="275"/>
      <c r="JIM670" s="247"/>
      <c r="JIN670" s="230"/>
      <c r="JIO670" s="275"/>
      <c r="JJC670" s="247"/>
      <c r="JJD670" s="230"/>
      <c r="JJE670" s="275"/>
      <c r="JJS670" s="247"/>
      <c r="JJT670" s="230"/>
      <c r="JJU670" s="275"/>
      <c r="JKI670" s="247"/>
      <c r="JKJ670" s="230"/>
      <c r="JKK670" s="275"/>
      <c r="JKY670" s="247"/>
      <c r="JKZ670" s="230"/>
      <c r="JLA670" s="275"/>
      <c r="JLO670" s="247"/>
      <c r="JLP670" s="230"/>
      <c r="JLQ670" s="275"/>
      <c r="JME670" s="247"/>
      <c r="JMF670" s="230"/>
      <c r="JMG670" s="275"/>
      <c r="JMU670" s="247"/>
      <c r="JMV670" s="230"/>
      <c r="JMW670" s="275"/>
      <c r="JNK670" s="247"/>
      <c r="JNL670" s="230"/>
      <c r="JNM670" s="275"/>
      <c r="JOA670" s="247"/>
      <c r="JOB670" s="230"/>
      <c r="JOC670" s="275"/>
      <c r="JOQ670" s="247"/>
      <c r="JOR670" s="230"/>
      <c r="JOS670" s="275"/>
      <c r="JPG670" s="247"/>
      <c r="JPH670" s="230"/>
      <c r="JPI670" s="275"/>
      <c r="JPW670" s="247"/>
      <c r="JPX670" s="230"/>
      <c r="JPY670" s="275"/>
      <c r="JQM670" s="247"/>
      <c r="JQN670" s="230"/>
      <c r="JQO670" s="275"/>
      <c r="JRC670" s="247"/>
      <c r="JRD670" s="230"/>
      <c r="JRE670" s="275"/>
      <c r="JRS670" s="247"/>
      <c r="JRT670" s="230"/>
      <c r="JRU670" s="275"/>
      <c r="JSI670" s="247"/>
      <c r="JSJ670" s="230"/>
      <c r="JSK670" s="275"/>
      <c r="JSY670" s="247"/>
      <c r="JSZ670" s="230"/>
      <c r="JTA670" s="275"/>
      <c r="JTO670" s="247"/>
      <c r="JTP670" s="230"/>
      <c r="JTQ670" s="275"/>
      <c r="JUE670" s="247"/>
      <c r="JUF670" s="230"/>
      <c r="JUG670" s="275"/>
      <c r="JUU670" s="247"/>
      <c r="JUV670" s="230"/>
      <c r="JUW670" s="275"/>
      <c r="JVK670" s="247"/>
      <c r="JVL670" s="230"/>
      <c r="JVM670" s="275"/>
      <c r="JWA670" s="247"/>
      <c r="JWB670" s="230"/>
      <c r="JWC670" s="275"/>
      <c r="JWQ670" s="247"/>
      <c r="JWR670" s="230"/>
      <c r="JWS670" s="275"/>
      <c r="JXG670" s="247"/>
      <c r="JXH670" s="230"/>
      <c r="JXI670" s="275"/>
      <c r="JXW670" s="247"/>
      <c r="JXX670" s="230"/>
      <c r="JXY670" s="275"/>
      <c r="JYM670" s="247"/>
      <c r="JYN670" s="230"/>
      <c r="JYO670" s="275"/>
      <c r="JZC670" s="247"/>
      <c r="JZD670" s="230"/>
      <c r="JZE670" s="275"/>
      <c r="JZS670" s="247"/>
      <c r="JZT670" s="230"/>
      <c r="JZU670" s="275"/>
      <c r="KAI670" s="247"/>
      <c r="KAJ670" s="230"/>
      <c r="KAK670" s="275"/>
      <c r="KAY670" s="247"/>
      <c r="KAZ670" s="230"/>
      <c r="KBA670" s="275"/>
      <c r="KBO670" s="247"/>
      <c r="KBP670" s="230"/>
      <c r="KBQ670" s="275"/>
      <c r="KCE670" s="247"/>
      <c r="KCF670" s="230"/>
      <c r="KCG670" s="275"/>
      <c r="KCU670" s="247"/>
      <c r="KCV670" s="230"/>
      <c r="KCW670" s="275"/>
      <c r="KDK670" s="247"/>
      <c r="KDL670" s="230"/>
      <c r="KDM670" s="275"/>
      <c r="KEA670" s="247"/>
      <c r="KEB670" s="230"/>
      <c r="KEC670" s="275"/>
      <c r="KEQ670" s="247"/>
      <c r="KER670" s="230"/>
      <c r="KES670" s="275"/>
      <c r="KFG670" s="247"/>
      <c r="KFH670" s="230"/>
      <c r="KFI670" s="275"/>
      <c r="KFW670" s="247"/>
      <c r="KFX670" s="230"/>
      <c r="KFY670" s="275"/>
      <c r="KGM670" s="247"/>
      <c r="KGN670" s="230"/>
      <c r="KGO670" s="275"/>
      <c r="KHC670" s="247"/>
      <c r="KHD670" s="230"/>
      <c r="KHE670" s="275"/>
      <c r="KHS670" s="247"/>
      <c r="KHT670" s="230"/>
      <c r="KHU670" s="275"/>
      <c r="KII670" s="247"/>
      <c r="KIJ670" s="230"/>
      <c r="KIK670" s="275"/>
      <c r="KIY670" s="247"/>
      <c r="KIZ670" s="230"/>
      <c r="KJA670" s="275"/>
      <c r="KJO670" s="247"/>
      <c r="KJP670" s="230"/>
      <c r="KJQ670" s="275"/>
      <c r="KKE670" s="247"/>
      <c r="KKF670" s="230"/>
      <c r="KKG670" s="275"/>
      <c r="KKU670" s="247"/>
      <c r="KKV670" s="230"/>
      <c r="KKW670" s="275"/>
      <c r="KLK670" s="247"/>
      <c r="KLL670" s="230"/>
      <c r="KLM670" s="275"/>
      <c r="KMA670" s="247"/>
      <c r="KMB670" s="230"/>
      <c r="KMC670" s="275"/>
      <c r="KMQ670" s="247"/>
      <c r="KMR670" s="230"/>
      <c r="KMS670" s="275"/>
      <c r="KNG670" s="247"/>
      <c r="KNH670" s="230"/>
      <c r="KNI670" s="275"/>
      <c r="KNW670" s="247"/>
      <c r="KNX670" s="230"/>
      <c r="KNY670" s="275"/>
      <c r="KOM670" s="247"/>
      <c r="KON670" s="230"/>
      <c r="KOO670" s="275"/>
      <c r="KPC670" s="247"/>
      <c r="KPD670" s="230"/>
      <c r="KPE670" s="275"/>
      <c r="KPS670" s="247"/>
      <c r="KPT670" s="230"/>
      <c r="KPU670" s="275"/>
      <c r="KQI670" s="247"/>
      <c r="KQJ670" s="230"/>
      <c r="KQK670" s="275"/>
      <c r="KQY670" s="247"/>
      <c r="KQZ670" s="230"/>
      <c r="KRA670" s="275"/>
      <c r="KRO670" s="247"/>
      <c r="KRP670" s="230"/>
      <c r="KRQ670" s="275"/>
      <c r="KSE670" s="247"/>
      <c r="KSF670" s="230"/>
      <c r="KSG670" s="275"/>
      <c r="KSU670" s="247"/>
      <c r="KSV670" s="230"/>
      <c r="KSW670" s="275"/>
      <c r="KTK670" s="247"/>
      <c r="KTL670" s="230"/>
      <c r="KTM670" s="275"/>
      <c r="KUA670" s="247"/>
      <c r="KUB670" s="230"/>
      <c r="KUC670" s="275"/>
      <c r="KUQ670" s="247"/>
      <c r="KUR670" s="230"/>
      <c r="KUS670" s="275"/>
      <c r="KVG670" s="247"/>
      <c r="KVH670" s="230"/>
      <c r="KVI670" s="275"/>
      <c r="KVW670" s="247"/>
      <c r="KVX670" s="230"/>
      <c r="KVY670" s="275"/>
      <c r="KWM670" s="247"/>
      <c r="KWN670" s="230"/>
      <c r="KWO670" s="275"/>
      <c r="KXC670" s="247"/>
      <c r="KXD670" s="230"/>
      <c r="KXE670" s="275"/>
      <c r="KXS670" s="247"/>
      <c r="KXT670" s="230"/>
      <c r="KXU670" s="275"/>
      <c r="KYI670" s="247"/>
      <c r="KYJ670" s="230"/>
      <c r="KYK670" s="275"/>
      <c r="KYY670" s="247"/>
      <c r="KYZ670" s="230"/>
      <c r="KZA670" s="275"/>
      <c r="KZO670" s="247"/>
      <c r="KZP670" s="230"/>
      <c r="KZQ670" s="275"/>
      <c r="LAE670" s="247"/>
      <c r="LAF670" s="230"/>
      <c r="LAG670" s="275"/>
      <c r="LAU670" s="247"/>
      <c r="LAV670" s="230"/>
      <c r="LAW670" s="275"/>
      <c r="LBK670" s="247"/>
      <c r="LBL670" s="230"/>
      <c r="LBM670" s="275"/>
      <c r="LCA670" s="247"/>
      <c r="LCB670" s="230"/>
      <c r="LCC670" s="275"/>
      <c r="LCQ670" s="247"/>
      <c r="LCR670" s="230"/>
      <c r="LCS670" s="275"/>
      <c r="LDG670" s="247"/>
      <c r="LDH670" s="230"/>
      <c r="LDI670" s="275"/>
      <c r="LDW670" s="247"/>
      <c r="LDX670" s="230"/>
      <c r="LDY670" s="275"/>
      <c r="LEM670" s="247"/>
      <c r="LEN670" s="230"/>
      <c r="LEO670" s="275"/>
      <c r="LFC670" s="247"/>
      <c r="LFD670" s="230"/>
      <c r="LFE670" s="275"/>
      <c r="LFS670" s="247"/>
      <c r="LFT670" s="230"/>
      <c r="LFU670" s="275"/>
      <c r="LGI670" s="247"/>
      <c r="LGJ670" s="230"/>
      <c r="LGK670" s="275"/>
      <c r="LGY670" s="247"/>
      <c r="LGZ670" s="230"/>
      <c r="LHA670" s="275"/>
      <c r="LHO670" s="247"/>
      <c r="LHP670" s="230"/>
      <c r="LHQ670" s="275"/>
      <c r="LIE670" s="247"/>
      <c r="LIF670" s="230"/>
      <c r="LIG670" s="275"/>
      <c r="LIU670" s="247"/>
      <c r="LIV670" s="230"/>
      <c r="LIW670" s="275"/>
      <c r="LJK670" s="247"/>
      <c r="LJL670" s="230"/>
      <c r="LJM670" s="275"/>
      <c r="LKA670" s="247"/>
      <c r="LKB670" s="230"/>
      <c r="LKC670" s="275"/>
      <c r="LKQ670" s="247"/>
      <c r="LKR670" s="230"/>
      <c r="LKS670" s="275"/>
      <c r="LLG670" s="247"/>
      <c r="LLH670" s="230"/>
      <c r="LLI670" s="275"/>
      <c r="LLW670" s="247"/>
      <c r="LLX670" s="230"/>
      <c r="LLY670" s="275"/>
      <c r="LMM670" s="247"/>
      <c r="LMN670" s="230"/>
      <c r="LMO670" s="275"/>
      <c r="LNC670" s="247"/>
      <c r="LND670" s="230"/>
      <c r="LNE670" s="275"/>
      <c r="LNS670" s="247"/>
      <c r="LNT670" s="230"/>
      <c r="LNU670" s="275"/>
      <c r="LOI670" s="247"/>
      <c r="LOJ670" s="230"/>
      <c r="LOK670" s="275"/>
      <c r="LOY670" s="247"/>
      <c r="LOZ670" s="230"/>
      <c r="LPA670" s="275"/>
      <c r="LPO670" s="247"/>
      <c r="LPP670" s="230"/>
      <c r="LPQ670" s="275"/>
      <c r="LQE670" s="247"/>
      <c r="LQF670" s="230"/>
      <c r="LQG670" s="275"/>
      <c r="LQU670" s="247"/>
      <c r="LQV670" s="230"/>
      <c r="LQW670" s="275"/>
      <c r="LRK670" s="247"/>
      <c r="LRL670" s="230"/>
      <c r="LRM670" s="275"/>
      <c r="LSA670" s="247"/>
      <c r="LSB670" s="230"/>
      <c r="LSC670" s="275"/>
      <c r="LSQ670" s="247"/>
      <c r="LSR670" s="230"/>
      <c r="LSS670" s="275"/>
      <c r="LTG670" s="247"/>
      <c r="LTH670" s="230"/>
      <c r="LTI670" s="275"/>
      <c r="LTW670" s="247"/>
      <c r="LTX670" s="230"/>
      <c r="LTY670" s="275"/>
      <c r="LUM670" s="247"/>
      <c r="LUN670" s="230"/>
      <c r="LUO670" s="275"/>
      <c r="LVC670" s="247"/>
      <c r="LVD670" s="230"/>
      <c r="LVE670" s="275"/>
      <c r="LVS670" s="247"/>
      <c r="LVT670" s="230"/>
      <c r="LVU670" s="275"/>
      <c r="LWI670" s="247"/>
      <c r="LWJ670" s="230"/>
      <c r="LWK670" s="275"/>
      <c r="LWY670" s="247"/>
      <c r="LWZ670" s="230"/>
      <c r="LXA670" s="275"/>
      <c r="LXO670" s="247"/>
      <c r="LXP670" s="230"/>
      <c r="LXQ670" s="275"/>
      <c r="LYE670" s="247"/>
      <c r="LYF670" s="230"/>
      <c r="LYG670" s="275"/>
      <c r="LYU670" s="247"/>
      <c r="LYV670" s="230"/>
      <c r="LYW670" s="275"/>
      <c r="LZK670" s="247"/>
      <c r="LZL670" s="230"/>
      <c r="LZM670" s="275"/>
      <c r="MAA670" s="247"/>
      <c r="MAB670" s="230"/>
      <c r="MAC670" s="275"/>
      <c r="MAQ670" s="247"/>
      <c r="MAR670" s="230"/>
      <c r="MAS670" s="275"/>
      <c r="MBG670" s="247"/>
      <c r="MBH670" s="230"/>
      <c r="MBI670" s="275"/>
      <c r="MBW670" s="247"/>
      <c r="MBX670" s="230"/>
      <c r="MBY670" s="275"/>
      <c r="MCM670" s="247"/>
      <c r="MCN670" s="230"/>
      <c r="MCO670" s="275"/>
      <c r="MDC670" s="247"/>
      <c r="MDD670" s="230"/>
      <c r="MDE670" s="275"/>
      <c r="MDS670" s="247"/>
      <c r="MDT670" s="230"/>
      <c r="MDU670" s="275"/>
      <c r="MEI670" s="247"/>
      <c r="MEJ670" s="230"/>
      <c r="MEK670" s="275"/>
      <c r="MEY670" s="247"/>
      <c r="MEZ670" s="230"/>
      <c r="MFA670" s="275"/>
      <c r="MFO670" s="247"/>
      <c r="MFP670" s="230"/>
      <c r="MFQ670" s="275"/>
      <c r="MGE670" s="247"/>
      <c r="MGF670" s="230"/>
      <c r="MGG670" s="275"/>
      <c r="MGU670" s="247"/>
      <c r="MGV670" s="230"/>
      <c r="MGW670" s="275"/>
      <c r="MHK670" s="247"/>
      <c r="MHL670" s="230"/>
      <c r="MHM670" s="275"/>
      <c r="MIA670" s="247"/>
      <c r="MIB670" s="230"/>
      <c r="MIC670" s="275"/>
      <c r="MIQ670" s="247"/>
      <c r="MIR670" s="230"/>
      <c r="MIS670" s="275"/>
      <c r="MJG670" s="247"/>
      <c r="MJH670" s="230"/>
      <c r="MJI670" s="275"/>
      <c r="MJW670" s="247"/>
      <c r="MJX670" s="230"/>
      <c r="MJY670" s="275"/>
      <c r="MKM670" s="247"/>
      <c r="MKN670" s="230"/>
      <c r="MKO670" s="275"/>
      <c r="MLC670" s="247"/>
      <c r="MLD670" s="230"/>
      <c r="MLE670" s="275"/>
      <c r="MLS670" s="247"/>
      <c r="MLT670" s="230"/>
      <c r="MLU670" s="275"/>
      <c r="MMI670" s="247"/>
      <c r="MMJ670" s="230"/>
      <c r="MMK670" s="275"/>
      <c r="MMY670" s="247"/>
      <c r="MMZ670" s="230"/>
      <c r="MNA670" s="275"/>
      <c r="MNO670" s="247"/>
      <c r="MNP670" s="230"/>
      <c r="MNQ670" s="275"/>
      <c r="MOE670" s="247"/>
      <c r="MOF670" s="230"/>
      <c r="MOG670" s="275"/>
      <c r="MOU670" s="247"/>
      <c r="MOV670" s="230"/>
      <c r="MOW670" s="275"/>
      <c r="MPK670" s="247"/>
      <c r="MPL670" s="230"/>
      <c r="MPM670" s="275"/>
      <c r="MQA670" s="247"/>
      <c r="MQB670" s="230"/>
      <c r="MQC670" s="275"/>
      <c r="MQQ670" s="247"/>
      <c r="MQR670" s="230"/>
      <c r="MQS670" s="275"/>
      <c r="MRG670" s="247"/>
      <c r="MRH670" s="230"/>
      <c r="MRI670" s="275"/>
      <c r="MRW670" s="247"/>
      <c r="MRX670" s="230"/>
      <c r="MRY670" s="275"/>
      <c r="MSM670" s="247"/>
      <c r="MSN670" s="230"/>
      <c r="MSO670" s="275"/>
      <c r="MTC670" s="247"/>
      <c r="MTD670" s="230"/>
      <c r="MTE670" s="275"/>
      <c r="MTS670" s="247"/>
      <c r="MTT670" s="230"/>
      <c r="MTU670" s="275"/>
      <c r="MUI670" s="247"/>
      <c r="MUJ670" s="230"/>
      <c r="MUK670" s="275"/>
      <c r="MUY670" s="247"/>
      <c r="MUZ670" s="230"/>
      <c r="MVA670" s="275"/>
      <c r="MVO670" s="247"/>
      <c r="MVP670" s="230"/>
      <c r="MVQ670" s="275"/>
      <c r="MWE670" s="247"/>
      <c r="MWF670" s="230"/>
      <c r="MWG670" s="275"/>
      <c r="MWU670" s="247"/>
      <c r="MWV670" s="230"/>
      <c r="MWW670" s="275"/>
      <c r="MXK670" s="247"/>
      <c r="MXL670" s="230"/>
      <c r="MXM670" s="275"/>
      <c r="MYA670" s="247"/>
      <c r="MYB670" s="230"/>
      <c r="MYC670" s="275"/>
      <c r="MYQ670" s="247"/>
      <c r="MYR670" s="230"/>
      <c r="MYS670" s="275"/>
      <c r="MZG670" s="247"/>
      <c r="MZH670" s="230"/>
      <c r="MZI670" s="275"/>
      <c r="MZW670" s="247"/>
      <c r="MZX670" s="230"/>
      <c r="MZY670" s="275"/>
      <c r="NAM670" s="247"/>
      <c r="NAN670" s="230"/>
      <c r="NAO670" s="275"/>
      <c r="NBC670" s="247"/>
      <c r="NBD670" s="230"/>
      <c r="NBE670" s="275"/>
      <c r="NBS670" s="247"/>
      <c r="NBT670" s="230"/>
      <c r="NBU670" s="275"/>
      <c r="NCI670" s="247"/>
      <c r="NCJ670" s="230"/>
      <c r="NCK670" s="275"/>
      <c r="NCY670" s="247"/>
      <c r="NCZ670" s="230"/>
      <c r="NDA670" s="275"/>
      <c r="NDO670" s="247"/>
      <c r="NDP670" s="230"/>
      <c r="NDQ670" s="275"/>
      <c r="NEE670" s="247"/>
      <c r="NEF670" s="230"/>
      <c r="NEG670" s="275"/>
      <c r="NEU670" s="247"/>
      <c r="NEV670" s="230"/>
      <c r="NEW670" s="275"/>
      <c r="NFK670" s="247"/>
      <c r="NFL670" s="230"/>
      <c r="NFM670" s="275"/>
      <c r="NGA670" s="247"/>
      <c r="NGB670" s="230"/>
      <c r="NGC670" s="275"/>
      <c r="NGQ670" s="247"/>
      <c r="NGR670" s="230"/>
      <c r="NGS670" s="275"/>
      <c r="NHG670" s="247"/>
      <c r="NHH670" s="230"/>
      <c r="NHI670" s="275"/>
      <c r="NHW670" s="247"/>
      <c r="NHX670" s="230"/>
      <c r="NHY670" s="275"/>
      <c r="NIM670" s="247"/>
      <c r="NIN670" s="230"/>
      <c r="NIO670" s="275"/>
      <c r="NJC670" s="247"/>
      <c r="NJD670" s="230"/>
      <c r="NJE670" s="275"/>
      <c r="NJS670" s="247"/>
      <c r="NJT670" s="230"/>
      <c r="NJU670" s="275"/>
      <c r="NKI670" s="247"/>
      <c r="NKJ670" s="230"/>
      <c r="NKK670" s="275"/>
      <c r="NKY670" s="247"/>
      <c r="NKZ670" s="230"/>
      <c r="NLA670" s="275"/>
      <c r="NLO670" s="247"/>
      <c r="NLP670" s="230"/>
      <c r="NLQ670" s="275"/>
      <c r="NME670" s="247"/>
      <c r="NMF670" s="230"/>
      <c r="NMG670" s="275"/>
      <c r="NMU670" s="247"/>
      <c r="NMV670" s="230"/>
      <c r="NMW670" s="275"/>
      <c r="NNK670" s="247"/>
      <c r="NNL670" s="230"/>
      <c r="NNM670" s="275"/>
      <c r="NOA670" s="247"/>
      <c r="NOB670" s="230"/>
      <c r="NOC670" s="275"/>
      <c r="NOQ670" s="247"/>
      <c r="NOR670" s="230"/>
      <c r="NOS670" s="275"/>
      <c r="NPG670" s="247"/>
      <c r="NPH670" s="230"/>
      <c r="NPI670" s="275"/>
      <c r="NPW670" s="247"/>
      <c r="NPX670" s="230"/>
      <c r="NPY670" s="275"/>
      <c r="NQM670" s="247"/>
      <c r="NQN670" s="230"/>
      <c r="NQO670" s="275"/>
      <c r="NRC670" s="247"/>
      <c r="NRD670" s="230"/>
      <c r="NRE670" s="275"/>
      <c r="NRS670" s="247"/>
      <c r="NRT670" s="230"/>
      <c r="NRU670" s="275"/>
      <c r="NSI670" s="247"/>
      <c r="NSJ670" s="230"/>
      <c r="NSK670" s="275"/>
      <c r="NSY670" s="247"/>
      <c r="NSZ670" s="230"/>
      <c r="NTA670" s="275"/>
      <c r="NTO670" s="247"/>
      <c r="NTP670" s="230"/>
      <c r="NTQ670" s="275"/>
      <c r="NUE670" s="247"/>
      <c r="NUF670" s="230"/>
      <c r="NUG670" s="275"/>
      <c r="NUU670" s="247"/>
      <c r="NUV670" s="230"/>
      <c r="NUW670" s="275"/>
      <c r="NVK670" s="247"/>
      <c r="NVL670" s="230"/>
      <c r="NVM670" s="275"/>
      <c r="NWA670" s="247"/>
      <c r="NWB670" s="230"/>
      <c r="NWC670" s="275"/>
      <c r="NWQ670" s="247"/>
      <c r="NWR670" s="230"/>
      <c r="NWS670" s="275"/>
      <c r="NXG670" s="247"/>
      <c r="NXH670" s="230"/>
      <c r="NXI670" s="275"/>
      <c r="NXW670" s="247"/>
      <c r="NXX670" s="230"/>
      <c r="NXY670" s="275"/>
      <c r="NYM670" s="247"/>
      <c r="NYN670" s="230"/>
      <c r="NYO670" s="275"/>
      <c r="NZC670" s="247"/>
      <c r="NZD670" s="230"/>
      <c r="NZE670" s="275"/>
      <c r="NZS670" s="247"/>
      <c r="NZT670" s="230"/>
      <c r="NZU670" s="275"/>
      <c r="OAI670" s="247"/>
      <c r="OAJ670" s="230"/>
      <c r="OAK670" s="275"/>
      <c r="OAY670" s="247"/>
      <c r="OAZ670" s="230"/>
      <c r="OBA670" s="275"/>
      <c r="OBO670" s="247"/>
      <c r="OBP670" s="230"/>
      <c r="OBQ670" s="275"/>
      <c r="OCE670" s="247"/>
      <c r="OCF670" s="230"/>
      <c r="OCG670" s="275"/>
      <c r="OCU670" s="247"/>
      <c r="OCV670" s="230"/>
      <c r="OCW670" s="275"/>
      <c r="ODK670" s="247"/>
      <c r="ODL670" s="230"/>
      <c r="ODM670" s="275"/>
      <c r="OEA670" s="247"/>
      <c r="OEB670" s="230"/>
      <c r="OEC670" s="275"/>
      <c r="OEQ670" s="247"/>
      <c r="OER670" s="230"/>
      <c r="OES670" s="275"/>
      <c r="OFG670" s="247"/>
      <c r="OFH670" s="230"/>
      <c r="OFI670" s="275"/>
      <c r="OFW670" s="247"/>
      <c r="OFX670" s="230"/>
      <c r="OFY670" s="275"/>
      <c r="OGM670" s="247"/>
      <c r="OGN670" s="230"/>
      <c r="OGO670" s="275"/>
      <c r="OHC670" s="247"/>
      <c r="OHD670" s="230"/>
      <c r="OHE670" s="275"/>
      <c r="OHS670" s="247"/>
      <c r="OHT670" s="230"/>
      <c r="OHU670" s="275"/>
      <c r="OII670" s="247"/>
      <c r="OIJ670" s="230"/>
      <c r="OIK670" s="275"/>
      <c r="OIY670" s="247"/>
      <c r="OIZ670" s="230"/>
      <c r="OJA670" s="275"/>
      <c r="OJO670" s="247"/>
      <c r="OJP670" s="230"/>
      <c r="OJQ670" s="275"/>
      <c r="OKE670" s="247"/>
      <c r="OKF670" s="230"/>
      <c r="OKG670" s="275"/>
      <c r="OKU670" s="247"/>
      <c r="OKV670" s="230"/>
      <c r="OKW670" s="275"/>
      <c r="OLK670" s="247"/>
      <c r="OLL670" s="230"/>
      <c r="OLM670" s="275"/>
      <c r="OMA670" s="247"/>
      <c r="OMB670" s="230"/>
      <c r="OMC670" s="275"/>
      <c r="OMQ670" s="247"/>
      <c r="OMR670" s="230"/>
      <c r="OMS670" s="275"/>
      <c r="ONG670" s="247"/>
      <c r="ONH670" s="230"/>
      <c r="ONI670" s="275"/>
      <c r="ONW670" s="247"/>
      <c r="ONX670" s="230"/>
      <c r="ONY670" s="275"/>
      <c r="OOM670" s="247"/>
      <c r="OON670" s="230"/>
      <c r="OOO670" s="275"/>
      <c r="OPC670" s="247"/>
      <c r="OPD670" s="230"/>
      <c r="OPE670" s="275"/>
      <c r="OPS670" s="247"/>
      <c r="OPT670" s="230"/>
      <c r="OPU670" s="275"/>
      <c r="OQI670" s="247"/>
      <c r="OQJ670" s="230"/>
      <c r="OQK670" s="275"/>
      <c r="OQY670" s="247"/>
      <c r="OQZ670" s="230"/>
      <c r="ORA670" s="275"/>
      <c r="ORO670" s="247"/>
      <c r="ORP670" s="230"/>
      <c r="ORQ670" s="275"/>
      <c r="OSE670" s="247"/>
      <c r="OSF670" s="230"/>
      <c r="OSG670" s="275"/>
      <c r="OSU670" s="247"/>
      <c r="OSV670" s="230"/>
      <c r="OSW670" s="275"/>
      <c r="OTK670" s="247"/>
      <c r="OTL670" s="230"/>
      <c r="OTM670" s="275"/>
      <c r="OUA670" s="247"/>
      <c r="OUB670" s="230"/>
      <c r="OUC670" s="275"/>
      <c r="OUQ670" s="247"/>
      <c r="OUR670" s="230"/>
      <c r="OUS670" s="275"/>
      <c r="OVG670" s="247"/>
      <c r="OVH670" s="230"/>
      <c r="OVI670" s="275"/>
      <c r="OVW670" s="247"/>
      <c r="OVX670" s="230"/>
      <c r="OVY670" s="275"/>
      <c r="OWM670" s="247"/>
      <c r="OWN670" s="230"/>
      <c r="OWO670" s="275"/>
      <c r="OXC670" s="247"/>
      <c r="OXD670" s="230"/>
      <c r="OXE670" s="275"/>
      <c r="OXS670" s="247"/>
      <c r="OXT670" s="230"/>
      <c r="OXU670" s="275"/>
      <c r="OYI670" s="247"/>
      <c r="OYJ670" s="230"/>
      <c r="OYK670" s="275"/>
      <c r="OYY670" s="247"/>
      <c r="OYZ670" s="230"/>
      <c r="OZA670" s="275"/>
      <c r="OZO670" s="247"/>
      <c r="OZP670" s="230"/>
      <c r="OZQ670" s="275"/>
      <c r="PAE670" s="247"/>
      <c r="PAF670" s="230"/>
      <c r="PAG670" s="275"/>
      <c r="PAU670" s="247"/>
      <c r="PAV670" s="230"/>
      <c r="PAW670" s="275"/>
      <c r="PBK670" s="247"/>
      <c r="PBL670" s="230"/>
      <c r="PBM670" s="275"/>
      <c r="PCA670" s="247"/>
      <c r="PCB670" s="230"/>
      <c r="PCC670" s="275"/>
      <c r="PCQ670" s="247"/>
      <c r="PCR670" s="230"/>
      <c r="PCS670" s="275"/>
      <c r="PDG670" s="247"/>
      <c r="PDH670" s="230"/>
      <c r="PDI670" s="275"/>
      <c r="PDW670" s="247"/>
      <c r="PDX670" s="230"/>
      <c r="PDY670" s="275"/>
      <c r="PEM670" s="247"/>
      <c r="PEN670" s="230"/>
      <c r="PEO670" s="275"/>
      <c r="PFC670" s="247"/>
      <c r="PFD670" s="230"/>
      <c r="PFE670" s="275"/>
      <c r="PFS670" s="247"/>
      <c r="PFT670" s="230"/>
      <c r="PFU670" s="275"/>
      <c r="PGI670" s="247"/>
      <c r="PGJ670" s="230"/>
      <c r="PGK670" s="275"/>
      <c r="PGY670" s="247"/>
      <c r="PGZ670" s="230"/>
      <c r="PHA670" s="275"/>
      <c r="PHO670" s="247"/>
      <c r="PHP670" s="230"/>
      <c r="PHQ670" s="275"/>
      <c r="PIE670" s="247"/>
      <c r="PIF670" s="230"/>
      <c r="PIG670" s="275"/>
      <c r="PIU670" s="247"/>
      <c r="PIV670" s="230"/>
      <c r="PIW670" s="275"/>
      <c r="PJK670" s="247"/>
      <c r="PJL670" s="230"/>
      <c r="PJM670" s="275"/>
      <c r="PKA670" s="247"/>
      <c r="PKB670" s="230"/>
      <c r="PKC670" s="275"/>
      <c r="PKQ670" s="247"/>
      <c r="PKR670" s="230"/>
      <c r="PKS670" s="275"/>
      <c r="PLG670" s="247"/>
      <c r="PLH670" s="230"/>
      <c r="PLI670" s="275"/>
      <c r="PLW670" s="247"/>
      <c r="PLX670" s="230"/>
      <c r="PLY670" s="275"/>
      <c r="PMM670" s="247"/>
      <c r="PMN670" s="230"/>
      <c r="PMO670" s="275"/>
      <c r="PNC670" s="247"/>
      <c r="PND670" s="230"/>
      <c r="PNE670" s="275"/>
      <c r="PNS670" s="247"/>
      <c r="PNT670" s="230"/>
      <c r="PNU670" s="275"/>
      <c r="POI670" s="247"/>
      <c r="POJ670" s="230"/>
      <c r="POK670" s="275"/>
      <c r="POY670" s="247"/>
      <c r="POZ670" s="230"/>
      <c r="PPA670" s="275"/>
      <c r="PPO670" s="247"/>
      <c r="PPP670" s="230"/>
      <c r="PPQ670" s="275"/>
      <c r="PQE670" s="247"/>
      <c r="PQF670" s="230"/>
      <c r="PQG670" s="275"/>
      <c r="PQU670" s="247"/>
      <c r="PQV670" s="230"/>
      <c r="PQW670" s="275"/>
      <c r="PRK670" s="247"/>
      <c r="PRL670" s="230"/>
      <c r="PRM670" s="275"/>
      <c r="PSA670" s="247"/>
      <c r="PSB670" s="230"/>
      <c r="PSC670" s="275"/>
      <c r="PSQ670" s="247"/>
      <c r="PSR670" s="230"/>
      <c r="PSS670" s="275"/>
      <c r="PTG670" s="247"/>
      <c r="PTH670" s="230"/>
      <c r="PTI670" s="275"/>
      <c r="PTW670" s="247"/>
      <c r="PTX670" s="230"/>
      <c r="PTY670" s="275"/>
      <c r="PUM670" s="247"/>
      <c r="PUN670" s="230"/>
      <c r="PUO670" s="275"/>
      <c r="PVC670" s="247"/>
      <c r="PVD670" s="230"/>
      <c r="PVE670" s="275"/>
      <c r="PVS670" s="247"/>
      <c r="PVT670" s="230"/>
      <c r="PVU670" s="275"/>
      <c r="PWI670" s="247"/>
      <c r="PWJ670" s="230"/>
      <c r="PWK670" s="275"/>
      <c r="PWY670" s="247"/>
      <c r="PWZ670" s="230"/>
      <c r="PXA670" s="275"/>
      <c r="PXO670" s="247"/>
      <c r="PXP670" s="230"/>
      <c r="PXQ670" s="275"/>
      <c r="PYE670" s="247"/>
      <c r="PYF670" s="230"/>
      <c r="PYG670" s="275"/>
      <c r="PYU670" s="247"/>
      <c r="PYV670" s="230"/>
      <c r="PYW670" s="275"/>
      <c r="PZK670" s="247"/>
      <c r="PZL670" s="230"/>
      <c r="PZM670" s="275"/>
      <c r="QAA670" s="247"/>
      <c r="QAB670" s="230"/>
      <c r="QAC670" s="275"/>
      <c r="QAQ670" s="247"/>
      <c r="QAR670" s="230"/>
      <c r="QAS670" s="275"/>
      <c r="QBG670" s="247"/>
      <c r="QBH670" s="230"/>
      <c r="QBI670" s="275"/>
      <c r="QBW670" s="247"/>
      <c r="QBX670" s="230"/>
      <c r="QBY670" s="275"/>
      <c r="QCM670" s="247"/>
      <c r="QCN670" s="230"/>
      <c r="QCO670" s="275"/>
      <c r="QDC670" s="247"/>
      <c r="QDD670" s="230"/>
      <c r="QDE670" s="275"/>
      <c r="QDS670" s="247"/>
      <c r="QDT670" s="230"/>
      <c r="QDU670" s="275"/>
      <c r="QEI670" s="247"/>
      <c r="QEJ670" s="230"/>
      <c r="QEK670" s="275"/>
      <c r="QEY670" s="247"/>
      <c r="QEZ670" s="230"/>
      <c r="QFA670" s="275"/>
      <c r="QFO670" s="247"/>
      <c r="QFP670" s="230"/>
      <c r="QFQ670" s="275"/>
      <c r="QGE670" s="247"/>
      <c r="QGF670" s="230"/>
      <c r="QGG670" s="275"/>
      <c r="QGU670" s="247"/>
      <c r="QGV670" s="230"/>
      <c r="QGW670" s="275"/>
      <c r="QHK670" s="247"/>
      <c r="QHL670" s="230"/>
      <c r="QHM670" s="275"/>
      <c r="QIA670" s="247"/>
      <c r="QIB670" s="230"/>
      <c r="QIC670" s="275"/>
      <c r="QIQ670" s="247"/>
      <c r="QIR670" s="230"/>
      <c r="QIS670" s="275"/>
      <c r="QJG670" s="247"/>
      <c r="QJH670" s="230"/>
      <c r="QJI670" s="275"/>
      <c r="QJW670" s="247"/>
      <c r="QJX670" s="230"/>
      <c r="QJY670" s="275"/>
      <c r="QKM670" s="247"/>
      <c r="QKN670" s="230"/>
      <c r="QKO670" s="275"/>
      <c r="QLC670" s="247"/>
      <c r="QLD670" s="230"/>
      <c r="QLE670" s="275"/>
      <c r="QLS670" s="247"/>
      <c r="QLT670" s="230"/>
      <c r="QLU670" s="275"/>
      <c r="QMI670" s="247"/>
      <c r="QMJ670" s="230"/>
      <c r="QMK670" s="275"/>
      <c r="QMY670" s="247"/>
      <c r="QMZ670" s="230"/>
      <c r="QNA670" s="275"/>
      <c r="QNO670" s="247"/>
      <c r="QNP670" s="230"/>
      <c r="QNQ670" s="275"/>
      <c r="QOE670" s="247"/>
      <c r="QOF670" s="230"/>
      <c r="QOG670" s="275"/>
      <c r="QOU670" s="247"/>
      <c r="QOV670" s="230"/>
      <c r="QOW670" s="275"/>
      <c r="QPK670" s="247"/>
      <c r="QPL670" s="230"/>
      <c r="QPM670" s="275"/>
      <c r="QQA670" s="247"/>
      <c r="QQB670" s="230"/>
      <c r="QQC670" s="275"/>
      <c r="QQQ670" s="247"/>
      <c r="QQR670" s="230"/>
      <c r="QQS670" s="275"/>
      <c r="QRG670" s="247"/>
      <c r="QRH670" s="230"/>
      <c r="QRI670" s="275"/>
      <c r="QRW670" s="247"/>
      <c r="QRX670" s="230"/>
      <c r="QRY670" s="275"/>
      <c r="QSM670" s="247"/>
      <c r="QSN670" s="230"/>
      <c r="QSO670" s="275"/>
      <c r="QTC670" s="247"/>
      <c r="QTD670" s="230"/>
      <c r="QTE670" s="275"/>
      <c r="QTS670" s="247"/>
      <c r="QTT670" s="230"/>
      <c r="QTU670" s="275"/>
      <c r="QUI670" s="247"/>
      <c r="QUJ670" s="230"/>
      <c r="QUK670" s="275"/>
      <c r="QUY670" s="247"/>
      <c r="QUZ670" s="230"/>
      <c r="QVA670" s="275"/>
      <c r="QVO670" s="247"/>
      <c r="QVP670" s="230"/>
      <c r="QVQ670" s="275"/>
      <c r="QWE670" s="247"/>
      <c r="QWF670" s="230"/>
      <c r="QWG670" s="275"/>
      <c r="QWU670" s="247"/>
      <c r="QWV670" s="230"/>
      <c r="QWW670" s="275"/>
      <c r="QXK670" s="247"/>
      <c r="QXL670" s="230"/>
      <c r="QXM670" s="275"/>
      <c r="QYA670" s="247"/>
      <c r="QYB670" s="230"/>
      <c r="QYC670" s="275"/>
      <c r="QYQ670" s="247"/>
      <c r="QYR670" s="230"/>
      <c r="QYS670" s="275"/>
      <c r="QZG670" s="247"/>
      <c r="QZH670" s="230"/>
      <c r="QZI670" s="275"/>
      <c r="QZW670" s="247"/>
      <c r="QZX670" s="230"/>
      <c r="QZY670" s="275"/>
      <c r="RAM670" s="247"/>
      <c r="RAN670" s="230"/>
      <c r="RAO670" s="275"/>
      <c r="RBC670" s="247"/>
      <c r="RBD670" s="230"/>
      <c r="RBE670" s="275"/>
      <c r="RBS670" s="247"/>
      <c r="RBT670" s="230"/>
      <c r="RBU670" s="275"/>
      <c r="RCI670" s="247"/>
      <c r="RCJ670" s="230"/>
      <c r="RCK670" s="275"/>
      <c r="RCY670" s="247"/>
      <c r="RCZ670" s="230"/>
      <c r="RDA670" s="275"/>
      <c r="RDO670" s="247"/>
      <c r="RDP670" s="230"/>
      <c r="RDQ670" s="275"/>
      <c r="REE670" s="247"/>
      <c r="REF670" s="230"/>
      <c r="REG670" s="275"/>
      <c r="REU670" s="247"/>
      <c r="REV670" s="230"/>
      <c r="REW670" s="275"/>
      <c r="RFK670" s="247"/>
      <c r="RFL670" s="230"/>
      <c r="RFM670" s="275"/>
      <c r="RGA670" s="247"/>
      <c r="RGB670" s="230"/>
      <c r="RGC670" s="275"/>
      <c r="RGQ670" s="247"/>
      <c r="RGR670" s="230"/>
      <c r="RGS670" s="275"/>
      <c r="RHG670" s="247"/>
      <c r="RHH670" s="230"/>
      <c r="RHI670" s="275"/>
      <c r="RHW670" s="247"/>
      <c r="RHX670" s="230"/>
      <c r="RHY670" s="275"/>
      <c r="RIM670" s="247"/>
      <c r="RIN670" s="230"/>
      <c r="RIO670" s="275"/>
      <c r="RJC670" s="247"/>
      <c r="RJD670" s="230"/>
      <c r="RJE670" s="275"/>
      <c r="RJS670" s="247"/>
      <c r="RJT670" s="230"/>
      <c r="RJU670" s="275"/>
      <c r="RKI670" s="247"/>
      <c r="RKJ670" s="230"/>
      <c r="RKK670" s="275"/>
      <c r="RKY670" s="247"/>
      <c r="RKZ670" s="230"/>
      <c r="RLA670" s="275"/>
      <c r="RLO670" s="247"/>
      <c r="RLP670" s="230"/>
      <c r="RLQ670" s="275"/>
      <c r="RME670" s="247"/>
      <c r="RMF670" s="230"/>
      <c r="RMG670" s="275"/>
      <c r="RMU670" s="247"/>
      <c r="RMV670" s="230"/>
      <c r="RMW670" s="275"/>
      <c r="RNK670" s="247"/>
      <c r="RNL670" s="230"/>
      <c r="RNM670" s="275"/>
      <c r="ROA670" s="247"/>
      <c r="ROB670" s="230"/>
      <c r="ROC670" s="275"/>
      <c r="ROQ670" s="247"/>
      <c r="ROR670" s="230"/>
      <c r="ROS670" s="275"/>
      <c r="RPG670" s="247"/>
      <c r="RPH670" s="230"/>
      <c r="RPI670" s="275"/>
      <c r="RPW670" s="247"/>
      <c r="RPX670" s="230"/>
      <c r="RPY670" s="275"/>
      <c r="RQM670" s="247"/>
      <c r="RQN670" s="230"/>
      <c r="RQO670" s="275"/>
      <c r="RRC670" s="247"/>
      <c r="RRD670" s="230"/>
      <c r="RRE670" s="275"/>
      <c r="RRS670" s="247"/>
      <c r="RRT670" s="230"/>
      <c r="RRU670" s="275"/>
      <c r="RSI670" s="247"/>
      <c r="RSJ670" s="230"/>
      <c r="RSK670" s="275"/>
      <c r="RSY670" s="247"/>
      <c r="RSZ670" s="230"/>
      <c r="RTA670" s="275"/>
      <c r="RTO670" s="247"/>
      <c r="RTP670" s="230"/>
      <c r="RTQ670" s="275"/>
      <c r="RUE670" s="247"/>
      <c r="RUF670" s="230"/>
      <c r="RUG670" s="275"/>
      <c r="RUU670" s="247"/>
      <c r="RUV670" s="230"/>
      <c r="RUW670" s="275"/>
      <c r="RVK670" s="247"/>
      <c r="RVL670" s="230"/>
      <c r="RVM670" s="275"/>
      <c r="RWA670" s="247"/>
      <c r="RWB670" s="230"/>
      <c r="RWC670" s="275"/>
      <c r="RWQ670" s="247"/>
      <c r="RWR670" s="230"/>
      <c r="RWS670" s="275"/>
      <c r="RXG670" s="247"/>
      <c r="RXH670" s="230"/>
      <c r="RXI670" s="275"/>
      <c r="RXW670" s="247"/>
      <c r="RXX670" s="230"/>
      <c r="RXY670" s="275"/>
      <c r="RYM670" s="247"/>
      <c r="RYN670" s="230"/>
      <c r="RYO670" s="275"/>
      <c r="RZC670" s="247"/>
      <c r="RZD670" s="230"/>
      <c r="RZE670" s="275"/>
      <c r="RZS670" s="247"/>
      <c r="RZT670" s="230"/>
      <c r="RZU670" s="275"/>
      <c r="SAI670" s="247"/>
      <c r="SAJ670" s="230"/>
      <c r="SAK670" s="275"/>
      <c r="SAY670" s="247"/>
      <c r="SAZ670" s="230"/>
      <c r="SBA670" s="275"/>
      <c r="SBO670" s="247"/>
      <c r="SBP670" s="230"/>
      <c r="SBQ670" s="275"/>
      <c r="SCE670" s="247"/>
      <c r="SCF670" s="230"/>
      <c r="SCG670" s="275"/>
      <c r="SCU670" s="247"/>
      <c r="SCV670" s="230"/>
      <c r="SCW670" s="275"/>
      <c r="SDK670" s="247"/>
      <c r="SDL670" s="230"/>
      <c r="SDM670" s="275"/>
      <c r="SEA670" s="247"/>
      <c r="SEB670" s="230"/>
      <c r="SEC670" s="275"/>
      <c r="SEQ670" s="247"/>
      <c r="SER670" s="230"/>
      <c r="SES670" s="275"/>
      <c r="SFG670" s="247"/>
      <c r="SFH670" s="230"/>
      <c r="SFI670" s="275"/>
      <c r="SFW670" s="247"/>
      <c r="SFX670" s="230"/>
      <c r="SFY670" s="275"/>
      <c r="SGM670" s="247"/>
      <c r="SGN670" s="230"/>
      <c r="SGO670" s="275"/>
      <c r="SHC670" s="247"/>
      <c r="SHD670" s="230"/>
      <c r="SHE670" s="275"/>
      <c r="SHS670" s="247"/>
      <c r="SHT670" s="230"/>
      <c r="SHU670" s="275"/>
      <c r="SII670" s="247"/>
      <c r="SIJ670" s="230"/>
      <c r="SIK670" s="275"/>
      <c r="SIY670" s="247"/>
      <c r="SIZ670" s="230"/>
      <c r="SJA670" s="275"/>
      <c r="SJO670" s="247"/>
      <c r="SJP670" s="230"/>
      <c r="SJQ670" s="275"/>
      <c r="SKE670" s="247"/>
      <c r="SKF670" s="230"/>
      <c r="SKG670" s="275"/>
      <c r="SKU670" s="247"/>
      <c r="SKV670" s="230"/>
      <c r="SKW670" s="275"/>
      <c r="SLK670" s="247"/>
      <c r="SLL670" s="230"/>
      <c r="SLM670" s="275"/>
      <c r="SMA670" s="247"/>
      <c r="SMB670" s="230"/>
      <c r="SMC670" s="275"/>
      <c r="SMQ670" s="247"/>
      <c r="SMR670" s="230"/>
      <c r="SMS670" s="275"/>
      <c r="SNG670" s="247"/>
      <c r="SNH670" s="230"/>
      <c r="SNI670" s="275"/>
      <c r="SNW670" s="247"/>
      <c r="SNX670" s="230"/>
      <c r="SNY670" s="275"/>
      <c r="SOM670" s="247"/>
      <c r="SON670" s="230"/>
      <c r="SOO670" s="275"/>
      <c r="SPC670" s="247"/>
      <c r="SPD670" s="230"/>
      <c r="SPE670" s="275"/>
      <c r="SPS670" s="247"/>
      <c r="SPT670" s="230"/>
      <c r="SPU670" s="275"/>
      <c r="SQI670" s="247"/>
      <c r="SQJ670" s="230"/>
      <c r="SQK670" s="275"/>
      <c r="SQY670" s="247"/>
      <c r="SQZ670" s="230"/>
      <c r="SRA670" s="275"/>
      <c r="SRO670" s="247"/>
      <c r="SRP670" s="230"/>
      <c r="SRQ670" s="275"/>
      <c r="SSE670" s="247"/>
      <c r="SSF670" s="230"/>
      <c r="SSG670" s="275"/>
      <c r="SSU670" s="247"/>
      <c r="SSV670" s="230"/>
      <c r="SSW670" s="275"/>
      <c r="STK670" s="247"/>
      <c r="STL670" s="230"/>
      <c r="STM670" s="275"/>
      <c r="SUA670" s="247"/>
      <c r="SUB670" s="230"/>
      <c r="SUC670" s="275"/>
      <c r="SUQ670" s="247"/>
      <c r="SUR670" s="230"/>
      <c r="SUS670" s="275"/>
      <c r="SVG670" s="247"/>
      <c r="SVH670" s="230"/>
      <c r="SVI670" s="275"/>
      <c r="SVW670" s="247"/>
      <c r="SVX670" s="230"/>
      <c r="SVY670" s="275"/>
      <c r="SWM670" s="247"/>
      <c r="SWN670" s="230"/>
      <c r="SWO670" s="275"/>
      <c r="SXC670" s="247"/>
      <c r="SXD670" s="230"/>
      <c r="SXE670" s="275"/>
      <c r="SXS670" s="247"/>
      <c r="SXT670" s="230"/>
      <c r="SXU670" s="275"/>
      <c r="SYI670" s="247"/>
      <c r="SYJ670" s="230"/>
      <c r="SYK670" s="275"/>
      <c r="SYY670" s="247"/>
      <c r="SYZ670" s="230"/>
      <c r="SZA670" s="275"/>
      <c r="SZO670" s="247"/>
      <c r="SZP670" s="230"/>
      <c r="SZQ670" s="275"/>
      <c r="TAE670" s="247"/>
      <c r="TAF670" s="230"/>
      <c r="TAG670" s="275"/>
      <c r="TAU670" s="247"/>
      <c r="TAV670" s="230"/>
      <c r="TAW670" s="275"/>
      <c r="TBK670" s="247"/>
      <c r="TBL670" s="230"/>
      <c r="TBM670" s="275"/>
      <c r="TCA670" s="247"/>
      <c r="TCB670" s="230"/>
      <c r="TCC670" s="275"/>
      <c r="TCQ670" s="247"/>
      <c r="TCR670" s="230"/>
      <c r="TCS670" s="275"/>
      <c r="TDG670" s="247"/>
      <c r="TDH670" s="230"/>
      <c r="TDI670" s="275"/>
      <c r="TDW670" s="247"/>
      <c r="TDX670" s="230"/>
      <c r="TDY670" s="275"/>
      <c r="TEM670" s="247"/>
      <c r="TEN670" s="230"/>
      <c r="TEO670" s="275"/>
      <c r="TFC670" s="247"/>
      <c r="TFD670" s="230"/>
      <c r="TFE670" s="275"/>
      <c r="TFS670" s="247"/>
      <c r="TFT670" s="230"/>
      <c r="TFU670" s="275"/>
      <c r="TGI670" s="247"/>
      <c r="TGJ670" s="230"/>
      <c r="TGK670" s="275"/>
      <c r="TGY670" s="247"/>
      <c r="TGZ670" s="230"/>
      <c r="THA670" s="275"/>
      <c r="THO670" s="247"/>
      <c r="THP670" s="230"/>
      <c r="THQ670" s="275"/>
      <c r="TIE670" s="247"/>
      <c r="TIF670" s="230"/>
      <c r="TIG670" s="275"/>
      <c r="TIU670" s="247"/>
      <c r="TIV670" s="230"/>
      <c r="TIW670" s="275"/>
      <c r="TJK670" s="247"/>
      <c r="TJL670" s="230"/>
      <c r="TJM670" s="275"/>
      <c r="TKA670" s="247"/>
      <c r="TKB670" s="230"/>
      <c r="TKC670" s="275"/>
      <c r="TKQ670" s="247"/>
      <c r="TKR670" s="230"/>
      <c r="TKS670" s="275"/>
      <c r="TLG670" s="247"/>
      <c r="TLH670" s="230"/>
      <c r="TLI670" s="275"/>
      <c r="TLW670" s="247"/>
      <c r="TLX670" s="230"/>
      <c r="TLY670" s="275"/>
      <c r="TMM670" s="247"/>
      <c r="TMN670" s="230"/>
      <c r="TMO670" s="275"/>
      <c r="TNC670" s="247"/>
      <c r="TND670" s="230"/>
      <c r="TNE670" s="275"/>
      <c r="TNS670" s="247"/>
      <c r="TNT670" s="230"/>
      <c r="TNU670" s="275"/>
      <c r="TOI670" s="247"/>
      <c r="TOJ670" s="230"/>
      <c r="TOK670" s="275"/>
      <c r="TOY670" s="247"/>
      <c r="TOZ670" s="230"/>
      <c r="TPA670" s="275"/>
      <c r="TPO670" s="247"/>
      <c r="TPP670" s="230"/>
      <c r="TPQ670" s="275"/>
      <c r="TQE670" s="247"/>
      <c r="TQF670" s="230"/>
      <c r="TQG670" s="275"/>
      <c r="TQU670" s="247"/>
      <c r="TQV670" s="230"/>
      <c r="TQW670" s="275"/>
      <c r="TRK670" s="247"/>
      <c r="TRL670" s="230"/>
      <c r="TRM670" s="275"/>
      <c r="TSA670" s="247"/>
      <c r="TSB670" s="230"/>
      <c r="TSC670" s="275"/>
      <c r="TSQ670" s="247"/>
      <c r="TSR670" s="230"/>
      <c r="TSS670" s="275"/>
      <c r="TTG670" s="247"/>
      <c r="TTH670" s="230"/>
      <c r="TTI670" s="275"/>
      <c r="TTW670" s="247"/>
      <c r="TTX670" s="230"/>
      <c r="TTY670" s="275"/>
      <c r="TUM670" s="247"/>
      <c r="TUN670" s="230"/>
      <c r="TUO670" s="275"/>
      <c r="TVC670" s="247"/>
      <c r="TVD670" s="230"/>
      <c r="TVE670" s="275"/>
      <c r="TVS670" s="247"/>
      <c r="TVT670" s="230"/>
      <c r="TVU670" s="275"/>
      <c r="TWI670" s="247"/>
      <c r="TWJ670" s="230"/>
      <c r="TWK670" s="275"/>
      <c r="TWY670" s="247"/>
      <c r="TWZ670" s="230"/>
      <c r="TXA670" s="275"/>
      <c r="TXO670" s="247"/>
      <c r="TXP670" s="230"/>
      <c r="TXQ670" s="275"/>
      <c r="TYE670" s="247"/>
      <c r="TYF670" s="230"/>
      <c r="TYG670" s="275"/>
      <c r="TYU670" s="247"/>
      <c r="TYV670" s="230"/>
      <c r="TYW670" s="275"/>
      <c r="TZK670" s="247"/>
      <c r="TZL670" s="230"/>
      <c r="TZM670" s="275"/>
      <c r="UAA670" s="247"/>
      <c r="UAB670" s="230"/>
      <c r="UAC670" s="275"/>
      <c r="UAQ670" s="247"/>
      <c r="UAR670" s="230"/>
      <c r="UAS670" s="275"/>
      <c r="UBG670" s="247"/>
      <c r="UBH670" s="230"/>
      <c r="UBI670" s="275"/>
      <c r="UBW670" s="247"/>
      <c r="UBX670" s="230"/>
      <c r="UBY670" s="275"/>
      <c r="UCM670" s="247"/>
      <c r="UCN670" s="230"/>
      <c r="UCO670" s="275"/>
      <c r="UDC670" s="247"/>
      <c r="UDD670" s="230"/>
      <c r="UDE670" s="275"/>
      <c r="UDS670" s="247"/>
      <c r="UDT670" s="230"/>
      <c r="UDU670" s="275"/>
      <c r="UEI670" s="247"/>
      <c r="UEJ670" s="230"/>
      <c r="UEK670" s="275"/>
      <c r="UEY670" s="247"/>
      <c r="UEZ670" s="230"/>
      <c r="UFA670" s="275"/>
      <c r="UFO670" s="247"/>
      <c r="UFP670" s="230"/>
      <c r="UFQ670" s="275"/>
      <c r="UGE670" s="247"/>
      <c r="UGF670" s="230"/>
      <c r="UGG670" s="275"/>
      <c r="UGU670" s="247"/>
      <c r="UGV670" s="230"/>
      <c r="UGW670" s="275"/>
      <c r="UHK670" s="247"/>
      <c r="UHL670" s="230"/>
      <c r="UHM670" s="275"/>
      <c r="UIA670" s="247"/>
      <c r="UIB670" s="230"/>
      <c r="UIC670" s="275"/>
      <c r="UIQ670" s="247"/>
      <c r="UIR670" s="230"/>
      <c r="UIS670" s="275"/>
      <c r="UJG670" s="247"/>
      <c r="UJH670" s="230"/>
      <c r="UJI670" s="275"/>
      <c r="UJW670" s="247"/>
      <c r="UJX670" s="230"/>
      <c r="UJY670" s="275"/>
      <c r="UKM670" s="247"/>
      <c r="UKN670" s="230"/>
      <c r="UKO670" s="275"/>
      <c r="ULC670" s="247"/>
      <c r="ULD670" s="230"/>
      <c r="ULE670" s="275"/>
      <c r="ULS670" s="247"/>
      <c r="ULT670" s="230"/>
      <c r="ULU670" s="275"/>
      <c r="UMI670" s="247"/>
      <c r="UMJ670" s="230"/>
      <c r="UMK670" s="275"/>
      <c r="UMY670" s="247"/>
      <c r="UMZ670" s="230"/>
      <c r="UNA670" s="275"/>
      <c r="UNO670" s="247"/>
      <c r="UNP670" s="230"/>
      <c r="UNQ670" s="275"/>
      <c r="UOE670" s="247"/>
      <c r="UOF670" s="230"/>
      <c r="UOG670" s="275"/>
      <c r="UOU670" s="247"/>
      <c r="UOV670" s="230"/>
      <c r="UOW670" s="275"/>
      <c r="UPK670" s="247"/>
      <c r="UPL670" s="230"/>
      <c r="UPM670" s="275"/>
      <c r="UQA670" s="247"/>
      <c r="UQB670" s="230"/>
      <c r="UQC670" s="275"/>
      <c r="UQQ670" s="247"/>
      <c r="UQR670" s="230"/>
      <c r="UQS670" s="275"/>
      <c r="URG670" s="247"/>
      <c r="URH670" s="230"/>
      <c r="URI670" s="275"/>
      <c r="URW670" s="247"/>
      <c r="URX670" s="230"/>
      <c r="URY670" s="275"/>
      <c r="USM670" s="247"/>
      <c r="USN670" s="230"/>
      <c r="USO670" s="275"/>
      <c r="UTC670" s="247"/>
      <c r="UTD670" s="230"/>
      <c r="UTE670" s="275"/>
      <c r="UTS670" s="247"/>
      <c r="UTT670" s="230"/>
      <c r="UTU670" s="275"/>
      <c r="UUI670" s="247"/>
      <c r="UUJ670" s="230"/>
      <c r="UUK670" s="275"/>
      <c r="UUY670" s="247"/>
      <c r="UUZ670" s="230"/>
      <c r="UVA670" s="275"/>
      <c r="UVO670" s="247"/>
      <c r="UVP670" s="230"/>
      <c r="UVQ670" s="275"/>
      <c r="UWE670" s="247"/>
      <c r="UWF670" s="230"/>
      <c r="UWG670" s="275"/>
      <c r="UWU670" s="247"/>
      <c r="UWV670" s="230"/>
      <c r="UWW670" s="275"/>
      <c r="UXK670" s="247"/>
      <c r="UXL670" s="230"/>
      <c r="UXM670" s="275"/>
      <c r="UYA670" s="247"/>
      <c r="UYB670" s="230"/>
      <c r="UYC670" s="275"/>
      <c r="UYQ670" s="247"/>
      <c r="UYR670" s="230"/>
      <c r="UYS670" s="275"/>
      <c r="UZG670" s="247"/>
      <c r="UZH670" s="230"/>
      <c r="UZI670" s="275"/>
      <c r="UZW670" s="247"/>
      <c r="UZX670" s="230"/>
      <c r="UZY670" s="275"/>
      <c r="VAM670" s="247"/>
      <c r="VAN670" s="230"/>
      <c r="VAO670" s="275"/>
      <c r="VBC670" s="247"/>
      <c r="VBD670" s="230"/>
      <c r="VBE670" s="275"/>
      <c r="VBS670" s="247"/>
      <c r="VBT670" s="230"/>
      <c r="VBU670" s="275"/>
      <c r="VCI670" s="247"/>
      <c r="VCJ670" s="230"/>
      <c r="VCK670" s="275"/>
      <c r="VCY670" s="247"/>
      <c r="VCZ670" s="230"/>
      <c r="VDA670" s="275"/>
      <c r="VDO670" s="247"/>
      <c r="VDP670" s="230"/>
      <c r="VDQ670" s="275"/>
      <c r="VEE670" s="247"/>
      <c r="VEF670" s="230"/>
      <c r="VEG670" s="275"/>
      <c r="VEU670" s="247"/>
      <c r="VEV670" s="230"/>
      <c r="VEW670" s="275"/>
      <c r="VFK670" s="247"/>
      <c r="VFL670" s="230"/>
      <c r="VFM670" s="275"/>
      <c r="VGA670" s="247"/>
      <c r="VGB670" s="230"/>
      <c r="VGC670" s="275"/>
      <c r="VGQ670" s="247"/>
      <c r="VGR670" s="230"/>
      <c r="VGS670" s="275"/>
      <c r="VHG670" s="247"/>
      <c r="VHH670" s="230"/>
      <c r="VHI670" s="275"/>
      <c r="VHW670" s="247"/>
      <c r="VHX670" s="230"/>
      <c r="VHY670" s="275"/>
      <c r="VIM670" s="247"/>
      <c r="VIN670" s="230"/>
      <c r="VIO670" s="275"/>
      <c r="VJC670" s="247"/>
      <c r="VJD670" s="230"/>
      <c r="VJE670" s="275"/>
      <c r="VJS670" s="247"/>
      <c r="VJT670" s="230"/>
      <c r="VJU670" s="275"/>
      <c r="VKI670" s="247"/>
      <c r="VKJ670" s="230"/>
      <c r="VKK670" s="275"/>
      <c r="VKY670" s="247"/>
      <c r="VKZ670" s="230"/>
      <c r="VLA670" s="275"/>
      <c r="VLO670" s="247"/>
      <c r="VLP670" s="230"/>
      <c r="VLQ670" s="275"/>
      <c r="VME670" s="247"/>
      <c r="VMF670" s="230"/>
      <c r="VMG670" s="275"/>
      <c r="VMU670" s="247"/>
      <c r="VMV670" s="230"/>
      <c r="VMW670" s="275"/>
      <c r="VNK670" s="247"/>
      <c r="VNL670" s="230"/>
      <c r="VNM670" s="275"/>
      <c r="VOA670" s="247"/>
      <c r="VOB670" s="230"/>
      <c r="VOC670" s="275"/>
      <c r="VOQ670" s="247"/>
      <c r="VOR670" s="230"/>
      <c r="VOS670" s="275"/>
      <c r="VPG670" s="247"/>
      <c r="VPH670" s="230"/>
      <c r="VPI670" s="275"/>
      <c r="VPW670" s="247"/>
      <c r="VPX670" s="230"/>
      <c r="VPY670" s="275"/>
      <c r="VQM670" s="247"/>
      <c r="VQN670" s="230"/>
      <c r="VQO670" s="275"/>
      <c r="VRC670" s="247"/>
      <c r="VRD670" s="230"/>
      <c r="VRE670" s="275"/>
      <c r="VRS670" s="247"/>
      <c r="VRT670" s="230"/>
      <c r="VRU670" s="275"/>
      <c r="VSI670" s="247"/>
      <c r="VSJ670" s="230"/>
      <c r="VSK670" s="275"/>
      <c r="VSY670" s="247"/>
      <c r="VSZ670" s="230"/>
      <c r="VTA670" s="275"/>
      <c r="VTO670" s="247"/>
      <c r="VTP670" s="230"/>
      <c r="VTQ670" s="275"/>
      <c r="VUE670" s="247"/>
      <c r="VUF670" s="230"/>
      <c r="VUG670" s="275"/>
      <c r="VUU670" s="247"/>
      <c r="VUV670" s="230"/>
      <c r="VUW670" s="275"/>
      <c r="VVK670" s="247"/>
      <c r="VVL670" s="230"/>
      <c r="VVM670" s="275"/>
      <c r="VWA670" s="247"/>
      <c r="VWB670" s="230"/>
      <c r="VWC670" s="275"/>
      <c r="VWQ670" s="247"/>
      <c r="VWR670" s="230"/>
      <c r="VWS670" s="275"/>
      <c r="VXG670" s="247"/>
      <c r="VXH670" s="230"/>
      <c r="VXI670" s="275"/>
      <c r="VXW670" s="247"/>
      <c r="VXX670" s="230"/>
      <c r="VXY670" s="275"/>
      <c r="VYM670" s="247"/>
      <c r="VYN670" s="230"/>
      <c r="VYO670" s="275"/>
      <c r="VZC670" s="247"/>
      <c r="VZD670" s="230"/>
      <c r="VZE670" s="275"/>
      <c r="VZS670" s="247"/>
      <c r="VZT670" s="230"/>
      <c r="VZU670" s="275"/>
      <c r="WAI670" s="247"/>
      <c r="WAJ670" s="230"/>
      <c r="WAK670" s="275"/>
      <c r="WAY670" s="247"/>
      <c r="WAZ670" s="230"/>
      <c r="WBA670" s="275"/>
      <c r="WBO670" s="247"/>
      <c r="WBP670" s="230"/>
      <c r="WBQ670" s="275"/>
      <c r="WCE670" s="247"/>
      <c r="WCF670" s="230"/>
      <c r="WCG670" s="275"/>
      <c r="WCU670" s="247"/>
      <c r="WCV670" s="230"/>
      <c r="WCW670" s="275"/>
      <c r="WDK670" s="247"/>
      <c r="WDL670" s="230"/>
      <c r="WDM670" s="275"/>
      <c r="WEA670" s="247"/>
      <c r="WEB670" s="230"/>
      <c r="WEC670" s="275"/>
      <c r="WEQ670" s="247"/>
      <c r="WER670" s="230"/>
      <c r="WES670" s="275"/>
      <c r="WFG670" s="247"/>
      <c r="WFH670" s="230"/>
      <c r="WFI670" s="275"/>
      <c r="WFW670" s="247"/>
      <c r="WFX670" s="230"/>
      <c r="WFY670" s="275"/>
      <c r="WGM670" s="247"/>
      <c r="WGN670" s="230"/>
      <c r="WGO670" s="275"/>
      <c r="WHC670" s="247"/>
      <c r="WHD670" s="230"/>
      <c r="WHE670" s="275"/>
      <c r="WHS670" s="247"/>
      <c r="WHT670" s="230"/>
      <c r="WHU670" s="275"/>
      <c r="WII670" s="247"/>
      <c r="WIJ670" s="230"/>
      <c r="WIK670" s="275"/>
      <c r="WIY670" s="247"/>
      <c r="WIZ670" s="230"/>
      <c r="WJA670" s="275"/>
      <c r="WJO670" s="247"/>
      <c r="WJP670" s="230"/>
      <c r="WJQ670" s="275"/>
      <c r="WKE670" s="247"/>
      <c r="WKF670" s="230"/>
      <c r="WKG670" s="275"/>
      <c r="WKU670" s="247"/>
      <c r="WKV670" s="230"/>
      <c r="WKW670" s="275"/>
      <c r="WLK670" s="247"/>
      <c r="WLL670" s="230"/>
      <c r="WLM670" s="275"/>
      <c r="WMA670" s="247"/>
      <c r="WMB670" s="230"/>
      <c r="WMC670" s="275"/>
      <c r="WMQ670" s="247"/>
      <c r="WMR670" s="230"/>
      <c r="WMS670" s="275"/>
      <c r="WNG670" s="247"/>
      <c r="WNH670" s="230"/>
      <c r="WNI670" s="275"/>
      <c r="WNW670" s="247"/>
      <c r="WNX670" s="230"/>
      <c r="WNY670" s="275"/>
      <c r="WOM670" s="247"/>
      <c r="WON670" s="230"/>
      <c r="WOO670" s="275"/>
      <c r="WPC670" s="247"/>
      <c r="WPD670" s="230"/>
      <c r="WPE670" s="275"/>
      <c r="WPS670" s="247"/>
      <c r="WPT670" s="230"/>
      <c r="WPU670" s="275"/>
      <c r="WQI670" s="247"/>
      <c r="WQJ670" s="230"/>
      <c r="WQK670" s="275"/>
      <c r="WQY670" s="247"/>
      <c r="WQZ670" s="230"/>
      <c r="WRA670" s="275"/>
      <c r="WRO670" s="247"/>
      <c r="WRP670" s="230"/>
      <c r="WRQ670" s="275"/>
      <c r="WSE670" s="247"/>
      <c r="WSF670" s="230"/>
      <c r="WSG670" s="275"/>
      <c r="WSU670" s="247"/>
      <c r="WSV670" s="230"/>
      <c r="WSW670" s="275"/>
      <c r="WTK670" s="247"/>
      <c r="WTL670" s="230"/>
      <c r="WTM670" s="275"/>
      <c r="WUA670" s="247"/>
      <c r="WUB670" s="230"/>
      <c r="WUC670" s="275"/>
      <c r="WUQ670" s="247"/>
      <c r="WUR670" s="230"/>
      <c r="WUS670" s="275"/>
      <c r="WVG670" s="247"/>
      <c r="WVH670" s="230"/>
      <c r="WVI670" s="275"/>
      <c r="WVW670" s="247"/>
      <c r="WVX670" s="230"/>
      <c r="WVY670" s="275"/>
      <c r="WWM670" s="247"/>
      <c r="WWN670" s="230"/>
      <c r="WWO670" s="275"/>
      <c r="WXC670" s="247"/>
      <c r="WXD670" s="230"/>
      <c r="WXE670" s="275"/>
      <c r="WXS670" s="247"/>
      <c r="WXT670" s="230"/>
      <c r="WXU670" s="275"/>
      <c r="WYI670" s="247"/>
      <c r="WYJ670" s="230"/>
      <c r="WYK670" s="275"/>
      <c r="WYY670" s="247"/>
      <c r="WYZ670" s="230"/>
      <c r="WZA670" s="275"/>
      <c r="WZO670" s="247"/>
      <c r="WZP670" s="230"/>
      <c r="WZQ670" s="275"/>
      <c r="XAE670" s="247"/>
      <c r="XAF670" s="230"/>
      <c r="XAG670" s="275"/>
      <c r="XAU670" s="247"/>
      <c r="XAV670" s="230"/>
      <c r="XAW670" s="275"/>
      <c r="XBK670" s="247"/>
      <c r="XBL670" s="230"/>
      <c r="XBM670" s="275"/>
      <c r="XCA670" s="247"/>
      <c r="XCB670" s="230"/>
      <c r="XCC670" s="275"/>
      <c r="XCQ670" s="247"/>
      <c r="XCR670" s="230"/>
      <c r="XCS670" s="275"/>
      <c r="XDG670" s="247"/>
      <c r="XDH670" s="230"/>
      <c r="XDI670" s="275"/>
      <c r="XDW670" s="247"/>
      <c r="XDX670" s="230"/>
      <c r="XDY670" s="275"/>
      <c r="XEM670" s="247"/>
      <c r="XEN670" s="230"/>
      <c r="XEO670" s="275"/>
    </row>
    <row r="671" spans="1:16369" s="272" customFormat="1" ht="15" hidden="1" customHeight="1" x14ac:dyDescent="0.2">
      <c r="A671" s="239">
        <v>50</v>
      </c>
      <c r="B671" s="254" t="s">
        <v>2448</v>
      </c>
      <c r="C671" s="255">
        <f t="shared" si="365"/>
        <v>45996</v>
      </c>
      <c r="D671" s="219">
        <f t="shared" si="358"/>
        <v>46003</v>
      </c>
      <c r="E671" s="256">
        <f t="shared" si="364"/>
        <v>46028</v>
      </c>
      <c r="F671" s="256">
        <f t="shared" si="346"/>
        <v>46028</v>
      </c>
      <c r="G671" s="256">
        <f t="shared" si="347"/>
        <v>46053</v>
      </c>
      <c r="H671" s="219">
        <f t="shared" si="348"/>
        <v>46030</v>
      </c>
      <c r="I671" s="256">
        <f t="shared" si="360"/>
        <v>46042</v>
      </c>
      <c r="J671" s="219">
        <f t="shared" si="350"/>
        <v>46031</v>
      </c>
      <c r="K671" s="256">
        <f t="shared" si="351"/>
        <v>46032</v>
      </c>
      <c r="L671" s="256">
        <f t="shared" si="352"/>
        <v>46034</v>
      </c>
      <c r="M671" s="301">
        <f t="shared" si="359"/>
        <v>46036</v>
      </c>
      <c r="N671" s="301">
        <f t="shared" si="344"/>
        <v>46037</v>
      </c>
      <c r="O671" s="256">
        <f t="shared" si="361"/>
        <v>46039</v>
      </c>
      <c r="P671" s="256">
        <f t="shared" si="362"/>
        <v>46037</v>
      </c>
      <c r="Q671" s="301">
        <f t="shared" si="363"/>
        <v>46038</v>
      </c>
      <c r="AE671" s="247"/>
      <c r="AF671" s="230"/>
      <c r="AG671" s="275"/>
      <c r="AU671" s="247"/>
      <c r="AV671" s="230"/>
      <c r="AW671" s="275"/>
      <c r="BK671" s="247"/>
      <c r="BL671" s="230"/>
      <c r="BM671" s="275"/>
      <c r="CA671" s="247"/>
      <c r="CB671" s="230"/>
      <c r="CC671" s="275"/>
      <c r="CQ671" s="247"/>
      <c r="CR671" s="230"/>
      <c r="CS671" s="275"/>
      <c r="DG671" s="247"/>
      <c r="DH671" s="230"/>
      <c r="DI671" s="275"/>
      <c r="DW671" s="247"/>
      <c r="DX671" s="230"/>
      <c r="DY671" s="275"/>
      <c r="EM671" s="247"/>
      <c r="EN671" s="230"/>
      <c r="EO671" s="275"/>
      <c r="FC671" s="247"/>
      <c r="FD671" s="230"/>
      <c r="FE671" s="275"/>
      <c r="FS671" s="247"/>
      <c r="FT671" s="230"/>
      <c r="FU671" s="275"/>
      <c r="GI671" s="247"/>
      <c r="GJ671" s="230"/>
      <c r="GK671" s="275"/>
      <c r="GY671" s="247"/>
      <c r="GZ671" s="230"/>
      <c r="HA671" s="275"/>
      <c r="HO671" s="247"/>
      <c r="HP671" s="230"/>
      <c r="HQ671" s="275"/>
      <c r="IE671" s="247"/>
      <c r="IF671" s="230"/>
      <c r="IG671" s="275"/>
      <c r="IU671" s="247"/>
      <c r="IV671" s="230"/>
      <c r="IW671" s="275"/>
      <c r="JK671" s="247"/>
      <c r="JL671" s="230"/>
      <c r="JM671" s="275"/>
      <c r="KA671" s="247"/>
      <c r="KB671" s="230"/>
      <c r="KC671" s="275"/>
      <c r="KQ671" s="247"/>
      <c r="KR671" s="230"/>
      <c r="KS671" s="275"/>
      <c r="LG671" s="247"/>
      <c r="LH671" s="230"/>
      <c r="LI671" s="275"/>
      <c r="LW671" s="247"/>
      <c r="LX671" s="230"/>
      <c r="LY671" s="275"/>
      <c r="MM671" s="247"/>
      <c r="MN671" s="230"/>
      <c r="MO671" s="275"/>
      <c r="NC671" s="247"/>
      <c r="ND671" s="230"/>
      <c r="NE671" s="275"/>
      <c r="NS671" s="247"/>
      <c r="NT671" s="230"/>
      <c r="NU671" s="275"/>
      <c r="OI671" s="247"/>
      <c r="OJ671" s="230"/>
      <c r="OK671" s="275"/>
      <c r="OY671" s="247"/>
      <c r="OZ671" s="230"/>
      <c r="PA671" s="275"/>
      <c r="PO671" s="247"/>
      <c r="PP671" s="230"/>
      <c r="PQ671" s="275"/>
      <c r="QE671" s="247"/>
      <c r="QF671" s="230"/>
      <c r="QG671" s="275"/>
      <c r="QU671" s="247"/>
      <c r="QV671" s="230"/>
      <c r="QW671" s="275"/>
      <c r="RK671" s="247"/>
      <c r="RL671" s="230"/>
      <c r="RM671" s="275"/>
      <c r="SA671" s="247"/>
      <c r="SB671" s="230"/>
      <c r="SC671" s="275"/>
      <c r="SQ671" s="247"/>
      <c r="SR671" s="230"/>
      <c r="SS671" s="275"/>
      <c r="TG671" s="247"/>
      <c r="TH671" s="230"/>
      <c r="TI671" s="275"/>
      <c r="TW671" s="247"/>
      <c r="TX671" s="230"/>
      <c r="TY671" s="275"/>
      <c r="UM671" s="247"/>
      <c r="UN671" s="230"/>
      <c r="UO671" s="275"/>
      <c r="VC671" s="247"/>
      <c r="VD671" s="230"/>
      <c r="VE671" s="275"/>
      <c r="VS671" s="247"/>
      <c r="VT671" s="230"/>
      <c r="VU671" s="275"/>
      <c r="WI671" s="247"/>
      <c r="WJ671" s="230"/>
      <c r="WK671" s="275"/>
      <c r="WY671" s="247"/>
      <c r="WZ671" s="230"/>
      <c r="XA671" s="275"/>
      <c r="XO671" s="247"/>
      <c r="XP671" s="230"/>
      <c r="XQ671" s="275"/>
      <c r="YE671" s="247"/>
      <c r="YF671" s="230"/>
      <c r="YG671" s="275"/>
      <c r="YU671" s="247"/>
      <c r="YV671" s="230"/>
      <c r="YW671" s="275"/>
      <c r="ZK671" s="247"/>
      <c r="ZL671" s="230"/>
      <c r="ZM671" s="275"/>
      <c r="AAA671" s="247"/>
      <c r="AAB671" s="230"/>
      <c r="AAC671" s="275"/>
      <c r="AAQ671" s="247"/>
      <c r="AAR671" s="230"/>
      <c r="AAS671" s="275"/>
      <c r="ABG671" s="247"/>
      <c r="ABH671" s="230"/>
      <c r="ABI671" s="275"/>
      <c r="ABW671" s="247"/>
      <c r="ABX671" s="230"/>
      <c r="ABY671" s="275"/>
      <c r="ACM671" s="247"/>
      <c r="ACN671" s="230"/>
      <c r="ACO671" s="275"/>
      <c r="ADC671" s="247"/>
      <c r="ADD671" s="230"/>
      <c r="ADE671" s="275"/>
      <c r="ADS671" s="247"/>
      <c r="ADT671" s="230"/>
      <c r="ADU671" s="275"/>
      <c r="AEI671" s="247"/>
      <c r="AEJ671" s="230"/>
      <c r="AEK671" s="275"/>
      <c r="AEY671" s="247"/>
      <c r="AEZ671" s="230"/>
      <c r="AFA671" s="275"/>
      <c r="AFO671" s="247"/>
      <c r="AFP671" s="230"/>
      <c r="AFQ671" s="275"/>
      <c r="AGE671" s="247"/>
      <c r="AGF671" s="230"/>
      <c r="AGG671" s="275"/>
      <c r="AGU671" s="247"/>
      <c r="AGV671" s="230"/>
      <c r="AGW671" s="275"/>
      <c r="AHK671" s="247"/>
      <c r="AHL671" s="230"/>
      <c r="AHM671" s="275"/>
      <c r="AIA671" s="247"/>
      <c r="AIB671" s="230"/>
      <c r="AIC671" s="275"/>
      <c r="AIQ671" s="247"/>
      <c r="AIR671" s="230"/>
      <c r="AIS671" s="275"/>
      <c r="AJG671" s="247"/>
      <c r="AJH671" s="230"/>
      <c r="AJI671" s="275"/>
      <c r="AJW671" s="247"/>
      <c r="AJX671" s="230"/>
      <c r="AJY671" s="275"/>
      <c r="AKM671" s="247"/>
      <c r="AKN671" s="230"/>
      <c r="AKO671" s="275"/>
      <c r="ALC671" s="247"/>
      <c r="ALD671" s="230"/>
      <c r="ALE671" s="275"/>
      <c r="ALS671" s="247"/>
      <c r="ALT671" s="230"/>
      <c r="ALU671" s="275"/>
      <c r="AMI671" s="247"/>
      <c r="AMJ671" s="230"/>
      <c r="AMK671" s="275"/>
      <c r="AMY671" s="247"/>
      <c r="AMZ671" s="230"/>
      <c r="ANA671" s="275"/>
      <c r="ANO671" s="247"/>
      <c r="ANP671" s="230"/>
      <c r="ANQ671" s="275"/>
      <c r="AOE671" s="247"/>
      <c r="AOF671" s="230"/>
      <c r="AOG671" s="275"/>
      <c r="AOU671" s="247"/>
      <c r="AOV671" s="230"/>
      <c r="AOW671" s="275"/>
      <c r="APK671" s="247"/>
      <c r="APL671" s="230"/>
      <c r="APM671" s="275"/>
      <c r="AQA671" s="247"/>
      <c r="AQB671" s="230"/>
      <c r="AQC671" s="275"/>
      <c r="AQQ671" s="247"/>
      <c r="AQR671" s="230"/>
      <c r="AQS671" s="275"/>
      <c r="ARG671" s="247"/>
      <c r="ARH671" s="230"/>
      <c r="ARI671" s="275"/>
      <c r="ARW671" s="247"/>
      <c r="ARX671" s="230"/>
      <c r="ARY671" s="275"/>
      <c r="ASM671" s="247"/>
      <c r="ASN671" s="230"/>
      <c r="ASO671" s="275"/>
      <c r="ATC671" s="247"/>
      <c r="ATD671" s="230"/>
      <c r="ATE671" s="275"/>
      <c r="ATS671" s="247"/>
      <c r="ATT671" s="230"/>
      <c r="ATU671" s="275"/>
      <c r="AUI671" s="247"/>
      <c r="AUJ671" s="230"/>
      <c r="AUK671" s="275"/>
      <c r="AUY671" s="247"/>
      <c r="AUZ671" s="230"/>
      <c r="AVA671" s="275"/>
      <c r="AVO671" s="247"/>
      <c r="AVP671" s="230"/>
      <c r="AVQ671" s="275"/>
      <c r="AWE671" s="247"/>
      <c r="AWF671" s="230"/>
      <c r="AWG671" s="275"/>
      <c r="AWU671" s="247"/>
      <c r="AWV671" s="230"/>
      <c r="AWW671" s="275"/>
      <c r="AXK671" s="247"/>
      <c r="AXL671" s="230"/>
      <c r="AXM671" s="275"/>
      <c r="AYA671" s="247"/>
      <c r="AYB671" s="230"/>
      <c r="AYC671" s="275"/>
      <c r="AYQ671" s="247"/>
      <c r="AYR671" s="230"/>
      <c r="AYS671" s="275"/>
      <c r="AZG671" s="247"/>
      <c r="AZH671" s="230"/>
      <c r="AZI671" s="275"/>
      <c r="AZW671" s="247"/>
      <c r="AZX671" s="230"/>
      <c r="AZY671" s="275"/>
      <c r="BAM671" s="247"/>
      <c r="BAN671" s="230"/>
      <c r="BAO671" s="275"/>
      <c r="BBC671" s="247"/>
      <c r="BBD671" s="230"/>
      <c r="BBE671" s="275"/>
      <c r="BBS671" s="247"/>
      <c r="BBT671" s="230"/>
      <c r="BBU671" s="275"/>
      <c r="BCI671" s="247"/>
      <c r="BCJ671" s="230"/>
      <c r="BCK671" s="275"/>
      <c r="BCY671" s="247"/>
      <c r="BCZ671" s="230"/>
      <c r="BDA671" s="275"/>
      <c r="BDO671" s="247"/>
      <c r="BDP671" s="230"/>
      <c r="BDQ671" s="275"/>
      <c r="BEE671" s="247"/>
      <c r="BEF671" s="230"/>
      <c r="BEG671" s="275"/>
      <c r="BEU671" s="247"/>
      <c r="BEV671" s="230"/>
      <c r="BEW671" s="275"/>
      <c r="BFK671" s="247"/>
      <c r="BFL671" s="230"/>
      <c r="BFM671" s="275"/>
      <c r="BGA671" s="247"/>
      <c r="BGB671" s="230"/>
      <c r="BGC671" s="275"/>
      <c r="BGQ671" s="247"/>
      <c r="BGR671" s="230"/>
      <c r="BGS671" s="275"/>
      <c r="BHG671" s="247"/>
      <c r="BHH671" s="230"/>
      <c r="BHI671" s="275"/>
      <c r="BHW671" s="247"/>
      <c r="BHX671" s="230"/>
      <c r="BHY671" s="275"/>
      <c r="BIM671" s="247"/>
      <c r="BIN671" s="230"/>
      <c r="BIO671" s="275"/>
      <c r="BJC671" s="247"/>
      <c r="BJD671" s="230"/>
      <c r="BJE671" s="275"/>
      <c r="BJS671" s="247"/>
      <c r="BJT671" s="230"/>
      <c r="BJU671" s="275"/>
      <c r="BKI671" s="247"/>
      <c r="BKJ671" s="230"/>
      <c r="BKK671" s="275"/>
      <c r="BKY671" s="247"/>
      <c r="BKZ671" s="230"/>
      <c r="BLA671" s="275"/>
      <c r="BLO671" s="247"/>
      <c r="BLP671" s="230"/>
      <c r="BLQ671" s="275"/>
      <c r="BME671" s="247"/>
      <c r="BMF671" s="230"/>
      <c r="BMG671" s="275"/>
      <c r="BMU671" s="247"/>
      <c r="BMV671" s="230"/>
      <c r="BMW671" s="275"/>
      <c r="BNK671" s="247"/>
      <c r="BNL671" s="230"/>
      <c r="BNM671" s="275"/>
      <c r="BOA671" s="247"/>
      <c r="BOB671" s="230"/>
      <c r="BOC671" s="275"/>
      <c r="BOQ671" s="247"/>
      <c r="BOR671" s="230"/>
      <c r="BOS671" s="275"/>
      <c r="BPG671" s="247"/>
      <c r="BPH671" s="230"/>
      <c r="BPI671" s="275"/>
      <c r="BPW671" s="247"/>
      <c r="BPX671" s="230"/>
      <c r="BPY671" s="275"/>
      <c r="BQM671" s="247"/>
      <c r="BQN671" s="230"/>
      <c r="BQO671" s="275"/>
      <c r="BRC671" s="247"/>
      <c r="BRD671" s="230"/>
      <c r="BRE671" s="275"/>
      <c r="BRS671" s="247"/>
      <c r="BRT671" s="230"/>
      <c r="BRU671" s="275"/>
      <c r="BSI671" s="247"/>
      <c r="BSJ671" s="230"/>
      <c r="BSK671" s="275"/>
      <c r="BSY671" s="247"/>
      <c r="BSZ671" s="230"/>
      <c r="BTA671" s="275"/>
      <c r="BTO671" s="247"/>
      <c r="BTP671" s="230"/>
      <c r="BTQ671" s="275"/>
      <c r="BUE671" s="247"/>
      <c r="BUF671" s="230"/>
      <c r="BUG671" s="275"/>
      <c r="BUU671" s="247"/>
      <c r="BUV671" s="230"/>
      <c r="BUW671" s="275"/>
      <c r="BVK671" s="247"/>
      <c r="BVL671" s="230"/>
      <c r="BVM671" s="275"/>
      <c r="BWA671" s="247"/>
      <c r="BWB671" s="230"/>
      <c r="BWC671" s="275"/>
      <c r="BWQ671" s="247"/>
      <c r="BWR671" s="230"/>
      <c r="BWS671" s="275"/>
      <c r="BXG671" s="247"/>
      <c r="BXH671" s="230"/>
      <c r="BXI671" s="275"/>
      <c r="BXW671" s="247"/>
      <c r="BXX671" s="230"/>
      <c r="BXY671" s="275"/>
      <c r="BYM671" s="247"/>
      <c r="BYN671" s="230"/>
      <c r="BYO671" s="275"/>
      <c r="BZC671" s="247"/>
      <c r="BZD671" s="230"/>
      <c r="BZE671" s="275"/>
      <c r="BZS671" s="247"/>
      <c r="BZT671" s="230"/>
      <c r="BZU671" s="275"/>
      <c r="CAI671" s="247"/>
      <c r="CAJ671" s="230"/>
      <c r="CAK671" s="275"/>
      <c r="CAY671" s="247"/>
      <c r="CAZ671" s="230"/>
      <c r="CBA671" s="275"/>
      <c r="CBO671" s="247"/>
      <c r="CBP671" s="230"/>
      <c r="CBQ671" s="275"/>
      <c r="CCE671" s="247"/>
      <c r="CCF671" s="230"/>
      <c r="CCG671" s="275"/>
      <c r="CCU671" s="247"/>
      <c r="CCV671" s="230"/>
      <c r="CCW671" s="275"/>
      <c r="CDK671" s="247"/>
      <c r="CDL671" s="230"/>
      <c r="CDM671" s="275"/>
      <c r="CEA671" s="247"/>
      <c r="CEB671" s="230"/>
      <c r="CEC671" s="275"/>
      <c r="CEQ671" s="247"/>
      <c r="CER671" s="230"/>
      <c r="CES671" s="275"/>
      <c r="CFG671" s="247"/>
      <c r="CFH671" s="230"/>
      <c r="CFI671" s="275"/>
      <c r="CFW671" s="247"/>
      <c r="CFX671" s="230"/>
      <c r="CFY671" s="275"/>
      <c r="CGM671" s="247"/>
      <c r="CGN671" s="230"/>
      <c r="CGO671" s="275"/>
      <c r="CHC671" s="247"/>
      <c r="CHD671" s="230"/>
      <c r="CHE671" s="275"/>
      <c r="CHS671" s="247"/>
      <c r="CHT671" s="230"/>
      <c r="CHU671" s="275"/>
      <c r="CII671" s="247"/>
      <c r="CIJ671" s="230"/>
      <c r="CIK671" s="275"/>
      <c r="CIY671" s="247"/>
      <c r="CIZ671" s="230"/>
      <c r="CJA671" s="275"/>
      <c r="CJO671" s="247"/>
      <c r="CJP671" s="230"/>
      <c r="CJQ671" s="275"/>
      <c r="CKE671" s="247"/>
      <c r="CKF671" s="230"/>
      <c r="CKG671" s="275"/>
      <c r="CKU671" s="247"/>
      <c r="CKV671" s="230"/>
      <c r="CKW671" s="275"/>
      <c r="CLK671" s="247"/>
      <c r="CLL671" s="230"/>
      <c r="CLM671" s="275"/>
      <c r="CMA671" s="247"/>
      <c r="CMB671" s="230"/>
      <c r="CMC671" s="275"/>
      <c r="CMQ671" s="247"/>
      <c r="CMR671" s="230"/>
      <c r="CMS671" s="275"/>
      <c r="CNG671" s="247"/>
      <c r="CNH671" s="230"/>
      <c r="CNI671" s="275"/>
      <c r="CNW671" s="247"/>
      <c r="CNX671" s="230"/>
      <c r="CNY671" s="275"/>
      <c r="COM671" s="247"/>
      <c r="CON671" s="230"/>
      <c r="COO671" s="275"/>
      <c r="CPC671" s="247"/>
      <c r="CPD671" s="230"/>
      <c r="CPE671" s="275"/>
      <c r="CPS671" s="247"/>
      <c r="CPT671" s="230"/>
      <c r="CPU671" s="275"/>
      <c r="CQI671" s="247"/>
      <c r="CQJ671" s="230"/>
      <c r="CQK671" s="275"/>
      <c r="CQY671" s="247"/>
      <c r="CQZ671" s="230"/>
      <c r="CRA671" s="275"/>
      <c r="CRO671" s="247"/>
      <c r="CRP671" s="230"/>
      <c r="CRQ671" s="275"/>
      <c r="CSE671" s="247"/>
      <c r="CSF671" s="230"/>
      <c r="CSG671" s="275"/>
      <c r="CSU671" s="247"/>
      <c r="CSV671" s="230"/>
      <c r="CSW671" s="275"/>
      <c r="CTK671" s="247"/>
      <c r="CTL671" s="230"/>
      <c r="CTM671" s="275"/>
      <c r="CUA671" s="247"/>
      <c r="CUB671" s="230"/>
      <c r="CUC671" s="275"/>
      <c r="CUQ671" s="247"/>
      <c r="CUR671" s="230"/>
      <c r="CUS671" s="275"/>
      <c r="CVG671" s="247"/>
      <c r="CVH671" s="230"/>
      <c r="CVI671" s="275"/>
      <c r="CVW671" s="247"/>
      <c r="CVX671" s="230"/>
      <c r="CVY671" s="275"/>
      <c r="CWM671" s="247"/>
      <c r="CWN671" s="230"/>
      <c r="CWO671" s="275"/>
      <c r="CXC671" s="247"/>
      <c r="CXD671" s="230"/>
      <c r="CXE671" s="275"/>
      <c r="CXS671" s="247"/>
      <c r="CXT671" s="230"/>
      <c r="CXU671" s="275"/>
      <c r="CYI671" s="247"/>
      <c r="CYJ671" s="230"/>
      <c r="CYK671" s="275"/>
      <c r="CYY671" s="247"/>
      <c r="CYZ671" s="230"/>
      <c r="CZA671" s="275"/>
      <c r="CZO671" s="247"/>
      <c r="CZP671" s="230"/>
      <c r="CZQ671" s="275"/>
      <c r="DAE671" s="247"/>
      <c r="DAF671" s="230"/>
      <c r="DAG671" s="275"/>
      <c r="DAU671" s="247"/>
      <c r="DAV671" s="230"/>
      <c r="DAW671" s="275"/>
      <c r="DBK671" s="247"/>
      <c r="DBL671" s="230"/>
      <c r="DBM671" s="275"/>
      <c r="DCA671" s="247"/>
      <c r="DCB671" s="230"/>
      <c r="DCC671" s="275"/>
      <c r="DCQ671" s="247"/>
      <c r="DCR671" s="230"/>
      <c r="DCS671" s="275"/>
      <c r="DDG671" s="247"/>
      <c r="DDH671" s="230"/>
      <c r="DDI671" s="275"/>
      <c r="DDW671" s="247"/>
      <c r="DDX671" s="230"/>
      <c r="DDY671" s="275"/>
      <c r="DEM671" s="247"/>
      <c r="DEN671" s="230"/>
      <c r="DEO671" s="275"/>
      <c r="DFC671" s="247"/>
      <c r="DFD671" s="230"/>
      <c r="DFE671" s="275"/>
      <c r="DFS671" s="247"/>
      <c r="DFT671" s="230"/>
      <c r="DFU671" s="275"/>
      <c r="DGI671" s="247"/>
      <c r="DGJ671" s="230"/>
      <c r="DGK671" s="275"/>
      <c r="DGY671" s="247"/>
      <c r="DGZ671" s="230"/>
      <c r="DHA671" s="275"/>
      <c r="DHO671" s="247"/>
      <c r="DHP671" s="230"/>
      <c r="DHQ671" s="275"/>
      <c r="DIE671" s="247"/>
      <c r="DIF671" s="230"/>
      <c r="DIG671" s="275"/>
      <c r="DIU671" s="247"/>
      <c r="DIV671" s="230"/>
      <c r="DIW671" s="275"/>
      <c r="DJK671" s="247"/>
      <c r="DJL671" s="230"/>
      <c r="DJM671" s="275"/>
      <c r="DKA671" s="247"/>
      <c r="DKB671" s="230"/>
      <c r="DKC671" s="275"/>
      <c r="DKQ671" s="247"/>
      <c r="DKR671" s="230"/>
      <c r="DKS671" s="275"/>
      <c r="DLG671" s="247"/>
      <c r="DLH671" s="230"/>
      <c r="DLI671" s="275"/>
      <c r="DLW671" s="247"/>
      <c r="DLX671" s="230"/>
      <c r="DLY671" s="275"/>
      <c r="DMM671" s="247"/>
      <c r="DMN671" s="230"/>
      <c r="DMO671" s="275"/>
      <c r="DNC671" s="247"/>
      <c r="DND671" s="230"/>
      <c r="DNE671" s="275"/>
      <c r="DNS671" s="247"/>
      <c r="DNT671" s="230"/>
      <c r="DNU671" s="275"/>
      <c r="DOI671" s="247"/>
      <c r="DOJ671" s="230"/>
      <c r="DOK671" s="275"/>
      <c r="DOY671" s="247"/>
      <c r="DOZ671" s="230"/>
      <c r="DPA671" s="275"/>
      <c r="DPO671" s="247"/>
      <c r="DPP671" s="230"/>
      <c r="DPQ671" s="275"/>
      <c r="DQE671" s="247"/>
      <c r="DQF671" s="230"/>
      <c r="DQG671" s="275"/>
      <c r="DQU671" s="247"/>
      <c r="DQV671" s="230"/>
      <c r="DQW671" s="275"/>
      <c r="DRK671" s="247"/>
      <c r="DRL671" s="230"/>
      <c r="DRM671" s="275"/>
      <c r="DSA671" s="247"/>
      <c r="DSB671" s="230"/>
      <c r="DSC671" s="275"/>
      <c r="DSQ671" s="247"/>
      <c r="DSR671" s="230"/>
      <c r="DSS671" s="275"/>
      <c r="DTG671" s="247"/>
      <c r="DTH671" s="230"/>
      <c r="DTI671" s="275"/>
      <c r="DTW671" s="247"/>
      <c r="DTX671" s="230"/>
      <c r="DTY671" s="275"/>
      <c r="DUM671" s="247"/>
      <c r="DUN671" s="230"/>
      <c r="DUO671" s="275"/>
      <c r="DVC671" s="247"/>
      <c r="DVD671" s="230"/>
      <c r="DVE671" s="275"/>
      <c r="DVS671" s="247"/>
      <c r="DVT671" s="230"/>
      <c r="DVU671" s="275"/>
      <c r="DWI671" s="247"/>
      <c r="DWJ671" s="230"/>
      <c r="DWK671" s="275"/>
      <c r="DWY671" s="247"/>
      <c r="DWZ671" s="230"/>
      <c r="DXA671" s="275"/>
      <c r="DXO671" s="247"/>
      <c r="DXP671" s="230"/>
      <c r="DXQ671" s="275"/>
      <c r="DYE671" s="247"/>
      <c r="DYF671" s="230"/>
      <c r="DYG671" s="275"/>
      <c r="DYU671" s="247"/>
      <c r="DYV671" s="230"/>
      <c r="DYW671" s="275"/>
      <c r="DZK671" s="247"/>
      <c r="DZL671" s="230"/>
      <c r="DZM671" s="275"/>
      <c r="EAA671" s="247"/>
      <c r="EAB671" s="230"/>
      <c r="EAC671" s="275"/>
      <c r="EAQ671" s="247"/>
      <c r="EAR671" s="230"/>
      <c r="EAS671" s="275"/>
      <c r="EBG671" s="247"/>
      <c r="EBH671" s="230"/>
      <c r="EBI671" s="275"/>
      <c r="EBW671" s="247"/>
      <c r="EBX671" s="230"/>
      <c r="EBY671" s="275"/>
      <c r="ECM671" s="247"/>
      <c r="ECN671" s="230"/>
      <c r="ECO671" s="275"/>
      <c r="EDC671" s="247"/>
      <c r="EDD671" s="230"/>
      <c r="EDE671" s="275"/>
      <c r="EDS671" s="247"/>
      <c r="EDT671" s="230"/>
      <c r="EDU671" s="275"/>
      <c r="EEI671" s="247"/>
      <c r="EEJ671" s="230"/>
      <c r="EEK671" s="275"/>
      <c r="EEY671" s="247"/>
      <c r="EEZ671" s="230"/>
      <c r="EFA671" s="275"/>
      <c r="EFO671" s="247"/>
      <c r="EFP671" s="230"/>
      <c r="EFQ671" s="275"/>
      <c r="EGE671" s="247"/>
      <c r="EGF671" s="230"/>
      <c r="EGG671" s="275"/>
      <c r="EGU671" s="247"/>
      <c r="EGV671" s="230"/>
      <c r="EGW671" s="275"/>
      <c r="EHK671" s="247"/>
      <c r="EHL671" s="230"/>
      <c r="EHM671" s="275"/>
      <c r="EIA671" s="247"/>
      <c r="EIB671" s="230"/>
      <c r="EIC671" s="275"/>
      <c r="EIQ671" s="247"/>
      <c r="EIR671" s="230"/>
      <c r="EIS671" s="275"/>
      <c r="EJG671" s="247"/>
      <c r="EJH671" s="230"/>
      <c r="EJI671" s="275"/>
      <c r="EJW671" s="247"/>
      <c r="EJX671" s="230"/>
      <c r="EJY671" s="275"/>
      <c r="EKM671" s="247"/>
      <c r="EKN671" s="230"/>
      <c r="EKO671" s="275"/>
      <c r="ELC671" s="247"/>
      <c r="ELD671" s="230"/>
      <c r="ELE671" s="275"/>
      <c r="ELS671" s="247"/>
      <c r="ELT671" s="230"/>
      <c r="ELU671" s="275"/>
      <c r="EMI671" s="247"/>
      <c r="EMJ671" s="230"/>
      <c r="EMK671" s="275"/>
      <c r="EMY671" s="247"/>
      <c r="EMZ671" s="230"/>
      <c r="ENA671" s="275"/>
      <c r="ENO671" s="247"/>
      <c r="ENP671" s="230"/>
      <c r="ENQ671" s="275"/>
      <c r="EOE671" s="247"/>
      <c r="EOF671" s="230"/>
      <c r="EOG671" s="275"/>
      <c r="EOU671" s="247"/>
      <c r="EOV671" s="230"/>
      <c r="EOW671" s="275"/>
      <c r="EPK671" s="247"/>
      <c r="EPL671" s="230"/>
      <c r="EPM671" s="275"/>
      <c r="EQA671" s="247"/>
      <c r="EQB671" s="230"/>
      <c r="EQC671" s="275"/>
      <c r="EQQ671" s="247"/>
      <c r="EQR671" s="230"/>
      <c r="EQS671" s="275"/>
      <c r="ERG671" s="247"/>
      <c r="ERH671" s="230"/>
      <c r="ERI671" s="275"/>
      <c r="ERW671" s="247"/>
      <c r="ERX671" s="230"/>
      <c r="ERY671" s="275"/>
      <c r="ESM671" s="247"/>
      <c r="ESN671" s="230"/>
      <c r="ESO671" s="275"/>
      <c r="ETC671" s="247"/>
      <c r="ETD671" s="230"/>
      <c r="ETE671" s="275"/>
      <c r="ETS671" s="247"/>
      <c r="ETT671" s="230"/>
      <c r="ETU671" s="275"/>
      <c r="EUI671" s="247"/>
      <c r="EUJ671" s="230"/>
      <c r="EUK671" s="275"/>
      <c r="EUY671" s="247"/>
      <c r="EUZ671" s="230"/>
      <c r="EVA671" s="275"/>
      <c r="EVO671" s="247"/>
      <c r="EVP671" s="230"/>
      <c r="EVQ671" s="275"/>
      <c r="EWE671" s="247"/>
      <c r="EWF671" s="230"/>
      <c r="EWG671" s="275"/>
      <c r="EWU671" s="247"/>
      <c r="EWV671" s="230"/>
      <c r="EWW671" s="275"/>
      <c r="EXK671" s="247"/>
      <c r="EXL671" s="230"/>
      <c r="EXM671" s="275"/>
      <c r="EYA671" s="247"/>
      <c r="EYB671" s="230"/>
      <c r="EYC671" s="275"/>
      <c r="EYQ671" s="247"/>
      <c r="EYR671" s="230"/>
      <c r="EYS671" s="275"/>
      <c r="EZG671" s="247"/>
      <c r="EZH671" s="230"/>
      <c r="EZI671" s="275"/>
      <c r="EZW671" s="247"/>
      <c r="EZX671" s="230"/>
      <c r="EZY671" s="275"/>
      <c r="FAM671" s="247"/>
      <c r="FAN671" s="230"/>
      <c r="FAO671" s="275"/>
      <c r="FBC671" s="247"/>
      <c r="FBD671" s="230"/>
      <c r="FBE671" s="275"/>
      <c r="FBS671" s="247"/>
      <c r="FBT671" s="230"/>
      <c r="FBU671" s="275"/>
      <c r="FCI671" s="247"/>
      <c r="FCJ671" s="230"/>
      <c r="FCK671" s="275"/>
      <c r="FCY671" s="247"/>
      <c r="FCZ671" s="230"/>
      <c r="FDA671" s="275"/>
      <c r="FDO671" s="247"/>
      <c r="FDP671" s="230"/>
      <c r="FDQ671" s="275"/>
      <c r="FEE671" s="247"/>
      <c r="FEF671" s="230"/>
      <c r="FEG671" s="275"/>
      <c r="FEU671" s="247"/>
      <c r="FEV671" s="230"/>
      <c r="FEW671" s="275"/>
      <c r="FFK671" s="247"/>
      <c r="FFL671" s="230"/>
      <c r="FFM671" s="275"/>
      <c r="FGA671" s="247"/>
      <c r="FGB671" s="230"/>
      <c r="FGC671" s="275"/>
      <c r="FGQ671" s="247"/>
      <c r="FGR671" s="230"/>
      <c r="FGS671" s="275"/>
      <c r="FHG671" s="247"/>
      <c r="FHH671" s="230"/>
      <c r="FHI671" s="275"/>
      <c r="FHW671" s="247"/>
      <c r="FHX671" s="230"/>
      <c r="FHY671" s="275"/>
      <c r="FIM671" s="247"/>
      <c r="FIN671" s="230"/>
      <c r="FIO671" s="275"/>
      <c r="FJC671" s="247"/>
      <c r="FJD671" s="230"/>
      <c r="FJE671" s="275"/>
      <c r="FJS671" s="247"/>
      <c r="FJT671" s="230"/>
      <c r="FJU671" s="275"/>
      <c r="FKI671" s="247"/>
      <c r="FKJ671" s="230"/>
      <c r="FKK671" s="275"/>
      <c r="FKY671" s="247"/>
      <c r="FKZ671" s="230"/>
      <c r="FLA671" s="275"/>
      <c r="FLO671" s="247"/>
      <c r="FLP671" s="230"/>
      <c r="FLQ671" s="275"/>
      <c r="FME671" s="247"/>
      <c r="FMF671" s="230"/>
      <c r="FMG671" s="275"/>
      <c r="FMU671" s="247"/>
      <c r="FMV671" s="230"/>
      <c r="FMW671" s="275"/>
      <c r="FNK671" s="247"/>
      <c r="FNL671" s="230"/>
      <c r="FNM671" s="275"/>
      <c r="FOA671" s="247"/>
      <c r="FOB671" s="230"/>
      <c r="FOC671" s="275"/>
      <c r="FOQ671" s="247"/>
      <c r="FOR671" s="230"/>
      <c r="FOS671" s="275"/>
      <c r="FPG671" s="247"/>
      <c r="FPH671" s="230"/>
      <c r="FPI671" s="275"/>
      <c r="FPW671" s="247"/>
      <c r="FPX671" s="230"/>
      <c r="FPY671" s="275"/>
      <c r="FQM671" s="247"/>
      <c r="FQN671" s="230"/>
      <c r="FQO671" s="275"/>
      <c r="FRC671" s="247"/>
      <c r="FRD671" s="230"/>
      <c r="FRE671" s="275"/>
      <c r="FRS671" s="247"/>
      <c r="FRT671" s="230"/>
      <c r="FRU671" s="275"/>
      <c r="FSI671" s="247"/>
      <c r="FSJ671" s="230"/>
      <c r="FSK671" s="275"/>
      <c r="FSY671" s="247"/>
      <c r="FSZ671" s="230"/>
      <c r="FTA671" s="275"/>
      <c r="FTO671" s="247"/>
      <c r="FTP671" s="230"/>
      <c r="FTQ671" s="275"/>
      <c r="FUE671" s="247"/>
      <c r="FUF671" s="230"/>
      <c r="FUG671" s="275"/>
      <c r="FUU671" s="247"/>
      <c r="FUV671" s="230"/>
      <c r="FUW671" s="275"/>
      <c r="FVK671" s="247"/>
      <c r="FVL671" s="230"/>
      <c r="FVM671" s="275"/>
      <c r="FWA671" s="247"/>
      <c r="FWB671" s="230"/>
      <c r="FWC671" s="275"/>
      <c r="FWQ671" s="247"/>
      <c r="FWR671" s="230"/>
      <c r="FWS671" s="275"/>
      <c r="FXG671" s="247"/>
      <c r="FXH671" s="230"/>
      <c r="FXI671" s="275"/>
      <c r="FXW671" s="247"/>
      <c r="FXX671" s="230"/>
      <c r="FXY671" s="275"/>
      <c r="FYM671" s="247"/>
      <c r="FYN671" s="230"/>
      <c r="FYO671" s="275"/>
      <c r="FZC671" s="247"/>
      <c r="FZD671" s="230"/>
      <c r="FZE671" s="275"/>
      <c r="FZS671" s="247"/>
      <c r="FZT671" s="230"/>
      <c r="FZU671" s="275"/>
      <c r="GAI671" s="247"/>
      <c r="GAJ671" s="230"/>
      <c r="GAK671" s="275"/>
      <c r="GAY671" s="247"/>
      <c r="GAZ671" s="230"/>
      <c r="GBA671" s="275"/>
      <c r="GBO671" s="247"/>
      <c r="GBP671" s="230"/>
      <c r="GBQ671" s="275"/>
      <c r="GCE671" s="247"/>
      <c r="GCF671" s="230"/>
      <c r="GCG671" s="275"/>
      <c r="GCU671" s="247"/>
      <c r="GCV671" s="230"/>
      <c r="GCW671" s="275"/>
      <c r="GDK671" s="247"/>
      <c r="GDL671" s="230"/>
      <c r="GDM671" s="275"/>
      <c r="GEA671" s="247"/>
      <c r="GEB671" s="230"/>
      <c r="GEC671" s="275"/>
      <c r="GEQ671" s="247"/>
      <c r="GER671" s="230"/>
      <c r="GES671" s="275"/>
      <c r="GFG671" s="247"/>
      <c r="GFH671" s="230"/>
      <c r="GFI671" s="275"/>
      <c r="GFW671" s="247"/>
      <c r="GFX671" s="230"/>
      <c r="GFY671" s="275"/>
      <c r="GGM671" s="247"/>
      <c r="GGN671" s="230"/>
      <c r="GGO671" s="275"/>
      <c r="GHC671" s="247"/>
      <c r="GHD671" s="230"/>
      <c r="GHE671" s="275"/>
      <c r="GHS671" s="247"/>
      <c r="GHT671" s="230"/>
      <c r="GHU671" s="275"/>
      <c r="GII671" s="247"/>
      <c r="GIJ671" s="230"/>
      <c r="GIK671" s="275"/>
      <c r="GIY671" s="247"/>
      <c r="GIZ671" s="230"/>
      <c r="GJA671" s="275"/>
      <c r="GJO671" s="247"/>
      <c r="GJP671" s="230"/>
      <c r="GJQ671" s="275"/>
      <c r="GKE671" s="247"/>
      <c r="GKF671" s="230"/>
      <c r="GKG671" s="275"/>
      <c r="GKU671" s="247"/>
      <c r="GKV671" s="230"/>
      <c r="GKW671" s="275"/>
      <c r="GLK671" s="247"/>
      <c r="GLL671" s="230"/>
      <c r="GLM671" s="275"/>
      <c r="GMA671" s="247"/>
      <c r="GMB671" s="230"/>
      <c r="GMC671" s="275"/>
      <c r="GMQ671" s="247"/>
      <c r="GMR671" s="230"/>
      <c r="GMS671" s="275"/>
      <c r="GNG671" s="247"/>
      <c r="GNH671" s="230"/>
      <c r="GNI671" s="275"/>
      <c r="GNW671" s="247"/>
      <c r="GNX671" s="230"/>
      <c r="GNY671" s="275"/>
      <c r="GOM671" s="247"/>
      <c r="GON671" s="230"/>
      <c r="GOO671" s="275"/>
      <c r="GPC671" s="247"/>
      <c r="GPD671" s="230"/>
      <c r="GPE671" s="275"/>
      <c r="GPS671" s="247"/>
      <c r="GPT671" s="230"/>
      <c r="GPU671" s="275"/>
      <c r="GQI671" s="247"/>
      <c r="GQJ671" s="230"/>
      <c r="GQK671" s="275"/>
      <c r="GQY671" s="247"/>
      <c r="GQZ671" s="230"/>
      <c r="GRA671" s="275"/>
      <c r="GRO671" s="247"/>
      <c r="GRP671" s="230"/>
      <c r="GRQ671" s="275"/>
      <c r="GSE671" s="247"/>
      <c r="GSF671" s="230"/>
      <c r="GSG671" s="275"/>
      <c r="GSU671" s="247"/>
      <c r="GSV671" s="230"/>
      <c r="GSW671" s="275"/>
      <c r="GTK671" s="247"/>
      <c r="GTL671" s="230"/>
      <c r="GTM671" s="275"/>
      <c r="GUA671" s="247"/>
      <c r="GUB671" s="230"/>
      <c r="GUC671" s="275"/>
      <c r="GUQ671" s="247"/>
      <c r="GUR671" s="230"/>
      <c r="GUS671" s="275"/>
      <c r="GVG671" s="247"/>
      <c r="GVH671" s="230"/>
      <c r="GVI671" s="275"/>
      <c r="GVW671" s="247"/>
      <c r="GVX671" s="230"/>
      <c r="GVY671" s="275"/>
      <c r="GWM671" s="247"/>
      <c r="GWN671" s="230"/>
      <c r="GWO671" s="275"/>
      <c r="GXC671" s="247"/>
      <c r="GXD671" s="230"/>
      <c r="GXE671" s="275"/>
      <c r="GXS671" s="247"/>
      <c r="GXT671" s="230"/>
      <c r="GXU671" s="275"/>
      <c r="GYI671" s="247"/>
      <c r="GYJ671" s="230"/>
      <c r="GYK671" s="275"/>
      <c r="GYY671" s="247"/>
      <c r="GYZ671" s="230"/>
      <c r="GZA671" s="275"/>
      <c r="GZO671" s="247"/>
      <c r="GZP671" s="230"/>
      <c r="GZQ671" s="275"/>
      <c r="HAE671" s="247"/>
      <c r="HAF671" s="230"/>
      <c r="HAG671" s="275"/>
      <c r="HAU671" s="247"/>
      <c r="HAV671" s="230"/>
      <c r="HAW671" s="275"/>
      <c r="HBK671" s="247"/>
      <c r="HBL671" s="230"/>
      <c r="HBM671" s="275"/>
      <c r="HCA671" s="247"/>
      <c r="HCB671" s="230"/>
      <c r="HCC671" s="275"/>
      <c r="HCQ671" s="247"/>
      <c r="HCR671" s="230"/>
      <c r="HCS671" s="275"/>
      <c r="HDG671" s="247"/>
      <c r="HDH671" s="230"/>
      <c r="HDI671" s="275"/>
      <c r="HDW671" s="247"/>
      <c r="HDX671" s="230"/>
      <c r="HDY671" s="275"/>
      <c r="HEM671" s="247"/>
      <c r="HEN671" s="230"/>
      <c r="HEO671" s="275"/>
      <c r="HFC671" s="247"/>
      <c r="HFD671" s="230"/>
      <c r="HFE671" s="275"/>
      <c r="HFS671" s="247"/>
      <c r="HFT671" s="230"/>
      <c r="HFU671" s="275"/>
      <c r="HGI671" s="247"/>
      <c r="HGJ671" s="230"/>
      <c r="HGK671" s="275"/>
      <c r="HGY671" s="247"/>
      <c r="HGZ671" s="230"/>
      <c r="HHA671" s="275"/>
      <c r="HHO671" s="247"/>
      <c r="HHP671" s="230"/>
      <c r="HHQ671" s="275"/>
      <c r="HIE671" s="247"/>
      <c r="HIF671" s="230"/>
      <c r="HIG671" s="275"/>
      <c r="HIU671" s="247"/>
      <c r="HIV671" s="230"/>
      <c r="HIW671" s="275"/>
      <c r="HJK671" s="247"/>
      <c r="HJL671" s="230"/>
      <c r="HJM671" s="275"/>
      <c r="HKA671" s="247"/>
      <c r="HKB671" s="230"/>
      <c r="HKC671" s="275"/>
      <c r="HKQ671" s="247"/>
      <c r="HKR671" s="230"/>
      <c r="HKS671" s="275"/>
      <c r="HLG671" s="247"/>
      <c r="HLH671" s="230"/>
      <c r="HLI671" s="275"/>
      <c r="HLW671" s="247"/>
      <c r="HLX671" s="230"/>
      <c r="HLY671" s="275"/>
      <c r="HMM671" s="247"/>
      <c r="HMN671" s="230"/>
      <c r="HMO671" s="275"/>
      <c r="HNC671" s="247"/>
      <c r="HND671" s="230"/>
      <c r="HNE671" s="275"/>
      <c r="HNS671" s="247"/>
      <c r="HNT671" s="230"/>
      <c r="HNU671" s="275"/>
      <c r="HOI671" s="247"/>
      <c r="HOJ671" s="230"/>
      <c r="HOK671" s="275"/>
      <c r="HOY671" s="247"/>
      <c r="HOZ671" s="230"/>
      <c r="HPA671" s="275"/>
      <c r="HPO671" s="247"/>
      <c r="HPP671" s="230"/>
      <c r="HPQ671" s="275"/>
      <c r="HQE671" s="247"/>
      <c r="HQF671" s="230"/>
      <c r="HQG671" s="275"/>
      <c r="HQU671" s="247"/>
      <c r="HQV671" s="230"/>
      <c r="HQW671" s="275"/>
      <c r="HRK671" s="247"/>
      <c r="HRL671" s="230"/>
      <c r="HRM671" s="275"/>
      <c r="HSA671" s="247"/>
      <c r="HSB671" s="230"/>
      <c r="HSC671" s="275"/>
      <c r="HSQ671" s="247"/>
      <c r="HSR671" s="230"/>
      <c r="HSS671" s="275"/>
      <c r="HTG671" s="247"/>
      <c r="HTH671" s="230"/>
      <c r="HTI671" s="275"/>
      <c r="HTW671" s="247"/>
      <c r="HTX671" s="230"/>
      <c r="HTY671" s="275"/>
      <c r="HUM671" s="247"/>
      <c r="HUN671" s="230"/>
      <c r="HUO671" s="275"/>
      <c r="HVC671" s="247"/>
      <c r="HVD671" s="230"/>
      <c r="HVE671" s="275"/>
      <c r="HVS671" s="247"/>
      <c r="HVT671" s="230"/>
      <c r="HVU671" s="275"/>
      <c r="HWI671" s="247"/>
      <c r="HWJ671" s="230"/>
      <c r="HWK671" s="275"/>
      <c r="HWY671" s="247"/>
      <c r="HWZ671" s="230"/>
      <c r="HXA671" s="275"/>
      <c r="HXO671" s="247"/>
      <c r="HXP671" s="230"/>
      <c r="HXQ671" s="275"/>
      <c r="HYE671" s="247"/>
      <c r="HYF671" s="230"/>
      <c r="HYG671" s="275"/>
      <c r="HYU671" s="247"/>
      <c r="HYV671" s="230"/>
      <c r="HYW671" s="275"/>
      <c r="HZK671" s="247"/>
      <c r="HZL671" s="230"/>
      <c r="HZM671" s="275"/>
      <c r="IAA671" s="247"/>
      <c r="IAB671" s="230"/>
      <c r="IAC671" s="275"/>
      <c r="IAQ671" s="247"/>
      <c r="IAR671" s="230"/>
      <c r="IAS671" s="275"/>
      <c r="IBG671" s="247"/>
      <c r="IBH671" s="230"/>
      <c r="IBI671" s="275"/>
      <c r="IBW671" s="247"/>
      <c r="IBX671" s="230"/>
      <c r="IBY671" s="275"/>
      <c r="ICM671" s="247"/>
      <c r="ICN671" s="230"/>
      <c r="ICO671" s="275"/>
      <c r="IDC671" s="247"/>
      <c r="IDD671" s="230"/>
      <c r="IDE671" s="275"/>
      <c r="IDS671" s="247"/>
      <c r="IDT671" s="230"/>
      <c r="IDU671" s="275"/>
      <c r="IEI671" s="247"/>
      <c r="IEJ671" s="230"/>
      <c r="IEK671" s="275"/>
      <c r="IEY671" s="247"/>
      <c r="IEZ671" s="230"/>
      <c r="IFA671" s="275"/>
      <c r="IFO671" s="247"/>
      <c r="IFP671" s="230"/>
      <c r="IFQ671" s="275"/>
      <c r="IGE671" s="247"/>
      <c r="IGF671" s="230"/>
      <c r="IGG671" s="275"/>
      <c r="IGU671" s="247"/>
      <c r="IGV671" s="230"/>
      <c r="IGW671" s="275"/>
      <c r="IHK671" s="247"/>
      <c r="IHL671" s="230"/>
      <c r="IHM671" s="275"/>
      <c r="IIA671" s="247"/>
      <c r="IIB671" s="230"/>
      <c r="IIC671" s="275"/>
      <c r="IIQ671" s="247"/>
      <c r="IIR671" s="230"/>
      <c r="IIS671" s="275"/>
      <c r="IJG671" s="247"/>
      <c r="IJH671" s="230"/>
      <c r="IJI671" s="275"/>
      <c r="IJW671" s="247"/>
      <c r="IJX671" s="230"/>
      <c r="IJY671" s="275"/>
      <c r="IKM671" s="247"/>
      <c r="IKN671" s="230"/>
      <c r="IKO671" s="275"/>
      <c r="ILC671" s="247"/>
      <c r="ILD671" s="230"/>
      <c r="ILE671" s="275"/>
      <c r="ILS671" s="247"/>
      <c r="ILT671" s="230"/>
      <c r="ILU671" s="275"/>
      <c r="IMI671" s="247"/>
      <c r="IMJ671" s="230"/>
      <c r="IMK671" s="275"/>
      <c r="IMY671" s="247"/>
      <c r="IMZ671" s="230"/>
      <c r="INA671" s="275"/>
      <c r="INO671" s="247"/>
      <c r="INP671" s="230"/>
      <c r="INQ671" s="275"/>
      <c r="IOE671" s="247"/>
      <c r="IOF671" s="230"/>
      <c r="IOG671" s="275"/>
      <c r="IOU671" s="247"/>
      <c r="IOV671" s="230"/>
      <c r="IOW671" s="275"/>
      <c r="IPK671" s="247"/>
      <c r="IPL671" s="230"/>
      <c r="IPM671" s="275"/>
      <c r="IQA671" s="247"/>
      <c r="IQB671" s="230"/>
      <c r="IQC671" s="275"/>
      <c r="IQQ671" s="247"/>
      <c r="IQR671" s="230"/>
      <c r="IQS671" s="275"/>
      <c r="IRG671" s="247"/>
      <c r="IRH671" s="230"/>
      <c r="IRI671" s="275"/>
      <c r="IRW671" s="247"/>
      <c r="IRX671" s="230"/>
      <c r="IRY671" s="275"/>
      <c r="ISM671" s="247"/>
      <c r="ISN671" s="230"/>
      <c r="ISO671" s="275"/>
      <c r="ITC671" s="247"/>
      <c r="ITD671" s="230"/>
      <c r="ITE671" s="275"/>
      <c r="ITS671" s="247"/>
      <c r="ITT671" s="230"/>
      <c r="ITU671" s="275"/>
      <c r="IUI671" s="247"/>
      <c r="IUJ671" s="230"/>
      <c r="IUK671" s="275"/>
      <c r="IUY671" s="247"/>
      <c r="IUZ671" s="230"/>
      <c r="IVA671" s="275"/>
      <c r="IVO671" s="247"/>
      <c r="IVP671" s="230"/>
      <c r="IVQ671" s="275"/>
      <c r="IWE671" s="247"/>
      <c r="IWF671" s="230"/>
      <c r="IWG671" s="275"/>
      <c r="IWU671" s="247"/>
      <c r="IWV671" s="230"/>
      <c r="IWW671" s="275"/>
      <c r="IXK671" s="247"/>
      <c r="IXL671" s="230"/>
      <c r="IXM671" s="275"/>
      <c r="IYA671" s="247"/>
      <c r="IYB671" s="230"/>
      <c r="IYC671" s="275"/>
      <c r="IYQ671" s="247"/>
      <c r="IYR671" s="230"/>
      <c r="IYS671" s="275"/>
      <c r="IZG671" s="247"/>
      <c r="IZH671" s="230"/>
      <c r="IZI671" s="275"/>
      <c r="IZW671" s="247"/>
      <c r="IZX671" s="230"/>
      <c r="IZY671" s="275"/>
      <c r="JAM671" s="247"/>
      <c r="JAN671" s="230"/>
      <c r="JAO671" s="275"/>
      <c r="JBC671" s="247"/>
      <c r="JBD671" s="230"/>
      <c r="JBE671" s="275"/>
      <c r="JBS671" s="247"/>
      <c r="JBT671" s="230"/>
      <c r="JBU671" s="275"/>
      <c r="JCI671" s="247"/>
      <c r="JCJ671" s="230"/>
      <c r="JCK671" s="275"/>
      <c r="JCY671" s="247"/>
      <c r="JCZ671" s="230"/>
      <c r="JDA671" s="275"/>
      <c r="JDO671" s="247"/>
      <c r="JDP671" s="230"/>
      <c r="JDQ671" s="275"/>
      <c r="JEE671" s="247"/>
      <c r="JEF671" s="230"/>
      <c r="JEG671" s="275"/>
      <c r="JEU671" s="247"/>
      <c r="JEV671" s="230"/>
      <c r="JEW671" s="275"/>
      <c r="JFK671" s="247"/>
      <c r="JFL671" s="230"/>
      <c r="JFM671" s="275"/>
      <c r="JGA671" s="247"/>
      <c r="JGB671" s="230"/>
      <c r="JGC671" s="275"/>
      <c r="JGQ671" s="247"/>
      <c r="JGR671" s="230"/>
      <c r="JGS671" s="275"/>
      <c r="JHG671" s="247"/>
      <c r="JHH671" s="230"/>
      <c r="JHI671" s="275"/>
      <c r="JHW671" s="247"/>
      <c r="JHX671" s="230"/>
      <c r="JHY671" s="275"/>
      <c r="JIM671" s="247"/>
      <c r="JIN671" s="230"/>
      <c r="JIO671" s="275"/>
      <c r="JJC671" s="247"/>
      <c r="JJD671" s="230"/>
      <c r="JJE671" s="275"/>
      <c r="JJS671" s="247"/>
      <c r="JJT671" s="230"/>
      <c r="JJU671" s="275"/>
      <c r="JKI671" s="247"/>
      <c r="JKJ671" s="230"/>
      <c r="JKK671" s="275"/>
      <c r="JKY671" s="247"/>
      <c r="JKZ671" s="230"/>
      <c r="JLA671" s="275"/>
      <c r="JLO671" s="247"/>
      <c r="JLP671" s="230"/>
      <c r="JLQ671" s="275"/>
      <c r="JME671" s="247"/>
      <c r="JMF671" s="230"/>
      <c r="JMG671" s="275"/>
      <c r="JMU671" s="247"/>
      <c r="JMV671" s="230"/>
      <c r="JMW671" s="275"/>
      <c r="JNK671" s="247"/>
      <c r="JNL671" s="230"/>
      <c r="JNM671" s="275"/>
      <c r="JOA671" s="247"/>
      <c r="JOB671" s="230"/>
      <c r="JOC671" s="275"/>
      <c r="JOQ671" s="247"/>
      <c r="JOR671" s="230"/>
      <c r="JOS671" s="275"/>
      <c r="JPG671" s="247"/>
      <c r="JPH671" s="230"/>
      <c r="JPI671" s="275"/>
      <c r="JPW671" s="247"/>
      <c r="JPX671" s="230"/>
      <c r="JPY671" s="275"/>
      <c r="JQM671" s="247"/>
      <c r="JQN671" s="230"/>
      <c r="JQO671" s="275"/>
      <c r="JRC671" s="247"/>
      <c r="JRD671" s="230"/>
      <c r="JRE671" s="275"/>
      <c r="JRS671" s="247"/>
      <c r="JRT671" s="230"/>
      <c r="JRU671" s="275"/>
      <c r="JSI671" s="247"/>
      <c r="JSJ671" s="230"/>
      <c r="JSK671" s="275"/>
      <c r="JSY671" s="247"/>
      <c r="JSZ671" s="230"/>
      <c r="JTA671" s="275"/>
      <c r="JTO671" s="247"/>
      <c r="JTP671" s="230"/>
      <c r="JTQ671" s="275"/>
      <c r="JUE671" s="247"/>
      <c r="JUF671" s="230"/>
      <c r="JUG671" s="275"/>
      <c r="JUU671" s="247"/>
      <c r="JUV671" s="230"/>
      <c r="JUW671" s="275"/>
      <c r="JVK671" s="247"/>
      <c r="JVL671" s="230"/>
      <c r="JVM671" s="275"/>
      <c r="JWA671" s="247"/>
      <c r="JWB671" s="230"/>
      <c r="JWC671" s="275"/>
      <c r="JWQ671" s="247"/>
      <c r="JWR671" s="230"/>
      <c r="JWS671" s="275"/>
      <c r="JXG671" s="247"/>
      <c r="JXH671" s="230"/>
      <c r="JXI671" s="275"/>
      <c r="JXW671" s="247"/>
      <c r="JXX671" s="230"/>
      <c r="JXY671" s="275"/>
      <c r="JYM671" s="247"/>
      <c r="JYN671" s="230"/>
      <c r="JYO671" s="275"/>
      <c r="JZC671" s="247"/>
      <c r="JZD671" s="230"/>
      <c r="JZE671" s="275"/>
      <c r="JZS671" s="247"/>
      <c r="JZT671" s="230"/>
      <c r="JZU671" s="275"/>
      <c r="KAI671" s="247"/>
      <c r="KAJ671" s="230"/>
      <c r="KAK671" s="275"/>
      <c r="KAY671" s="247"/>
      <c r="KAZ671" s="230"/>
      <c r="KBA671" s="275"/>
      <c r="KBO671" s="247"/>
      <c r="KBP671" s="230"/>
      <c r="KBQ671" s="275"/>
      <c r="KCE671" s="247"/>
      <c r="KCF671" s="230"/>
      <c r="KCG671" s="275"/>
      <c r="KCU671" s="247"/>
      <c r="KCV671" s="230"/>
      <c r="KCW671" s="275"/>
      <c r="KDK671" s="247"/>
      <c r="KDL671" s="230"/>
      <c r="KDM671" s="275"/>
      <c r="KEA671" s="247"/>
      <c r="KEB671" s="230"/>
      <c r="KEC671" s="275"/>
      <c r="KEQ671" s="247"/>
      <c r="KER671" s="230"/>
      <c r="KES671" s="275"/>
      <c r="KFG671" s="247"/>
      <c r="KFH671" s="230"/>
      <c r="KFI671" s="275"/>
      <c r="KFW671" s="247"/>
      <c r="KFX671" s="230"/>
      <c r="KFY671" s="275"/>
      <c r="KGM671" s="247"/>
      <c r="KGN671" s="230"/>
      <c r="KGO671" s="275"/>
      <c r="KHC671" s="247"/>
      <c r="KHD671" s="230"/>
      <c r="KHE671" s="275"/>
      <c r="KHS671" s="247"/>
      <c r="KHT671" s="230"/>
      <c r="KHU671" s="275"/>
      <c r="KII671" s="247"/>
      <c r="KIJ671" s="230"/>
      <c r="KIK671" s="275"/>
      <c r="KIY671" s="247"/>
      <c r="KIZ671" s="230"/>
      <c r="KJA671" s="275"/>
      <c r="KJO671" s="247"/>
      <c r="KJP671" s="230"/>
      <c r="KJQ671" s="275"/>
      <c r="KKE671" s="247"/>
      <c r="KKF671" s="230"/>
      <c r="KKG671" s="275"/>
      <c r="KKU671" s="247"/>
      <c r="KKV671" s="230"/>
      <c r="KKW671" s="275"/>
      <c r="KLK671" s="247"/>
      <c r="KLL671" s="230"/>
      <c r="KLM671" s="275"/>
      <c r="KMA671" s="247"/>
      <c r="KMB671" s="230"/>
      <c r="KMC671" s="275"/>
      <c r="KMQ671" s="247"/>
      <c r="KMR671" s="230"/>
      <c r="KMS671" s="275"/>
      <c r="KNG671" s="247"/>
      <c r="KNH671" s="230"/>
      <c r="KNI671" s="275"/>
      <c r="KNW671" s="247"/>
      <c r="KNX671" s="230"/>
      <c r="KNY671" s="275"/>
      <c r="KOM671" s="247"/>
      <c r="KON671" s="230"/>
      <c r="KOO671" s="275"/>
      <c r="KPC671" s="247"/>
      <c r="KPD671" s="230"/>
      <c r="KPE671" s="275"/>
      <c r="KPS671" s="247"/>
      <c r="KPT671" s="230"/>
      <c r="KPU671" s="275"/>
      <c r="KQI671" s="247"/>
      <c r="KQJ671" s="230"/>
      <c r="KQK671" s="275"/>
      <c r="KQY671" s="247"/>
      <c r="KQZ671" s="230"/>
      <c r="KRA671" s="275"/>
      <c r="KRO671" s="247"/>
      <c r="KRP671" s="230"/>
      <c r="KRQ671" s="275"/>
      <c r="KSE671" s="247"/>
      <c r="KSF671" s="230"/>
      <c r="KSG671" s="275"/>
      <c r="KSU671" s="247"/>
      <c r="KSV671" s="230"/>
      <c r="KSW671" s="275"/>
      <c r="KTK671" s="247"/>
      <c r="KTL671" s="230"/>
      <c r="KTM671" s="275"/>
      <c r="KUA671" s="247"/>
      <c r="KUB671" s="230"/>
      <c r="KUC671" s="275"/>
      <c r="KUQ671" s="247"/>
      <c r="KUR671" s="230"/>
      <c r="KUS671" s="275"/>
      <c r="KVG671" s="247"/>
      <c r="KVH671" s="230"/>
      <c r="KVI671" s="275"/>
      <c r="KVW671" s="247"/>
      <c r="KVX671" s="230"/>
      <c r="KVY671" s="275"/>
      <c r="KWM671" s="247"/>
      <c r="KWN671" s="230"/>
      <c r="KWO671" s="275"/>
      <c r="KXC671" s="247"/>
      <c r="KXD671" s="230"/>
      <c r="KXE671" s="275"/>
      <c r="KXS671" s="247"/>
      <c r="KXT671" s="230"/>
      <c r="KXU671" s="275"/>
      <c r="KYI671" s="247"/>
      <c r="KYJ671" s="230"/>
      <c r="KYK671" s="275"/>
      <c r="KYY671" s="247"/>
      <c r="KYZ671" s="230"/>
      <c r="KZA671" s="275"/>
      <c r="KZO671" s="247"/>
      <c r="KZP671" s="230"/>
      <c r="KZQ671" s="275"/>
      <c r="LAE671" s="247"/>
      <c r="LAF671" s="230"/>
      <c r="LAG671" s="275"/>
      <c r="LAU671" s="247"/>
      <c r="LAV671" s="230"/>
      <c r="LAW671" s="275"/>
      <c r="LBK671" s="247"/>
      <c r="LBL671" s="230"/>
      <c r="LBM671" s="275"/>
      <c r="LCA671" s="247"/>
      <c r="LCB671" s="230"/>
      <c r="LCC671" s="275"/>
      <c r="LCQ671" s="247"/>
      <c r="LCR671" s="230"/>
      <c r="LCS671" s="275"/>
      <c r="LDG671" s="247"/>
      <c r="LDH671" s="230"/>
      <c r="LDI671" s="275"/>
      <c r="LDW671" s="247"/>
      <c r="LDX671" s="230"/>
      <c r="LDY671" s="275"/>
      <c r="LEM671" s="247"/>
      <c r="LEN671" s="230"/>
      <c r="LEO671" s="275"/>
      <c r="LFC671" s="247"/>
      <c r="LFD671" s="230"/>
      <c r="LFE671" s="275"/>
      <c r="LFS671" s="247"/>
      <c r="LFT671" s="230"/>
      <c r="LFU671" s="275"/>
      <c r="LGI671" s="247"/>
      <c r="LGJ671" s="230"/>
      <c r="LGK671" s="275"/>
      <c r="LGY671" s="247"/>
      <c r="LGZ671" s="230"/>
      <c r="LHA671" s="275"/>
      <c r="LHO671" s="247"/>
      <c r="LHP671" s="230"/>
      <c r="LHQ671" s="275"/>
      <c r="LIE671" s="247"/>
      <c r="LIF671" s="230"/>
      <c r="LIG671" s="275"/>
      <c r="LIU671" s="247"/>
      <c r="LIV671" s="230"/>
      <c r="LIW671" s="275"/>
      <c r="LJK671" s="247"/>
      <c r="LJL671" s="230"/>
      <c r="LJM671" s="275"/>
      <c r="LKA671" s="247"/>
      <c r="LKB671" s="230"/>
      <c r="LKC671" s="275"/>
      <c r="LKQ671" s="247"/>
      <c r="LKR671" s="230"/>
      <c r="LKS671" s="275"/>
      <c r="LLG671" s="247"/>
      <c r="LLH671" s="230"/>
      <c r="LLI671" s="275"/>
      <c r="LLW671" s="247"/>
      <c r="LLX671" s="230"/>
      <c r="LLY671" s="275"/>
      <c r="LMM671" s="247"/>
      <c r="LMN671" s="230"/>
      <c r="LMO671" s="275"/>
      <c r="LNC671" s="247"/>
      <c r="LND671" s="230"/>
      <c r="LNE671" s="275"/>
      <c r="LNS671" s="247"/>
      <c r="LNT671" s="230"/>
      <c r="LNU671" s="275"/>
      <c r="LOI671" s="247"/>
      <c r="LOJ671" s="230"/>
      <c r="LOK671" s="275"/>
      <c r="LOY671" s="247"/>
      <c r="LOZ671" s="230"/>
      <c r="LPA671" s="275"/>
      <c r="LPO671" s="247"/>
      <c r="LPP671" s="230"/>
      <c r="LPQ671" s="275"/>
      <c r="LQE671" s="247"/>
      <c r="LQF671" s="230"/>
      <c r="LQG671" s="275"/>
      <c r="LQU671" s="247"/>
      <c r="LQV671" s="230"/>
      <c r="LQW671" s="275"/>
      <c r="LRK671" s="247"/>
      <c r="LRL671" s="230"/>
      <c r="LRM671" s="275"/>
      <c r="LSA671" s="247"/>
      <c r="LSB671" s="230"/>
      <c r="LSC671" s="275"/>
      <c r="LSQ671" s="247"/>
      <c r="LSR671" s="230"/>
      <c r="LSS671" s="275"/>
      <c r="LTG671" s="247"/>
      <c r="LTH671" s="230"/>
      <c r="LTI671" s="275"/>
      <c r="LTW671" s="247"/>
      <c r="LTX671" s="230"/>
      <c r="LTY671" s="275"/>
      <c r="LUM671" s="247"/>
      <c r="LUN671" s="230"/>
      <c r="LUO671" s="275"/>
      <c r="LVC671" s="247"/>
      <c r="LVD671" s="230"/>
      <c r="LVE671" s="275"/>
      <c r="LVS671" s="247"/>
      <c r="LVT671" s="230"/>
      <c r="LVU671" s="275"/>
      <c r="LWI671" s="247"/>
      <c r="LWJ671" s="230"/>
      <c r="LWK671" s="275"/>
      <c r="LWY671" s="247"/>
      <c r="LWZ671" s="230"/>
      <c r="LXA671" s="275"/>
      <c r="LXO671" s="247"/>
      <c r="LXP671" s="230"/>
      <c r="LXQ671" s="275"/>
      <c r="LYE671" s="247"/>
      <c r="LYF671" s="230"/>
      <c r="LYG671" s="275"/>
      <c r="LYU671" s="247"/>
      <c r="LYV671" s="230"/>
      <c r="LYW671" s="275"/>
      <c r="LZK671" s="247"/>
      <c r="LZL671" s="230"/>
      <c r="LZM671" s="275"/>
      <c r="MAA671" s="247"/>
      <c r="MAB671" s="230"/>
      <c r="MAC671" s="275"/>
      <c r="MAQ671" s="247"/>
      <c r="MAR671" s="230"/>
      <c r="MAS671" s="275"/>
      <c r="MBG671" s="247"/>
      <c r="MBH671" s="230"/>
      <c r="MBI671" s="275"/>
      <c r="MBW671" s="247"/>
      <c r="MBX671" s="230"/>
      <c r="MBY671" s="275"/>
      <c r="MCM671" s="247"/>
      <c r="MCN671" s="230"/>
      <c r="MCO671" s="275"/>
      <c r="MDC671" s="247"/>
      <c r="MDD671" s="230"/>
      <c r="MDE671" s="275"/>
      <c r="MDS671" s="247"/>
      <c r="MDT671" s="230"/>
      <c r="MDU671" s="275"/>
      <c r="MEI671" s="247"/>
      <c r="MEJ671" s="230"/>
      <c r="MEK671" s="275"/>
      <c r="MEY671" s="247"/>
      <c r="MEZ671" s="230"/>
      <c r="MFA671" s="275"/>
      <c r="MFO671" s="247"/>
      <c r="MFP671" s="230"/>
      <c r="MFQ671" s="275"/>
      <c r="MGE671" s="247"/>
      <c r="MGF671" s="230"/>
      <c r="MGG671" s="275"/>
      <c r="MGU671" s="247"/>
      <c r="MGV671" s="230"/>
      <c r="MGW671" s="275"/>
      <c r="MHK671" s="247"/>
      <c r="MHL671" s="230"/>
      <c r="MHM671" s="275"/>
      <c r="MIA671" s="247"/>
      <c r="MIB671" s="230"/>
      <c r="MIC671" s="275"/>
      <c r="MIQ671" s="247"/>
      <c r="MIR671" s="230"/>
      <c r="MIS671" s="275"/>
      <c r="MJG671" s="247"/>
      <c r="MJH671" s="230"/>
      <c r="MJI671" s="275"/>
      <c r="MJW671" s="247"/>
      <c r="MJX671" s="230"/>
      <c r="MJY671" s="275"/>
      <c r="MKM671" s="247"/>
      <c r="MKN671" s="230"/>
      <c r="MKO671" s="275"/>
      <c r="MLC671" s="247"/>
      <c r="MLD671" s="230"/>
      <c r="MLE671" s="275"/>
      <c r="MLS671" s="247"/>
      <c r="MLT671" s="230"/>
      <c r="MLU671" s="275"/>
      <c r="MMI671" s="247"/>
      <c r="MMJ671" s="230"/>
      <c r="MMK671" s="275"/>
      <c r="MMY671" s="247"/>
      <c r="MMZ671" s="230"/>
      <c r="MNA671" s="275"/>
      <c r="MNO671" s="247"/>
      <c r="MNP671" s="230"/>
      <c r="MNQ671" s="275"/>
      <c r="MOE671" s="247"/>
      <c r="MOF671" s="230"/>
      <c r="MOG671" s="275"/>
      <c r="MOU671" s="247"/>
      <c r="MOV671" s="230"/>
      <c r="MOW671" s="275"/>
      <c r="MPK671" s="247"/>
      <c r="MPL671" s="230"/>
      <c r="MPM671" s="275"/>
      <c r="MQA671" s="247"/>
      <c r="MQB671" s="230"/>
      <c r="MQC671" s="275"/>
      <c r="MQQ671" s="247"/>
      <c r="MQR671" s="230"/>
      <c r="MQS671" s="275"/>
      <c r="MRG671" s="247"/>
      <c r="MRH671" s="230"/>
      <c r="MRI671" s="275"/>
      <c r="MRW671" s="247"/>
      <c r="MRX671" s="230"/>
      <c r="MRY671" s="275"/>
      <c r="MSM671" s="247"/>
      <c r="MSN671" s="230"/>
      <c r="MSO671" s="275"/>
      <c r="MTC671" s="247"/>
      <c r="MTD671" s="230"/>
      <c r="MTE671" s="275"/>
      <c r="MTS671" s="247"/>
      <c r="MTT671" s="230"/>
      <c r="MTU671" s="275"/>
      <c r="MUI671" s="247"/>
      <c r="MUJ671" s="230"/>
      <c r="MUK671" s="275"/>
      <c r="MUY671" s="247"/>
      <c r="MUZ671" s="230"/>
      <c r="MVA671" s="275"/>
      <c r="MVO671" s="247"/>
      <c r="MVP671" s="230"/>
      <c r="MVQ671" s="275"/>
      <c r="MWE671" s="247"/>
      <c r="MWF671" s="230"/>
      <c r="MWG671" s="275"/>
      <c r="MWU671" s="247"/>
      <c r="MWV671" s="230"/>
      <c r="MWW671" s="275"/>
      <c r="MXK671" s="247"/>
      <c r="MXL671" s="230"/>
      <c r="MXM671" s="275"/>
      <c r="MYA671" s="247"/>
      <c r="MYB671" s="230"/>
      <c r="MYC671" s="275"/>
      <c r="MYQ671" s="247"/>
      <c r="MYR671" s="230"/>
      <c r="MYS671" s="275"/>
      <c r="MZG671" s="247"/>
      <c r="MZH671" s="230"/>
      <c r="MZI671" s="275"/>
      <c r="MZW671" s="247"/>
      <c r="MZX671" s="230"/>
      <c r="MZY671" s="275"/>
      <c r="NAM671" s="247"/>
      <c r="NAN671" s="230"/>
      <c r="NAO671" s="275"/>
      <c r="NBC671" s="247"/>
      <c r="NBD671" s="230"/>
      <c r="NBE671" s="275"/>
      <c r="NBS671" s="247"/>
      <c r="NBT671" s="230"/>
      <c r="NBU671" s="275"/>
      <c r="NCI671" s="247"/>
      <c r="NCJ671" s="230"/>
      <c r="NCK671" s="275"/>
      <c r="NCY671" s="247"/>
      <c r="NCZ671" s="230"/>
      <c r="NDA671" s="275"/>
      <c r="NDO671" s="247"/>
      <c r="NDP671" s="230"/>
      <c r="NDQ671" s="275"/>
      <c r="NEE671" s="247"/>
      <c r="NEF671" s="230"/>
      <c r="NEG671" s="275"/>
      <c r="NEU671" s="247"/>
      <c r="NEV671" s="230"/>
      <c r="NEW671" s="275"/>
      <c r="NFK671" s="247"/>
      <c r="NFL671" s="230"/>
      <c r="NFM671" s="275"/>
      <c r="NGA671" s="247"/>
      <c r="NGB671" s="230"/>
      <c r="NGC671" s="275"/>
      <c r="NGQ671" s="247"/>
      <c r="NGR671" s="230"/>
      <c r="NGS671" s="275"/>
      <c r="NHG671" s="247"/>
      <c r="NHH671" s="230"/>
      <c r="NHI671" s="275"/>
      <c r="NHW671" s="247"/>
      <c r="NHX671" s="230"/>
      <c r="NHY671" s="275"/>
      <c r="NIM671" s="247"/>
      <c r="NIN671" s="230"/>
      <c r="NIO671" s="275"/>
      <c r="NJC671" s="247"/>
      <c r="NJD671" s="230"/>
      <c r="NJE671" s="275"/>
      <c r="NJS671" s="247"/>
      <c r="NJT671" s="230"/>
      <c r="NJU671" s="275"/>
      <c r="NKI671" s="247"/>
      <c r="NKJ671" s="230"/>
      <c r="NKK671" s="275"/>
      <c r="NKY671" s="247"/>
      <c r="NKZ671" s="230"/>
      <c r="NLA671" s="275"/>
      <c r="NLO671" s="247"/>
      <c r="NLP671" s="230"/>
      <c r="NLQ671" s="275"/>
      <c r="NME671" s="247"/>
      <c r="NMF671" s="230"/>
      <c r="NMG671" s="275"/>
      <c r="NMU671" s="247"/>
      <c r="NMV671" s="230"/>
      <c r="NMW671" s="275"/>
      <c r="NNK671" s="247"/>
      <c r="NNL671" s="230"/>
      <c r="NNM671" s="275"/>
      <c r="NOA671" s="247"/>
      <c r="NOB671" s="230"/>
      <c r="NOC671" s="275"/>
      <c r="NOQ671" s="247"/>
      <c r="NOR671" s="230"/>
      <c r="NOS671" s="275"/>
      <c r="NPG671" s="247"/>
      <c r="NPH671" s="230"/>
      <c r="NPI671" s="275"/>
      <c r="NPW671" s="247"/>
      <c r="NPX671" s="230"/>
      <c r="NPY671" s="275"/>
      <c r="NQM671" s="247"/>
      <c r="NQN671" s="230"/>
      <c r="NQO671" s="275"/>
      <c r="NRC671" s="247"/>
      <c r="NRD671" s="230"/>
      <c r="NRE671" s="275"/>
      <c r="NRS671" s="247"/>
      <c r="NRT671" s="230"/>
      <c r="NRU671" s="275"/>
      <c r="NSI671" s="247"/>
      <c r="NSJ671" s="230"/>
      <c r="NSK671" s="275"/>
      <c r="NSY671" s="247"/>
      <c r="NSZ671" s="230"/>
      <c r="NTA671" s="275"/>
      <c r="NTO671" s="247"/>
      <c r="NTP671" s="230"/>
      <c r="NTQ671" s="275"/>
      <c r="NUE671" s="247"/>
      <c r="NUF671" s="230"/>
      <c r="NUG671" s="275"/>
      <c r="NUU671" s="247"/>
      <c r="NUV671" s="230"/>
      <c r="NUW671" s="275"/>
      <c r="NVK671" s="247"/>
      <c r="NVL671" s="230"/>
      <c r="NVM671" s="275"/>
      <c r="NWA671" s="247"/>
      <c r="NWB671" s="230"/>
      <c r="NWC671" s="275"/>
      <c r="NWQ671" s="247"/>
      <c r="NWR671" s="230"/>
      <c r="NWS671" s="275"/>
      <c r="NXG671" s="247"/>
      <c r="NXH671" s="230"/>
      <c r="NXI671" s="275"/>
      <c r="NXW671" s="247"/>
      <c r="NXX671" s="230"/>
      <c r="NXY671" s="275"/>
      <c r="NYM671" s="247"/>
      <c r="NYN671" s="230"/>
      <c r="NYO671" s="275"/>
      <c r="NZC671" s="247"/>
      <c r="NZD671" s="230"/>
      <c r="NZE671" s="275"/>
      <c r="NZS671" s="247"/>
      <c r="NZT671" s="230"/>
      <c r="NZU671" s="275"/>
      <c r="OAI671" s="247"/>
      <c r="OAJ671" s="230"/>
      <c r="OAK671" s="275"/>
      <c r="OAY671" s="247"/>
      <c r="OAZ671" s="230"/>
      <c r="OBA671" s="275"/>
      <c r="OBO671" s="247"/>
      <c r="OBP671" s="230"/>
      <c r="OBQ671" s="275"/>
      <c r="OCE671" s="247"/>
      <c r="OCF671" s="230"/>
      <c r="OCG671" s="275"/>
      <c r="OCU671" s="247"/>
      <c r="OCV671" s="230"/>
      <c r="OCW671" s="275"/>
      <c r="ODK671" s="247"/>
      <c r="ODL671" s="230"/>
      <c r="ODM671" s="275"/>
      <c r="OEA671" s="247"/>
      <c r="OEB671" s="230"/>
      <c r="OEC671" s="275"/>
      <c r="OEQ671" s="247"/>
      <c r="OER671" s="230"/>
      <c r="OES671" s="275"/>
      <c r="OFG671" s="247"/>
      <c r="OFH671" s="230"/>
      <c r="OFI671" s="275"/>
      <c r="OFW671" s="247"/>
      <c r="OFX671" s="230"/>
      <c r="OFY671" s="275"/>
      <c r="OGM671" s="247"/>
      <c r="OGN671" s="230"/>
      <c r="OGO671" s="275"/>
      <c r="OHC671" s="247"/>
      <c r="OHD671" s="230"/>
      <c r="OHE671" s="275"/>
      <c r="OHS671" s="247"/>
      <c r="OHT671" s="230"/>
      <c r="OHU671" s="275"/>
      <c r="OII671" s="247"/>
      <c r="OIJ671" s="230"/>
      <c r="OIK671" s="275"/>
      <c r="OIY671" s="247"/>
      <c r="OIZ671" s="230"/>
      <c r="OJA671" s="275"/>
      <c r="OJO671" s="247"/>
      <c r="OJP671" s="230"/>
      <c r="OJQ671" s="275"/>
      <c r="OKE671" s="247"/>
      <c r="OKF671" s="230"/>
      <c r="OKG671" s="275"/>
      <c r="OKU671" s="247"/>
      <c r="OKV671" s="230"/>
      <c r="OKW671" s="275"/>
      <c r="OLK671" s="247"/>
      <c r="OLL671" s="230"/>
      <c r="OLM671" s="275"/>
      <c r="OMA671" s="247"/>
      <c r="OMB671" s="230"/>
      <c r="OMC671" s="275"/>
      <c r="OMQ671" s="247"/>
      <c r="OMR671" s="230"/>
      <c r="OMS671" s="275"/>
      <c r="ONG671" s="247"/>
      <c r="ONH671" s="230"/>
      <c r="ONI671" s="275"/>
      <c r="ONW671" s="247"/>
      <c r="ONX671" s="230"/>
      <c r="ONY671" s="275"/>
      <c r="OOM671" s="247"/>
      <c r="OON671" s="230"/>
      <c r="OOO671" s="275"/>
      <c r="OPC671" s="247"/>
      <c r="OPD671" s="230"/>
      <c r="OPE671" s="275"/>
      <c r="OPS671" s="247"/>
      <c r="OPT671" s="230"/>
      <c r="OPU671" s="275"/>
      <c r="OQI671" s="247"/>
      <c r="OQJ671" s="230"/>
      <c r="OQK671" s="275"/>
      <c r="OQY671" s="247"/>
      <c r="OQZ671" s="230"/>
      <c r="ORA671" s="275"/>
      <c r="ORO671" s="247"/>
      <c r="ORP671" s="230"/>
      <c r="ORQ671" s="275"/>
      <c r="OSE671" s="247"/>
      <c r="OSF671" s="230"/>
      <c r="OSG671" s="275"/>
      <c r="OSU671" s="247"/>
      <c r="OSV671" s="230"/>
      <c r="OSW671" s="275"/>
      <c r="OTK671" s="247"/>
      <c r="OTL671" s="230"/>
      <c r="OTM671" s="275"/>
      <c r="OUA671" s="247"/>
      <c r="OUB671" s="230"/>
      <c r="OUC671" s="275"/>
      <c r="OUQ671" s="247"/>
      <c r="OUR671" s="230"/>
      <c r="OUS671" s="275"/>
      <c r="OVG671" s="247"/>
      <c r="OVH671" s="230"/>
      <c r="OVI671" s="275"/>
      <c r="OVW671" s="247"/>
      <c r="OVX671" s="230"/>
      <c r="OVY671" s="275"/>
      <c r="OWM671" s="247"/>
      <c r="OWN671" s="230"/>
      <c r="OWO671" s="275"/>
      <c r="OXC671" s="247"/>
      <c r="OXD671" s="230"/>
      <c r="OXE671" s="275"/>
      <c r="OXS671" s="247"/>
      <c r="OXT671" s="230"/>
      <c r="OXU671" s="275"/>
      <c r="OYI671" s="247"/>
      <c r="OYJ671" s="230"/>
      <c r="OYK671" s="275"/>
      <c r="OYY671" s="247"/>
      <c r="OYZ671" s="230"/>
      <c r="OZA671" s="275"/>
      <c r="OZO671" s="247"/>
      <c r="OZP671" s="230"/>
      <c r="OZQ671" s="275"/>
      <c r="PAE671" s="247"/>
      <c r="PAF671" s="230"/>
      <c r="PAG671" s="275"/>
      <c r="PAU671" s="247"/>
      <c r="PAV671" s="230"/>
      <c r="PAW671" s="275"/>
      <c r="PBK671" s="247"/>
      <c r="PBL671" s="230"/>
      <c r="PBM671" s="275"/>
      <c r="PCA671" s="247"/>
      <c r="PCB671" s="230"/>
      <c r="PCC671" s="275"/>
      <c r="PCQ671" s="247"/>
      <c r="PCR671" s="230"/>
      <c r="PCS671" s="275"/>
      <c r="PDG671" s="247"/>
      <c r="PDH671" s="230"/>
      <c r="PDI671" s="275"/>
      <c r="PDW671" s="247"/>
      <c r="PDX671" s="230"/>
      <c r="PDY671" s="275"/>
      <c r="PEM671" s="247"/>
      <c r="PEN671" s="230"/>
      <c r="PEO671" s="275"/>
      <c r="PFC671" s="247"/>
      <c r="PFD671" s="230"/>
      <c r="PFE671" s="275"/>
      <c r="PFS671" s="247"/>
      <c r="PFT671" s="230"/>
      <c r="PFU671" s="275"/>
      <c r="PGI671" s="247"/>
      <c r="PGJ671" s="230"/>
      <c r="PGK671" s="275"/>
      <c r="PGY671" s="247"/>
      <c r="PGZ671" s="230"/>
      <c r="PHA671" s="275"/>
      <c r="PHO671" s="247"/>
      <c r="PHP671" s="230"/>
      <c r="PHQ671" s="275"/>
      <c r="PIE671" s="247"/>
      <c r="PIF671" s="230"/>
      <c r="PIG671" s="275"/>
      <c r="PIU671" s="247"/>
      <c r="PIV671" s="230"/>
      <c r="PIW671" s="275"/>
      <c r="PJK671" s="247"/>
      <c r="PJL671" s="230"/>
      <c r="PJM671" s="275"/>
      <c r="PKA671" s="247"/>
      <c r="PKB671" s="230"/>
      <c r="PKC671" s="275"/>
      <c r="PKQ671" s="247"/>
      <c r="PKR671" s="230"/>
      <c r="PKS671" s="275"/>
      <c r="PLG671" s="247"/>
      <c r="PLH671" s="230"/>
      <c r="PLI671" s="275"/>
      <c r="PLW671" s="247"/>
      <c r="PLX671" s="230"/>
      <c r="PLY671" s="275"/>
      <c r="PMM671" s="247"/>
      <c r="PMN671" s="230"/>
      <c r="PMO671" s="275"/>
      <c r="PNC671" s="247"/>
      <c r="PND671" s="230"/>
      <c r="PNE671" s="275"/>
      <c r="PNS671" s="247"/>
      <c r="PNT671" s="230"/>
      <c r="PNU671" s="275"/>
      <c r="POI671" s="247"/>
      <c r="POJ671" s="230"/>
      <c r="POK671" s="275"/>
      <c r="POY671" s="247"/>
      <c r="POZ671" s="230"/>
      <c r="PPA671" s="275"/>
      <c r="PPO671" s="247"/>
      <c r="PPP671" s="230"/>
      <c r="PPQ671" s="275"/>
      <c r="PQE671" s="247"/>
      <c r="PQF671" s="230"/>
      <c r="PQG671" s="275"/>
      <c r="PQU671" s="247"/>
      <c r="PQV671" s="230"/>
      <c r="PQW671" s="275"/>
      <c r="PRK671" s="247"/>
      <c r="PRL671" s="230"/>
      <c r="PRM671" s="275"/>
      <c r="PSA671" s="247"/>
      <c r="PSB671" s="230"/>
      <c r="PSC671" s="275"/>
      <c r="PSQ671" s="247"/>
      <c r="PSR671" s="230"/>
      <c r="PSS671" s="275"/>
      <c r="PTG671" s="247"/>
      <c r="PTH671" s="230"/>
      <c r="PTI671" s="275"/>
      <c r="PTW671" s="247"/>
      <c r="PTX671" s="230"/>
      <c r="PTY671" s="275"/>
      <c r="PUM671" s="247"/>
      <c r="PUN671" s="230"/>
      <c r="PUO671" s="275"/>
      <c r="PVC671" s="247"/>
      <c r="PVD671" s="230"/>
      <c r="PVE671" s="275"/>
      <c r="PVS671" s="247"/>
      <c r="PVT671" s="230"/>
      <c r="PVU671" s="275"/>
      <c r="PWI671" s="247"/>
      <c r="PWJ671" s="230"/>
      <c r="PWK671" s="275"/>
      <c r="PWY671" s="247"/>
      <c r="PWZ671" s="230"/>
      <c r="PXA671" s="275"/>
      <c r="PXO671" s="247"/>
      <c r="PXP671" s="230"/>
      <c r="PXQ671" s="275"/>
      <c r="PYE671" s="247"/>
      <c r="PYF671" s="230"/>
      <c r="PYG671" s="275"/>
      <c r="PYU671" s="247"/>
      <c r="PYV671" s="230"/>
      <c r="PYW671" s="275"/>
      <c r="PZK671" s="247"/>
      <c r="PZL671" s="230"/>
      <c r="PZM671" s="275"/>
      <c r="QAA671" s="247"/>
      <c r="QAB671" s="230"/>
      <c r="QAC671" s="275"/>
      <c r="QAQ671" s="247"/>
      <c r="QAR671" s="230"/>
      <c r="QAS671" s="275"/>
      <c r="QBG671" s="247"/>
      <c r="QBH671" s="230"/>
      <c r="QBI671" s="275"/>
      <c r="QBW671" s="247"/>
      <c r="QBX671" s="230"/>
      <c r="QBY671" s="275"/>
      <c r="QCM671" s="247"/>
      <c r="QCN671" s="230"/>
      <c r="QCO671" s="275"/>
      <c r="QDC671" s="247"/>
      <c r="QDD671" s="230"/>
      <c r="QDE671" s="275"/>
      <c r="QDS671" s="247"/>
      <c r="QDT671" s="230"/>
      <c r="QDU671" s="275"/>
      <c r="QEI671" s="247"/>
      <c r="QEJ671" s="230"/>
      <c r="QEK671" s="275"/>
      <c r="QEY671" s="247"/>
      <c r="QEZ671" s="230"/>
      <c r="QFA671" s="275"/>
      <c r="QFO671" s="247"/>
      <c r="QFP671" s="230"/>
      <c r="QFQ671" s="275"/>
      <c r="QGE671" s="247"/>
      <c r="QGF671" s="230"/>
      <c r="QGG671" s="275"/>
      <c r="QGU671" s="247"/>
      <c r="QGV671" s="230"/>
      <c r="QGW671" s="275"/>
      <c r="QHK671" s="247"/>
      <c r="QHL671" s="230"/>
      <c r="QHM671" s="275"/>
      <c r="QIA671" s="247"/>
      <c r="QIB671" s="230"/>
      <c r="QIC671" s="275"/>
      <c r="QIQ671" s="247"/>
      <c r="QIR671" s="230"/>
      <c r="QIS671" s="275"/>
      <c r="QJG671" s="247"/>
      <c r="QJH671" s="230"/>
      <c r="QJI671" s="275"/>
      <c r="QJW671" s="247"/>
      <c r="QJX671" s="230"/>
      <c r="QJY671" s="275"/>
      <c r="QKM671" s="247"/>
      <c r="QKN671" s="230"/>
      <c r="QKO671" s="275"/>
      <c r="QLC671" s="247"/>
      <c r="QLD671" s="230"/>
      <c r="QLE671" s="275"/>
      <c r="QLS671" s="247"/>
      <c r="QLT671" s="230"/>
      <c r="QLU671" s="275"/>
      <c r="QMI671" s="247"/>
      <c r="QMJ671" s="230"/>
      <c r="QMK671" s="275"/>
      <c r="QMY671" s="247"/>
      <c r="QMZ671" s="230"/>
      <c r="QNA671" s="275"/>
      <c r="QNO671" s="247"/>
      <c r="QNP671" s="230"/>
      <c r="QNQ671" s="275"/>
      <c r="QOE671" s="247"/>
      <c r="QOF671" s="230"/>
      <c r="QOG671" s="275"/>
      <c r="QOU671" s="247"/>
      <c r="QOV671" s="230"/>
      <c r="QOW671" s="275"/>
      <c r="QPK671" s="247"/>
      <c r="QPL671" s="230"/>
      <c r="QPM671" s="275"/>
      <c r="QQA671" s="247"/>
      <c r="QQB671" s="230"/>
      <c r="QQC671" s="275"/>
      <c r="QQQ671" s="247"/>
      <c r="QQR671" s="230"/>
      <c r="QQS671" s="275"/>
      <c r="QRG671" s="247"/>
      <c r="QRH671" s="230"/>
      <c r="QRI671" s="275"/>
      <c r="QRW671" s="247"/>
      <c r="QRX671" s="230"/>
      <c r="QRY671" s="275"/>
      <c r="QSM671" s="247"/>
      <c r="QSN671" s="230"/>
      <c r="QSO671" s="275"/>
      <c r="QTC671" s="247"/>
      <c r="QTD671" s="230"/>
      <c r="QTE671" s="275"/>
      <c r="QTS671" s="247"/>
      <c r="QTT671" s="230"/>
      <c r="QTU671" s="275"/>
      <c r="QUI671" s="247"/>
      <c r="QUJ671" s="230"/>
      <c r="QUK671" s="275"/>
      <c r="QUY671" s="247"/>
      <c r="QUZ671" s="230"/>
      <c r="QVA671" s="275"/>
      <c r="QVO671" s="247"/>
      <c r="QVP671" s="230"/>
      <c r="QVQ671" s="275"/>
      <c r="QWE671" s="247"/>
      <c r="QWF671" s="230"/>
      <c r="QWG671" s="275"/>
      <c r="QWU671" s="247"/>
      <c r="QWV671" s="230"/>
      <c r="QWW671" s="275"/>
      <c r="QXK671" s="247"/>
      <c r="QXL671" s="230"/>
      <c r="QXM671" s="275"/>
      <c r="QYA671" s="247"/>
      <c r="QYB671" s="230"/>
      <c r="QYC671" s="275"/>
      <c r="QYQ671" s="247"/>
      <c r="QYR671" s="230"/>
      <c r="QYS671" s="275"/>
      <c r="QZG671" s="247"/>
      <c r="QZH671" s="230"/>
      <c r="QZI671" s="275"/>
      <c r="QZW671" s="247"/>
      <c r="QZX671" s="230"/>
      <c r="QZY671" s="275"/>
      <c r="RAM671" s="247"/>
      <c r="RAN671" s="230"/>
      <c r="RAO671" s="275"/>
      <c r="RBC671" s="247"/>
      <c r="RBD671" s="230"/>
      <c r="RBE671" s="275"/>
      <c r="RBS671" s="247"/>
      <c r="RBT671" s="230"/>
      <c r="RBU671" s="275"/>
      <c r="RCI671" s="247"/>
      <c r="RCJ671" s="230"/>
      <c r="RCK671" s="275"/>
      <c r="RCY671" s="247"/>
      <c r="RCZ671" s="230"/>
      <c r="RDA671" s="275"/>
      <c r="RDO671" s="247"/>
      <c r="RDP671" s="230"/>
      <c r="RDQ671" s="275"/>
      <c r="REE671" s="247"/>
      <c r="REF671" s="230"/>
      <c r="REG671" s="275"/>
      <c r="REU671" s="247"/>
      <c r="REV671" s="230"/>
      <c r="REW671" s="275"/>
      <c r="RFK671" s="247"/>
      <c r="RFL671" s="230"/>
      <c r="RFM671" s="275"/>
      <c r="RGA671" s="247"/>
      <c r="RGB671" s="230"/>
      <c r="RGC671" s="275"/>
      <c r="RGQ671" s="247"/>
      <c r="RGR671" s="230"/>
      <c r="RGS671" s="275"/>
      <c r="RHG671" s="247"/>
      <c r="RHH671" s="230"/>
      <c r="RHI671" s="275"/>
      <c r="RHW671" s="247"/>
      <c r="RHX671" s="230"/>
      <c r="RHY671" s="275"/>
      <c r="RIM671" s="247"/>
      <c r="RIN671" s="230"/>
      <c r="RIO671" s="275"/>
      <c r="RJC671" s="247"/>
      <c r="RJD671" s="230"/>
      <c r="RJE671" s="275"/>
      <c r="RJS671" s="247"/>
      <c r="RJT671" s="230"/>
      <c r="RJU671" s="275"/>
      <c r="RKI671" s="247"/>
      <c r="RKJ671" s="230"/>
      <c r="RKK671" s="275"/>
      <c r="RKY671" s="247"/>
      <c r="RKZ671" s="230"/>
      <c r="RLA671" s="275"/>
      <c r="RLO671" s="247"/>
      <c r="RLP671" s="230"/>
      <c r="RLQ671" s="275"/>
      <c r="RME671" s="247"/>
      <c r="RMF671" s="230"/>
      <c r="RMG671" s="275"/>
      <c r="RMU671" s="247"/>
      <c r="RMV671" s="230"/>
      <c r="RMW671" s="275"/>
      <c r="RNK671" s="247"/>
      <c r="RNL671" s="230"/>
      <c r="RNM671" s="275"/>
      <c r="ROA671" s="247"/>
      <c r="ROB671" s="230"/>
      <c r="ROC671" s="275"/>
      <c r="ROQ671" s="247"/>
      <c r="ROR671" s="230"/>
      <c r="ROS671" s="275"/>
      <c r="RPG671" s="247"/>
      <c r="RPH671" s="230"/>
      <c r="RPI671" s="275"/>
      <c r="RPW671" s="247"/>
      <c r="RPX671" s="230"/>
      <c r="RPY671" s="275"/>
      <c r="RQM671" s="247"/>
      <c r="RQN671" s="230"/>
      <c r="RQO671" s="275"/>
      <c r="RRC671" s="247"/>
      <c r="RRD671" s="230"/>
      <c r="RRE671" s="275"/>
      <c r="RRS671" s="247"/>
      <c r="RRT671" s="230"/>
      <c r="RRU671" s="275"/>
      <c r="RSI671" s="247"/>
      <c r="RSJ671" s="230"/>
      <c r="RSK671" s="275"/>
      <c r="RSY671" s="247"/>
      <c r="RSZ671" s="230"/>
      <c r="RTA671" s="275"/>
      <c r="RTO671" s="247"/>
      <c r="RTP671" s="230"/>
      <c r="RTQ671" s="275"/>
      <c r="RUE671" s="247"/>
      <c r="RUF671" s="230"/>
      <c r="RUG671" s="275"/>
      <c r="RUU671" s="247"/>
      <c r="RUV671" s="230"/>
      <c r="RUW671" s="275"/>
      <c r="RVK671" s="247"/>
      <c r="RVL671" s="230"/>
      <c r="RVM671" s="275"/>
      <c r="RWA671" s="247"/>
      <c r="RWB671" s="230"/>
      <c r="RWC671" s="275"/>
      <c r="RWQ671" s="247"/>
      <c r="RWR671" s="230"/>
      <c r="RWS671" s="275"/>
      <c r="RXG671" s="247"/>
      <c r="RXH671" s="230"/>
      <c r="RXI671" s="275"/>
      <c r="RXW671" s="247"/>
      <c r="RXX671" s="230"/>
      <c r="RXY671" s="275"/>
      <c r="RYM671" s="247"/>
      <c r="RYN671" s="230"/>
      <c r="RYO671" s="275"/>
      <c r="RZC671" s="247"/>
      <c r="RZD671" s="230"/>
      <c r="RZE671" s="275"/>
      <c r="RZS671" s="247"/>
      <c r="RZT671" s="230"/>
      <c r="RZU671" s="275"/>
      <c r="SAI671" s="247"/>
      <c r="SAJ671" s="230"/>
      <c r="SAK671" s="275"/>
      <c r="SAY671" s="247"/>
      <c r="SAZ671" s="230"/>
      <c r="SBA671" s="275"/>
      <c r="SBO671" s="247"/>
      <c r="SBP671" s="230"/>
      <c r="SBQ671" s="275"/>
      <c r="SCE671" s="247"/>
      <c r="SCF671" s="230"/>
      <c r="SCG671" s="275"/>
      <c r="SCU671" s="247"/>
      <c r="SCV671" s="230"/>
      <c r="SCW671" s="275"/>
      <c r="SDK671" s="247"/>
      <c r="SDL671" s="230"/>
      <c r="SDM671" s="275"/>
      <c r="SEA671" s="247"/>
      <c r="SEB671" s="230"/>
      <c r="SEC671" s="275"/>
      <c r="SEQ671" s="247"/>
      <c r="SER671" s="230"/>
      <c r="SES671" s="275"/>
      <c r="SFG671" s="247"/>
      <c r="SFH671" s="230"/>
      <c r="SFI671" s="275"/>
      <c r="SFW671" s="247"/>
      <c r="SFX671" s="230"/>
      <c r="SFY671" s="275"/>
      <c r="SGM671" s="247"/>
      <c r="SGN671" s="230"/>
      <c r="SGO671" s="275"/>
      <c r="SHC671" s="247"/>
      <c r="SHD671" s="230"/>
      <c r="SHE671" s="275"/>
      <c r="SHS671" s="247"/>
      <c r="SHT671" s="230"/>
      <c r="SHU671" s="275"/>
      <c r="SII671" s="247"/>
      <c r="SIJ671" s="230"/>
      <c r="SIK671" s="275"/>
      <c r="SIY671" s="247"/>
      <c r="SIZ671" s="230"/>
      <c r="SJA671" s="275"/>
      <c r="SJO671" s="247"/>
      <c r="SJP671" s="230"/>
      <c r="SJQ671" s="275"/>
      <c r="SKE671" s="247"/>
      <c r="SKF671" s="230"/>
      <c r="SKG671" s="275"/>
      <c r="SKU671" s="247"/>
      <c r="SKV671" s="230"/>
      <c r="SKW671" s="275"/>
      <c r="SLK671" s="247"/>
      <c r="SLL671" s="230"/>
      <c r="SLM671" s="275"/>
      <c r="SMA671" s="247"/>
      <c r="SMB671" s="230"/>
      <c r="SMC671" s="275"/>
      <c r="SMQ671" s="247"/>
      <c r="SMR671" s="230"/>
      <c r="SMS671" s="275"/>
      <c r="SNG671" s="247"/>
      <c r="SNH671" s="230"/>
      <c r="SNI671" s="275"/>
      <c r="SNW671" s="247"/>
      <c r="SNX671" s="230"/>
      <c r="SNY671" s="275"/>
      <c r="SOM671" s="247"/>
      <c r="SON671" s="230"/>
      <c r="SOO671" s="275"/>
      <c r="SPC671" s="247"/>
      <c r="SPD671" s="230"/>
      <c r="SPE671" s="275"/>
      <c r="SPS671" s="247"/>
      <c r="SPT671" s="230"/>
      <c r="SPU671" s="275"/>
      <c r="SQI671" s="247"/>
      <c r="SQJ671" s="230"/>
      <c r="SQK671" s="275"/>
      <c r="SQY671" s="247"/>
      <c r="SQZ671" s="230"/>
      <c r="SRA671" s="275"/>
      <c r="SRO671" s="247"/>
      <c r="SRP671" s="230"/>
      <c r="SRQ671" s="275"/>
      <c r="SSE671" s="247"/>
      <c r="SSF671" s="230"/>
      <c r="SSG671" s="275"/>
      <c r="SSU671" s="247"/>
      <c r="SSV671" s="230"/>
      <c r="SSW671" s="275"/>
      <c r="STK671" s="247"/>
      <c r="STL671" s="230"/>
      <c r="STM671" s="275"/>
      <c r="SUA671" s="247"/>
      <c r="SUB671" s="230"/>
      <c r="SUC671" s="275"/>
      <c r="SUQ671" s="247"/>
      <c r="SUR671" s="230"/>
      <c r="SUS671" s="275"/>
      <c r="SVG671" s="247"/>
      <c r="SVH671" s="230"/>
      <c r="SVI671" s="275"/>
      <c r="SVW671" s="247"/>
      <c r="SVX671" s="230"/>
      <c r="SVY671" s="275"/>
      <c r="SWM671" s="247"/>
      <c r="SWN671" s="230"/>
      <c r="SWO671" s="275"/>
      <c r="SXC671" s="247"/>
      <c r="SXD671" s="230"/>
      <c r="SXE671" s="275"/>
      <c r="SXS671" s="247"/>
      <c r="SXT671" s="230"/>
      <c r="SXU671" s="275"/>
      <c r="SYI671" s="247"/>
      <c r="SYJ671" s="230"/>
      <c r="SYK671" s="275"/>
      <c r="SYY671" s="247"/>
      <c r="SYZ671" s="230"/>
      <c r="SZA671" s="275"/>
      <c r="SZO671" s="247"/>
      <c r="SZP671" s="230"/>
      <c r="SZQ671" s="275"/>
      <c r="TAE671" s="247"/>
      <c r="TAF671" s="230"/>
      <c r="TAG671" s="275"/>
      <c r="TAU671" s="247"/>
      <c r="TAV671" s="230"/>
      <c r="TAW671" s="275"/>
      <c r="TBK671" s="247"/>
      <c r="TBL671" s="230"/>
      <c r="TBM671" s="275"/>
      <c r="TCA671" s="247"/>
      <c r="TCB671" s="230"/>
      <c r="TCC671" s="275"/>
      <c r="TCQ671" s="247"/>
      <c r="TCR671" s="230"/>
      <c r="TCS671" s="275"/>
      <c r="TDG671" s="247"/>
      <c r="TDH671" s="230"/>
      <c r="TDI671" s="275"/>
      <c r="TDW671" s="247"/>
      <c r="TDX671" s="230"/>
      <c r="TDY671" s="275"/>
      <c r="TEM671" s="247"/>
      <c r="TEN671" s="230"/>
      <c r="TEO671" s="275"/>
      <c r="TFC671" s="247"/>
      <c r="TFD671" s="230"/>
      <c r="TFE671" s="275"/>
      <c r="TFS671" s="247"/>
      <c r="TFT671" s="230"/>
      <c r="TFU671" s="275"/>
      <c r="TGI671" s="247"/>
      <c r="TGJ671" s="230"/>
      <c r="TGK671" s="275"/>
      <c r="TGY671" s="247"/>
      <c r="TGZ671" s="230"/>
      <c r="THA671" s="275"/>
      <c r="THO671" s="247"/>
      <c r="THP671" s="230"/>
      <c r="THQ671" s="275"/>
      <c r="TIE671" s="247"/>
      <c r="TIF671" s="230"/>
      <c r="TIG671" s="275"/>
      <c r="TIU671" s="247"/>
      <c r="TIV671" s="230"/>
      <c r="TIW671" s="275"/>
      <c r="TJK671" s="247"/>
      <c r="TJL671" s="230"/>
      <c r="TJM671" s="275"/>
      <c r="TKA671" s="247"/>
      <c r="TKB671" s="230"/>
      <c r="TKC671" s="275"/>
      <c r="TKQ671" s="247"/>
      <c r="TKR671" s="230"/>
      <c r="TKS671" s="275"/>
      <c r="TLG671" s="247"/>
      <c r="TLH671" s="230"/>
      <c r="TLI671" s="275"/>
      <c r="TLW671" s="247"/>
      <c r="TLX671" s="230"/>
      <c r="TLY671" s="275"/>
      <c r="TMM671" s="247"/>
      <c r="TMN671" s="230"/>
      <c r="TMO671" s="275"/>
      <c r="TNC671" s="247"/>
      <c r="TND671" s="230"/>
      <c r="TNE671" s="275"/>
      <c r="TNS671" s="247"/>
      <c r="TNT671" s="230"/>
      <c r="TNU671" s="275"/>
      <c r="TOI671" s="247"/>
      <c r="TOJ671" s="230"/>
      <c r="TOK671" s="275"/>
      <c r="TOY671" s="247"/>
      <c r="TOZ671" s="230"/>
      <c r="TPA671" s="275"/>
      <c r="TPO671" s="247"/>
      <c r="TPP671" s="230"/>
      <c r="TPQ671" s="275"/>
      <c r="TQE671" s="247"/>
      <c r="TQF671" s="230"/>
      <c r="TQG671" s="275"/>
      <c r="TQU671" s="247"/>
      <c r="TQV671" s="230"/>
      <c r="TQW671" s="275"/>
      <c r="TRK671" s="247"/>
      <c r="TRL671" s="230"/>
      <c r="TRM671" s="275"/>
      <c r="TSA671" s="247"/>
      <c r="TSB671" s="230"/>
      <c r="TSC671" s="275"/>
      <c r="TSQ671" s="247"/>
      <c r="TSR671" s="230"/>
      <c r="TSS671" s="275"/>
      <c r="TTG671" s="247"/>
      <c r="TTH671" s="230"/>
      <c r="TTI671" s="275"/>
      <c r="TTW671" s="247"/>
      <c r="TTX671" s="230"/>
      <c r="TTY671" s="275"/>
      <c r="TUM671" s="247"/>
      <c r="TUN671" s="230"/>
      <c r="TUO671" s="275"/>
      <c r="TVC671" s="247"/>
      <c r="TVD671" s="230"/>
      <c r="TVE671" s="275"/>
      <c r="TVS671" s="247"/>
      <c r="TVT671" s="230"/>
      <c r="TVU671" s="275"/>
      <c r="TWI671" s="247"/>
      <c r="TWJ671" s="230"/>
      <c r="TWK671" s="275"/>
      <c r="TWY671" s="247"/>
      <c r="TWZ671" s="230"/>
      <c r="TXA671" s="275"/>
      <c r="TXO671" s="247"/>
      <c r="TXP671" s="230"/>
      <c r="TXQ671" s="275"/>
      <c r="TYE671" s="247"/>
      <c r="TYF671" s="230"/>
      <c r="TYG671" s="275"/>
      <c r="TYU671" s="247"/>
      <c r="TYV671" s="230"/>
      <c r="TYW671" s="275"/>
      <c r="TZK671" s="247"/>
      <c r="TZL671" s="230"/>
      <c r="TZM671" s="275"/>
      <c r="UAA671" s="247"/>
      <c r="UAB671" s="230"/>
      <c r="UAC671" s="275"/>
      <c r="UAQ671" s="247"/>
      <c r="UAR671" s="230"/>
      <c r="UAS671" s="275"/>
      <c r="UBG671" s="247"/>
      <c r="UBH671" s="230"/>
      <c r="UBI671" s="275"/>
      <c r="UBW671" s="247"/>
      <c r="UBX671" s="230"/>
      <c r="UBY671" s="275"/>
      <c r="UCM671" s="247"/>
      <c r="UCN671" s="230"/>
      <c r="UCO671" s="275"/>
      <c r="UDC671" s="247"/>
      <c r="UDD671" s="230"/>
      <c r="UDE671" s="275"/>
      <c r="UDS671" s="247"/>
      <c r="UDT671" s="230"/>
      <c r="UDU671" s="275"/>
      <c r="UEI671" s="247"/>
      <c r="UEJ671" s="230"/>
      <c r="UEK671" s="275"/>
      <c r="UEY671" s="247"/>
      <c r="UEZ671" s="230"/>
      <c r="UFA671" s="275"/>
      <c r="UFO671" s="247"/>
      <c r="UFP671" s="230"/>
      <c r="UFQ671" s="275"/>
      <c r="UGE671" s="247"/>
      <c r="UGF671" s="230"/>
      <c r="UGG671" s="275"/>
      <c r="UGU671" s="247"/>
      <c r="UGV671" s="230"/>
      <c r="UGW671" s="275"/>
      <c r="UHK671" s="247"/>
      <c r="UHL671" s="230"/>
      <c r="UHM671" s="275"/>
      <c r="UIA671" s="247"/>
      <c r="UIB671" s="230"/>
      <c r="UIC671" s="275"/>
      <c r="UIQ671" s="247"/>
      <c r="UIR671" s="230"/>
      <c r="UIS671" s="275"/>
      <c r="UJG671" s="247"/>
      <c r="UJH671" s="230"/>
      <c r="UJI671" s="275"/>
      <c r="UJW671" s="247"/>
      <c r="UJX671" s="230"/>
      <c r="UJY671" s="275"/>
      <c r="UKM671" s="247"/>
      <c r="UKN671" s="230"/>
      <c r="UKO671" s="275"/>
      <c r="ULC671" s="247"/>
      <c r="ULD671" s="230"/>
      <c r="ULE671" s="275"/>
      <c r="ULS671" s="247"/>
      <c r="ULT671" s="230"/>
      <c r="ULU671" s="275"/>
      <c r="UMI671" s="247"/>
      <c r="UMJ671" s="230"/>
      <c r="UMK671" s="275"/>
      <c r="UMY671" s="247"/>
      <c r="UMZ671" s="230"/>
      <c r="UNA671" s="275"/>
      <c r="UNO671" s="247"/>
      <c r="UNP671" s="230"/>
      <c r="UNQ671" s="275"/>
      <c r="UOE671" s="247"/>
      <c r="UOF671" s="230"/>
      <c r="UOG671" s="275"/>
      <c r="UOU671" s="247"/>
      <c r="UOV671" s="230"/>
      <c r="UOW671" s="275"/>
      <c r="UPK671" s="247"/>
      <c r="UPL671" s="230"/>
      <c r="UPM671" s="275"/>
      <c r="UQA671" s="247"/>
      <c r="UQB671" s="230"/>
      <c r="UQC671" s="275"/>
      <c r="UQQ671" s="247"/>
      <c r="UQR671" s="230"/>
      <c r="UQS671" s="275"/>
      <c r="URG671" s="247"/>
      <c r="URH671" s="230"/>
      <c r="URI671" s="275"/>
      <c r="URW671" s="247"/>
      <c r="URX671" s="230"/>
      <c r="URY671" s="275"/>
      <c r="USM671" s="247"/>
      <c r="USN671" s="230"/>
      <c r="USO671" s="275"/>
      <c r="UTC671" s="247"/>
      <c r="UTD671" s="230"/>
      <c r="UTE671" s="275"/>
      <c r="UTS671" s="247"/>
      <c r="UTT671" s="230"/>
      <c r="UTU671" s="275"/>
      <c r="UUI671" s="247"/>
      <c r="UUJ671" s="230"/>
      <c r="UUK671" s="275"/>
      <c r="UUY671" s="247"/>
      <c r="UUZ671" s="230"/>
      <c r="UVA671" s="275"/>
      <c r="UVO671" s="247"/>
      <c r="UVP671" s="230"/>
      <c r="UVQ671" s="275"/>
      <c r="UWE671" s="247"/>
      <c r="UWF671" s="230"/>
      <c r="UWG671" s="275"/>
      <c r="UWU671" s="247"/>
      <c r="UWV671" s="230"/>
      <c r="UWW671" s="275"/>
      <c r="UXK671" s="247"/>
      <c r="UXL671" s="230"/>
      <c r="UXM671" s="275"/>
      <c r="UYA671" s="247"/>
      <c r="UYB671" s="230"/>
      <c r="UYC671" s="275"/>
      <c r="UYQ671" s="247"/>
      <c r="UYR671" s="230"/>
      <c r="UYS671" s="275"/>
      <c r="UZG671" s="247"/>
      <c r="UZH671" s="230"/>
      <c r="UZI671" s="275"/>
      <c r="UZW671" s="247"/>
      <c r="UZX671" s="230"/>
      <c r="UZY671" s="275"/>
      <c r="VAM671" s="247"/>
      <c r="VAN671" s="230"/>
      <c r="VAO671" s="275"/>
      <c r="VBC671" s="247"/>
      <c r="VBD671" s="230"/>
      <c r="VBE671" s="275"/>
      <c r="VBS671" s="247"/>
      <c r="VBT671" s="230"/>
      <c r="VBU671" s="275"/>
      <c r="VCI671" s="247"/>
      <c r="VCJ671" s="230"/>
      <c r="VCK671" s="275"/>
      <c r="VCY671" s="247"/>
      <c r="VCZ671" s="230"/>
      <c r="VDA671" s="275"/>
      <c r="VDO671" s="247"/>
      <c r="VDP671" s="230"/>
      <c r="VDQ671" s="275"/>
      <c r="VEE671" s="247"/>
      <c r="VEF671" s="230"/>
      <c r="VEG671" s="275"/>
      <c r="VEU671" s="247"/>
      <c r="VEV671" s="230"/>
      <c r="VEW671" s="275"/>
      <c r="VFK671" s="247"/>
      <c r="VFL671" s="230"/>
      <c r="VFM671" s="275"/>
      <c r="VGA671" s="247"/>
      <c r="VGB671" s="230"/>
      <c r="VGC671" s="275"/>
      <c r="VGQ671" s="247"/>
      <c r="VGR671" s="230"/>
      <c r="VGS671" s="275"/>
      <c r="VHG671" s="247"/>
      <c r="VHH671" s="230"/>
      <c r="VHI671" s="275"/>
      <c r="VHW671" s="247"/>
      <c r="VHX671" s="230"/>
      <c r="VHY671" s="275"/>
      <c r="VIM671" s="247"/>
      <c r="VIN671" s="230"/>
      <c r="VIO671" s="275"/>
      <c r="VJC671" s="247"/>
      <c r="VJD671" s="230"/>
      <c r="VJE671" s="275"/>
      <c r="VJS671" s="247"/>
      <c r="VJT671" s="230"/>
      <c r="VJU671" s="275"/>
      <c r="VKI671" s="247"/>
      <c r="VKJ671" s="230"/>
      <c r="VKK671" s="275"/>
      <c r="VKY671" s="247"/>
      <c r="VKZ671" s="230"/>
      <c r="VLA671" s="275"/>
      <c r="VLO671" s="247"/>
      <c r="VLP671" s="230"/>
      <c r="VLQ671" s="275"/>
      <c r="VME671" s="247"/>
      <c r="VMF671" s="230"/>
      <c r="VMG671" s="275"/>
      <c r="VMU671" s="247"/>
      <c r="VMV671" s="230"/>
      <c r="VMW671" s="275"/>
      <c r="VNK671" s="247"/>
      <c r="VNL671" s="230"/>
      <c r="VNM671" s="275"/>
      <c r="VOA671" s="247"/>
      <c r="VOB671" s="230"/>
      <c r="VOC671" s="275"/>
      <c r="VOQ671" s="247"/>
      <c r="VOR671" s="230"/>
      <c r="VOS671" s="275"/>
      <c r="VPG671" s="247"/>
      <c r="VPH671" s="230"/>
      <c r="VPI671" s="275"/>
      <c r="VPW671" s="247"/>
      <c r="VPX671" s="230"/>
      <c r="VPY671" s="275"/>
      <c r="VQM671" s="247"/>
      <c r="VQN671" s="230"/>
      <c r="VQO671" s="275"/>
      <c r="VRC671" s="247"/>
      <c r="VRD671" s="230"/>
      <c r="VRE671" s="275"/>
      <c r="VRS671" s="247"/>
      <c r="VRT671" s="230"/>
      <c r="VRU671" s="275"/>
      <c r="VSI671" s="247"/>
      <c r="VSJ671" s="230"/>
      <c r="VSK671" s="275"/>
      <c r="VSY671" s="247"/>
      <c r="VSZ671" s="230"/>
      <c r="VTA671" s="275"/>
      <c r="VTO671" s="247"/>
      <c r="VTP671" s="230"/>
      <c r="VTQ671" s="275"/>
      <c r="VUE671" s="247"/>
      <c r="VUF671" s="230"/>
      <c r="VUG671" s="275"/>
      <c r="VUU671" s="247"/>
      <c r="VUV671" s="230"/>
      <c r="VUW671" s="275"/>
      <c r="VVK671" s="247"/>
      <c r="VVL671" s="230"/>
      <c r="VVM671" s="275"/>
      <c r="VWA671" s="247"/>
      <c r="VWB671" s="230"/>
      <c r="VWC671" s="275"/>
      <c r="VWQ671" s="247"/>
      <c r="VWR671" s="230"/>
      <c r="VWS671" s="275"/>
      <c r="VXG671" s="247"/>
      <c r="VXH671" s="230"/>
      <c r="VXI671" s="275"/>
      <c r="VXW671" s="247"/>
      <c r="VXX671" s="230"/>
      <c r="VXY671" s="275"/>
      <c r="VYM671" s="247"/>
      <c r="VYN671" s="230"/>
      <c r="VYO671" s="275"/>
      <c r="VZC671" s="247"/>
      <c r="VZD671" s="230"/>
      <c r="VZE671" s="275"/>
      <c r="VZS671" s="247"/>
      <c r="VZT671" s="230"/>
      <c r="VZU671" s="275"/>
      <c r="WAI671" s="247"/>
      <c r="WAJ671" s="230"/>
      <c r="WAK671" s="275"/>
      <c r="WAY671" s="247"/>
      <c r="WAZ671" s="230"/>
      <c r="WBA671" s="275"/>
      <c r="WBO671" s="247"/>
      <c r="WBP671" s="230"/>
      <c r="WBQ671" s="275"/>
      <c r="WCE671" s="247"/>
      <c r="WCF671" s="230"/>
      <c r="WCG671" s="275"/>
      <c r="WCU671" s="247"/>
      <c r="WCV671" s="230"/>
      <c r="WCW671" s="275"/>
      <c r="WDK671" s="247"/>
      <c r="WDL671" s="230"/>
      <c r="WDM671" s="275"/>
      <c r="WEA671" s="247"/>
      <c r="WEB671" s="230"/>
      <c r="WEC671" s="275"/>
      <c r="WEQ671" s="247"/>
      <c r="WER671" s="230"/>
      <c r="WES671" s="275"/>
      <c r="WFG671" s="247"/>
      <c r="WFH671" s="230"/>
      <c r="WFI671" s="275"/>
      <c r="WFW671" s="247"/>
      <c r="WFX671" s="230"/>
      <c r="WFY671" s="275"/>
      <c r="WGM671" s="247"/>
      <c r="WGN671" s="230"/>
      <c r="WGO671" s="275"/>
      <c r="WHC671" s="247"/>
      <c r="WHD671" s="230"/>
      <c r="WHE671" s="275"/>
      <c r="WHS671" s="247"/>
      <c r="WHT671" s="230"/>
      <c r="WHU671" s="275"/>
      <c r="WII671" s="247"/>
      <c r="WIJ671" s="230"/>
      <c r="WIK671" s="275"/>
      <c r="WIY671" s="247"/>
      <c r="WIZ671" s="230"/>
      <c r="WJA671" s="275"/>
      <c r="WJO671" s="247"/>
      <c r="WJP671" s="230"/>
      <c r="WJQ671" s="275"/>
      <c r="WKE671" s="247"/>
      <c r="WKF671" s="230"/>
      <c r="WKG671" s="275"/>
      <c r="WKU671" s="247"/>
      <c r="WKV671" s="230"/>
      <c r="WKW671" s="275"/>
      <c r="WLK671" s="247"/>
      <c r="WLL671" s="230"/>
      <c r="WLM671" s="275"/>
      <c r="WMA671" s="247"/>
      <c r="WMB671" s="230"/>
      <c r="WMC671" s="275"/>
      <c r="WMQ671" s="247"/>
      <c r="WMR671" s="230"/>
      <c r="WMS671" s="275"/>
      <c r="WNG671" s="247"/>
      <c r="WNH671" s="230"/>
      <c r="WNI671" s="275"/>
      <c r="WNW671" s="247"/>
      <c r="WNX671" s="230"/>
      <c r="WNY671" s="275"/>
      <c r="WOM671" s="247"/>
      <c r="WON671" s="230"/>
      <c r="WOO671" s="275"/>
      <c r="WPC671" s="247"/>
      <c r="WPD671" s="230"/>
      <c r="WPE671" s="275"/>
      <c r="WPS671" s="247"/>
      <c r="WPT671" s="230"/>
      <c r="WPU671" s="275"/>
      <c r="WQI671" s="247"/>
      <c r="WQJ671" s="230"/>
      <c r="WQK671" s="275"/>
      <c r="WQY671" s="247"/>
      <c r="WQZ671" s="230"/>
      <c r="WRA671" s="275"/>
      <c r="WRO671" s="247"/>
      <c r="WRP671" s="230"/>
      <c r="WRQ671" s="275"/>
      <c r="WSE671" s="247"/>
      <c r="WSF671" s="230"/>
      <c r="WSG671" s="275"/>
      <c r="WSU671" s="247"/>
      <c r="WSV671" s="230"/>
      <c r="WSW671" s="275"/>
      <c r="WTK671" s="247"/>
      <c r="WTL671" s="230"/>
      <c r="WTM671" s="275"/>
      <c r="WUA671" s="247"/>
      <c r="WUB671" s="230"/>
      <c r="WUC671" s="275"/>
      <c r="WUQ671" s="247"/>
      <c r="WUR671" s="230"/>
      <c r="WUS671" s="275"/>
      <c r="WVG671" s="247"/>
      <c r="WVH671" s="230"/>
      <c r="WVI671" s="275"/>
      <c r="WVW671" s="247"/>
      <c r="WVX671" s="230"/>
      <c r="WVY671" s="275"/>
      <c r="WWM671" s="247"/>
      <c r="WWN671" s="230"/>
      <c r="WWO671" s="275"/>
      <c r="WXC671" s="247"/>
      <c r="WXD671" s="230"/>
      <c r="WXE671" s="275"/>
      <c r="WXS671" s="247"/>
      <c r="WXT671" s="230"/>
      <c r="WXU671" s="275"/>
      <c r="WYI671" s="247"/>
      <c r="WYJ671" s="230"/>
      <c r="WYK671" s="275"/>
      <c r="WYY671" s="247"/>
      <c r="WYZ671" s="230"/>
      <c r="WZA671" s="275"/>
      <c r="WZO671" s="247"/>
      <c r="WZP671" s="230"/>
      <c r="WZQ671" s="275"/>
      <c r="XAE671" s="247"/>
      <c r="XAF671" s="230"/>
      <c r="XAG671" s="275"/>
      <c r="XAU671" s="247"/>
      <c r="XAV671" s="230"/>
      <c r="XAW671" s="275"/>
      <c r="XBK671" s="247"/>
      <c r="XBL671" s="230"/>
      <c r="XBM671" s="275"/>
      <c r="XCA671" s="247"/>
      <c r="XCB671" s="230"/>
      <c r="XCC671" s="275"/>
      <c r="XCQ671" s="247"/>
      <c r="XCR671" s="230"/>
      <c r="XCS671" s="275"/>
      <c r="XDG671" s="247"/>
      <c r="XDH671" s="230"/>
      <c r="XDI671" s="275"/>
      <c r="XDW671" s="247"/>
      <c r="XDX671" s="230"/>
      <c r="XDY671" s="275"/>
      <c r="XEM671" s="247"/>
      <c r="XEN671" s="230"/>
      <c r="XEO671" s="275"/>
    </row>
    <row r="672" spans="1:16369" s="272" customFormat="1" ht="15" hidden="1" customHeight="1" x14ac:dyDescent="0.2">
      <c r="A672" s="239">
        <v>51</v>
      </c>
      <c r="B672" s="254" t="s">
        <v>2465</v>
      </c>
      <c r="C672" s="255">
        <f t="shared" si="365"/>
        <v>46003</v>
      </c>
      <c r="D672" s="219">
        <f t="shared" si="358"/>
        <v>46010</v>
      </c>
      <c r="E672" s="256">
        <f t="shared" si="364"/>
        <v>46035</v>
      </c>
      <c r="F672" s="256">
        <f t="shared" si="346"/>
        <v>46035</v>
      </c>
      <c r="G672" s="256">
        <f t="shared" si="347"/>
        <v>46060</v>
      </c>
      <c r="H672" s="219">
        <f t="shared" si="348"/>
        <v>46037</v>
      </c>
      <c r="I672" s="256">
        <f t="shared" si="360"/>
        <v>46049</v>
      </c>
      <c r="J672" s="219">
        <f t="shared" si="350"/>
        <v>46038</v>
      </c>
      <c r="K672" s="256">
        <f t="shared" si="351"/>
        <v>46039</v>
      </c>
      <c r="L672" s="256">
        <f t="shared" si="352"/>
        <v>46041</v>
      </c>
      <c r="M672" s="301">
        <f t="shared" si="359"/>
        <v>46043</v>
      </c>
      <c r="N672" s="301">
        <f t="shared" si="344"/>
        <v>46044</v>
      </c>
      <c r="O672" s="256">
        <f t="shared" si="361"/>
        <v>46046</v>
      </c>
      <c r="P672" s="256">
        <f t="shared" si="362"/>
        <v>46044</v>
      </c>
      <c r="Q672" s="301">
        <f t="shared" si="363"/>
        <v>46045</v>
      </c>
      <c r="AE672" s="247"/>
      <c r="AF672" s="230"/>
      <c r="AG672" s="275"/>
      <c r="AU672" s="247"/>
      <c r="AV672" s="230"/>
      <c r="AW672" s="275"/>
      <c r="BK672" s="247"/>
      <c r="BL672" s="230"/>
      <c r="BM672" s="275"/>
      <c r="CA672" s="247"/>
      <c r="CB672" s="230"/>
      <c r="CC672" s="275"/>
      <c r="CQ672" s="247"/>
      <c r="CR672" s="230"/>
      <c r="CS672" s="275"/>
      <c r="DG672" s="247"/>
      <c r="DH672" s="230"/>
      <c r="DI672" s="275"/>
      <c r="DW672" s="247"/>
      <c r="DX672" s="230"/>
      <c r="DY672" s="275"/>
      <c r="EM672" s="247"/>
      <c r="EN672" s="230"/>
      <c r="EO672" s="275"/>
      <c r="FC672" s="247"/>
      <c r="FD672" s="230"/>
      <c r="FE672" s="275"/>
      <c r="FS672" s="247"/>
      <c r="FT672" s="230"/>
      <c r="FU672" s="275"/>
      <c r="GI672" s="247"/>
      <c r="GJ672" s="230"/>
      <c r="GK672" s="275"/>
      <c r="GY672" s="247"/>
      <c r="GZ672" s="230"/>
      <c r="HA672" s="275"/>
      <c r="HO672" s="247"/>
      <c r="HP672" s="230"/>
      <c r="HQ672" s="275"/>
      <c r="IE672" s="247"/>
      <c r="IF672" s="230"/>
      <c r="IG672" s="275"/>
      <c r="IU672" s="247"/>
      <c r="IV672" s="230"/>
      <c r="IW672" s="275"/>
      <c r="JK672" s="247"/>
      <c r="JL672" s="230"/>
      <c r="JM672" s="275"/>
      <c r="KA672" s="247"/>
      <c r="KB672" s="230"/>
      <c r="KC672" s="275"/>
      <c r="KQ672" s="247"/>
      <c r="KR672" s="230"/>
      <c r="KS672" s="275"/>
      <c r="LG672" s="247"/>
      <c r="LH672" s="230"/>
      <c r="LI672" s="275"/>
      <c r="LW672" s="247"/>
      <c r="LX672" s="230"/>
      <c r="LY672" s="275"/>
      <c r="MM672" s="247"/>
      <c r="MN672" s="230"/>
      <c r="MO672" s="275"/>
      <c r="NC672" s="247"/>
      <c r="ND672" s="230"/>
      <c r="NE672" s="275"/>
      <c r="NS672" s="247"/>
      <c r="NT672" s="230"/>
      <c r="NU672" s="275"/>
      <c r="OI672" s="247"/>
      <c r="OJ672" s="230"/>
      <c r="OK672" s="275"/>
      <c r="OY672" s="247"/>
      <c r="OZ672" s="230"/>
      <c r="PA672" s="275"/>
      <c r="PO672" s="247"/>
      <c r="PP672" s="230"/>
      <c r="PQ672" s="275"/>
      <c r="QE672" s="247"/>
      <c r="QF672" s="230"/>
      <c r="QG672" s="275"/>
      <c r="QU672" s="247"/>
      <c r="QV672" s="230"/>
      <c r="QW672" s="275"/>
      <c r="RK672" s="247"/>
      <c r="RL672" s="230"/>
      <c r="RM672" s="275"/>
      <c r="SA672" s="247"/>
      <c r="SB672" s="230"/>
      <c r="SC672" s="275"/>
      <c r="SQ672" s="247"/>
      <c r="SR672" s="230"/>
      <c r="SS672" s="275"/>
      <c r="TG672" s="247"/>
      <c r="TH672" s="230"/>
      <c r="TI672" s="275"/>
      <c r="TW672" s="247"/>
      <c r="TX672" s="230"/>
      <c r="TY672" s="275"/>
      <c r="UM672" s="247"/>
      <c r="UN672" s="230"/>
      <c r="UO672" s="275"/>
      <c r="VC672" s="247"/>
      <c r="VD672" s="230"/>
      <c r="VE672" s="275"/>
      <c r="VS672" s="247"/>
      <c r="VT672" s="230"/>
      <c r="VU672" s="275"/>
      <c r="WI672" s="247"/>
      <c r="WJ672" s="230"/>
      <c r="WK672" s="275"/>
      <c r="WY672" s="247"/>
      <c r="WZ672" s="230"/>
      <c r="XA672" s="275"/>
      <c r="XO672" s="247"/>
      <c r="XP672" s="230"/>
      <c r="XQ672" s="275"/>
      <c r="YE672" s="247"/>
      <c r="YF672" s="230"/>
      <c r="YG672" s="275"/>
      <c r="YU672" s="247"/>
      <c r="YV672" s="230"/>
      <c r="YW672" s="275"/>
      <c r="ZK672" s="247"/>
      <c r="ZL672" s="230"/>
      <c r="ZM672" s="275"/>
      <c r="AAA672" s="247"/>
      <c r="AAB672" s="230"/>
      <c r="AAC672" s="275"/>
      <c r="AAQ672" s="247"/>
      <c r="AAR672" s="230"/>
      <c r="AAS672" s="275"/>
      <c r="ABG672" s="247"/>
      <c r="ABH672" s="230"/>
      <c r="ABI672" s="275"/>
      <c r="ABW672" s="247"/>
      <c r="ABX672" s="230"/>
      <c r="ABY672" s="275"/>
      <c r="ACM672" s="247"/>
      <c r="ACN672" s="230"/>
      <c r="ACO672" s="275"/>
      <c r="ADC672" s="247"/>
      <c r="ADD672" s="230"/>
      <c r="ADE672" s="275"/>
      <c r="ADS672" s="247"/>
      <c r="ADT672" s="230"/>
      <c r="ADU672" s="275"/>
      <c r="AEI672" s="247"/>
      <c r="AEJ672" s="230"/>
      <c r="AEK672" s="275"/>
      <c r="AEY672" s="247"/>
      <c r="AEZ672" s="230"/>
      <c r="AFA672" s="275"/>
      <c r="AFO672" s="247"/>
      <c r="AFP672" s="230"/>
      <c r="AFQ672" s="275"/>
      <c r="AGE672" s="247"/>
      <c r="AGF672" s="230"/>
      <c r="AGG672" s="275"/>
      <c r="AGU672" s="247"/>
      <c r="AGV672" s="230"/>
      <c r="AGW672" s="275"/>
      <c r="AHK672" s="247"/>
      <c r="AHL672" s="230"/>
      <c r="AHM672" s="275"/>
      <c r="AIA672" s="247"/>
      <c r="AIB672" s="230"/>
      <c r="AIC672" s="275"/>
      <c r="AIQ672" s="247"/>
      <c r="AIR672" s="230"/>
      <c r="AIS672" s="275"/>
      <c r="AJG672" s="247"/>
      <c r="AJH672" s="230"/>
      <c r="AJI672" s="275"/>
      <c r="AJW672" s="247"/>
      <c r="AJX672" s="230"/>
      <c r="AJY672" s="275"/>
      <c r="AKM672" s="247"/>
      <c r="AKN672" s="230"/>
      <c r="AKO672" s="275"/>
      <c r="ALC672" s="247"/>
      <c r="ALD672" s="230"/>
      <c r="ALE672" s="275"/>
      <c r="ALS672" s="247"/>
      <c r="ALT672" s="230"/>
      <c r="ALU672" s="275"/>
      <c r="AMI672" s="247"/>
      <c r="AMJ672" s="230"/>
      <c r="AMK672" s="275"/>
      <c r="AMY672" s="247"/>
      <c r="AMZ672" s="230"/>
      <c r="ANA672" s="275"/>
      <c r="ANO672" s="247"/>
      <c r="ANP672" s="230"/>
      <c r="ANQ672" s="275"/>
      <c r="AOE672" s="247"/>
      <c r="AOF672" s="230"/>
      <c r="AOG672" s="275"/>
      <c r="AOU672" s="247"/>
      <c r="AOV672" s="230"/>
      <c r="AOW672" s="275"/>
      <c r="APK672" s="247"/>
      <c r="APL672" s="230"/>
      <c r="APM672" s="275"/>
      <c r="AQA672" s="247"/>
      <c r="AQB672" s="230"/>
      <c r="AQC672" s="275"/>
      <c r="AQQ672" s="247"/>
      <c r="AQR672" s="230"/>
      <c r="AQS672" s="275"/>
      <c r="ARG672" s="247"/>
      <c r="ARH672" s="230"/>
      <c r="ARI672" s="275"/>
      <c r="ARW672" s="247"/>
      <c r="ARX672" s="230"/>
      <c r="ARY672" s="275"/>
      <c r="ASM672" s="247"/>
      <c r="ASN672" s="230"/>
      <c r="ASO672" s="275"/>
      <c r="ATC672" s="247"/>
      <c r="ATD672" s="230"/>
      <c r="ATE672" s="275"/>
      <c r="ATS672" s="247"/>
      <c r="ATT672" s="230"/>
      <c r="ATU672" s="275"/>
      <c r="AUI672" s="247"/>
      <c r="AUJ672" s="230"/>
      <c r="AUK672" s="275"/>
      <c r="AUY672" s="247"/>
      <c r="AUZ672" s="230"/>
      <c r="AVA672" s="275"/>
      <c r="AVO672" s="247"/>
      <c r="AVP672" s="230"/>
      <c r="AVQ672" s="275"/>
      <c r="AWE672" s="247"/>
      <c r="AWF672" s="230"/>
      <c r="AWG672" s="275"/>
      <c r="AWU672" s="247"/>
      <c r="AWV672" s="230"/>
      <c r="AWW672" s="275"/>
      <c r="AXK672" s="247"/>
      <c r="AXL672" s="230"/>
      <c r="AXM672" s="275"/>
      <c r="AYA672" s="247"/>
      <c r="AYB672" s="230"/>
      <c r="AYC672" s="275"/>
      <c r="AYQ672" s="247"/>
      <c r="AYR672" s="230"/>
      <c r="AYS672" s="275"/>
      <c r="AZG672" s="247"/>
      <c r="AZH672" s="230"/>
      <c r="AZI672" s="275"/>
      <c r="AZW672" s="247"/>
      <c r="AZX672" s="230"/>
      <c r="AZY672" s="275"/>
      <c r="BAM672" s="247"/>
      <c r="BAN672" s="230"/>
      <c r="BAO672" s="275"/>
      <c r="BBC672" s="247"/>
      <c r="BBD672" s="230"/>
      <c r="BBE672" s="275"/>
      <c r="BBS672" s="247"/>
      <c r="BBT672" s="230"/>
      <c r="BBU672" s="275"/>
      <c r="BCI672" s="247"/>
      <c r="BCJ672" s="230"/>
      <c r="BCK672" s="275"/>
      <c r="BCY672" s="247"/>
      <c r="BCZ672" s="230"/>
      <c r="BDA672" s="275"/>
      <c r="BDO672" s="247"/>
      <c r="BDP672" s="230"/>
      <c r="BDQ672" s="275"/>
      <c r="BEE672" s="247"/>
      <c r="BEF672" s="230"/>
      <c r="BEG672" s="275"/>
      <c r="BEU672" s="247"/>
      <c r="BEV672" s="230"/>
      <c r="BEW672" s="275"/>
      <c r="BFK672" s="247"/>
      <c r="BFL672" s="230"/>
      <c r="BFM672" s="275"/>
      <c r="BGA672" s="247"/>
      <c r="BGB672" s="230"/>
      <c r="BGC672" s="275"/>
      <c r="BGQ672" s="247"/>
      <c r="BGR672" s="230"/>
      <c r="BGS672" s="275"/>
      <c r="BHG672" s="247"/>
      <c r="BHH672" s="230"/>
      <c r="BHI672" s="275"/>
      <c r="BHW672" s="247"/>
      <c r="BHX672" s="230"/>
      <c r="BHY672" s="275"/>
      <c r="BIM672" s="247"/>
      <c r="BIN672" s="230"/>
      <c r="BIO672" s="275"/>
      <c r="BJC672" s="247"/>
      <c r="BJD672" s="230"/>
      <c r="BJE672" s="275"/>
      <c r="BJS672" s="247"/>
      <c r="BJT672" s="230"/>
      <c r="BJU672" s="275"/>
      <c r="BKI672" s="247"/>
      <c r="BKJ672" s="230"/>
      <c r="BKK672" s="275"/>
      <c r="BKY672" s="247"/>
      <c r="BKZ672" s="230"/>
      <c r="BLA672" s="275"/>
      <c r="BLO672" s="247"/>
      <c r="BLP672" s="230"/>
      <c r="BLQ672" s="275"/>
      <c r="BME672" s="247"/>
      <c r="BMF672" s="230"/>
      <c r="BMG672" s="275"/>
      <c r="BMU672" s="247"/>
      <c r="BMV672" s="230"/>
      <c r="BMW672" s="275"/>
      <c r="BNK672" s="247"/>
      <c r="BNL672" s="230"/>
      <c r="BNM672" s="275"/>
      <c r="BOA672" s="247"/>
      <c r="BOB672" s="230"/>
      <c r="BOC672" s="275"/>
      <c r="BOQ672" s="247"/>
      <c r="BOR672" s="230"/>
      <c r="BOS672" s="275"/>
      <c r="BPG672" s="247"/>
      <c r="BPH672" s="230"/>
      <c r="BPI672" s="275"/>
      <c r="BPW672" s="247"/>
      <c r="BPX672" s="230"/>
      <c r="BPY672" s="275"/>
      <c r="BQM672" s="247"/>
      <c r="BQN672" s="230"/>
      <c r="BQO672" s="275"/>
      <c r="BRC672" s="247"/>
      <c r="BRD672" s="230"/>
      <c r="BRE672" s="275"/>
      <c r="BRS672" s="247"/>
      <c r="BRT672" s="230"/>
      <c r="BRU672" s="275"/>
      <c r="BSI672" s="247"/>
      <c r="BSJ672" s="230"/>
      <c r="BSK672" s="275"/>
      <c r="BSY672" s="247"/>
      <c r="BSZ672" s="230"/>
      <c r="BTA672" s="275"/>
      <c r="BTO672" s="247"/>
      <c r="BTP672" s="230"/>
      <c r="BTQ672" s="275"/>
      <c r="BUE672" s="247"/>
      <c r="BUF672" s="230"/>
      <c r="BUG672" s="275"/>
      <c r="BUU672" s="247"/>
      <c r="BUV672" s="230"/>
      <c r="BUW672" s="275"/>
      <c r="BVK672" s="247"/>
      <c r="BVL672" s="230"/>
      <c r="BVM672" s="275"/>
      <c r="BWA672" s="247"/>
      <c r="BWB672" s="230"/>
      <c r="BWC672" s="275"/>
      <c r="BWQ672" s="247"/>
      <c r="BWR672" s="230"/>
      <c r="BWS672" s="275"/>
      <c r="BXG672" s="247"/>
      <c r="BXH672" s="230"/>
      <c r="BXI672" s="275"/>
      <c r="BXW672" s="247"/>
      <c r="BXX672" s="230"/>
      <c r="BXY672" s="275"/>
      <c r="BYM672" s="247"/>
      <c r="BYN672" s="230"/>
      <c r="BYO672" s="275"/>
      <c r="BZC672" s="247"/>
      <c r="BZD672" s="230"/>
      <c r="BZE672" s="275"/>
      <c r="BZS672" s="247"/>
      <c r="BZT672" s="230"/>
      <c r="BZU672" s="275"/>
      <c r="CAI672" s="247"/>
      <c r="CAJ672" s="230"/>
      <c r="CAK672" s="275"/>
      <c r="CAY672" s="247"/>
      <c r="CAZ672" s="230"/>
      <c r="CBA672" s="275"/>
      <c r="CBO672" s="247"/>
      <c r="CBP672" s="230"/>
      <c r="CBQ672" s="275"/>
      <c r="CCE672" s="247"/>
      <c r="CCF672" s="230"/>
      <c r="CCG672" s="275"/>
      <c r="CCU672" s="247"/>
      <c r="CCV672" s="230"/>
      <c r="CCW672" s="275"/>
      <c r="CDK672" s="247"/>
      <c r="CDL672" s="230"/>
      <c r="CDM672" s="275"/>
      <c r="CEA672" s="247"/>
      <c r="CEB672" s="230"/>
      <c r="CEC672" s="275"/>
      <c r="CEQ672" s="247"/>
      <c r="CER672" s="230"/>
      <c r="CES672" s="275"/>
      <c r="CFG672" s="247"/>
      <c r="CFH672" s="230"/>
      <c r="CFI672" s="275"/>
      <c r="CFW672" s="247"/>
      <c r="CFX672" s="230"/>
      <c r="CFY672" s="275"/>
      <c r="CGM672" s="247"/>
      <c r="CGN672" s="230"/>
      <c r="CGO672" s="275"/>
      <c r="CHC672" s="247"/>
      <c r="CHD672" s="230"/>
      <c r="CHE672" s="275"/>
      <c r="CHS672" s="247"/>
      <c r="CHT672" s="230"/>
      <c r="CHU672" s="275"/>
      <c r="CII672" s="247"/>
      <c r="CIJ672" s="230"/>
      <c r="CIK672" s="275"/>
      <c r="CIY672" s="247"/>
      <c r="CIZ672" s="230"/>
      <c r="CJA672" s="275"/>
      <c r="CJO672" s="247"/>
      <c r="CJP672" s="230"/>
      <c r="CJQ672" s="275"/>
      <c r="CKE672" s="247"/>
      <c r="CKF672" s="230"/>
      <c r="CKG672" s="275"/>
      <c r="CKU672" s="247"/>
      <c r="CKV672" s="230"/>
      <c r="CKW672" s="275"/>
      <c r="CLK672" s="247"/>
      <c r="CLL672" s="230"/>
      <c r="CLM672" s="275"/>
      <c r="CMA672" s="247"/>
      <c r="CMB672" s="230"/>
      <c r="CMC672" s="275"/>
      <c r="CMQ672" s="247"/>
      <c r="CMR672" s="230"/>
      <c r="CMS672" s="275"/>
      <c r="CNG672" s="247"/>
      <c r="CNH672" s="230"/>
      <c r="CNI672" s="275"/>
      <c r="CNW672" s="247"/>
      <c r="CNX672" s="230"/>
      <c r="CNY672" s="275"/>
      <c r="COM672" s="247"/>
      <c r="CON672" s="230"/>
      <c r="COO672" s="275"/>
      <c r="CPC672" s="247"/>
      <c r="CPD672" s="230"/>
      <c r="CPE672" s="275"/>
      <c r="CPS672" s="247"/>
      <c r="CPT672" s="230"/>
      <c r="CPU672" s="275"/>
      <c r="CQI672" s="247"/>
      <c r="CQJ672" s="230"/>
      <c r="CQK672" s="275"/>
      <c r="CQY672" s="247"/>
      <c r="CQZ672" s="230"/>
      <c r="CRA672" s="275"/>
      <c r="CRO672" s="247"/>
      <c r="CRP672" s="230"/>
      <c r="CRQ672" s="275"/>
      <c r="CSE672" s="247"/>
      <c r="CSF672" s="230"/>
      <c r="CSG672" s="275"/>
      <c r="CSU672" s="247"/>
      <c r="CSV672" s="230"/>
      <c r="CSW672" s="275"/>
      <c r="CTK672" s="247"/>
      <c r="CTL672" s="230"/>
      <c r="CTM672" s="275"/>
      <c r="CUA672" s="247"/>
      <c r="CUB672" s="230"/>
      <c r="CUC672" s="275"/>
      <c r="CUQ672" s="247"/>
      <c r="CUR672" s="230"/>
      <c r="CUS672" s="275"/>
      <c r="CVG672" s="247"/>
      <c r="CVH672" s="230"/>
      <c r="CVI672" s="275"/>
      <c r="CVW672" s="247"/>
      <c r="CVX672" s="230"/>
      <c r="CVY672" s="275"/>
      <c r="CWM672" s="247"/>
      <c r="CWN672" s="230"/>
      <c r="CWO672" s="275"/>
      <c r="CXC672" s="247"/>
      <c r="CXD672" s="230"/>
      <c r="CXE672" s="275"/>
      <c r="CXS672" s="247"/>
      <c r="CXT672" s="230"/>
      <c r="CXU672" s="275"/>
      <c r="CYI672" s="247"/>
      <c r="CYJ672" s="230"/>
      <c r="CYK672" s="275"/>
      <c r="CYY672" s="247"/>
      <c r="CYZ672" s="230"/>
      <c r="CZA672" s="275"/>
      <c r="CZO672" s="247"/>
      <c r="CZP672" s="230"/>
      <c r="CZQ672" s="275"/>
      <c r="DAE672" s="247"/>
      <c r="DAF672" s="230"/>
      <c r="DAG672" s="275"/>
      <c r="DAU672" s="247"/>
      <c r="DAV672" s="230"/>
      <c r="DAW672" s="275"/>
      <c r="DBK672" s="247"/>
      <c r="DBL672" s="230"/>
      <c r="DBM672" s="275"/>
      <c r="DCA672" s="247"/>
      <c r="DCB672" s="230"/>
      <c r="DCC672" s="275"/>
      <c r="DCQ672" s="247"/>
      <c r="DCR672" s="230"/>
      <c r="DCS672" s="275"/>
      <c r="DDG672" s="247"/>
      <c r="DDH672" s="230"/>
      <c r="DDI672" s="275"/>
      <c r="DDW672" s="247"/>
      <c r="DDX672" s="230"/>
      <c r="DDY672" s="275"/>
      <c r="DEM672" s="247"/>
      <c r="DEN672" s="230"/>
      <c r="DEO672" s="275"/>
      <c r="DFC672" s="247"/>
      <c r="DFD672" s="230"/>
      <c r="DFE672" s="275"/>
      <c r="DFS672" s="247"/>
      <c r="DFT672" s="230"/>
      <c r="DFU672" s="275"/>
      <c r="DGI672" s="247"/>
      <c r="DGJ672" s="230"/>
      <c r="DGK672" s="275"/>
      <c r="DGY672" s="247"/>
      <c r="DGZ672" s="230"/>
      <c r="DHA672" s="275"/>
      <c r="DHO672" s="247"/>
      <c r="DHP672" s="230"/>
      <c r="DHQ672" s="275"/>
      <c r="DIE672" s="247"/>
      <c r="DIF672" s="230"/>
      <c r="DIG672" s="275"/>
      <c r="DIU672" s="247"/>
      <c r="DIV672" s="230"/>
      <c r="DIW672" s="275"/>
      <c r="DJK672" s="247"/>
      <c r="DJL672" s="230"/>
      <c r="DJM672" s="275"/>
      <c r="DKA672" s="247"/>
      <c r="DKB672" s="230"/>
      <c r="DKC672" s="275"/>
      <c r="DKQ672" s="247"/>
      <c r="DKR672" s="230"/>
      <c r="DKS672" s="275"/>
      <c r="DLG672" s="247"/>
      <c r="DLH672" s="230"/>
      <c r="DLI672" s="275"/>
      <c r="DLW672" s="247"/>
      <c r="DLX672" s="230"/>
      <c r="DLY672" s="275"/>
      <c r="DMM672" s="247"/>
      <c r="DMN672" s="230"/>
      <c r="DMO672" s="275"/>
      <c r="DNC672" s="247"/>
      <c r="DND672" s="230"/>
      <c r="DNE672" s="275"/>
      <c r="DNS672" s="247"/>
      <c r="DNT672" s="230"/>
      <c r="DNU672" s="275"/>
      <c r="DOI672" s="247"/>
      <c r="DOJ672" s="230"/>
      <c r="DOK672" s="275"/>
      <c r="DOY672" s="247"/>
      <c r="DOZ672" s="230"/>
      <c r="DPA672" s="275"/>
      <c r="DPO672" s="247"/>
      <c r="DPP672" s="230"/>
      <c r="DPQ672" s="275"/>
      <c r="DQE672" s="247"/>
      <c r="DQF672" s="230"/>
      <c r="DQG672" s="275"/>
      <c r="DQU672" s="247"/>
      <c r="DQV672" s="230"/>
      <c r="DQW672" s="275"/>
      <c r="DRK672" s="247"/>
      <c r="DRL672" s="230"/>
      <c r="DRM672" s="275"/>
      <c r="DSA672" s="247"/>
      <c r="DSB672" s="230"/>
      <c r="DSC672" s="275"/>
      <c r="DSQ672" s="247"/>
      <c r="DSR672" s="230"/>
      <c r="DSS672" s="275"/>
      <c r="DTG672" s="247"/>
      <c r="DTH672" s="230"/>
      <c r="DTI672" s="275"/>
      <c r="DTW672" s="247"/>
      <c r="DTX672" s="230"/>
      <c r="DTY672" s="275"/>
      <c r="DUM672" s="247"/>
      <c r="DUN672" s="230"/>
      <c r="DUO672" s="275"/>
      <c r="DVC672" s="247"/>
      <c r="DVD672" s="230"/>
      <c r="DVE672" s="275"/>
      <c r="DVS672" s="247"/>
      <c r="DVT672" s="230"/>
      <c r="DVU672" s="275"/>
      <c r="DWI672" s="247"/>
      <c r="DWJ672" s="230"/>
      <c r="DWK672" s="275"/>
      <c r="DWY672" s="247"/>
      <c r="DWZ672" s="230"/>
      <c r="DXA672" s="275"/>
      <c r="DXO672" s="247"/>
      <c r="DXP672" s="230"/>
      <c r="DXQ672" s="275"/>
      <c r="DYE672" s="247"/>
      <c r="DYF672" s="230"/>
      <c r="DYG672" s="275"/>
      <c r="DYU672" s="247"/>
      <c r="DYV672" s="230"/>
      <c r="DYW672" s="275"/>
      <c r="DZK672" s="247"/>
      <c r="DZL672" s="230"/>
      <c r="DZM672" s="275"/>
      <c r="EAA672" s="247"/>
      <c r="EAB672" s="230"/>
      <c r="EAC672" s="275"/>
      <c r="EAQ672" s="247"/>
      <c r="EAR672" s="230"/>
      <c r="EAS672" s="275"/>
      <c r="EBG672" s="247"/>
      <c r="EBH672" s="230"/>
      <c r="EBI672" s="275"/>
      <c r="EBW672" s="247"/>
      <c r="EBX672" s="230"/>
      <c r="EBY672" s="275"/>
      <c r="ECM672" s="247"/>
      <c r="ECN672" s="230"/>
      <c r="ECO672" s="275"/>
      <c r="EDC672" s="247"/>
      <c r="EDD672" s="230"/>
      <c r="EDE672" s="275"/>
      <c r="EDS672" s="247"/>
      <c r="EDT672" s="230"/>
      <c r="EDU672" s="275"/>
      <c r="EEI672" s="247"/>
      <c r="EEJ672" s="230"/>
      <c r="EEK672" s="275"/>
      <c r="EEY672" s="247"/>
      <c r="EEZ672" s="230"/>
      <c r="EFA672" s="275"/>
      <c r="EFO672" s="247"/>
      <c r="EFP672" s="230"/>
      <c r="EFQ672" s="275"/>
      <c r="EGE672" s="247"/>
      <c r="EGF672" s="230"/>
      <c r="EGG672" s="275"/>
      <c r="EGU672" s="247"/>
      <c r="EGV672" s="230"/>
      <c r="EGW672" s="275"/>
      <c r="EHK672" s="247"/>
      <c r="EHL672" s="230"/>
      <c r="EHM672" s="275"/>
      <c r="EIA672" s="247"/>
      <c r="EIB672" s="230"/>
      <c r="EIC672" s="275"/>
      <c r="EIQ672" s="247"/>
      <c r="EIR672" s="230"/>
      <c r="EIS672" s="275"/>
      <c r="EJG672" s="247"/>
      <c r="EJH672" s="230"/>
      <c r="EJI672" s="275"/>
      <c r="EJW672" s="247"/>
      <c r="EJX672" s="230"/>
      <c r="EJY672" s="275"/>
      <c r="EKM672" s="247"/>
      <c r="EKN672" s="230"/>
      <c r="EKO672" s="275"/>
      <c r="ELC672" s="247"/>
      <c r="ELD672" s="230"/>
      <c r="ELE672" s="275"/>
      <c r="ELS672" s="247"/>
      <c r="ELT672" s="230"/>
      <c r="ELU672" s="275"/>
      <c r="EMI672" s="247"/>
      <c r="EMJ672" s="230"/>
      <c r="EMK672" s="275"/>
      <c r="EMY672" s="247"/>
      <c r="EMZ672" s="230"/>
      <c r="ENA672" s="275"/>
      <c r="ENO672" s="247"/>
      <c r="ENP672" s="230"/>
      <c r="ENQ672" s="275"/>
      <c r="EOE672" s="247"/>
      <c r="EOF672" s="230"/>
      <c r="EOG672" s="275"/>
      <c r="EOU672" s="247"/>
      <c r="EOV672" s="230"/>
      <c r="EOW672" s="275"/>
      <c r="EPK672" s="247"/>
      <c r="EPL672" s="230"/>
      <c r="EPM672" s="275"/>
      <c r="EQA672" s="247"/>
      <c r="EQB672" s="230"/>
      <c r="EQC672" s="275"/>
      <c r="EQQ672" s="247"/>
      <c r="EQR672" s="230"/>
      <c r="EQS672" s="275"/>
      <c r="ERG672" s="247"/>
      <c r="ERH672" s="230"/>
      <c r="ERI672" s="275"/>
      <c r="ERW672" s="247"/>
      <c r="ERX672" s="230"/>
      <c r="ERY672" s="275"/>
      <c r="ESM672" s="247"/>
      <c r="ESN672" s="230"/>
      <c r="ESO672" s="275"/>
      <c r="ETC672" s="247"/>
      <c r="ETD672" s="230"/>
      <c r="ETE672" s="275"/>
      <c r="ETS672" s="247"/>
      <c r="ETT672" s="230"/>
      <c r="ETU672" s="275"/>
      <c r="EUI672" s="247"/>
      <c r="EUJ672" s="230"/>
      <c r="EUK672" s="275"/>
      <c r="EUY672" s="247"/>
      <c r="EUZ672" s="230"/>
      <c r="EVA672" s="275"/>
      <c r="EVO672" s="247"/>
      <c r="EVP672" s="230"/>
      <c r="EVQ672" s="275"/>
      <c r="EWE672" s="247"/>
      <c r="EWF672" s="230"/>
      <c r="EWG672" s="275"/>
      <c r="EWU672" s="247"/>
      <c r="EWV672" s="230"/>
      <c r="EWW672" s="275"/>
      <c r="EXK672" s="247"/>
      <c r="EXL672" s="230"/>
      <c r="EXM672" s="275"/>
      <c r="EYA672" s="247"/>
      <c r="EYB672" s="230"/>
      <c r="EYC672" s="275"/>
      <c r="EYQ672" s="247"/>
      <c r="EYR672" s="230"/>
      <c r="EYS672" s="275"/>
      <c r="EZG672" s="247"/>
      <c r="EZH672" s="230"/>
      <c r="EZI672" s="275"/>
      <c r="EZW672" s="247"/>
      <c r="EZX672" s="230"/>
      <c r="EZY672" s="275"/>
      <c r="FAM672" s="247"/>
      <c r="FAN672" s="230"/>
      <c r="FAO672" s="275"/>
      <c r="FBC672" s="247"/>
      <c r="FBD672" s="230"/>
      <c r="FBE672" s="275"/>
      <c r="FBS672" s="247"/>
      <c r="FBT672" s="230"/>
      <c r="FBU672" s="275"/>
      <c r="FCI672" s="247"/>
      <c r="FCJ672" s="230"/>
      <c r="FCK672" s="275"/>
      <c r="FCY672" s="247"/>
      <c r="FCZ672" s="230"/>
      <c r="FDA672" s="275"/>
      <c r="FDO672" s="247"/>
      <c r="FDP672" s="230"/>
      <c r="FDQ672" s="275"/>
      <c r="FEE672" s="247"/>
      <c r="FEF672" s="230"/>
      <c r="FEG672" s="275"/>
      <c r="FEU672" s="247"/>
      <c r="FEV672" s="230"/>
      <c r="FEW672" s="275"/>
      <c r="FFK672" s="247"/>
      <c r="FFL672" s="230"/>
      <c r="FFM672" s="275"/>
      <c r="FGA672" s="247"/>
      <c r="FGB672" s="230"/>
      <c r="FGC672" s="275"/>
      <c r="FGQ672" s="247"/>
      <c r="FGR672" s="230"/>
      <c r="FGS672" s="275"/>
      <c r="FHG672" s="247"/>
      <c r="FHH672" s="230"/>
      <c r="FHI672" s="275"/>
      <c r="FHW672" s="247"/>
      <c r="FHX672" s="230"/>
      <c r="FHY672" s="275"/>
      <c r="FIM672" s="247"/>
      <c r="FIN672" s="230"/>
      <c r="FIO672" s="275"/>
      <c r="FJC672" s="247"/>
      <c r="FJD672" s="230"/>
      <c r="FJE672" s="275"/>
      <c r="FJS672" s="247"/>
      <c r="FJT672" s="230"/>
      <c r="FJU672" s="275"/>
      <c r="FKI672" s="247"/>
      <c r="FKJ672" s="230"/>
      <c r="FKK672" s="275"/>
      <c r="FKY672" s="247"/>
      <c r="FKZ672" s="230"/>
      <c r="FLA672" s="275"/>
      <c r="FLO672" s="247"/>
      <c r="FLP672" s="230"/>
      <c r="FLQ672" s="275"/>
      <c r="FME672" s="247"/>
      <c r="FMF672" s="230"/>
      <c r="FMG672" s="275"/>
      <c r="FMU672" s="247"/>
      <c r="FMV672" s="230"/>
      <c r="FMW672" s="275"/>
      <c r="FNK672" s="247"/>
      <c r="FNL672" s="230"/>
      <c r="FNM672" s="275"/>
      <c r="FOA672" s="247"/>
      <c r="FOB672" s="230"/>
      <c r="FOC672" s="275"/>
      <c r="FOQ672" s="247"/>
      <c r="FOR672" s="230"/>
      <c r="FOS672" s="275"/>
      <c r="FPG672" s="247"/>
      <c r="FPH672" s="230"/>
      <c r="FPI672" s="275"/>
      <c r="FPW672" s="247"/>
      <c r="FPX672" s="230"/>
      <c r="FPY672" s="275"/>
      <c r="FQM672" s="247"/>
      <c r="FQN672" s="230"/>
      <c r="FQO672" s="275"/>
      <c r="FRC672" s="247"/>
      <c r="FRD672" s="230"/>
      <c r="FRE672" s="275"/>
      <c r="FRS672" s="247"/>
      <c r="FRT672" s="230"/>
      <c r="FRU672" s="275"/>
      <c r="FSI672" s="247"/>
      <c r="FSJ672" s="230"/>
      <c r="FSK672" s="275"/>
      <c r="FSY672" s="247"/>
      <c r="FSZ672" s="230"/>
      <c r="FTA672" s="275"/>
      <c r="FTO672" s="247"/>
      <c r="FTP672" s="230"/>
      <c r="FTQ672" s="275"/>
      <c r="FUE672" s="247"/>
      <c r="FUF672" s="230"/>
      <c r="FUG672" s="275"/>
      <c r="FUU672" s="247"/>
      <c r="FUV672" s="230"/>
      <c r="FUW672" s="275"/>
      <c r="FVK672" s="247"/>
      <c r="FVL672" s="230"/>
      <c r="FVM672" s="275"/>
      <c r="FWA672" s="247"/>
      <c r="FWB672" s="230"/>
      <c r="FWC672" s="275"/>
      <c r="FWQ672" s="247"/>
      <c r="FWR672" s="230"/>
      <c r="FWS672" s="275"/>
      <c r="FXG672" s="247"/>
      <c r="FXH672" s="230"/>
      <c r="FXI672" s="275"/>
      <c r="FXW672" s="247"/>
      <c r="FXX672" s="230"/>
      <c r="FXY672" s="275"/>
      <c r="FYM672" s="247"/>
      <c r="FYN672" s="230"/>
      <c r="FYO672" s="275"/>
      <c r="FZC672" s="247"/>
      <c r="FZD672" s="230"/>
      <c r="FZE672" s="275"/>
      <c r="FZS672" s="247"/>
      <c r="FZT672" s="230"/>
      <c r="FZU672" s="275"/>
      <c r="GAI672" s="247"/>
      <c r="GAJ672" s="230"/>
      <c r="GAK672" s="275"/>
      <c r="GAY672" s="247"/>
      <c r="GAZ672" s="230"/>
      <c r="GBA672" s="275"/>
      <c r="GBO672" s="247"/>
      <c r="GBP672" s="230"/>
      <c r="GBQ672" s="275"/>
      <c r="GCE672" s="247"/>
      <c r="GCF672" s="230"/>
      <c r="GCG672" s="275"/>
      <c r="GCU672" s="247"/>
      <c r="GCV672" s="230"/>
      <c r="GCW672" s="275"/>
      <c r="GDK672" s="247"/>
      <c r="GDL672" s="230"/>
      <c r="GDM672" s="275"/>
      <c r="GEA672" s="247"/>
      <c r="GEB672" s="230"/>
      <c r="GEC672" s="275"/>
      <c r="GEQ672" s="247"/>
      <c r="GER672" s="230"/>
      <c r="GES672" s="275"/>
      <c r="GFG672" s="247"/>
      <c r="GFH672" s="230"/>
      <c r="GFI672" s="275"/>
      <c r="GFW672" s="247"/>
      <c r="GFX672" s="230"/>
      <c r="GFY672" s="275"/>
      <c r="GGM672" s="247"/>
      <c r="GGN672" s="230"/>
      <c r="GGO672" s="275"/>
      <c r="GHC672" s="247"/>
      <c r="GHD672" s="230"/>
      <c r="GHE672" s="275"/>
      <c r="GHS672" s="247"/>
      <c r="GHT672" s="230"/>
      <c r="GHU672" s="275"/>
      <c r="GII672" s="247"/>
      <c r="GIJ672" s="230"/>
      <c r="GIK672" s="275"/>
      <c r="GIY672" s="247"/>
      <c r="GIZ672" s="230"/>
      <c r="GJA672" s="275"/>
      <c r="GJO672" s="247"/>
      <c r="GJP672" s="230"/>
      <c r="GJQ672" s="275"/>
      <c r="GKE672" s="247"/>
      <c r="GKF672" s="230"/>
      <c r="GKG672" s="275"/>
      <c r="GKU672" s="247"/>
      <c r="GKV672" s="230"/>
      <c r="GKW672" s="275"/>
      <c r="GLK672" s="247"/>
      <c r="GLL672" s="230"/>
      <c r="GLM672" s="275"/>
      <c r="GMA672" s="247"/>
      <c r="GMB672" s="230"/>
      <c r="GMC672" s="275"/>
      <c r="GMQ672" s="247"/>
      <c r="GMR672" s="230"/>
      <c r="GMS672" s="275"/>
      <c r="GNG672" s="247"/>
      <c r="GNH672" s="230"/>
      <c r="GNI672" s="275"/>
      <c r="GNW672" s="247"/>
      <c r="GNX672" s="230"/>
      <c r="GNY672" s="275"/>
      <c r="GOM672" s="247"/>
      <c r="GON672" s="230"/>
      <c r="GOO672" s="275"/>
      <c r="GPC672" s="247"/>
      <c r="GPD672" s="230"/>
      <c r="GPE672" s="275"/>
      <c r="GPS672" s="247"/>
      <c r="GPT672" s="230"/>
      <c r="GPU672" s="275"/>
      <c r="GQI672" s="247"/>
      <c r="GQJ672" s="230"/>
      <c r="GQK672" s="275"/>
      <c r="GQY672" s="247"/>
      <c r="GQZ672" s="230"/>
      <c r="GRA672" s="275"/>
      <c r="GRO672" s="247"/>
      <c r="GRP672" s="230"/>
      <c r="GRQ672" s="275"/>
      <c r="GSE672" s="247"/>
      <c r="GSF672" s="230"/>
      <c r="GSG672" s="275"/>
      <c r="GSU672" s="247"/>
      <c r="GSV672" s="230"/>
      <c r="GSW672" s="275"/>
      <c r="GTK672" s="247"/>
      <c r="GTL672" s="230"/>
      <c r="GTM672" s="275"/>
      <c r="GUA672" s="247"/>
      <c r="GUB672" s="230"/>
      <c r="GUC672" s="275"/>
      <c r="GUQ672" s="247"/>
      <c r="GUR672" s="230"/>
      <c r="GUS672" s="275"/>
      <c r="GVG672" s="247"/>
      <c r="GVH672" s="230"/>
      <c r="GVI672" s="275"/>
      <c r="GVW672" s="247"/>
      <c r="GVX672" s="230"/>
      <c r="GVY672" s="275"/>
      <c r="GWM672" s="247"/>
      <c r="GWN672" s="230"/>
      <c r="GWO672" s="275"/>
      <c r="GXC672" s="247"/>
      <c r="GXD672" s="230"/>
      <c r="GXE672" s="275"/>
      <c r="GXS672" s="247"/>
      <c r="GXT672" s="230"/>
      <c r="GXU672" s="275"/>
      <c r="GYI672" s="247"/>
      <c r="GYJ672" s="230"/>
      <c r="GYK672" s="275"/>
      <c r="GYY672" s="247"/>
      <c r="GYZ672" s="230"/>
      <c r="GZA672" s="275"/>
      <c r="GZO672" s="247"/>
      <c r="GZP672" s="230"/>
      <c r="GZQ672" s="275"/>
      <c r="HAE672" s="247"/>
      <c r="HAF672" s="230"/>
      <c r="HAG672" s="275"/>
      <c r="HAU672" s="247"/>
      <c r="HAV672" s="230"/>
      <c r="HAW672" s="275"/>
      <c r="HBK672" s="247"/>
      <c r="HBL672" s="230"/>
      <c r="HBM672" s="275"/>
      <c r="HCA672" s="247"/>
      <c r="HCB672" s="230"/>
      <c r="HCC672" s="275"/>
      <c r="HCQ672" s="247"/>
      <c r="HCR672" s="230"/>
      <c r="HCS672" s="275"/>
      <c r="HDG672" s="247"/>
      <c r="HDH672" s="230"/>
      <c r="HDI672" s="275"/>
      <c r="HDW672" s="247"/>
      <c r="HDX672" s="230"/>
      <c r="HDY672" s="275"/>
      <c r="HEM672" s="247"/>
      <c r="HEN672" s="230"/>
      <c r="HEO672" s="275"/>
      <c r="HFC672" s="247"/>
      <c r="HFD672" s="230"/>
      <c r="HFE672" s="275"/>
      <c r="HFS672" s="247"/>
      <c r="HFT672" s="230"/>
      <c r="HFU672" s="275"/>
      <c r="HGI672" s="247"/>
      <c r="HGJ672" s="230"/>
      <c r="HGK672" s="275"/>
      <c r="HGY672" s="247"/>
      <c r="HGZ672" s="230"/>
      <c r="HHA672" s="275"/>
      <c r="HHO672" s="247"/>
      <c r="HHP672" s="230"/>
      <c r="HHQ672" s="275"/>
      <c r="HIE672" s="247"/>
      <c r="HIF672" s="230"/>
      <c r="HIG672" s="275"/>
      <c r="HIU672" s="247"/>
      <c r="HIV672" s="230"/>
      <c r="HIW672" s="275"/>
      <c r="HJK672" s="247"/>
      <c r="HJL672" s="230"/>
      <c r="HJM672" s="275"/>
      <c r="HKA672" s="247"/>
      <c r="HKB672" s="230"/>
      <c r="HKC672" s="275"/>
      <c r="HKQ672" s="247"/>
      <c r="HKR672" s="230"/>
      <c r="HKS672" s="275"/>
      <c r="HLG672" s="247"/>
      <c r="HLH672" s="230"/>
      <c r="HLI672" s="275"/>
      <c r="HLW672" s="247"/>
      <c r="HLX672" s="230"/>
      <c r="HLY672" s="275"/>
      <c r="HMM672" s="247"/>
      <c r="HMN672" s="230"/>
      <c r="HMO672" s="275"/>
      <c r="HNC672" s="247"/>
      <c r="HND672" s="230"/>
      <c r="HNE672" s="275"/>
      <c r="HNS672" s="247"/>
      <c r="HNT672" s="230"/>
      <c r="HNU672" s="275"/>
      <c r="HOI672" s="247"/>
      <c r="HOJ672" s="230"/>
      <c r="HOK672" s="275"/>
      <c r="HOY672" s="247"/>
      <c r="HOZ672" s="230"/>
      <c r="HPA672" s="275"/>
      <c r="HPO672" s="247"/>
      <c r="HPP672" s="230"/>
      <c r="HPQ672" s="275"/>
      <c r="HQE672" s="247"/>
      <c r="HQF672" s="230"/>
      <c r="HQG672" s="275"/>
      <c r="HQU672" s="247"/>
      <c r="HQV672" s="230"/>
      <c r="HQW672" s="275"/>
      <c r="HRK672" s="247"/>
      <c r="HRL672" s="230"/>
      <c r="HRM672" s="275"/>
      <c r="HSA672" s="247"/>
      <c r="HSB672" s="230"/>
      <c r="HSC672" s="275"/>
      <c r="HSQ672" s="247"/>
      <c r="HSR672" s="230"/>
      <c r="HSS672" s="275"/>
      <c r="HTG672" s="247"/>
      <c r="HTH672" s="230"/>
      <c r="HTI672" s="275"/>
      <c r="HTW672" s="247"/>
      <c r="HTX672" s="230"/>
      <c r="HTY672" s="275"/>
      <c r="HUM672" s="247"/>
      <c r="HUN672" s="230"/>
      <c r="HUO672" s="275"/>
      <c r="HVC672" s="247"/>
      <c r="HVD672" s="230"/>
      <c r="HVE672" s="275"/>
      <c r="HVS672" s="247"/>
      <c r="HVT672" s="230"/>
      <c r="HVU672" s="275"/>
      <c r="HWI672" s="247"/>
      <c r="HWJ672" s="230"/>
      <c r="HWK672" s="275"/>
      <c r="HWY672" s="247"/>
      <c r="HWZ672" s="230"/>
      <c r="HXA672" s="275"/>
      <c r="HXO672" s="247"/>
      <c r="HXP672" s="230"/>
      <c r="HXQ672" s="275"/>
      <c r="HYE672" s="247"/>
      <c r="HYF672" s="230"/>
      <c r="HYG672" s="275"/>
      <c r="HYU672" s="247"/>
      <c r="HYV672" s="230"/>
      <c r="HYW672" s="275"/>
      <c r="HZK672" s="247"/>
      <c r="HZL672" s="230"/>
      <c r="HZM672" s="275"/>
      <c r="IAA672" s="247"/>
      <c r="IAB672" s="230"/>
      <c r="IAC672" s="275"/>
      <c r="IAQ672" s="247"/>
      <c r="IAR672" s="230"/>
      <c r="IAS672" s="275"/>
      <c r="IBG672" s="247"/>
      <c r="IBH672" s="230"/>
      <c r="IBI672" s="275"/>
      <c r="IBW672" s="247"/>
      <c r="IBX672" s="230"/>
      <c r="IBY672" s="275"/>
      <c r="ICM672" s="247"/>
      <c r="ICN672" s="230"/>
      <c r="ICO672" s="275"/>
      <c r="IDC672" s="247"/>
      <c r="IDD672" s="230"/>
      <c r="IDE672" s="275"/>
      <c r="IDS672" s="247"/>
      <c r="IDT672" s="230"/>
      <c r="IDU672" s="275"/>
      <c r="IEI672" s="247"/>
      <c r="IEJ672" s="230"/>
      <c r="IEK672" s="275"/>
      <c r="IEY672" s="247"/>
      <c r="IEZ672" s="230"/>
      <c r="IFA672" s="275"/>
      <c r="IFO672" s="247"/>
      <c r="IFP672" s="230"/>
      <c r="IFQ672" s="275"/>
      <c r="IGE672" s="247"/>
      <c r="IGF672" s="230"/>
      <c r="IGG672" s="275"/>
      <c r="IGU672" s="247"/>
      <c r="IGV672" s="230"/>
      <c r="IGW672" s="275"/>
      <c r="IHK672" s="247"/>
      <c r="IHL672" s="230"/>
      <c r="IHM672" s="275"/>
      <c r="IIA672" s="247"/>
      <c r="IIB672" s="230"/>
      <c r="IIC672" s="275"/>
      <c r="IIQ672" s="247"/>
      <c r="IIR672" s="230"/>
      <c r="IIS672" s="275"/>
      <c r="IJG672" s="247"/>
      <c r="IJH672" s="230"/>
      <c r="IJI672" s="275"/>
      <c r="IJW672" s="247"/>
      <c r="IJX672" s="230"/>
      <c r="IJY672" s="275"/>
      <c r="IKM672" s="247"/>
      <c r="IKN672" s="230"/>
      <c r="IKO672" s="275"/>
      <c r="ILC672" s="247"/>
      <c r="ILD672" s="230"/>
      <c r="ILE672" s="275"/>
      <c r="ILS672" s="247"/>
      <c r="ILT672" s="230"/>
      <c r="ILU672" s="275"/>
      <c r="IMI672" s="247"/>
      <c r="IMJ672" s="230"/>
      <c r="IMK672" s="275"/>
      <c r="IMY672" s="247"/>
      <c r="IMZ672" s="230"/>
      <c r="INA672" s="275"/>
      <c r="INO672" s="247"/>
      <c r="INP672" s="230"/>
      <c r="INQ672" s="275"/>
      <c r="IOE672" s="247"/>
      <c r="IOF672" s="230"/>
      <c r="IOG672" s="275"/>
      <c r="IOU672" s="247"/>
      <c r="IOV672" s="230"/>
      <c r="IOW672" s="275"/>
      <c r="IPK672" s="247"/>
      <c r="IPL672" s="230"/>
      <c r="IPM672" s="275"/>
      <c r="IQA672" s="247"/>
      <c r="IQB672" s="230"/>
      <c r="IQC672" s="275"/>
      <c r="IQQ672" s="247"/>
      <c r="IQR672" s="230"/>
      <c r="IQS672" s="275"/>
      <c r="IRG672" s="247"/>
      <c r="IRH672" s="230"/>
      <c r="IRI672" s="275"/>
      <c r="IRW672" s="247"/>
      <c r="IRX672" s="230"/>
      <c r="IRY672" s="275"/>
      <c r="ISM672" s="247"/>
      <c r="ISN672" s="230"/>
      <c r="ISO672" s="275"/>
      <c r="ITC672" s="247"/>
      <c r="ITD672" s="230"/>
      <c r="ITE672" s="275"/>
      <c r="ITS672" s="247"/>
      <c r="ITT672" s="230"/>
      <c r="ITU672" s="275"/>
      <c r="IUI672" s="247"/>
      <c r="IUJ672" s="230"/>
      <c r="IUK672" s="275"/>
      <c r="IUY672" s="247"/>
      <c r="IUZ672" s="230"/>
      <c r="IVA672" s="275"/>
      <c r="IVO672" s="247"/>
      <c r="IVP672" s="230"/>
      <c r="IVQ672" s="275"/>
      <c r="IWE672" s="247"/>
      <c r="IWF672" s="230"/>
      <c r="IWG672" s="275"/>
      <c r="IWU672" s="247"/>
      <c r="IWV672" s="230"/>
      <c r="IWW672" s="275"/>
      <c r="IXK672" s="247"/>
      <c r="IXL672" s="230"/>
      <c r="IXM672" s="275"/>
      <c r="IYA672" s="247"/>
      <c r="IYB672" s="230"/>
      <c r="IYC672" s="275"/>
      <c r="IYQ672" s="247"/>
      <c r="IYR672" s="230"/>
      <c r="IYS672" s="275"/>
      <c r="IZG672" s="247"/>
      <c r="IZH672" s="230"/>
      <c r="IZI672" s="275"/>
      <c r="IZW672" s="247"/>
      <c r="IZX672" s="230"/>
      <c r="IZY672" s="275"/>
      <c r="JAM672" s="247"/>
      <c r="JAN672" s="230"/>
      <c r="JAO672" s="275"/>
      <c r="JBC672" s="247"/>
      <c r="JBD672" s="230"/>
      <c r="JBE672" s="275"/>
      <c r="JBS672" s="247"/>
      <c r="JBT672" s="230"/>
      <c r="JBU672" s="275"/>
      <c r="JCI672" s="247"/>
      <c r="JCJ672" s="230"/>
      <c r="JCK672" s="275"/>
      <c r="JCY672" s="247"/>
      <c r="JCZ672" s="230"/>
      <c r="JDA672" s="275"/>
      <c r="JDO672" s="247"/>
      <c r="JDP672" s="230"/>
      <c r="JDQ672" s="275"/>
      <c r="JEE672" s="247"/>
      <c r="JEF672" s="230"/>
      <c r="JEG672" s="275"/>
      <c r="JEU672" s="247"/>
      <c r="JEV672" s="230"/>
      <c r="JEW672" s="275"/>
      <c r="JFK672" s="247"/>
      <c r="JFL672" s="230"/>
      <c r="JFM672" s="275"/>
      <c r="JGA672" s="247"/>
      <c r="JGB672" s="230"/>
      <c r="JGC672" s="275"/>
      <c r="JGQ672" s="247"/>
      <c r="JGR672" s="230"/>
      <c r="JGS672" s="275"/>
      <c r="JHG672" s="247"/>
      <c r="JHH672" s="230"/>
      <c r="JHI672" s="275"/>
      <c r="JHW672" s="247"/>
      <c r="JHX672" s="230"/>
      <c r="JHY672" s="275"/>
      <c r="JIM672" s="247"/>
      <c r="JIN672" s="230"/>
      <c r="JIO672" s="275"/>
      <c r="JJC672" s="247"/>
      <c r="JJD672" s="230"/>
      <c r="JJE672" s="275"/>
      <c r="JJS672" s="247"/>
      <c r="JJT672" s="230"/>
      <c r="JJU672" s="275"/>
      <c r="JKI672" s="247"/>
      <c r="JKJ672" s="230"/>
      <c r="JKK672" s="275"/>
      <c r="JKY672" s="247"/>
      <c r="JKZ672" s="230"/>
      <c r="JLA672" s="275"/>
      <c r="JLO672" s="247"/>
      <c r="JLP672" s="230"/>
      <c r="JLQ672" s="275"/>
      <c r="JME672" s="247"/>
      <c r="JMF672" s="230"/>
      <c r="JMG672" s="275"/>
      <c r="JMU672" s="247"/>
      <c r="JMV672" s="230"/>
      <c r="JMW672" s="275"/>
      <c r="JNK672" s="247"/>
      <c r="JNL672" s="230"/>
      <c r="JNM672" s="275"/>
      <c r="JOA672" s="247"/>
      <c r="JOB672" s="230"/>
      <c r="JOC672" s="275"/>
      <c r="JOQ672" s="247"/>
      <c r="JOR672" s="230"/>
      <c r="JOS672" s="275"/>
      <c r="JPG672" s="247"/>
      <c r="JPH672" s="230"/>
      <c r="JPI672" s="275"/>
      <c r="JPW672" s="247"/>
      <c r="JPX672" s="230"/>
      <c r="JPY672" s="275"/>
      <c r="JQM672" s="247"/>
      <c r="JQN672" s="230"/>
      <c r="JQO672" s="275"/>
      <c r="JRC672" s="247"/>
      <c r="JRD672" s="230"/>
      <c r="JRE672" s="275"/>
      <c r="JRS672" s="247"/>
      <c r="JRT672" s="230"/>
      <c r="JRU672" s="275"/>
      <c r="JSI672" s="247"/>
      <c r="JSJ672" s="230"/>
      <c r="JSK672" s="275"/>
      <c r="JSY672" s="247"/>
      <c r="JSZ672" s="230"/>
      <c r="JTA672" s="275"/>
      <c r="JTO672" s="247"/>
      <c r="JTP672" s="230"/>
      <c r="JTQ672" s="275"/>
      <c r="JUE672" s="247"/>
      <c r="JUF672" s="230"/>
      <c r="JUG672" s="275"/>
      <c r="JUU672" s="247"/>
      <c r="JUV672" s="230"/>
      <c r="JUW672" s="275"/>
      <c r="JVK672" s="247"/>
      <c r="JVL672" s="230"/>
      <c r="JVM672" s="275"/>
      <c r="JWA672" s="247"/>
      <c r="JWB672" s="230"/>
      <c r="JWC672" s="275"/>
      <c r="JWQ672" s="247"/>
      <c r="JWR672" s="230"/>
      <c r="JWS672" s="275"/>
      <c r="JXG672" s="247"/>
      <c r="JXH672" s="230"/>
      <c r="JXI672" s="275"/>
      <c r="JXW672" s="247"/>
      <c r="JXX672" s="230"/>
      <c r="JXY672" s="275"/>
      <c r="JYM672" s="247"/>
      <c r="JYN672" s="230"/>
      <c r="JYO672" s="275"/>
      <c r="JZC672" s="247"/>
      <c r="JZD672" s="230"/>
      <c r="JZE672" s="275"/>
      <c r="JZS672" s="247"/>
      <c r="JZT672" s="230"/>
      <c r="JZU672" s="275"/>
      <c r="KAI672" s="247"/>
      <c r="KAJ672" s="230"/>
      <c r="KAK672" s="275"/>
      <c r="KAY672" s="247"/>
      <c r="KAZ672" s="230"/>
      <c r="KBA672" s="275"/>
      <c r="KBO672" s="247"/>
      <c r="KBP672" s="230"/>
      <c r="KBQ672" s="275"/>
      <c r="KCE672" s="247"/>
      <c r="KCF672" s="230"/>
      <c r="KCG672" s="275"/>
      <c r="KCU672" s="247"/>
      <c r="KCV672" s="230"/>
      <c r="KCW672" s="275"/>
      <c r="KDK672" s="247"/>
      <c r="KDL672" s="230"/>
      <c r="KDM672" s="275"/>
      <c r="KEA672" s="247"/>
      <c r="KEB672" s="230"/>
      <c r="KEC672" s="275"/>
      <c r="KEQ672" s="247"/>
      <c r="KER672" s="230"/>
      <c r="KES672" s="275"/>
      <c r="KFG672" s="247"/>
      <c r="KFH672" s="230"/>
      <c r="KFI672" s="275"/>
      <c r="KFW672" s="247"/>
      <c r="KFX672" s="230"/>
      <c r="KFY672" s="275"/>
      <c r="KGM672" s="247"/>
      <c r="KGN672" s="230"/>
      <c r="KGO672" s="275"/>
      <c r="KHC672" s="247"/>
      <c r="KHD672" s="230"/>
      <c r="KHE672" s="275"/>
      <c r="KHS672" s="247"/>
      <c r="KHT672" s="230"/>
      <c r="KHU672" s="275"/>
      <c r="KII672" s="247"/>
      <c r="KIJ672" s="230"/>
      <c r="KIK672" s="275"/>
      <c r="KIY672" s="247"/>
      <c r="KIZ672" s="230"/>
      <c r="KJA672" s="275"/>
      <c r="KJO672" s="247"/>
      <c r="KJP672" s="230"/>
      <c r="KJQ672" s="275"/>
      <c r="KKE672" s="247"/>
      <c r="KKF672" s="230"/>
      <c r="KKG672" s="275"/>
      <c r="KKU672" s="247"/>
      <c r="KKV672" s="230"/>
      <c r="KKW672" s="275"/>
      <c r="KLK672" s="247"/>
      <c r="KLL672" s="230"/>
      <c r="KLM672" s="275"/>
      <c r="KMA672" s="247"/>
      <c r="KMB672" s="230"/>
      <c r="KMC672" s="275"/>
      <c r="KMQ672" s="247"/>
      <c r="KMR672" s="230"/>
      <c r="KMS672" s="275"/>
      <c r="KNG672" s="247"/>
      <c r="KNH672" s="230"/>
      <c r="KNI672" s="275"/>
      <c r="KNW672" s="247"/>
      <c r="KNX672" s="230"/>
      <c r="KNY672" s="275"/>
      <c r="KOM672" s="247"/>
      <c r="KON672" s="230"/>
      <c r="KOO672" s="275"/>
      <c r="KPC672" s="247"/>
      <c r="KPD672" s="230"/>
      <c r="KPE672" s="275"/>
      <c r="KPS672" s="247"/>
      <c r="KPT672" s="230"/>
      <c r="KPU672" s="275"/>
      <c r="KQI672" s="247"/>
      <c r="KQJ672" s="230"/>
      <c r="KQK672" s="275"/>
      <c r="KQY672" s="247"/>
      <c r="KQZ672" s="230"/>
      <c r="KRA672" s="275"/>
      <c r="KRO672" s="247"/>
      <c r="KRP672" s="230"/>
      <c r="KRQ672" s="275"/>
      <c r="KSE672" s="247"/>
      <c r="KSF672" s="230"/>
      <c r="KSG672" s="275"/>
      <c r="KSU672" s="247"/>
      <c r="KSV672" s="230"/>
      <c r="KSW672" s="275"/>
      <c r="KTK672" s="247"/>
      <c r="KTL672" s="230"/>
      <c r="KTM672" s="275"/>
      <c r="KUA672" s="247"/>
      <c r="KUB672" s="230"/>
      <c r="KUC672" s="275"/>
      <c r="KUQ672" s="247"/>
      <c r="KUR672" s="230"/>
      <c r="KUS672" s="275"/>
      <c r="KVG672" s="247"/>
      <c r="KVH672" s="230"/>
      <c r="KVI672" s="275"/>
      <c r="KVW672" s="247"/>
      <c r="KVX672" s="230"/>
      <c r="KVY672" s="275"/>
      <c r="KWM672" s="247"/>
      <c r="KWN672" s="230"/>
      <c r="KWO672" s="275"/>
      <c r="KXC672" s="247"/>
      <c r="KXD672" s="230"/>
      <c r="KXE672" s="275"/>
      <c r="KXS672" s="247"/>
      <c r="KXT672" s="230"/>
      <c r="KXU672" s="275"/>
      <c r="KYI672" s="247"/>
      <c r="KYJ672" s="230"/>
      <c r="KYK672" s="275"/>
      <c r="KYY672" s="247"/>
      <c r="KYZ672" s="230"/>
      <c r="KZA672" s="275"/>
      <c r="KZO672" s="247"/>
      <c r="KZP672" s="230"/>
      <c r="KZQ672" s="275"/>
      <c r="LAE672" s="247"/>
      <c r="LAF672" s="230"/>
      <c r="LAG672" s="275"/>
      <c r="LAU672" s="247"/>
      <c r="LAV672" s="230"/>
      <c r="LAW672" s="275"/>
      <c r="LBK672" s="247"/>
      <c r="LBL672" s="230"/>
      <c r="LBM672" s="275"/>
      <c r="LCA672" s="247"/>
      <c r="LCB672" s="230"/>
      <c r="LCC672" s="275"/>
      <c r="LCQ672" s="247"/>
      <c r="LCR672" s="230"/>
      <c r="LCS672" s="275"/>
      <c r="LDG672" s="247"/>
      <c r="LDH672" s="230"/>
      <c r="LDI672" s="275"/>
      <c r="LDW672" s="247"/>
      <c r="LDX672" s="230"/>
      <c r="LDY672" s="275"/>
      <c r="LEM672" s="247"/>
      <c r="LEN672" s="230"/>
      <c r="LEO672" s="275"/>
      <c r="LFC672" s="247"/>
      <c r="LFD672" s="230"/>
      <c r="LFE672" s="275"/>
      <c r="LFS672" s="247"/>
      <c r="LFT672" s="230"/>
      <c r="LFU672" s="275"/>
      <c r="LGI672" s="247"/>
      <c r="LGJ672" s="230"/>
      <c r="LGK672" s="275"/>
      <c r="LGY672" s="247"/>
      <c r="LGZ672" s="230"/>
      <c r="LHA672" s="275"/>
      <c r="LHO672" s="247"/>
      <c r="LHP672" s="230"/>
      <c r="LHQ672" s="275"/>
      <c r="LIE672" s="247"/>
      <c r="LIF672" s="230"/>
      <c r="LIG672" s="275"/>
      <c r="LIU672" s="247"/>
      <c r="LIV672" s="230"/>
      <c r="LIW672" s="275"/>
      <c r="LJK672" s="247"/>
      <c r="LJL672" s="230"/>
      <c r="LJM672" s="275"/>
      <c r="LKA672" s="247"/>
      <c r="LKB672" s="230"/>
      <c r="LKC672" s="275"/>
      <c r="LKQ672" s="247"/>
      <c r="LKR672" s="230"/>
      <c r="LKS672" s="275"/>
      <c r="LLG672" s="247"/>
      <c r="LLH672" s="230"/>
      <c r="LLI672" s="275"/>
      <c r="LLW672" s="247"/>
      <c r="LLX672" s="230"/>
      <c r="LLY672" s="275"/>
      <c r="LMM672" s="247"/>
      <c r="LMN672" s="230"/>
      <c r="LMO672" s="275"/>
      <c r="LNC672" s="247"/>
      <c r="LND672" s="230"/>
      <c r="LNE672" s="275"/>
      <c r="LNS672" s="247"/>
      <c r="LNT672" s="230"/>
      <c r="LNU672" s="275"/>
      <c r="LOI672" s="247"/>
      <c r="LOJ672" s="230"/>
      <c r="LOK672" s="275"/>
      <c r="LOY672" s="247"/>
      <c r="LOZ672" s="230"/>
      <c r="LPA672" s="275"/>
      <c r="LPO672" s="247"/>
      <c r="LPP672" s="230"/>
      <c r="LPQ672" s="275"/>
      <c r="LQE672" s="247"/>
      <c r="LQF672" s="230"/>
      <c r="LQG672" s="275"/>
      <c r="LQU672" s="247"/>
      <c r="LQV672" s="230"/>
      <c r="LQW672" s="275"/>
      <c r="LRK672" s="247"/>
      <c r="LRL672" s="230"/>
      <c r="LRM672" s="275"/>
      <c r="LSA672" s="247"/>
      <c r="LSB672" s="230"/>
      <c r="LSC672" s="275"/>
      <c r="LSQ672" s="247"/>
      <c r="LSR672" s="230"/>
      <c r="LSS672" s="275"/>
      <c r="LTG672" s="247"/>
      <c r="LTH672" s="230"/>
      <c r="LTI672" s="275"/>
      <c r="LTW672" s="247"/>
      <c r="LTX672" s="230"/>
      <c r="LTY672" s="275"/>
      <c r="LUM672" s="247"/>
      <c r="LUN672" s="230"/>
      <c r="LUO672" s="275"/>
      <c r="LVC672" s="247"/>
      <c r="LVD672" s="230"/>
      <c r="LVE672" s="275"/>
      <c r="LVS672" s="247"/>
      <c r="LVT672" s="230"/>
      <c r="LVU672" s="275"/>
      <c r="LWI672" s="247"/>
      <c r="LWJ672" s="230"/>
      <c r="LWK672" s="275"/>
      <c r="LWY672" s="247"/>
      <c r="LWZ672" s="230"/>
      <c r="LXA672" s="275"/>
      <c r="LXO672" s="247"/>
      <c r="LXP672" s="230"/>
      <c r="LXQ672" s="275"/>
      <c r="LYE672" s="247"/>
      <c r="LYF672" s="230"/>
      <c r="LYG672" s="275"/>
      <c r="LYU672" s="247"/>
      <c r="LYV672" s="230"/>
      <c r="LYW672" s="275"/>
      <c r="LZK672" s="247"/>
      <c r="LZL672" s="230"/>
      <c r="LZM672" s="275"/>
      <c r="MAA672" s="247"/>
      <c r="MAB672" s="230"/>
      <c r="MAC672" s="275"/>
      <c r="MAQ672" s="247"/>
      <c r="MAR672" s="230"/>
      <c r="MAS672" s="275"/>
      <c r="MBG672" s="247"/>
      <c r="MBH672" s="230"/>
      <c r="MBI672" s="275"/>
      <c r="MBW672" s="247"/>
      <c r="MBX672" s="230"/>
      <c r="MBY672" s="275"/>
      <c r="MCM672" s="247"/>
      <c r="MCN672" s="230"/>
      <c r="MCO672" s="275"/>
      <c r="MDC672" s="247"/>
      <c r="MDD672" s="230"/>
      <c r="MDE672" s="275"/>
      <c r="MDS672" s="247"/>
      <c r="MDT672" s="230"/>
      <c r="MDU672" s="275"/>
      <c r="MEI672" s="247"/>
      <c r="MEJ672" s="230"/>
      <c r="MEK672" s="275"/>
      <c r="MEY672" s="247"/>
      <c r="MEZ672" s="230"/>
      <c r="MFA672" s="275"/>
      <c r="MFO672" s="247"/>
      <c r="MFP672" s="230"/>
      <c r="MFQ672" s="275"/>
      <c r="MGE672" s="247"/>
      <c r="MGF672" s="230"/>
      <c r="MGG672" s="275"/>
      <c r="MGU672" s="247"/>
      <c r="MGV672" s="230"/>
      <c r="MGW672" s="275"/>
      <c r="MHK672" s="247"/>
      <c r="MHL672" s="230"/>
      <c r="MHM672" s="275"/>
      <c r="MIA672" s="247"/>
      <c r="MIB672" s="230"/>
      <c r="MIC672" s="275"/>
      <c r="MIQ672" s="247"/>
      <c r="MIR672" s="230"/>
      <c r="MIS672" s="275"/>
      <c r="MJG672" s="247"/>
      <c r="MJH672" s="230"/>
      <c r="MJI672" s="275"/>
      <c r="MJW672" s="247"/>
      <c r="MJX672" s="230"/>
      <c r="MJY672" s="275"/>
      <c r="MKM672" s="247"/>
      <c r="MKN672" s="230"/>
      <c r="MKO672" s="275"/>
      <c r="MLC672" s="247"/>
      <c r="MLD672" s="230"/>
      <c r="MLE672" s="275"/>
      <c r="MLS672" s="247"/>
      <c r="MLT672" s="230"/>
      <c r="MLU672" s="275"/>
      <c r="MMI672" s="247"/>
      <c r="MMJ672" s="230"/>
      <c r="MMK672" s="275"/>
      <c r="MMY672" s="247"/>
      <c r="MMZ672" s="230"/>
      <c r="MNA672" s="275"/>
      <c r="MNO672" s="247"/>
      <c r="MNP672" s="230"/>
      <c r="MNQ672" s="275"/>
      <c r="MOE672" s="247"/>
      <c r="MOF672" s="230"/>
      <c r="MOG672" s="275"/>
      <c r="MOU672" s="247"/>
      <c r="MOV672" s="230"/>
      <c r="MOW672" s="275"/>
      <c r="MPK672" s="247"/>
      <c r="MPL672" s="230"/>
      <c r="MPM672" s="275"/>
      <c r="MQA672" s="247"/>
      <c r="MQB672" s="230"/>
      <c r="MQC672" s="275"/>
      <c r="MQQ672" s="247"/>
      <c r="MQR672" s="230"/>
      <c r="MQS672" s="275"/>
      <c r="MRG672" s="247"/>
      <c r="MRH672" s="230"/>
      <c r="MRI672" s="275"/>
      <c r="MRW672" s="247"/>
      <c r="MRX672" s="230"/>
      <c r="MRY672" s="275"/>
      <c r="MSM672" s="247"/>
      <c r="MSN672" s="230"/>
      <c r="MSO672" s="275"/>
      <c r="MTC672" s="247"/>
      <c r="MTD672" s="230"/>
      <c r="MTE672" s="275"/>
      <c r="MTS672" s="247"/>
      <c r="MTT672" s="230"/>
      <c r="MTU672" s="275"/>
      <c r="MUI672" s="247"/>
      <c r="MUJ672" s="230"/>
      <c r="MUK672" s="275"/>
      <c r="MUY672" s="247"/>
      <c r="MUZ672" s="230"/>
      <c r="MVA672" s="275"/>
      <c r="MVO672" s="247"/>
      <c r="MVP672" s="230"/>
      <c r="MVQ672" s="275"/>
      <c r="MWE672" s="247"/>
      <c r="MWF672" s="230"/>
      <c r="MWG672" s="275"/>
      <c r="MWU672" s="247"/>
      <c r="MWV672" s="230"/>
      <c r="MWW672" s="275"/>
      <c r="MXK672" s="247"/>
      <c r="MXL672" s="230"/>
      <c r="MXM672" s="275"/>
      <c r="MYA672" s="247"/>
      <c r="MYB672" s="230"/>
      <c r="MYC672" s="275"/>
      <c r="MYQ672" s="247"/>
      <c r="MYR672" s="230"/>
      <c r="MYS672" s="275"/>
      <c r="MZG672" s="247"/>
      <c r="MZH672" s="230"/>
      <c r="MZI672" s="275"/>
      <c r="MZW672" s="247"/>
      <c r="MZX672" s="230"/>
      <c r="MZY672" s="275"/>
      <c r="NAM672" s="247"/>
      <c r="NAN672" s="230"/>
      <c r="NAO672" s="275"/>
      <c r="NBC672" s="247"/>
      <c r="NBD672" s="230"/>
      <c r="NBE672" s="275"/>
      <c r="NBS672" s="247"/>
      <c r="NBT672" s="230"/>
      <c r="NBU672" s="275"/>
      <c r="NCI672" s="247"/>
      <c r="NCJ672" s="230"/>
      <c r="NCK672" s="275"/>
      <c r="NCY672" s="247"/>
      <c r="NCZ672" s="230"/>
      <c r="NDA672" s="275"/>
      <c r="NDO672" s="247"/>
      <c r="NDP672" s="230"/>
      <c r="NDQ672" s="275"/>
      <c r="NEE672" s="247"/>
      <c r="NEF672" s="230"/>
      <c r="NEG672" s="275"/>
      <c r="NEU672" s="247"/>
      <c r="NEV672" s="230"/>
      <c r="NEW672" s="275"/>
      <c r="NFK672" s="247"/>
      <c r="NFL672" s="230"/>
      <c r="NFM672" s="275"/>
      <c r="NGA672" s="247"/>
      <c r="NGB672" s="230"/>
      <c r="NGC672" s="275"/>
      <c r="NGQ672" s="247"/>
      <c r="NGR672" s="230"/>
      <c r="NGS672" s="275"/>
      <c r="NHG672" s="247"/>
      <c r="NHH672" s="230"/>
      <c r="NHI672" s="275"/>
      <c r="NHW672" s="247"/>
      <c r="NHX672" s="230"/>
      <c r="NHY672" s="275"/>
      <c r="NIM672" s="247"/>
      <c r="NIN672" s="230"/>
      <c r="NIO672" s="275"/>
      <c r="NJC672" s="247"/>
      <c r="NJD672" s="230"/>
      <c r="NJE672" s="275"/>
      <c r="NJS672" s="247"/>
      <c r="NJT672" s="230"/>
      <c r="NJU672" s="275"/>
      <c r="NKI672" s="247"/>
      <c r="NKJ672" s="230"/>
      <c r="NKK672" s="275"/>
      <c r="NKY672" s="247"/>
      <c r="NKZ672" s="230"/>
      <c r="NLA672" s="275"/>
      <c r="NLO672" s="247"/>
      <c r="NLP672" s="230"/>
      <c r="NLQ672" s="275"/>
      <c r="NME672" s="247"/>
      <c r="NMF672" s="230"/>
      <c r="NMG672" s="275"/>
      <c r="NMU672" s="247"/>
      <c r="NMV672" s="230"/>
      <c r="NMW672" s="275"/>
      <c r="NNK672" s="247"/>
      <c r="NNL672" s="230"/>
      <c r="NNM672" s="275"/>
      <c r="NOA672" s="247"/>
      <c r="NOB672" s="230"/>
      <c r="NOC672" s="275"/>
      <c r="NOQ672" s="247"/>
      <c r="NOR672" s="230"/>
      <c r="NOS672" s="275"/>
      <c r="NPG672" s="247"/>
      <c r="NPH672" s="230"/>
      <c r="NPI672" s="275"/>
      <c r="NPW672" s="247"/>
      <c r="NPX672" s="230"/>
      <c r="NPY672" s="275"/>
      <c r="NQM672" s="247"/>
      <c r="NQN672" s="230"/>
      <c r="NQO672" s="275"/>
      <c r="NRC672" s="247"/>
      <c r="NRD672" s="230"/>
      <c r="NRE672" s="275"/>
      <c r="NRS672" s="247"/>
      <c r="NRT672" s="230"/>
      <c r="NRU672" s="275"/>
      <c r="NSI672" s="247"/>
      <c r="NSJ672" s="230"/>
      <c r="NSK672" s="275"/>
      <c r="NSY672" s="247"/>
      <c r="NSZ672" s="230"/>
      <c r="NTA672" s="275"/>
      <c r="NTO672" s="247"/>
      <c r="NTP672" s="230"/>
      <c r="NTQ672" s="275"/>
      <c r="NUE672" s="247"/>
      <c r="NUF672" s="230"/>
      <c r="NUG672" s="275"/>
      <c r="NUU672" s="247"/>
      <c r="NUV672" s="230"/>
      <c r="NUW672" s="275"/>
      <c r="NVK672" s="247"/>
      <c r="NVL672" s="230"/>
      <c r="NVM672" s="275"/>
      <c r="NWA672" s="247"/>
      <c r="NWB672" s="230"/>
      <c r="NWC672" s="275"/>
      <c r="NWQ672" s="247"/>
      <c r="NWR672" s="230"/>
      <c r="NWS672" s="275"/>
      <c r="NXG672" s="247"/>
      <c r="NXH672" s="230"/>
      <c r="NXI672" s="275"/>
      <c r="NXW672" s="247"/>
      <c r="NXX672" s="230"/>
      <c r="NXY672" s="275"/>
      <c r="NYM672" s="247"/>
      <c r="NYN672" s="230"/>
      <c r="NYO672" s="275"/>
      <c r="NZC672" s="247"/>
      <c r="NZD672" s="230"/>
      <c r="NZE672" s="275"/>
      <c r="NZS672" s="247"/>
      <c r="NZT672" s="230"/>
      <c r="NZU672" s="275"/>
      <c r="OAI672" s="247"/>
      <c r="OAJ672" s="230"/>
      <c r="OAK672" s="275"/>
      <c r="OAY672" s="247"/>
      <c r="OAZ672" s="230"/>
      <c r="OBA672" s="275"/>
      <c r="OBO672" s="247"/>
      <c r="OBP672" s="230"/>
      <c r="OBQ672" s="275"/>
      <c r="OCE672" s="247"/>
      <c r="OCF672" s="230"/>
      <c r="OCG672" s="275"/>
      <c r="OCU672" s="247"/>
      <c r="OCV672" s="230"/>
      <c r="OCW672" s="275"/>
      <c r="ODK672" s="247"/>
      <c r="ODL672" s="230"/>
      <c r="ODM672" s="275"/>
      <c r="OEA672" s="247"/>
      <c r="OEB672" s="230"/>
      <c r="OEC672" s="275"/>
      <c r="OEQ672" s="247"/>
      <c r="OER672" s="230"/>
      <c r="OES672" s="275"/>
      <c r="OFG672" s="247"/>
      <c r="OFH672" s="230"/>
      <c r="OFI672" s="275"/>
      <c r="OFW672" s="247"/>
      <c r="OFX672" s="230"/>
      <c r="OFY672" s="275"/>
      <c r="OGM672" s="247"/>
      <c r="OGN672" s="230"/>
      <c r="OGO672" s="275"/>
      <c r="OHC672" s="247"/>
      <c r="OHD672" s="230"/>
      <c r="OHE672" s="275"/>
      <c r="OHS672" s="247"/>
      <c r="OHT672" s="230"/>
      <c r="OHU672" s="275"/>
      <c r="OII672" s="247"/>
      <c r="OIJ672" s="230"/>
      <c r="OIK672" s="275"/>
      <c r="OIY672" s="247"/>
      <c r="OIZ672" s="230"/>
      <c r="OJA672" s="275"/>
      <c r="OJO672" s="247"/>
      <c r="OJP672" s="230"/>
      <c r="OJQ672" s="275"/>
      <c r="OKE672" s="247"/>
      <c r="OKF672" s="230"/>
      <c r="OKG672" s="275"/>
      <c r="OKU672" s="247"/>
      <c r="OKV672" s="230"/>
      <c r="OKW672" s="275"/>
      <c r="OLK672" s="247"/>
      <c r="OLL672" s="230"/>
      <c r="OLM672" s="275"/>
      <c r="OMA672" s="247"/>
      <c r="OMB672" s="230"/>
      <c r="OMC672" s="275"/>
      <c r="OMQ672" s="247"/>
      <c r="OMR672" s="230"/>
      <c r="OMS672" s="275"/>
      <c r="ONG672" s="247"/>
      <c r="ONH672" s="230"/>
      <c r="ONI672" s="275"/>
      <c r="ONW672" s="247"/>
      <c r="ONX672" s="230"/>
      <c r="ONY672" s="275"/>
      <c r="OOM672" s="247"/>
      <c r="OON672" s="230"/>
      <c r="OOO672" s="275"/>
      <c r="OPC672" s="247"/>
      <c r="OPD672" s="230"/>
      <c r="OPE672" s="275"/>
      <c r="OPS672" s="247"/>
      <c r="OPT672" s="230"/>
      <c r="OPU672" s="275"/>
      <c r="OQI672" s="247"/>
      <c r="OQJ672" s="230"/>
      <c r="OQK672" s="275"/>
      <c r="OQY672" s="247"/>
      <c r="OQZ672" s="230"/>
      <c r="ORA672" s="275"/>
      <c r="ORO672" s="247"/>
      <c r="ORP672" s="230"/>
      <c r="ORQ672" s="275"/>
      <c r="OSE672" s="247"/>
      <c r="OSF672" s="230"/>
      <c r="OSG672" s="275"/>
      <c r="OSU672" s="247"/>
      <c r="OSV672" s="230"/>
      <c r="OSW672" s="275"/>
      <c r="OTK672" s="247"/>
      <c r="OTL672" s="230"/>
      <c r="OTM672" s="275"/>
      <c r="OUA672" s="247"/>
      <c r="OUB672" s="230"/>
      <c r="OUC672" s="275"/>
      <c r="OUQ672" s="247"/>
      <c r="OUR672" s="230"/>
      <c r="OUS672" s="275"/>
      <c r="OVG672" s="247"/>
      <c r="OVH672" s="230"/>
      <c r="OVI672" s="275"/>
      <c r="OVW672" s="247"/>
      <c r="OVX672" s="230"/>
      <c r="OVY672" s="275"/>
      <c r="OWM672" s="247"/>
      <c r="OWN672" s="230"/>
      <c r="OWO672" s="275"/>
      <c r="OXC672" s="247"/>
      <c r="OXD672" s="230"/>
      <c r="OXE672" s="275"/>
      <c r="OXS672" s="247"/>
      <c r="OXT672" s="230"/>
      <c r="OXU672" s="275"/>
      <c r="OYI672" s="247"/>
      <c r="OYJ672" s="230"/>
      <c r="OYK672" s="275"/>
      <c r="OYY672" s="247"/>
      <c r="OYZ672" s="230"/>
      <c r="OZA672" s="275"/>
      <c r="OZO672" s="247"/>
      <c r="OZP672" s="230"/>
      <c r="OZQ672" s="275"/>
      <c r="PAE672" s="247"/>
      <c r="PAF672" s="230"/>
      <c r="PAG672" s="275"/>
      <c r="PAU672" s="247"/>
      <c r="PAV672" s="230"/>
      <c r="PAW672" s="275"/>
      <c r="PBK672" s="247"/>
      <c r="PBL672" s="230"/>
      <c r="PBM672" s="275"/>
      <c r="PCA672" s="247"/>
      <c r="PCB672" s="230"/>
      <c r="PCC672" s="275"/>
      <c r="PCQ672" s="247"/>
      <c r="PCR672" s="230"/>
      <c r="PCS672" s="275"/>
      <c r="PDG672" s="247"/>
      <c r="PDH672" s="230"/>
      <c r="PDI672" s="275"/>
      <c r="PDW672" s="247"/>
      <c r="PDX672" s="230"/>
      <c r="PDY672" s="275"/>
      <c r="PEM672" s="247"/>
      <c r="PEN672" s="230"/>
      <c r="PEO672" s="275"/>
      <c r="PFC672" s="247"/>
      <c r="PFD672" s="230"/>
      <c r="PFE672" s="275"/>
      <c r="PFS672" s="247"/>
      <c r="PFT672" s="230"/>
      <c r="PFU672" s="275"/>
      <c r="PGI672" s="247"/>
      <c r="PGJ672" s="230"/>
      <c r="PGK672" s="275"/>
      <c r="PGY672" s="247"/>
      <c r="PGZ672" s="230"/>
      <c r="PHA672" s="275"/>
      <c r="PHO672" s="247"/>
      <c r="PHP672" s="230"/>
      <c r="PHQ672" s="275"/>
      <c r="PIE672" s="247"/>
      <c r="PIF672" s="230"/>
      <c r="PIG672" s="275"/>
      <c r="PIU672" s="247"/>
      <c r="PIV672" s="230"/>
      <c r="PIW672" s="275"/>
      <c r="PJK672" s="247"/>
      <c r="PJL672" s="230"/>
      <c r="PJM672" s="275"/>
      <c r="PKA672" s="247"/>
      <c r="PKB672" s="230"/>
      <c r="PKC672" s="275"/>
      <c r="PKQ672" s="247"/>
      <c r="PKR672" s="230"/>
      <c r="PKS672" s="275"/>
      <c r="PLG672" s="247"/>
      <c r="PLH672" s="230"/>
      <c r="PLI672" s="275"/>
      <c r="PLW672" s="247"/>
      <c r="PLX672" s="230"/>
      <c r="PLY672" s="275"/>
      <c r="PMM672" s="247"/>
      <c r="PMN672" s="230"/>
      <c r="PMO672" s="275"/>
      <c r="PNC672" s="247"/>
      <c r="PND672" s="230"/>
      <c r="PNE672" s="275"/>
      <c r="PNS672" s="247"/>
      <c r="PNT672" s="230"/>
      <c r="PNU672" s="275"/>
      <c r="POI672" s="247"/>
      <c r="POJ672" s="230"/>
      <c r="POK672" s="275"/>
      <c r="POY672" s="247"/>
      <c r="POZ672" s="230"/>
      <c r="PPA672" s="275"/>
      <c r="PPO672" s="247"/>
      <c r="PPP672" s="230"/>
      <c r="PPQ672" s="275"/>
      <c r="PQE672" s="247"/>
      <c r="PQF672" s="230"/>
      <c r="PQG672" s="275"/>
      <c r="PQU672" s="247"/>
      <c r="PQV672" s="230"/>
      <c r="PQW672" s="275"/>
      <c r="PRK672" s="247"/>
      <c r="PRL672" s="230"/>
      <c r="PRM672" s="275"/>
      <c r="PSA672" s="247"/>
      <c r="PSB672" s="230"/>
      <c r="PSC672" s="275"/>
      <c r="PSQ672" s="247"/>
      <c r="PSR672" s="230"/>
      <c r="PSS672" s="275"/>
      <c r="PTG672" s="247"/>
      <c r="PTH672" s="230"/>
      <c r="PTI672" s="275"/>
      <c r="PTW672" s="247"/>
      <c r="PTX672" s="230"/>
      <c r="PTY672" s="275"/>
      <c r="PUM672" s="247"/>
      <c r="PUN672" s="230"/>
      <c r="PUO672" s="275"/>
      <c r="PVC672" s="247"/>
      <c r="PVD672" s="230"/>
      <c r="PVE672" s="275"/>
      <c r="PVS672" s="247"/>
      <c r="PVT672" s="230"/>
      <c r="PVU672" s="275"/>
      <c r="PWI672" s="247"/>
      <c r="PWJ672" s="230"/>
      <c r="PWK672" s="275"/>
      <c r="PWY672" s="247"/>
      <c r="PWZ672" s="230"/>
      <c r="PXA672" s="275"/>
      <c r="PXO672" s="247"/>
      <c r="PXP672" s="230"/>
      <c r="PXQ672" s="275"/>
      <c r="PYE672" s="247"/>
      <c r="PYF672" s="230"/>
      <c r="PYG672" s="275"/>
      <c r="PYU672" s="247"/>
      <c r="PYV672" s="230"/>
      <c r="PYW672" s="275"/>
      <c r="PZK672" s="247"/>
      <c r="PZL672" s="230"/>
      <c r="PZM672" s="275"/>
      <c r="QAA672" s="247"/>
      <c r="QAB672" s="230"/>
      <c r="QAC672" s="275"/>
      <c r="QAQ672" s="247"/>
      <c r="QAR672" s="230"/>
      <c r="QAS672" s="275"/>
      <c r="QBG672" s="247"/>
      <c r="QBH672" s="230"/>
      <c r="QBI672" s="275"/>
      <c r="QBW672" s="247"/>
      <c r="QBX672" s="230"/>
      <c r="QBY672" s="275"/>
      <c r="QCM672" s="247"/>
      <c r="QCN672" s="230"/>
      <c r="QCO672" s="275"/>
      <c r="QDC672" s="247"/>
      <c r="QDD672" s="230"/>
      <c r="QDE672" s="275"/>
      <c r="QDS672" s="247"/>
      <c r="QDT672" s="230"/>
      <c r="QDU672" s="275"/>
      <c r="QEI672" s="247"/>
      <c r="QEJ672" s="230"/>
      <c r="QEK672" s="275"/>
      <c r="QEY672" s="247"/>
      <c r="QEZ672" s="230"/>
      <c r="QFA672" s="275"/>
      <c r="QFO672" s="247"/>
      <c r="QFP672" s="230"/>
      <c r="QFQ672" s="275"/>
      <c r="QGE672" s="247"/>
      <c r="QGF672" s="230"/>
      <c r="QGG672" s="275"/>
      <c r="QGU672" s="247"/>
      <c r="QGV672" s="230"/>
      <c r="QGW672" s="275"/>
      <c r="QHK672" s="247"/>
      <c r="QHL672" s="230"/>
      <c r="QHM672" s="275"/>
      <c r="QIA672" s="247"/>
      <c r="QIB672" s="230"/>
      <c r="QIC672" s="275"/>
      <c r="QIQ672" s="247"/>
      <c r="QIR672" s="230"/>
      <c r="QIS672" s="275"/>
      <c r="QJG672" s="247"/>
      <c r="QJH672" s="230"/>
      <c r="QJI672" s="275"/>
      <c r="QJW672" s="247"/>
      <c r="QJX672" s="230"/>
      <c r="QJY672" s="275"/>
      <c r="QKM672" s="247"/>
      <c r="QKN672" s="230"/>
      <c r="QKO672" s="275"/>
      <c r="QLC672" s="247"/>
      <c r="QLD672" s="230"/>
      <c r="QLE672" s="275"/>
      <c r="QLS672" s="247"/>
      <c r="QLT672" s="230"/>
      <c r="QLU672" s="275"/>
      <c r="QMI672" s="247"/>
      <c r="QMJ672" s="230"/>
      <c r="QMK672" s="275"/>
      <c r="QMY672" s="247"/>
      <c r="QMZ672" s="230"/>
      <c r="QNA672" s="275"/>
      <c r="QNO672" s="247"/>
      <c r="QNP672" s="230"/>
      <c r="QNQ672" s="275"/>
      <c r="QOE672" s="247"/>
      <c r="QOF672" s="230"/>
      <c r="QOG672" s="275"/>
      <c r="QOU672" s="247"/>
      <c r="QOV672" s="230"/>
      <c r="QOW672" s="275"/>
      <c r="QPK672" s="247"/>
      <c r="QPL672" s="230"/>
      <c r="QPM672" s="275"/>
      <c r="QQA672" s="247"/>
      <c r="QQB672" s="230"/>
      <c r="QQC672" s="275"/>
      <c r="QQQ672" s="247"/>
      <c r="QQR672" s="230"/>
      <c r="QQS672" s="275"/>
      <c r="QRG672" s="247"/>
      <c r="QRH672" s="230"/>
      <c r="QRI672" s="275"/>
      <c r="QRW672" s="247"/>
      <c r="QRX672" s="230"/>
      <c r="QRY672" s="275"/>
      <c r="QSM672" s="247"/>
      <c r="QSN672" s="230"/>
      <c r="QSO672" s="275"/>
      <c r="QTC672" s="247"/>
      <c r="QTD672" s="230"/>
      <c r="QTE672" s="275"/>
      <c r="QTS672" s="247"/>
      <c r="QTT672" s="230"/>
      <c r="QTU672" s="275"/>
      <c r="QUI672" s="247"/>
      <c r="QUJ672" s="230"/>
      <c r="QUK672" s="275"/>
      <c r="QUY672" s="247"/>
      <c r="QUZ672" s="230"/>
      <c r="QVA672" s="275"/>
      <c r="QVO672" s="247"/>
      <c r="QVP672" s="230"/>
      <c r="QVQ672" s="275"/>
      <c r="QWE672" s="247"/>
      <c r="QWF672" s="230"/>
      <c r="QWG672" s="275"/>
      <c r="QWU672" s="247"/>
      <c r="QWV672" s="230"/>
      <c r="QWW672" s="275"/>
      <c r="QXK672" s="247"/>
      <c r="QXL672" s="230"/>
      <c r="QXM672" s="275"/>
      <c r="QYA672" s="247"/>
      <c r="QYB672" s="230"/>
      <c r="QYC672" s="275"/>
      <c r="QYQ672" s="247"/>
      <c r="QYR672" s="230"/>
      <c r="QYS672" s="275"/>
      <c r="QZG672" s="247"/>
      <c r="QZH672" s="230"/>
      <c r="QZI672" s="275"/>
      <c r="QZW672" s="247"/>
      <c r="QZX672" s="230"/>
      <c r="QZY672" s="275"/>
      <c r="RAM672" s="247"/>
      <c r="RAN672" s="230"/>
      <c r="RAO672" s="275"/>
      <c r="RBC672" s="247"/>
      <c r="RBD672" s="230"/>
      <c r="RBE672" s="275"/>
      <c r="RBS672" s="247"/>
      <c r="RBT672" s="230"/>
      <c r="RBU672" s="275"/>
      <c r="RCI672" s="247"/>
      <c r="RCJ672" s="230"/>
      <c r="RCK672" s="275"/>
      <c r="RCY672" s="247"/>
      <c r="RCZ672" s="230"/>
      <c r="RDA672" s="275"/>
      <c r="RDO672" s="247"/>
      <c r="RDP672" s="230"/>
      <c r="RDQ672" s="275"/>
      <c r="REE672" s="247"/>
      <c r="REF672" s="230"/>
      <c r="REG672" s="275"/>
      <c r="REU672" s="247"/>
      <c r="REV672" s="230"/>
      <c r="REW672" s="275"/>
      <c r="RFK672" s="247"/>
      <c r="RFL672" s="230"/>
      <c r="RFM672" s="275"/>
      <c r="RGA672" s="247"/>
      <c r="RGB672" s="230"/>
      <c r="RGC672" s="275"/>
      <c r="RGQ672" s="247"/>
      <c r="RGR672" s="230"/>
      <c r="RGS672" s="275"/>
      <c r="RHG672" s="247"/>
      <c r="RHH672" s="230"/>
      <c r="RHI672" s="275"/>
      <c r="RHW672" s="247"/>
      <c r="RHX672" s="230"/>
      <c r="RHY672" s="275"/>
      <c r="RIM672" s="247"/>
      <c r="RIN672" s="230"/>
      <c r="RIO672" s="275"/>
      <c r="RJC672" s="247"/>
      <c r="RJD672" s="230"/>
      <c r="RJE672" s="275"/>
      <c r="RJS672" s="247"/>
      <c r="RJT672" s="230"/>
      <c r="RJU672" s="275"/>
      <c r="RKI672" s="247"/>
      <c r="RKJ672" s="230"/>
      <c r="RKK672" s="275"/>
      <c r="RKY672" s="247"/>
      <c r="RKZ672" s="230"/>
      <c r="RLA672" s="275"/>
      <c r="RLO672" s="247"/>
      <c r="RLP672" s="230"/>
      <c r="RLQ672" s="275"/>
      <c r="RME672" s="247"/>
      <c r="RMF672" s="230"/>
      <c r="RMG672" s="275"/>
      <c r="RMU672" s="247"/>
      <c r="RMV672" s="230"/>
      <c r="RMW672" s="275"/>
      <c r="RNK672" s="247"/>
      <c r="RNL672" s="230"/>
      <c r="RNM672" s="275"/>
      <c r="ROA672" s="247"/>
      <c r="ROB672" s="230"/>
      <c r="ROC672" s="275"/>
      <c r="ROQ672" s="247"/>
      <c r="ROR672" s="230"/>
      <c r="ROS672" s="275"/>
      <c r="RPG672" s="247"/>
      <c r="RPH672" s="230"/>
      <c r="RPI672" s="275"/>
      <c r="RPW672" s="247"/>
      <c r="RPX672" s="230"/>
      <c r="RPY672" s="275"/>
      <c r="RQM672" s="247"/>
      <c r="RQN672" s="230"/>
      <c r="RQO672" s="275"/>
      <c r="RRC672" s="247"/>
      <c r="RRD672" s="230"/>
      <c r="RRE672" s="275"/>
      <c r="RRS672" s="247"/>
      <c r="RRT672" s="230"/>
      <c r="RRU672" s="275"/>
      <c r="RSI672" s="247"/>
      <c r="RSJ672" s="230"/>
      <c r="RSK672" s="275"/>
      <c r="RSY672" s="247"/>
      <c r="RSZ672" s="230"/>
      <c r="RTA672" s="275"/>
      <c r="RTO672" s="247"/>
      <c r="RTP672" s="230"/>
      <c r="RTQ672" s="275"/>
      <c r="RUE672" s="247"/>
      <c r="RUF672" s="230"/>
      <c r="RUG672" s="275"/>
      <c r="RUU672" s="247"/>
      <c r="RUV672" s="230"/>
      <c r="RUW672" s="275"/>
      <c r="RVK672" s="247"/>
      <c r="RVL672" s="230"/>
      <c r="RVM672" s="275"/>
      <c r="RWA672" s="247"/>
      <c r="RWB672" s="230"/>
      <c r="RWC672" s="275"/>
      <c r="RWQ672" s="247"/>
      <c r="RWR672" s="230"/>
      <c r="RWS672" s="275"/>
      <c r="RXG672" s="247"/>
      <c r="RXH672" s="230"/>
      <c r="RXI672" s="275"/>
      <c r="RXW672" s="247"/>
      <c r="RXX672" s="230"/>
      <c r="RXY672" s="275"/>
      <c r="RYM672" s="247"/>
      <c r="RYN672" s="230"/>
      <c r="RYO672" s="275"/>
      <c r="RZC672" s="247"/>
      <c r="RZD672" s="230"/>
      <c r="RZE672" s="275"/>
      <c r="RZS672" s="247"/>
      <c r="RZT672" s="230"/>
      <c r="RZU672" s="275"/>
      <c r="SAI672" s="247"/>
      <c r="SAJ672" s="230"/>
      <c r="SAK672" s="275"/>
      <c r="SAY672" s="247"/>
      <c r="SAZ672" s="230"/>
      <c r="SBA672" s="275"/>
      <c r="SBO672" s="247"/>
      <c r="SBP672" s="230"/>
      <c r="SBQ672" s="275"/>
      <c r="SCE672" s="247"/>
      <c r="SCF672" s="230"/>
      <c r="SCG672" s="275"/>
      <c r="SCU672" s="247"/>
      <c r="SCV672" s="230"/>
      <c r="SCW672" s="275"/>
      <c r="SDK672" s="247"/>
      <c r="SDL672" s="230"/>
      <c r="SDM672" s="275"/>
      <c r="SEA672" s="247"/>
      <c r="SEB672" s="230"/>
      <c r="SEC672" s="275"/>
      <c r="SEQ672" s="247"/>
      <c r="SER672" s="230"/>
      <c r="SES672" s="275"/>
      <c r="SFG672" s="247"/>
      <c r="SFH672" s="230"/>
      <c r="SFI672" s="275"/>
      <c r="SFW672" s="247"/>
      <c r="SFX672" s="230"/>
      <c r="SFY672" s="275"/>
      <c r="SGM672" s="247"/>
      <c r="SGN672" s="230"/>
      <c r="SGO672" s="275"/>
      <c r="SHC672" s="247"/>
      <c r="SHD672" s="230"/>
      <c r="SHE672" s="275"/>
      <c r="SHS672" s="247"/>
      <c r="SHT672" s="230"/>
      <c r="SHU672" s="275"/>
      <c r="SII672" s="247"/>
      <c r="SIJ672" s="230"/>
      <c r="SIK672" s="275"/>
      <c r="SIY672" s="247"/>
      <c r="SIZ672" s="230"/>
      <c r="SJA672" s="275"/>
      <c r="SJO672" s="247"/>
      <c r="SJP672" s="230"/>
      <c r="SJQ672" s="275"/>
      <c r="SKE672" s="247"/>
      <c r="SKF672" s="230"/>
      <c r="SKG672" s="275"/>
      <c r="SKU672" s="247"/>
      <c r="SKV672" s="230"/>
      <c r="SKW672" s="275"/>
      <c r="SLK672" s="247"/>
      <c r="SLL672" s="230"/>
      <c r="SLM672" s="275"/>
      <c r="SMA672" s="247"/>
      <c r="SMB672" s="230"/>
      <c r="SMC672" s="275"/>
      <c r="SMQ672" s="247"/>
      <c r="SMR672" s="230"/>
      <c r="SMS672" s="275"/>
      <c r="SNG672" s="247"/>
      <c r="SNH672" s="230"/>
      <c r="SNI672" s="275"/>
      <c r="SNW672" s="247"/>
      <c r="SNX672" s="230"/>
      <c r="SNY672" s="275"/>
      <c r="SOM672" s="247"/>
      <c r="SON672" s="230"/>
      <c r="SOO672" s="275"/>
      <c r="SPC672" s="247"/>
      <c r="SPD672" s="230"/>
      <c r="SPE672" s="275"/>
      <c r="SPS672" s="247"/>
      <c r="SPT672" s="230"/>
      <c r="SPU672" s="275"/>
      <c r="SQI672" s="247"/>
      <c r="SQJ672" s="230"/>
      <c r="SQK672" s="275"/>
      <c r="SQY672" s="247"/>
      <c r="SQZ672" s="230"/>
      <c r="SRA672" s="275"/>
      <c r="SRO672" s="247"/>
      <c r="SRP672" s="230"/>
      <c r="SRQ672" s="275"/>
      <c r="SSE672" s="247"/>
      <c r="SSF672" s="230"/>
      <c r="SSG672" s="275"/>
      <c r="SSU672" s="247"/>
      <c r="SSV672" s="230"/>
      <c r="SSW672" s="275"/>
      <c r="STK672" s="247"/>
      <c r="STL672" s="230"/>
      <c r="STM672" s="275"/>
      <c r="SUA672" s="247"/>
      <c r="SUB672" s="230"/>
      <c r="SUC672" s="275"/>
      <c r="SUQ672" s="247"/>
      <c r="SUR672" s="230"/>
      <c r="SUS672" s="275"/>
      <c r="SVG672" s="247"/>
      <c r="SVH672" s="230"/>
      <c r="SVI672" s="275"/>
      <c r="SVW672" s="247"/>
      <c r="SVX672" s="230"/>
      <c r="SVY672" s="275"/>
      <c r="SWM672" s="247"/>
      <c r="SWN672" s="230"/>
      <c r="SWO672" s="275"/>
      <c r="SXC672" s="247"/>
      <c r="SXD672" s="230"/>
      <c r="SXE672" s="275"/>
      <c r="SXS672" s="247"/>
      <c r="SXT672" s="230"/>
      <c r="SXU672" s="275"/>
      <c r="SYI672" s="247"/>
      <c r="SYJ672" s="230"/>
      <c r="SYK672" s="275"/>
      <c r="SYY672" s="247"/>
      <c r="SYZ672" s="230"/>
      <c r="SZA672" s="275"/>
      <c r="SZO672" s="247"/>
      <c r="SZP672" s="230"/>
      <c r="SZQ672" s="275"/>
      <c r="TAE672" s="247"/>
      <c r="TAF672" s="230"/>
      <c r="TAG672" s="275"/>
      <c r="TAU672" s="247"/>
      <c r="TAV672" s="230"/>
      <c r="TAW672" s="275"/>
      <c r="TBK672" s="247"/>
      <c r="TBL672" s="230"/>
      <c r="TBM672" s="275"/>
      <c r="TCA672" s="247"/>
      <c r="TCB672" s="230"/>
      <c r="TCC672" s="275"/>
      <c r="TCQ672" s="247"/>
      <c r="TCR672" s="230"/>
      <c r="TCS672" s="275"/>
      <c r="TDG672" s="247"/>
      <c r="TDH672" s="230"/>
      <c r="TDI672" s="275"/>
      <c r="TDW672" s="247"/>
      <c r="TDX672" s="230"/>
      <c r="TDY672" s="275"/>
      <c r="TEM672" s="247"/>
      <c r="TEN672" s="230"/>
      <c r="TEO672" s="275"/>
      <c r="TFC672" s="247"/>
      <c r="TFD672" s="230"/>
      <c r="TFE672" s="275"/>
      <c r="TFS672" s="247"/>
      <c r="TFT672" s="230"/>
      <c r="TFU672" s="275"/>
      <c r="TGI672" s="247"/>
      <c r="TGJ672" s="230"/>
      <c r="TGK672" s="275"/>
      <c r="TGY672" s="247"/>
      <c r="TGZ672" s="230"/>
      <c r="THA672" s="275"/>
      <c r="THO672" s="247"/>
      <c r="THP672" s="230"/>
      <c r="THQ672" s="275"/>
      <c r="TIE672" s="247"/>
      <c r="TIF672" s="230"/>
      <c r="TIG672" s="275"/>
      <c r="TIU672" s="247"/>
      <c r="TIV672" s="230"/>
      <c r="TIW672" s="275"/>
      <c r="TJK672" s="247"/>
      <c r="TJL672" s="230"/>
      <c r="TJM672" s="275"/>
      <c r="TKA672" s="247"/>
      <c r="TKB672" s="230"/>
      <c r="TKC672" s="275"/>
      <c r="TKQ672" s="247"/>
      <c r="TKR672" s="230"/>
      <c r="TKS672" s="275"/>
      <c r="TLG672" s="247"/>
      <c r="TLH672" s="230"/>
      <c r="TLI672" s="275"/>
      <c r="TLW672" s="247"/>
      <c r="TLX672" s="230"/>
      <c r="TLY672" s="275"/>
      <c r="TMM672" s="247"/>
      <c r="TMN672" s="230"/>
      <c r="TMO672" s="275"/>
      <c r="TNC672" s="247"/>
      <c r="TND672" s="230"/>
      <c r="TNE672" s="275"/>
      <c r="TNS672" s="247"/>
      <c r="TNT672" s="230"/>
      <c r="TNU672" s="275"/>
      <c r="TOI672" s="247"/>
      <c r="TOJ672" s="230"/>
      <c r="TOK672" s="275"/>
      <c r="TOY672" s="247"/>
      <c r="TOZ672" s="230"/>
      <c r="TPA672" s="275"/>
      <c r="TPO672" s="247"/>
      <c r="TPP672" s="230"/>
      <c r="TPQ672" s="275"/>
      <c r="TQE672" s="247"/>
      <c r="TQF672" s="230"/>
      <c r="TQG672" s="275"/>
      <c r="TQU672" s="247"/>
      <c r="TQV672" s="230"/>
      <c r="TQW672" s="275"/>
      <c r="TRK672" s="247"/>
      <c r="TRL672" s="230"/>
      <c r="TRM672" s="275"/>
      <c r="TSA672" s="247"/>
      <c r="TSB672" s="230"/>
      <c r="TSC672" s="275"/>
      <c r="TSQ672" s="247"/>
      <c r="TSR672" s="230"/>
      <c r="TSS672" s="275"/>
      <c r="TTG672" s="247"/>
      <c r="TTH672" s="230"/>
      <c r="TTI672" s="275"/>
      <c r="TTW672" s="247"/>
      <c r="TTX672" s="230"/>
      <c r="TTY672" s="275"/>
      <c r="TUM672" s="247"/>
      <c r="TUN672" s="230"/>
      <c r="TUO672" s="275"/>
      <c r="TVC672" s="247"/>
      <c r="TVD672" s="230"/>
      <c r="TVE672" s="275"/>
      <c r="TVS672" s="247"/>
      <c r="TVT672" s="230"/>
      <c r="TVU672" s="275"/>
      <c r="TWI672" s="247"/>
      <c r="TWJ672" s="230"/>
      <c r="TWK672" s="275"/>
      <c r="TWY672" s="247"/>
      <c r="TWZ672" s="230"/>
      <c r="TXA672" s="275"/>
      <c r="TXO672" s="247"/>
      <c r="TXP672" s="230"/>
      <c r="TXQ672" s="275"/>
      <c r="TYE672" s="247"/>
      <c r="TYF672" s="230"/>
      <c r="TYG672" s="275"/>
      <c r="TYU672" s="247"/>
      <c r="TYV672" s="230"/>
      <c r="TYW672" s="275"/>
      <c r="TZK672" s="247"/>
      <c r="TZL672" s="230"/>
      <c r="TZM672" s="275"/>
      <c r="UAA672" s="247"/>
      <c r="UAB672" s="230"/>
      <c r="UAC672" s="275"/>
      <c r="UAQ672" s="247"/>
      <c r="UAR672" s="230"/>
      <c r="UAS672" s="275"/>
      <c r="UBG672" s="247"/>
      <c r="UBH672" s="230"/>
      <c r="UBI672" s="275"/>
      <c r="UBW672" s="247"/>
      <c r="UBX672" s="230"/>
      <c r="UBY672" s="275"/>
      <c r="UCM672" s="247"/>
      <c r="UCN672" s="230"/>
      <c r="UCO672" s="275"/>
      <c r="UDC672" s="247"/>
      <c r="UDD672" s="230"/>
      <c r="UDE672" s="275"/>
      <c r="UDS672" s="247"/>
      <c r="UDT672" s="230"/>
      <c r="UDU672" s="275"/>
      <c r="UEI672" s="247"/>
      <c r="UEJ672" s="230"/>
      <c r="UEK672" s="275"/>
      <c r="UEY672" s="247"/>
      <c r="UEZ672" s="230"/>
      <c r="UFA672" s="275"/>
      <c r="UFO672" s="247"/>
      <c r="UFP672" s="230"/>
      <c r="UFQ672" s="275"/>
      <c r="UGE672" s="247"/>
      <c r="UGF672" s="230"/>
      <c r="UGG672" s="275"/>
      <c r="UGU672" s="247"/>
      <c r="UGV672" s="230"/>
      <c r="UGW672" s="275"/>
      <c r="UHK672" s="247"/>
      <c r="UHL672" s="230"/>
      <c r="UHM672" s="275"/>
      <c r="UIA672" s="247"/>
      <c r="UIB672" s="230"/>
      <c r="UIC672" s="275"/>
      <c r="UIQ672" s="247"/>
      <c r="UIR672" s="230"/>
      <c r="UIS672" s="275"/>
      <c r="UJG672" s="247"/>
      <c r="UJH672" s="230"/>
      <c r="UJI672" s="275"/>
      <c r="UJW672" s="247"/>
      <c r="UJX672" s="230"/>
      <c r="UJY672" s="275"/>
      <c r="UKM672" s="247"/>
      <c r="UKN672" s="230"/>
      <c r="UKO672" s="275"/>
      <c r="ULC672" s="247"/>
      <c r="ULD672" s="230"/>
      <c r="ULE672" s="275"/>
      <c r="ULS672" s="247"/>
      <c r="ULT672" s="230"/>
      <c r="ULU672" s="275"/>
      <c r="UMI672" s="247"/>
      <c r="UMJ672" s="230"/>
      <c r="UMK672" s="275"/>
      <c r="UMY672" s="247"/>
      <c r="UMZ672" s="230"/>
      <c r="UNA672" s="275"/>
      <c r="UNO672" s="247"/>
      <c r="UNP672" s="230"/>
      <c r="UNQ672" s="275"/>
      <c r="UOE672" s="247"/>
      <c r="UOF672" s="230"/>
      <c r="UOG672" s="275"/>
      <c r="UOU672" s="247"/>
      <c r="UOV672" s="230"/>
      <c r="UOW672" s="275"/>
      <c r="UPK672" s="247"/>
      <c r="UPL672" s="230"/>
      <c r="UPM672" s="275"/>
      <c r="UQA672" s="247"/>
      <c r="UQB672" s="230"/>
      <c r="UQC672" s="275"/>
      <c r="UQQ672" s="247"/>
      <c r="UQR672" s="230"/>
      <c r="UQS672" s="275"/>
      <c r="URG672" s="247"/>
      <c r="URH672" s="230"/>
      <c r="URI672" s="275"/>
      <c r="URW672" s="247"/>
      <c r="URX672" s="230"/>
      <c r="URY672" s="275"/>
      <c r="USM672" s="247"/>
      <c r="USN672" s="230"/>
      <c r="USO672" s="275"/>
      <c r="UTC672" s="247"/>
      <c r="UTD672" s="230"/>
      <c r="UTE672" s="275"/>
      <c r="UTS672" s="247"/>
      <c r="UTT672" s="230"/>
      <c r="UTU672" s="275"/>
      <c r="UUI672" s="247"/>
      <c r="UUJ672" s="230"/>
      <c r="UUK672" s="275"/>
      <c r="UUY672" s="247"/>
      <c r="UUZ672" s="230"/>
      <c r="UVA672" s="275"/>
      <c r="UVO672" s="247"/>
      <c r="UVP672" s="230"/>
      <c r="UVQ672" s="275"/>
      <c r="UWE672" s="247"/>
      <c r="UWF672" s="230"/>
      <c r="UWG672" s="275"/>
      <c r="UWU672" s="247"/>
      <c r="UWV672" s="230"/>
      <c r="UWW672" s="275"/>
      <c r="UXK672" s="247"/>
      <c r="UXL672" s="230"/>
      <c r="UXM672" s="275"/>
      <c r="UYA672" s="247"/>
      <c r="UYB672" s="230"/>
      <c r="UYC672" s="275"/>
      <c r="UYQ672" s="247"/>
      <c r="UYR672" s="230"/>
      <c r="UYS672" s="275"/>
      <c r="UZG672" s="247"/>
      <c r="UZH672" s="230"/>
      <c r="UZI672" s="275"/>
      <c r="UZW672" s="247"/>
      <c r="UZX672" s="230"/>
      <c r="UZY672" s="275"/>
      <c r="VAM672" s="247"/>
      <c r="VAN672" s="230"/>
      <c r="VAO672" s="275"/>
      <c r="VBC672" s="247"/>
      <c r="VBD672" s="230"/>
      <c r="VBE672" s="275"/>
      <c r="VBS672" s="247"/>
      <c r="VBT672" s="230"/>
      <c r="VBU672" s="275"/>
      <c r="VCI672" s="247"/>
      <c r="VCJ672" s="230"/>
      <c r="VCK672" s="275"/>
      <c r="VCY672" s="247"/>
      <c r="VCZ672" s="230"/>
      <c r="VDA672" s="275"/>
      <c r="VDO672" s="247"/>
      <c r="VDP672" s="230"/>
      <c r="VDQ672" s="275"/>
      <c r="VEE672" s="247"/>
      <c r="VEF672" s="230"/>
      <c r="VEG672" s="275"/>
      <c r="VEU672" s="247"/>
      <c r="VEV672" s="230"/>
      <c r="VEW672" s="275"/>
      <c r="VFK672" s="247"/>
      <c r="VFL672" s="230"/>
      <c r="VFM672" s="275"/>
      <c r="VGA672" s="247"/>
      <c r="VGB672" s="230"/>
      <c r="VGC672" s="275"/>
      <c r="VGQ672" s="247"/>
      <c r="VGR672" s="230"/>
      <c r="VGS672" s="275"/>
      <c r="VHG672" s="247"/>
      <c r="VHH672" s="230"/>
      <c r="VHI672" s="275"/>
      <c r="VHW672" s="247"/>
      <c r="VHX672" s="230"/>
      <c r="VHY672" s="275"/>
      <c r="VIM672" s="247"/>
      <c r="VIN672" s="230"/>
      <c r="VIO672" s="275"/>
      <c r="VJC672" s="247"/>
      <c r="VJD672" s="230"/>
      <c r="VJE672" s="275"/>
      <c r="VJS672" s="247"/>
      <c r="VJT672" s="230"/>
      <c r="VJU672" s="275"/>
      <c r="VKI672" s="247"/>
      <c r="VKJ672" s="230"/>
      <c r="VKK672" s="275"/>
      <c r="VKY672" s="247"/>
      <c r="VKZ672" s="230"/>
      <c r="VLA672" s="275"/>
      <c r="VLO672" s="247"/>
      <c r="VLP672" s="230"/>
      <c r="VLQ672" s="275"/>
      <c r="VME672" s="247"/>
      <c r="VMF672" s="230"/>
      <c r="VMG672" s="275"/>
      <c r="VMU672" s="247"/>
      <c r="VMV672" s="230"/>
      <c r="VMW672" s="275"/>
      <c r="VNK672" s="247"/>
      <c r="VNL672" s="230"/>
      <c r="VNM672" s="275"/>
      <c r="VOA672" s="247"/>
      <c r="VOB672" s="230"/>
      <c r="VOC672" s="275"/>
      <c r="VOQ672" s="247"/>
      <c r="VOR672" s="230"/>
      <c r="VOS672" s="275"/>
      <c r="VPG672" s="247"/>
      <c r="VPH672" s="230"/>
      <c r="VPI672" s="275"/>
      <c r="VPW672" s="247"/>
      <c r="VPX672" s="230"/>
      <c r="VPY672" s="275"/>
      <c r="VQM672" s="247"/>
      <c r="VQN672" s="230"/>
      <c r="VQO672" s="275"/>
      <c r="VRC672" s="247"/>
      <c r="VRD672" s="230"/>
      <c r="VRE672" s="275"/>
      <c r="VRS672" s="247"/>
      <c r="VRT672" s="230"/>
      <c r="VRU672" s="275"/>
      <c r="VSI672" s="247"/>
      <c r="VSJ672" s="230"/>
      <c r="VSK672" s="275"/>
      <c r="VSY672" s="247"/>
      <c r="VSZ672" s="230"/>
      <c r="VTA672" s="275"/>
      <c r="VTO672" s="247"/>
      <c r="VTP672" s="230"/>
      <c r="VTQ672" s="275"/>
      <c r="VUE672" s="247"/>
      <c r="VUF672" s="230"/>
      <c r="VUG672" s="275"/>
      <c r="VUU672" s="247"/>
      <c r="VUV672" s="230"/>
      <c r="VUW672" s="275"/>
      <c r="VVK672" s="247"/>
      <c r="VVL672" s="230"/>
      <c r="VVM672" s="275"/>
      <c r="VWA672" s="247"/>
      <c r="VWB672" s="230"/>
      <c r="VWC672" s="275"/>
      <c r="VWQ672" s="247"/>
      <c r="VWR672" s="230"/>
      <c r="VWS672" s="275"/>
      <c r="VXG672" s="247"/>
      <c r="VXH672" s="230"/>
      <c r="VXI672" s="275"/>
      <c r="VXW672" s="247"/>
      <c r="VXX672" s="230"/>
      <c r="VXY672" s="275"/>
      <c r="VYM672" s="247"/>
      <c r="VYN672" s="230"/>
      <c r="VYO672" s="275"/>
      <c r="VZC672" s="247"/>
      <c r="VZD672" s="230"/>
      <c r="VZE672" s="275"/>
      <c r="VZS672" s="247"/>
      <c r="VZT672" s="230"/>
      <c r="VZU672" s="275"/>
      <c r="WAI672" s="247"/>
      <c r="WAJ672" s="230"/>
      <c r="WAK672" s="275"/>
      <c r="WAY672" s="247"/>
      <c r="WAZ672" s="230"/>
      <c r="WBA672" s="275"/>
      <c r="WBO672" s="247"/>
      <c r="WBP672" s="230"/>
      <c r="WBQ672" s="275"/>
      <c r="WCE672" s="247"/>
      <c r="WCF672" s="230"/>
      <c r="WCG672" s="275"/>
      <c r="WCU672" s="247"/>
      <c r="WCV672" s="230"/>
      <c r="WCW672" s="275"/>
      <c r="WDK672" s="247"/>
      <c r="WDL672" s="230"/>
      <c r="WDM672" s="275"/>
      <c r="WEA672" s="247"/>
      <c r="WEB672" s="230"/>
      <c r="WEC672" s="275"/>
      <c r="WEQ672" s="247"/>
      <c r="WER672" s="230"/>
      <c r="WES672" s="275"/>
      <c r="WFG672" s="247"/>
      <c r="WFH672" s="230"/>
      <c r="WFI672" s="275"/>
      <c r="WFW672" s="247"/>
      <c r="WFX672" s="230"/>
      <c r="WFY672" s="275"/>
      <c r="WGM672" s="247"/>
      <c r="WGN672" s="230"/>
      <c r="WGO672" s="275"/>
      <c r="WHC672" s="247"/>
      <c r="WHD672" s="230"/>
      <c r="WHE672" s="275"/>
      <c r="WHS672" s="247"/>
      <c r="WHT672" s="230"/>
      <c r="WHU672" s="275"/>
      <c r="WII672" s="247"/>
      <c r="WIJ672" s="230"/>
      <c r="WIK672" s="275"/>
      <c r="WIY672" s="247"/>
      <c r="WIZ672" s="230"/>
      <c r="WJA672" s="275"/>
      <c r="WJO672" s="247"/>
      <c r="WJP672" s="230"/>
      <c r="WJQ672" s="275"/>
      <c r="WKE672" s="247"/>
      <c r="WKF672" s="230"/>
      <c r="WKG672" s="275"/>
      <c r="WKU672" s="247"/>
      <c r="WKV672" s="230"/>
      <c r="WKW672" s="275"/>
      <c r="WLK672" s="247"/>
      <c r="WLL672" s="230"/>
      <c r="WLM672" s="275"/>
      <c r="WMA672" s="247"/>
      <c r="WMB672" s="230"/>
      <c r="WMC672" s="275"/>
      <c r="WMQ672" s="247"/>
      <c r="WMR672" s="230"/>
      <c r="WMS672" s="275"/>
      <c r="WNG672" s="247"/>
      <c r="WNH672" s="230"/>
      <c r="WNI672" s="275"/>
      <c r="WNW672" s="247"/>
      <c r="WNX672" s="230"/>
      <c r="WNY672" s="275"/>
      <c r="WOM672" s="247"/>
      <c r="WON672" s="230"/>
      <c r="WOO672" s="275"/>
      <c r="WPC672" s="247"/>
      <c r="WPD672" s="230"/>
      <c r="WPE672" s="275"/>
      <c r="WPS672" s="247"/>
      <c r="WPT672" s="230"/>
      <c r="WPU672" s="275"/>
      <c r="WQI672" s="247"/>
      <c r="WQJ672" s="230"/>
      <c r="WQK672" s="275"/>
      <c r="WQY672" s="247"/>
      <c r="WQZ672" s="230"/>
      <c r="WRA672" s="275"/>
      <c r="WRO672" s="247"/>
      <c r="WRP672" s="230"/>
      <c r="WRQ672" s="275"/>
      <c r="WSE672" s="247"/>
      <c r="WSF672" s="230"/>
      <c r="WSG672" s="275"/>
      <c r="WSU672" s="247"/>
      <c r="WSV672" s="230"/>
      <c r="WSW672" s="275"/>
      <c r="WTK672" s="247"/>
      <c r="WTL672" s="230"/>
      <c r="WTM672" s="275"/>
      <c r="WUA672" s="247"/>
      <c r="WUB672" s="230"/>
      <c r="WUC672" s="275"/>
      <c r="WUQ672" s="247"/>
      <c r="WUR672" s="230"/>
      <c r="WUS672" s="275"/>
      <c r="WVG672" s="247"/>
      <c r="WVH672" s="230"/>
      <c r="WVI672" s="275"/>
      <c r="WVW672" s="247"/>
      <c r="WVX672" s="230"/>
      <c r="WVY672" s="275"/>
      <c r="WWM672" s="247"/>
      <c r="WWN672" s="230"/>
      <c r="WWO672" s="275"/>
      <c r="WXC672" s="247"/>
      <c r="WXD672" s="230"/>
      <c r="WXE672" s="275"/>
      <c r="WXS672" s="247"/>
      <c r="WXT672" s="230"/>
      <c r="WXU672" s="275"/>
      <c r="WYI672" s="247"/>
      <c r="WYJ672" s="230"/>
      <c r="WYK672" s="275"/>
      <c r="WYY672" s="247"/>
      <c r="WYZ672" s="230"/>
      <c r="WZA672" s="275"/>
      <c r="WZO672" s="247"/>
      <c r="WZP672" s="230"/>
      <c r="WZQ672" s="275"/>
      <c r="XAE672" s="247"/>
      <c r="XAF672" s="230"/>
      <c r="XAG672" s="275"/>
      <c r="XAU672" s="247"/>
      <c r="XAV672" s="230"/>
      <c r="XAW672" s="275"/>
      <c r="XBK672" s="247"/>
      <c r="XBL672" s="230"/>
      <c r="XBM672" s="275"/>
      <c r="XCA672" s="247"/>
      <c r="XCB672" s="230"/>
      <c r="XCC672" s="275"/>
      <c r="XCQ672" s="247"/>
      <c r="XCR672" s="230"/>
      <c r="XCS672" s="275"/>
      <c r="XDG672" s="247"/>
      <c r="XDH672" s="230"/>
      <c r="XDI672" s="275"/>
      <c r="XDW672" s="247"/>
      <c r="XDX672" s="230"/>
      <c r="XDY672" s="275"/>
      <c r="XEM672" s="247"/>
      <c r="XEN672" s="230"/>
      <c r="XEO672" s="275"/>
    </row>
    <row r="673" spans="1:16369" s="272" customFormat="1" ht="15" hidden="1" customHeight="1" x14ac:dyDescent="0.2">
      <c r="A673" s="239">
        <v>52</v>
      </c>
      <c r="B673" s="254" t="s">
        <v>2481</v>
      </c>
      <c r="C673" s="255">
        <f t="shared" si="365"/>
        <v>46010</v>
      </c>
      <c r="D673" s="219">
        <f t="shared" si="358"/>
        <v>46017</v>
      </c>
      <c r="E673" s="256">
        <f t="shared" si="364"/>
        <v>46042</v>
      </c>
      <c r="F673" s="256">
        <f t="shared" si="346"/>
        <v>46042</v>
      </c>
      <c r="G673" s="256">
        <f t="shared" si="347"/>
        <v>46067</v>
      </c>
      <c r="H673" s="219">
        <f t="shared" si="348"/>
        <v>46044</v>
      </c>
      <c r="I673" s="256">
        <f t="shared" si="360"/>
        <v>46056</v>
      </c>
      <c r="J673" s="219">
        <f t="shared" si="350"/>
        <v>46045</v>
      </c>
      <c r="K673" s="256">
        <f t="shared" si="351"/>
        <v>46046</v>
      </c>
      <c r="L673" s="256">
        <f t="shared" si="352"/>
        <v>46048</v>
      </c>
      <c r="M673" s="301">
        <f t="shared" si="359"/>
        <v>46050</v>
      </c>
      <c r="N673" s="301">
        <f t="shared" si="344"/>
        <v>46051</v>
      </c>
      <c r="O673" s="256">
        <f t="shared" si="361"/>
        <v>46053</v>
      </c>
      <c r="P673" s="256">
        <f t="shared" si="362"/>
        <v>46051</v>
      </c>
      <c r="Q673" s="301">
        <f t="shared" si="363"/>
        <v>46052</v>
      </c>
      <c r="AE673" s="247"/>
      <c r="AF673" s="230"/>
      <c r="AG673" s="275"/>
      <c r="AU673" s="247"/>
      <c r="AV673" s="230"/>
      <c r="AW673" s="275"/>
      <c r="BK673" s="247"/>
      <c r="BL673" s="230"/>
      <c r="BM673" s="275"/>
      <c r="CA673" s="247"/>
      <c r="CB673" s="230"/>
      <c r="CC673" s="275"/>
      <c r="CQ673" s="247"/>
      <c r="CR673" s="230"/>
      <c r="CS673" s="275"/>
      <c r="DG673" s="247"/>
      <c r="DH673" s="230"/>
      <c r="DI673" s="275"/>
      <c r="DW673" s="247"/>
      <c r="DX673" s="230"/>
      <c r="DY673" s="275"/>
      <c r="EM673" s="247"/>
      <c r="EN673" s="230"/>
      <c r="EO673" s="275"/>
      <c r="FC673" s="247"/>
      <c r="FD673" s="230"/>
      <c r="FE673" s="275"/>
      <c r="FS673" s="247"/>
      <c r="FT673" s="230"/>
      <c r="FU673" s="275"/>
      <c r="GI673" s="247"/>
      <c r="GJ673" s="230"/>
      <c r="GK673" s="275"/>
      <c r="GY673" s="247"/>
      <c r="GZ673" s="230"/>
      <c r="HA673" s="275"/>
      <c r="HO673" s="247"/>
      <c r="HP673" s="230"/>
      <c r="HQ673" s="275"/>
      <c r="IE673" s="247"/>
      <c r="IF673" s="230"/>
      <c r="IG673" s="275"/>
      <c r="IU673" s="247"/>
      <c r="IV673" s="230"/>
      <c r="IW673" s="275"/>
      <c r="JK673" s="247"/>
      <c r="JL673" s="230"/>
      <c r="JM673" s="275"/>
      <c r="KA673" s="247"/>
      <c r="KB673" s="230"/>
      <c r="KC673" s="275"/>
      <c r="KQ673" s="247"/>
      <c r="KR673" s="230"/>
      <c r="KS673" s="275"/>
      <c r="LG673" s="247"/>
      <c r="LH673" s="230"/>
      <c r="LI673" s="275"/>
      <c r="LW673" s="247"/>
      <c r="LX673" s="230"/>
      <c r="LY673" s="275"/>
      <c r="MM673" s="247"/>
      <c r="MN673" s="230"/>
      <c r="MO673" s="275"/>
      <c r="NC673" s="247"/>
      <c r="ND673" s="230"/>
      <c r="NE673" s="275"/>
      <c r="NS673" s="247"/>
      <c r="NT673" s="230"/>
      <c r="NU673" s="275"/>
      <c r="OI673" s="247"/>
      <c r="OJ673" s="230"/>
      <c r="OK673" s="275"/>
      <c r="OY673" s="247"/>
      <c r="OZ673" s="230"/>
      <c r="PA673" s="275"/>
      <c r="PO673" s="247"/>
      <c r="PP673" s="230"/>
      <c r="PQ673" s="275"/>
      <c r="QE673" s="247"/>
      <c r="QF673" s="230"/>
      <c r="QG673" s="275"/>
      <c r="QU673" s="247"/>
      <c r="QV673" s="230"/>
      <c r="QW673" s="275"/>
      <c r="RK673" s="247"/>
      <c r="RL673" s="230"/>
      <c r="RM673" s="275"/>
      <c r="SA673" s="247"/>
      <c r="SB673" s="230"/>
      <c r="SC673" s="275"/>
      <c r="SQ673" s="247"/>
      <c r="SR673" s="230"/>
      <c r="SS673" s="275"/>
      <c r="TG673" s="247"/>
      <c r="TH673" s="230"/>
      <c r="TI673" s="275"/>
      <c r="TW673" s="247"/>
      <c r="TX673" s="230"/>
      <c r="TY673" s="275"/>
      <c r="UM673" s="247"/>
      <c r="UN673" s="230"/>
      <c r="UO673" s="275"/>
      <c r="VC673" s="247"/>
      <c r="VD673" s="230"/>
      <c r="VE673" s="275"/>
      <c r="VS673" s="247"/>
      <c r="VT673" s="230"/>
      <c r="VU673" s="275"/>
      <c r="WI673" s="247"/>
      <c r="WJ673" s="230"/>
      <c r="WK673" s="275"/>
      <c r="WY673" s="247"/>
      <c r="WZ673" s="230"/>
      <c r="XA673" s="275"/>
      <c r="XO673" s="247"/>
      <c r="XP673" s="230"/>
      <c r="XQ673" s="275"/>
      <c r="YE673" s="247"/>
      <c r="YF673" s="230"/>
      <c r="YG673" s="275"/>
      <c r="YU673" s="247"/>
      <c r="YV673" s="230"/>
      <c r="YW673" s="275"/>
      <c r="ZK673" s="247"/>
      <c r="ZL673" s="230"/>
      <c r="ZM673" s="275"/>
      <c r="AAA673" s="247"/>
      <c r="AAB673" s="230"/>
      <c r="AAC673" s="275"/>
      <c r="AAQ673" s="247"/>
      <c r="AAR673" s="230"/>
      <c r="AAS673" s="275"/>
      <c r="ABG673" s="247"/>
      <c r="ABH673" s="230"/>
      <c r="ABI673" s="275"/>
      <c r="ABW673" s="247"/>
      <c r="ABX673" s="230"/>
      <c r="ABY673" s="275"/>
      <c r="ACM673" s="247"/>
      <c r="ACN673" s="230"/>
      <c r="ACO673" s="275"/>
      <c r="ADC673" s="247"/>
      <c r="ADD673" s="230"/>
      <c r="ADE673" s="275"/>
      <c r="ADS673" s="247"/>
      <c r="ADT673" s="230"/>
      <c r="ADU673" s="275"/>
      <c r="AEI673" s="247"/>
      <c r="AEJ673" s="230"/>
      <c r="AEK673" s="275"/>
      <c r="AEY673" s="247"/>
      <c r="AEZ673" s="230"/>
      <c r="AFA673" s="275"/>
      <c r="AFO673" s="247"/>
      <c r="AFP673" s="230"/>
      <c r="AFQ673" s="275"/>
      <c r="AGE673" s="247"/>
      <c r="AGF673" s="230"/>
      <c r="AGG673" s="275"/>
      <c r="AGU673" s="247"/>
      <c r="AGV673" s="230"/>
      <c r="AGW673" s="275"/>
      <c r="AHK673" s="247"/>
      <c r="AHL673" s="230"/>
      <c r="AHM673" s="275"/>
      <c r="AIA673" s="247"/>
      <c r="AIB673" s="230"/>
      <c r="AIC673" s="275"/>
      <c r="AIQ673" s="247"/>
      <c r="AIR673" s="230"/>
      <c r="AIS673" s="275"/>
      <c r="AJG673" s="247"/>
      <c r="AJH673" s="230"/>
      <c r="AJI673" s="275"/>
      <c r="AJW673" s="247"/>
      <c r="AJX673" s="230"/>
      <c r="AJY673" s="275"/>
      <c r="AKM673" s="247"/>
      <c r="AKN673" s="230"/>
      <c r="AKO673" s="275"/>
      <c r="ALC673" s="247"/>
      <c r="ALD673" s="230"/>
      <c r="ALE673" s="275"/>
      <c r="ALS673" s="247"/>
      <c r="ALT673" s="230"/>
      <c r="ALU673" s="275"/>
      <c r="AMI673" s="247"/>
      <c r="AMJ673" s="230"/>
      <c r="AMK673" s="275"/>
      <c r="AMY673" s="247"/>
      <c r="AMZ673" s="230"/>
      <c r="ANA673" s="275"/>
      <c r="ANO673" s="247"/>
      <c r="ANP673" s="230"/>
      <c r="ANQ673" s="275"/>
      <c r="AOE673" s="247"/>
      <c r="AOF673" s="230"/>
      <c r="AOG673" s="275"/>
      <c r="AOU673" s="247"/>
      <c r="AOV673" s="230"/>
      <c r="AOW673" s="275"/>
      <c r="APK673" s="247"/>
      <c r="APL673" s="230"/>
      <c r="APM673" s="275"/>
      <c r="AQA673" s="247"/>
      <c r="AQB673" s="230"/>
      <c r="AQC673" s="275"/>
      <c r="AQQ673" s="247"/>
      <c r="AQR673" s="230"/>
      <c r="AQS673" s="275"/>
      <c r="ARG673" s="247"/>
      <c r="ARH673" s="230"/>
      <c r="ARI673" s="275"/>
      <c r="ARW673" s="247"/>
      <c r="ARX673" s="230"/>
      <c r="ARY673" s="275"/>
      <c r="ASM673" s="247"/>
      <c r="ASN673" s="230"/>
      <c r="ASO673" s="275"/>
      <c r="ATC673" s="247"/>
      <c r="ATD673" s="230"/>
      <c r="ATE673" s="275"/>
      <c r="ATS673" s="247"/>
      <c r="ATT673" s="230"/>
      <c r="ATU673" s="275"/>
      <c r="AUI673" s="247"/>
      <c r="AUJ673" s="230"/>
      <c r="AUK673" s="275"/>
      <c r="AUY673" s="247"/>
      <c r="AUZ673" s="230"/>
      <c r="AVA673" s="275"/>
      <c r="AVO673" s="247"/>
      <c r="AVP673" s="230"/>
      <c r="AVQ673" s="275"/>
      <c r="AWE673" s="247"/>
      <c r="AWF673" s="230"/>
      <c r="AWG673" s="275"/>
      <c r="AWU673" s="247"/>
      <c r="AWV673" s="230"/>
      <c r="AWW673" s="275"/>
      <c r="AXK673" s="247"/>
      <c r="AXL673" s="230"/>
      <c r="AXM673" s="275"/>
      <c r="AYA673" s="247"/>
      <c r="AYB673" s="230"/>
      <c r="AYC673" s="275"/>
      <c r="AYQ673" s="247"/>
      <c r="AYR673" s="230"/>
      <c r="AYS673" s="275"/>
      <c r="AZG673" s="247"/>
      <c r="AZH673" s="230"/>
      <c r="AZI673" s="275"/>
      <c r="AZW673" s="247"/>
      <c r="AZX673" s="230"/>
      <c r="AZY673" s="275"/>
      <c r="BAM673" s="247"/>
      <c r="BAN673" s="230"/>
      <c r="BAO673" s="275"/>
      <c r="BBC673" s="247"/>
      <c r="BBD673" s="230"/>
      <c r="BBE673" s="275"/>
      <c r="BBS673" s="247"/>
      <c r="BBT673" s="230"/>
      <c r="BBU673" s="275"/>
      <c r="BCI673" s="247"/>
      <c r="BCJ673" s="230"/>
      <c r="BCK673" s="275"/>
      <c r="BCY673" s="247"/>
      <c r="BCZ673" s="230"/>
      <c r="BDA673" s="275"/>
      <c r="BDO673" s="247"/>
      <c r="BDP673" s="230"/>
      <c r="BDQ673" s="275"/>
      <c r="BEE673" s="247"/>
      <c r="BEF673" s="230"/>
      <c r="BEG673" s="275"/>
      <c r="BEU673" s="247"/>
      <c r="BEV673" s="230"/>
      <c r="BEW673" s="275"/>
      <c r="BFK673" s="247"/>
      <c r="BFL673" s="230"/>
      <c r="BFM673" s="275"/>
      <c r="BGA673" s="247"/>
      <c r="BGB673" s="230"/>
      <c r="BGC673" s="275"/>
      <c r="BGQ673" s="247"/>
      <c r="BGR673" s="230"/>
      <c r="BGS673" s="275"/>
      <c r="BHG673" s="247"/>
      <c r="BHH673" s="230"/>
      <c r="BHI673" s="275"/>
      <c r="BHW673" s="247"/>
      <c r="BHX673" s="230"/>
      <c r="BHY673" s="275"/>
      <c r="BIM673" s="247"/>
      <c r="BIN673" s="230"/>
      <c r="BIO673" s="275"/>
      <c r="BJC673" s="247"/>
      <c r="BJD673" s="230"/>
      <c r="BJE673" s="275"/>
      <c r="BJS673" s="247"/>
      <c r="BJT673" s="230"/>
      <c r="BJU673" s="275"/>
      <c r="BKI673" s="247"/>
      <c r="BKJ673" s="230"/>
      <c r="BKK673" s="275"/>
      <c r="BKY673" s="247"/>
      <c r="BKZ673" s="230"/>
      <c r="BLA673" s="275"/>
      <c r="BLO673" s="247"/>
      <c r="BLP673" s="230"/>
      <c r="BLQ673" s="275"/>
      <c r="BME673" s="247"/>
      <c r="BMF673" s="230"/>
      <c r="BMG673" s="275"/>
      <c r="BMU673" s="247"/>
      <c r="BMV673" s="230"/>
      <c r="BMW673" s="275"/>
      <c r="BNK673" s="247"/>
      <c r="BNL673" s="230"/>
      <c r="BNM673" s="275"/>
      <c r="BOA673" s="247"/>
      <c r="BOB673" s="230"/>
      <c r="BOC673" s="275"/>
      <c r="BOQ673" s="247"/>
      <c r="BOR673" s="230"/>
      <c r="BOS673" s="275"/>
      <c r="BPG673" s="247"/>
      <c r="BPH673" s="230"/>
      <c r="BPI673" s="275"/>
      <c r="BPW673" s="247"/>
      <c r="BPX673" s="230"/>
      <c r="BPY673" s="275"/>
      <c r="BQM673" s="247"/>
      <c r="BQN673" s="230"/>
      <c r="BQO673" s="275"/>
      <c r="BRC673" s="247"/>
      <c r="BRD673" s="230"/>
      <c r="BRE673" s="275"/>
      <c r="BRS673" s="247"/>
      <c r="BRT673" s="230"/>
      <c r="BRU673" s="275"/>
      <c r="BSI673" s="247"/>
      <c r="BSJ673" s="230"/>
      <c r="BSK673" s="275"/>
      <c r="BSY673" s="247"/>
      <c r="BSZ673" s="230"/>
      <c r="BTA673" s="275"/>
      <c r="BTO673" s="247"/>
      <c r="BTP673" s="230"/>
      <c r="BTQ673" s="275"/>
      <c r="BUE673" s="247"/>
      <c r="BUF673" s="230"/>
      <c r="BUG673" s="275"/>
      <c r="BUU673" s="247"/>
      <c r="BUV673" s="230"/>
      <c r="BUW673" s="275"/>
      <c r="BVK673" s="247"/>
      <c r="BVL673" s="230"/>
      <c r="BVM673" s="275"/>
      <c r="BWA673" s="247"/>
      <c r="BWB673" s="230"/>
      <c r="BWC673" s="275"/>
      <c r="BWQ673" s="247"/>
      <c r="BWR673" s="230"/>
      <c r="BWS673" s="275"/>
      <c r="BXG673" s="247"/>
      <c r="BXH673" s="230"/>
      <c r="BXI673" s="275"/>
      <c r="BXW673" s="247"/>
      <c r="BXX673" s="230"/>
      <c r="BXY673" s="275"/>
      <c r="BYM673" s="247"/>
      <c r="BYN673" s="230"/>
      <c r="BYO673" s="275"/>
      <c r="BZC673" s="247"/>
      <c r="BZD673" s="230"/>
      <c r="BZE673" s="275"/>
      <c r="BZS673" s="247"/>
      <c r="BZT673" s="230"/>
      <c r="BZU673" s="275"/>
      <c r="CAI673" s="247"/>
      <c r="CAJ673" s="230"/>
      <c r="CAK673" s="275"/>
      <c r="CAY673" s="247"/>
      <c r="CAZ673" s="230"/>
      <c r="CBA673" s="275"/>
      <c r="CBO673" s="247"/>
      <c r="CBP673" s="230"/>
      <c r="CBQ673" s="275"/>
      <c r="CCE673" s="247"/>
      <c r="CCF673" s="230"/>
      <c r="CCG673" s="275"/>
      <c r="CCU673" s="247"/>
      <c r="CCV673" s="230"/>
      <c r="CCW673" s="275"/>
      <c r="CDK673" s="247"/>
      <c r="CDL673" s="230"/>
      <c r="CDM673" s="275"/>
      <c r="CEA673" s="247"/>
      <c r="CEB673" s="230"/>
      <c r="CEC673" s="275"/>
      <c r="CEQ673" s="247"/>
      <c r="CER673" s="230"/>
      <c r="CES673" s="275"/>
      <c r="CFG673" s="247"/>
      <c r="CFH673" s="230"/>
      <c r="CFI673" s="275"/>
      <c r="CFW673" s="247"/>
      <c r="CFX673" s="230"/>
      <c r="CFY673" s="275"/>
      <c r="CGM673" s="247"/>
      <c r="CGN673" s="230"/>
      <c r="CGO673" s="275"/>
      <c r="CHC673" s="247"/>
      <c r="CHD673" s="230"/>
      <c r="CHE673" s="275"/>
      <c r="CHS673" s="247"/>
      <c r="CHT673" s="230"/>
      <c r="CHU673" s="275"/>
      <c r="CII673" s="247"/>
      <c r="CIJ673" s="230"/>
      <c r="CIK673" s="275"/>
      <c r="CIY673" s="247"/>
      <c r="CIZ673" s="230"/>
      <c r="CJA673" s="275"/>
      <c r="CJO673" s="247"/>
      <c r="CJP673" s="230"/>
      <c r="CJQ673" s="275"/>
      <c r="CKE673" s="247"/>
      <c r="CKF673" s="230"/>
      <c r="CKG673" s="275"/>
      <c r="CKU673" s="247"/>
      <c r="CKV673" s="230"/>
      <c r="CKW673" s="275"/>
      <c r="CLK673" s="247"/>
      <c r="CLL673" s="230"/>
      <c r="CLM673" s="275"/>
      <c r="CMA673" s="247"/>
      <c r="CMB673" s="230"/>
      <c r="CMC673" s="275"/>
      <c r="CMQ673" s="247"/>
      <c r="CMR673" s="230"/>
      <c r="CMS673" s="275"/>
      <c r="CNG673" s="247"/>
      <c r="CNH673" s="230"/>
      <c r="CNI673" s="275"/>
      <c r="CNW673" s="247"/>
      <c r="CNX673" s="230"/>
      <c r="CNY673" s="275"/>
      <c r="COM673" s="247"/>
      <c r="CON673" s="230"/>
      <c r="COO673" s="275"/>
      <c r="CPC673" s="247"/>
      <c r="CPD673" s="230"/>
      <c r="CPE673" s="275"/>
      <c r="CPS673" s="247"/>
      <c r="CPT673" s="230"/>
      <c r="CPU673" s="275"/>
      <c r="CQI673" s="247"/>
      <c r="CQJ673" s="230"/>
      <c r="CQK673" s="275"/>
      <c r="CQY673" s="247"/>
      <c r="CQZ673" s="230"/>
      <c r="CRA673" s="275"/>
      <c r="CRO673" s="247"/>
      <c r="CRP673" s="230"/>
      <c r="CRQ673" s="275"/>
      <c r="CSE673" s="247"/>
      <c r="CSF673" s="230"/>
      <c r="CSG673" s="275"/>
      <c r="CSU673" s="247"/>
      <c r="CSV673" s="230"/>
      <c r="CSW673" s="275"/>
      <c r="CTK673" s="247"/>
      <c r="CTL673" s="230"/>
      <c r="CTM673" s="275"/>
      <c r="CUA673" s="247"/>
      <c r="CUB673" s="230"/>
      <c r="CUC673" s="275"/>
      <c r="CUQ673" s="247"/>
      <c r="CUR673" s="230"/>
      <c r="CUS673" s="275"/>
      <c r="CVG673" s="247"/>
      <c r="CVH673" s="230"/>
      <c r="CVI673" s="275"/>
      <c r="CVW673" s="247"/>
      <c r="CVX673" s="230"/>
      <c r="CVY673" s="275"/>
      <c r="CWM673" s="247"/>
      <c r="CWN673" s="230"/>
      <c r="CWO673" s="275"/>
      <c r="CXC673" s="247"/>
      <c r="CXD673" s="230"/>
      <c r="CXE673" s="275"/>
      <c r="CXS673" s="247"/>
      <c r="CXT673" s="230"/>
      <c r="CXU673" s="275"/>
      <c r="CYI673" s="247"/>
      <c r="CYJ673" s="230"/>
      <c r="CYK673" s="275"/>
      <c r="CYY673" s="247"/>
      <c r="CYZ673" s="230"/>
      <c r="CZA673" s="275"/>
      <c r="CZO673" s="247"/>
      <c r="CZP673" s="230"/>
      <c r="CZQ673" s="275"/>
      <c r="DAE673" s="247"/>
      <c r="DAF673" s="230"/>
      <c r="DAG673" s="275"/>
      <c r="DAU673" s="247"/>
      <c r="DAV673" s="230"/>
      <c r="DAW673" s="275"/>
      <c r="DBK673" s="247"/>
      <c r="DBL673" s="230"/>
      <c r="DBM673" s="275"/>
      <c r="DCA673" s="247"/>
      <c r="DCB673" s="230"/>
      <c r="DCC673" s="275"/>
      <c r="DCQ673" s="247"/>
      <c r="DCR673" s="230"/>
      <c r="DCS673" s="275"/>
      <c r="DDG673" s="247"/>
      <c r="DDH673" s="230"/>
      <c r="DDI673" s="275"/>
      <c r="DDW673" s="247"/>
      <c r="DDX673" s="230"/>
      <c r="DDY673" s="275"/>
      <c r="DEM673" s="247"/>
      <c r="DEN673" s="230"/>
      <c r="DEO673" s="275"/>
      <c r="DFC673" s="247"/>
      <c r="DFD673" s="230"/>
      <c r="DFE673" s="275"/>
      <c r="DFS673" s="247"/>
      <c r="DFT673" s="230"/>
      <c r="DFU673" s="275"/>
      <c r="DGI673" s="247"/>
      <c r="DGJ673" s="230"/>
      <c r="DGK673" s="275"/>
      <c r="DGY673" s="247"/>
      <c r="DGZ673" s="230"/>
      <c r="DHA673" s="275"/>
      <c r="DHO673" s="247"/>
      <c r="DHP673" s="230"/>
      <c r="DHQ673" s="275"/>
      <c r="DIE673" s="247"/>
      <c r="DIF673" s="230"/>
      <c r="DIG673" s="275"/>
      <c r="DIU673" s="247"/>
      <c r="DIV673" s="230"/>
      <c r="DIW673" s="275"/>
      <c r="DJK673" s="247"/>
      <c r="DJL673" s="230"/>
      <c r="DJM673" s="275"/>
      <c r="DKA673" s="247"/>
      <c r="DKB673" s="230"/>
      <c r="DKC673" s="275"/>
      <c r="DKQ673" s="247"/>
      <c r="DKR673" s="230"/>
      <c r="DKS673" s="275"/>
      <c r="DLG673" s="247"/>
      <c r="DLH673" s="230"/>
      <c r="DLI673" s="275"/>
      <c r="DLW673" s="247"/>
      <c r="DLX673" s="230"/>
      <c r="DLY673" s="275"/>
      <c r="DMM673" s="247"/>
      <c r="DMN673" s="230"/>
      <c r="DMO673" s="275"/>
      <c r="DNC673" s="247"/>
      <c r="DND673" s="230"/>
      <c r="DNE673" s="275"/>
      <c r="DNS673" s="247"/>
      <c r="DNT673" s="230"/>
      <c r="DNU673" s="275"/>
      <c r="DOI673" s="247"/>
      <c r="DOJ673" s="230"/>
      <c r="DOK673" s="275"/>
      <c r="DOY673" s="247"/>
      <c r="DOZ673" s="230"/>
      <c r="DPA673" s="275"/>
      <c r="DPO673" s="247"/>
      <c r="DPP673" s="230"/>
      <c r="DPQ673" s="275"/>
      <c r="DQE673" s="247"/>
      <c r="DQF673" s="230"/>
      <c r="DQG673" s="275"/>
      <c r="DQU673" s="247"/>
      <c r="DQV673" s="230"/>
      <c r="DQW673" s="275"/>
      <c r="DRK673" s="247"/>
      <c r="DRL673" s="230"/>
      <c r="DRM673" s="275"/>
      <c r="DSA673" s="247"/>
      <c r="DSB673" s="230"/>
      <c r="DSC673" s="275"/>
      <c r="DSQ673" s="247"/>
      <c r="DSR673" s="230"/>
      <c r="DSS673" s="275"/>
      <c r="DTG673" s="247"/>
      <c r="DTH673" s="230"/>
      <c r="DTI673" s="275"/>
      <c r="DTW673" s="247"/>
      <c r="DTX673" s="230"/>
      <c r="DTY673" s="275"/>
      <c r="DUM673" s="247"/>
      <c r="DUN673" s="230"/>
      <c r="DUO673" s="275"/>
      <c r="DVC673" s="247"/>
      <c r="DVD673" s="230"/>
      <c r="DVE673" s="275"/>
      <c r="DVS673" s="247"/>
      <c r="DVT673" s="230"/>
      <c r="DVU673" s="275"/>
      <c r="DWI673" s="247"/>
      <c r="DWJ673" s="230"/>
      <c r="DWK673" s="275"/>
      <c r="DWY673" s="247"/>
      <c r="DWZ673" s="230"/>
      <c r="DXA673" s="275"/>
      <c r="DXO673" s="247"/>
      <c r="DXP673" s="230"/>
      <c r="DXQ673" s="275"/>
      <c r="DYE673" s="247"/>
      <c r="DYF673" s="230"/>
      <c r="DYG673" s="275"/>
      <c r="DYU673" s="247"/>
      <c r="DYV673" s="230"/>
      <c r="DYW673" s="275"/>
      <c r="DZK673" s="247"/>
      <c r="DZL673" s="230"/>
      <c r="DZM673" s="275"/>
      <c r="EAA673" s="247"/>
      <c r="EAB673" s="230"/>
      <c r="EAC673" s="275"/>
      <c r="EAQ673" s="247"/>
      <c r="EAR673" s="230"/>
      <c r="EAS673" s="275"/>
      <c r="EBG673" s="247"/>
      <c r="EBH673" s="230"/>
      <c r="EBI673" s="275"/>
      <c r="EBW673" s="247"/>
      <c r="EBX673" s="230"/>
      <c r="EBY673" s="275"/>
      <c r="ECM673" s="247"/>
      <c r="ECN673" s="230"/>
      <c r="ECO673" s="275"/>
      <c r="EDC673" s="247"/>
      <c r="EDD673" s="230"/>
      <c r="EDE673" s="275"/>
      <c r="EDS673" s="247"/>
      <c r="EDT673" s="230"/>
      <c r="EDU673" s="275"/>
      <c r="EEI673" s="247"/>
      <c r="EEJ673" s="230"/>
      <c r="EEK673" s="275"/>
      <c r="EEY673" s="247"/>
      <c r="EEZ673" s="230"/>
      <c r="EFA673" s="275"/>
      <c r="EFO673" s="247"/>
      <c r="EFP673" s="230"/>
      <c r="EFQ673" s="275"/>
      <c r="EGE673" s="247"/>
      <c r="EGF673" s="230"/>
      <c r="EGG673" s="275"/>
      <c r="EGU673" s="247"/>
      <c r="EGV673" s="230"/>
      <c r="EGW673" s="275"/>
      <c r="EHK673" s="247"/>
      <c r="EHL673" s="230"/>
      <c r="EHM673" s="275"/>
      <c r="EIA673" s="247"/>
      <c r="EIB673" s="230"/>
      <c r="EIC673" s="275"/>
      <c r="EIQ673" s="247"/>
      <c r="EIR673" s="230"/>
      <c r="EIS673" s="275"/>
      <c r="EJG673" s="247"/>
      <c r="EJH673" s="230"/>
      <c r="EJI673" s="275"/>
      <c r="EJW673" s="247"/>
      <c r="EJX673" s="230"/>
      <c r="EJY673" s="275"/>
      <c r="EKM673" s="247"/>
      <c r="EKN673" s="230"/>
      <c r="EKO673" s="275"/>
      <c r="ELC673" s="247"/>
      <c r="ELD673" s="230"/>
      <c r="ELE673" s="275"/>
      <c r="ELS673" s="247"/>
      <c r="ELT673" s="230"/>
      <c r="ELU673" s="275"/>
      <c r="EMI673" s="247"/>
      <c r="EMJ673" s="230"/>
      <c r="EMK673" s="275"/>
      <c r="EMY673" s="247"/>
      <c r="EMZ673" s="230"/>
      <c r="ENA673" s="275"/>
      <c r="ENO673" s="247"/>
      <c r="ENP673" s="230"/>
      <c r="ENQ673" s="275"/>
      <c r="EOE673" s="247"/>
      <c r="EOF673" s="230"/>
      <c r="EOG673" s="275"/>
      <c r="EOU673" s="247"/>
      <c r="EOV673" s="230"/>
      <c r="EOW673" s="275"/>
      <c r="EPK673" s="247"/>
      <c r="EPL673" s="230"/>
      <c r="EPM673" s="275"/>
      <c r="EQA673" s="247"/>
      <c r="EQB673" s="230"/>
      <c r="EQC673" s="275"/>
      <c r="EQQ673" s="247"/>
      <c r="EQR673" s="230"/>
      <c r="EQS673" s="275"/>
      <c r="ERG673" s="247"/>
      <c r="ERH673" s="230"/>
      <c r="ERI673" s="275"/>
      <c r="ERW673" s="247"/>
      <c r="ERX673" s="230"/>
      <c r="ERY673" s="275"/>
      <c r="ESM673" s="247"/>
      <c r="ESN673" s="230"/>
      <c r="ESO673" s="275"/>
      <c r="ETC673" s="247"/>
      <c r="ETD673" s="230"/>
      <c r="ETE673" s="275"/>
      <c r="ETS673" s="247"/>
      <c r="ETT673" s="230"/>
      <c r="ETU673" s="275"/>
      <c r="EUI673" s="247"/>
      <c r="EUJ673" s="230"/>
      <c r="EUK673" s="275"/>
      <c r="EUY673" s="247"/>
      <c r="EUZ673" s="230"/>
      <c r="EVA673" s="275"/>
      <c r="EVO673" s="247"/>
      <c r="EVP673" s="230"/>
      <c r="EVQ673" s="275"/>
      <c r="EWE673" s="247"/>
      <c r="EWF673" s="230"/>
      <c r="EWG673" s="275"/>
      <c r="EWU673" s="247"/>
      <c r="EWV673" s="230"/>
      <c r="EWW673" s="275"/>
      <c r="EXK673" s="247"/>
      <c r="EXL673" s="230"/>
      <c r="EXM673" s="275"/>
      <c r="EYA673" s="247"/>
      <c r="EYB673" s="230"/>
      <c r="EYC673" s="275"/>
      <c r="EYQ673" s="247"/>
      <c r="EYR673" s="230"/>
      <c r="EYS673" s="275"/>
      <c r="EZG673" s="247"/>
      <c r="EZH673" s="230"/>
      <c r="EZI673" s="275"/>
      <c r="EZW673" s="247"/>
      <c r="EZX673" s="230"/>
      <c r="EZY673" s="275"/>
      <c r="FAM673" s="247"/>
      <c r="FAN673" s="230"/>
      <c r="FAO673" s="275"/>
      <c r="FBC673" s="247"/>
      <c r="FBD673" s="230"/>
      <c r="FBE673" s="275"/>
      <c r="FBS673" s="247"/>
      <c r="FBT673" s="230"/>
      <c r="FBU673" s="275"/>
      <c r="FCI673" s="247"/>
      <c r="FCJ673" s="230"/>
      <c r="FCK673" s="275"/>
      <c r="FCY673" s="247"/>
      <c r="FCZ673" s="230"/>
      <c r="FDA673" s="275"/>
      <c r="FDO673" s="247"/>
      <c r="FDP673" s="230"/>
      <c r="FDQ673" s="275"/>
      <c r="FEE673" s="247"/>
      <c r="FEF673" s="230"/>
      <c r="FEG673" s="275"/>
      <c r="FEU673" s="247"/>
      <c r="FEV673" s="230"/>
      <c r="FEW673" s="275"/>
      <c r="FFK673" s="247"/>
      <c r="FFL673" s="230"/>
      <c r="FFM673" s="275"/>
      <c r="FGA673" s="247"/>
      <c r="FGB673" s="230"/>
      <c r="FGC673" s="275"/>
      <c r="FGQ673" s="247"/>
      <c r="FGR673" s="230"/>
      <c r="FGS673" s="275"/>
      <c r="FHG673" s="247"/>
      <c r="FHH673" s="230"/>
      <c r="FHI673" s="275"/>
      <c r="FHW673" s="247"/>
      <c r="FHX673" s="230"/>
      <c r="FHY673" s="275"/>
      <c r="FIM673" s="247"/>
      <c r="FIN673" s="230"/>
      <c r="FIO673" s="275"/>
      <c r="FJC673" s="247"/>
      <c r="FJD673" s="230"/>
      <c r="FJE673" s="275"/>
      <c r="FJS673" s="247"/>
      <c r="FJT673" s="230"/>
      <c r="FJU673" s="275"/>
      <c r="FKI673" s="247"/>
      <c r="FKJ673" s="230"/>
      <c r="FKK673" s="275"/>
      <c r="FKY673" s="247"/>
      <c r="FKZ673" s="230"/>
      <c r="FLA673" s="275"/>
      <c r="FLO673" s="247"/>
      <c r="FLP673" s="230"/>
      <c r="FLQ673" s="275"/>
      <c r="FME673" s="247"/>
      <c r="FMF673" s="230"/>
      <c r="FMG673" s="275"/>
      <c r="FMU673" s="247"/>
      <c r="FMV673" s="230"/>
      <c r="FMW673" s="275"/>
      <c r="FNK673" s="247"/>
      <c r="FNL673" s="230"/>
      <c r="FNM673" s="275"/>
      <c r="FOA673" s="247"/>
      <c r="FOB673" s="230"/>
      <c r="FOC673" s="275"/>
      <c r="FOQ673" s="247"/>
      <c r="FOR673" s="230"/>
      <c r="FOS673" s="275"/>
      <c r="FPG673" s="247"/>
      <c r="FPH673" s="230"/>
      <c r="FPI673" s="275"/>
      <c r="FPW673" s="247"/>
      <c r="FPX673" s="230"/>
      <c r="FPY673" s="275"/>
      <c r="FQM673" s="247"/>
      <c r="FQN673" s="230"/>
      <c r="FQO673" s="275"/>
      <c r="FRC673" s="247"/>
      <c r="FRD673" s="230"/>
      <c r="FRE673" s="275"/>
      <c r="FRS673" s="247"/>
      <c r="FRT673" s="230"/>
      <c r="FRU673" s="275"/>
      <c r="FSI673" s="247"/>
      <c r="FSJ673" s="230"/>
      <c r="FSK673" s="275"/>
      <c r="FSY673" s="247"/>
      <c r="FSZ673" s="230"/>
      <c r="FTA673" s="275"/>
      <c r="FTO673" s="247"/>
      <c r="FTP673" s="230"/>
      <c r="FTQ673" s="275"/>
      <c r="FUE673" s="247"/>
      <c r="FUF673" s="230"/>
      <c r="FUG673" s="275"/>
      <c r="FUU673" s="247"/>
      <c r="FUV673" s="230"/>
      <c r="FUW673" s="275"/>
      <c r="FVK673" s="247"/>
      <c r="FVL673" s="230"/>
      <c r="FVM673" s="275"/>
      <c r="FWA673" s="247"/>
      <c r="FWB673" s="230"/>
      <c r="FWC673" s="275"/>
      <c r="FWQ673" s="247"/>
      <c r="FWR673" s="230"/>
      <c r="FWS673" s="275"/>
      <c r="FXG673" s="247"/>
      <c r="FXH673" s="230"/>
      <c r="FXI673" s="275"/>
      <c r="FXW673" s="247"/>
      <c r="FXX673" s="230"/>
      <c r="FXY673" s="275"/>
      <c r="FYM673" s="247"/>
      <c r="FYN673" s="230"/>
      <c r="FYO673" s="275"/>
      <c r="FZC673" s="247"/>
      <c r="FZD673" s="230"/>
      <c r="FZE673" s="275"/>
      <c r="FZS673" s="247"/>
      <c r="FZT673" s="230"/>
      <c r="FZU673" s="275"/>
      <c r="GAI673" s="247"/>
      <c r="GAJ673" s="230"/>
      <c r="GAK673" s="275"/>
      <c r="GAY673" s="247"/>
      <c r="GAZ673" s="230"/>
      <c r="GBA673" s="275"/>
      <c r="GBO673" s="247"/>
      <c r="GBP673" s="230"/>
      <c r="GBQ673" s="275"/>
      <c r="GCE673" s="247"/>
      <c r="GCF673" s="230"/>
      <c r="GCG673" s="275"/>
      <c r="GCU673" s="247"/>
      <c r="GCV673" s="230"/>
      <c r="GCW673" s="275"/>
      <c r="GDK673" s="247"/>
      <c r="GDL673" s="230"/>
      <c r="GDM673" s="275"/>
      <c r="GEA673" s="247"/>
      <c r="GEB673" s="230"/>
      <c r="GEC673" s="275"/>
      <c r="GEQ673" s="247"/>
      <c r="GER673" s="230"/>
      <c r="GES673" s="275"/>
      <c r="GFG673" s="247"/>
      <c r="GFH673" s="230"/>
      <c r="GFI673" s="275"/>
      <c r="GFW673" s="247"/>
      <c r="GFX673" s="230"/>
      <c r="GFY673" s="275"/>
      <c r="GGM673" s="247"/>
      <c r="GGN673" s="230"/>
      <c r="GGO673" s="275"/>
      <c r="GHC673" s="247"/>
      <c r="GHD673" s="230"/>
      <c r="GHE673" s="275"/>
      <c r="GHS673" s="247"/>
      <c r="GHT673" s="230"/>
      <c r="GHU673" s="275"/>
      <c r="GII673" s="247"/>
      <c r="GIJ673" s="230"/>
      <c r="GIK673" s="275"/>
      <c r="GIY673" s="247"/>
      <c r="GIZ673" s="230"/>
      <c r="GJA673" s="275"/>
      <c r="GJO673" s="247"/>
      <c r="GJP673" s="230"/>
      <c r="GJQ673" s="275"/>
      <c r="GKE673" s="247"/>
      <c r="GKF673" s="230"/>
      <c r="GKG673" s="275"/>
      <c r="GKU673" s="247"/>
      <c r="GKV673" s="230"/>
      <c r="GKW673" s="275"/>
      <c r="GLK673" s="247"/>
      <c r="GLL673" s="230"/>
      <c r="GLM673" s="275"/>
      <c r="GMA673" s="247"/>
      <c r="GMB673" s="230"/>
      <c r="GMC673" s="275"/>
      <c r="GMQ673" s="247"/>
      <c r="GMR673" s="230"/>
      <c r="GMS673" s="275"/>
      <c r="GNG673" s="247"/>
      <c r="GNH673" s="230"/>
      <c r="GNI673" s="275"/>
      <c r="GNW673" s="247"/>
      <c r="GNX673" s="230"/>
      <c r="GNY673" s="275"/>
      <c r="GOM673" s="247"/>
      <c r="GON673" s="230"/>
      <c r="GOO673" s="275"/>
      <c r="GPC673" s="247"/>
      <c r="GPD673" s="230"/>
      <c r="GPE673" s="275"/>
      <c r="GPS673" s="247"/>
      <c r="GPT673" s="230"/>
      <c r="GPU673" s="275"/>
      <c r="GQI673" s="247"/>
      <c r="GQJ673" s="230"/>
      <c r="GQK673" s="275"/>
      <c r="GQY673" s="247"/>
      <c r="GQZ673" s="230"/>
      <c r="GRA673" s="275"/>
      <c r="GRO673" s="247"/>
      <c r="GRP673" s="230"/>
      <c r="GRQ673" s="275"/>
      <c r="GSE673" s="247"/>
      <c r="GSF673" s="230"/>
      <c r="GSG673" s="275"/>
      <c r="GSU673" s="247"/>
      <c r="GSV673" s="230"/>
      <c r="GSW673" s="275"/>
      <c r="GTK673" s="247"/>
      <c r="GTL673" s="230"/>
      <c r="GTM673" s="275"/>
      <c r="GUA673" s="247"/>
      <c r="GUB673" s="230"/>
      <c r="GUC673" s="275"/>
      <c r="GUQ673" s="247"/>
      <c r="GUR673" s="230"/>
      <c r="GUS673" s="275"/>
      <c r="GVG673" s="247"/>
      <c r="GVH673" s="230"/>
      <c r="GVI673" s="275"/>
      <c r="GVW673" s="247"/>
      <c r="GVX673" s="230"/>
      <c r="GVY673" s="275"/>
      <c r="GWM673" s="247"/>
      <c r="GWN673" s="230"/>
      <c r="GWO673" s="275"/>
      <c r="GXC673" s="247"/>
      <c r="GXD673" s="230"/>
      <c r="GXE673" s="275"/>
      <c r="GXS673" s="247"/>
      <c r="GXT673" s="230"/>
      <c r="GXU673" s="275"/>
      <c r="GYI673" s="247"/>
      <c r="GYJ673" s="230"/>
      <c r="GYK673" s="275"/>
      <c r="GYY673" s="247"/>
      <c r="GYZ673" s="230"/>
      <c r="GZA673" s="275"/>
      <c r="GZO673" s="247"/>
      <c r="GZP673" s="230"/>
      <c r="GZQ673" s="275"/>
      <c r="HAE673" s="247"/>
      <c r="HAF673" s="230"/>
      <c r="HAG673" s="275"/>
      <c r="HAU673" s="247"/>
      <c r="HAV673" s="230"/>
      <c r="HAW673" s="275"/>
      <c r="HBK673" s="247"/>
      <c r="HBL673" s="230"/>
      <c r="HBM673" s="275"/>
      <c r="HCA673" s="247"/>
      <c r="HCB673" s="230"/>
      <c r="HCC673" s="275"/>
      <c r="HCQ673" s="247"/>
      <c r="HCR673" s="230"/>
      <c r="HCS673" s="275"/>
      <c r="HDG673" s="247"/>
      <c r="HDH673" s="230"/>
      <c r="HDI673" s="275"/>
      <c r="HDW673" s="247"/>
      <c r="HDX673" s="230"/>
      <c r="HDY673" s="275"/>
      <c r="HEM673" s="247"/>
      <c r="HEN673" s="230"/>
      <c r="HEO673" s="275"/>
      <c r="HFC673" s="247"/>
      <c r="HFD673" s="230"/>
      <c r="HFE673" s="275"/>
      <c r="HFS673" s="247"/>
      <c r="HFT673" s="230"/>
      <c r="HFU673" s="275"/>
      <c r="HGI673" s="247"/>
      <c r="HGJ673" s="230"/>
      <c r="HGK673" s="275"/>
      <c r="HGY673" s="247"/>
      <c r="HGZ673" s="230"/>
      <c r="HHA673" s="275"/>
      <c r="HHO673" s="247"/>
      <c r="HHP673" s="230"/>
      <c r="HHQ673" s="275"/>
      <c r="HIE673" s="247"/>
      <c r="HIF673" s="230"/>
      <c r="HIG673" s="275"/>
      <c r="HIU673" s="247"/>
      <c r="HIV673" s="230"/>
      <c r="HIW673" s="275"/>
      <c r="HJK673" s="247"/>
      <c r="HJL673" s="230"/>
      <c r="HJM673" s="275"/>
      <c r="HKA673" s="247"/>
      <c r="HKB673" s="230"/>
      <c r="HKC673" s="275"/>
      <c r="HKQ673" s="247"/>
      <c r="HKR673" s="230"/>
      <c r="HKS673" s="275"/>
      <c r="HLG673" s="247"/>
      <c r="HLH673" s="230"/>
      <c r="HLI673" s="275"/>
      <c r="HLW673" s="247"/>
      <c r="HLX673" s="230"/>
      <c r="HLY673" s="275"/>
      <c r="HMM673" s="247"/>
      <c r="HMN673" s="230"/>
      <c r="HMO673" s="275"/>
      <c r="HNC673" s="247"/>
      <c r="HND673" s="230"/>
      <c r="HNE673" s="275"/>
      <c r="HNS673" s="247"/>
      <c r="HNT673" s="230"/>
      <c r="HNU673" s="275"/>
      <c r="HOI673" s="247"/>
      <c r="HOJ673" s="230"/>
      <c r="HOK673" s="275"/>
      <c r="HOY673" s="247"/>
      <c r="HOZ673" s="230"/>
      <c r="HPA673" s="275"/>
      <c r="HPO673" s="247"/>
      <c r="HPP673" s="230"/>
      <c r="HPQ673" s="275"/>
      <c r="HQE673" s="247"/>
      <c r="HQF673" s="230"/>
      <c r="HQG673" s="275"/>
      <c r="HQU673" s="247"/>
      <c r="HQV673" s="230"/>
      <c r="HQW673" s="275"/>
      <c r="HRK673" s="247"/>
      <c r="HRL673" s="230"/>
      <c r="HRM673" s="275"/>
      <c r="HSA673" s="247"/>
      <c r="HSB673" s="230"/>
      <c r="HSC673" s="275"/>
      <c r="HSQ673" s="247"/>
      <c r="HSR673" s="230"/>
      <c r="HSS673" s="275"/>
      <c r="HTG673" s="247"/>
      <c r="HTH673" s="230"/>
      <c r="HTI673" s="275"/>
      <c r="HTW673" s="247"/>
      <c r="HTX673" s="230"/>
      <c r="HTY673" s="275"/>
      <c r="HUM673" s="247"/>
      <c r="HUN673" s="230"/>
      <c r="HUO673" s="275"/>
      <c r="HVC673" s="247"/>
      <c r="HVD673" s="230"/>
      <c r="HVE673" s="275"/>
      <c r="HVS673" s="247"/>
      <c r="HVT673" s="230"/>
      <c r="HVU673" s="275"/>
      <c r="HWI673" s="247"/>
      <c r="HWJ673" s="230"/>
      <c r="HWK673" s="275"/>
      <c r="HWY673" s="247"/>
      <c r="HWZ673" s="230"/>
      <c r="HXA673" s="275"/>
      <c r="HXO673" s="247"/>
      <c r="HXP673" s="230"/>
      <c r="HXQ673" s="275"/>
      <c r="HYE673" s="247"/>
      <c r="HYF673" s="230"/>
      <c r="HYG673" s="275"/>
      <c r="HYU673" s="247"/>
      <c r="HYV673" s="230"/>
      <c r="HYW673" s="275"/>
      <c r="HZK673" s="247"/>
      <c r="HZL673" s="230"/>
      <c r="HZM673" s="275"/>
      <c r="IAA673" s="247"/>
      <c r="IAB673" s="230"/>
      <c r="IAC673" s="275"/>
      <c r="IAQ673" s="247"/>
      <c r="IAR673" s="230"/>
      <c r="IAS673" s="275"/>
      <c r="IBG673" s="247"/>
      <c r="IBH673" s="230"/>
      <c r="IBI673" s="275"/>
      <c r="IBW673" s="247"/>
      <c r="IBX673" s="230"/>
      <c r="IBY673" s="275"/>
      <c r="ICM673" s="247"/>
      <c r="ICN673" s="230"/>
      <c r="ICO673" s="275"/>
      <c r="IDC673" s="247"/>
      <c r="IDD673" s="230"/>
      <c r="IDE673" s="275"/>
      <c r="IDS673" s="247"/>
      <c r="IDT673" s="230"/>
      <c r="IDU673" s="275"/>
      <c r="IEI673" s="247"/>
      <c r="IEJ673" s="230"/>
      <c r="IEK673" s="275"/>
      <c r="IEY673" s="247"/>
      <c r="IEZ673" s="230"/>
      <c r="IFA673" s="275"/>
      <c r="IFO673" s="247"/>
      <c r="IFP673" s="230"/>
      <c r="IFQ673" s="275"/>
      <c r="IGE673" s="247"/>
      <c r="IGF673" s="230"/>
      <c r="IGG673" s="275"/>
      <c r="IGU673" s="247"/>
      <c r="IGV673" s="230"/>
      <c r="IGW673" s="275"/>
      <c r="IHK673" s="247"/>
      <c r="IHL673" s="230"/>
      <c r="IHM673" s="275"/>
      <c r="IIA673" s="247"/>
      <c r="IIB673" s="230"/>
      <c r="IIC673" s="275"/>
      <c r="IIQ673" s="247"/>
      <c r="IIR673" s="230"/>
      <c r="IIS673" s="275"/>
      <c r="IJG673" s="247"/>
      <c r="IJH673" s="230"/>
      <c r="IJI673" s="275"/>
      <c r="IJW673" s="247"/>
      <c r="IJX673" s="230"/>
      <c r="IJY673" s="275"/>
      <c r="IKM673" s="247"/>
      <c r="IKN673" s="230"/>
      <c r="IKO673" s="275"/>
      <c r="ILC673" s="247"/>
      <c r="ILD673" s="230"/>
      <c r="ILE673" s="275"/>
      <c r="ILS673" s="247"/>
      <c r="ILT673" s="230"/>
      <c r="ILU673" s="275"/>
      <c r="IMI673" s="247"/>
      <c r="IMJ673" s="230"/>
      <c r="IMK673" s="275"/>
      <c r="IMY673" s="247"/>
      <c r="IMZ673" s="230"/>
      <c r="INA673" s="275"/>
      <c r="INO673" s="247"/>
      <c r="INP673" s="230"/>
      <c r="INQ673" s="275"/>
      <c r="IOE673" s="247"/>
      <c r="IOF673" s="230"/>
      <c r="IOG673" s="275"/>
      <c r="IOU673" s="247"/>
      <c r="IOV673" s="230"/>
      <c r="IOW673" s="275"/>
      <c r="IPK673" s="247"/>
      <c r="IPL673" s="230"/>
      <c r="IPM673" s="275"/>
      <c r="IQA673" s="247"/>
      <c r="IQB673" s="230"/>
      <c r="IQC673" s="275"/>
      <c r="IQQ673" s="247"/>
      <c r="IQR673" s="230"/>
      <c r="IQS673" s="275"/>
      <c r="IRG673" s="247"/>
      <c r="IRH673" s="230"/>
      <c r="IRI673" s="275"/>
      <c r="IRW673" s="247"/>
      <c r="IRX673" s="230"/>
      <c r="IRY673" s="275"/>
      <c r="ISM673" s="247"/>
      <c r="ISN673" s="230"/>
      <c r="ISO673" s="275"/>
      <c r="ITC673" s="247"/>
      <c r="ITD673" s="230"/>
      <c r="ITE673" s="275"/>
      <c r="ITS673" s="247"/>
      <c r="ITT673" s="230"/>
      <c r="ITU673" s="275"/>
      <c r="IUI673" s="247"/>
      <c r="IUJ673" s="230"/>
      <c r="IUK673" s="275"/>
      <c r="IUY673" s="247"/>
      <c r="IUZ673" s="230"/>
      <c r="IVA673" s="275"/>
      <c r="IVO673" s="247"/>
      <c r="IVP673" s="230"/>
      <c r="IVQ673" s="275"/>
      <c r="IWE673" s="247"/>
      <c r="IWF673" s="230"/>
      <c r="IWG673" s="275"/>
      <c r="IWU673" s="247"/>
      <c r="IWV673" s="230"/>
      <c r="IWW673" s="275"/>
      <c r="IXK673" s="247"/>
      <c r="IXL673" s="230"/>
      <c r="IXM673" s="275"/>
      <c r="IYA673" s="247"/>
      <c r="IYB673" s="230"/>
      <c r="IYC673" s="275"/>
      <c r="IYQ673" s="247"/>
      <c r="IYR673" s="230"/>
      <c r="IYS673" s="275"/>
      <c r="IZG673" s="247"/>
      <c r="IZH673" s="230"/>
      <c r="IZI673" s="275"/>
      <c r="IZW673" s="247"/>
      <c r="IZX673" s="230"/>
      <c r="IZY673" s="275"/>
      <c r="JAM673" s="247"/>
      <c r="JAN673" s="230"/>
      <c r="JAO673" s="275"/>
      <c r="JBC673" s="247"/>
      <c r="JBD673" s="230"/>
      <c r="JBE673" s="275"/>
      <c r="JBS673" s="247"/>
      <c r="JBT673" s="230"/>
      <c r="JBU673" s="275"/>
      <c r="JCI673" s="247"/>
      <c r="JCJ673" s="230"/>
      <c r="JCK673" s="275"/>
      <c r="JCY673" s="247"/>
      <c r="JCZ673" s="230"/>
      <c r="JDA673" s="275"/>
      <c r="JDO673" s="247"/>
      <c r="JDP673" s="230"/>
      <c r="JDQ673" s="275"/>
      <c r="JEE673" s="247"/>
      <c r="JEF673" s="230"/>
      <c r="JEG673" s="275"/>
      <c r="JEU673" s="247"/>
      <c r="JEV673" s="230"/>
      <c r="JEW673" s="275"/>
      <c r="JFK673" s="247"/>
      <c r="JFL673" s="230"/>
      <c r="JFM673" s="275"/>
      <c r="JGA673" s="247"/>
      <c r="JGB673" s="230"/>
      <c r="JGC673" s="275"/>
      <c r="JGQ673" s="247"/>
      <c r="JGR673" s="230"/>
      <c r="JGS673" s="275"/>
      <c r="JHG673" s="247"/>
      <c r="JHH673" s="230"/>
      <c r="JHI673" s="275"/>
      <c r="JHW673" s="247"/>
      <c r="JHX673" s="230"/>
      <c r="JHY673" s="275"/>
      <c r="JIM673" s="247"/>
      <c r="JIN673" s="230"/>
      <c r="JIO673" s="275"/>
      <c r="JJC673" s="247"/>
      <c r="JJD673" s="230"/>
      <c r="JJE673" s="275"/>
      <c r="JJS673" s="247"/>
      <c r="JJT673" s="230"/>
      <c r="JJU673" s="275"/>
      <c r="JKI673" s="247"/>
      <c r="JKJ673" s="230"/>
      <c r="JKK673" s="275"/>
      <c r="JKY673" s="247"/>
      <c r="JKZ673" s="230"/>
      <c r="JLA673" s="275"/>
      <c r="JLO673" s="247"/>
      <c r="JLP673" s="230"/>
      <c r="JLQ673" s="275"/>
      <c r="JME673" s="247"/>
      <c r="JMF673" s="230"/>
      <c r="JMG673" s="275"/>
      <c r="JMU673" s="247"/>
      <c r="JMV673" s="230"/>
      <c r="JMW673" s="275"/>
      <c r="JNK673" s="247"/>
      <c r="JNL673" s="230"/>
      <c r="JNM673" s="275"/>
      <c r="JOA673" s="247"/>
      <c r="JOB673" s="230"/>
      <c r="JOC673" s="275"/>
      <c r="JOQ673" s="247"/>
      <c r="JOR673" s="230"/>
      <c r="JOS673" s="275"/>
      <c r="JPG673" s="247"/>
      <c r="JPH673" s="230"/>
      <c r="JPI673" s="275"/>
      <c r="JPW673" s="247"/>
      <c r="JPX673" s="230"/>
      <c r="JPY673" s="275"/>
      <c r="JQM673" s="247"/>
      <c r="JQN673" s="230"/>
      <c r="JQO673" s="275"/>
      <c r="JRC673" s="247"/>
      <c r="JRD673" s="230"/>
      <c r="JRE673" s="275"/>
      <c r="JRS673" s="247"/>
      <c r="JRT673" s="230"/>
      <c r="JRU673" s="275"/>
      <c r="JSI673" s="247"/>
      <c r="JSJ673" s="230"/>
      <c r="JSK673" s="275"/>
      <c r="JSY673" s="247"/>
      <c r="JSZ673" s="230"/>
      <c r="JTA673" s="275"/>
      <c r="JTO673" s="247"/>
      <c r="JTP673" s="230"/>
      <c r="JTQ673" s="275"/>
      <c r="JUE673" s="247"/>
      <c r="JUF673" s="230"/>
      <c r="JUG673" s="275"/>
      <c r="JUU673" s="247"/>
      <c r="JUV673" s="230"/>
      <c r="JUW673" s="275"/>
      <c r="JVK673" s="247"/>
      <c r="JVL673" s="230"/>
      <c r="JVM673" s="275"/>
      <c r="JWA673" s="247"/>
      <c r="JWB673" s="230"/>
      <c r="JWC673" s="275"/>
      <c r="JWQ673" s="247"/>
      <c r="JWR673" s="230"/>
      <c r="JWS673" s="275"/>
      <c r="JXG673" s="247"/>
      <c r="JXH673" s="230"/>
      <c r="JXI673" s="275"/>
      <c r="JXW673" s="247"/>
      <c r="JXX673" s="230"/>
      <c r="JXY673" s="275"/>
      <c r="JYM673" s="247"/>
      <c r="JYN673" s="230"/>
      <c r="JYO673" s="275"/>
      <c r="JZC673" s="247"/>
      <c r="JZD673" s="230"/>
      <c r="JZE673" s="275"/>
      <c r="JZS673" s="247"/>
      <c r="JZT673" s="230"/>
      <c r="JZU673" s="275"/>
      <c r="KAI673" s="247"/>
      <c r="KAJ673" s="230"/>
      <c r="KAK673" s="275"/>
      <c r="KAY673" s="247"/>
      <c r="KAZ673" s="230"/>
      <c r="KBA673" s="275"/>
      <c r="KBO673" s="247"/>
      <c r="KBP673" s="230"/>
      <c r="KBQ673" s="275"/>
      <c r="KCE673" s="247"/>
      <c r="KCF673" s="230"/>
      <c r="KCG673" s="275"/>
      <c r="KCU673" s="247"/>
      <c r="KCV673" s="230"/>
      <c r="KCW673" s="275"/>
      <c r="KDK673" s="247"/>
      <c r="KDL673" s="230"/>
      <c r="KDM673" s="275"/>
      <c r="KEA673" s="247"/>
      <c r="KEB673" s="230"/>
      <c r="KEC673" s="275"/>
      <c r="KEQ673" s="247"/>
      <c r="KER673" s="230"/>
      <c r="KES673" s="275"/>
      <c r="KFG673" s="247"/>
      <c r="KFH673" s="230"/>
      <c r="KFI673" s="275"/>
      <c r="KFW673" s="247"/>
      <c r="KFX673" s="230"/>
      <c r="KFY673" s="275"/>
      <c r="KGM673" s="247"/>
      <c r="KGN673" s="230"/>
      <c r="KGO673" s="275"/>
      <c r="KHC673" s="247"/>
      <c r="KHD673" s="230"/>
      <c r="KHE673" s="275"/>
      <c r="KHS673" s="247"/>
      <c r="KHT673" s="230"/>
      <c r="KHU673" s="275"/>
      <c r="KII673" s="247"/>
      <c r="KIJ673" s="230"/>
      <c r="KIK673" s="275"/>
      <c r="KIY673" s="247"/>
      <c r="KIZ673" s="230"/>
      <c r="KJA673" s="275"/>
      <c r="KJO673" s="247"/>
      <c r="KJP673" s="230"/>
      <c r="KJQ673" s="275"/>
      <c r="KKE673" s="247"/>
      <c r="KKF673" s="230"/>
      <c r="KKG673" s="275"/>
      <c r="KKU673" s="247"/>
      <c r="KKV673" s="230"/>
      <c r="KKW673" s="275"/>
      <c r="KLK673" s="247"/>
      <c r="KLL673" s="230"/>
      <c r="KLM673" s="275"/>
      <c r="KMA673" s="247"/>
      <c r="KMB673" s="230"/>
      <c r="KMC673" s="275"/>
      <c r="KMQ673" s="247"/>
      <c r="KMR673" s="230"/>
      <c r="KMS673" s="275"/>
      <c r="KNG673" s="247"/>
      <c r="KNH673" s="230"/>
      <c r="KNI673" s="275"/>
      <c r="KNW673" s="247"/>
      <c r="KNX673" s="230"/>
      <c r="KNY673" s="275"/>
      <c r="KOM673" s="247"/>
      <c r="KON673" s="230"/>
      <c r="KOO673" s="275"/>
      <c r="KPC673" s="247"/>
      <c r="KPD673" s="230"/>
      <c r="KPE673" s="275"/>
      <c r="KPS673" s="247"/>
      <c r="KPT673" s="230"/>
      <c r="KPU673" s="275"/>
      <c r="KQI673" s="247"/>
      <c r="KQJ673" s="230"/>
      <c r="KQK673" s="275"/>
      <c r="KQY673" s="247"/>
      <c r="KQZ673" s="230"/>
      <c r="KRA673" s="275"/>
      <c r="KRO673" s="247"/>
      <c r="KRP673" s="230"/>
      <c r="KRQ673" s="275"/>
      <c r="KSE673" s="247"/>
      <c r="KSF673" s="230"/>
      <c r="KSG673" s="275"/>
      <c r="KSU673" s="247"/>
      <c r="KSV673" s="230"/>
      <c r="KSW673" s="275"/>
      <c r="KTK673" s="247"/>
      <c r="KTL673" s="230"/>
      <c r="KTM673" s="275"/>
      <c r="KUA673" s="247"/>
      <c r="KUB673" s="230"/>
      <c r="KUC673" s="275"/>
      <c r="KUQ673" s="247"/>
      <c r="KUR673" s="230"/>
      <c r="KUS673" s="275"/>
      <c r="KVG673" s="247"/>
      <c r="KVH673" s="230"/>
      <c r="KVI673" s="275"/>
      <c r="KVW673" s="247"/>
      <c r="KVX673" s="230"/>
      <c r="KVY673" s="275"/>
      <c r="KWM673" s="247"/>
      <c r="KWN673" s="230"/>
      <c r="KWO673" s="275"/>
      <c r="KXC673" s="247"/>
      <c r="KXD673" s="230"/>
      <c r="KXE673" s="275"/>
      <c r="KXS673" s="247"/>
      <c r="KXT673" s="230"/>
      <c r="KXU673" s="275"/>
      <c r="KYI673" s="247"/>
      <c r="KYJ673" s="230"/>
      <c r="KYK673" s="275"/>
      <c r="KYY673" s="247"/>
      <c r="KYZ673" s="230"/>
      <c r="KZA673" s="275"/>
      <c r="KZO673" s="247"/>
      <c r="KZP673" s="230"/>
      <c r="KZQ673" s="275"/>
      <c r="LAE673" s="247"/>
      <c r="LAF673" s="230"/>
      <c r="LAG673" s="275"/>
      <c r="LAU673" s="247"/>
      <c r="LAV673" s="230"/>
      <c r="LAW673" s="275"/>
      <c r="LBK673" s="247"/>
      <c r="LBL673" s="230"/>
      <c r="LBM673" s="275"/>
      <c r="LCA673" s="247"/>
      <c r="LCB673" s="230"/>
      <c r="LCC673" s="275"/>
      <c r="LCQ673" s="247"/>
      <c r="LCR673" s="230"/>
      <c r="LCS673" s="275"/>
      <c r="LDG673" s="247"/>
      <c r="LDH673" s="230"/>
      <c r="LDI673" s="275"/>
      <c r="LDW673" s="247"/>
      <c r="LDX673" s="230"/>
      <c r="LDY673" s="275"/>
      <c r="LEM673" s="247"/>
      <c r="LEN673" s="230"/>
      <c r="LEO673" s="275"/>
      <c r="LFC673" s="247"/>
      <c r="LFD673" s="230"/>
      <c r="LFE673" s="275"/>
      <c r="LFS673" s="247"/>
      <c r="LFT673" s="230"/>
      <c r="LFU673" s="275"/>
      <c r="LGI673" s="247"/>
      <c r="LGJ673" s="230"/>
      <c r="LGK673" s="275"/>
      <c r="LGY673" s="247"/>
      <c r="LGZ673" s="230"/>
      <c r="LHA673" s="275"/>
      <c r="LHO673" s="247"/>
      <c r="LHP673" s="230"/>
      <c r="LHQ673" s="275"/>
      <c r="LIE673" s="247"/>
      <c r="LIF673" s="230"/>
      <c r="LIG673" s="275"/>
      <c r="LIU673" s="247"/>
      <c r="LIV673" s="230"/>
      <c r="LIW673" s="275"/>
      <c r="LJK673" s="247"/>
      <c r="LJL673" s="230"/>
      <c r="LJM673" s="275"/>
      <c r="LKA673" s="247"/>
      <c r="LKB673" s="230"/>
      <c r="LKC673" s="275"/>
      <c r="LKQ673" s="247"/>
      <c r="LKR673" s="230"/>
      <c r="LKS673" s="275"/>
      <c r="LLG673" s="247"/>
      <c r="LLH673" s="230"/>
      <c r="LLI673" s="275"/>
      <c r="LLW673" s="247"/>
      <c r="LLX673" s="230"/>
      <c r="LLY673" s="275"/>
      <c r="LMM673" s="247"/>
      <c r="LMN673" s="230"/>
      <c r="LMO673" s="275"/>
      <c r="LNC673" s="247"/>
      <c r="LND673" s="230"/>
      <c r="LNE673" s="275"/>
      <c r="LNS673" s="247"/>
      <c r="LNT673" s="230"/>
      <c r="LNU673" s="275"/>
      <c r="LOI673" s="247"/>
      <c r="LOJ673" s="230"/>
      <c r="LOK673" s="275"/>
      <c r="LOY673" s="247"/>
      <c r="LOZ673" s="230"/>
      <c r="LPA673" s="275"/>
      <c r="LPO673" s="247"/>
      <c r="LPP673" s="230"/>
      <c r="LPQ673" s="275"/>
      <c r="LQE673" s="247"/>
      <c r="LQF673" s="230"/>
      <c r="LQG673" s="275"/>
      <c r="LQU673" s="247"/>
      <c r="LQV673" s="230"/>
      <c r="LQW673" s="275"/>
      <c r="LRK673" s="247"/>
      <c r="LRL673" s="230"/>
      <c r="LRM673" s="275"/>
      <c r="LSA673" s="247"/>
      <c r="LSB673" s="230"/>
      <c r="LSC673" s="275"/>
      <c r="LSQ673" s="247"/>
      <c r="LSR673" s="230"/>
      <c r="LSS673" s="275"/>
      <c r="LTG673" s="247"/>
      <c r="LTH673" s="230"/>
      <c r="LTI673" s="275"/>
      <c r="LTW673" s="247"/>
      <c r="LTX673" s="230"/>
      <c r="LTY673" s="275"/>
      <c r="LUM673" s="247"/>
      <c r="LUN673" s="230"/>
      <c r="LUO673" s="275"/>
      <c r="LVC673" s="247"/>
      <c r="LVD673" s="230"/>
      <c r="LVE673" s="275"/>
      <c r="LVS673" s="247"/>
      <c r="LVT673" s="230"/>
      <c r="LVU673" s="275"/>
      <c r="LWI673" s="247"/>
      <c r="LWJ673" s="230"/>
      <c r="LWK673" s="275"/>
      <c r="LWY673" s="247"/>
      <c r="LWZ673" s="230"/>
      <c r="LXA673" s="275"/>
      <c r="LXO673" s="247"/>
      <c r="LXP673" s="230"/>
      <c r="LXQ673" s="275"/>
      <c r="LYE673" s="247"/>
      <c r="LYF673" s="230"/>
      <c r="LYG673" s="275"/>
      <c r="LYU673" s="247"/>
      <c r="LYV673" s="230"/>
      <c r="LYW673" s="275"/>
      <c r="LZK673" s="247"/>
      <c r="LZL673" s="230"/>
      <c r="LZM673" s="275"/>
      <c r="MAA673" s="247"/>
      <c r="MAB673" s="230"/>
      <c r="MAC673" s="275"/>
      <c r="MAQ673" s="247"/>
      <c r="MAR673" s="230"/>
      <c r="MAS673" s="275"/>
      <c r="MBG673" s="247"/>
      <c r="MBH673" s="230"/>
      <c r="MBI673" s="275"/>
      <c r="MBW673" s="247"/>
      <c r="MBX673" s="230"/>
      <c r="MBY673" s="275"/>
      <c r="MCM673" s="247"/>
      <c r="MCN673" s="230"/>
      <c r="MCO673" s="275"/>
      <c r="MDC673" s="247"/>
      <c r="MDD673" s="230"/>
      <c r="MDE673" s="275"/>
      <c r="MDS673" s="247"/>
      <c r="MDT673" s="230"/>
      <c r="MDU673" s="275"/>
      <c r="MEI673" s="247"/>
      <c r="MEJ673" s="230"/>
      <c r="MEK673" s="275"/>
      <c r="MEY673" s="247"/>
      <c r="MEZ673" s="230"/>
      <c r="MFA673" s="275"/>
      <c r="MFO673" s="247"/>
      <c r="MFP673" s="230"/>
      <c r="MFQ673" s="275"/>
      <c r="MGE673" s="247"/>
      <c r="MGF673" s="230"/>
      <c r="MGG673" s="275"/>
      <c r="MGU673" s="247"/>
      <c r="MGV673" s="230"/>
      <c r="MGW673" s="275"/>
      <c r="MHK673" s="247"/>
      <c r="MHL673" s="230"/>
      <c r="MHM673" s="275"/>
      <c r="MIA673" s="247"/>
      <c r="MIB673" s="230"/>
      <c r="MIC673" s="275"/>
      <c r="MIQ673" s="247"/>
      <c r="MIR673" s="230"/>
      <c r="MIS673" s="275"/>
      <c r="MJG673" s="247"/>
      <c r="MJH673" s="230"/>
      <c r="MJI673" s="275"/>
      <c r="MJW673" s="247"/>
      <c r="MJX673" s="230"/>
      <c r="MJY673" s="275"/>
      <c r="MKM673" s="247"/>
      <c r="MKN673" s="230"/>
      <c r="MKO673" s="275"/>
      <c r="MLC673" s="247"/>
      <c r="MLD673" s="230"/>
      <c r="MLE673" s="275"/>
      <c r="MLS673" s="247"/>
      <c r="MLT673" s="230"/>
      <c r="MLU673" s="275"/>
      <c r="MMI673" s="247"/>
      <c r="MMJ673" s="230"/>
      <c r="MMK673" s="275"/>
      <c r="MMY673" s="247"/>
      <c r="MMZ673" s="230"/>
      <c r="MNA673" s="275"/>
      <c r="MNO673" s="247"/>
      <c r="MNP673" s="230"/>
      <c r="MNQ673" s="275"/>
      <c r="MOE673" s="247"/>
      <c r="MOF673" s="230"/>
      <c r="MOG673" s="275"/>
      <c r="MOU673" s="247"/>
      <c r="MOV673" s="230"/>
      <c r="MOW673" s="275"/>
      <c r="MPK673" s="247"/>
      <c r="MPL673" s="230"/>
      <c r="MPM673" s="275"/>
      <c r="MQA673" s="247"/>
      <c r="MQB673" s="230"/>
      <c r="MQC673" s="275"/>
      <c r="MQQ673" s="247"/>
      <c r="MQR673" s="230"/>
      <c r="MQS673" s="275"/>
      <c r="MRG673" s="247"/>
      <c r="MRH673" s="230"/>
      <c r="MRI673" s="275"/>
      <c r="MRW673" s="247"/>
      <c r="MRX673" s="230"/>
      <c r="MRY673" s="275"/>
      <c r="MSM673" s="247"/>
      <c r="MSN673" s="230"/>
      <c r="MSO673" s="275"/>
      <c r="MTC673" s="247"/>
      <c r="MTD673" s="230"/>
      <c r="MTE673" s="275"/>
      <c r="MTS673" s="247"/>
      <c r="MTT673" s="230"/>
      <c r="MTU673" s="275"/>
      <c r="MUI673" s="247"/>
      <c r="MUJ673" s="230"/>
      <c r="MUK673" s="275"/>
      <c r="MUY673" s="247"/>
      <c r="MUZ673" s="230"/>
      <c r="MVA673" s="275"/>
      <c r="MVO673" s="247"/>
      <c r="MVP673" s="230"/>
      <c r="MVQ673" s="275"/>
      <c r="MWE673" s="247"/>
      <c r="MWF673" s="230"/>
      <c r="MWG673" s="275"/>
      <c r="MWU673" s="247"/>
      <c r="MWV673" s="230"/>
      <c r="MWW673" s="275"/>
      <c r="MXK673" s="247"/>
      <c r="MXL673" s="230"/>
      <c r="MXM673" s="275"/>
      <c r="MYA673" s="247"/>
      <c r="MYB673" s="230"/>
      <c r="MYC673" s="275"/>
      <c r="MYQ673" s="247"/>
      <c r="MYR673" s="230"/>
      <c r="MYS673" s="275"/>
      <c r="MZG673" s="247"/>
      <c r="MZH673" s="230"/>
      <c r="MZI673" s="275"/>
      <c r="MZW673" s="247"/>
      <c r="MZX673" s="230"/>
      <c r="MZY673" s="275"/>
      <c r="NAM673" s="247"/>
      <c r="NAN673" s="230"/>
      <c r="NAO673" s="275"/>
      <c r="NBC673" s="247"/>
      <c r="NBD673" s="230"/>
      <c r="NBE673" s="275"/>
      <c r="NBS673" s="247"/>
      <c r="NBT673" s="230"/>
      <c r="NBU673" s="275"/>
      <c r="NCI673" s="247"/>
      <c r="NCJ673" s="230"/>
      <c r="NCK673" s="275"/>
      <c r="NCY673" s="247"/>
      <c r="NCZ673" s="230"/>
      <c r="NDA673" s="275"/>
      <c r="NDO673" s="247"/>
      <c r="NDP673" s="230"/>
      <c r="NDQ673" s="275"/>
      <c r="NEE673" s="247"/>
      <c r="NEF673" s="230"/>
      <c r="NEG673" s="275"/>
      <c r="NEU673" s="247"/>
      <c r="NEV673" s="230"/>
      <c r="NEW673" s="275"/>
      <c r="NFK673" s="247"/>
      <c r="NFL673" s="230"/>
      <c r="NFM673" s="275"/>
      <c r="NGA673" s="247"/>
      <c r="NGB673" s="230"/>
      <c r="NGC673" s="275"/>
      <c r="NGQ673" s="247"/>
      <c r="NGR673" s="230"/>
      <c r="NGS673" s="275"/>
      <c r="NHG673" s="247"/>
      <c r="NHH673" s="230"/>
      <c r="NHI673" s="275"/>
      <c r="NHW673" s="247"/>
      <c r="NHX673" s="230"/>
      <c r="NHY673" s="275"/>
      <c r="NIM673" s="247"/>
      <c r="NIN673" s="230"/>
      <c r="NIO673" s="275"/>
      <c r="NJC673" s="247"/>
      <c r="NJD673" s="230"/>
      <c r="NJE673" s="275"/>
      <c r="NJS673" s="247"/>
      <c r="NJT673" s="230"/>
      <c r="NJU673" s="275"/>
      <c r="NKI673" s="247"/>
      <c r="NKJ673" s="230"/>
      <c r="NKK673" s="275"/>
      <c r="NKY673" s="247"/>
      <c r="NKZ673" s="230"/>
      <c r="NLA673" s="275"/>
      <c r="NLO673" s="247"/>
      <c r="NLP673" s="230"/>
      <c r="NLQ673" s="275"/>
      <c r="NME673" s="247"/>
      <c r="NMF673" s="230"/>
      <c r="NMG673" s="275"/>
      <c r="NMU673" s="247"/>
      <c r="NMV673" s="230"/>
      <c r="NMW673" s="275"/>
      <c r="NNK673" s="247"/>
      <c r="NNL673" s="230"/>
      <c r="NNM673" s="275"/>
      <c r="NOA673" s="247"/>
      <c r="NOB673" s="230"/>
      <c r="NOC673" s="275"/>
      <c r="NOQ673" s="247"/>
      <c r="NOR673" s="230"/>
      <c r="NOS673" s="275"/>
      <c r="NPG673" s="247"/>
      <c r="NPH673" s="230"/>
      <c r="NPI673" s="275"/>
      <c r="NPW673" s="247"/>
      <c r="NPX673" s="230"/>
      <c r="NPY673" s="275"/>
      <c r="NQM673" s="247"/>
      <c r="NQN673" s="230"/>
      <c r="NQO673" s="275"/>
      <c r="NRC673" s="247"/>
      <c r="NRD673" s="230"/>
      <c r="NRE673" s="275"/>
      <c r="NRS673" s="247"/>
      <c r="NRT673" s="230"/>
      <c r="NRU673" s="275"/>
      <c r="NSI673" s="247"/>
      <c r="NSJ673" s="230"/>
      <c r="NSK673" s="275"/>
      <c r="NSY673" s="247"/>
      <c r="NSZ673" s="230"/>
      <c r="NTA673" s="275"/>
      <c r="NTO673" s="247"/>
      <c r="NTP673" s="230"/>
      <c r="NTQ673" s="275"/>
      <c r="NUE673" s="247"/>
      <c r="NUF673" s="230"/>
      <c r="NUG673" s="275"/>
      <c r="NUU673" s="247"/>
      <c r="NUV673" s="230"/>
      <c r="NUW673" s="275"/>
      <c r="NVK673" s="247"/>
      <c r="NVL673" s="230"/>
      <c r="NVM673" s="275"/>
      <c r="NWA673" s="247"/>
      <c r="NWB673" s="230"/>
      <c r="NWC673" s="275"/>
      <c r="NWQ673" s="247"/>
      <c r="NWR673" s="230"/>
      <c r="NWS673" s="275"/>
      <c r="NXG673" s="247"/>
      <c r="NXH673" s="230"/>
      <c r="NXI673" s="275"/>
      <c r="NXW673" s="247"/>
      <c r="NXX673" s="230"/>
      <c r="NXY673" s="275"/>
      <c r="NYM673" s="247"/>
      <c r="NYN673" s="230"/>
      <c r="NYO673" s="275"/>
      <c r="NZC673" s="247"/>
      <c r="NZD673" s="230"/>
      <c r="NZE673" s="275"/>
      <c r="NZS673" s="247"/>
      <c r="NZT673" s="230"/>
      <c r="NZU673" s="275"/>
      <c r="OAI673" s="247"/>
      <c r="OAJ673" s="230"/>
      <c r="OAK673" s="275"/>
      <c r="OAY673" s="247"/>
      <c r="OAZ673" s="230"/>
      <c r="OBA673" s="275"/>
      <c r="OBO673" s="247"/>
      <c r="OBP673" s="230"/>
      <c r="OBQ673" s="275"/>
      <c r="OCE673" s="247"/>
      <c r="OCF673" s="230"/>
      <c r="OCG673" s="275"/>
      <c r="OCU673" s="247"/>
      <c r="OCV673" s="230"/>
      <c r="OCW673" s="275"/>
      <c r="ODK673" s="247"/>
      <c r="ODL673" s="230"/>
      <c r="ODM673" s="275"/>
      <c r="OEA673" s="247"/>
      <c r="OEB673" s="230"/>
      <c r="OEC673" s="275"/>
      <c r="OEQ673" s="247"/>
      <c r="OER673" s="230"/>
      <c r="OES673" s="275"/>
      <c r="OFG673" s="247"/>
      <c r="OFH673" s="230"/>
      <c r="OFI673" s="275"/>
      <c r="OFW673" s="247"/>
      <c r="OFX673" s="230"/>
      <c r="OFY673" s="275"/>
      <c r="OGM673" s="247"/>
      <c r="OGN673" s="230"/>
      <c r="OGO673" s="275"/>
      <c r="OHC673" s="247"/>
      <c r="OHD673" s="230"/>
      <c r="OHE673" s="275"/>
      <c r="OHS673" s="247"/>
      <c r="OHT673" s="230"/>
      <c r="OHU673" s="275"/>
      <c r="OII673" s="247"/>
      <c r="OIJ673" s="230"/>
      <c r="OIK673" s="275"/>
      <c r="OIY673" s="247"/>
      <c r="OIZ673" s="230"/>
      <c r="OJA673" s="275"/>
      <c r="OJO673" s="247"/>
      <c r="OJP673" s="230"/>
      <c r="OJQ673" s="275"/>
      <c r="OKE673" s="247"/>
      <c r="OKF673" s="230"/>
      <c r="OKG673" s="275"/>
      <c r="OKU673" s="247"/>
      <c r="OKV673" s="230"/>
      <c r="OKW673" s="275"/>
      <c r="OLK673" s="247"/>
      <c r="OLL673" s="230"/>
      <c r="OLM673" s="275"/>
      <c r="OMA673" s="247"/>
      <c r="OMB673" s="230"/>
      <c r="OMC673" s="275"/>
      <c r="OMQ673" s="247"/>
      <c r="OMR673" s="230"/>
      <c r="OMS673" s="275"/>
      <c r="ONG673" s="247"/>
      <c r="ONH673" s="230"/>
      <c r="ONI673" s="275"/>
      <c r="ONW673" s="247"/>
      <c r="ONX673" s="230"/>
      <c r="ONY673" s="275"/>
      <c r="OOM673" s="247"/>
      <c r="OON673" s="230"/>
      <c r="OOO673" s="275"/>
      <c r="OPC673" s="247"/>
      <c r="OPD673" s="230"/>
      <c r="OPE673" s="275"/>
      <c r="OPS673" s="247"/>
      <c r="OPT673" s="230"/>
      <c r="OPU673" s="275"/>
      <c r="OQI673" s="247"/>
      <c r="OQJ673" s="230"/>
      <c r="OQK673" s="275"/>
      <c r="OQY673" s="247"/>
      <c r="OQZ673" s="230"/>
      <c r="ORA673" s="275"/>
      <c r="ORO673" s="247"/>
      <c r="ORP673" s="230"/>
      <c r="ORQ673" s="275"/>
      <c r="OSE673" s="247"/>
      <c r="OSF673" s="230"/>
      <c r="OSG673" s="275"/>
      <c r="OSU673" s="247"/>
      <c r="OSV673" s="230"/>
      <c r="OSW673" s="275"/>
      <c r="OTK673" s="247"/>
      <c r="OTL673" s="230"/>
      <c r="OTM673" s="275"/>
      <c r="OUA673" s="247"/>
      <c r="OUB673" s="230"/>
      <c r="OUC673" s="275"/>
      <c r="OUQ673" s="247"/>
      <c r="OUR673" s="230"/>
      <c r="OUS673" s="275"/>
      <c r="OVG673" s="247"/>
      <c r="OVH673" s="230"/>
      <c r="OVI673" s="275"/>
      <c r="OVW673" s="247"/>
      <c r="OVX673" s="230"/>
      <c r="OVY673" s="275"/>
      <c r="OWM673" s="247"/>
      <c r="OWN673" s="230"/>
      <c r="OWO673" s="275"/>
      <c r="OXC673" s="247"/>
      <c r="OXD673" s="230"/>
      <c r="OXE673" s="275"/>
      <c r="OXS673" s="247"/>
      <c r="OXT673" s="230"/>
      <c r="OXU673" s="275"/>
      <c r="OYI673" s="247"/>
      <c r="OYJ673" s="230"/>
      <c r="OYK673" s="275"/>
      <c r="OYY673" s="247"/>
      <c r="OYZ673" s="230"/>
      <c r="OZA673" s="275"/>
      <c r="OZO673" s="247"/>
      <c r="OZP673" s="230"/>
      <c r="OZQ673" s="275"/>
      <c r="PAE673" s="247"/>
      <c r="PAF673" s="230"/>
      <c r="PAG673" s="275"/>
      <c r="PAU673" s="247"/>
      <c r="PAV673" s="230"/>
      <c r="PAW673" s="275"/>
      <c r="PBK673" s="247"/>
      <c r="PBL673" s="230"/>
      <c r="PBM673" s="275"/>
      <c r="PCA673" s="247"/>
      <c r="PCB673" s="230"/>
      <c r="PCC673" s="275"/>
      <c r="PCQ673" s="247"/>
      <c r="PCR673" s="230"/>
      <c r="PCS673" s="275"/>
      <c r="PDG673" s="247"/>
      <c r="PDH673" s="230"/>
      <c r="PDI673" s="275"/>
      <c r="PDW673" s="247"/>
      <c r="PDX673" s="230"/>
      <c r="PDY673" s="275"/>
      <c r="PEM673" s="247"/>
      <c r="PEN673" s="230"/>
      <c r="PEO673" s="275"/>
      <c r="PFC673" s="247"/>
      <c r="PFD673" s="230"/>
      <c r="PFE673" s="275"/>
      <c r="PFS673" s="247"/>
      <c r="PFT673" s="230"/>
      <c r="PFU673" s="275"/>
      <c r="PGI673" s="247"/>
      <c r="PGJ673" s="230"/>
      <c r="PGK673" s="275"/>
      <c r="PGY673" s="247"/>
      <c r="PGZ673" s="230"/>
      <c r="PHA673" s="275"/>
      <c r="PHO673" s="247"/>
      <c r="PHP673" s="230"/>
      <c r="PHQ673" s="275"/>
      <c r="PIE673" s="247"/>
      <c r="PIF673" s="230"/>
      <c r="PIG673" s="275"/>
      <c r="PIU673" s="247"/>
      <c r="PIV673" s="230"/>
      <c r="PIW673" s="275"/>
      <c r="PJK673" s="247"/>
      <c r="PJL673" s="230"/>
      <c r="PJM673" s="275"/>
      <c r="PKA673" s="247"/>
      <c r="PKB673" s="230"/>
      <c r="PKC673" s="275"/>
      <c r="PKQ673" s="247"/>
      <c r="PKR673" s="230"/>
      <c r="PKS673" s="275"/>
      <c r="PLG673" s="247"/>
      <c r="PLH673" s="230"/>
      <c r="PLI673" s="275"/>
      <c r="PLW673" s="247"/>
      <c r="PLX673" s="230"/>
      <c r="PLY673" s="275"/>
      <c r="PMM673" s="247"/>
      <c r="PMN673" s="230"/>
      <c r="PMO673" s="275"/>
      <c r="PNC673" s="247"/>
      <c r="PND673" s="230"/>
      <c r="PNE673" s="275"/>
      <c r="PNS673" s="247"/>
      <c r="PNT673" s="230"/>
      <c r="PNU673" s="275"/>
      <c r="POI673" s="247"/>
      <c r="POJ673" s="230"/>
      <c r="POK673" s="275"/>
      <c r="POY673" s="247"/>
      <c r="POZ673" s="230"/>
      <c r="PPA673" s="275"/>
      <c r="PPO673" s="247"/>
      <c r="PPP673" s="230"/>
      <c r="PPQ673" s="275"/>
      <c r="PQE673" s="247"/>
      <c r="PQF673" s="230"/>
      <c r="PQG673" s="275"/>
      <c r="PQU673" s="247"/>
      <c r="PQV673" s="230"/>
      <c r="PQW673" s="275"/>
      <c r="PRK673" s="247"/>
      <c r="PRL673" s="230"/>
      <c r="PRM673" s="275"/>
      <c r="PSA673" s="247"/>
      <c r="PSB673" s="230"/>
      <c r="PSC673" s="275"/>
      <c r="PSQ673" s="247"/>
      <c r="PSR673" s="230"/>
      <c r="PSS673" s="275"/>
      <c r="PTG673" s="247"/>
      <c r="PTH673" s="230"/>
      <c r="PTI673" s="275"/>
      <c r="PTW673" s="247"/>
      <c r="PTX673" s="230"/>
      <c r="PTY673" s="275"/>
      <c r="PUM673" s="247"/>
      <c r="PUN673" s="230"/>
      <c r="PUO673" s="275"/>
      <c r="PVC673" s="247"/>
      <c r="PVD673" s="230"/>
      <c r="PVE673" s="275"/>
      <c r="PVS673" s="247"/>
      <c r="PVT673" s="230"/>
      <c r="PVU673" s="275"/>
      <c r="PWI673" s="247"/>
      <c r="PWJ673" s="230"/>
      <c r="PWK673" s="275"/>
      <c r="PWY673" s="247"/>
      <c r="PWZ673" s="230"/>
      <c r="PXA673" s="275"/>
      <c r="PXO673" s="247"/>
      <c r="PXP673" s="230"/>
      <c r="PXQ673" s="275"/>
      <c r="PYE673" s="247"/>
      <c r="PYF673" s="230"/>
      <c r="PYG673" s="275"/>
      <c r="PYU673" s="247"/>
      <c r="PYV673" s="230"/>
      <c r="PYW673" s="275"/>
      <c r="PZK673" s="247"/>
      <c r="PZL673" s="230"/>
      <c r="PZM673" s="275"/>
      <c r="QAA673" s="247"/>
      <c r="QAB673" s="230"/>
      <c r="QAC673" s="275"/>
      <c r="QAQ673" s="247"/>
      <c r="QAR673" s="230"/>
      <c r="QAS673" s="275"/>
      <c r="QBG673" s="247"/>
      <c r="QBH673" s="230"/>
      <c r="QBI673" s="275"/>
      <c r="QBW673" s="247"/>
      <c r="QBX673" s="230"/>
      <c r="QBY673" s="275"/>
      <c r="QCM673" s="247"/>
      <c r="QCN673" s="230"/>
      <c r="QCO673" s="275"/>
      <c r="QDC673" s="247"/>
      <c r="QDD673" s="230"/>
      <c r="QDE673" s="275"/>
      <c r="QDS673" s="247"/>
      <c r="QDT673" s="230"/>
      <c r="QDU673" s="275"/>
      <c r="QEI673" s="247"/>
      <c r="QEJ673" s="230"/>
      <c r="QEK673" s="275"/>
      <c r="QEY673" s="247"/>
      <c r="QEZ673" s="230"/>
      <c r="QFA673" s="275"/>
      <c r="QFO673" s="247"/>
      <c r="QFP673" s="230"/>
      <c r="QFQ673" s="275"/>
      <c r="QGE673" s="247"/>
      <c r="QGF673" s="230"/>
      <c r="QGG673" s="275"/>
      <c r="QGU673" s="247"/>
      <c r="QGV673" s="230"/>
      <c r="QGW673" s="275"/>
      <c r="QHK673" s="247"/>
      <c r="QHL673" s="230"/>
      <c r="QHM673" s="275"/>
      <c r="QIA673" s="247"/>
      <c r="QIB673" s="230"/>
      <c r="QIC673" s="275"/>
      <c r="QIQ673" s="247"/>
      <c r="QIR673" s="230"/>
      <c r="QIS673" s="275"/>
      <c r="QJG673" s="247"/>
      <c r="QJH673" s="230"/>
      <c r="QJI673" s="275"/>
      <c r="QJW673" s="247"/>
      <c r="QJX673" s="230"/>
      <c r="QJY673" s="275"/>
      <c r="QKM673" s="247"/>
      <c r="QKN673" s="230"/>
      <c r="QKO673" s="275"/>
      <c r="QLC673" s="247"/>
      <c r="QLD673" s="230"/>
      <c r="QLE673" s="275"/>
      <c r="QLS673" s="247"/>
      <c r="QLT673" s="230"/>
      <c r="QLU673" s="275"/>
      <c r="QMI673" s="247"/>
      <c r="QMJ673" s="230"/>
      <c r="QMK673" s="275"/>
      <c r="QMY673" s="247"/>
      <c r="QMZ673" s="230"/>
      <c r="QNA673" s="275"/>
      <c r="QNO673" s="247"/>
      <c r="QNP673" s="230"/>
      <c r="QNQ673" s="275"/>
      <c r="QOE673" s="247"/>
      <c r="QOF673" s="230"/>
      <c r="QOG673" s="275"/>
      <c r="QOU673" s="247"/>
      <c r="QOV673" s="230"/>
      <c r="QOW673" s="275"/>
      <c r="QPK673" s="247"/>
      <c r="QPL673" s="230"/>
      <c r="QPM673" s="275"/>
      <c r="QQA673" s="247"/>
      <c r="QQB673" s="230"/>
      <c r="QQC673" s="275"/>
      <c r="QQQ673" s="247"/>
      <c r="QQR673" s="230"/>
      <c r="QQS673" s="275"/>
      <c r="QRG673" s="247"/>
      <c r="QRH673" s="230"/>
      <c r="QRI673" s="275"/>
      <c r="QRW673" s="247"/>
      <c r="QRX673" s="230"/>
      <c r="QRY673" s="275"/>
      <c r="QSM673" s="247"/>
      <c r="QSN673" s="230"/>
      <c r="QSO673" s="275"/>
      <c r="QTC673" s="247"/>
      <c r="QTD673" s="230"/>
      <c r="QTE673" s="275"/>
      <c r="QTS673" s="247"/>
      <c r="QTT673" s="230"/>
      <c r="QTU673" s="275"/>
      <c r="QUI673" s="247"/>
      <c r="QUJ673" s="230"/>
      <c r="QUK673" s="275"/>
      <c r="QUY673" s="247"/>
      <c r="QUZ673" s="230"/>
      <c r="QVA673" s="275"/>
      <c r="QVO673" s="247"/>
      <c r="QVP673" s="230"/>
      <c r="QVQ673" s="275"/>
      <c r="QWE673" s="247"/>
      <c r="QWF673" s="230"/>
      <c r="QWG673" s="275"/>
      <c r="QWU673" s="247"/>
      <c r="QWV673" s="230"/>
      <c r="QWW673" s="275"/>
      <c r="QXK673" s="247"/>
      <c r="QXL673" s="230"/>
      <c r="QXM673" s="275"/>
      <c r="QYA673" s="247"/>
      <c r="QYB673" s="230"/>
      <c r="QYC673" s="275"/>
      <c r="QYQ673" s="247"/>
      <c r="QYR673" s="230"/>
      <c r="QYS673" s="275"/>
      <c r="QZG673" s="247"/>
      <c r="QZH673" s="230"/>
      <c r="QZI673" s="275"/>
      <c r="QZW673" s="247"/>
      <c r="QZX673" s="230"/>
      <c r="QZY673" s="275"/>
      <c r="RAM673" s="247"/>
      <c r="RAN673" s="230"/>
      <c r="RAO673" s="275"/>
      <c r="RBC673" s="247"/>
      <c r="RBD673" s="230"/>
      <c r="RBE673" s="275"/>
      <c r="RBS673" s="247"/>
      <c r="RBT673" s="230"/>
      <c r="RBU673" s="275"/>
      <c r="RCI673" s="247"/>
      <c r="RCJ673" s="230"/>
      <c r="RCK673" s="275"/>
      <c r="RCY673" s="247"/>
      <c r="RCZ673" s="230"/>
      <c r="RDA673" s="275"/>
      <c r="RDO673" s="247"/>
      <c r="RDP673" s="230"/>
      <c r="RDQ673" s="275"/>
      <c r="REE673" s="247"/>
      <c r="REF673" s="230"/>
      <c r="REG673" s="275"/>
      <c r="REU673" s="247"/>
      <c r="REV673" s="230"/>
      <c r="REW673" s="275"/>
      <c r="RFK673" s="247"/>
      <c r="RFL673" s="230"/>
      <c r="RFM673" s="275"/>
      <c r="RGA673" s="247"/>
      <c r="RGB673" s="230"/>
      <c r="RGC673" s="275"/>
      <c r="RGQ673" s="247"/>
      <c r="RGR673" s="230"/>
      <c r="RGS673" s="275"/>
      <c r="RHG673" s="247"/>
      <c r="RHH673" s="230"/>
      <c r="RHI673" s="275"/>
      <c r="RHW673" s="247"/>
      <c r="RHX673" s="230"/>
      <c r="RHY673" s="275"/>
      <c r="RIM673" s="247"/>
      <c r="RIN673" s="230"/>
      <c r="RIO673" s="275"/>
      <c r="RJC673" s="247"/>
      <c r="RJD673" s="230"/>
      <c r="RJE673" s="275"/>
      <c r="RJS673" s="247"/>
      <c r="RJT673" s="230"/>
      <c r="RJU673" s="275"/>
      <c r="RKI673" s="247"/>
      <c r="RKJ673" s="230"/>
      <c r="RKK673" s="275"/>
      <c r="RKY673" s="247"/>
      <c r="RKZ673" s="230"/>
      <c r="RLA673" s="275"/>
      <c r="RLO673" s="247"/>
      <c r="RLP673" s="230"/>
      <c r="RLQ673" s="275"/>
      <c r="RME673" s="247"/>
      <c r="RMF673" s="230"/>
      <c r="RMG673" s="275"/>
      <c r="RMU673" s="247"/>
      <c r="RMV673" s="230"/>
      <c r="RMW673" s="275"/>
      <c r="RNK673" s="247"/>
      <c r="RNL673" s="230"/>
      <c r="RNM673" s="275"/>
      <c r="ROA673" s="247"/>
      <c r="ROB673" s="230"/>
      <c r="ROC673" s="275"/>
      <c r="ROQ673" s="247"/>
      <c r="ROR673" s="230"/>
      <c r="ROS673" s="275"/>
      <c r="RPG673" s="247"/>
      <c r="RPH673" s="230"/>
      <c r="RPI673" s="275"/>
      <c r="RPW673" s="247"/>
      <c r="RPX673" s="230"/>
      <c r="RPY673" s="275"/>
      <c r="RQM673" s="247"/>
      <c r="RQN673" s="230"/>
      <c r="RQO673" s="275"/>
      <c r="RRC673" s="247"/>
      <c r="RRD673" s="230"/>
      <c r="RRE673" s="275"/>
      <c r="RRS673" s="247"/>
      <c r="RRT673" s="230"/>
      <c r="RRU673" s="275"/>
      <c r="RSI673" s="247"/>
      <c r="RSJ673" s="230"/>
      <c r="RSK673" s="275"/>
      <c r="RSY673" s="247"/>
      <c r="RSZ673" s="230"/>
      <c r="RTA673" s="275"/>
      <c r="RTO673" s="247"/>
      <c r="RTP673" s="230"/>
      <c r="RTQ673" s="275"/>
      <c r="RUE673" s="247"/>
      <c r="RUF673" s="230"/>
      <c r="RUG673" s="275"/>
      <c r="RUU673" s="247"/>
      <c r="RUV673" s="230"/>
      <c r="RUW673" s="275"/>
      <c r="RVK673" s="247"/>
      <c r="RVL673" s="230"/>
      <c r="RVM673" s="275"/>
      <c r="RWA673" s="247"/>
      <c r="RWB673" s="230"/>
      <c r="RWC673" s="275"/>
      <c r="RWQ673" s="247"/>
      <c r="RWR673" s="230"/>
      <c r="RWS673" s="275"/>
      <c r="RXG673" s="247"/>
      <c r="RXH673" s="230"/>
      <c r="RXI673" s="275"/>
      <c r="RXW673" s="247"/>
      <c r="RXX673" s="230"/>
      <c r="RXY673" s="275"/>
      <c r="RYM673" s="247"/>
      <c r="RYN673" s="230"/>
      <c r="RYO673" s="275"/>
      <c r="RZC673" s="247"/>
      <c r="RZD673" s="230"/>
      <c r="RZE673" s="275"/>
      <c r="RZS673" s="247"/>
      <c r="RZT673" s="230"/>
      <c r="RZU673" s="275"/>
      <c r="SAI673" s="247"/>
      <c r="SAJ673" s="230"/>
      <c r="SAK673" s="275"/>
      <c r="SAY673" s="247"/>
      <c r="SAZ673" s="230"/>
      <c r="SBA673" s="275"/>
      <c r="SBO673" s="247"/>
      <c r="SBP673" s="230"/>
      <c r="SBQ673" s="275"/>
      <c r="SCE673" s="247"/>
      <c r="SCF673" s="230"/>
      <c r="SCG673" s="275"/>
      <c r="SCU673" s="247"/>
      <c r="SCV673" s="230"/>
      <c r="SCW673" s="275"/>
      <c r="SDK673" s="247"/>
      <c r="SDL673" s="230"/>
      <c r="SDM673" s="275"/>
      <c r="SEA673" s="247"/>
      <c r="SEB673" s="230"/>
      <c r="SEC673" s="275"/>
      <c r="SEQ673" s="247"/>
      <c r="SER673" s="230"/>
      <c r="SES673" s="275"/>
      <c r="SFG673" s="247"/>
      <c r="SFH673" s="230"/>
      <c r="SFI673" s="275"/>
      <c r="SFW673" s="247"/>
      <c r="SFX673" s="230"/>
      <c r="SFY673" s="275"/>
      <c r="SGM673" s="247"/>
      <c r="SGN673" s="230"/>
      <c r="SGO673" s="275"/>
      <c r="SHC673" s="247"/>
      <c r="SHD673" s="230"/>
      <c r="SHE673" s="275"/>
      <c r="SHS673" s="247"/>
      <c r="SHT673" s="230"/>
      <c r="SHU673" s="275"/>
      <c r="SII673" s="247"/>
      <c r="SIJ673" s="230"/>
      <c r="SIK673" s="275"/>
      <c r="SIY673" s="247"/>
      <c r="SIZ673" s="230"/>
      <c r="SJA673" s="275"/>
      <c r="SJO673" s="247"/>
      <c r="SJP673" s="230"/>
      <c r="SJQ673" s="275"/>
      <c r="SKE673" s="247"/>
      <c r="SKF673" s="230"/>
      <c r="SKG673" s="275"/>
      <c r="SKU673" s="247"/>
      <c r="SKV673" s="230"/>
      <c r="SKW673" s="275"/>
      <c r="SLK673" s="247"/>
      <c r="SLL673" s="230"/>
      <c r="SLM673" s="275"/>
      <c r="SMA673" s="247"/>
      <c r="SMB673" s="230"/>
      <c r="SMC673" s="275"/>
      <c r="SMQ673" s="247"/>
      <c r="SMR673" s="230"/>
      <c r="SMS673" s="275"/>
      <c r="SNG673" s="247"/>
      <c r="SNH673" s="230"/>
      <c r="SNI673" s="275"/>
      <c r="SNW673" s="247"/>
      <c r="SNX673" s="230"/>
      <c r="SNY673" s="275"/>
      <c r="SOM673" s="247"/>
      <c r="SON673" s="230"/>
      <c r="SOO673" s="275"/>
      <c r="SPC673" s="247"/>
      <c r="SPD673" s="230"/>
      <c r="SPE673" s="275"/>
      <c r="SPS673" s="247"/>
      <c r="SPT673" s="230"/>
      <c r="SPU673" s="275"/>
      <c r="SQI673" s="247"/>
      <c r="SQJ673" s="230"/>
      <c r="SQK673" s="275"/>
      <c r="SQY673" s="247"/>
      <c r="SQZ673" s="230"/>
      <c r="SRA673" s="275"/>
      <c r="SRO673" s="247"/>
      <c r="SRP673" s="230"/>
      <c r="SRQ673" s="275"/>
      <c r="SSE673" s="247"/>
      <c r="SSF673" s="230"/>
      <c r="SSG673" s="275"/>
      <c r="SSU673" s="247"/>
      <c r="SSV673" s="230"/>
      <c r="SSW673" s="275"/>
      <c r="STK673" s="247"/>
      <c r="STL673" s="230"/>
      <c r="STM673" s="275"/>
      <c r="SUA673" s="247"/>
      <c r="SUB673" s="230"/>
      <c r="SUC673" s="275"/>
      <c r="SUQ673" s="247"/>
      <c r="SUR673" s="230"/>
      <c r="SUS673" s="275"/>
      <c r="SVG673" s="247"/>
      <c r="SVH673" s="230"/>
      <c r="SVI673" s="275"/>
      <c r="SVW673" s="247"/>
      <c r="SVX673" s="230"/>
      <c r="SVY673" s="275"/>
      <c r="SWM673" s="247"/>
      <c r="SWN673" s="230"/>
      <c r="SWO673" s="275"/>
      <c r="SXC673" s="247"/>
      <c r="SXD673" s="230"/>
      <c r="SXE673" s="275"/>
      <c r="SXS673" s="247"/>
      <c r="SXT673" s="230"/>
      <c r="SXU673" s="275"/>
      <c r="SYI673" s="247"/>
      <c r="SYJ673" s="230"/>
      <c r="SYK673" s="275"/>
      <c r="SYY673" s="247"/>
      <c r="SYZ673" s="230"/>
      <c r="SZA673" s="275"/>
      <c r="SZO673" s="247"/>
      <c r="SZP673" s="230"/>
      <c r="SZQ673" s="275"/>
      <c r="TAE673" s="247"/>
      <c r="TAF673" s="230"/>
      <c r="TAG673" s="275"/>
      <c r="TAU673" s="247"/>
      <c r="TAV673" s="230"/>
      <c r="TAW673" s="275"/>
      <c r="TBK673" s="247"/>
      <c r="TBL673" s="230"/>
      <c r="TBM673" s="275"/>
      <c r="TCA673" s="247"/>
      <c r="TCB673" s="230"/>
      <c r="TCC673" s="275"/>
      <c r="TCQ673" s="247"/>
      <c r="TCR673" s="230"/>
      <c r="TCS673" s="275"/>
      <c r="TDG673" s="247"/>
      <c r="TDH673" s="230"/>
      <c r="TDI673" s="275"/>
      <c r="TDW673" s="247"/>
      <c r="TDX673" s="230"/>
      <c r="TDY673" s="275"/>
      <c r="TEM673" s="247"/>
      <c r="TEN673" s="230"/>
      <c r="TEO673" s="275"/>
      <c r="TFC673" s="247"/>
      <c r="TFD673" s="230"/>
      <c r="TFE673" s="275"/>
      <c r="TFS673" s="247"/>
      <c r="TFT673" s="230"/>
      <c r="TFU673" s="275"/>
      <c r="TGI673" s="247"/>
      <c r="TGJ673" s="230"/>
      <c r="TGK673" s="275"/>
      <c r="TGY673" s="247"/>
      <c r="TGZ673" s="230"/>
      <c r="THA673" s="275"/>
      <c r="THO673" s="247"/>
      <c r="THP673" s="230"/>
      <c r="THQ673" s="275"/>
      <c r="TIE673" s="247"/>
      <c r="TIF673" s="230"/>
      <c r="TIG673" s="275"/>
      <c r="TIU673" s="247"/>
      <c r="TIV673" s="230"/>
      <c r="TIW673" s="275"/>
      <c r="TJK673" s="247"/>
      <c r="TJL673" s="230"/>
      <c r="TJM673" s="275"/>
      <c r="TKA673" s="247"/>
      <c r="TKB673" s="230"/>
      <c r="TKC673" s="275"/>
      <c r="TKQ673" s="247"/>
      <c r="TKR673" s="230"/>
      <c r="TKS673" s="275"/>
      <c r="TLG673" s="247"/>
      <c r="TLH673" s="230"/>
      <c r="TLI673" s="275"/>
      <c r="TLW673" s="247"/>
      <c r="TLX673" s="230"/>
      <c r="TLY673" s="275"/>
      <c r="TMM673" s="247"/>
      <c r="TMN673" s="230"/>
      <c r="TMO673" s="275"/>
      <c r="TNC673" s="247"/>
      <c r="TND673" s="230"/>
      <c r="TNE673" s="275"/>
      <c r="TNS673" s="247"/>
      <c r="TNT673" s="230"/>
      <c r="TNU673" s="275"/>
      <c r="TOI673" s="247"/>
      <c r="TOJ673" s="230"/>
      <c r="TOK673" s="275"/>
      <c r="TOY673" s="247"/>
      <c r="TOZ673" s="230"/>
      <c r="TPA673" s="275"/>
      <c r="TPO673" s="247"/>
      <c r="TPP673" s="230"/>
      <c r="TPQ673" s="275"/>
      <c r="TQE673" s="247"/>
      <c r="TQF673" s="230"/>
      <c r="TQG673" s="275"/>
      <c r="TQU673" s="247"/>
      <c r="TQV673" s="230"/>
      <c r="TQW673" s="275"/>
      <c r="TRK673" s="247"/>
      <c r="TRL673" s="230"/>
      <c r="TRM673" s="275"/>
      <c r="TSA673" s="247"/>
      <c r="TSB673" s="230"/>
      <c r="TSC673" s="275"/>
      <c r="TSQ673" s="247"/>
      <c r="TSR673" s="230"/>
      <c r="TSS673" s="275"/>
      <c r="TTG673" s="247"/>
      <c r="TTH673" s="230"/>
      <c r="TTI673" s="275"/>
      <c r="TTW673" s="247"/>
      <c r="TTX673" s="230"/>
      <c r="TTY673" s="275"/>
      <c r="TUM673" s="247"/>
      <c r="TUN673" s="230"/>
      <c r="TUO673" s="275"/>
      <c r="TVC673" s="247"/>
      <c r="TVD673" s="230"/>
      <c r="TVE673" s="275"/>
      <c r="TVS673" s="247"/>
      <c r="TVT673" s="230"/>
      <c r="TVU673" s="275"/>
      <c r="TWI673" s="247"/>
      <c r="TWJ673" s="230"/>
      <c r="TWK673" s="275"/>
      <c r="TWY673" s="247"/>
      <c r="TWZ673" s="230"/>
      <c r="TXA673" s="275"/>
      <c r="TXO673" s="247"/>
      <c r="TXP673" s="230"/>
      <c r="TXQ673" s="275"/>
      <c r="TYE673" s="247"/>
      <c r="TYF673" s="230"/>
      <c r="TYG673" s="275"/>
      <c r="TYU673" s="247"/>
      <c r="TYV673" s="230"/>
      <c r="TYW673" s="275"/>
      <c r="TZK673" s="247"/>
      <c r="TZL673" s="230"/>
      <c r="TZM673" s="275"/>
      <c r="UAA673" s="247"/>
      <c r="UAB673" s="230"/>
      <c r="UAC673" s="275"/>
      <c r="UAQ673" s="247"/>
      <c r="UAR673" s="230"/>
      <c r="UAS673" s="275"/>
      <c r="UBG673" s="247"/>
      <c r="UBH673" s="230"/>
      <c r="UBI673" s="275"/>
      <c r="UBW673" s="247"/>
      <c r="UBX673" s="230"/>
      <c r="UBY673" s="275"/>
      <c r="UCM673" s="247"/>
      <c r="UCN673" s="230"/>
      <c r="UCO673" s="275"/>
      <c r="UDC673" s="247"/>
      <c r="UDD673" s="230"/>
      <c r="UDE673" s="275"/>
      <c r="UDS673" s="247"/>
      <c r="UDT673" s="230"/>
      <c r="UDU673" s="275"/>
      <c r="UEI673" s="247"/>
      <c r="UEJ673" s="230"/>
      <c r="UEK673" s="275"/>
      <c r="UEY673" s="247"/>
      <c r="UEZ673" s="230"/>
      <c r="UFA673" s="275"/>
      <c r="UFO673" s="247"/>
      <c r="UFP673" s="230"/>
      <c r="UFQ673" s="275"/>
      <c r="UGE673" s="247"/>
      <c r="UGF673" s="230"/>
      <c r="UGG673" s="275"/>
      <c r="UGU673" s="247"/>
      <c r="UGV673" s="230"/>
      <c r="UGW673" s="275"/>
      <c r="UHK673" s="247"/>
      <c r="UHL673" s="230"/>
      <c r="UHM673" s="275"/>
      <c r="UIA673" s="247"/>
      <c r="UIB673" s="230"/>
      <c r="UIC673" s="275"/>
      <c r="UIQ673" s="247"/>
      <c r="UIR673" s="230"/>
      <c r="UIS673" s="275"/>
      <c r="UJG673" s="247"/>
      <c r="UJH673" s="230"/>
      <c r="UJI673" s="275"/>
      <c r="UJW673" s="247"/>
      <c r="UJX673" s="230"/>
      <c r="UJY673" s="275"/>
      <c r="UKM673" s="247"/>
      <c r="UKN673" s="230"/>
      <c r="UKO673" s="275"/>
      <c r="ULC673" s="247"/>
      <c r="ULD673" s="230"/>
      <c r="ULE673" s="275"/>
      <c r="ULS673" s="247"/>
      <c r="ULT673" s="230"/>
      <c r="ULU673" s="275"/>
      <c r="UMI673" s="247"/>
      <c r="UMJ673" s="230"/>
      <c r="UMK673" s="275"/>
      <c r="UMY673" s="247"/>
      <c r="UMZ673" s="230"/>
      <c r="UNA673" s="275"/>
      <c r="UNO673" s="247"/>
      <c r="UNP673" s="230"/>
      <c r="UNQ673" s="275"/>
      <c r="UOE673" s="247"/>
      <c r="UOF673" s="230"/>
      <c r="UOG673" s="275"/>
      <c r="UOU673" s="247"/>
      <c r="UOV673" s="230"/>
      <c r="UOW673" s="275"/>
      <c r="UPK673" s="247"/>
      <c r="UPL673" s="230"/>
      <c r="UPM673" s="275"/>
      <c r="UQA673" s="247"/>
      <c r="UQB673" s="230"/>
      <c r="UQC673" s="275"/>
      <c r="UQQ673" s="247"/>
      <c r="UQR673" s="230"/>
      <c r="UQS673" s="275"/>
      <c r="URG673" s="247"/>
      <c r="URH673" s="230"/>
      <c r="URI673" s="275"/>
      <c r="URW673" s="247"/>
      <c r="URX673" s="230"/>
      <c r="URY673" s="275"/>
      <c r="USM673" s="247"/>
      <c r="USN673" s="230"/>
      <c r="USO673" s="275"/>
      <c r="UTC673" s="247"/>
      <c r="UTD673" s="230"/>
      <c r="UTE673" s="275"/>
      <c r="UTS673" s="247"/>
      <c r="UTT673" s="230"/>
      <c r="UTU673" s="275"/>
      <c r="UUI673" s="247"/>
      <c r="UUJ673" s="230"/>
      <c r="UUK673" s="275"/>
      <c r="UUY673" s="247"/>
      <c r="UUZ673" s="230"/>
      <c r="UVA673" s="275"/>
      <c r="UVO673" s="247"/>
      <c r="UVP673" s="230"/>
      <c r="UVQ673" s="275"/>
      <c r="UWE673" s="247"/>
      <c r="UWF673" s="230"/>
      <c r="UWG673" s="275"/>
      <c r="UWU673" s="247"/>
      <c r="UWV673" s="230"/>
      <c r="UWW673" s="275"/>
      <c r="UXK673" s="247"/>
      <c r="UXL673" s="230"/>
      <c r="UXM673" s="275"/>
      <c r="UYA673" s="247"/>
      <c r="UYB673" s="230"/>
      <c r="UYC673" s="275"/>
      <c r="UYQ673" s="247"/>
      <c r="UYR673" s="230"/>
      <c r="UYS673" s="275"/>
      <c r="UZG673" s="247"/>
      <c r="UZH673" s="230"/>
      <c r="UZI673" s="275"/>
      <c r="UZW673" s="247"/>
      <c r="UZX673" s="230"/>
      <c r="UZY673" s="275"/>
      <c r="VAM673" s="247"/>
      <c r="VAN673" s="230"/>
      <c r="VAO673" s="275"/>
      <c r="VBC673" s="247"/>
      <c r="VBD673" s="230"/>
      <c r="VBE673" s="275"/>
      <c r="VBS673" s="247"/>
      <c r="VBT673" s="230"/>
      <c r="VBU673" s="275"/>
      <c r="VCI673" s="247"/>
      <c r="VCJ673" s="230"/>
      <c r="VCK673" s="275"/>
      <c r="VCY673" s="247"/>
      <c r="VCZ673" s="230"/>
      <c r="VDA673" s="275"/>
      <c r="VDO673" s="247"/>
      <c r="VDP673" s="230"/>
      <c r="VDQ673" s="275"/>
      <c r="VEE673" s="247"/>
      <c r="VEF673" s="230"/>
      <c r="VEG673" s="275"/>
      <c r="VEU673" s="247"/>
      <c r="VEV673" s="230"/>
      <c r="VEW673" s="275"/>
      <c r="VFK673" s="247"/>
      <c r="VFL673" s="230"/>
      <c r="VFM673" s="275"/>
      <c r="VGA673" s="247"/>
      <c r="VGB673" s="230"/>
      <c r="VGC673" s="275"/>
      <c r="VGQ673" s="247"/>
      <c r="VGR673" s="230"/>
      <c r="VGS673" s="275"/>
      <c r="VHG673" s="247"/>
      <c r="VHH673" s="230"/>
      <c r="VHI673" s="275"/>
      <c r="VHW673" s="247"/>
      <c r="VHX673" s="230"/>
      <c r="VHY673" s="275"/>
      <c r="VIM673" s="247"/>
      <c r="VIN673" s="230"/>
      <c r="VIO673" s="275"/>
      <c r="VJC673" s="247"/>
      <c r="VJD673" s="230"/>
      <c r="VJE673" s="275"/>
      <c r="VJS673" s="247"/>
      <c r="VJT673" s="230"/>
      <c r="VJU673" s="275"/>
      <c r="VKI673" s="247"/>
      <c r="VKJ673" s="230"/>
      <c r="VKK673" s="275"/>
      <c r="VKY673" s="247"/>
      <c r="VKZ673" s="230"/>
      <c r="VLA673" s="275"/>
      <c r="VLO673" s="247"/>
      <c r="VLP673" s="230"/>
      <c r="VLQ673" s="275"/>
      <c r="VME673" s="247"/>
      <c r="VMF673" s="230"/>
      <c r="VMG673" s="275"/>
      <c r="VMU673" s="247"/>
      <c r="VMV673" s="230"/>
      <c r="VMW673" s="275"/>
      <c r="VNK673" s="247"/>
      <c r="VNL673" s="230"/>
      <c r="VNM673" s="275"/>
      <c r="VOA673" s="247"/>
      <c r="VOB673" s="230"/>
      <c r="VOC673" s="275"/>
      <c r="VOQ673" s="247"/>
      <c r="VOR673" s="230"/>
      <c r="VOS673" s="275"/>
      <c r="VPG673" s="247"/>
      <c r="VPH673" s="230"/>
      <c r="VPI673" s="275"/>
      <c r="VPW673" s="247"/>
      <c r="VPX673" s="230"/>
      <c r="VPY673" s="275"/>
      <c r="VQM673" s="247"/>
      <c r="VQN673" s="230"/>
      <c r="VQO673" s="275"/>
      <c r="VRC673" s="247"/>
      <c r="VRD673" s="230"/>
      <c r="VRE673" s="275"/>
      <c r="VRS673" s="247"/>
      <c r="VRT673" s="230"/>
      <c r="VRU673" s="275"/>
      <c r="VSI673" s="247"/>
      <c r="VSJ673" s="230"/>
      <c r="VSK673" s="275"/>
      <c r="VSY673" s="247"/>
      <c r="VSZ673" s="230"/>
      <c r="VTA673" s="275"/>
      <c r="VTO673" s="247"/>
      <c r="VTP673" s="230"/>
      <c r="VTQ673" s="275"/>
      <c r="VUE673" s="247"/>
      <c r="VUF673" s="230"/>
      <c r="VUG673" s="275"/>
      <c r="VUU673" s="247"/>
      <c r="VUV673" s="230"/>
      <c r="VUW673" s="275"/>
      <c r="VVK673" s="247"/>
      <c r="VVL673" s="230"/>
      <c r="VVM673" s="275"/>
      <c r="VWA673" s="247"/>
      <c r="VWB673" s="230"/>
      <c r="VWC673" s="275"/>
      <c r="VWQ673" s="247"/>
      <c r="VWR673" s="230"/>
      <c r="VWS673" s="275"/>
      <c r="VXG673" s="247"/>
      <c r="VXH673" s="230"/>
      <c r="VXI673" s="275"/>
      <c r="VXW673" s="247"/>
      <c r="VXX673" s="230"/>
      <c r="VXY673" s="275"/>
      <c r="VYM673" s="247"/>
      <c r="VYN673" s="230"/>
      <c r="VYO673" s="275"/>
      <c r="VZC673" s="247"/>
      <c r="VZD673" s="230"/>
      <c r="VZE673" s="275"/>
      <c r="VZS673" s="247"/>
      <c r="VZT673" s="230"/>
      <c r="VZU673" s="275"/>
      <c r="WAI673" s="247"/>
      <c r="WAJ673" s="230"/>
      <c r="WAK673" s="275"/>
      <c r="WAY673" s="247"/>
      <c r="WAZ673" s="230"/>
      <c r="WBA673" s="275"/>
      <c r="WBO673" s="247"/>
      <c r="WBP673" s="230"/>
      <c r="WBQ673" s="275"/>
      <c r="WCE673" s="247"/>
      <c r="WCF673" s="230"/>
      <c r="WCG673" s="275"/>
      <c r="WCU673" s="247"/>
      <c r="WCV673" s="230"/>
      <c r="WCW673" s="275"/>
      <c r="WDK673" s="247"/>
      <c r="WDL673" s="230"/>
      <c r="WDM673" s="275"/>
      <c r="WEA673" s="247"/>
      <c r="WEB673" s="230"/>
      <c r="WEC673" s="275"/>
      <c r="WEQ673" s="247"/>
      <c r="WER673" s="230"/>
      <c r="WES673" s="275"/>
      <c r="WFG673" s="247"/>
      <c r="WFH673" s="230"/>
      <c r="WFI673" s="275"/>
      <c r="WFW673" s="247"/>
      <c r="WFX673" s="230"/>
      <c r="WFY673" s="275"/>
      <c r="WGM673" s="247"/>
      <c r="WGN673" s="230"/>
      <c r="WGO673" s="275"/>
      <c r="WHC673" s="247"/>
      <c r="WHD673" s="230"/>
      <c r="WHE673" s="275"/>
      <c r="WHS673" s="247"/>
      <c r="WHT673" s="230"/>
      <c r="WHU673" s="275"/>
      <c r="WII673" s="247"/>
      <c r="WIJ673" s="230"/>
      <c r="WIK673" s="275"/>
      <c r="WIY673" s="247"/>
      <c r="WIZ673" s="230"/>
      <c r="WJA673" s="275"/>
      <c r="WJO673" s="247"/>
      <c r="WJP673" s="230"/>
      <c r="WJQ673" s="275"/>
      <c r="WKE673" s="247"/>
      <c r="WKF673" s="230"/>
      <c r="WKG673" s="275"/>
      <c r="WKU673" s="247"/>
      <c r="WKV673" s="230"/>
      <c r="WKW673" s="275"/>
      <c r="WLK673" s="247"/>
      <c r="WLL673" s="230"/>
      <c r="WLM673" s="275"/>
      <c r="WMA673" s="247"/>
      <c r="WMB673" s="230"/>
      <c r="WMC673" s="275"/>
      <c r="WMQ673" s="247"/>
      <c r="WMR673" s="230"/>
      <c r="WMS673" s="275"/>
      <c r="WNG673" s="247"/>
      <c r="WNH673" s="230"/>
      <c r="WNI673" s="275"/>
      <c r="WNW673" s="247"/>
      <c r="WNX673" s="230"/>
      <c r="WNY673" s="275"/>
      <c r="WOM673" s="247"/>
      <c r="WON673" s="230"/>
      <c r="WOO673" s="275"/>
      <c r="WPC673" s="247"/>
      <c r="WPD673" s="230"/>
      <c r="WPE673" s="275"/>
      <c r="WPS673" s="247"/>
      <c r="WPT673" s="230"/>
      <c r="WPU673" s="275"/>
      <c r="WQI673" s="247"/>
      <c r="WQJ673" s="230"/>
      <c r="WQK673" s="275"/>
      <c r="WQY673" s="247"/>
      <c r="WQZ673" s="230"/>
      <c r="WRA673" s="275"/>
      <c r="WRO673" s="247"/>
      <c r="WRP673" s="230"/>
      <c r="WRQ673" s="275"/>
      <c r="WSE673" s="247"/>
      <c r="WSF673" s="230"/>
      <c r="WSG673" s="275"/>
      <c r="WSU673" s="247"/>
      <c r="WSV673" s="230"/>
      <c r="WSW673" s="275"/>
      <c r="WTK673" s="247"/>
      <c r="WTL673" s="230"/>
      <c r="WTM673" s="275"/>
      <c r="WUA673" s="247"/>
      <c r="WUB673" s="230"/>
      <c r="WUC673" s="275"/>
      <c r="WUQ673" s="247"/>
      <c r="WUR673" s="230"/>
      <c r="WUS673" s="275"/>
      <c r="WVG673" s="247"/>
      <c r="WVH673" s="230"/>
      <c r="WVI673" s="275"/>
      <c r="WVW673" s="247"/>
      <c r="WVX673" s="230"/>
      <c r="WVY673" s="275"/>
      <c r="WWM673" s="247"/>
      <c r="WWN673" s="230"/>
      <c r="WWO673" s="275"/>
      <c r="WXC673" s="247"/>
      <c r="WXD673" s="230"/>
      <c r="WXE673" s="275"/>
      <c r="WXS673" s="247"/>
      <c r="WXT673" s="230"/>
      <c r="WXU673" s="275"/>
      <c r="WYI673" s="247"/>
      <c r="WYJ673" s="230"/>
      <c r="WYK673" s="275"/>
      <c r="WYY673" s="247"/>
      <c r="WYZ673" s="230"/>
      <c r="WZA673" s="275"/>
      <c r="WZO673" s="247"/>
      <c r="WZP673" s="230"/>
      <c r="WZQ673" s="275"/>
      <c r="XAE673" s="247"/>
      <c r="XAF673" s="230"/>
      <c r="XAG673" s="275"/>
      <c r="XAU673" s="247"/>
      <c r="XAV673" s="230"/>
      <c r="XAW673" s="275"/>
      <c r="XBK673" s="247"/>
      <c r="XBL673" s="230"/>
      <c r="XBM673" s="275"/>
      <c r="XCA673" s="247"/>
      <c r="XCB673" s="230"/>
      <c r="XCC673" s="275"/>
      <c r="XCQ673" s="247"/>
      <c r="XCR673" s="230"/>
      <c r="XCS673" s="275"/>
      <c r="XDG673" s="247"/>
      <c r="XDH673" s="230"/>
      <c r="XDI673" s="275"/>
      <c r="XDW673" s="247"/>
      <c r="XDX673" s="230"/>
      <c r="XDY673" s="275"/>
      <c r="XEM673" s="247"/>
      <c r="XEN673" s="230"/>
      <c r="XEO673" s="275"/>
    </row>
    <row r="674" spans="1:16369" s="272" customFormat="1" ht="15" hidden="1" customHeight="1" x14ac:dyDescent="0.2">
      <c r="A674" s="239">
        <v>1</v>
      </c>
      <c r="B674" s="254" t="s">
        <v>2493</v>
      </c>
      <c r="C674" s="255">
        <f t="shared" si="365"/>
        <v>46017</v>
      </c>
      <c r="D674" s="219">
        <f t="shared" si="358"/>
        <v>46024</v>
      </c>
      <c r="E674" s="256">
        <f t="shared" si="364"/>
        <v>46049</v>
      </c>
      <c r="F674" s="256">
        <f t="shared" si="346"/>
        <v>46049</v>
      </c>
      <c r="G674" s="256">
        <f t="shared" si="347"/>
        <v>46074</v>
      </c>
      <c r="H674" s="219">
        <f t="shared" si="348"/>
        <v>46051</v>
      </c>
      <c r="I674" s="256">
        <f t="shared" si="360"/>
        <v>46063</v>
      </c>
      <c r="J674" s="219">
        <f t="shared" si="350"/>
        <v>46052</v>
      </c>
      <c r="K674" s="256">
        <f t="shared" si="351"/>
        <v>46053</v>
      </c>
      <c r="L674" s="256">
        <f t="shared" si="352"/>
        <v>46055</v>
      </c>
      <c r="M674" s="301">
        <f t="shared" si="359"/>
        <v>46057</v>
      </c>
      <c r="N674" s="301">
        <f t="shared" si="344"/>
        <v>46058</v>
      </c>
      <c r="O674" s="256">
        <f t="shared" si="361"/>
        <v>46060</v>
      </c>
      <c r="P674" s="256">
        <f t="shared" si="362"/>
        <v>46058</v>
      </c>
      <c r="Q674" s="301">
        <f t="shared" si="363"/>
        <v>46059</v>
      </c>
      <c r="AE674" s="247"/>
      <c r="AF674" s="230"/>
      <c r="AG674" s="275"/>
      <c r="AU674" s="247"/>
      <c r="AV674" s="230"/>
      <c r="AW674" s="275"/>
      <c r="BK674" s="247"/>
      <c r="BL674" s="230"/>
      <c r="BM674" s="275"/>
      <c r="CA674" s="247"/>
      <c r="CB674" s="230"/>
      <c r="CC674" s="275"/>
      <c r="CQ674" s="247"/>
      <c r="CR674" s="230"/>
      <c r="CS674" s="275"/>
      <c r="DG674" s="247"/>
      <c r="DH674" s="230"/>
      <c r="DI674" s="275"/>
      <c r="DW674" s="247"/>
      <c r="DX674" s="230"/>
      <c r="DY674" s="275"/>
      <c r="EM674" s="247"/>
      <c r="EN674" s="230"/>
      <c r="EO674" s="275"/>
      <c r="FC674" s="247"/>
      <c r="FD674" s="230"/>
      <c r="FE674" s="275"/>
      <c r="FS674" s="247"/>
      <c r="FT674" s="230"/>
      <c r="FU674" s="275"/>
      <c r="GI674" s="247"/>
      <c r="GJ674" s="230"/>
      <c r="GK674" s="275"/>
      <c r="GY674" s="247"/>
      <c r="GZ674" s="230"/>
      <c r="HA674" s="275"/>
      <c r="HO674" s="247"/>
      <c r="HP674" s="230"/>
      <c r="HQ674" s="275"/>
      <c r="IE674" s="247"/>
      <c r="IF674" s="230"/>
      <c r="IG674" s="275"/>
      <c r="IU674" s="247"/>
      <c r="IV674" s="230"/>
      <c r="IW674" s="275"/>
      <c r="JK674" s="247"/>
      <c r="JL674" s="230"/>
      <c r="JM674" s="275"/>
      <c r="KA674" s="247"/>
      <c r="KB674" s="230"/>
      <c r="KC674" s="275"/>
      <c r="KQ674" s="247"/>
      <c r="KR674" s="230"/>
      <c r="KS674" s="275"/>
      <c r="LG674" s="247"/>
      <c r="LH674" s="230"/>
      <c r="LI674" s="275"/>
      <c r="LW674" s="247"/>
      <c r="LX674" s="230"/>
      <c r="LY674" s="275"/>
      <c r="MM674" s="247"/>
      <c r="MN674" s="230"/>
      <c r="MO674" s="275"/>
      <c r="NC674" s="247"/>
      <c r="ND674" s="230"/>
      <c r="NE674" s="275"/>
      <c r="NS674" s="247"/>
      <c r="NT674" s="230"/>
      <c r="NU674" s="275"/>
      <c r="OI674" s="247"/>
      <c r="OJ674" s="230"/>
      <c r="OK674" s="275"/>
      <c r="OY674" s="247"/>
      <c r="OZ674" s="230"/>
      <c r="PA674" s="275"/>
      <c r="PO674" s="247"/>
      <c r="PP674" s="230"/>
      <c r="PQ674" s="275"/>
      <c r="QE674" s="247"/>
      <c r="QF674" s="230"/>
      <c r="QG674" s="275"/>
      <c r="QU674" s="247"/>
      <c r="QV674" s="230"/>
      <c r="QW674" s="275"/>
      <c r="RK674" s="247"/>
      <c r="RL674" s="230"/>
      <c r="RM674" s="275"/>
      <c r="SA674" s="247"/>
      <c r="SB674" s="230"/>
      <c r="SC674" s="275"/>
      <c r="SQ674" s="247"/>
      <c r="SR674" s="230"/>
      <c r="SS674" s="275"/>
      <c r="TG674" s="247"/>
      <c r="TH674" s="230"/>
      <c r="TI674" s="275"/>
      <c r="TW674" s="247"/>
      <c r="TX674" s="230"/>
      <c r="TY674" s="275"/>
      <c r="UM674" s="247"/>
      <c r="UN674" s="230"/>
      <c r="UO674" s="275"/>
      <c r="VC674" s="247"/>
      <c r="VD674" s="230"/>
      <c r="VE674" s="275"/>
      <c r="VS674" s="247"/>
      <c r="VT674" s="230"/>
      <c r="VU674" s="275"/>
      <c r="WI674" s="247"/>
      <c r="WJ674" s="230"/>
      <c r="WK674" s="275"/>
      <c r="WY674" s="247"/>
      <c r="WZ674" s="230"/>
      <c r="XA674" s="275"/>
      <c r="XO674" s="247"/>
      <c r="XP674" s="230"/>
      <c r="XQ674" s="275"/>
      <c r="YE674" s="247"/>
      <c r="YF674" s="230"/>
      <c r="YG674" s="275"/>
      <c r="YU674" s="247"/>
      <c r="YV674" s="230"/>
      <c r="YW674" s="275"/>
      <c r="ZK674" s="247"/>
      <c r="ZL674" s="230"/>
      <c r="ZM674" s="275"/>
      <c r="AAA674" s="247"/>
      <c r="AAB674" s="230"/>
      <c r="AAC674" s="275"/>
      <c r="AAQ674" s="247"/>
      <c r="AAR674" s="230"/>
      <c r="AAS674" s="275"/>
      <c r="ABG674" s="247"/>
      <c r="ABH674" s="230"/>
      <c r="ABI674" s="275"/>
      <c r="ABW674" s="247"/>
      <c r="ABX674" s="230"/>
      <c r="ABY674" s="275"/>
      <c r="ACM674" s="247"/>
      <c r="ACN674" s="230"/>
      <c r="ACO674" s="275"/>
      <c r="ADC674" s="247"/>
      <c r="ADD674" s="230"/>
      <c r="ADE674" s="275"/>
      <c r="ADS674" s="247"/>
      <c r="ADT674" s="230"/>
      <c r="ADU674" s="275"/>
      <c r="AEI674" s="247"/>
      <c r="AEJ674" s="230"/>
      <c r="AEK674" s="275"/>
      <c r="AEY674" s="247"/>
      <c r="AEZ674" s="230"/>
      <c r="AFA674" s="275"/>
      <c r="AFO674" s="247"/>
      <c r="AFP674" s="230"/>
      <c r="AFQ674" s="275"/>
      <c r="AGE674" s="247"/>
      <c r="AGF674" s="230"/>
      <c r="AGG674" s="275"/>
      <c r="AGU674" s="247"/>
      <c r="AGV674" s="230"/>
      <c r="AGW674" s="275"/>
      <c r="AHK674" s="247"/>
      <c r="AHL674" s="230"/>
      <c r="AHM674" s="275"/>
      <c r="AIA674" s="247"/>
      <c r="AIB674" s="230"/>
      <c r="AIC674" s="275"/>
      <c r="AIQ674" s="247"/>
      <c r="AIR674" s="230"/>
      <c r="AIS674" s="275"/>
      <c r="AJG674" s="247"/>
      <c r="AJH674" s="230"/>
      <c r="AJI674" s="275"/>
      <c r="AJW674" s="247"/>
      <c r="AJX674" s="230"/>
      <c r="AJY674" s="275"/>
      <c r="AKM674" s="247"/>
      <c r="AKN674" s="230"/>
      <c r="AKO674" s="275"/>
      <c r="ALC674" s="247"/>
      <c r="ALD674" s="230"/>
      <c r="ALE674" s="275"/>
      <c r="ALS674" s="247"/>
      <c r="ALT674" s="230"/>
      <c r="ALU674" s="275"/>
      <c r="AMI674" s="247"/>
      <c r="AMJ674" s="230"/>
      <c r="AMK674" s="275"/>
      <c r="AMY674" s="247"/>
      <c r="AMZ674" s="230"/>
      <c r="ANA674" s="275"/>
      <c r="ANO674" s="247"/>
      <c r="ANP674" s="230"/>
      <c r="ANQ674" s="275"/>
      <c r="AOE674" s="247"/>
      <c r="AOF674" s="230"/>
      <c r="AOG674" s="275"/>
      <c r="AOU674" s="247"/>
      <c r="AOV674" s="230"/>
      <c r="AOW674" s="275"/>
      <c r="APK674" s="247"/>
      <c r="APL674" s="230"/>
      <c r="APM674" s="275"/>
      <c r="AQA674" s="247"/>
      <c r="AQB674" s="230"/>
      <c r="AQC674" s="275"/>
      <c r="AQQ674" s="247"/>
      <c r="AQR674" s="230"/>
      <c r="AQS674" s="275"/>
      <c r="ARG674" s="247"/>
      <c r="ARH674" s="230"/>
      <c r="ARI674" s="275"/>
      <c r="ARW674" s="247"/>
      <c r="ARX674" s="230"/>
      <c r="ARY674" s="275"/>
      <c r="ASM674" s="247"/>
      <c r="ASN674" s="230"/>
      <c r="ASO674" s="275"/>
      <c r="ATC674" s="247"/>
      <c r="ATD674" s="230"/>
      <c r="ATE674" s="275"/>
      <c r="ATS674" s="247"/>
      <c r="ATT674" s="230"/>
      <c r="ATU674" s="275"/>
      <c r="AUI674" s="247"/>
      <c r="AUJ674" s="230"/>
      <c r="AUK674" s="275"/>
      <c r="AUY674" s="247"/>
      <c r="AUZ674" s="230"/>
      <c r="AVA674" s="275"/>
      <c r="AVO674" s="247"/>
      <c r="AVP674" s="230"/>
      <c r="AVQ674" s="275"/>
      <c r="AWE674" s="247"/>
      <c r="AWF674" s="230"/>
      <c r="AWG674" s="275"/>
      <c r="AWU674" s="247"/>
      <c r="AWV674" s="230"/>
      <c r="AWW674" s="275"/>
      <c r="AXK674" s="247"/>
      <c r="AXL674" s="230"/>
      <c r="AXM674" s="275"/>
      <c r="AYA674" s="247"/>
      <c r="AYB674" s="230"/>
      <c r="AYC674" s="275"/>
      <c r="AYQ674" s="247"/>
      <c r="AYR674" s="230"/>
      <c r="AYS674" s="275"/>
      <c r="AZG674" s="247"/>
      <c r="AZH674" s="230"/>
      <c r="AZI674" s="275"/>
      <c r="AZW674" s="247"/>
      <c r="AZX674" s="230"/>
      <c r="AZY674" s="275"/>
      <c r="BAM674" s="247"/>
      <c r="BAN674" s="230"/>
      <c r="BAO674" s="275"/>
      <c r="BBC674" s="247"/>
      <c r="BBD674" s="230"/>
      <c r="BBE674" s="275"/>
      <c r="BBS674" s="247"/>
      <c r="BBT674" s="230"/>
      <c r="BBU674" s="275"/>
      <c r="BCI674" s="247"/>
      <c r="BCJ674" s="230"/>
      <c r="BCK674" s="275"/>
      <c r="BCY674" s="247"/>
      <c r="BCZ674" s="230"/>
      <c r="BDA674" s="275"/>
      <c r="BDO674" s="247"/>
      <c r="BDP674" s="230"/>
      <c r="BDQ674" s="275"/>
      <c r="BEE674" s="247"/>
      <c r="BEF674" s="230"/>
      <c r="BEG674" s="275"/>
      <c r="BEU674" s="247"/>
      <c r="BEV674" s="230"/>
      <c r="BEW674" s="275"/>
      <c r="BFK674" s="247"/>
      <c r="BFL674" s="230"/>
      <c r="BFM674" s="275"/>
      <c r="BGA674" s="247"/>
      <c r="BGB674" s="230"/>
      <c r="BGC674" s="275"/>
      <c r="BGQ674" s="247"/>
      <c r="BGR674" s="230"/>
      <c r="BGS674" s="275"/>
      <c r="BHG674" s="247"/>
      <c r="BHH674" s="230"/>
      <c r="BHI674" s="275"/>
      <c r="BHW674" s="247"/>
      <c r="BHX674" s="230"/>
      <c r="BHY674" s="275"/>
      <c r="BIM674" s="247"/>
      <c r="BIN674" s="230"/>
      <c r="BIO674" s="275"/>
      <c r="BJC674" s="247"/>
      <c r="BJD674" s="230"/>
      <c r="BJE674" s="275"/>
      <c r="BJS674" s="247"/>
      <c r="BJT674" s="230"/>
      <c r="BJU674" s="275"/>
      <c r="BKI674" s="247"/>
      <c r="BKJ674" s="230"/>
      <c r="BKK674" s="275"/>
      <c r="BKY674" s="247"/>
      <c r="BKZ674" s="230"/>
      <c r="BLA674" s="275"/>
      <c r="BLO674" s="247"/>
      <c r="BLP674" s="230"/>
      <c r="BLQ674" s="275"/>
      <c r="BME674" s="247"/>
      <c r="BMF674" s="230"/>
      <c r="BMG674" s="275"/>
      <c r="BMU674" s="247"/>
      <c r="BMV674" s="230"/>
      <c r="BMW674" s="275"/>
      <c r="BNK674" s="247"/>
      <c r="BNL674" s="230"/>
      <c r="BNM674" s="275"/>
      <c r="BOA674" s="247"/>
      <c r="BOB674" s="230"/>
      <c r="BOC674" s="275"/>
      <c r="BOQ674" s="247"/>
      <c r="BOR674" s="230"/>
      <c r="BOS674" s="275"/>
      <c r="BPG674" s="247"/>
      <c r="BPH674" s="230"/>
      <c r="BPI674" s="275"/>
      <c r="BPW674" s="247"/>
      <c r="BPX674" s="230"/>
      <c r="BPY674" s="275"/>
      <c r="BQM674" s="247"/>
      <c r="BQN674" s="230"/>
      <c r="BQO674" s="275"/>
      <c r="BRC674" s="247"/>
      <c r="BRD674" s="230"/>
      <c r="BRE674" s="275"/>
      <c r="BRS674" s="247"/>
      <c r="BRT674" s="230"/>
      <c r="BRU674" s="275"/>
      <c r="BSI674" s="247"/>
      <c r="BSJ674" s="230"/>
      <c r="BSK674" s="275"/>
      <c r="BSY674" s="247"/>
      <c r="BSZ674" s="230"/>
      <c r="BTA674" s="275"/>
      <c r="BTO674" s="247"/>
      <c r="BTP674" s="230"/>
      <c r="BTQ674" s="275"/>
      <c r="BUE674" s="247"/>
      <c r="BUF674" s="230"/>
      <c r="BUG674" s="275"/>
      <c r="BUU674" s="247"/>
      <c r="BUV674" s="230"/>
      <c r="BUW674" s="275"/>
      <c r="BVK674" s="247"/>
      <c r="BVL674" s="230"/>
      <c r="BVM674" s="275"/>
      <c r="BWA674" s="247"/>
      <c r="BWB674" s="230"/>
      <c r="BWC674" s="275"/>
      <c r="BWQ674" s="247"/>
      <c r="BWR674" s="230"/>
      <c r="BWS674" s="275"/>
      <c r="BXG674" s="247"/>
      <c r="BXH674" s="230"/>
      <c r="BXI674" s="275"/>
      <c r="BXW674" s="247"/>
      <c r="BXX674" s="230"/>
      <c r="BXY674" s="275"/>
      <c r="BYM674" s="247"/>
      <c r="BYN674" s="230"/>
      <c r="BYO674" s="275"/>
      <c r="BZC674" s="247"/>
      <c r="BZD674" s="230"/>
      <c r="BZE674" s="275"/>
      <c r="BZS674" s="247"/>
      <c r="BZT674" s="230"/>
      <c r="BZU674" s="275"/>
      <c r="CAI674" s="247"/>
      <c r="CAJ674" s="230"/>
      <c r="CAK674" s="275"/>
      <c r="CAY674" s="247"/>
      <c r="CAZ674" s="230"/>
      <c r="CBA674" s="275"/>
      <c r="CBO674" s="247"/>
      <c r="CBP674" s="230"/>
      <c r="CBQ674" s="275"/>
      <c r="CCE674" s="247"/>
      <c r="CCF674" s="230"/>
      <c r="CCG674" s="275"/>
      <c r="CCU674" s="247"/>
      <c r="CCV674" s="230"/>
      <c r="CCW674" s="275"/>
      <c r="CDK674" s="247"/>
      <c r="CDL674" s="230"/>
      <c r="CDM674" s="275"/>
      <c r="CEA674" s="247"/>
      <c r="CEB674" s="230"/>
      <c r="CEC674" s="275"/>
      <c r="CEQ674" s="247"/>
      <c r="CER674" s="230"/>
      <c r="CES674" s="275"/>
      <c r="CFG674" s="247"/>
      <c r="CFH674" s="230"/>
      <c r="CFI674" s="275"/>
      <c r="CFW674" s="247"/>
      <c r="CFX674" s="230"/>
      <c r="CFY674" s="275"/>
      <c r="CGM674" s="247"/>
      <c r="CGN674" s="230"/>
      <c r="CGO674" s="275"/>
      <c r="CHC674" s="247"/>
      <c r="CHD674" s="230"/>
      <c r="CHE674" s="275"/>
      <c r="CHS674" s="247"/>
      <c r="CHT674" s="230"/>
      <c r="CHU674" s="275"/>
      <c r="CII674" s="247"/>
      <c r="CIJ674" s="230"/>
      <c r="CIK674" s="275"/>
      <c r="CIY674" s="247"/>
      <c r="CIZ674" s="230"/>
      <c r="CJA674" s="275"/>
      <c r="CJO674" s="247"/>
      <c r="CJP674" s="230"/>
      <c r="CJQ674" s="275"/>
      <c r="CKE674" s="247"/>
      <c r="CKF674" s="230"/>
      <c r="CKG674" s="275"/>
      <c r="CKU674" s="247"/>
      <c r="CKV674" s="230"/>
      <c r="CKW674" s="275"/>
      <c r="CLK674" s="247"/>
      <c r="CLL674" s="230"/>
      <c r="CLM674" s="275"/>
      <c r="CMA674" s="247"/>
      <c r="CMB674" s="230"/>
      <c r="CMC674" s="275"/>
      <c r="CMQ674" s="247"/>
      <c r="CMR674" s="230"/>
      <c r="CMS674" s="275"/>
      <c r="CNG674" s="247"/>
      <c r="CNH674" s="230"/>
      <c r="CNI674" s="275"/>
      <c r="CNW674" s="247"/>
      <c r="CNX674" s="230"/>
      <c r="CNY674" s="275"/>
      <c r="COM674" s="247"/>
      <c r="CON674" s="230"/>
      <c r="COO674" s="275"/>
      <c r="CPC674" s="247"/>
      <c r="CPD674" s="230"/>
      <c r="CPE674" s="275"/>
      <c r="CPS674" s="247"/>
      <c r="CPT674" s="230"/>
      <c r="CPU674" s="275"/>
      <c r="CQI674" s="247"/>
      <c r="CQJ674" s="230"/>
      <c r="CQK674" s="275"/>
      <c r="CQY674" s="247"/>
      <c r="CQZ674" s="230"/>
      <c r="CRA674" s="275"/>
      <c r="CRO674" s="247"/>
      <c r="CRP674" s="230"/>
      <c r="CRQ674" s="275"/>
      <c r="CSE674" s="247"/>
      <c r="CSF674" s="230"/>
      <c r="CSG674" s="275"/>
      <c r="CSU674" s="247"/>
      <c r="CSV674" s="230"/>
      <c r="CSW674" s="275"/>
      <c r="CTK674" s="247"/>
      <c r="CTL674" s="230"/>
      <c r="CTM674" s="275"/>
      <c r="CUA674" s="247"/>
      <c r="CUB674" s="230"/>
      <c r="CUC674" s="275"/>
      <c r="CUQ674" s="247"/>
      <c r="CUR674" s="230"/>
      <c r="CUS674" s="275"/>
      <c r="CVG674" s="247"/>
      <c r="CVH674" s="230"/>
      <c r="CVI674" s="275"/>
      <c r="CVW674" s="247"/>
      <c r="CVX674" s="230"/>
      <c r="CVY674" s="275"/>
      <c r="CWM674" s="247"/>
      <c r="CWN674" s="230"/>
      <c r="CWO674" s="275"/>
      <c r="CXC674" s="247"/>
      <c r="CXD674" s="230"/>
      <c r="CXE674" s="275"/>
      <c r="CXS674" s="247"/>
      <c r="CXT674" s="230"/>
      <c r="CXU674" s="275"/>
      <c r="CYI674" s="247"/>
      <c r="CYJ674" s="230"/>
      <c r="CYK674" s="275"/>
      <c r="CYY674" s="247"/>
      <c r="CYZ674" s="230"/>
      <c r="CZA674" s="275"/>
      <c r="CZO674" s="247"/>
      <c r="CZP674" s="230"/>
      <c r="CZQ674" s="275"/>
      <c r="DAE674" s="247"/>
      <c r="DAF674" s="230"/>
      <c r="DAG674" s="275"/>
      <c r="DAU674" s="247"/>
      <c r="DAV674" s="230"/>
      <c r="DAW674" s="275"/>
      <c r="DBK674" s="247"/>
      <c r="DBL674" s="230"/>
      <c r="DBM674" s="275"/>
      <c r="DCA674" s="247"/>
      <c r="DCB674" s="230"/>
      <c r="DCC674" s="275"/>
      <c r="DCQ674" s="247"/>
      <c r="DCR674" s="230"/>
      <c r="DCS674" s="275"/>
      <c r="DDG674" s="247"/>
      <c r="DDH674" s="230"/>
      <c r="DDI674" s="275"/>
      <c r="DDW674" s="247"/>
      <c r="DDX674" s="230"/>
      <c r="DDY674" s="275"/>
      <c r="DEM674" s="247"/>
      <c r="DEN674" s="230"/>
      <c r="DEO674" s="275"/>
      <c r="DFC674" s="247"/>
      <c r="DFD674" s="230"/>
      <c r="DFE674" s="275"/>
      <c r="DFS674" s="247"/>
      <c r="DFT674" s="230"/>
      <c r="DFU674" s="275"/>
      <c r="DGI674" s="247"/>
      <c r="DGJ674" s="230"/>
      <c r="DGK674" s="275"/>
      <c r="DGY674" s="247"/>
      <c r="DGZ674" s="230"/>
      <c r="DHA674" s="275"/>
      <c r="DHO674" s="247"/>
      <c r="DHP674" s="230"/>
      <c r="DHQ674" s="275"/>
      <c r="DIE674" s="247"/>
      <c r="DIF674" s="230"/>
      <c r="DIG674" s="275"/>
      <c r="DIU674" s="247"/>
      <c r="DIV674" s="230"/>
      <c r="DIW674" s="275"/>
      <c r="DJK674" s="247"/>
      <c r="DJL674" s="230"/>
      <c r="DJM674" s="275"/>
      <c r="DKA674" s="247"/>
      <c r="DKB674" s="230"/>
      <c r="DKC674" s="275"/>
      <c r="DKQ674" s="247"/>
      <c r="DKR674" s="230"/>
      <c r="DKS674" s="275"/>
      <c r="DLG674" s="247"/>
      <c r="DLH674" s="230"/>
      <c r="DLI674" s="275"/>
      <c r="DLW674" s="247"/>
      <c r="DLX674" s="230"/>
      <c r="DLY674" s="275"/>
      <c r="DMM674" s="247"/>
      <c r="DMN674" s="230"/>
      <c r="DMO674" s="275"/>
      <c r="DNC674" s="247"/>
      <c r="DND674" s="230"/>
      <c r="DNE674" s="275"/>
      <c r="DNS674" s="247"/>
      <c r="DNT674" s="230"/>
      <c r="DNU674" s="275"/>
      <c r="DOI674" s="247"/>
      <c r="DOJ674" s="230"/>
      <c r="DOK674" s="275"/>
      <c r="DOY674" s="247"/>
      <c r="DOZ674" s="230"/>
      <c r="DPA674" s="275"/>
      <c r="DPO674" s="247"/>
      <c r="DPP674" s="230"/>
      <c r="DPQ674" s="275"/>
      <c r="DQE674" s="247"/>
      <c r="DQF674" s="230"/>
      <c r="DQG674" s="275"/>
      <c r="DQU674" s="247"/>
      <c r="DQV674" s="230"/>
      <c r="DQW674" s="275"/>
      <c r="DRK674" s="247"/>
      <c r="DRL674" s="230"/>
      <c r="DRM674" s="275"/>
      <c r="DSA674" s="247"/>
      <c r="DSB674" s="230"/>
      <c r="DSC674" s="275"/>
      <c r="DSQ674" s="247"/>
      <c r="DSR674" s="230"/>
      <c r="DSS674" s="275"/>
      <c r="DTG674" s="247"/>
      <c r="DTH674" s="230"/>
      <c r="DTI674" s="275"/>
      <c r="DTW674" s="247"/>
      <c r="DTX674" s="230"/>
      <c r="DTY674" s="275"/>
      <c r="DUM674" s="247"/>
      <c r="DUN674" s="230"/>
      <c r="DUO674" s="275"/>
      <c r="DVC674" s="247"/>
      <c r="DVD674" s="230"/>
      <c r="DVE674" s="275"/>
      <c r="DVS674" s="247"/>
      <c r="DVT674" s="230"/>
      <c r="DVU674" s="275"/>
      <c r="DWI674" s="247"/>
      <c r="DWJ674" s="230"/>
      <c r="DWK674" s="275"/>
      <c r="DWY674" s="247"/>
      <c r="DWZ674" s="230"/>
      <c r="DXA674" s="275"/>
      <c r="DXO674" s="247"/>
      <c r="DXP674" s="230"/>
      <c r="DXQ674" s="275"/>
      <c r="DYE674" s="247"/>
      <c r="DYF674" s="230"/>
      <c r="DYG674" s="275"/>
      <c r="DYU674" s="247"/>
      <c r="DYV674" s="230"/>
      <c r="DYW674" s="275"/>
      <c r="DZK674" s="247"/>
      <c r="DZL674" s="230"/>
      <c r="DZM674" s="275"/>
      <c r="EAA674" s="247"/>
      <c r="EAB674" s="230"/>
      <c r="EAC674" s="275"/>
      <c r="EAQ674" s="247"/>
      <c r="EAR674" s="230"/>
      <c r="EAS674" s="275"/>
      <c r="EBG674" s="247"/>
      <c r="EBH674" s="230"/>
      <c r="EBI674" s="275"/>
      <c r="EBW674" s="247"/>
      <c r="EBX674" s="230"/>
      <c r="EBY674" s="275"/>
      <c r="ECM674" s="247"/>
      <c r="ECN674" s="230"/>
      <c r="ECO674" s="275"/>
      <c r="EDC674" s="247"/>
      <c r="EDD674" s="230"/>
      <c r="EDE674" s="275"/>
      <c r="EDS674" s="247"/>
      <c r="EDT674" s="230"/>
      <c r="EDU674" s="275"/>
      <c r="EEI674" s="247"/>
      <c r="EEJ674" s="230"/>
      <c r="EEK674" s="275"/>
      <c r="EEY674" s="247"/>
      <c r="EEZ674" s="230"/>
      <c r="EFA674" s="275"/>
      <c r="EFO674" s="247"/>
      <c r="EFP674" s="230"/>
      <c r="EFQ674" s="275"/>
      <c r="EGE674" s="247"/>
      <c r="EGF674" s="230"/>
      <c r="EGG674" s="275"/>
      <c r="EGU674" s="247"/>
      <c r="EGV674" s="230"/>
      <c r="EGW674" s="275"/>
      <c r="EHK674" s="247"/>
      <c r="EHL674" s="230"/>
      <c r="EHM674" s="275"/>
      <c r="EIA674" s="247"/>
      <c r="EIB674" s="230"/>
      <c r="EIC674" s="275"/>
      <c r="EIQ674" s="247"/>
      <c r="EIR674" s="230"/>
      <c r="EIS674" s="275"/>
      <c r="EJG674" s="247"/>
      <c r="EJH674" s="230"/>
      <c r="EJI674" s="275"/>
      <c r="EJW674" s="247"/>
      <c r="EJX674" s="230"/>
      <c r="EJY674" s="275"/>
      <c r="EKM674" s="247"/>
      <c r="EKN674" s="230"/>
      <c r="EKO674" s="275"/>
      <c r="ELC674" s="247"/>
      <c r="ELD674" s="230"/>
      <c r="ELE674" s="275"/>
      <c r="ELS674" s="247"/>
      <c r="ELT674" s="230"/>
      <c r="ELU674" s="275"/>
      <c r="EMI674" s="247"/>
      <c r="EMJ674" s="230"/>
      <c r="EMK674" s="275"/>
      <c r="EMY674" s="247"/>
      <c r="EMZ674" s="230"/>
      <c r="ENA674" s="275"/>
      <c r="ENO674" s="247"/>
      <c r="ENP674" s="230"/>
      <c r="ENQ674" s="275"/>
      <c r="EOE674" s="247"/>
      <c r="EOF674" s="230"/>
      <c r="EOG674" s="275"/>
      <c r="EOU674" s="247"/>
      <c r="EOV674" s="230"/>
      <c r="EOW674" s="275"/>
      <c r="EPK674" s="247"/>
      <c r="EPL674" s="230"/>
      <c r="EPM674" s="275"/>
      <c r="EQA674" s="247"/>
      <c r="EQB674" s="230"/>
      <c r="EQC674" s="275"/>
      <c r="EQQ674" s="247"/>
      <c r="EQR674" s="230"/>
      <c r="EQS674" s="275"/>
      <c r="ERG674" s="247"/>
      <c r="ERH674" s="230"/>
      <c r="ERI674" s="275"/>
      <c r="ERW674" s="247"/>
      <c r="ERX674" s="230"/>
      <c r="ERY674" s="275"/>
      <c r="ESM674" s="247"/>
      <c r="ESN674" s="230"/>
      <c r="ESO674" s="275"/>
      <c r="ETC674" s="247"/>
      <c r="ETD674" s="230"/>
      <c r="ETE674" s="275"/>
      <c r="ETS674" s="247"/>
      <c r="ETT674" s="230"/>
      <c r="ETU674" s="275"/>
      <c r="EUI674" s="247"/>
      <c r="EUJ674" s="230"/>
      <c r="EUK674" s="275"/>
      <c r="EUY674" s="247"/>
      <c r="EUZ674" s="230"/>
      <c r="EVA674" s="275"/>
      <c r="EVO674" s="247"/>
      <c r="EVP674" s="230"/>
      <c r="EVQ674" s="275"/>
      <c r="EWE674" s="247"/>
      <c r="EWF674" s="230"/>
      <c r="EWG674" s="275"/>
      <c r="EWU674" s="247"/>
      <c r="EWV674" s="230"/>
      <c r="EWW674" s="275"/>
      <c r="EXK674" s="247"/>
      <c r="EXL674" s="230"/>
      <c r="EXM674" s="275"/>
      <c r="EYA674" s="247"/>
      <c r="EYB674" s="230"/>
      <c r="EYC674" s="275"/>
      <c r="EYQ674" s="247"/>
      <c r="EYR674" s="230"/>
      <c r="EYS674" s="275"/>
      <c r="EZG674" s="247"/>
      <c r="EZH674" s="230"/>
      <c r="EZI674" s="275"/>
      <c r="EZW674" s="247"/>
      <c r="EZX674" s="230"/>
      <c r="EZY674" s="275"/>
      <c r="FAM674" s="247"/>
      <c r="FAN674" s="230"/>
      <c r="FAO674" s="275"/>
      <c r="FBC674" s="247"/>
      <c r="FBD674" s="230"/>
      <c r="FBE674" s="275"/>
      <c r="FBS674" s="247"/>
      <c r="FBT674" s="230"/>
      <c r="FBU674" s="275"/>
      <c r="FCI674" s="247"/>
      <c r="FCJ674" s="230"/>
      <c r="FCK674" s="275"/>
      <c r="FCY674" s="247"/>
      <c r="FCZ674" s="230"/>
      <c r="FDA674" s="275"/>
      <c r="FDO674" s="247"/>
      <c r="FDP674" s="230"/>
      <c r="FDQ674" s="275"/>
      <c r="FEE674" s="247"/>
      <c r="FEF674" s="230"/>
      <c r="FEG674" s="275"/>
      <c r="FEU674" s="247"/>
      <c r="FEV674" s="230"/>
      <c r="FEW674" s="275"/>
      <c r="FFK674" s="247"/>
      <c r="FFL674" s="230"/>
      <c r="FFM674" s="275"/>
      <c r="FGA674" s="247"/>
      <c r="FGB674" s="230"/>
      <c r="FGC674" s="275"/>
      <c r="FGQ674" s="247"/>
      <c r="FGR674" s="230"/>
      <c r="FGS674" s="275"/>
      <c r="FHG674" s="247"/>
      <c r="FHH674" s="230"/>
      <c r="FHI674" s="275"/>
      <c r="FHW674" s="247"/>
      <c r="FHX674" s="230"/>
      <c r="FHY674" s="275"/>
      <c r="FIM674" s="247"/>
      <c r="FIN674" s="230"/>
      <c r="FIO674" s="275"/>
      <c r="FJC674" s="247"/>
      <c r="FJD674" s="230"/>
      <c r="FJE674" s="275"/>
      <c r="FJS674" s="247"/>
      <c r="FJT674" s="230"/>
      <c r="FJU674" s="275"/>
      <c r="FKI674" s="247"/>
      <c r="FKJ674" s="230"/>
      <c r="FKK674" s="275"/>
      <c r="FKY674" s="247"/>
      <c r="FKZ674" s="230"/>
      <c r="FLA674" s="275"/>
      <c r="FLO674" s="247"/>
      <c r="FLP674" s="230"/>
      <c r="FLQ674" s="275"/>
      <c r="FME674" s="247"/>
      <c r="FMF674" s="230"/>
      <c r="FMG674" s="275"/>
      <c r="FMU674" s="247"/>
      <c r="FMV674" s="230"/>
      <c r="FMW674" s="275"/>
      <c r="FNK674" s="247"/>
      <c r="FNL674" s="230"/>
      <c r="FNM674" s="275"/>
      <c r="FOA674" s="247"/>
      <c r="FOB674" s="230"/>
      <c r="FOC674" s="275"/>
      <c r="FOQ674" s="247"/>
      <c r="FOR674" s="230"/>
      <c r="FOS674" s="275"/>
      <c r="FPG674" s="247"/>
      <c r="FPH674" s="230"/>
      <c r="FPI674" s="275"/>
      <c r="FPW674" s="247"/>
      <c r="FPX674" s="230"/>
      <c r="FPY674" s="275"/>
      <c r="FQM674" s="247"/>
      <c r="FQN674" s="230"/>
      <c r="FQO674" s="275"/>
      <c r="FRC674" s="247"/>
      <c r="FRD674" s="230"/>
      <c r="FRE674" s="275"/>
      <c r="FRS674" s="247"/>
      <c r="FRT674" s="230"/>
      <c r="FRU674" s="275"/>
      <c r="FSI674" s="247"/>
      <c r="FSJ674" s="230"/>
      <c r="FSK674" s="275"/>
      <c r="FSY674" s="247"/>
      <c r="FSZ674" s="230"/>
      <c r="FTA674" s="275"/>
      <c r="FTO674" s="247"/>
      <c r="FTP674" s="230"/>
      <c r="FTQ674" s="275"/>
      <c r="FUE674" s="247"/>
      <c r="FUF674" s="230"/>
      <c r="FUG674" s="275"/>
      <c r="FUU674" s="247"/>
      <c r="FUV674" s="230"/>
      <c r="FUW674" s="275"/>
      <c r="FVK674" s="247"/>
      <c r="FVL674" s="230"/>
      <c r="FVM674" s="275"/>
      <c r="FWA674" s="247"/>
      <c r="FWB674" s="230"/>
      <c r="FWC674" s="275"/>
      <c r="FWQ674" s="247"/>
      <c r="FWR674" s="230"/>
      <c r="FWS674" s="275"/>
      <c r="FXG674" s="247"/>
      <c r="FXH674" s="230"/>
      <c r="FXI674" s="275"/>
      <c r="FXW674" s="247"/>
      <c r="FXX674" s="230"/>
      <c r="FXY674" s="275"/>
      <c r="FYM674" s="247"/>
      <c r="FYN674" s="230"/>
      <c r="FYO674" s="275"/>
      <c r="FZC674" s="247"/>
      <c r="FZD674" s="230"/>
      <c r="FZE674" s="275"/>
      <c r="FZS674" s="247"/>
      <c r="FZT674" s="230"/>
      <c r="FZU674" s="275"/>
      <c r="GAI674" s="247"/>
      <c r="GAJ674" s="230"/>
      <c r="GAK674" s="275"/>
      <c r="GAY674" s="247"/>
      <c r="GAZ674" s="230"/>
      <c r="GBA674" s="275"/>
      <c r="GBO674" s="247"/>
      <c r="GBP674" s="230"/>
      <c r="GBQ674" s="275"/>
      <c r="GCE674" s="247"/>
      <c r="GCF674" s="230"/>
      <c r="GCG674" s="275"/>
      <c r="GCU674" s="247"/>
      <c r="GCV674" s="230"/>
      <c r="GCW674" s="275"/>
      <c r="GDK674" s="247"/>
      <c r="GDL674" s="230"/>
      <c r="GDM674" s="275"/>
      <c r="GEA674" s="247"/>
      <c r="GEB674" s="230"/>
      <c r="GEC674" s="275"/>
      <c r="GEQ674" s="247"/>
      <c r="GER674" s="230"/>
      <c r="GES674" s="275"/>
      <c r="GFG674" s="247"/>
      <c r="GFH674" s="230"/>
      <c r="GFI674" s="275"/>
      <c r="GFW674" s="247"/>
      <c r="GFX674" s="230"/>
      <c r="GFY674" s="275"/>
      <c r="GGM674" s="247"/>
      <c r="GGN674" s="230"/>
      <c r="GGO674" s="275"/>
      <c r="GHC674" s="247"/>
      <c r="GHD674" s="230"/>
      <c r="GHE674" s="275"/>
      <c r="GHS674" s="247"/>
      <c r="GHT674" s="230"/>
      <c r="GHU674" s="275"/>
      <c r="GII674" s="247"/>
      <c r="GIJ674" s="230"/>
      <c r="GIK674" s="275"/>
      <c r="GIY674" s="247"/>
      <c r="GIZ674" s="230"/>
      <c r="GJA674" s="275"/>
      <c r="GJO674" s="247"/>
      <c r="GJP674" s="230"/>
      <c r="GJQ674" s="275"/>
      <c r="GKE674" s="247"/>
      <c r="GKF674" s="230"/>
      <c r="GKG674" s="275"/>
      <c r="GKU674" s="247"/>
      <c r="GKV674" s="230"/>
      <c r="GKW674" s="275"/>
      <c r="GLK674" s="247"/>
      <c r="GLL674" s="230"/>
      <c r="GLM674" s="275"/>
      <c r="GMA674" s="247"/>
      <c r="GMB674" s="230"/>
      <c r="GMC674" s="275"/>
      <c r="GMQ674" s="247"/>
      <c r="GMR674" s="230"/>
      <c r="GMS674" s="275"/>
      <c r="GNG674" s="247"/>
      <c r="GNH674" s="230"/>
      <c r="GNI674" s="275"/>
      <c r="GNW674" s="247"/>
      <c r="GNX674" s="230"/>
      <c r="GNY674" s="275"/>
      <c r="GOM674" s="247"/>
      <c r="GON674" s="230"/>
      <c r="GOO674" s="275"/>
      <c r="GPC674" s="247"/>
      <c r="GPD674" s="230"/>
      <c r="GPE674" s="275"/>
      <c r="GPS674" s="247"/>
      <c r="GPT674" s="230"/>
      <c r="GPU674" s="275"/>
      <c r="GQI674" s="247"/>
      <c r="GQJ674" s="230"/>
      <c r="GQK674" s="275"/>
      <c r="GQY674" s="247"/>
      <c r="GQZ674" s="230"/>
      <c r="GRA674" s="275"/>
      <c r="GRO674" s="247"/>
      <c r="GRP674" s="230"/>
      <c r="GRQ674" s="275"/>
      <c r="GSE674" s="247"/>
      <c r="GSF674" s="230"/>
      <c r="GSG674" s="275"/>
      <c r="GSU674" s="247"/>
      <c r="GSV674" s="230"/>
      <c r="GSW674" s="275"/>
      <c r="GTK674" s="247"/>
      <c r="GTL674" s="230"/>
      <c r="GTM674" s="275"/>
      <c r="GUA674" s="247"/>
      <c r="GUB674" s="230"/>
      <c r="GUC674" s="275"/>
      <c r="GUQ674" s="247"/>
      <c r="GUR674" s="230"/>
      <c r="GUS674" s="275"/>
      <c r="GVG674" s="247"/>
      <c r="GVH674" s="230"/>
      <c r="GVI674" s="275"/>
      <c r="GVW674" s="247"/>
      <c r="GVX674" s="230"/>
      <c r="GVY674" s="275"/>
      <c r="GWM674" s="247"/>
      <c r="GWN674" s="230"/>
      <c r="GWO674" s="275"/>
      <c r="GXC674" s="247"/>
      <c r="GXD674" s="230"/>
      <c r="GXE674" s="275"/>
      <c r="GXS674" s="247"/>
      <c r="GXT674" s="230"/>
      <c r="GXU674" s="275"/>
      <c r="GYI674" s="247"/>
      <c r="GYJ674" s="230"/>
      <c r="GYK674" s="275"/>
      <c r="GYY674" s="247"/>
      <c r="GYZ674" s="230"/>
      <c r="GZA674" s="275"/>
      <c r="GZO674" s="247"/>
      <c r="GZP674" s="230"/>
      <c r="GZQ674" s="275"/>
      <c r="HAE674" s="247"/>
      <c r="HAF674" s="230"/>
      <c r="HAG674" s="275"/>
      <c r="HAU674" s="247"/>
      <c r="HAV674" s="230"/>
      <c r="HAW674" s="275"/>
      <c r="HBK674" s="247"/>
      <c r="HBL674" s="230"/>
      <c r="HBM674" s="275"/>
      <c r="HCA674" s="247"/>
      <c r="HCB674" s="230"/>
      <c r="HCC674" s="275"/>
      <c r="HCQ674" s="247"/>
      <c r="HCR674" s="230"/>
      <c r="HCS674" s="275"/>
      <c r="HDG674" s="247"/>
      <c r="HDH674" s="230"/>
      <c r="HDI674" s="275"/>
      <c r="HDW674" s="247"/>
      <c r="HDX674" s="230"/>
      <c r="HDY674" s="275"/>
      <c r="HEM674" s="247"/>
      <c r="HEN674" s="230"/>
      <c r="HEO674" s="275"/>
      <c r="HFC674" s="247"/>
      <c r="HFD674" s="230"/>
      <c r="HFE674" s="275"/>
      <c r="HFS674" s="247"/>
      <c r="HFT674" s="230"/>
      <c r="HFU674" s="275"/>
      <c r="HGI674" s="247"/>
      <c r="HGJ674" s="230"/>
      <c r="HGK674" s="275"/>
      <c r="HGY674" s="247"/>
      <c r="HGZ674" s="230"/>
      <c r="HHA674" s="275"/>
      <c r="HHO674" s="247"/>
      <c r="HHP674" s="230"/>
      <c r="HHQ674" s="275"/>
      <c r="HIE674" s="247"/>
      <c r="HIF674" s="230"/>
      <c r="HIG674" s="275"/>
      <c r="HIU674" s="247"/>
      <c r="HIV674" s="230"/>
      <c r="HIW674" s="275"/>
      <c r="HJK674" s="247"/>
      <c r="HJL674" s="230"/>
      <c r="HJM674" s="275"/>
      <c r="HKA674" s="247"/>
      <c r="HKB674" s="230"/>
      <c r="HKC674" s="275"/>
      <c r="HKQ674" s="247"/>
      <c r="HKR674" s="230"/>
      <c r="HKS674" s="275"/>
      <c r="HLG674" s="247"/>
      <c r="HLH674" s="230"/>
      <c r="HLI674" s="275"/>
      <c r="HLW674" s="247"/>
      <c r="HLX674" s="230"/>
      <c r="HLY674" s="275"/>
      <c r="HMM674" s="247"/>
      <c r="HMN674" s="230"/>
      <c r="HMO674" s="275"/>
      <c r="HNC674" s="247"/>
      <c r="HND674" s="230"/>
      <c r="HNE674" s="275"/>
      <c r="HNS674" s="247"/>
      <c r="HNT674" s="230"/>
      <c r="HNU674" s="275"/>
      <c r="HOI674" s="247"/>
      <c r="HOJ674" s="230"/>
      <c r="HOK674" s="275"/>
      <c r="HOY674" s="247"/>
      <c r="HOZ674" s="230"/>
      <c r="HPA674" s="275"/>
      <c r="HPO674" s="247"/>
      <c r="HPP674" s="230"/>
      <c r="HPQ674" s="275"/>
      <c r="HQE674" s="247"/>
      <c r="HQF674" s="230"/>
      <c r="HQG674" s="275"/>
      <c r="HQU674" s="247"/>
      <c r="HQV674" s="230"/>
      <c r="HQW674" s="275"/>
      <c r="HRK674" s="247"/>
      <c r="HRL674" s="230"/>
      <c r="HRM674" s="275"/>
      <c r="HSA674" s="247"/>
      <c r="HSB674" s="230"/>
      <c r="HSC674" s="275"/>
      <c r="HSQ674" s="247"/>
      <c r="HSR674" s="230"/>
      <c r="HSS674" s="275"/>
      <c r="HTG674" s="247"/>
      <c r="HTH674" s="230"/>
      <c r="HTI674" s="275"/>
      <c r="HTW674" s="247"/>
      <c r="HTX674" s="230"/>
      <c r="HTY674" s="275"/>
      <c r="HUM674" s="247"/>
      <c r="HUN674" s="230"/>
      <c r="HUO674" s="275"/>
      <c r="HVC674" s="247"/>
      <c r="HVD674" s="230"/>
      <c r="HVE674" s="275"/>
      <c r="HVS674" s="247"/>
      <c r="HVT674" s="230"/>
      <c r="HVU674" s="275"/>
      <c r="HWI674" s="247"/>
      <c r="HWJ674" s="230"/>
      <c r="HWK674" s="275"/>
      <c r="HWY674" s="247"/>
      <c r="HWZ674" s="230"/>
      <c r="HXA674" s="275"/>
      <c r="HXO674" s="247"/>
      <c r="HXP674" s="230"/>
      <c r="HXQ674" s="275"/>
      <c r="HYE674" s="247"/>
      <c r="HYF674" s="230"/>
      <c r="HYG674" s="275"/>
      <c r="HYU674" s="247"/>
      <c r="HYV674" s="230"/>
      <c r="HYW674" s="275"/>
      <c r="HZK674" s="247"/>
      <c r="HZL674" s="230"/>
      <c r="HZM674" s="275"/>
      <c r="IAA674" s="247"/>
      <c r="IAB674" s="230"/>
      <c r="IAC674" s="275"/>
      <c r="IAQ674" s="247"/>
      <c r="IAR674" s="230"/>
      <c r="IAS674" s="275"/>
      <c r="IBG674" s="247"/>
      <c r="IBH674" s="230"/>
      <c r="IBI674" s="275"/>
      <c r="IBW674" s="247"/>
      <c r="IBX674" s="230"/>
      <c r="IBY674" s="275"/>
      <c r="ICM674" s="247"/>
      <c r="ICN674" s="230"/>
      <c r="ICO674" s="275"/>
      <c r="IDC674" s="247"/>
      <c r="IDD674" s="230"/>
      <c r="IDE674" s="275"/>
      <c r="IDS674" s="247"/>
      <c r="IDT674" s="230"/>
      <c r="IDU674" s="275"/>
      <c r="IEI674" s="247"/>
      <c r="IEJ674" s="230"/>
      <c r="IEK674" s="275"/>
      <c r="IEY674" s="247"/>
      <c r="IEZ674" s="230"/>
      <c r="IFA674" s="275"/>
      <c r="IFO674" s="247"/>
      <c r="IFP674" s="230"/>
      <c r="IFQ674" s="275"/>
      <c r="IGE674" s="247"/>
      <c r="IGF674" s="230"/>
      <c r="IGG674" s="275"/>
      <c r="IGU674" s="247"/>
      <c r="IGV674" s="230"/>
      <c r="IGW674" s="275"/>
      <c r="IHK674" s="247"/>
      <c r="IHL674" s="230"/>
      <c r="IHM674" s="275"/>
      <c r="IIA674" s="247"/>
      <c r="IIB674" s="230"/>
      <c r="IIC674" s="275"/>
      <c r="IIQ674" s="247"/>
      <c r="IIR674" s="230"/>
      <c r="IIS674" s="275"/>
      <c r="IJG674" s="247"/>
      <c r="IJH674" s="230"/>
      <c r="IJI674" s="275"/>
      <c r="IJW674" s="247"/>
      <c r="IJX674" s="230"/>
      <c r="IJY674" s="275"/>
      <c r="IKM674" s="247"/>
      <c r="IKN674" s="230"/>
      <c r="IKO674" s="275"/>
      <c r="ILC674" s="247"/>
      <c r="ILD674" s="230"/>
      <c r="ILE674" s="275"/>
      <c r="ILS674" s="247"/>
      <c r="ILT674" s="230"/>
      <c r="ILU674" s="275"/>
      <c r="IMI674" s="247"/>
      <c r="IMJ674" s="230"/>
      <c r="IMK674" s="275"/>
      <c r="IMY674" s="247"/>
      <c r="IMZ674" s="230"/>
      <c r="INA674" s="275"/>
      <c r="INO674" s="247"/>
      <c r="INP674" s="230"/>
      <c r="INQ674" s="275"/>
      <c r="IOE674" s="247"/>
      <c r="IOF674" s="230"/>
      <c r="IOG674" s="275"/>
      <c r="IOU674" s="247"/>
      <c r="IOV674" s="230"/>
      <c r="IOW674" s="275"/>
      <c r="IPK674" s="247"/>
      <c r="IPL674" s="230"/>
      <c r="IPM674" s="275"/>
      <c r="IQA674" s="247"/>
      <c r="IQB674" s="230"/>
      <c r="IQC674" s="275"/>
      <c r="IQQ674" s="247"/>
      <c r="IQR674" s="230"/>
      <c r="IQS674" s="275"/>
      <c r="IRG674" s="247"/>
      <c r="IRH674" s="230"/>
      <c r="IRI674" s="275"/>
      <c r="IRW674" s="247"/>
      <c r="IRX674" s="230"/>
      <c r="IRY674" s="275"/>
      <c r="ISM674" s="247"/>
      <c r="ISN674" s="230"/>
      <c r="ISO674" s="275"/>
      <c r="ITC674" s="247"/>
      <c r="ITD674" s="230"/>
      <c r="ITE674" s="275"/>
      <c r="ITS674" s="247"/>
      <c r="ITT674" s="230"/>
      <c r="ITU674" s="275"/>
      <c r="IUI674" s="247"/>
      <c r="IUJ674" s="230"/>
      <c r="IUK674" s="275"/>
      <c r="IUY674" s="247"/>
      <c r="IUZ674" s="230"/>
      <c r="IVA674" s="275"/>
      <c r="IVO674" s="247"/>
      <c r="IVP674" s="230"/>
      <c r="IVQ674" s="275"/>
      <c r="IWE674" s="247"/>
      <c r="IWF674" s="230"/>
      <c r="IWG674" s="275"/>
      <c r="IWU674" s="247"/>
      <c r="IWV674" s="230"/>
      <c r="IWW674" s="275"/>
      <c r="IXK674" s="247"/>
      <c r="IXL674" s="230"/>
      <c r="IXM674" s="275"/>
      <c r="IYA674" s="247"/>
      <c r="IYB674" s="230"/>
      <c r="IYC674" s="275"/>
      <c r="IYQ674" s="247"/>
      <c r="IYR674" s="230"/>
      <c r="IYS674" s="275"/>
      <c r="IZG674" s="247"/>
      <c r="IZH674" s="230"/>
      <c r="IZI674" s="275"/>
      <c r="IZW674" s="247"/>
      <c r="IZX674" s="230"/>
      <c r="IZY674" s="275"/>
      <c r="JAM674" s="247"/>
      <c r="JAN674" s="230"/>
      <c r="JAO674" s="275"/>
      <c r="JBC674" s="247"/>
      <c r="JBD674" s="230"/>
      <c r="JBE674" s="275"/>
      <c r="JBS674" s="247"/>
      <c r="JBT674" s="230"/>
      <c r="JBU674" s="275"/>
      <c r="JCI674" s="247"/>
      <c r="JCJ674" s="230"/>
      <c r="JCK674" s="275"/>
      <c r="JCY674" s="247"/>
      <c r="JCZ674" s="230"/>
      <c r="JDA674" s="275"/>
      <c r="JDO674" s="247"/>
      <c r="JDP674" s="230"/>
      <c r="JDQ674" s="275"/>
      <c r="JEE674" s="247"/>
      <c r="JEF674" s="230"/>
      <c r="JEG674" s="275"/>
      <c r="JEU674" s="247"/>
      <c r="JEV674" s="230"/>
      <c r="JEW674" s="275"/>
      <c r="JFK674" s="247"/>
      <c r="JFL674" s="230"/>
      <c r="JFM674" s="275"/>
      <c r="JGA674" s="247"/>
      <c r="JGB674" s="230"/>
      <c r="JGC674" s="275"/>
      <c r="JGQ674" s="247"/>
      <c r="JGR674" s="230"/>
      <c r="JGS674" s="275"/>
      <c r="JHG674" s="247"/>
      <c r="JHH674" s="230"/>
      <c r="JHI674" s="275"/>
      <c r="JHW674" s="247"/>
      <c r="JHX674" s="230"/>
      <c r="JHY674" s="275"/>
      <c r="JIM674" s="247"/>
      <c r="JIN674" s="230"/>
      <c r="JIO674" s="275"/>
      <c r="JJC674" s="247"/>
      <c r="JJD674" s="230"/>
      <c r="JJE674" s="275"/>
      <c r="JJS674" s="247"/>
      <c r="JJT674" s="230"/>
      <c r="JJU674" s="275"/>
      <c r="JKI674" s="247"/>
      <c r="JKJ674" s="230"/>
      <c r="JKK674" s="275"/>
      <c r="JKY674" s="247"/>
      <c r="JKZ674" s="230"/>
      <c r="JLA674" s="275"/>
      <c r="JLO674" s="247"/>
      <c r="JLP674" s="230"/>
      <c r="JLQ674" s="275"/>
      <c r="JME674" s="247"/>
      <c r="JMF674" s="230"/>
      <c r="JMG674" s="275"/>
      <c r="JMU674" s="247"/>
      <c r="JMV674" s="230"/>
      <c r="JMW674" s="275"/>
      <c r="JNK674" s="247"/>
      <c r="JNL674" s="230"/>
      <c r="JNM674" s="275"/>
      <c r="JOA674" s="247"/>
      <c r="JOB674" s="230"/>
      <c r="JOC674" s="275"/>
      <c r="JOQ674" s="247"/>
      <c r="JOR674" s="230"/>
      <c r="JOS674" s="275"/>
      <c r="JPG674" s="247"/>
      <c r="JPH674" s="230"/>
      <c r="JPI674" s="275"/>
      <c r="JPW674" s="247"/>
      <c r="JPX674" s="230"/>
      <c r="JPY674" s="275"/>
      <c r="JQM674" s="247"/>
      <c r="JQN674" s="230"/>
      <c r="JQO674" s="275"/>
      <c r="JRC674" s="247"/>
      <c r="JRD674" s="230"/>
      <c r="JRE674" s="275"/>
      <c r="JRS674" s="247"/>
      <c r="JRT674" s="230"/>
      <c r="JRU674" s="275"/>
      <c r="JSI674" s="247"/>
      <c r="JSJ674" s="230"/>
      <c r="JSK674" s="275"/>
      <c r="JSY674" s="247"/>
      <c r="JSZ674" s="230"/>
      <c r="JTA674" s="275"/>
      <c r="JTO674" s="247"/>
      <c r="JTP674" s="230"/>
      <c r="JTQ674" s="275"/>
      <c r="JUE674" s="247"/>
      <c r="JUF674" s="230"/>
      <c r="JUG674" s="275"/>
      <c r="JUU674" s="247"/>
      <c r="JUV674" s="230"/>
      <c r="JUW674" s="275"/>
      <c r="JVK674" s="247"/>
      <c r="JVL674" s="230"/>
      <c r="JVM674" s="275"/>
      <c r="JWA674" s="247"/>
      <c r="JWB674" s="230"/>
      <c r="JWC674" s="275"/>
      <c r="JWQ674" s="247"/>
      <c r="JWR674" s="230"/>
      <c r="JWS674" s="275"/>
      <c r="JXG674" s="247"/>
      <c r="JXH674" s="230"/>
      <c r="JXI674" s="275"/>
      <c r="JXW674" s="247"/>
      <c r="JXX674" s="230"/>
      <c r="JXY674" s="275"/>
      <c r="JYM674" s="247"/>
      <c r="JYN674" s="230"/>
      <c r="JYO674" s="275"/>
      <c r="JZC674" s="247"/>
      <c r="JZD674" s="230"/>
      <c r="JZE674" s="275"/>
      <c r="JZS674" s="247"/>
      <c r="JZT674" s="230"/>
      <c r="JZU674" s="275"/>
      <c r="KAI674" s="247"/>
      <c r="KAJ674" s="230"/>
      <c r="KAK674" s="275"/>
      <c r="KAY674" s="247"/>
      <c r="KAZ674" s="230"/>
      <c r="KBA674" s="275"/>
      <c r="KBO674" s="247"/>
      <c r="KBP674" s="230"/>
      <c r="KBQ674" s="275"/>
      <c r="KCE674" s="247"/>
      <c r="KCF674" s="230"/>
      <c r="KCG674" s="275"/>
      <c r="KCU674" s="247"/>
      <c r="KCV674" s="230"/>
      <c r="KCW674" s="275"/>
      <c r="KDK674" s="247"/>
      <c r="KDL674" s="230"/>
      <c r="KDM674" s="275"/>
      <c r="KEA674" s="247"/>
      <c r="KEB674" s="230"/>
      <c r="KEC674" s="275"/>
      <c r="KEQ674" s="247"/>
      <c r="KER674" s="230"/>
      <c r="KES674" s="275"/>
      <c r="KFG674" s="247"/>
      <c r="KFH674" s="230"/>
      <c r="KFI674" s="275"/>
      <c r="KFW674" s="247"/>
      <c r="KFX674" s="230"/>
      <c r="KFY674" s="275"/>
      <c r="KGM674" s="247"/>
      <c r="KGN674" s="230"/>
      <c r="KGO674" s="275"/>
      <c r="KHC674" s="247"/>
      <c r="KHD674" s="230"/>
      <c r="KHE674" s="275"/>
      <c r="KHS674" s="247"/>
      <c r="KHT674" s="230"/>
      <c r="KHU674" s="275"/>
      <c r="KII674" s="247"/>
      <c r="KIJ674" s="230"/>
      <c r="KIK674" s="275"/>
      <c r="KIY674" s="247"/>
      <c r="KIZ674" s="230"/>
      <c r="KJA674" s="275"/>
      <c r="KJO674" s="247"/>
      <c r="KJP674" s="230"/>
      <c r="KJQ674" s="275"/>
      <c r="KKE674" s="247"/>
      <c r="KKF674" s="230"/>
      <c r="KKG674" s="275"/>
      <c r="KKU674" s="247"/>
      <c r="KKV674" s="230"/>
      <c r="KKW674" s="275"/>
      <c r="KLK674" s="247"/>
      <c r="KLL674" s="230"/>
      <c r="KLM674" s="275"/>
      <c r="KMA674" s="247"/>
      <c r="KMB674" s="230"/>
      <c r="KMC674" s="275"/>
      <c r="KMQ674" s="247"/>
      <c r="KMR674" s="230"/>
      <c r="KMS674" s="275"/>
      <c r="KNG674" s="247"/>
      <c r="KNH674" s="230"/>
      <c r="KNI674" s="275"/>
      <c r="KNW674" s="247"/>
      <c r="KNX674" s="230"/>
      <c r="KNY674" s="275"/>
      <c r="KOM674" s="247"/>
      <c r="KON674" s="230"/>
      <c r="KOO674" s="275"/>
      <c r="KPC674" s="247"/>
      <c r="KPD674" s="230"/>
      <c r="KPE674" s="275"/>
      <c r="KPS674" s="247"/>
      <c r="KPT674" s="230"/>
      <c r="KPU674" s="275"/>
      <c r="KQI674" s="247"/>
      <c r="KQJ674" s="230"/>
      <c r="KQK674" s="275"/>
      <c r="KQY674" s="247"/>
      <c r="KQZ674" s="230"/>
      <c r="KRA674" s="275"/>
      <c r="KRO674" s="247"/>
      <c r="KRP674" s="230"/>
      <c r="KRQ674" s="275"/>
      <c r="KSE674" s="247"/>
      <c r="KSF674" s="230"/>
      <c r="KSG674" s="275"/>
      <c r="KSU674" s="247"/>
      <c r="KSV674" s="230"/>
      <c r="KSW674" s="275"/>
      <c r="KTK674" s="247"/>
      <c r="KTL674" s="230"/>
      <c r="KTM674" s="275"/>
      <c r="KUA674" s="247"/>
      <c r="KUB674" s="230"/>
      <c r="KUC674" s="275"/>
      <c r="KUQ674" s="247"/>
      <c r="KUR674" s="230"/>
      <c r="KUS674" s="275"/>
      <c r="KVG674" s="247"/>
      <c r="KVH674" s="230"/>
      <c r="KVI674" s="275"/>
      <c r="KVW674" s="247"/>
      <c r="KVX674" s="230"/>
      <c r="KVY674" s="275"/>
      <c r="KWM674" s="247"/>
      <c r="KWN674" s="230"/>
      <c r="KWO674" s="275"/>
      <c r="KXC674" s="247"/>
      <c r="KXD674" s="230"/>
      <c r="KXE674" s="275"/>
      <c r="KXS674" s="247"/>
      <c r="KXT674" s="230"/>
      <c r="KXU674" s="275"/>
      <c r="KYI674" s="247"/>
      <c r="KYJ674" s="230"/>
      <c r="KYK674" s="275"/>
      <c r="KYY674" s="247"/>
      <c r="KYZ674" s="230"/>
      <c r="KZA674" s="275"/>
      <c r="KZO674" s="247"/>
      <c r="KZP674" s="230"/>
      <c r="KZQ674" s="275"/>
      <c r="LAE674" s="247"/>
      <c r="LAF674" s="230"/>
      <c r="LAG674" s="275"/>
      <c r="LAU674" s="247"/>
      <c r="LAV674" s="230"/>
      <c r="LAW674" s="275"/>
      <c r="LBK674" s="247"/>
      <c r="LBL674" s="230"/>
      <c r="LBM674" s="275"/>
      <c r="LCA674" s="247"/>
      <c r="LCB674" s="230"/>
      <c r="LCC674" s="275"/>
      <c r="LCQ674" s="247"/>
      <c r="LCR674" s="230"/>
      <c r="LCS674" s="275"/>
      <c r="LDG674" s="247"/>
      <c r="LDH674" s="230"/>
      <c r="LDI674" s="275"/>
      <c r="LDW674" s="247"/>
      <c r="LDX674" s="230"/>
      <c r="LDY674" s="275"/>
      <c r="LEM674" s="247"/>
      <c r="LEN674" s="230"/>
      <c r="LEO674" s="275"/>
      <c r="LFC674" s="247"/>
      <c r="LFD674" s="230"/>
      <c r="LFE674" s="275"/>
      <c r="LFS674" s="247"/>
      <c r="LFT674" s="230"/>
      <c r="LFU674" s="275"/>
      <c r="LGI674" s="247"/>
      <c r="LGJ674" s="230"/>
      <c r="LGK674" s="275"/>
      <c r="LGY674" s="247"/>
      <c r="LGZ674" s="230"/>
      <c r="LHA674" s="275"/>
      <c r="LHO674" s="247"/>
      <c r="LHP674" s="230"/>
      <c r="LHQ674" s="275"/>
      <c r="LIE674" s="247"/>
      <c r="LIF674" s="230"/>
      <c r="LIG674" s="275"/>
      <c r="LIU674" s="247"/>
      <c r="LIV674" s="230"/>
      <c r="LIW674" s="275"/>
      <c r="LJK674" s="247"/>
      <c r="LJL674" s="230"/>
      <c r="LJM674" s="275"/>
      <c r="LKA674" s="247"/>
      <c r="LKB674" s="230"/>
      <c r="LKC674" s="275"/>
      <c r="LKQ674" s="247"/>
      <c r="LKR674" s="230"/>
      <c r="LKS674" s="275"/>
      <c r="LLG674" s="247"/>
      <c r="LLH674" s="230"/>
      <c r="LLI674" s="275"/>
      <c r="LLW674" s="247"/>
      <c r="LLX674" s="230"/>
      <c r="LLY674" s="275"/>
      <c r="LMM674" s="247"/>
      <c r="LMN674" s="230"/>
      <c r="LMO674" s="275"/>
      <c r="LNC674" s="247"/>
      <c r="LND674" s="230"/>
      <c r="LNE674" s="275"/>
      <c r="LNS674" s="247"/>
      <c r="LNT674" s="230"/>
      <c r="LNU674" s="275"/>
      <c r="LOI674" s="247"/>
      <c r="LOJ674" s="230"/>
      <c r="LOK674" s="275"/>
      <c r="LOY674" s="247"/>
      <c r="LOZ674" s="230"/>
      <c r="LPA674" s="275"/>
      <c r="LPO674" s="247"/>
      <c r="LPP674" s="230"/>
      <c r="LPQ674" s="275"/>
      <c r="LQE674" s="247"/>
      <c r="LQF674" s="230"/>
      <c r="LQG674" s="275"/>
      <c r="LQU674" s="247"/>
      <c r="LQV674" s="230"/>
      <c r="LQW674" s="275"/>
      <c r="LRK674" s="247"/>
      <c r="LRL674" s="230"/>
      <c r="LRM674" s="275"/>
      <c r="LSA674" s="247"/>
      <c r="LSB674" s="230"/>
      <c r="LSC674" s="275"/>
      <c r="LSQ674" s="247"/>
      <c r="LSR674" s="230"/>
      <c r="LSS674" s="275"/>
      <c r="LTG674" s="247"/>
      <c r="LTH674" s="230"/>
      <c r="LTI674" s="275"/>
      <c r="LTW674" s="247"/>
      <c r="LTX674" s="230"/>
      <c r="LTY674" s="275"/>
      <c r="LUM674" s="247"/>
      <c r="LUN674" s="230"/>
      <c r="LUO674" s="275"/>
      <c r="LVC674" s="247"/>
      <c r="LVD674" s="230"/>
      <c r="LVE674" s="275"/>
      <c r="LVS674" s="247"/>
      <c r="LVT674" s="230"/>
      <c r="LVU674" s="275"/>
      <c r="LWI674" s="247"/>
      <c r="LWJ674" s="230"/>
      <c r="LWK674" s="275"/>
      <c r="LWY674" s="247"/>
      <c r="LWZ674" s="230"/>
      <c r="LXA674" s="275"/>
      <c r="LXO674" s="247"/>
      <c r="LXP674" s="230"/>
      <c r="LXQ674" s="275"/>
      <c r="LYE674" s="247"/>
      <c r="LYF674" s="230"/>
      <c r="LYG674" s="275"/>
      <c r="LYU674" s="247"/>
      <c r="LYV674" s="230"/>
      <c r="LYW674" s="275"/>
      <c r="LZK674" s="247"/>
      <c r="LZL674" s="230"/>
      <c r="LZM674" s="275"/>
      <c r="MAA674" s="247"/>
      <c r="MAB674" s="230"/>
      <c r="MAC674" s="275"/>
      <c r="MAQ674" s="247"/>
      <c r="MAR674" s="230"/>
      <c r="MAS674" s="275"/>
      <c r="MBG674" s="247"/>
      <c r="MBH674" s="230"/>
      <c r="MBI674" s="275"/>
      <c r="MBW674" s="247"/>
      <c r="MBX674" s="230"/>
      <c r="MBY674" s="275"/>
      <c r="MCM674" s="247"/>
      <c r="MCN674" s="230"/>
      <c r="MCO674" s="275"/>
      <c r="MDC674" s="247"/>
      <c r="MDD674" s="230"/>
      <c r="MDE674" s="275"/>
      <c r="MDS674" s="247"/>
      <c r="MDT674" s="230"/>
      <c r="MDU674" s="275"/>
      <c r="MEI674" s="247"/>
      <c r="MEJ674" s="230"/>
      <c r="MEK674" s="275"/>
      <c r="MEY674" s="247"/>
      <c r="MEZ674" s="230"/>
      <c r="MFA674" s="275"/>
      <c r="MFO674" s="247"/>
      <c r="MFP674" s="230"/>
      <c r="MFQ674" s="275"/>
      <c r="MGE674" s="247"/>
      <c r="MGF674" s="230"/>
      <c r="MGG674" s="275"/>
      <c r="MGU674" s="247"/>
      <c r="MGV674" s="230"/>
      <c r="MGW674" s="275"/>
      <c r="MHK674" s="247"/>
      <c r="MHL674" s="230"/>
      <c r="MHM674" s="275"/>
      <c r="MIA674" s="247"/>
      <c r="MIB674" s="230"/>
      <c r="MIC674" s="275"/>
      <c r="MIQ674" s="247"/>
      <c r="MIR674" s="230"/>
      <c r="MIS674" s="275"/>
      <c r="MJG674" s="247"/>
      <c r="MJH674" s="230"/>
      <c r="MJI674" s="275"/>
      <c r="MJW674" s="247"/>
      <c r="MJX674" s="230"/>
      <c r="MJY674" s="275"/>
      <c r="MKM674" s="247"/>
      <c r="MKN674" s="230"/>
      <c r="MKO674" s="275"/>
      <c r="MLC674" s="247"/>
      <c r="MLD674" s="230"/>
      <c r="MLE674" s="275"/>
      <c r="MLS674" s="247"/>
      <c r="MLT674" s="230"/>
      <c r="MLU674" s="275"/>
      <c r="MMI674" s="247"/>
      <c r="MMJ674" s="230"/>
      <c r="MMK674" s="275"/>
      <c r="MMY674" s="247"/>
      <c r="MMZ674" s="230"/>
      <c r="MNA674" s="275"/>
      <c r="MNO674" s="247"/>
      <c r="MNP674" s="230"/>
      <c r="MNQ674" s="275"/>
      <c r="MOE674" s="247"/>
      <c r="MOF674" s="230"/>
      <c r="MOG674" s="275"/>
      <c r="MOU674" s="247"/>
      <c r="MOV674" s="230"/>
      <c r="MOW674" s="275"/>
      <c r="MPK674" s="247"/>
      <c r="MPL674" s="230"/>
      <c r="MPM674" s="275"/>
      <c r="MQA674" s="247"/>
      <c r="MQB674" s="230"/>
      <c r="MQC674" s="275"/>
      <c r="MQQ674" s="247"/>
      <c r="MQR674" s="230"/>
      <c r="MQS674" s="275"/>
      <c r="MRG674" s="247"/>
      <c r="MRH674" s="230"/>
      <c r="MRI674" s="275"/>
      <c r="MRW674" s="247"/>
      <c r="MRX674" s="230"/>
      <c r="MRY674" s="275"/>
      <c r="MSM674" s="247"/>
      <c r="MSN674" s="230"/>
      <c r="MSO674" s="275"/>
      <c r="MTC674" s="247"/>
      <c r="MTD674" s="230"/>
      <c r="MTE674" s="275"/>
      <c r="MTS674" s="247"/>
      <c r="MTT674" s="230"/>
      <c r="MTU674" s="275"/>
      <c r="MUI674" s="247"/>
      <c r="MUJ674" s="230"/>
      <c r="MUK674" s="275"/>
      <c r="MUY674" s="247"/>
      <c r="MUZ674" s="230"/>
      <c r="MVA674" s="275"/>
      <c r="MVO674" s="247"/>
      <c r="MVP674" s="230"/>
      <c r="MVQ674" s="275"/>
      <c r="MWE674" s="247"/>
      <c r="MWF674" s="230"/>
      <c r="MWG674" s="275"/>
      <c r="MWU674" s="247"/>
      <c r="MWV674" s="230"/>
      <c r="MWW674" s="275"/>
      <c r="MXK674" s="247"/>
      <c r="MXL674" s="230"/>
      <c r="MXM674" s="275"/>
      <c r="MYA674" s="247"/>
      <c r="MYB674" s="230"/>
      <c r="MYC674" s="275"/>
      <c r="MYQ674" s="247"/>
      <c r="MYR674" s="230"/>
      <c r="MYS674" s="275"/>
      <c r="MZG674" s="247"/>
      <c r="MZH674" s="230"/>
      <c r="MZI674" s="275"/>
      <c r="MZW674" s="247"/>
      <c r="MZX674" s="230"/>
      <c r="MZY674" s="275"/>
      <c r="NAM674" s="247"/>
      <c r="NAN674" s="230"/>
      <c r="NAO674" s="275"/>
      <c r="NBC674" s="247"/>
      <c r="NBD674" s="230"/>
      <c r="NBE674" s="275"/>
      <c r="NBS674" s="247"/>
      <c r="NBT674" s="230"/>
      <c r="NBU674" s="275"/>
      <c r="NCI674" s="247"/>
      <c r="NCJ674" s="230"/>
      <c r="NCK674" s="275"/>
      <c r="NCY674" s="247"/>
      <c r="NCZ674" s="230"/>
      <c r="NDA674" s="275"/>
      <c r="NDO674" s="247"/>
      <c r="NDP674" s="230"/>
      <c r="NDQ674" s="275"/>
      <c r="NEE674" s="247"/>
      <c r="NEF674" s="230"/>
      <c r="NEG674" s="275"/>
      <c r="NEU674" s="247"/>
      <c r="NEV674" s="230"/>
      <c r="NEW674" s="275"/>
      <c r="NFK674" s="247"/>
      <c r="NFL674" s="230"/>
      <c r="NFM674" s="275"/>
      <c r="NGA674" s="247"/>
      <c r="NGB674" s="230"/>
      <c r="NGC674" s="275"/>
      <c r="NGQ674" s="247"/>
      <c r="NGR674" s="230"/>
      <c r="NGS674" s="275"/>
      <c r="NHG674" s="247"/>
      <c r="NHH674" s="230"/>
      <c r="NHI674" s="275"/>
      <c r="NHW674" s="247"/>
      <c r="NHX674" s="230"/>
      <c r="NHY674" s="275"/>
      <c r="NIM674" s="247"/>
      <c r="NIN674" s="230"/>
      <c r="NIO674" s="275"/>
      <c r="NJC674" s="247"/>
      <c r="NJD674" s="230"/>
      <c r="NJE674" s="275"/>
      <c r="NJS674" s="247"/>
      <c r="NJT674" s="230"/>
      <c r="NJU674" s="275"/>
      <c r="NKI674" s="247"/>
      <c r="NKJ674" s="230"/>
      <c r="NKK674" s="275"/>
      <c r="NKY674" s="247"/>
      <c r="NKZ674" s="230"/>
      <c r="NLA674" s="275"/>
      <c r="NLO674" s="247"/>
      <c r="NLP674" s="230"/>
      <c r="NLQ674" s="275"/>
      <c r="NME674" s="247"/>
      <c r="NMF674" s="230"/>
      <c r="NMG674" s="275"/>
      <c r="NMU674" s="247"/>
      <c r="NMV674" s="230"/>
      <c r="NMW674" s="275"/>
      <c r="NNK674" s="247"/>
      <c r="NNL674" s="230"/>
      <c r="NNM674" s="275"/>
      <c r="NOA674" s="247"/>
      <c r="NOB674" s="230"/>
      <c r="NOC674" s="275"/>
      <c r="NOQ674" s="247"/>
      <c r="NOR674" s="230"/>
      <c r="NOS674" s="275"/>
      <c r="NPG674" s="247"/>
      <c r="NPH674" s="230"/>
      <c r="NPI674" s="275"/>
      <c r="NPW674" s="247"/>
      <c r="NPX674" s="230"/>
      <c r="NPY674" s="275"/>
      <c r="NQM674" s="247"/>
      <c r="NQN674" s="230"/>
      <c r="NQO674" s="275"/>
      <c r="NRC674" s="247"/>
      <c r="NRD674" s="230"/>
      <c r="NRE674" s="275"/>
      <c r="NRS674" s="247"/>
      <c r="NRT674" s="230"/>
      <c r="NRU674" s="275"/>
      <c r="NSI674" s="247"/>
      <c r="NSJ674" s="230"/>
      <c r="NSK674" s="275"/>
      <c r="NSY674" s="247"/>
      <c r="NSZ674" s="230"/>
      <c r="NTA674" s="275"/>
      <c r="NTO674" s="247"/>
      <c r="NTP674" s="230"/>
      <c r="NTQ674" s="275"/>
      <c r="NUE674" s="247"/>
      <c r="NUF674" s="230"/>
      <c r="NUG674" s="275"/>
      <c r="NUU674" s="247"/>
      <c r="NUV674" s="230"/>
      <c r="NUW674" s="275"/>
      <c r="NVK674" s="247"/>
      <c r="NVL674" s="230"/>
      <c r="NVM674" s="275"/>
      <c r="NWA674" s="247"/>
      <c r="NWB674" s="230"/>
      <c r="NWC674" s="275"/>
      <c r="NWQ674" s="247"/>
      <c r="NWR674" s="230"/>
      <c r="NWS674" s="275"/>
      <c r="NXG674" s="247"/>
      <c r="NXH674" s="230"/>
      <c r="NXI674" s="275"/>
      <c r="NXW674" s="247"/>
      <c r="NXX674" s="230"/>
      <c r="NXY674" s="275"/>
      <c r="NYM674" s="247"/>
      <c r="NYN674" s="230"/>
      <c r="NYO674" s="275"/>
      <c r="NZC674" s="247"/>
      <c r="NZD674" s="230"/>
      <c r="NZE674" s="275"/>
      <c r="NZS674" s="247"/>
      <c r="NZT674" s="230"/>
      <c r="NZU674" s="275"/>
      <c r="OAI674" s="247"/>
      <c r="OAJ674" s="230"/>
      <c r="OAK674" s="275"/>
      <c r="OAY674" s="247"/>
      <c r="OAZ674" s="230"/>
      <c r="OBA674" s="275"/>
      <c r="OBO674" s="247"/>
      <c r="OBP674" s="230"/>
      <c r="OBQ674" s="275"/>
      <c r="OCE674" s="247"/>
      <c r="OCF674" s="230"/>
      <c r="OCG674" s="275"/>
      <c r="OCU674" s="247"/>
      <c r="OCV674" s="230"/>
      <c r="OCW674" s="275"/>
      <c r="ODK674" s="247"/>
      <c r="ODL674" s="230"/>
      <c r="ODM674" s="275"/>
      <c r="OEA674" s="247"/>
      <c r="OEB674" s="230"/>
      <c r="OEC674" s="275"/>
      <c r="OEQ674" s="247"/>
      <c r="OER674" s="230"/>
      <c r="OES674" s="275"/>
      <c r="OFG674" s="247"/>
      <c r="OFH674" s="230"/>
      <c r="OFI674" s="275"/>
      <c r="OFW674" s="247"/>
      <c r="OFX674" s="230"/>
      <c r="OFY674" s="275"/>
      <c r="OGM674" s="247"/>
      <c r="OGN674" s="230"/>
      <c r="OGO674" s="275"/>
      <c r="OHC674" s="247"/>
      <c r="OHD674" s="230"/>
      <c r="OHE674" s="275"/>
      <c r="OHS674" s="247"/>
      <c r="OHT674" s="230"/>
      <c r="OHU674" s="275"/>
      <c r="OII674" s="247"/>
      <c r="OIJ674" s="230"/>
      <c r="OIK674" s="275"/>
      <c r="OIY674" s="247"/>
      <c r="OIZ674" s="230"/>
      <c r="OJA674" s="275"/>
      <c r="OJO674" s="247"/>
      <c r="OJP674" s="230"/>
      <c r="OJQ674" s="275"/>
      <c r="OKE674" s="247"/>
      <c r="OKF674" s="230"/>
      <c r="OKG674" s="275"/>
      <c r="OKU674" s="247"/>
      <c r="OKV674" s="230"/>
      <c r="OKW674" s="275"/>
      <c r="OLK674" s="247"/>
      <c r="OLL674" s="230"/>
      <c r="OLM674" s="275"/>
      <c r="OMA674" s="247"/>
      <c r="OMB674" s="230"/>
      <c r="OMC674" s="275"/>
      <c r="OMQ674" s="247"/>
      <c r="OMR674" s="230"/>
      <c r="OMS674" s="275"/>
      <c r="ONG674" s="247"/>
      <c r="ONH674" s="230"/>
      <c r="ONI674" s="275"/>
      <c r="ONW674" s="247"/>
      <c r="ONX674" s="230"/>
      <c r="ONY674" s="275"/>
      <c r="OOM674" s="247"/>
      <c r="OON674" s="230"/>
      <c r="OOO674" s="275"/>
      <c r="OPC674" s="247"/>
      <c r="OPD674" s="230"/>
      <c r="OPE674" s="275"/>
      <c r="OPS674" s="247"/>
      <c r="OPT674" s="230"/>
      <c r="OPU674" s="275"/>
      <c r="OQI674" s="247"/>
      <c r="OQJ674" s="230"/>
      <c r="OQK674" s="275"/>
      <c r="OQY674" s="247"/>
      <c r="OQZ674" s="230"/>
      <c r="ORA674" s="275"/>
      <c r="ORO674" s="247"/>
      <c r="ORP674" s="230"/>
      <c r="ORQ674" s="275"/>
      <c r="OSE674" s="247"/>
      <c r="OSF674" s="230"/>
      <c r="OSG674" s="275"/>
      <c r="OSU674" s="247"/>
      <c r="OSV674" s="230"/>
      <c r="OSW674" s="275"/>
      <c r="OTK674" s="247"/>
      <c r="OTL674" s="230"/>
      <c r="OTM674" s="275"/>
      <c r="OUA674" s="247"/>
      <c r="OUB674" s="230"/>
      <c r="OUC674" s="275"/>
      <c r="OUQ674" s="247"/>
      <c r="OUR674" s="230"/>
      <c r="OUS674" s="275"/>
      <c r="OVG674" s="247"/>
      <c r="OVH674" s="230"/>
      <c r="OVI674" s="275"/>
      <c r="OVW674" s="247"/>
      <c r="OVX674" s="230"/>
      <c r="OVY674" s="275"/>
      <c r="OWM674" s="247"/>
      <c r="OWN674" s="230"/>
      <c r="OWO674" s="275"/>
      <c r="OXC674" s="247"/>
      <c r="OXD674" s="230"/>
      <c r="OXE674" s="275"/>
      <c r="OXS674" s="247"/>
      <c r="OXT674" s="230"/>
      <c r="OXU674" s="275"/>
      <c r="OYI674" s="247"/>
      <c r="OYJ674" s="230"/>
      <c r="OYK674" s="275"/>
      <c r="OYY674" s="247"/>
      <c r="OYZ674" s="230"/>
      <c r="OZA674" s="275"/>
      <c r="OZO674" s="247"/>
      <c r="OZP674" s="230"/>
      <c r="OZQ674" s="275"/>
      <c r="PAE674" s="247"/>
      <c r="PAF674" s="230"/>
      <c r="PAG674" s="275"/>
      <c r="PAU674" s="247"/>
      <c r="PAV674" s="230"/>
      <c r="PAW674" s="275"/>
      <c r="PBK674" s="247"/>
      <c r="PBL674" s="230"/>
      <c r="PBM674" s="275"/>
      <c r="PCA674" s="247"/>
      <c r="PCB674" s="230"/>
      <c r="PCC674" s="275"/>
      <c r="PCQ674" s="247"/>
      <c r="PCR674" s="230"/>
      <c r="PCS674" s="275"/>
      <c r="PDG674" s="247"/>
      <c r="PDH674" s="230"/>
      <c r="PDI674" s="275"/>
      <c r="PDW674" s="247"/>
      <c r="PDX674" s="230"/>
      <c r="PDY674" s="275"/>
      <c r="PEM674" s="247"/>
      <c r="PEN674" s="230"/>
      <c r="PEO674" s="275"/>
      <c r="PFC674" s="247"/>
      <c r="PFD674" s="230"/>
      <c r="PFE674" s="275"/>
      <c r="PFS674" s="247"/>
      <c r="PFT674" s="230"/>
      <c r="PFU674" s="275"/>
      <c r="PGI674" s="247"/>
      <c r="PGJ674" s="230"/>
      <c r="PGK674" s="275"/>
      <c r="PGY674" s="247"/>
      <c r="PGZ674" s="230"/>
      <c r="PHA674" s="275"/>
      <c r="PHO674" s="247"/>
      <c r="PHP674" s="230"/>
      <c r="PHQ674" s="275"/>
      <c r="PIE674" s="247"/>
      <c r="PIF674" s="230"/>
      <c r="PIG674" s="275"/>
      <c r="PIU674" s="247"/>
      <c r="PIV674" s="230"/>
      <c r="PIW674" s="275"/>
      <c r="PJK674" s="247"/>
      <c r="PJL674" s="230"/>
      <c r="PJM674" s="275"/>
      <c r="PKA674" s="247"/>
      <c r="PKB674" s="230"/>
      <c r="PKC674" s="275"/>
      <c r="PKQ674" s="247"/>
      <c r="PKR674" s="230"/>
      <c r="PKS674" s="275"/>
      <c r="PLG674" s="247"/>
      <c r="PLH674" s="230"/>
      <c r="PLI674" s="275"/>
      <c r="PLW674" s="247"/>
      <c r="PLX674" s="230"/>
      <c r="PLY674" s="275"/>
      <c r="PMM674" s="247"/>
      <c r="PMN674" s="230"/>
      <c r="PMO674" s="275"/>
      <c r="PNC674" s="247"/>
      <c r="PND674" s="230"/>
      <c r="PNE674" s="275"/>
      <c r="PNS674" s="247"/>
      <c r="PNT674" s="230"/>
      <c r="PNU674" s="275"/>
      <c r="POI674" s="247"/>
      <c r="POJ674" s="230"/>
      <c r="POK674" s="275"/>
      <c r="POY674" s="247"/>
      <c r="POZ674" s="230"/>
      <c r="PPA674" s="275"/>
      <c r="PPO674" s="247"/>
      <c r="PPP674" s="230"/>
      <c r="PPQ674" s="275"/>
      <c r="PQE674" s="247"/>
      <c r="PQF674" s="230"/>
      <c r="PQG674" s="275"/>
      <c r="PQU674" s="247"/>
      <c r="PQV674" s="230"/>
      <c r="PQW674" s="275"/>
      <c r="PRK674" s="247"/>
      <c r="PRL674" s="230"/>
      <c r="PRM674" s="275"/>
      <c r="PSA674" s="247"/>
      <c r="PSB674" s="230"/>
      <c r="PSC674" s="275"/>
      <c r="PSQ674" s="247"/>
      <c r="PSR674" s="230"/>
      <c r="PSS674" s="275"/>
      <c r="PTG674" s="247"/>
      <c r="PTH674" s="230"/>
      <c r="PTI674" s="275"/>
      <c r="PTW674" s="247"/>
      <c r="PTX674" s="230"/>
      <c r="PTY674" s="275"/>
      <c r="PUM674" s="247"/>
      <c r="PUN674" s="230"/>
      <c r="PUO674" s="275"/>
      <c r="PVC674" s="247"/>
      <c r="PVD674" s="230"/>
      <c r="PVE674" s="275"/>
      <c r="PVS674" s="247"/>
      <c r="PVT674" s="230"/>
      <c r="PVU674" s="275"/>
      <c r="PWI674" s="247"/>
      <c r="PWJ674" s="230"/>
      <c r="PWK674" s="275"/>
      <c r="PWY674" s="247"/>
      <c r="PWZ674" s="230"/>
      <c r="PXA674" s="275"/>
      <c r="PXO674" s="247"/>
      <c r="PXP674" s="230"/>
      <c r="PXQ674" s="275"/>
      <c r="PYE674" s="247"/>
      <c r="PYF674" s="230"/>
      <c r="PYG674" s="275"/>
      <c r="PYU674" s="247"/>
      <c r="PYV674" s="230"/>
      <c r="PYW674" s="275"/>
      <c r="PZK674" s="247"/>
      <c r="PZL674" s="230"/>
      <c r="PZM674" s="275"/>
      <c r="QAA674" s="247"/>
      <c r="QAB674" s="230"/>
      <c r="QAC674" s="275"/>
      <c r="QAQ674" s="247"/>
      <c r="QAR674" s="230"/>
      <c r="QAS674" s="275"/>
      <c r="QBG674" s="247"/>
      <c r="QBH674" s="230"/>
      <c r="QBI674" s="275"/>
      <c r="QBW674" s="247"/>
      <c r="QBX674" s="230"/>
      <c r="QBY674" s="275"/>
      <c r="QCM674" s="247"/>
      <c r="QCN674" s="230"/>
      <c r="QCO674" s="275"/>
      <c r="QDC674" s="247"/>
      <c r="QDD674" s="230"/>
      <c r="QDE674" s="275"/>
      <c r="QDS674" s="247"/>
      <c r="QDT674" s="230"/>
      <c r="QDU674" s="275"/>
      <c r="QEI674" s="247"/>
      <c r="QEJ674" s="230"/>
      <c r="QEK674" s="275"/>
      <c r="QEY674" s="247"/>
      <c r="QEZ674" s="230"/>
      <c r="QFA674" s="275"/>
      <c r="QFO674" s="247"/>
      <c r="QFP674" s="230"/>
      <c r="QFQ674" s="275"/>
      <c r="QGE674" s="247"/>
      <c r="QGF674" s="230"/>
      <c r="QGG674" s="275"/>
      <c r="QGU674" s="247"/>
      <c r="QGV674" s="230"/>
      <c r="QGW674" s="275"/>
      <c r="QHK674" s="247"/>
      <c r="QHL674" s="230"/>
      <c r="QHM674" s="275"/>
      <c r="QIA674" s="247"/>
      <c r="QIB674" s="230"/>
      <c r="QIC674" s="275"/>
      <c r="QIQ674" s="247"/>
      <c r="QIR674" s="230"/>
      <c r="QIS674" s="275"/>
      <c r="QJG674" s="247"/>
      <c r="QJH674" s="230"/>
      <c r="QJI674" s="275"/>
      <c r="QJW674" s="247"/>
      <c r="QJX674" s="230"/>
      <c r="QJY674" s="275"/>
      <c r="QKM674" s="247"/>
      <c r="QKN674" s="230"/>
      <c r="QKO674" s="275"/>
      <c r="QLC674" s="247"/>
      <c r="QLD674" s="230"/>
      <c r="QLE674" s="275"/>
      <c r="QLS674" s="247"/>
      <c r="QLT674" s="230"/>
      <c r="QLU674" s="275"/>
      <c r="QMI674" s="247"/>
      <c r="QMJ674" s="230"/>
      <c r="QMK674" s="275"/>
      <c r="QMY674" s="247"/>
      <c r="QMZ674" s="230"/>
      <c r="QNA674" s="275"/>
      <c r="QNO674" s="247"/>
      <c r="QNP674" s="230"/>
      <c r="QNQ674" s="275"/>
      <c r="QOE674" s="247"/>
      <c r="QOF674" s="230"/>
      <c r="QOG674" s="275"/>
      <c r="QOU674" s="247"/>
      <c r="QOV674" s="230"/>
      <c r="QOW674" s="275"/>
      <c r="QPK674" s="247"/>
      <c r="QPL674" s="230"/>
      <c r="QPM674" s="275"/>
      <c r="QQA674" s="247"/>
      <c r="QQB674" s="230"/>
      <c r="QQC674" s="275"/>
      <c r="QQQ674" s="247"/>
      <c r="QQR674" s="230"/>
      <c r="QQS674" s="275"/>
      <c r="QRG674" s="247"/>
      <c r="QRH674" s="230"/>
      <c r="QRI674" s="275"/>
      <c r="QRW674" s="247"/>
      <c r="QRX674" s="230"/>
      <c r="QRY674" s="275"/>
      <c r="QSM674" s="247"/>
      <c r="QSN674" s="230"/>
      <c r="QSO674" s="275"/>
      <c r="QTC674" s="247"/>
      <c r="QTD674" s="230"/>
      <c r="QTE674" s="275"/>
      <c r="QTS674" s="247"/>
      <c r="QTT674" s="230"/>
      <c r="QTU674" s="275"/>
      <c r="QUI674" s="247"/>
      <c r="QUJ674" s="230"/>
      <c r="QUK674" s="275"/>
      <c r="QUY674" s="247"/>
      <c r="QUZ674" s="230"/>
      <c r="QVA674" s="275"/>
      <c r="QVO674" s="247"/>
      <c r="QVP674" s="230"/>
      <c r="QVQ674" s="275"/>
      <c r="QWE674" s="247"/>
      <c r="QWF674" s="230"/>
      <c r="QWG674" s="275"/>
      <c r="QWU674" s="247"/>
      <c r="QWV674" s="230"/>
      <c r="QWW674" s="275"/>
      <c r="QXK674" s="247"/>
      <c r="QXL674" s="230"/>
      <c r="QXM674" s="275"/>
      <c r="QYA674" s="247"/>
      <c r="QYB674" s="230"/>
      <c r="QYC674" s="275"/>
      <c r="QYQ674" s="247"/>
      <c r="QYR674" s="230"/>
      <c r="QYS674" s="275"/>
      <c r="QZG674" s="247"/>
      <c r="QZH674" s="230"/>
      <c r="QZI674" s="275"/>
      <c r="QZW674" s="247"/>
      <c r="QZX674" s="230"/>
      <c r="QZY674" s="275"/>
      <c r="RAM674" s="247"/>
      <c r="RAN674" s="230"/>
      <c r="RAO674" s="275"/>
      <c r="RBC674" s="247"/>
      <c r="RBD674" s="230"/>
      <c r="RBE674" s="275"/>
      <c r="RBS674" s="247"/>
      <c r="RBT674" s="230"/>
      <c r="RBU674" s="275"/>
      <c r="RCI674" s="247"/>
      <c r="RCJ674" s="230"/>
      <c r="RCK674" s="275"/>
      <c r="RCY674" s="247"/>
      <c r="RCZ674" s="230"/>
      <c r="RDA674" s="275"/>
      <c r="RDO674" s="247"/>
      <c r="RDP674" s="230"/>
      <c r="RDQ674" s="275"/>
      <c r="REE674" s="247"/>
      <c r="REF674" s="230"/>
      <c r="REG674" s="275"/>
      <c r="REU674" s="247"/>
      <c r="REV674" s="230"/>
      <c r="REW674" s="275"/>
      <c r="RFK674" s="247"/>
      <c r="RFL674" s="230"/>
      <c r="RFM674" s="275"/>
      <c r="RGA674" s="247"/>
      <c r="RGB674" s="230"/>
      <c r="RGC674" s="275"/>
      <c r="RGQ674" s="247"/>
      <c r="RGR674" s="230"/>
      <c r="RGS674" s="275"/>
      <c r="RHG674" s="247"/>
      <c r="RHH674" s="230"/>
      <c r="RHI674" s="275"/>
      <c r="RHW674" s="247"/>
      <c r="RHX674" s="230"/>
      <c r="RHY674" s="275"/>
      <c r="RIM674" s="247"/>
      <c r="RIN674" s="230"/>
      <c r="RIO674" s="275"/>
      <c r="RJC674" s="247"/>
      <c r="RJD674" s="230"/>
      <c r="RJE674" s="275"/>
      <c r="RJS674" s="247"/>
      <c r="RJT674" s="230"/>
      <c r="RJU674" s="275"/>
      <c r="RKI674" s="247"/>
      <c r="RKJ674" s="230"/>
      <c r="RKK674" s="275"/>
      <c r="RKY674" s="247"/>
      <c r="RKZ674" s="230"/>
      <c r="RLA674" s="275"/>
      <c r="RLO674" s="247"/>
      <c r="RLP674" s="230"/>
      <c r="RLQ674" s="275"/>
      <c r="RME674" s="247"/>
      <c r="RMF674" s="230"/>
      <c r="RMG674" s="275"/>
      <c r="RMU674" s="247"/>
      <c r="RMV674" s="230"/>
      <c r="RMW674" s="275"/>
      <c r="RNK674" s="247"/>
      <c r="RNL674" s="230"/>
      <c r="RNM674" s="275"/>
      <c r="ROA674" s="247"/>
      <c r="ROB674" s="230"/>
      <c r="ROC674" s="275"/>
      <c r="ROQ674" s="247"/>
      <c r="ROR674" s="230"/>
      <c r="ROS674" s="275"/>
      <c r="RPG674" s="247"/>
      <c r="RPH674" s="230"/>
      <c r="RPI674" s="275"/>
      <c r="RPW674" s="247"/>
      <c r="RPX674" s="230"/>
      <c r="RPY674" s="275"/>
      <c r="RQM674" s="247"/>
      <c r="RQN674" s="230"/>
      <c r="RQO674" s="275"/>
      <c r="RRC674" s="247"/>
      <c r="RRD674" s="230"/>
      <c r="RRE674" s="275"/>
      <c r="RRS674" s="247"/>
      <c r="RRT674" s="230"/>
      <c r="RRU674" s="275"/>
      <c r="RSI674" s="247"/>
      <c r="RSJ674" s="230"/>
      <c r="RSK674" s="275"/>
      <c r="RSY674" s="247"/>
      <c r="RSZ674" s="230"/>
      <c r="RTA674" s="275"/>
      <c r="RTO674" s="247"/>
      <c r="RTP674" s="230"/>
      <c r="RTQ674" s="275"/>
      <c r="RUE674" s="247"/>
      <c r="RUF674" s="230"/>
      <c r="RUG674" s="275"/>
      <c r="RUU674" s="247"/>
      <c r="RUV674" s="230"/>
      <c r="RUW674" s="275"/>
      <c r="RVK674" s="247"/>
      <c r="RVL674" s="230"/>
      <c r="RVM674" s="275"/>
      <c r="RWA674" s="247"/>
      <c r="RWB674" s="230"/>
      <c r="RWC674" s="275"/>
      <c r="RWQ674" s="247"/>
      <c r="RWR674" s="230"/>
      <c r="RWS674" s="275"/>
      <c r="RXG674" s="247"/>
      <c r="RXH674" s="230"/>
      <c r="RXI674" s="275"/>
      <c r="RXW674" s="247"/>
      <c r="RXX674" s="230"/>
      <c r="RXY674" s="275"/>
      <c r="RYM674" s="247"/>
      <c r="RYN674" s="230"/>
      <c r="RYO674" s="275"/>
      <c r="RZC674" s="247"/>
      <c r="RZD674" s="230"/>
      <c r="RZE674" s="275"/>
      <c r="RZS674" s="247"/>
      <c r="RZT674" s="230"/>
      <c r="RZU674" s="275"/>
      <c r="SAI674" s="247"/>
      <c r="SAJ674" s="230"/>
      <c r="SAK674" s="275"/>
      <c r="SAY674" s="247"/>
      <c r="SAZ674" s="230"/>
      <c r="SBA674" s="275"/>
      <c r="SBO674" s="247"/>
      <c r="SBP674" s="230"/>
      <c r="SBQ674" s="275"/>
      <c r="SCE674" s="247"/>
      <c r="SCF674" s="230"/>
      <c r="SCG674" s="275"/>
      <c r="SCU674" s="247"/>
      <c r="SCV674" s="230"/>
      <c r="SCW674" s="275"/>
      <c r="SDK674" s="247"/>
      <c r="SDL674" s="230"/>
      <c r="SDM674" s="275"/>
      <c r="SEA674" s="247"/>
      <c r="SEB674" s="230"/>
      <c r="SEC674" s="275"/>
      <c r="SEQ674" s="247"/>
      <c r="SER674" s="230"/>
      <c r="SES674" s="275"/>
      <c r="SFG674" s="247"/>
      <c r="SFH674" s="230"/>
      <c r="SFI674" s="275"/>
      <c r="SFW674" s="247"/>
      <c r="SFX674" s="230"/>
      <c r="SFY674" s="275"/>
      <c r="SGM674" s="247"/>
      <c r="SGN674" s="230"/>
      <c r="SGO674" s="275"/>
      <c r="SHC674" s="247"/>
      <c r="SHD674" s="230"/>
      <c r="SHE674" s="275"/>
      <c r="SHS674" s="247"/>
      <c r="SHT674" s="230"/>
      <c r="SHU674" s="275"/>
      <c r="SII674" s="247"/>
      <c r="SIJ674" s="230"/>
      <c r="SIK674" s="275"/>
      <c r="SIY674" s="247"/>
      <c r="SIZ674" s="230"/>
      <c r="SJA674" s="275"/>
      <c r="SJO674" s="247"/>
      <c r="SJP674" s="230"/>
      <c r="SJQ674" s="275"/>
      <c r="SKE674" s="247"/>
      <c r="SKF674" s="230"/>
      <c r="SKG674" s="275"/>
      <c r="SKU674" s="247"/>
      <c r="SKV674" s="230"/>
      <c r="SKW674" s="275"/>
      <c r="SLK674" s="247"/>
      <c r="SLL674" s="230"/>
      <c r="SLM674" s="275"/>
      <c r="SMA674" s="247"/>
      <c r="SMB674" s="230"/>
      <c r="SMC674" s="275"/>
      <c r="SMQ674" s="247"/>
      <c r="SMR674" s="230"/>
      <c r="SMS674" s="275"/>
      <c r="SNG674" s="247"/>
      <c r="SNH674" s="230"/>
      <c r="SNI674" s="275"/>
      <c r="SNW674" s="247"/>
      <c r="SNX674" s="230"/>
      <c r="SNY674" s="275"/>
      <c r="SOM674" s="247"/>
      <c r="SON674" s="230"/>
      <c r="SOO674" s="275"/>
      <c r="SPC674" s="247"/>
      <c r="SPD674" s="230"/>
      <c r="SPE674" s="275"/>
      <c r="SPS674" s="247"/>
      <c r="SPT674" s="230"/>
      <c r="SPU674" s="275"/>
      <c r="SQI674" s="247"/>
      <c r="SQJ674" s="230"/>
      <c r="SQK674" s="275"/>
      <c r="SQY674" s="247"/>
      <c r="SQZ674" s="230"/>
      <c r="SRA674" s="275"/>
      <c r="SRO674" s="247"/>
      <c r="SRP674" s="230"/>
      <c r="SRQ674" s="275"/>
      <c r="SSE674" s="247"/>
      <c r="SSF674" s="230"/>
      <c r="SSG674" s="275"/>
      <c r="SSU674" s="247"/>
      <c r="SSV674" s="230"/>
      <c r="SSW674" s="275"/>
      <c r="STK674" s="247"/>
      <c r="STL674" s="230"/>
      <c r="STM674" s="275"/>
      <c r="SUA674" s="247"/>
      <c r="SUB674" s="230"/>
      <c r="SUC674" s="275"/>
      <c r="SUQ674" s="247"/>
      <c r="SUR674" s="230"/>
      <c r="SUS674" s="275"/>
      <c r="SVG674" s="247"/>
      <c r="SVH674" s="230"/>
      <c r="SVI674" s="275"/>
      <c r="SVW674" s="247"/>
      <c r="SVX674" s="230"/>
      <c r="SVY674" s="275"/>
      <c r="SWM674" s="247"/>
      <c r="SWN674" s="230"/>
      <c r="SWO674" s="275"/>
      <c r="SXC674" s="247"/>
      <c r="SXD674" s="230"/>
      <c r="SXE674" s="275"/>
      <c r="SXS674" s="247"/>
      <c r="SXT674" s="230"/>
      <c r="SXU674" s="275"/>
      <c r="SYI674" s="247"/>
      <c r="SYJ674" s="230"/>
      <c r="SYK674" s="275"/>
      <c r="SYY674" s="247"/>
      <c r="SYZ674" s="230"/>
      <c r="SZA674" s="275"/>
      <c r="SZO674" s="247"/>
      <c r="SZP674" s="230"/>
      <c r="SZQ674" s="275"/>
      <c r="TAE674" s="247"/>
      <c r="TAF674" s="230"/>
      <c r="TAG674" s="275"/>
      <c r="TAU674" s="247"/>
      <c r="TAV674" s="230"/>
      <c r="TAW674" s="275"/>
      <c r="TBK674" s="247"/>
      <c r="TBL674" s="230"/>
      <c r="TBM674" s="275"/>
      <c r="TCA674" s="247"/>
      <c r="TCB674" s="230"/>
      <c r="TCC674" s="275"/>
      <c r="TCQ674" s="247"/>
      <c r="TCR674" s="230"/>
      <c r="TCS674" s="275"/>
      <c r="TDG674" s="247"/>
      <c r="TDH674" s="230"/>
      <c r="TDI674" s="275"/>
      <c r="TDW674" s="247"/>
      <c r="TDX674" s="230"/>
      <c r="TDY674" s="275"/>
      <c r="TEM674" s="247"/>
      <c r="TEN674" s="230"/>
      <c r="TEO674" s="275"/>
      <c r="TFC674" s="247"/>
      <c r="TFD674" s="230"/>
      <c r="TFE674" s="275"/>
      <c r="TFS674" s="247"/>
      <c r="TFT674" s="230"/>
      <c r="TFU674" s="275"/>
      <c r="TGI674" s="247"/>
      <c r="TGJ674" s="230"/>
      <c r="TGK674" s="275"/>
      <c r="TGY674" s="247"/>
      <c r="TGZ674" s="230"/>
      <c r="THA674" s="275"/>
      <c r="THO674" s="247"/>
      <c r="THP674" s="230"/>
      <c r="THQ674" s="275"/>
      <c r="TIE674" s="247"/>
      <c r="TIF674" s="230"/>
      <c r="TIG674" s="275"/>
      <c r="TIU674" s="247"/>
      <c r="TIV674" s="230"/>
      <c r="TIW674" s="275"/>
      <c r="TJK674" s="247"/>
      <c r="TJL674" s="230"/>
      <c r="TJM674" s="275"/>
      <c r="TKA674" s="247"/>
      <c r="TKB674" s="230"/>
      <c r="TKC674" s="275"/>
      <c r="TKQ674" s="247"/>
      <c r="TKR674" s="230"/>
      <c r="TKS674" s="275"/>
      <c r="TLG674" s="247"/>
      <c r="TLH674" s="230"/>
      <c r="TLI674" s="275"/>
      <c r="TLW674" s="247"/>
      <c r="TLX674" s="230"/>
      <c r="TLY674" s="275"/>
      <c r="TMM674" s="247"/>
      <c r="TMN674" s="230"/>
      <c r="TMO674" s="275"/>
      <c r="TNC674" s="247"/>
      <c r="TND674" s="230"/>
      <c r="TNE674" s="275"/>
      <c r="TNS674" s="247"/>
      <c r="TNT674" s="230"/>
      <c r="TNU674" s="275"/>
      <c r="TOI674" s="247"/>
      <c r="TOJ674" s="230"/>
      <c r="TOK674" s="275"/>
      <c r="TOY674" s="247"/>
      <c r="TOZ674" s="230"/>
      <c r="TPA674" s="275"/>
      <c r="TPO674" s="247"/>
      <c r="TPP674" s="230"/>
      <c r="TPQ674" s="275"/>
      <c r="TQE674" s="247"/>
      <c r="TQF674" s="230"/>
      <c r="TQG674" s="275"/>
      <c r="TQU674" s="247"/>
      <c r="TQV674" s="230"/>
      <c r="TQW674" s="275"/>
      <c r="TRK674" s="247"/>
      <c r="TRL674" s="230"/>
      <c r="TRM674" s="275"/>
      <c r="TSA674" s="247"/>
      <c r="TSB674" s="230"/>
      <c r="TSC674" s="275"/>
      <c r="TSQ674" s="247"/>
      <c r="TSR674" s="230"/>
      <c r="TSS674" s="275"/>
      <c r="TTG674" s="247"/>
      <c r="TTH674" s="230"/>
      <c r="TTI674" s="275"/>
      <c r="TTW674" s="247"/>
      <c r="TTX674" s="230"/>
      <c r="TTY674" s="275"/>
      <c r="TUM674" s="247"/>
      <c r="TUN674" s="230"/>
      <c r="TUO674" s="275"/>
      <c r="TVC674" s="247"/>
      <c r="TVD674" s="230"/>
      <c r="TVE674" s="275"/>
      <c r="TVS674" s="247"/>
      <c r="TVT674" s="230"/>
      <c r="TVU674" s="275"/>
      <c r="TWI674" s="247"/>
      <c r="TWJ674" s="230"/>
      <c r="TWK674" s="275"/>
      <c r="TWY674" s="247"/>
      <c r="TWZ674" s="230"/>
      <c r="TXA674" s="275"/>
      <c r="TXO674" s="247"/>
      <c r="TXP674" s="230"/>
      <c r="TXQ674" s="275"/>
      <c r="TYE674" s="247"/>
      <c r="TYF674" s="230"/>
      <c r="TYG674" s="275"/>
      <c r="TYU674" s="247"/>
      <c r="TYV674" s="230"/>
      <c r="TYW674" s="275"/>
      <c r="TZK674" s="247"/>
      <c r="TZL674" s="230"/>
      <c r="TZM674" s="275"/>
      <c r="UAA674" s="247"/>
      <c r="UAB674" s="230"/>
      <c r="UAC674" s="275"/>
      <c r="UAQ674" s="247"/>
      <c r="UAR674" s="230"/>
      <c r="UAS674" s="275"/>
      <c r="UBG674" s="247"/>
      <c r="UBH674" s="230"/>
      <c r="UBI674" s="275"/>
      <c r="UBW674" s="247"/>
      <c r="UBX674" s="230"/>
      <c r="UBY674" s="275"/>
      <c r="UCM674" s="247"/>
      <c r="UCN674" s="230"/>
      <c r="UCO674" s="275"/>
      <c r="UDC674" s="247"/>
      <c r="UDD674" s="230"/>
      <c r="UDE674" s="275"/>
      <c r="UDS674" s="247"/>
      <c r="UDT674" s="230"/>
      <c r="UDU674" s="275"/>
      <c r="UEI674" s="247"/>
      <c r="UEJ674" s="230"/>
      <c r="UEK674" s="275"/>
      <c r="UEY674" s="247"/>
      <c r="UEZ674" s="230"/>
      <c r="UFA674" s="275"/>
      <c r="UFO674" s="247"/>
      <c r="UFP674" s="230"/>
      <c r="UFQ674" s="275"/>
      <c r="UGE674" s="247"/>
      <c r="UGF674" s="230"/>
      <c r="UGG674" s="275"/>
      <c r="UGU674" s="247"/>
      <c r="UGV674" s="230"/>
      <c r="UGW674" s="275"/>
      <c r="UHK674" s="247"/>
      <c r="UHL674" s="230"/>
      <c r="UHM674" s="275"/>
      <c r="UIA674" s="247"/>
      <c r="UIB674" s="230"/>
      <c r="UIC674" s="275"/>
      <c r="UIQ674" s="247"/>
      <c r="UIR674" s="230"/>
      <c r="UIS674" s="275"/>
      <c r="UJG674" s="247"/>
      <c r="UJH674" s="230"/>
      <c r="UJI674" s="275"/>
      <c r="UJW674" s="247"/>
      <c r="UJX674" s="230"/>
      <c r="UJY674" s="275"/>
      <c r="UKM674" s="247"/>
      <c r="UKN674" s="230"/>
      <c r="UKO674" s="275"/>
      <c r="ULC674" s="247"/>
      <c r="ULD674" s="230"/>
      <c r="ULE674" s="275"/>
      <c r="ULS674" s="247"/>
      <c r="ULT674" s="230"/>
      <c r="ULU674" s="275"/>
      <c r="UMI674" s="247"/>
      <c r="UMJ674" s="230"/>
      <c r="UMK674" s="275"/>
      <c r="UMY674" s="247"/>
      <c r="UMZ674" s="230"/>
      <c r="UNA674" s="275"/>
      <c r="UNO674" s="247"/>
      <c r="UNP674" s="230"/>
      <c r="UNQ674" s="275"/>
      <c r="UOE674" s="247"/>
      <c r="UOF674" s="230"/>
      <c r="UOG674" s="275"/>
      <c r="UOU674" s="247"/>
      <c r="UOV674" s="230"/>
      <c r="UOW674" s="275"/>
      <c r="UPK674" s="247"/>
      <c r="UPL674" s="230"/>
      <c r="UPM674" s="275"/>
      <c r="UQA674" s="247"/>
      <c r="UQB674" s="230"/>
      <c r="UQC674" s="275"/>
      <c r="UQQ674" s="247"/>
      <c r="UQR674" s="230"/>
      <c r="UQS674" s="275"/>
      <c r="URG674" s="247"/>
      <c r="URH674" s="230"/>
      <c r="URI674" s="275"/>
      <c r="URW674" s="247"/>
      <c r="URX674" s="230"/>
      <c r="URY674" s="275"/>
      <c r="USM674" s="247"/>
      <c r="USN674" s="230"/>
      <c r="USO674" s="275"/>
      <c r="UTC674" s="247"/>
      <c r="UTD674" s="230"/>
      <c r="UTE674" s="275"/>
      <c r="UTS674" s="247"/>
      <c r="UTT674" s="230"/>
      <c r="UTU674" s="275"/>
      <c r="UUI674" s="247"/>
      <c r="UUJ674" s="230"/>
      <c r="UUK674" s="275"/>
      <c r="UUY674" s="247"/>
      <c r="UUZ674" s="230"/>
      <c r="UVA674" s="275"/>
      <c r="UVO674" s="247"/>
      <c r="UVP674" s="230"/>
      <c r="UVQ674" s="275"/>
      <c r="UWE674" s="247"/>
      <c r="UWF674" s="230"/>
      <c r="UWG674" s="275"/>
      <c r="UWU674" s="247"/>
      <c r="UWV674" s="230"/>
      <c r="UWW674" s="275"/>
      <c r="UXK674" s="247"/>
      <c r="UXL674" s="230"/>
      <c r="UXM674" s="275"/>
      <c r="UYA674" s="247"/>
      <c r="UYB674" s="230"/>
      <c r="UYC674" s="275"/>
      <c r="UYQ674" s="247"/>
      <c r="UYR674" s="230"/>
      <c r="UYS674" s="275"/>
      <c r="UZG674" s="247"/>
      <c r="UZH674" s="230"/>
      <c r="UZI674" s="275"/>
      <c r="UZW674" s="247"/>
      <c r="UZX674" s="230"/>
      <c r="UZY674" s="275"/>
      <c r="VAM674" s="247"/>
      <c r="VAN674" s="230"/>
      <c r="VAO674" s="275"/>
      <c r="VBC674" s="247"/>
      <c r="VBD674" s="230"/>
      <c r="VBE674" s="275"/>
      <c r="VBS674" s="247"/>
      <c r="VBT674" s="230"/>
      <c r="VBU674" s="275"/>
      <c r="VCI674" s="247"/>
      <c r="VCJ674" s="230"/>
      <c r="VCK674" s="275"/>
      <c r="VCY674" s="247"/>
      <c r="VCZ674" s="230"/>
      <c r="VDA674" s="275"/>
      <c r="VDO674" s="247"/>
      <c r="VDP674" s="230"/>
      <c r="VDQ674" s="275"/>
      <c r="VEE674" s="247"/>
      <c r="VEF674" s="230"/>
      <c r="VEG674" s="275"/>
      <c r="VEU674" s="247"/>
      <c r="VEV674" s="230"/>
      <c r="VEW674" s="275"/>
      <c r="VFK674" s="247"/>
      <c r="VFL674" s="230"/>
      <c r="VFM674" s="275"/>
      <c r="VGA674" s="247"/>
      <c r="VGB674" s="230"/>
      <c r="VGC674" s="275"/>
      <c r="VGQ674" s="247"/>
      <c r="VGR674" s="230"/>
      <c r="VGS674" s="275"/>
      <c r="VHG674" s="247"/>
      <c r="VHH674" s="230"/>
      <c r="VHI674" s="275"/>
      <c r="VHW674" s="247"/>
      <c r="VHX674" s="230"/>
      <c r="VHY674" s="275"/>
      <c r="VIM674" s="247"/>
      <c r="VIN674" s="230"/>
      <c r="VIO674" s="275"/>
      <c r="VJC674" s="247"/>
      <c r="VJD674" s="230"/>
      <c r="VJE674" s="275"/>
      <c r="VJS674" s="247"/>
      <c r="VJT674" s="230"/>
      <c r="VJU674" s="275"/>
      <c r="VKI674" s="247"/>
      <c r="VKJ674" s="230"/>
      <c r="VKK674" s="275"/>
      <c r="VKY674" s="247"/>
      <c r="VKZ674" s="230"/>
      <c r="VLA674" s="275"/>
      <c r="VLO674" s="247"/>
      <c r="VLP674" s="230"/>
      <c r="VLQ674" s="275"/>
      <c r="VME674" s="247"/>
      <c r="VMF674" s="230"/>
      <c r="VMG674" s="275"/>
      <c r="VMU674" s="247"/>
      <c r="VMV674" s="230"/>
      <c r="VMW674" s="275"/>
      <c r="VNK674" s="247"/>
      <c r="VNL674" s="230"/>
      <c r="VNM674" s="275"/>
      <c r="VOA674" s="247"/>
      <c r="VOB674" s="230"/>
      <c r="VOC674" s="275"/>
      <c r="VOQ674" s="247"/>
      <c r="VOR674" s="230"/>
      <c r="VOS674" s="275"/>
      <c r="VPG674" s="247"/>
      <c r="VPH674" s="230"/>
      <c r="VPI674" s="275"/>
      <c r="VPW674" s="247"/>
      <c r="VPX674" s="230"/>
      <c r="VPY674" s="275"/>
      <c r="VQM674" s="247"/>
      <c r="VQN674" s="230"/>
      <c r="VQO674" s="275"/>
      <c r="VRC674" s="247"/>
      <c r="VRD674" s="230"/>
      <c r="VRE674" s="275"/>
      <c r="VRS674" s="247"/>
      <c r="VRT674" s="230"/>
      <c r="VRU674" s="275"/>
      <c r="VSI674" s="247"/>
      <c r="VSJ674" s="230"/>
      <c r="VSK674" s="275"/>
      <c r="VSY674" s="247"/>
      <c r="VSZ674" s="230"/>
      <c r="VTA674" s="275"/>
      <c r="VTO674" s="247"/>
      <c r="VTP674" s="230"/>
      <c r="VTQ674" s="275"/>
      <c r="VUE674" s="247"/>
      <c r="VUF674" s="230"/>
      <c r="VUG674" s="275"/>
      <c r="VUU674" s="247"/>
      <c r="VUV674" s="230"/>
      <c r="VUW674" s="275"/>
      <c r="VVK674" s="247"/>
      <c r="VVL674" s="230"/>
      <c r="VVM674" s="275"/>
      <c r="VWA674" s="247"/>
      <c r="VWB674" s="230"/>
      <c r="VWC674" s="275"/>
      <c r="VWQ674" s="247"/>
      <c r="VWR674" s="230"/>
      <c r="VWS674" s="275"/>
      <c r="VXG674" s="247"/>
      <c r="VXH674" s="230"/>
      <c r="VXI674" s="275"/>
      <c r="VXW674" s="247"/>
      <c r="VXX674" s="230"/>
      <c r="VXY674" s="275"/>
      <c r="VYM674" s="247"/>
      <c r="VYN674" s="230"/>
      <c r="VYO674" s="275"/>
      <c r="VZC674" s="247"/>
      <c r="VZD674" s="230"/>
      <c r="VZE674" s="275"/>
      <c r="VZS674" s="247"/>
      <c r="VZT674" s="230"/>
      <c r="VZU674" s="275"/>
      <c r="WAI674" s="247"/>
      <c r="WAJ674" s="230"/>
      <c r="WAK674" s="275"/>
      <c r="WAY674" s="247"/>
      <c r="WAZ674" s="230"/>
      <c r="WBA674" s="275"/>
      <c r="WBO674" s="247"/>
      <c r="WBP674" s="230"/>
      <c r="WBQ674" s="275"/>
      <c r="WCE674" s="247"/>
      <c r="WCF674" s="230"/>
      <c r="WCG674" s="275"/>
      <c r="WCU674" s="247"/>
      <c r="WCV674" s="230"/>
      <c r="WCW674" s="275"/>
      <c r="WDK674" s="247"/>
      <c r="WDL674" s="230"/>
      <c r="WDM674" s="275"/>
      <c r="WEA674" s="247"/>
      <c r="WEB674" s="230"/>
      <c r="WEC674" s="275"/>
      <c r="WEQ674" s="247"/>
      <c r="WER674" s="230"/>
      <c r="WES674" s="275"/>
      <c r="WFG674" s="247"/>
      <c r="WFH674" s="230"/>
      <c r="WFI674" s="275"/>
      <c r="WFW674" s="247"/>
      <c r="WFX674" s="230"/>
      <c r="WFY674" s="275"/>
      <c r="WGM674" s="247"/>
      <c r="WGN674" s="230"/>
      <c r="WGO674" s="275"/>
      <c r="WHC674" s="247"/>
      <c r="WHD674" s="230"/>
      <c r="WHE674" s="275"/>
      <c r="WHS674" s="247"/>
      <c r="WHT674" s="230"/>
      <c r="WHU674" s="275"/>
      <c r="WII674" s="247"/>
      <c r="WIJ674" s="230"/>
      <c r="WIK674" s="275"/>
      <c r="WIY674" s="247"/>
      <c r="WIZ674" s="230"/>
      <c r="WJA674" s="275"/>
      <c r="WJO674" s="247"/>
      <c r="WJP674" s="230"/>
      <c r="WJQ674" s="275"/>
      <c r="WKE674" s="247"/>
      <c r="WKF674" s="230"/>
      <c r="WKG674" s="275"/>
      <c r="WKU674" s="247"/>
      <c r="WKV674" s="230"/>
      <c r="WKW674" s="275"/>
      <c r="WLK674" s="247"/>
      <c r="WLL674" s="230"/>
      <c r="WLM674" s="275"/>
      <c r="WMA674" s="247"/>
      <c r="WMB674" s="230"/>
      <c r="WMC674" s="275"/>
      <c r="WMQ674" s="247"/>
      <c r="WMR674" s="230"/>
      <c r="WMS674" s="275"/>
      <c r="WNG674" s="247"/>
      <c r="WNH674" s="230"/>
      <c r="WNI674" s="275"/>
      <c r="WNW674" s="247"/>
      <c r="WNX674" s="230"/>
      <c r="WNY674" s="275"/>
      <c r="WOM674" s="247"/>
      <c r="WON674" s="230"/>
      <c r="WOO674" s="275"/>
      <c r="WPC674" s="247"/>
      <c r="WPD674" s="230"/>
      <c r="WPE674" s="275"/>
      <c r="WPS674" s="247"/>
      <c r="WPT674" s="230"/>
      <c r="WPU674" s="275"/>
      <c r="WQI674" s="247"/>
      <c r="WQJ674" s="230"/>
      <c r="WQK674" s="275"/>
      <c r="WQY674" s="247"/>
      <c r="WQZ674" s="230"/>
      <c r="WRA674" s="275"/>
      <c r="WRO674" s="247"/>
      <c r="WRP674" s="230"/>
      <c r="WRQ674" s="275"/>
      <c r="WSE674" s="247"/>
      <c r="WSF674" s="230"/>
      <c r="WSG674" s="275"/>
      <c r="WSU674" s="247"/>
      <c r="WSV674" s="230"/>
      <c r="WSW674" s="275"/>
      <c r="WTK674" s="247"/>
      <c r="WTL674" s="230"/>
      <c r="WTM674" s="275"/>
      <c r="WUA674" s="247"/>
      <c r="WUB674" s="230"/>
      <c r="WUC674" s="275"/>
      <c r="WUQ674" s="247"/>
      <c r="WUR674" s="230"/>
      <c r="WUS674" s="275"/>
      <c r="WVG674" s="247"/>
      <c r="WVH674" s="230"/>
      <c r="WVI674" s="275"/>
      <c r="WVW674" s="247"/>
      <c r="WVX674" s="230"/>
      <c r="WVY674" s="275"/>
      <c r="WWM674" s="247"/>
      <c r="WWN674" s="230"/>
      <c r="WWO674" s="275"/>
      <c r="WXC674" s="247"/>
      <c r="WXD674" s="230"/>
      <c r="WXE674" s="275"/>
      <c r="WXS674" s="247"/>
      <c r="WXT674" s="230"/>
      <c r="WXU674" s="275"/>
      <c r="WYI674" s="247"/>
      <c r="WYJ674" s="230"/>
      <c r="WYK674" s="275"/>
      <c r="WYY674" s="247"/>
      <c r="WYZ674" s="230"/>
      <c r="WZA674" s="275"/>
      <c r="WZO674" s="247"/>
      <c r="WZP674" s="230"/>
      <c r="WZQ674" s="275"/>
      <c r="XAE674" s="247"/>
      <c r="XAF674" s="230"/>
      <c r="XAG674" s="275"/>
      <c r="XAU674" s="247"/>
      <c r="XAV674" s="230"/>
      <c r="XAW674" s="275"/>
      <c r="XBK674" s="247"/>
      <c r="XBL674" s="230"/>
      <c r="XBM674" s="275"/>
      <c r="XCA674" s="247"/>
      <c r="XCB674" s="230"/>
      <c r="XCC674" s="275"/>
      <c r="XCQ674" s="247"/>
      <c r="XCR674" s="230"/>
      <c r="XCS674" s="275"/>
      <c r="XDG674" s="247"/>
      <c r="XDH674" s="230"/>
      <c r="XDI674" s="275"/>
      <c r="XDW674" s="247"/>
      <c r="XDX674" s="230"/>
      <c r="XDY674" s="275"/>
      <c r="XEM674" s="247"/>
      <c r="XEN674" s="230"/>
      <c r="XEO674" s="275"/>
    </row>
    <row r="675" spans="1:16369" s="272" customFormat="1" hidden="1" x14ac:dyDescent="0.2">
      <c r="A675" s="239">
        <v>2</v>
      </c>
      <c r="B675" s="254" t="s">
        <v>2503</v>
      </c>
      <c r="C675" s="255">
        <f t="shared" si="365"/>
        <v>46024</v>
      </c>
      <c r="D675" s="219">
        <f t="shared" si="358"/>
        <v>46031</v>
      </c>
      <c r="E675" s="256">
        <f t="shared" si="364"/>
        <v>46056</v>
      </c>
      <c r="F675" s="256">
        <f t="shared" si="346"/>
        <v>46056</v>
      </c>
      <c r="G675" s="256">
        <f t="shared" si="347"/>
        <v>46081</v>
      </c>
      <c r="H675" s="219">
        <f t="shared" si="348"/>
        <v>46058</v>
      </c>
      <c r="I675" s="256">
        <f t="shared" si="360"/>
        <v>46070</v>
      </c>
      <c r="J675" s="219">
        <f t="shared" si="350"/>
        <v>46059</v>
      </c>
      <c r="K675" s="256">
        <f t="shared" si="351"/>
        <v>46060</v>
      </c>
      <c r="L675" s="256">
        <f t="shared" si="352"/>
        <v>46062</v>
      </c>
      <c r="M675" s="301">
        <f t="shared" si="359"/>
        <v>46064</v>
      </c>
      <c r="N675" s="301">
        <f t="shared" si="344"/>
        <v>46065</v>
      </c>
      <c r="O675" s="256">
        <f t="shared" si="361"/>
        <v>46067</v>
      </c>
      <c r="P675" s="256">
        <f t="shared" si="362"/>
        <v>46065</v>
      </c>
      <c r="Q675" s="301">
        <f t="shared" si="363"/>
        <v>46066</v>
      </c>
      <c r="AE675" s="247"/>
      <c r="AF675" s="230"/>
      <c r="AG675" s="275"/>
      <c r="AU675" s="247"/>
      <c r="AV675" s="230"/>
      <c r="AW675" s="275"/>
      <c r="BK675" s="247"/>
      <c r="BL675" s="230"/>
      <c r="BM675" s="275"/>
      <c r="CA675" s="247"/>
      <c r="CB675" s="230"/>
      <c r="CC675" s="275"/>
      <c r="CQ675" s="247"/>
      <c r="CR675" s="230"/>
      <c r="CS675" s="275"/>
      <c r="DG675" s="247"/>
      <c r="DH675" s="230"/>
      <c r="DI675" s="275"/>
      <c r="DW675" s="247"/>
      <c r="DX675" s="230"/>
      <c r="DY675" s="275"/>
      <c r="EM675" s="247"/>
      <c r="EN675" s="230"/>
      <c r="EO675" s="275"/>
      <c r="FC675" s="247"/>
      <c r="FD675" s="230"/>
      <c r="FE675" s="275"/>
      <c r="FS675" s="247"/>
      <c r="FT675" s="230"/>
      <c r="FU675" s="275"/>
      <c r="GI675" s="247"/>
      <c r="GJ675" s="230"/>
      <c r="GK675" s="275"/>
      <c r="GY675" s="247"/>
      <c r="GZ675" s="230"/>
      <c r="HA675" s="275"/>
      <c r="HO675" s="247"/>
      <c r="HP675" s="230"/>
      <c r="HQ675" s="275"/>
      <c r="IE675" s="247"/>
      <c r="IF675" s="230"/>
      <c r="IG675" s="275"/>
      <c r="IU675" s="247"/>
      <c r="IV675" s="230"/>
      <c r="IW675" s="275"/>
      <c r="JK675" s="247"/>
      <c r="JL675" s="230"/>
      <c r="JM675" s="275"/>
      <c r="KA675" s="247"/>
      <c r="KB675" s="230"/>
      <c r="KC675" s="275"/>
      <c r="KQ675" s="247"/>
      <c r="KR675" s="230"/>
      <c r="KS675" s="275"/>
      <c r="LG675" s="247"/>
      <c r="LH675" s="230"/>
      <c r="LI675" s="275"/>
      <c r="LW675" s="247"/>
      <c r="LX675" s="230"/>
      <c r="LY675" s="275"/>
      <c r="MM675" s="247"/>
      <c r="MN675" s="230"/>
      <c r="MO675" s="275"/>
      <c r="NC675" s="247"/>
      <c r="ND675" s="230"/>
      <c r="NE675" s="275"/>
      <c r="NS675" s="247"/>
      <c r="NT675" s="230"/>
      <c r="NU675" s="275"/>
      <c r="OI675" s="247"/>
      <c r="OJ675" s="230"/>
      <c r="OK675" s="275"/>
      <c r="OY675" s="247"/>
      <c r="OZ675" s="230"/>
      <c r="PA675" s="275"/>
      <c r="PO675" s="247"/>
      <c r="PP675" s="230"/>
      <c r="PQ675" s="275"/>
      <c r="QE675" s="247"/>
      <c r="QF675" s="230"/>
      <c r="QG675" s="275"/>
      <c r="QU675" s="247"/>
      <c r="QV675" s="230"/>
      <c r="QW675" s="275"/>
      <c r="RK675" s="247"/>
      <c r="RL675" s="230"/>
      <c r="RM675" s="275"/>
      <c r="SA675" s="247"/>
      <c r="SB675" s="230"/>
      <c r="SC675" s="275"/>
      <c r="SQ675" s="247"/>
      <c r="SR675" s="230"/>
      <c r="SS675" s="275"/>
      <c r="TG675" s="247"/>
      <c r="TH675" s="230"/>
      <c r="TI675" s="275"/>
      <c r="TW675" s="247"/>
      <c r="TX675" s="230"/>
      <c r="TY675" s="275"/>
      <c r="UM675" s="247"/>
      <c r="UN675" s="230"/>
      <c r="UO675" s="275"/>
      <c r="VC675" s="247"/>
      <c r="VD675" s="230"/>
      <c r="VE675" s="275"/>
      <c r="VS675" s="247"/>
      <c r="VT675" s="230"/>
      <c r="VU675" s="275"/>
      <c r="WI675" s="247"/>
      <c r="WJ675" s="230"/>
      <c r="WK675" s="275"/>
      <c r="WY675" s="247"/>
      <c r="WZ675" s="230"/>
      <c r="XA675" s="275"/>
      <c r="XO675" s="247"/>
      <c r="XP675" s="230"/>
      <c r="XQ675" s="275"/>
      <c r="YE675" s="247"/>
      <c r="YF675" s="230"/>
      <c r="YG675" s="275"/>
      <c r="YU675" s="247"/>
      <c r="YV675" s="230"/>
      <c r="YW675" s="275"/>
      <c r="ZK675" s="247"/>
      <c r="ZL675" s="230"/>
      <c r="ZM675" s="275"/>
      <c r="AAA675" s="247"/>
      <c r="AAB675" s="230"/>
      <c r="AAC675" s="275"/>
      <c r="AAQ675" s="247"/>
      <c r="AAR675" s="230"/>
      <c r="AAS675" s="275"/>
      <c r="ABG675" s="247"/>
      <c r="ABH675" s="230"/>
      <c r="ABI675" s="275"/>
      <c r="ABW675" s="247"/>
      <c r="ABX675" s="230"/>
      <c r="ABY675" s="275"/>
      <c r="ACM675" s="247"/>
      <c r="ACN675" s="230"/>
      <c r="ACO675" s="275"/>
      <c r="ADC675" s="247"/>
      <c r="ADD675" s="230"/>
      <c r="ADE675" s="275"/>
      <c r="ADS675" s="247"/>
      <c r="ADT675" s="230"/>
      <c r="ADU675" s="275"/>
      <c r="AEI675" s="247"/>
      <c r="AEJ675" s="230"/>
      <c r="AEK675" s="275"/>
      <c r="AEY675" s="247"/>
      <c r="AEZ675" s="230"/>
      <c r="AFA675" s="275"/>
      <c r="AFO675" s="247"/>
      <c r="AFP675" s="230"/>
      <c r="AFQ675" s="275"/>
      <c r="AGE675" s="247"/>
      <c r="AGF675" s="230"/>
      <c r="AGG675" s="275"/>
      <c r="AGU675" s="247"/>
      <c r="AGV675" s="230"/>
      <c r="AGW675" s="275"/>
      <c r="AHK675" s="247"/>
      <c r="AHL675" s="230"/>
      <c r="AHM675" s="275"/>
      <c r="AIA675" s="247"/>
      <c r="AIB675" s="230"/>
      <c r="AIC675" s="275"/>
      <c r="AIQ675" s="247"/>
      <c r="AIR675" s="230"/>
      <c r="AIS675" s="275"/>
      <c r="AJG675" s="247"/>
      <c r="AJH675" s="230"/>
      <c r="AJI675" s="275"/>
      <c r="AJW675" s="247"/>
      <c r="AJX675" s="230"/>
      <c r="AJY675" s="275"/>
      <c r="AKM675" s="247"/>
      <c r="AKN675" s="230"/>
      <c r="AKO675" s="275"/>
      <c r="ALC675" s="247"/>
      <c r="ALD675" s="230"/>
      <c r="ALE675" s="275"/>
      <c r="ALS675" s="247"/>
      <c r="ALT675" s="230"/>
      <c r="ALU675" s="275"/>
      <c r="AMI675" s="247"/>
      <c r="AMJ675" s="230"/>
      <c r="AMK675" s="275"/>
      <c r="AMY675" s="247"/>
      <c r="AMZ675" s="230"/>
      <c r="ANA675" s="275"/>
      <c r="ANO675" s="247"/>
      <c r="ANP675" s="230"/>
      <c r="ANQ675" s="275"/>
      <c r="AOE675" s="247"/>
      <c r="AOF675" s="230"/>
      <c r="AOG675" s="275"/>
      <c r="AOU675" s="247"/>
      <c r="AOV675" s="230"/>
      <c r="AOW675" s="275"/>
      <c r="APK675" s="247"/>
      <c r="APL675" s="230"/>
      <c r="APM675" s="275"/>
      <c r="AQA675" s="247"/>
      <c r="AQB675" s="230"/>
      <c r="AQC675" s="275"/>
      <c r="AQQ675" s="247"/>
      <c r="AQR675" s="230"/>
      <c r="AQS675" s="275"/>
      <c r="ARG675" s="247"/>
      <c r="ARH675" s="230"/>
      <c r="ARI675" s="275"/>
      <c r="ARW675" s="247"/>
      <c r="ARX675" s="230"/>
      <c r="ARY675" s="275"/>
      <c r="ASM675" s="247"/>
      <c r="ASN675" s="230"/>
      <c r="ASO675" s="275"/>
      <c r="ATC675" s="247"/>
      <c r="ATD675" s="230"/>
      <c r="ATE675" s="275"/>
      <c r="ATS675" s="247"/>
      <c r="ATT675" s="230"/>
      <c r="ATU675" s="275"/>
      <c r="AUI675" s="247"/>
      <c r="AUJ675" s="230"/>
      <c r="AUK675" s="275"/>
      <c r="AUY675" s="247"/>
      <c r="AUZ675" s="230"/>
      <c r="AVA675" s="275"/>
      <c r="AVO675" s="247"/>
      <c r="AVP675" s="230"/>
      <c r="AVQ675" s="275"/>
      <c r="AWE675" s="247"/>
      <c r="AWF675" s="230"/>
      <c r="AWG675" s="275"/>
      <c r="AWU675" s="247"/>
      <c r="AWV675" s="230"/>
      <c r="AWW675" s="275"/>
      <c r="AXK675" s="247"/>
      <c r="AXL675" s="230"/>
      <c r="AXM675" s="275"/>
      <c r="AYA675" s="247"/>
      <c r="AYB675" s="230"/>
      <c r="AYC675" s="275"/>
      <c r="AYQ675" s="247"/>
      <c r="AYR675" s="230"/>
      <c r="AYS675" s="275"/>
      <c r="AZG675" s="247"/>
      <c r="AZH675" s="230"/>
      <c r="AZI675" s="275"/>
      <c r="AZW675" s="247"/>
      <c r="AZX675" s="230"/>
      <c r="AZY675" s="275"/>
      <c r="BAM675" s="247"/>
      <c r="BAN675" s="230"/>
      <c r="BAO675" s="275"/>
      <c r="BBC675" s="247"/>
      <c r="BBD675" s="230"/>
      <c r="BBE675" s="275"/>
      <c r="BBS675" s="247"/>
      <c r="BBT675" s="230"/>
      <c r="BBU675" s="275"/>
      <c r="BCI675" s="247"/>
      <c r="BCJ675" s="230"/>
      <c r="BCK675" s="275"/>
      <c r="BCY675" s="247"/>
      <c r="BCZ675" s="230"/>
      <c r="BDA675" s="275"/>
      <c r="BDO675" s="247"/>
      <c r="BDP675" s="230"/>
      <c r="BDQ675" s="275"/>
      <c r="BEE675" s="247"/>
      <c r="BEF675" s="230"/>
      <c r="BEG675" s="275"/>
      <c r="BEU675" s="247"/>
      <c r="BEV675" s="230"/>
      <c r="BEW675" s="275"/>
      <c r="BFK675" s="247"/>
      <c r="BFL675" s="230"/>
      <c r="BFM675" s="275"/>
      <c r="BGA675" s="247"/>
      <c r="BGB675" s="230"/>
      <c r="BGC675" s="275"/>
      <c r="BGQ675" s="247"/>
      <c r="BGR675" s="230"/>
      <c r="BGS675" s="275"/>
      <c r="BHG675" s="247"/>
      <c r="BHH675" s="230"/>
      <c r="BHI675" s="275"/>
      <c r="BHW675" s="247"/>
      <c r="BHX675" s="230"/>
      <c r="BHY675" s="275"/>
      <c r="BIM675" s="247"/>
      <c r="BIN675" s="230"/>
      <c r="BIO675" s="275"/>
      <c r="BJC675" s="247"/>
      <c r="BJD675" s="230"/>
      <c r="BJE675" s="275"/>
      <c r="BJS675" s="247"/>
      <c r="BJT675" s="230"/>
      <c r="BJU675" s="275"/>
      <c r="BKI675" s="247"/>
      <c r="BKJ675" s="230"/>
      <c r="BKK675" s="275"/>
      <c r="BKY675" s="247"/>
      <c r="BKZ675" s="230"/>
      <c r="BLA675" s="275"/>
      <c r="BLO675" s="247"/>
      <c r="BLP675" s="230"/>
      <c r="BLQ675" s="275"/>
      <c r="BME675" s="247"/>
      <c r="BMF675" s="230"/>
      <c r="BMG675" s="275"/>
      <c r="BMU675" s="247"/>
      <c r="BMV675" s="230"/>
      <c r="BMW675" s="275"/>
      <c r="BNK675" s="247"/>
      <c r="BNL675" s="230"/>
      <c r="BNM675" s="275"/>
      <c r="BOA675" s="247"/>
      <c r="BOB675" s="230"/>
      <c r="BOC675" s="275"/>
      <c r="BOQ675" s="247"/>
      <c r="BOR675" s="230"/>
      <c r="BOS675" s="275"/>
      <c r="BPG675" s="247"/>
      <c r="BPH675" s="230"/>
      <c r="BPI675" s="275"/>
      <c r="BPW675" s="247"/>
      <c r="BPX675" s="230"/>
      <c r="BPY675" s="275"/>
      <c r="BQM675" s="247"/>
      <c r="BQN675" s="230"/>
      <c r="BQO675" s="275"/>
      <c r="BRC675" s="247"/>
      <c r="BRD675" s="230"/>
      <c r="BRE675" s="275"/>
      <c r="BRS675" s="247"/>
      <c r="BRT675" s="230"/>
      <c r="BRU675" s="275"/>
      <c r="BSI675" s="247"/>
      <c r="BSJ675" s="230"/>
      <c r="BSK675" s="275"/>
      <c r="BSY675" s="247"/>
      <c r="BSZ675" s="230"/>
      <c r="BTA675" s="275"/>
      <c r="BTO675" s="247"/>
      <c r="BTP675" s="230"/>
      <c r="BTQ675" s="275"/>
      <c r="BUE675" s="247"/>
      <c r="BUF675" s="230"/>
      <c r="BUG675" s="275"/>
      <c r="BUU675" s="247"/>
      <c r="BUV675" s="230"/>
      <c r="BUW675" s="275"/>
      <c r="BVK675" s="247"/>
      <c r="BVL675" s="230"/>
      <c r="BVM675" s="275"/>
      <c r="BWA675" s="247"/>
      <c r="BWB675" s="230"/>
      <c r="BWC675" s="275"/>
      <c r="BWQ675" s="247"/>
      <c r="BWR675" s="230"/>
      <c r="BWS675" s="275"/>
      <c r="BXG675" s="247"/>
      <c r="BXH675" s="230"/>
      <c r="BXI675" s="275"/>
      <c r="BXW675" s="247"/>
      <c r="BXX675" s="230"/>
      <c r="BXY675" s="275"/>
      <c r="BYM675" s="247"/>
      <c r="BYN675" s="230"/>
      <c r="BYO675" s="275"/>
      <c r="BZC675" s="247"/>
      <c r="BZD675" s="230"/>
      <c r="BZE675" s="275"/>
      <c r="BZS675" s="247"/>
      <c r="BZT675" s="230"/>
      <c r="BZU675" s="275"/>
      <c r="CAI675" s="247"/>
      <c r="CAJ675" s="230"/>
      <c r="CAK675" s="275"/>
      <c r="CAY675" s="247"/>
      <c r="CAZ675" s="230"/>
      <c r="CBA675" s="275"/>
      <c r="CBO675" s="247"/>
      <c r="CBP675" s="230"/>
      <c r="CBQ675" s="275"/>
      <c r="CCE675" s="247"/>
      <c r="CCF675" s="230"/>
      <c r="CCG675" s="275"/>
      <c r="CCU675" s="247"/>
      <c r="CCV675" s="230"/>
      <c r="CCW675" s="275"/>
      <c r="CDK675" s="247"/>
      <c r="CDL675" s="230"/>
      <c r="CDM675" s="275"/>
      <c r="CEA675" s="247"/>
      <c r="CEB675" s="230"/>
      <c r="CEC675" s="275"/>
      <c r="CEQ675" s="247"/>
      <c r="CER675" s="230"/>
      <c r="CES675" s="275"/>
      <c r="CFG675" s="247"/>
      <c r="CFH675" s="230"/>
      <c r="CFI675" s="275"/>
      <c r="CFW675" s="247"/>
      <c r="CFX675" s="230"/>
      <c r="CFY675" s="275"/>
      <c r="CGM675" s="247"/>
      <c r="CGN675" s="230"/>
      <c r="CGO675" s="275"/>
      <c r="CHC675" s="247"/>
      <c r="CHD675" s="230"/>
      <c r="CHE675" s="275"/>
      <c r="CHS675" s="247"/>
      <c r="CHT675" s="230"/>
      <c r="CHU675" s="275"/>
      <c r="CII675" s="247"/>
      <c r="CIJ675" s="230"/>
      <c r="CIK675" s="275"/>
      <c r="CIY675" s="247"/>
      <c r="CIZ675" s="230"/>
      <c r="CJA675" s="275"/>
      <c r="CJO675" s="247"/>
      <c r="CJP675" s="230"/>
      <c r="CJQ675" s="275"/>
      <c r="CKE675" s="247"/>
      <c r="CKF675" s="230"/>
      <c r="CKG675" s="275"/>
      <c r="CKU675" s="247"/>
      <c r="CKV675" s="230"/>
      <c r="CKW675" s="275"/>
      <c r="CLK675" s="247"/>
      <c r="CLL675" s="230"/>
      <c r="CLM675" s="275"/>
      <c r="CMA675" s="247"/>
      <c r="CMB675" s="230"/>
      <c r="CMC675" s="275"/>
      <c r="CMQ675" s="247"/>
      <c r="CMR675" s="230"/>
      <c r="CMS675" s="275"/>
      <c r="CNG675" s="247"/>
      <c r="CNH675" s="230"/>
      <c r="CNI675" s="275"/>
      <c r="CNW675" s="247"/>
      <c r="CNX675" s="230"/>
      <c r="CNY675" s="275"/>
      <c r="COM675" s="247"/>
      <c r="CON675" s="230"/>
      <c r="COO675" s="275"/>
      <c r="CPC675" s="247"/>
      <c r="CPD675" s="230"/>
      <c r="CPE675" s="275"/>
      <c r="CPS675" s="247"/>
      <c r="CPT675" s="230"/>
      <c r="CPU675" s="275"/>
      <c r="CQI675" s="247"/>
      <c r="CQJ675" s="230"/>
      <c r="CQK675" s="275"/>
      <c r="CQY675" s="247"/>
      <c r="CQZ675" s="230"/>
      <c r="CRA675" s="275"/>
      <c r="CRO675" s="247"/>
      <c r="CRP675" s="230"/>
      <c r="CRQ675" s="275"/>
      <c r="CSE675" s="247"/>
      <c r="CSF675" s="230"/>
      <c r="CSG675" s="275"/>
      <c r="CSU675" s="247"/>
      <c r="CSV675" s="230"/>
      <c r="CSW675" s="275"/>
      <c r="CTK675" s="247"/>
      <c r="CTL675" s="230"/>
      <c r="CTM675" s="275"/>
      <c r="CUA675" s="247"/>
      <c r="CUB675" s="230"/>
      <c r="CUC675" s="275"/>
      <c r="CUQ675" s="247"/>
      <c r="CUR675" s="230"/>
      <c r="CUS675" s="275"/>
      <c r="CVG675" s="247"/>
      <c r="CVH675" s="230"/>
      <c r="CVI675" s="275"/>
      <c r="CVW675" s="247"/>
      <c r="CVX675" s="230"/>
      <c r="CVY675" s="275"/>
      <c r="CWM675" s="247"/>
      <c r="CWN675" s="230"/>
      <c r="CWO675" s="275"/>
      <c r="CXC675" s="247"/>
      <c r="CXD675" s="230"/>
      <c r="CXE675" s="275"/>
      <c r="CXS675" s="247"/>
      <c r="CXT675" s="230"/>
      <c r="CXU675" s="275"/>
      <c r="CYI675" s="247"/>
      <c r="CYJ675" s="230"/>
      <c r="CYK675" s="275"/>
      <c r="CYY675" s="247"/>
      <c r="CYZ675" s="230"/>
      <c r="CZA675" s="275"/>
      <c r="CZO675" s="247"/>
      <c r="CZP675" s="230"/>
      <c r="CZQ675" s="275"/>
      <c r="DAE675" s="247"/>
      <c r="DAF675" s="230"/>
      <c r="DAG675" s="275"/>
      <c r="DAU675" s="247"/>
      <c r="DAV675" s="230"/>
      <c r="DAW675" s="275"/>
      <c r="DBK675" s="247"/>
      <c r="DBL675" s="230"/>
      <c r="DBM675" s="275"/>
      <c r="DCA675" s="247"/>
      <c r="DCB675" s="230"/>
      <c r="DCC675" s="275"/>
      <c r="DCQ675" s="247"/>
      <c r="DCR675" s="230"/>
      <c r="DCS675" s="275"/>
      <c r="DDG675" s="247"/>
      <c r="DDH675" s="230"/>
      <c r="DDI675" s="275"/>
      <c r="DDW675" s="247"/>
      <c r="DDX675" s="230"/>
      <c r="DDY675" s="275"/>
      <c r="DEM675" s="247"/>
      <c r="DEN675" s="230"/>
      <c r="DEO675" s="275"/>
      <c r="DFC675" s="247"/>
      <c r="DFD675" s="230"/>
      <c r="DFE675" s="275"/>
      <c r="DFS675" s="247"/>
      <c r="DFT675" s="230"/>
      <c r="DFU675" s="275"/>
      <c r="DGI675" s="247"/>
      <c r="DGJ675" s="230"/>
      <c r="DGK675" s="275"/>
      <c r="DGY675" s="247"/>
      <c r="DGZ675" s="230"/>
      <c r="DHA675" s="275"/>
      <c r="DHO675" s="247"/>
      <c r="DHP675" s="230"/>
      <c r="DHQ675" s="275"/>
      <c r="DIE675" s="247"/>
      <c r="DIF675" s="230"/>
      <c r="DIG675" s="275"/>
      <c r="DIU675" s="247"/>
      <c r="DIV675" s="230"/>
      <c r="DIW675" s="275"/>
      <c r="DJK675" s="247"/>
      <c r="DJL675" s="230"/>
      <c r="DJM675" s="275"/>
      <c r="DKA675" s="247"/>
      <c r="DKB675" s="230"/>
      <c r="DKC675" s="275"/>
      <c r="DKQ675" s="247"/>
      <c r="DKR675" s="230"/>
      <c r="DKS675" s="275"/>
      <c r="DLG675" s="247"/>
      <c r="DLH675" s="230"/>
      <c r="DLI675" s="275"/>
      <c r="DLW675" s="247"/>
      <c r="DLX675" s="230"/>
      <c r="DLY675" s="275"/>
      <c r="DMM675" s="247"/>
      <c r="DMN675" s="230"/>
      <c r="DMO675" s="275"/>
      <c r="DNC675" s="247"/>
      <c r="DND675" s="230"/>
      <c r="DNE675" s="275"/>
      <c r="DNS675" s="247"/>
      <c r="DNT675" s="230"/>
      <c r="DNU675" s="275"/>
      <c r="DOI675" s="247"/>
      <c r="DOJ675" s="230"/>
      <c r="DOK675" s="275"/>
      <c r="DOY675" s="247"/>
      <c r="DOZ675" s="230"/>
      <c r="DPA675" s="275"/>
      <c r="DPO675" s="247"/>
      <c r="DPP675" s="230"/>
      <c r="DPQ675" s="275"/>
      <c r="DQE675" s="247"/>
      <c r="DQF675" s="230"/>
      <c r="DQG675" s="275"/>
      <c r="DQU675" s="247"/>
      <c r="DQV675" s="230"/>
      <c r="DQW675" s="275"/>
      <c r="DRK675" s="247"/>
      <c r="DRL675" s="230"/>
      <c r="DRM675" s="275"/>
      <c r="DSA675" s="247"/>
      <c r="DSB675" s="230"/>
      <c r="DSC675" s="275"/>
      <c r="DSQ675" s="247"/>
      <c r="DSR675" s="230"/>
      <c r="DSS675" s="275"/>
      <c r="DTG675" s="247"/>
      <c r="DTH675" s="230"/>
      <c r="DTI675" s="275"/>
      <c r="DTW675" s="247"/>
      <c r="DTX675" s="230"/>
      <c r="DTY675" s="275"/>
      <c r="DUM675" s="247"/>
      <c r="DUN675" s="230"/>
      <c r="DUO675" s="275"/>
      <c r="DVC675" s="247"/>
      <c r="DVD675" s="230"/>
      <c r="DVE675" s="275"/>
      <c r="DVS675" s="247"/>
      <c r="DVT675" s="230"/>
      <c r="DVU675" s="275"/>
      <c r="DWI675" s="247"/>
      <c r="DWJ675" s="230"/>
      <c r="DWK675" s="275"/>
      <c r="DWY675" s="247"/>
      <c r="DWZ675" s="230"/>
      <c r="DXA675" s="275"/>
      <c r="DXO675" s="247"/>
      <c r="DXP675" s="230"/>
      <c r="DXQ675" s="275"/>
      <c r="DYE675" s="247"/>
      <c r="DYF675" s="230"/>
      <c r="DYG675" s="275"/>
      <c r="DYU675" s="247"/>
      <c r="DYV675" s="230"/>
      <c r="DYW675" s="275"/>
      <c r="DZK675" s="247"/>
      <c r="DZL675" s="230"/>
      <c r="DZM675" s="275"/>
      <c r="EAA675" s="247"/>
      <c r="EAB675" s="230"/>
      <c r="EAC675" s="275"/>
      <c r="EAQ675" s="247"/>
      <c r="EAR675" s="230"/>
      <c r="EAS675" s="275"/>
      <c r="EBG675" s="247"/>
      <c r="EBH675" s="230"/>
      <c r="EBI675" s="275"/>
      <c r="EBW675" s="247"/>
      <c r="EBX675" s="230"/>
      <c r="EBY675" s="275"/>
      <c r="ECM675" s="247"/>
      <c r="ECN675" s="230"/>
      <c r="ECO675" s="275"/>
      <c r="EDC675" s="247"/>
      <c r="EDD675" s="230"/>
      <c r="EDE675" s="275"/>
      <c r="EDS675" s="247"/>
      <c r="EDT675" s="230"/>
      <c r="EDU675" s="275"/>
      <c r="EEI675" s="247"/>
      <c r="EEJ675" s="230"/>
      <c r="EEK675" s="275"/>
      <c r="EEY675" s="247"/>
      <c r="EEZ675" s="230"/>
      <c r="EFA675" s="275"/>
      <c r="EFO675" s="247"/>
      <c r="EFP675" s="230"/>
      <c r="EFQ675" s="275"/>
      <c r="EGE675" s="247"/>
      <c r="EGF675" s="230"/>
      <c r="EGG675" s="275"/>
      <c r="EGU675" s="247"/>
      <c r="EGV675" s="230"/>
      <c r="EGW675" s="275"/>
      <c r="EHK675" s="247"/>
      <c r="EHL675" s="230"/>
      <c r="EHM675" s="275"/>
      <c r="EIA675" s="247"/>
      <c r="EIB675" s="230"/>
      <c r="EIC675" s="275"/>
      <c r="EIQ675" s="247"/>
      <c r="EIR675" s="230"/>
      <c r="EIS675" s="275"/>
      <c r="EJG675" s="247"/>
      <c r="EJH675" s="230"/>
      <c r="EJI675" s="275"/>
      <c r="EJW675" s="247"/>
      <c r="EJX675" s="230"/>
      <c r="EJY675" s="275"/>
      <c r="EKM675" s="247"/>
      <c r="EKN675" s="230"/>
      <c r="EKO675" s="275"/>
      <c r="ELC675" s="247"/>
      <c r="ELD675" s="230"/>
      <c r="ELE675" s="275"/>
      <c r="ELS675" s="247"/>
      <c r="ELT675" s="230"/>
      <c r="ELU675" s="275"/>
      <c r="EMI675" s="247"/>
      <c r="EMJ675" s="230"/>
      <c r="EMK675" s="275"/>
      <c r="EMY675" s="247"/>
      <c r="EMZ675" s="230"/>
      <c r="ENA675" s="275"/>
      <c r="ENO675" s="247"/>
      <c r="ENP675" s="230"/>
      <c r="ENQ675" s="275"/>
      <c r="EOE675" s="247"/>
      <c r="EOF675" s="230"/>
      <c r="EOG675" s="275"/>
      <c r="EOU675" s="247"/>
      <c r="EOV675" s="230"/>
      <c r="EOW675" s="275"/>
      <c r="EPK675" s="247"/>
      <c r="EPL675" s="230"/>
      <c r="EPM675" s="275"/>
      <c r="EQA675" s="247"/>
      <c r="EQB675" s="230"/>
      <c r="EQC675" s="275"/>
      <c r="EQQ675" s="247"/>
      <c r="EQR675" s="230"/>
      <c r="EQS675" s="275"/>
      <c r="ERG675" s="247"/>
      <c r="ERH675" s="230"/>
      <c r="ERI675" s="275"/>
      <c r="ERW675" s="247"/>
      <c r="ERX675" s="230"/>
      <c r="ERY675" s="275"/>
      <c r="ESM675" s="247"/>
      <c r="ESN675" s="230"/>
      <c r="ESO675" s="275"/>
      <c r="ETC675" s="247"/>
      <c r="ETD675" s="230"/>
      <c r="ETE675" s="275"/>
      <c r="ETS675" s="247"/>
      <c r="ETT675" s="230"/>
      <c r="ETU675" s="275"/>
      <c r="EUI675" s="247"/>
      <c r="EUJ675" s="230"/>
      <c r="EUK675" s="275"/>
      <c r="EUY675" s="247"/>
      <c r="EUZ675" s="230"/>
      <c r="EVA675" s="275"/>
      <c r="EVO675" s="247"/>
      <c r="EVP675" s="230"/>
      <c r="EVQ675" s="275"/>
      <c r="EWE675" s="247"/>
      <c r="EWF675" s="230"/>
      <c r="EWG675" s="275"/>
      <c r="EWU675" s="247"/>
      <c r="EWV675" s="230"/>
      <c r="EWW675" s="275"/>
      <c r="EXK675" s="247"/>
      <c r="EXL675" s="230"/>
      <c r="EXM675" s="275"/>
      <c r="EYA675" s="247"/>
      <c r="EYB675" s="230"/>
      <c r="EYC675" s="275"/>
      <c r="EYQ675" s="247"/>
      <c r="EYR675" s="230"/>
      <c r="EYS675" s="275"/>
      <c r="EZG675" s="247"/>
      <c r="EZH675" s="230"/>
      <c r="EZI675" s="275"/>
      <c r="EZW675" s="247"/>
      <c r="EZX675" s="230"/>
      <c r="EZY675" s="275"/>
      <c r="FAM675" s="247"/>
      <c r="FAN675" s="230"/>
      <c r="FAO675" s="275"/>
      <c r="FBC675" s="247"/>
      <c r="FBD675" s="230"/>
      <c r="FBE675" s="275"/>
      <c r="FBS675" s="247"/>
      <c r="FBT675" s="230"/>
      <c r="FBU675" s="275"/>
      <c r="FCI675" s="247"/>
      <c r="FCJ675" s="230"/>
      <c r="FCK675" s="275"/>
      <c r="FCY675" s="247"/>
      <c r="FCZ675" s="230"/>
      <c r="FDA675" s="275"/>
      <c r="FDO675" s="247"/>
      <c r="FDP675" s="230"/>
      <c r="FDQ675" s="275"/>
      <c r="FEE675" s="247"/>
      <c r="FEF675" s="230"/>
      <c r="FEG675" s="275"/>
      <c r="FEU675" s="247"/>
      <c r="FEV675" s="230"/>
      <c r="FEW675" s="275"/>
      <c r="FFK675" s="247"/>
      <c r="FFL675" s="230"/>
      <c r="FFM675" s="275"/>
      <c r="FGA675" s="247"/>
      <c r="FGB675" s="230"/>
      <c r="FGC675" s="275"/>
      <c r="FGQ675" s="247"/>
      <c r="FGR675" s="230"/>
      <c r="FGS675" s="275"/>
      <c r="FHG675" s="247"/>
      <c r="FHH675" s="230"/>
      <c r="FHI675" s="275"/>
      <c r="FHW675" s="247"/>
      <c r="FHX675" s="230"/>
      <c r="FHY675" s="275"/>
      <c r="FIM675" s="247"/>
      <c r="FIN675" s="230"/>
      <c r="FIO675" s="275"/>
      <c r="FJC675" s="247"/>
      <c r="FJD675" s="230"/>
      <c r="FJE675" s="275"/>
      <c r="FJS675" s="247"/>
      <c r="FJT675" s="230"/>
      <c r="FJU675" s="275"/>
      <c r="FKI675" s="247"/>
      <c r="FKJ675" s="230"/>
      <c r="FKK675" s="275"/>
      <c r="FKY675" s="247"/>
      <c r="FKZ675" s="230"/>
      <c r="FLA675" s="275"/>
      <c r="FLO675" s="247"/>
      <c r="FLP675" s="230"/>
      <c r="FLQ675" s="275"/>
      <c r="FME675" s="247"/>
      <c r="FMF675" s="230"/>
      <c r="FMG675" s="275"/>
      <c r="FMU675" s="247"/>
      <c r="FMV675" s="230"/>
      <c r="FMW675" s="275"/>
      <c r="FNK675" s="247"/>
      <c r="FNL675" s="230"/>
      <c r="FNM675" s="275"/>
      <c r="FOA675" s="247"/>
      <c r="FOB675" s="230"/>
      <c r="FOC675" s="275"/>
      <c r="FOQ675" s="247"/>
      <c r="FOR675" s="230"/>
      <c r="FOS675" s="275"/>
      <c r="FPG675" s="247"/>
      <c r="FPH675" s="230"/>
      <c r="FPI675" s="275"/>
      <c r="FPW675" s="247"/>
      <c r="FPX675" s="230"/>
      <c r="FPY675" s="275"/>
      <c r="FQM675" s="247"/>
      <c r="FQN675" s="230"/>
      <c r="FQO675" s="275"/>
      <c r="FRC675" s="247"/>
      <c r="FRD675" s="230"/>
      <c r="FRE675" s="275"/>
      <c r="FRS675" s="247"/>
      <c r="FRT675" s="230"/>
      <c r="FRU675" s="275"/>
      <c r="FSI675" s="247"/>
      <c r="FSJ675" s="230"/>
      <c r="FSK675" s="275"/>
      <c r="FSY675" s="247"/>
      <c r="FSZ675" s="230"/>
      <c r="FTA675" s="275"/>
      <c r="FTO675" s="247"/>
      <c r="FTP675" s="230"/>
      <c r="FTQ675" s="275"/>
      <c r="FUE675" s="247"/>
      <c r="FUF675" s="230"/>
      <c r="FUG675" s="275"/>
      <c r="FUU675" s="247"/>
      <c r="FUV675" s="230"/>
      <c r="FUW675" s="275"/>
      <c r="FVK675" s="247"/>
      <c r="FVL675" s="230"/>
      <c r="FVM675" s="275"/>
      <c r="FWA675" s="247"/>
      <c r="FWB675" s="230"/>
      <c r="FWC675" s="275"/>
      <c r="FWQ675" s="247"/>
      <c r="FWR675" s="230"/>
      <c r="FWS675" s="275"/>
      <c r="FXG675" s="247"/>
      <c r="FXH675" s="230"/>
      <c r="FXI675" s="275"/>
      <c r="FXW675" s="247"/>
      <c r="FXX675" s="230"/>
      <c r="FXY675" s="275"/>
      <c r="FYM675" s="247"/>
      <c r="FYN675" s="230"/>
      <c r="FYO675" s="275"/>
      <c r="FZC675" s="247"/>
      <c r="FZD675" s="230"/>
      <c r="FZE675" s="275"/>
      <c r="FZS675" s="247"/>
      <c r="FZT675" s="230"/>
      <c r="FZU675" s="275"/>
      <c r="GAI675" s="247"/>
      <c r="GAJ675" s="230"/>
      <c r="GAK675" s="275"/>
      <c r="GAY675" s="247"/>
      <c r="GAZ675" s="230"/>
      <c r="GBA675" s="275"/>
      <c r="GBO675" s="247"/>
      <c r="GBP675" s="230"/>
      <c r="GBQ675" s="275"/>
      <c r="GCE675" s="247"/>
      <c r="GCF675" s="230"/>
      <c r="GCG675" s="275"/>
      <c r="GCU675" s="247"/>
      <c r="GCV675" s="230"/>
      <c r="GCW675" s="275"/>
      <c r="GDK675" s="247"/>
      <c r="GDL675" s="230"/>
      <c r="GDM675" s="275"/>
      <c r="GEA675" s="247"/>
      <c r="GEB675" s="230"/>
      <c r="GEC675" s="275"/>
      <c r="GEQ675" s="247"/>
      <c r="GER675" s="230"/>
      <c r="GES675" s="275"/>
      <c r="GFG675" s="247"/>
      <c r="GFH675" s="230"/>
      <c r="GFI675" s="275"/>
      <c r="GFW675" s="247"/>
      <c r="GFX675" s="230"/>
      <c r="GFY675" s="275"/>
      <c r="GGM675" s="247"/>
      <c r="GGN675" s="230"/>
      <c r="GGO675" s="275"/>
      <c r="GHC675" s="247"/>
      <c r="GHD675" s="230"/>
      <c r="GHE675" s="275"/>
      <c r="GHS675" s="247"/>
      <c r="GHT675" s="230"/>
      <c r="GHU675" s="275"/>
      <c r="GII675" s="247"/>
      <c r="GIJ675" s="230"/>
      <c r="GIK675" s="275"/>
      <c r="GIY675" s="247"/>
      <c r="GIZ675" s="230"/>
      <c r="GJA675" s="275"/>
      <c r="GJO675" s="247"/>
      <c r="GJP675" s="230"/>
      <c r="GJQ675" s="275"/>
      <c r="GKE675" s="247"/>
      <c r="GKF675" s="230"/>
      <c r="GKG675" s="275"/>
      <c r="GKU675" s="247"/>
      <c r="GKV675" s="230"/>
      <c r="GKW675" s="275"/>
      <c r="GLK675" s="247"/>
      <c r="GLL675" s="230"/>
      <c r="GLM675" s="275"/>
      <c r="GMA675" s="247"/>
      <c r="GMB675" s="230"/>
      <c r="GMC675" s="275"/>
      <c r="GMQ675" s="247"/>
      <c r="GMR675" s="230"/>
      <c r="GMS675" s="275"/>
      <c r="GNG675" s="247"/>
      <c r="GNH675" s="230"/>
      <c r="GNI675" s="275"/>
      <c r="GNW675" s="247"/>
      <c r="GNX675" s="230"/>
      <c r="GNY675" s="275"/>
      <c r="GOM675" s="247"/>
      <c r="GON675" s="230"/>
      <c r="GOO675" s="275"/>
      <c r="GPC675" s="247"/>
      <c r="GPD675" s="230"/>
      <c r="GPE675" s="275"/>
      <c r="GPS675" s="247"/>
      <c r="GPT675" s="230"/>
      <c r="GPU675" s="275"/>
      <c r="GQI675" s="247"/>
      <c r="GQJ675" s="230"/>
      <c r="GQK675" s="275"/>
      <c r="GQY675" s="247"/>
      <c r="GQZ675" s="230"/>
      <c r="GRA675" s="275"/>
      <c r="GRO675" s="247"/>
      <c r="GRP675" s="230"/>
      <c r="GRQ675" s="275"/>
      <c r="GSE675" s="247"/>
      <c r="GSF675" s="230"/>
      <c r="GSG675" s="275"/>
      <c r="GSU675" s="247"/>
      <c r="GSV675" s="230"/>
      <c r="GSW675" s="275"/>
      <c r="GTK675" s="247"/>
      <c r="GTL675" s="230"/>
      <c r="GTM675" s="275"/>
      <c r="GUA675" s="247"/>
      <c r="GUB675" s="230"/>
      <c r="GUC675" s="275"/>
      <c r="GUQ675" s="247"/>
      <c r="GUR675" s="230"/>
      <c r="GUS675" s="275"/>
      <c r="GVG675" s="247"/>
      <c r="GVH675" s="230"/>
      <c r="GVI675" s="275"/>
      <c r="GVW675" s="247"/>
      <c r="GVX675" s="230"/>
      <c r="GVY675" s="275"/>
      <c r="GWM675" s="247"/>
      <c r="GWN675" s="230"/>
      <c r="GWO675" s="275"/>
      <c r="GXC675" s="247"/>
      <c r="GXD675" s="230"/>
      <c r="GXE675" s="275"/>
      <c r="GXS675" s="247"/>
      <c r="GXT675" s="230"/>
      <c r="GXU675" s="275"/>
      <c r="GYI675" s="247"/>
      <c r="GYJ675" s="230"/>
      <c r="GYK675" s="275"/>
      <c r="GYY675" s="247"/>
      <c r="GYZ675" s="230"/>
      <c r="GZA675" s="275"/>
      <c r="GZO675" s="247"/>
      <c r="GZP675" s="230"/>
      <c r="GZQ675" s="275"/>
      <c r="HAE675" s="247"/>
      <c r="HAF675" s="230"/>
      <c r="HAG675" s="275"/>
      <c r="HAU675" s="247"/>
      <c r="HAV675" s="230"/>
      <c r="HAW675" s="275"/>
      <c r="HBK675" s="247"/>
      <c r="HBL675" s="230"/>
      <c r="HBM675" s="275"/>
      <c r="HCA675" s="247"/>
      <c r="HCB675" s="230"/>
      <c r="HCC675" s="275"/>
      <c r="HCQ675" s="247"/>
      <c r="HCR675" s="230"/>
      <c r="HCS675" s="275"/>
      <c r="HDG675" s="247"/>
      <c r="HDH675" s="230"/>
      <c r="HDI675" s="275"/>
      <c r="HDW675" s="247"/>
      <c r="HDX675" s="230"/>
      <c r="HDY675" s="275"/>
      <c r="HEM675" s="247"/>
      <c r="HEN675" s="230"/>
      <c r="HEO675" s="275"/>
      <c r="HFC675" s="247"/>
      <c r="HFD675" s="230"/>
      <c r="HFE675" s="275"/>
      <c r="HFS675" s="247"/>
      <c r="HFT675" s="230"/>
      <c r="HFU675" s="275"/>
      <c r="HGI675" s="247"/>
      <c r="HGJ675" s="230"/>
      <c r="HGK675" s="275"/>
      <c r="HGY675" s="247"/>
      <c r="HGZ675" s="230"/>
      <c r="HHA675" s="275"/>
      <c r="HHO675" s="247"/>
      <c r="HHP675" s="230"/>
      <c r="HHQ675" s="275"/>
      <c r="HIE675" s="247"/>
      <c r="HIF675" s="230"/>
      <c r="HIG675" s="275"/>
      <c r="HIU675" s="247"/>
      <c r="HIV675" s="230"/>
      <c r="HIW675" s="275"/>
      <c r="HJK675" s="247"/>
      <c r="HJL675" s="230"/>
      <c r="HJM675" s="275"/>
      <c r="HKA675" s="247"/>
      <c r="HKB675" s="230"/>
      <c r="HKC675" s="275"/>
      <c r="HKQ675" s="247"/>
      <c r="HKR675" s="230"/>
      <c r="HKS675" s="275"/>
      <c r="HLG675" s="247"/>
      <c r="HLH675" s="230"/>
      <c r="HLI675" s="275"/>
      <c r="HLW675" s="247"/>
      <c r="HLX675" s="230"/>
      <c r="HLY675" s="275"/>
      <c r="HMM675" s="247"/>
      <c r="HMN675" s="230"/>
      <c r="HMO675" s="275"/>
      <c r="HNC675" s="247"/>
      <c r="HND675" s="230"/>
      <c r="HNE675" s="275"/>
      <c r="HNS675" s="247"/>
      <c r="HNT675" s="230"/>
      <c r="HNU675" s="275"/>
      <c r="HOI675" s="247"/>
      <c r="HOJ675" s="230"/>
      <c r="HOK675" s="275"/>
      <c r="HOY675" s="247"/>
      <c r="HOZ675" s="230"/>
      <c r="HPA675" s="275"/>
      <c r="HPO675" s="247"/>
      <c r="HPP675" s="230"/>
      <c r="HPQ675" s="275"/>
      <c r="HQE675" s="247"/>
      <c r="HQF675" s="230"/>
      <c r="HQG675" s="275"/>
      <c r="HQU675" s="247"/>
      <c r="HQV675" s="230"/>
      <c r="HQW675" s="275"/>
      <c r="HRK675" s="247"/>
      <c r="HRL675" s="230"/>
      <c r="HRM675" s="275"/>
      <c r="HSA675" s="247"/>
      <c r="HSB675" s="230"/>
      <c r="HSC675" s="275"/>
      <c r="HSQ675" s="247"/>
      <c r="HSR675" s="230"/>
      <c r="HSS675" s="275"/>
      <c r="HTG675" s="247"/>
      <c r="HTH675" s="230"/>
      <c r="HTI675" s="275"/>
      <c r="HTW675" s="247"/>
      <c r="HTX675" s="230"/>
      <c r="HTY675" s="275"/>
      <c r="HUM675" s="247"/>
      <c r="HUN675" s="230"/>
      <c r="HUO675" s="275"/>
      <c r="HVC675" s="247"/>
      <c r="HVD675" s="230"/>
      <c r="HVE675" s="275"/>
      <c r="HVS675" s="247"/>
      <c r="HVT675" s="230"/>
      <c r="HVU675" s="275"/>
      <c r="HWI675" s="247"/>
      <c r="HWJ675" s="230"/>
      <c r="HWK675" s="275"/>
      <c r="HWY675" s="247"/>
      <c r="HWZ675" s="230"/>
      <c r="HXA675" s="275"/>
      <c r="HXO675" s="247"/>
      <c r="HXP675" s="230"/>
      <c r="HXQ675" s="275"/>
      <c r="HYE675" s="247"/>
      <c r="HYF675" s="230"/>
      <c r="HYG675" s="275"/>
      <c r="HYU675" s="247"/>
      <c r="HYV675" s="230"/>
      <c r="HYW675" s="275"/>
      <c r="HZK675" s="247"/>
      <c r="HZL675" s="230"/>
      <c r="HZM675" s="275"/>
      <c r="IAA675" s="247"/>
      <c r="IAB675" s="230"/>
      <c r="IAC675" s="275"/>
      <c r="IAQ675" s="247"/>
      <c r="IAR675" s="230"/>
      <c r="IAS675" s="275"/>
      <c r="IBG675" s="247"/>
      <c r="IBH675" s="230"/>
      <c r="IBI675" s="275"/>
      <c r="IBW675" s="247"/>
      <c r="IBX675" s="230"/>
      <c r="IBY675" s="275"/>
      <c r="ICM675" s="247"/>
      <c r="ICN675" s="230"/>
      <c r="ICO675" s="275"/>
      <c r="IDC675" s="247"/>
      <c r="IDD675" s="230"/>
      <c r="IDE675" s="275"/>
      <c r="IDS675" s="247"/>
      <c r="IDT675" s="230"/>
      <c r="IDU675" s="275"/>
      <c r="IEI675" s="247"/>
      <c r="IEJ675" s="230"/>
      <c r="IEK675" s="275"/>
      <c r="IEY675" s="247"/>
      <c r="IEZ675" s="230"/>
      <c r="IFA675" s="275"/>
      <c r="IFO675" s="247"/>
      <c r="IFP675" s="230"/>
      <c r="IFQ675" s="275"/>
      <c r="IGE675" s="247"/>
      <c r="IGF675" s="230"/>
      <c r="IGG675" s="275"/>
      <c r="IGU675" s="247"/>
      <c r="IGV675" s="230"/>
      <c r="IGW675" s="275"/>
      <c r="IHK675" s="247"/>
      <c r="IHL675" s="230"/>
      <c r="IHM675" s="275"/>
      <c r="IIA675" s="247"/>
      <c r="IIB675" s="230"/>
      <c r="IIC675" s="275"/>
      <c r="IIQ675" s="247"/>
      <c r="IIR675" s="230"/>
      <c r="IIS675" s="275"/>
      <c r="IJG675" s="247"/>
      <c r="IJH675" s="230"/>
      <c r="IJI675" s="275"/>
      <c r="IJW675" s="247"/>
      <c r="IJX675" s="230"/>
      <c r="IJY675" s="275"/>
      <c r="IKM675" s="247"/>
      <c r="IKN675" s="230"/>
      <c r="IKO675" s="275"/>
      <c r="ILC675" s="247"/>
      <c r="ILD675" s="230"/>
      <c r="ILE675" s="275"/>
      <c r="ILS675" s="247"/>
      <c r="ILT675" s="230"/>
      <c r="ILU675" s="275"/>
      <c r="IMI675" s="247"/>
      <c r="IMJ675" s="230"/>
      <c r="IMK675" s="275"/>
      <c r="IMY675" s="247"/>
      <c r="IMZ675" s="230"/>
      <c r="INA675" s="275"/>
      <c r="INO675" s="247"/>
      <c r="INP675" s="230"/>
      <c r="INQ675" s="275"/>
      <c r="IOE675" s="247"/>
      <c r="IOF675" s="230"/>
      <c r="IOG675" s="275"/>
      <c r="IOU675" s="247"/>
      <c r="IOV675" s="230"/>
      <c r="IOW675" s="275"/>
      <c r="IPK675" s="247"/>
      <c r="IPL675" s="230"/>
      <c r="IPM675" s="275"/>
      <c r="IQA675" s="247"/>
      <c r="IQB675" s="230"/>
      <c r="IQC675" s="275"/>
      <c r="IQQ675" s="247"/>
      <c r="IQR675" s="230"/>
      <c r="IQS675" s="275"/>
      <c r="IRG675" s="247"/>
      <c r="IRH675" s="230"/>
      <c r="IRI675" s="275"/>
      <c r="IRW675" s="247"/>
      <c r="IRX675" s="230"/>
      <c r="IRY675" s="275"/>
      <c r="ISM675" s="247"/>
      <c r="ISN675" s="230"/>
      <c r="ISO675" s="275"/>
      <c r="ITC675" s="247"/>
      <c r="ITD675" s="230"/>
      <c r="ITE675" s="275"/>
      <c r="ITS675" s="247"/>
      <c r="ITT675" s="230"/>
      <c r="ITU675" s="275"/>
      <c r="IUI675" s="247"/>
      <c r="IUJ675" s="230"/>
      <c r="IUK675" s="275"/>
      <c r="IUY675" s="247"/>
      <c r="IUZ675" s="230"/>
      <c r="IVA675" s="275"/>
      <c r="IVO675" s="247"/>
      <c r="IVP675" s="230"/>
      <c r="IVQ675" s="275"/>
      <c r="IWE675" s="247"/>
      <c r="IWF675" s="230"/>
      <c r="IWG675" s="275"/>
      <c r="IWU675" s="247"/>
      <c r="IWV675" s="230"/>
      <c r="IWW675" s="275"/>
      <c r="IXK675" s="247"/>
      <c r="IXL675" s="230"/>
      <c r="IXM675" s="275"/>
      <c r="IYA675" s="247"/>
      <c r="IYB675" s="230"/>
      <c r="IYC675" s="275"/>
      <c r="IYQ675" s="247"/>
      <c r="IYR675" s="230"/>
      <c r="IYS675" s="275"/>
      <c r="IZG675" s="247"/>
      <c r="IZH675" s="230"/>
      <c r="IZI675" s="275"/>
      <c r="IZW675" s="247"/>
      <c r="IZX675" s="230"/>
      <c r="IZY675" s="275"/>
      <c r="JAM675" s="247"/>
      <c r="JAN675" s="230"/>
      <c r="JAO675" s="275"/>
      <c r="JBC675" s="247"/>
      <c r="JBD675" s="230"/>
      <c r="JBE675" s="275"/>
      <c r="JBS675" s="247"/>
      <c r="JBT675" s="230"/>
      <c r="JBU675" s="275"/>
      <c r="JCI675" s="247"/>
      <c r="JCJ675" s="230"/>
      <c r="JCK675" s="275"/>
      <c r="JCY675" s="247"/>
      <c r="JCZ675" s="230"/>
      <c r="JDA675" s="275"/>
      <c r="JDO675" s="247"/>
      <c r="JDP675" s="230"/>
      <c r="JDQ675" s="275"/>
      <c r="JEE675" s="247"/>
      <c r="JEF675" s="230"/>
      <c r="JEG675" s="275"/>
      <c r="JEU675" s="247"/>
      <c r="JEV675" s="230"/>
      <c r="JEW675" s="275"/>
      <c r="JFK675" s="247"/>
      <c r="JFL675" s="230"/>
      <c r="JFM675" s="275"/>
      <c r="JGA675" s="247"/>
      <c r="JGB675" s="230"/>
      <c r="JGC675" s="275"/>
      <c r="JGQ675" s="247"/>
      <c r="JGR675" s="230"/>
      <c r="JGS675" s="275"/>
      <c r="JHG675" s="247"/>
      <c r="JHH675" s="230"/>
      <c r="JHI675" s="275"/>
      <c r="JHW675" s="247"/>
      <c r="JHX675" s="230"/>
      <c r="JHY675" s="275"/>
      <c r="JIM675" s="247"/>
      <c r="JIN675" s="230"/>
      <c r="JIO675" s="275"/>
      <c r="JJC675" s="247"/>
      <c r="JJD675" s="230"/>
      <c r="JJE675" s="275"/>
      <c r="JJS675" s="247"/>
      <c r="JJT675" s="230"/>
      <c r="JJU675" s="275"/>
      <c r="JKI675" s="247"/>
      <c r="JKJ675" s="230"/>
      <c r="JKK675" s="275"/>
      <c r="JKY675" s="247"/>
      <c r="JKZ675" s="230"/>
      <c r="JLA675" s="275"/>
      <c r="JLO675" s="247"/>
      <c r="JLP675" s="230"/>
      <c r="JLQ675" s="275"/>
      <c r="JME675" s="247"/>
      <c r="JMF675" s="230"/>
      <c r="JMG675" s="275"/>
      <c r="JMU675" s="247"/>
      <c r="JMV675" s="230"/>
      <c r="JMW675" s="275"/>
      <c r="JNK675" s="247"/>
      <c r="JNL675" s="230"/>
      <c r="JNM675" s="275"/>
      <c r="JOA675" s="247"/>
      <c r="JOB675" s="230"/>
      <c r="JOC675" s="275"/>
      <c r="JOQ675" s="247"/>
      <c r="JOR675" s="230"/>
      <c r="JOS675" s="275"/>
      <c r="JPG675" s="247"/>
      <c r="JPH675" s="230"/>
      <c r="JPI675" s="275"/>
      <c r="JPW675" s="247"/>
      <c r="JPX675" s="230"/>
      <c r="JPY675" s="275"/>
      <c r="JQM675" s="247"/>
      <c r="JQN675" s="230"/>
      <c r="JQO675" s="275"/>
      <c r="JRC675" s="247"/>
      <c r="JRD675" s="230"/>
      <c r="JRE675" s="275"/>
      <c r="JRS675" s="247"/>
      <c r="JRT675" s="230"/>
      <c r="JRU675" s="275"/>
      <c r="JSI675" s="247"/>
      <c r="JSJ675" s="230"/>
      <c r="JSK675" s="275"/>
      <c r="JSY675" s="247"/>
      <c r="JSZ675" s="230"/>
      <c r="JTA675" s="275"/>
      <c r="JTO675" s="247"/>
      <c r="JTP675" s="230"/>
      <c r="JTQ675" s="275"/>
      <c r="JUE675" s="247"/>
      <c r="JUF675" s="230"/>
      <c r="JUG675" s="275"/>
      <c r="JUU675" s="247"/>
      <c r="JUV675" s="230"/>
      <c r="JUW675" s="275"/>
      <c r="JVK675" s="247"/>
      <c r="JVL675" s="230"/>
      <c r="JVM675" s="275"/>
      <c r="JWA675" s="247"/>
      <c r="JWB675" s="230"/>
      <c r="JWC675" s="275"/>
      <c r="JWQ675" s="247"/>
      <c r="JWR675" s="230"/>
      <c r="JWS675" s="275"/>
      <c r="JXG675" s="247"/>
      <c r="JXH675" s="230"/>
      <c r="JXI675" s="275"/>
      <c r="JXW675" s="247"/>
      <c r="JXX675" s="230"/>
      <c r="JXY675" s="275"/>
      <c r="JYM675" s="247"/>
      <c r="JYN675" s="230"/>
      <c r="JYO675" s="275"/>
      <c r="JZC675" s="247"/>
      <c r="JZD675" s="230"/>
      <c r="JZE675" s="275"/>
      <c r="JZS675" s="247"/>
      <c r="JZT675" s="230"/>
      <c r="JZU675" s="275"/>
      <c r="KAI675" s="247"/>
      <c r="KAJ675" s="230"/>
      <c r="KAK675" s="275"/>
      <c r="KAY675" s="247"/>
      <c r="KAZ675" s="230"/>
      <c r="KBA675" s="275"/>
      <c r="KBO675" s="247"/>
      <c r="KBP675" s="230"/>
      <c r="KBQ675" s="275"/>
      <c r="KCE675" s="247"/>
      <c r="KCF675" s="230"/>
      <c r="KCG675" s="275"/>
      <c r="KCU675" s="247"/>
      <c r="KCV675" s="230"/>
      <c r="KCW675" s="275"/>
      <c r="KDK675" s="247"/>
      <c r="KDL675" s="230"/>
      <c r="KDM675" s="275"/>
      <c r="KEA675" s="247"/>
      <c r="KEB675" s="230"/>
      <c r="KEC675" s="275"/>
      <c r="KEQ675" s="247"/>
      <c r="KER675" s="230"/>
      <c r="KES675" s="275"/>
      <c r="KFG675" s="247"/>
      <c r="KFH675" s="230"/>
      <c r="KFI675" s="275"/>
      <c r="KFW675" s="247"/>
      <c r="KFX675" s="230"/>
      <c r="KFY675" s="275"/>
      <c r="KGM675" s="247"/>
      <c r="KGN675" s="230"/>
      <c r="KGO675" s="275"/>
      <c r="KHC675" s="247"/>
      <c r="KHD675" s="230"/>
      <c r="KHE675" s="275"/>
      <c r="KHS675" s="247"/>
      <c r="KHT675" s="230"/>
      <c r="KHU675" s="275"/>
      <c r="KII675" s="247"/>
      <c r="KIJ675" s="230"/>
      <c r="KIK675" s="275"/>
      <c r="KIY675" s="247"/>
      <c r="KIZ675" s="230"/>
      <c r="KJA675" s="275"/>
      <c r="KJO675" s="247"/>
      <c r="KJP675" s="230"/>
      <c r="KJQ675" s="275"/>
      <c r="KKE675" s="247"/>
      <c r="KKF675" s="230"/>
      <c r="KKG675" s="275"/>
      <c r="KKU675" s="247"/>
      <c r="KKV675" s="230"/>
      <c r="KKW675" s="275"/>
      <c r="KLK675" s="247"/>
      <c r="KLL675" s="230"/>
      <c r="KLM675" s="275"/>
      <c r="KMA675" s="247"/>
      <c r="KMB675" s="230"/>
      <c r="KMC675" s="275"/>
      <c r="KMQ675" s="247"/>
      <c r="KMR675" s="230"/>
      <c r="KMS675" s="275"/>
      <c r="KNG675" s="247"/>
      <c r="KNH675" s="230"/>
      <c r="KNI675" s="275"/>
      <c r="KNW675" s="247"/>
      <c r="KNX675" s="230"/>
      <c r="KNY675" s="275"/>
      <c r="KOM675" s="247"/>
      <c r="KON675" s="230"/>
      <c r="KOO675" s="275"/>
      <c r="KPC675" s="247"/>
      <c r="KPD675" s="230"/>
      <c r="KPE675" s="275"/>
      <c r="KPS675" s="247"/>
      <c r="KPT675" s="230"/>
      <c r="KPU675" s="275"/>
      <c r="KQI675" s="247"/>
      <c r="KQJ675" s="230"/>
      <c r="KQK675" s="275"/>
      <c r="KQY675" s="247"/>
      <c r="KQZ675" s="230"/>
      <c r="KRA675" s="275"/>
      <c r="KRO675" s="247"/>
      <c r="KRP675" s="230"/>
      <c r="KRQ675" s="275"/>
      <c r="KSE675" s="247"/>
      <c r="KSF675" s="230"/>
      <c r="KSG675" s="275"/>
      <c r="KSU675" s="247"/>
      <c r="KSV675" s="230"/>
      <c r="KSW675" s="275"/>
      <c r="KTK675" s="247"/>
      <c r="KTL675" s="230"/>
      <c r="KTM675" s="275"/>
      <c r="KUA675" s="247"/>
      <c r="KUB675" s="230"/>
      <c r="KUC675" s="275"/>
      <c r="KUQ675" s="247"/>
      <c r="KUR675" s="230"/>
      <c r="KUS675" s="275"/>
      <c r="KVG675" s="247"/>
      <c r="KVH675" s="230"/>
      <c r="KVI675" s="275"/>
      <c r="KVW675" s="247"/>
      <c r="KVX675" s="230"/>
      <c r="KVY675" s="275"/>
      <c r="KWM675" s="247"/>
      <c r="KWN675" s="230"/>
      <c r="KWO675" s="275"/>
      <c r="KXC675" s="247"/>
      <c r="KXD675" s="230"/>
      <c r="KXE675" s="275"/>
      <c r="KXS675" s="247"/>
      <c r="KXT675" s="230"/>
      <c r="KXU675" s="275"/>
      <c r="KYI675" s="247"/>
      <c r="KYJ675" s="230"/>
      <c r="KYK675" s="275"/>
      <c r="KYY675" s="247"/>
      <c r="KYZ675" s="230"/>
      <c r="KZA675" s="275"/>
      <c r="KZO675" s="247"/>
      <c r="KZP675" s="230"/>
      <c r="KZQ675" s="275"/>
      <c r="LAE675" s="247"/>
      <c r="LAF675" s="230"/>
      <c r="LAG675" s="275"/>
      <c r="LAU675" s="247"/>
      <c r="LAV675" s="230"/>
      <c r="LAW675" s="275"/>
      <c r="LBK675" s="247"/>
      <c r="LBL675" s="230"/>
      <c r="LBM675" s="275"/>
      <c r="LCA675" s="247"/>
      <c r="LCB675" s="230"/>
      <c r="LCC675" s="275"/>
      <c r="LCQ675" s="247"/>
      <c r="LCR675" s="230"/>
      <c r="LCS675" s="275"/>
      <c r="LDG675" s="247"/>
      <c r="LDH675" s="230"/>
      <c r="LDI675" s="275"/>
      <c r="LDW675" s="247"/>
      <c r="LDX675" s="230"/>
      <c r="LDY675" s="275"/>
      <c r="LEM675" s="247"/>
      <c r="LEN675" s="230"/>
      <c r="LEO675" s="275"/>
      <c r="LFC675" s="247"/>
      <c r="LFD675" s="230"/>
      <c r="LFE675" s="275"/>
      <c r="LFS675" s="247"/>
      <c r="LFT675" s="230"/>
      <c r="LFU675" s="275"/>
      <c r="LGI675" s="247"/>
      <c r="LGJ675" s="230"/>
      <c r="LGK675" s="275"/>
      <c r="LGY675" s="247"/>
      <c r="LGZ675" s="230"/>
      <c r="LHA675" s="275"/>
      <c r="LHO675" s="247"/>
      <c r="LHP675" s="230"/>
      <c r="LHQ675" s="275"/>
      <c r="LIE675" s="247"/>
      <c r="LIF675" s="230"/>
      <c r="LIG675" s="275"/>
      <c r="LIU675" s="247"/>
      <c r="LIV675" s="230"/>
      <c r="LIW675" s="275"/>
      <c r="LJK675" s="247"/>
      <c r="LJL675" s="230"/>
      <c r="LJM675" s="275"/>
      <c r="LKA675" s="247"/>
      <c r="LKB675" s="230"/>
      <c r="LKC675" s="275"/>
      <c r="LKQ675" s="247"/>
      <c r="LKR675" s="230"/>
      <c r="LKS675" s="275"/>
      <c r="LLG675" s="247"/>
      <c r="LLH675" s="230"/>
      <c r="LLI675" s="275"/>
      <c r="LLW675" s="247"/>
      <c r="LLX675" s="230"/>
      <c r="LLY675" s="275"/>
      <c r="LMM675" s="247"/>
      <c r="LMN675" s="230"/>
      <c r="LMO675" s="275"/>
      <c r="LNC675" s="247"/>
      <c r="LND675" s="230"/>
      <c r="LNE675" s="275"/>
      <c r="LNS675" s="247"/>
      <c r="LNT675" s="230"/>
      <c r="LNU675" s="275"/>
      <c r="LOI675" s="247"/>
      <c r="LOJ675" s="230"/>
      <c r="LOK675" s="275"/>
      <c r="LOY675" s="247"/>
      <c r="LOZ675" s="230"/>
      <c r="LPA675" s="275"/>
      <c r="LPO675" s="247"/>
      <c r="LPP675" s="230"/>
      <c r="LPQ675" s="275"/>
      <c r="LQE675" s="247"/>
      <c r="LQF675" s="230"/>
      <c r="LQG675" s="275"/>
      <c r="LQU675" s="247"/>
      <c r="LQV675" s="230"/>
      <c r="LQW675" s="275"/>
      <c r="LRK675" s="247"/>
      <c r="LRL675" s="230"/>
      <c r="LRM675" s="275"/>
      <c r="LSA675" s="247"/>
      <c r="LSB675" s="230"/>
      <c r="LSC675" s="275"/>
      <c r="LSQ675" s="247"/>
      <c r="LSR675" s="230"/>
      <c r="LSS675" s="275"/>
      <c r="LTG675" s="247"/>
      <c r="LTH675" s="230"/>
      <c r="LTI675" s="275"/>
      <c r="LTW675" s="247"/>
      <c r="LTX675" s="230"/>
      <c r="LTY675" s="275"/>
      <c r="LUM675" s="247"/>
      <c r="LUN675" s="230"/>
      <c r="LUO675" s="275"/>
      <c r="LVC675" s="247"/>
      <c r="LVD675" s="230"/>
      <c r="LVE675" s="275"/>
      <c r="LVS675" s="247"/>
      <c r="LVT675" s="230"/>
      <c r="LVU675" s="275"/>
      <c r="LWI675" s="247"/>
      <c r="LWJ675" s="230"/>
      <c r="LWK675" s="275"/>
      <c r="LWY675" s="247"/>
      <c r="LWZ675" s="230"/>
      <c r="LXA675" s="275"/>
      <c r="LXO675" s="247"/>
      <c r="LXP675" s="230"/>
      <c r="LXQ675" s="275"/>
      <c r="LYE675" s="247"/>
      <c r="LYF675" s="230"/>
      <c r="LYG675" s="275"/>
      <c r="LYU675" s="247"/>
      <c r="LYV675" s="230"/>
      <c r="LYW675" s="275"/>
      <c r="LZK675" s="247"/>
      <c r="LZL675" s="230"/>
      <c r="LZM675" s="275"/>
      <c r="MAA675" s="247"/>
      <c r="MAB675" s="230"/>
      <c r="MAC675" s="275"/>
      <c r="MAQ675" s="247"/>
      <c r="MAR675" s="230"/>
      <c r="MAS675" s="275"/>
      <c r="MBG675" s="247"/>
      <c r="MBH675" s="230"/>
      <c r="MBI675" s="275"/>
      <c r="MBW675" s="247"/>
      <c r="MBX675" s="230"/>
      <c r="MBY675" s="275"/>
      <c r="MCM675" s="247"/>
      <c r="MCN675" s="230"/>
      <c r="MCO675" s="275"/>
      <c r="MDC675" s="247"/>
      <c r="MDD675" s="230"/>
      <c r="MDE675" s="275"/>
      <c r="MDS675" s="247"/>
      <c r="MDT675" s="230"/>
      <c r="MDU675" s="275"/>
      <c r="MEI675" s="247"/>
      <c r="MEJ675" s="230"/>
      <c r="MEK675" s="275"/>
      <c r="MEY675" s="247"/>
      <c r="MEZ675" s="230"/>
      <c r="MFA675" s="275"/>
      <c r="MFO675" s="247"/>
      <c r="MFP675" s="230"/>
      <c r="MFQ675" s="275"/>
      <c r="MGE675" s="247"/>
      <c r="MGF675" s="230"/>
      <c r="MGG675" s="275"/>
      <c r="MGU675" s="247"/>
      <c r="MGV675" s="230"/>
      <c r="MGW675" s="275"/>
      <c r="MHK675" s="247"/>
      <c r="MHL675" s="230"/>
      <c r="MHM675" s="275"/>
      <c r="MIA675" s="247"/>
      <c r="MIB675" s="230"/>
      <c r="MIC675" s="275"/>
      <c r="MIQ675" s="247"/>
      <c r="MIR675" s="230"/>
      <c r="MIS675" s="275"/>
      <c r="MJG675" s="247"/>
      <c r="MJH675" s="230"/>
      <c r="MJI675" s="275"/>
      <c r="MJW675" s="247"/>
      <c r="MJX675" s="230"/>
      <c r="MJY675" s="275"/>
      <c r="MKM675" s="247"/>
      <c r="MKN675" s="230"/>
      <c r="MKO675" s="275"/>
      <c r="MLC675" s="247"/>
      <c r="MLD675" s="230"/>
      <c r="MLE675" s="275"/>
      <c r="MLS675" s="247"/>
      <c r="MLT675" s="230"/>
      <c r="MLU675" s="275"/>
      <c r="MMI675" s="247"/>
      <c r="MMJ675" s="230"/>
      <c r="MMK675" s="275"/>
      <c r="MMY675" s="247"/>
      <c r="MMZ675" s="230"/>
      <c r="MNA675" s="275"/>
      <c r="MNO675" s="247"/>
      <c r="MNP675" s="230"/>
      <c r="MNQ675" s="275"/>
      <c r="MOE675" s="247"/>
      <c r="MOF675" s="230"/>
      <c r="MOG675" s="275"/>
      <c r="MOU675" s="247"/>
      <c r="MOV675" s="230"/>
      <c r="MOW675" s="275"/>
      <c r="MPK675" s="247"/>
      <c r="MPL675" s="230"/>
      <c r="MPM675" s="275"/>
      <c r="MQA675" s="247"/>
      <c r="MQB675" s="230"/>
      <c r="MQC675" s="275"/>
      <c r="MQQ675" s="247"/>
      <c r="MQR675" s="230"/>
      <c r="MQS675" s="275"/>
      <c r="MRG675" s="247"/>
      <c r="MRH675" s="230"/>
      <c r="MRI675" s="275"/>
      <c r="MRW675" s="247"/>
      <c r="MRX675" s="230"/>
      <c r="MRY675" s="275"/>
      <c r="MSM675" s="247"/>
      <c r="MSN675" s="230"/>
      <c r="MSO675" s="275"/>
      <c r="MTC675" s="247"/>
      <c r="MTD675" s="230"/>
      <c r="MTE675" s="275"/>
      <c r="MTS675" s="247"/>
      <c r="MTT675" s="230"/>
      <c r="MTU675" s="275"/>
      <c r="MUI675" s="247"/>
      <c r="MUJ675" s="230"/>
      <c r="MUK675" s="275"/>
      <c r="MUY675" s="247"/>
      <c r="MUZ675" s="230"/>
      <c r="MVA675" s="275"/>
      <c r="MVO675" s="247"/>
      <c r="MVP675" s="230"/>
      <c r="MVQ675" s="275"/>
      <c r="MWE675" s="247"/>
      <c r="MWF675" s="230"/>
      <c r="MWG675" s="275"/>
      <c r="MWU675" s="247"/>
      <c r="MWV675" s="230"/>
      <c r="MWW675" s="275"/>
      <c r="MXK675" s="247"/>
      <c r="MXL675" s="230"/>
      <c r="MXM675" s="275"/>
      <c r="MYA675" s="247"/>
      <c r="MYB675" s="230"/>
      <c r="MYC675" s="275"/>
      <c r="MYQ675" s="247"/>
      <c r="MYR675" s="230"/>
      <c r="MYS675" s="275"/>
      <c r="MZG675" s="247"/>
      <c r="MZH675" s="230"/>
      <c r="MZI675" s="275"/>
      <c r="MZW675" s="247"/>
      <c r="MZX675" s="230"/>
      <c r="MZY675" s="275"/>
      <c r="NAM675" s="247"/>
      <c r="NAN675" s="230"/>
      <c r="NAO675" s="275"/>
      <c r="NBC675" s="247"/>
      <c r="NBD675" s="230"/>
      <c r="NBE675" s="275"/>
      <c r="NBS675" s="247"/>
      <c r="NBT675" s="230"/>
      <c r="NBU675" s="275"/>
      <c r="NCI675" s="247"/>
      <c r="NCJ675" s="230"/>
      <c r="NCK675" s="275"/>
      <c r="NCY675" s="247"/>
      <c r="NCZ675" s="230"/>
      <c r="NDA675" s="275"/>
      <c r="NDO675" s="247"/>
      <c r="NDP675" s="230"/>
      <c r="NDQ675" s="275"/>
      <c r="NEE675" s="247"/>
      <c r="NEF675" s="230"/>
      <c r="NEG675" s="275"/>
      <c r="NEU675" s="247"/>
      <c r="NEV675" s="230"/>
      <c r="NEW675" s="275"/>
      <c r="NFK675" s="247"/>
      <c r="NFL675" s="230"/>
      <c r="NFM675" s="275"/>
      <c r="NGA675" s="247"/>
      <c r="NGB675" s="230"/>
      <c r="NGC675" s="275"/>
      <c r="NGQ675" s="247"/>
      <c r="NGR675" s="230"/>
      <c r="NGS675" s="275"/>
      <c r="NHG675" s="247"/>
      <c r="NHH675" s="230"/>
      <c r="NHI675" s="275"/>
      <c r="NHW675" s="247"/>
      <c r="NHX675" s="230"/>
      <c r="NHY675" s="275"/>
      <c r="NIM675" s="247"/>
      <c r="NIN675" s="230"/>
      <c r="NIO675" s="275"/>
      <c r="NJC675" s="247"/>
      <c r="NJD675" s="230"/>
      <c r="NJE675" s="275"/>
      <c r="NJS675" s="247"/>
      <c r="NJT675" s="230"/>
      <c r="NJU675" s="275"/>
      <c r="NKI675" s="247"/>
      <c r="NKJ675" s="230"/>
      <c r="NKK675" s="275"/>
      <c r="NKY675" s="247"/>
      <c r="NKZ675" s="230"/>
      <c r="NLA675" s="275"/>
      <c r="NLO675" s="247"/>
      <c r="NLP675" s="230"/>
      <c r="NLQ675" s="275"/>
      <c r="NME675" s="247"/>
      <c r="NMF675" s="230"/>
      <c r="NMG675" s="275"/>
      <c r="NMU675" s="247"/>
      <c r="NMV675" s="230"/>
      <c r="NMW675" s="275"/>
      <c r="NNK675" s="247"/>
      <c r="NNL675" s="230"/>
      <c r="NNM675" s="275"/>
      <c r="NOA675" s="247"/>
      <c r="NOB675" s="230"/>
      <c r="NOC675" s="275"/>
      <c r="NOQ675" s="247"/>
      <c r="NOR675" s="230"/>
      <c r="NOS675" s="275"/>
      <c r="NPG675" s="247"/>
      <c r="NPH675" s="230"/>
      <c r="NPI675" s="275"/>
      <c r="NPW675" s="247"/>
      <c r="NPX675" s="230"/>
      <c r="NPY675" s="275"/>
      <c r="NQM675" s="247"/>
      <c r="NQN675" s="230"/>
      <c r="NQO675" s="275"/>
      <c r="NRC675" s="247"/>
      <c r="NRD675" s="230"/>
      <c r="NRE675" s="275"/>
      <c r="NRS675" s="247"/>
      <c r="NRT675" s="230"/>
      <c r="NRU675" s="275"/>
      <c r="NSI675" s="247"/>
      <c r="NSJ675" s="230"/>
      <c r="NSK675" s="275"/>
      <c r="NSY675" s="247"/>
      <c r="NSZ675" s="230"/>
      <c r="NTA675" s="275"/>
      <c r="NTO675" s="247"/>
      <c r="NTP675" s="230"/>
      <c r="NTQ675" s="275"/>
      <c r="NUE675" s="247"/>
      <c r="NUF675" s="230"/>
      <c r="NUG675" s="275"/>
      <c r="NUU675" s="247"/>
      <c r="NUV675" s="230"/>
      <c r="NUW675" s="275"/>
      <c r="NVK675" s="247"/>
      <c r="NVL675" s="230"/>
      <c r="NVM675" s="275"/>
      <c r="NWA675" s="247"/>
      <c r="NWB675" s="230"/>
      <c r="NWC675" s="275"/>
      <c r="NWQ675" s="247"/>
      <c r="NWR675" s="230"/>
      <c r="NWS675" s="275"/>
      <c r="NXG675" s="247"/>
      <c r="NXH675" s="230"/>
      <c r="NXI675" s="275"/>
      <c r="NXW675" s="247"/>
      <c r="NXX675" s="230"/>
      <c r="NXY675" s="275"/>
      <c r="NYM675" s="247"/>
      <c r="NYN675" s="230"/>
      <c r="NYO675" s="275"/>
      <c r="NZC675" s="247"/>
      <c r="NZD675" s="230"/>
      <c r="NZE675" s="275"/>
      <c r="NZS675" s="247"/>
      <c r="NZT675" s="230"/>
      <c r="NZU675" s="275"/>
      <c r="OAI675" s="247"/>
      <c r="OAJ675" s="230"/>
      <c r="OAK675" s="275"/>
      <c r="OAY675" s="247"/>
      <c r="OAZ675" s="230"/>
      <c r="OBA675" s="275"/>
      <c r="OBO675" s="247"/>
      <c r="OBP675" s="230"/>
      <c r="OBQ675" s="275"/>
      <c r="OCE675" s="247"/>
      <c r="OCF675" s="230"/>
      <c r="OCG675" s="275"/>
      <c r="OCU675" s="247"/>
      <c r="OCV675" s="230"/>
      <c r="OCW675" s="275"/>
      <c r="ODK675" s="247"/>
      <c r="ODL675" s="230"/>
      <c r="ODM675" s="275"/>
      <c r="OEA675" s="247"/>
      <c r="OEB675" s="230"/>
      <c r="OEC675" s="275"/>
      <c r="OEQ675" s="247"/>
      <c r="OER675" s="230"/>
      <c r="OES675" s="275"/>
      <c r="OFG675" s="247"/>
      <c r="OFH675" s="230"/>
      <c r="OFI675" s="275"/>
      <c r="OFW675" s="247"/>
      <c r="OFX675" s="230"/>
      <c r="OFY675" s="275"/>
      <c r="OGM675" s="247"/>
      <c r="OGN675" s="230"/>
      <c r="OGO675" s="275"/>
      <c r="OHC675" s="247"/>
      <c r="OHD675" s="230"/>
      <c r="OHE675" s="275"/>
      <c r="OHS675" s="247"/>
      <c r="OHT675" s="230"/>
      <c r="OHU675" s="275"/>
      <c r="OII675" s="247"/>
      <c r="OIJ675" s="230"/>
      <c r="OIK675" s="275"/>
      <c r="OIY675" s="247"/>
      <c r="OIZ675" s="230"/>
      <c r="OJA675" s="275"/>
      <c r="OJO675" s="247"/>
      <c r="OJP675" s="230"/>
      <c r="OJQ675" s="275"/>
      <c r="OKE675" s="247"/>
      <c r="OKF675" s="230"/>
      <c r="OKG675" s="275"/>
      <c r="OKU675" s="247"/>
      <c r="OKV675" s="230"/>
      <c r="OKW675" s="275"/>
      <c r="OLK675" s="247"/>
      <c r="OLL675" s="230"/>
      <c r="OLM675" s="275"/>
      <c r="OMA675" s="247"/>
      <c r="OMB675" s="230"/>
      <c r="OMC675" s="275"/>
      <c r="OMQ675" s="247"/>
      <c r="OMR675" s="230"/>
      <c r="OMS675" s="275"/>
      <c r="ONG675" s="247"/>
      <c r="ONH675" s="230"/>
      <c r="ONI675" s="275"/>
      <c r="ONW675" s="247"/>
      <c r="ONX675" s="230"/>
      <c r="ONY675" s="275"/>
      <c r="OOM675" s="247"/>
      <c r="OON675" s="230"/>
      <c r="OOO675" s="275"/>
      <c r="OPC675" s="247"/>
      <c r="OPD675" s="230"/>
      <c r="OPE675" s="275"/>
      <c r="OPS675" s="247"/>
      <c r="OPT675" s="230"/>
      <c r="OPU675" s="275"/>
      <c r="OQI675" s="247"/>
      <c r="OQJ675" s="230"/>
      <c r="OQK675" s="275"/>
      <c r="OQY675" s="247"/>
      <c r="OQZ675" s="230"/>
      <c r="ORA675" s="275"/>
      <c r="ORO675" s="247"/>
      <c r="ORP675" s="230"/>
      <c r="ORQ675" s="275"/>
      <c r="OSE675" s="247"/>
      <c r="OSF675" s="230"/>
      <c r="OSG675" s="275"/>
      <c r="OSU675" s="247"/>
      <c r="OSV675" s="230"/>
      <c r="OSW675" s="275"/>
      <c r="OTK675" s="247"/>
      <c r="OTL675" s="230"/>
      <c r="OTM675" s="275"/>
      <c r="OUA675" s="247"/>
      <c r="OUB675" s="230"/>
      <c r="OUC675" s="275"/>
      <c r="OUQ675" s="247"/>
      <c r="OUR675" s="230"/>
      <c r="OUS675" s="275"/>
      <c r="OVG675" s="247"/>
      <c r="OVH675" s="230"/>
      <c r="OVI675" s="275"/>
      <c r="OVW675" s="247"/>
      <c r="OVX675" s="230"/>
      <c r="OVY675" s="275"/>
      <c r="OWM675" s="247"/>
      <c r="OWN675" s="230"/>
      <c r="OWO675" s="275"/>
      <c r="OXC675" s="247"/>
      <c r="OXD675" s="230"/>
      <c r="OXE675" s="275"/>
      <c r="OXS675" s="247"/>
      <c r="OXT675" s="230"/>
      <c r="OXU675" s="275"/>
      <c r="OYI675" s="247"/>
      <c r="OYJ675" s="230"/>
      <c r="OYK675" s="275"/>
      <c r="OYY675" s="247"/>
      <c r="OYZ675" s="230"/>
      <c r="OZA675" s="275"/>
      <c r="OZO675" s="247"/>
      <c r="OZP675" s="230"/>
      <c r="OZQ675" s="275"/>
      <c r="PAE675" s="247"/>
      <c r="PAF675" s="230"/>
      <c r="PAG675" s="275"/>
      <c r="PAU675" s="247"/>
      <c r="PAV675" s="230"/>
      <c r="PAW675" s="275"/>
      <c r="PBK675" s="247"/>
      <c r="PBL675" s="230"/>
      <c r="PBM675" s="275"/>
      <c r="PCA675" s="247"/>
      <c r="PCB675" s="230"/>
      <c r="PCC675" s="275"/>
      <c r="PCQ675" s="247"/>
      <c r="PCR675" s="230"/>
      <c r="PCS675" s="275"/>
      <c r="PDG675" s="247"/>
      <c r="PDH675" s="230"/>
      <c r="PDI675" s="275"/>
      <c r="PDW675" s="247"/>
      <c r="PDX675" s="230"/>
      <c r="PDY675" s="275"/>
      <c r="PEM675" s="247"/>
      <c r="PEN675" s="230"/>
      <c r="PEO675" s="275"/>
      <c r="PFC675" s="247"/>
      <c r="PFD675" s="230"/>
      <c r="PFE675" s="275"/>
      <c r="PFS675" s="247"/>
      <c r="PFT675" s="230"/>
      <c r="PFU675" s="275"/>
      <c r="PGI675" s="247"/>
      <c r="PGJ675" s="230"/>
      <c r="PGK675" s="275"/>
      <c r="PGY675" s="247"/>
      <c r="PGZ675" s="230"/>
      <c r="PHA675" s="275"/>
      <c r="PHO675" s="247"/>
      <c r="PHP675" s="230"/>
      <c r="PHQ675" s="275"/>
      <c r="PIE675" s="247"/>
      <c r="PIF675" s="230"/>
      <c r="PIG675" s="275"/>
      <c r="PIU675" s="247"/>
      <c r="PIV675" s="230"/>
      <c r="PIW675" s="275"/>
      <c r="PJK675" s="247"/>
      <c r="PJL675" s="230"/>
      <c r="PJM675" s="275"/>
      <c r="PKA675" s="247"/>
      <c r="PKB675" s="230"/>
      <c r="PKC675" s="275"/>
      <c r="PKQ675" s="247"/>
      <c r="PKR675" s="230"/>
      <c r="PKS675" s="275"/>
      <c r="PLG675" s="247"/>
      <c r="PLH675" s="230"/>
      <c r="PLI675" s="275"/>
      <c r="PLW675" s="247"/>
      <c r="PLX675" s="230"/>
      <c r="PLY675" s="275"/>
      <c r="PMM675" s="247"/>
      <c r="PMN675" s="230"/>
      <c r="PMO675" s="275"/>
      <c r="PNC675" s="247"/>
      <c r="PND675" s="230"/>
      <c r="PNE675" s="275"/>
      <c r="PNS675" s="247"/>
      <c r="PNT675" s="230"/>
      <c r="PNU675" s="275"/>
      <c r="POI675" s="247"/>
      <c r="POJ675" s="230"/>
      <c r="POK675" s="275"/>
      <c r="POY675" s="247"/>
      <c r="POZ675" s="230"/>
      <c r="PPA675" s="275"/>
      <c r="PPO675" s="247"/>
      <c r="PPP675" s="230"/>
      <c r="PPQ675" s="275"/>
      <c r="PQE675" s="247"/>
      <c r="PQF675" s="230"/>
      <c r="PQG675" s="275"/>
      <c r="PQU675" s="247"/>
      <c r="PQV675" s="230"/>
      <c r="PQW675" s="275"/>
      <c r="PRK675" s="247"/>
      <c r="PRL675" s="230"/>
      <c r="PRM675" s="275"/>
      <c r="PSA675" s="247"/>
      <c r="PSB675" s="230"/>
      <c r="PSC675" s="275"/>
      <c r="PSQ675" s="247"/>
      <c r="PSR675" s="230"/>
      <c r="PSS675" s="275"/>
      <c r="PTG675" s="247"/>
      <c r="PTH675" s="230"/>
      <c r="PTI675" s="275"/>
      <c r="PTW675" s="247"/>
      <c r="PTX675" s="230"/>
      <c r="PTY675" s="275"/>
      <c r="PUM675" s="247"/>
      <c r="PUN675" s="230"/>
      <c r="PUO675" s="275"/>
      <c r="PVC675" s="247"/>
      <c r="PVD675" s="230"/>
      <c r="PVE675" s="275"/>
      <c r="PVS675" s="247"/>
      <c r="PVT675" s="230"/>
      <c r="PVU675" s="275"/>
      <c r="PWI675" s="247"/>
      <c r="PWJ675" s="230"/>
      <c r="PWK675" s="275"/>
      <c r="PWY675" s="247"/>
      <c r="PWZ675" s="230"/>
      <c r="PXA675" s="275"/>
      <c r="PXO675" s="247"/>
      <c r="PXP675" s="230"/>
      <c r="PXQ675" s="275"/>
      <c r="PYE675" s="247"/>
      <c r="PYF675" s="230"/>
      <c r="PYG675" s="275"/>
      <c r="PYU675" s="247"/>
      <c r="PYV675" s="230"/>
      <c r="PYW675" s="275"/>
      <c r="PZK675" s="247"/>
      <c r="PZL675" s="230"/>
      <c r="PZM675" s="275"/>
      <c r="QAA675" s="247"/>
      <c r="QAB675" s="230"/>
      <c r="QAC675" s="275"/>
      <c r="QAQ675" s="247"/>
      <c r="QAR675" s="230"/>
      <c r="QAS675" s="275"/>
      <c r="QBG675" s="247"/>
      <c r="QBH675" s="230"/>
      <c r="QBI675" s="275"/>
      <c r="QBW675" s="247"/>
      <c r="QBX675" s="230"/>
      <c r="QBY675" s="275"/>
      <c r="QCM675" s="247"/>
      <c r="QCN675" s="230"/>
      <c r="QCO675" s="275"/>
      <c r="QDC675" s="247"/>
      <c r="QDD675" s="230"/>
      <c r="QDE675" s="275"/>
      <c r="QDS675" s="247"/>
      <c r="QDT675" s="230"/>
      <c r="QDU675" s="275"/>
      <c r="QEI675" s="247"/>
      <c r="QEJ675" s="230"/>
      <c r="QEK675" s="275"/>
      <c r="QEY675" s="247"/>
      <c r="QEZ675" s="230"/>
      <c r="QFA675" s="275"/>
      <c r="QFO675" s="247"/>
      <c r="QFP675" s="230"/>
      <c r="QFQ675" s="275"/>
      <c r="QGE675" s="247"/>
      <c r="QGF675" s="230"/>
      <c r="QGG675" s="275"/>
      <c r="QGU675" s="247"/>
      <c r="QGV675" s="230"/>
      <c r="QGW675" s="275"/>
      <c r="QHK675" s="247"/>
      <c r="QHL675" s="230"/>
      <c r="QHM675" s="275"/>
      <c r="QIA675" s="247"/>
      <c r="QIB675" s="230"/>
      <c r="QIC675" s="275"/>
      <c r="QIQ675" s="247"/>
      <c r="QIR675" s="230"/>
      <c r="QIS675" s="275"/>
      <c r="QJG675" s="247"/>
      <c r="QJH675" s="230"/>
      <c r="QJI675" s="275"/>
      <c r="QJW675" s="247"/>
      <c r="QJX675" s="230"/>
      <c r="QJY675" s="275"/>
      <c r="QKM675" s="247"/>
      <c r="QKN675" s="230"/>
      <c r="QKO675" s="275"/>
      <c r="QLC675" s="247"/>
      <c r="QLD675" s="230"/>
      <c r="QLE675" s="275"/>
      <c r="QLS675" s="247"/>
      <c r="QLT675" s="230"/>
      <c r="QLU675" s="275"/>
      <c r="QMI675" s="247"/>
      <c r="QMJ675" s="230"/>
      <c r="QMK675" s="275"/>
      <c r="QMY675" s="247"/>
      <c r="QMZ675" s="230"/>
      <c r="QNA675" s="275"/>
      <c r="QNO675" s="247"/>
      <c r="QNP675" s="230"/>
      <c r="QNQ675" s="275"/>
      <c r="QOE675" s="247"/>
      <c r="QOF675" s="230"/>
      <c r="QOG675" s="275"/>
      <c r="QOU675" s="247"/>
      <c r="QOV675" s="230"/>
      <c r="QOW675" s="275"/>
      <c r="QPK675" s="247"/>
      <c r="QPL675" s="230"/>
      <c r="QPM675" s="275"/>
      <c r="QQA675" s="247"/>
      <c r="QQB675" s="230"/>
      <c r="QQC675" s="275"/>
      <c r="QQQ675" s="247"/>
      <c r="QQR675" s="230"/>
      <c r="QQS675" s="275"/>
      <c r="QRG675" s="247"/>
      <c r="QRH675" s="230"/>
      <c r="QRI675" s="275"/>
      <c r="QRW675" s="247"/>
      <c r="QRX675" s="230"/>
      <c r="QRY675" s="275"/>
      <c r="QSM675" s="247"/>
      <c r="QSN675" s="230"/>
      <c r="QSO675" s="275"/>
      <c r="QTC675" s="247"/>
      <c r="QTD675" s="230"/>
      <c r="QTE675" s="275"/>
      <c r="QTS675" s="247"/>
      <c r="QTT675" s="230"/>
      <c r="QTU675" s="275"/>
      <c r="QUI675" s="247"/>
      <c r="QUJ675" s="230"/>
      <c r="QUK675" s="275"/>
      <c r="QUY675" s="247"/>
      <c r="QUZ675" s="230"/>
      <c r="QVA675" s="275"/>
      <c r="QVO675" s="247"/>
      <c r="QVP675" s="230"/>
      <c r="QVQ675" s="275"/>
      <c r="QWE675" s="247"/>
      <c r="QWF675" s="230"/>
      <c r="QWG675" s="275"/>
      <c r="QWU675" s="247"/>
      <c r="QWV675" s="230"/>
      <c r="QWW675" s="275"/>
      <c r="QXK675" s="247"/>
      <c r="QXL675" s="230"/>
      <c r="QXM675" s="275"/>
      <c r="QYA675" s="247"/>
      <c r="QYB675" s="230"/>
      <c r="QYC675" s="275"/>
      <c r="QYQ675" s="247"/>
      <c r="QYR675" s="230"/>
      <c r="QYS675" s="275"/>
      <c r="QZG675" s="247"/>
      <c r="QZH675" s="230"/>
      <c r="QZI675" s="275"/>
      <c r="QZW675" s="247"/>
      <c r="QZX675" s="230"/>
      <c r="QZY675" s="275"/>
      <c r="RAM675" s="247"/>
      <c r="RAN675" s="230"/>
      <c r="RAO675" s="275"/>
      <c r="RBC675" s="247"/>
      <c r="RBD675" s="230"/>
      <c r="RBE675" s="275"/>
      <c r="RBS675" s="247"/>
      <c r="RBT675" s="230"/>
      <c r="RBU675" s="275"/>
      <c r="RCI675" s="247"/>
      <c r="RCJ675" s="230"/>
      <c r="RCK675" s="275"/>
      <c r="RCY675" s="247"/>
      <c r="RCZ675" s="230"/>
      <c r="RDA675" s="275"/>
      <c r="RDO675" s="247"/>
      <c r="RDP675" s="230"/>
      <c r="RDQ675" s="275"/>
      <c r="REE675" s="247"/>
      <c r="REF675" s="230"/>
      <c r="REG675" s="275"/>
      <c r="REU675" s="247"/>
      <c r="REV675" s="230"/>
      <c r="REW675" s="275"/>
      <c r="RFK675" s="247"/>
      <c r="RFL675" s="230"/>
      <c r="RFM675" s="275"/>
      <c r="RGA675" s="247"/>
      <c r="RGB675" s="230"/>
      <c r="RGC675" s="275"/>
      <c r="RGQ675" s="247"/>
      <c r="RGR675" s="230"/>
      <c r="RGS675" s="275"/>
      <c r="RHG675" s="247"/>
      <c r="RHH675" s="230"/>
      <c r="RHI675" s="275"/>
      <c r="RHW675" s="247"/>
      <c r="RHX675" s="230"/>
      <c r="RHY675" s="275"/>
      <c r="RIM675" s="247"/>
      <c r="RIN675" s="230"/>
      <c r="RIO675" s="275"/>
      <c r="RJC675" s="247"/>
      <c r="RJD675" s="230"/>
      <c r="RJE675" s="275"/>
      <c r="RJS675" s="247"/>
      <c r="RJT675" s="230"/>
      <c r="RJU675" s="275"/>
      <c r="RKI675" s="247"/>
      <c r="RKJ675" s="230"/>
      <c r="RKK675" s="275"/>
      <c r="RKY675" s="247"/>
      <c r="RKZ675" s="230"/>
      <c r="RLA675" s="275"/>
      <c r="RLO675" s="247"/>
      <c r="RLP675" s="230"/>
      <c r="RLQ675" s="275"/>
      <c r="RME675" s="247"/>
      <c r="RMF675" s="230"/>
      <c r="RMG675" s="275"/>
      <c r="RMU675" s="247"/>
      <c r="RMV675" s="230"/>
      <c r="RMW675" s="275"/>
      <c r="RNK675" s="247"/>
      <c r="RNL675" s="230"/>
      <c r="RNM675" s="275"/>
      <c r="ROA675" s="247"/>
      <c r="ROB675" s="230"/>
      <c r="ROC675" s="275"/>
      <c r="ROQ675" s="247"/>
      <c r="ROR675" s="230"/>
      <c r="ROS675" s="275"/>
      <c r="RPG675" s="247"/>
      <c r="RPH675" s="230"/>
      <c r="RPI675" s="275"/>
      <c r="RPW675" s="247"/>
      <c r="RPX675" s="230"/>
      <c r="RPY675" s="275"/>
      <c r="RQM675" s="247"/>
      <c r="RQN675" s="230"/>
      <c r="RQO675" s="275"/>
      <c r="RRC675" s="247"/>
      <c r="RRD675" s="230"/>
      <c r="RRE675" s="275"/>
      <c r="RRS675" s="247"/>
      <c r="RRT675" s="230"/>
      <c r="RRU675" s="275"/>
      <c r="RSI675" s="247"/>
      <c r="RSJ675" s="230"/>
      <c r="RSK675" s="275"/>
      <c r="RSY675" s="247"/>
      <c r="RSZ675" s="230"/>
      <c r="RTA675" s="275"/>
      <c r="RTO675" s="247"/>
      <c r="RTP675" s="230"/>
      <c r="RTQ675" s="275"/>
      <c r="RUE675" s="247"/>
      <c r="RUF675" s="230"/>
      <c r="RUG675" s="275"/>
      <c r="RUU675" s="247"/>
      <c r="RUV675" s="230"/>
      <c r="RUW675" s="275"/>
      <c r="RVK675" s="247"/>
      <c r="RVL675" s="230"/>
      <c r="RVM675" s="275"/>
      <c r="RWA675" s="247"/>
      <c r="RWB675" s="230"/>
      <c r="RWC675" s="275"/>
      <c r="RWQ675" s="247"/>
      <c r="RWR675" s="230"/>
      <c r="RWS675" s="275"/>
      <c r="RXG675" s="247"/>
      <c r="RXH675" s="230"/>
      <c r="RXI675" s="275"/>
      <c r="RXW675" s="247"/>
      <c r="RXX675" s="230"/>
      <c r="RXY675" s="275"/>
      <c r="RYM675" s="247"/>
      <c r="RYN675" s="230"/>
      <c r="RYO675" s="275"/>
      <c r="RZC675" s="247"/>
      <c r="RZD675" s="230"/>
      <c r="RZE675" s="275"/>
      <c r="RZS675" s="247"/>
      <c r="RZT675" s="230"/>
      <c r="RZU675" s="275"/>
      <c r="SAI675" s="247"/>
      <c r="SAJ675" s="230"/>
      <c r="SAK675" s="275"/>
      <c r="SAY675" s="247"/>
      <c r="SAZ675" s="230"/>
      <c r="SBA675" s="275"/>
      <c r="SBO675" s="247"/>
      <c r="SBP675" s="230"/>
      <c r="SBQ675" s="275"/>
      <c r="SCE675" s="247"/>
      <c r="SCF675" s="230"/>
      <c r="SCG675" s="275"/>
      <c r="SCU675" s="247"/>
      <c r="SCV675" s="230"/>
      <c r="SCW675" s="275"/>
      <c r="SDK675" s="247"/>
      <c r="SDL675" s="230"/>
      <c r="SDM675" s="275"/>
      <c r="SEA675" s="247"/>
      <c r="SEB675" s="230"/>
      <c r="SEC675" s="275"/>
      <c r="SEQ675" s="247"/>
      <c r="SER675" s="230"/>
      <c r="SES675" s="275"/>
      <c r="SFG675" s="247"/>
      <c r="SFH675" s="230"/>
      <c r="SFI675" s="275"/>
      <c r="SFW675" s="247"/>
      <c r="SFX675" s="230"/>
      <c r="SFY675" s="275"/>
      <c r="SGM675" s="247"/>
      <c r="SGN675" s="230"/>
      <c r="SGO675" s="275"/>
      <c r="SHC675" s="247"/>
      <c r="SHD675" s="230"/>
      <c r="SHE675" s="275"/>
      <c r="SHS675" s="247"/>
      <c r="SHT675" s="230"/>
      <c r="SHU675" s="275"/>
      <c r="SII675" s="247"/>
      <c r="SIJ675" s="230"/>
      <c r="SIK675" s="275"/>
      <c r="SIY675" s="247"/>
      <c r="SIZ675" s="230"/>
      <c r="SJA675" s="275"/>
      <c r="SJO675" s="247"/>
      <c r="SJP675" s="230"/>
      <c r="SJQ675" s="275"/>
      <c r="SKE675" s="247"/>
      <c r="SKF675" s="230"/>
      <c r="SKG675" s="275"/>
      <c r="SKU675" s="247"/>
      <c r="SKV675" s="230"/>
      <c r="SKW675" s="275"/>
      <c r="SLK675" s="247"/>
      <c r="SLL675" s="230"/>
      <c r="SLM675" s="275"/>
      <c r="SMA675" s="247"/>
      <c r="SMB675" s="230"/>
      <c r="SMC675" s="275"/>
      <c r="SMQ675" s="247"/>
      <c r="SMR675" s="230"/>
      <c r="SMS675" s="275"/>
      <c r="SNG675" s="247"/>
      <c r="SNH675" s="230"/>
      <c r="SNI675" s="275"/>
      <c r="SNW675" s="247"/>
      <c r="SNX675" s="230"/>
      <c r="SNY675" s="275"/>
      <c r="SOM675" s="247"/>
      <c r="SON675" s="230"/>
      <c r="SOO675" s="275"/>
      <c r="SPC675" s="247"/>
      <c r="SPD675" s="230"/>
      <c r="SPE675" s="275"/>
      <c r="SPS675" s="247"/>
      <c r="SPT675" s="230"/>
      <c r="SPU675" s="275"/>
      <c r="SQI675" s="247"/>
      <c r="SQJ675" s="230"/>
      <c r="SQK675" s="275"/>
      <c r="SQY675" s="247"/>
      <c r="SQZ675" s="230"/>
      <c r="SRA675" s="275"/>
      <c r="SRO675" s="247"/>
      <c r="SRP675" s="230"/>
      <c r="SRQ675" s="275"/>
      <c r="SSE675" s="247"/>
      <c r="SSF675" s="230"/>
      <c r="SSG675" s="275"/>
      <c r="SSU675" s="247"/>
      <c r="SSV675" s="230"/>
      <c r="SSW675" s="275"/>
      <c r="STK675" s="247"/>
      <c r="STL675" s="230"/>
      <c r="STM675" s="275"/>
      <c r="SUA675" s="247"/>
      <c r="SUB675" s="230"/>
      <c r="SUC675" s="275"/>
      <c r="SUQ675" s="247"/>
      <c r="SUR675" s="230"/>
      <c r="SUS675" s="275"/>
      <c r="SVG675" s="247"/>
      <c r="SVH675" s="230"/>
      <c r="SVI675" s="275"/>
      <c r="SVW675" s="247"/>
      <c r="SVX675" s="230"/>
      <c r="SVY675" s="275"/>
      <c r="SWM675" s="247"/>
      <c r="SWN675" s="230"/>
      <c r="SWO675" s="275"/>
      <c r="SXC675" s="247"/>
      <c r="SXD675" s="230"/>
      <c r="SXE675" s="275"/>
      <c r="SXS675" s="247"/>
      <c r="SXT675" s="230"/>
      <c r="SXU675" s="275"/>
      <c r="SYI675" s="247"/>
      <c r="SYJ675" s="230"/>
      <c r="SYK675" s="275"/>
      <c r="SYY675" s="247"/>
      <c r="SYZ675" s="230"/>
      <c r="SZA675" s="275"/>
      <c r="SZO675" s="247"/>
      <c r="SZP675" s="230"/>
      <c r="SZQ675" s="275"/>
      <c r="TAE675" s="247"/>
      <c r="TAF675" s="230"/>
      <c r="TAG675" s="275"/>
      <c r="TAU675" s="247"/>
      <c r="TAV675" s="230"/>
      <c r="TAW675" s="275"/>
      <c r="TBK675" s="247"/>
      <c r="TBL675" s="230"/>
      <c r="TBM675" s="275"/>
      <c r="TCA675" s="247"/>
      <c r="TCB675" s="230"/>
      <c r="TCC675" s="275"/>
      <c r="TCQ675" s="247"/>
      <c r="TCR675" s="230"/>
      <c r="TCS675" s="275"/>
      <c r="TDG675" s="247"/>
      <c r="TDH675" s="230"/>
      <c r="TDI675" s="275"/>
      <c r="TDW675" s="247"/>
      <c r="TDX675" s="230"/>
      <c r="TDY675" s="275"/>
      <c r="TEM675" s="247"/>
      <c r="TEN675" s="230"/>
      <c r="TEO675" s="275"/>
      <c r="TFC675" s="247"/>
      <c r="TFD675" s="230"/>
      <c r="TFE675" s="275"/>
      <c r="TFS675" s="247"/>
      <c r="TFT675" s="230"/>
      <c r="TFU675" s="275"/>
      <c r="TGI675" s="247"/>
      <c r="TGJ675" s="230"/>
      <c r="TGK675" s="275"/>
      <c r="TGY675" s="247"/>
      <c r="TGZ675" s="230"/>
      <c r="THA675" s="275"/>
      <c r="THO675" s="247"/>
      <c r="THP675" s="230"/>
      <c r="THQ675" s="275"/>
      <c r="TIE675" s="247"/>
      <c r="TIF675" s="230"/>
      <c r="TIG675" s="275"/>
      <c r="TIU675" s="247"/>
      <c r="TIV675" s="230"/>
      <c r="TIW675" s="275"/>
      <c r="TJK675" s="247"/>
      <c r="TJL675" s="230"/>
      <c r="TJM675" s="275"/>
      <c r="TKA675" s="247"/>
      <c r="TKB675" s="230"/>
      <c r="TKC675" s="275"/>
      <c r="TKQ675" s="247"/>
      <c r="TKR675" s="230"/>
      <c r="TKS675" s="275"/>
      <c r="TLG675" s="247"/>
      <c r="TLH675" s="230"/>
      <c r="TLI675" s="275"/>
      <c r="TLW675" s="247"/>
      <c r="TLX675" s="230"/>
      <c r="TLY675" s="275"/>
      <c r="TMM675" s="247"/>
      <c r="TMN675" s="230"/>
      <c r="TMO675" s="275"/>
      <c r="TNC675" s="247"/>
      <c r="TND675" s="230"/>
      <c r="TNE675" s="275"/>
      <c r="TNS675" s="247"/>
      <c r="TNT675" s="230"/>
      <c r="TNU675" s="275"/>
      <c r="TOI675" s="247"/>
      <c r="TOJ675" s="230"/>
      <c r="TOK675" s="275"/>
      <c r="TOY675" s="247"/>
      <c r="TOZ675" s="230"/>
      <c r="TPA675" s="275"/>
      <c r="TPO675" s="247"/>
      <c r="TPP675" s="230"/>
      <c r="TPQ675" s="275"/>
      <c r="TQE675" s="247"/>
      <c r="TQF675" s="230"/>
      <c r="TQG675" s="275"/>
      <c r="TQU675" s="247"/>
      <c r="TQV675" s="230"/>
      <c r="TQW675" s="275"/>
      <c r="TRK675" s="247"/>
      <c r="TRL675" s="230"/>
      <c r="TRM675" s="275"/>
      <c r="TSA675" s="247"/>
      <c r="TSB675" s="230"/>
      <c r="TSC675" s="275"/>
      <c r="TSQ675" s="247"/>
      <c r="TSR675" s="230"/>
      <c r="TSS675" s="275"/>
      <c r="TTG675" s="247"/>
      <c r="TTH675" s="230"/>
      <c r="TTI675" s="275"/>
      <c r="TTW675" s="247"/>
      <c r="TTX675" s="230"/>
      <c r="TTY675" s="275"/>
      <c r="TUM675" s="247"/>
      <c r="TUN675" s="230"/>
      <c r="TUO675" s="275"/>
      <c r="TVC675" s="247"/>
      <c r="TVD675" s="230"/>
      <c r="TVE675" s="275"/>
      <c r="TVS675" s="247"/>
      <c r="TVT675" s="230"/>
      <c r="TVU675" s="275"/>
      <c r="TWI675" s="247"/>
      <c r="TWJ675" s="230"/>
      <c r="TWK675" s="275"/>
      <c r="TWY675" s="247"/>
      <c r="TWZ675" s="230"/>
      <c r="TXA675" s="275"/>
      <c r="TXO675" s="247"/>
      <c r="TXP675" s="230"/>
      <c r="TXQ675" s="275"/>
      <c r="TYE675" s="247"/>
      <c r="TYF675" s="230"/>
      <c r="TYG675" s="275"/>
      <c r="TYU675" s="247"/>
      <c r="TYV675" s="230"/>
      <c r="TYW675" s="275"/>
      <c r="TZK675" s="247"/>
      <c r="TZL675" s="230"/>
      <c r="TZM675" s="275"/>
      <c r="UAA675" s="247"/>
      <c r="UAB675" s="230"/>
      <c r="UAC675" s="275"/>
      <c r="UAQ675" s="247"/>
      <c r="UAR675" s="230"/>
      <c r="UAS675" s="275"/>
      <c r="UBG675" s="247"/>
      <c r="UBH675" s="230"/>
      <c r="UBI675" s="275"/>
      <c r="UBW675" s="247"/>
      <c r="UBX675" s="230"/>
      <c r="UBY675" s="275"/>
      <c r="UCM675" s="247"/>
      <c r="UCN675" s="230"/>
      <c r="UCO675" s="275"/>
      <c r="UDC675" s="247"/>
      <c r="UDD675" s="230"/>
      <c r="UDE675" s="275"/>
      <c r="UDS675" s="247"/>
      <c r="UDT675" s="230"/>
      <c r="UDU675" s="275"/>
      <c r="UEI675" s="247"/>
      <c r="UEJ675" s="230"/>
      <c r="UEK675" s="275"/>
      <c r="UEY675" s="247"/>
      <c r="UEZ675" s="230"/>
      <c r="UFA675" s="275"/>
      <c r="UFO675" s="247"/>
      <c r="UFP675" s="230"/>
      <c r="UFQ675" s="275"/>
      <c r="UGE675" s="247"/>
      <c r="UGF675" s="230"/>
      <c r="UGG675" s="275"/>
      <c r="UGU675" s="247"/>
      <c r="UGV675" s="230"/>
      <c r="UGW675" s="275"/>
      <c r="UHK675" s="247"/>
      <c r="UHL675" s="230"/>
      <c r="UHM675" s="275"/>
      <c r="UIA675" s="247"/>
      <c r="UIB675" s="230"/>
      <c r="UIC675" s="275"/>
      <c r="UIQ675" s="247"/>
      <c r="UIR675" s="230"/>
      <c r="UIS675" s="275"/>
      <c r="UJG675" s="247"/>
      <c r="UJH675" s="230"/>
      <c r="UJI675" s="275"/>
      <c r="UJW675" s="247"/>
      <c r="UJX675" s="230"/>
      <c r="UJY675" s="275"/>
      <c r="UKM675" s="247"/>
      <c r="UKN675" s="230"/>
      <c r="UKO675" s="275"/>
      <c r="ULC675" s="247"/>
      <c r="ULD675" s="230"/>
      <c r="ULE675" s="275"/>
      <c r="ULS675" s="247"/>
      <c r="ULT675" s="230"/>
      <c r="ULU675" s="275"/>
      <c r="UMI675" s="247"/>
      <c r="UMJ675" s="230"/>
      <c r="UMK675" s="275"/>
      <c r="UMY675" s="247"/>
      <c r="UMZ675" s="230"/>
      <c r="UNA675" s="275"/>
      <c r="UNO675" s="247"/>
      <c r="UNP675" s="230"/>
      <c r="UNQ675" s="275"/>
      <c r="UOE675" s="247"/>
      <c r="UOF675" s="230"/>
      <c r="UOG675" s="275"/>
      <c r="UOU675" s="247"/>
      <c r="UOV675" s="230"/>
      <c r="UOW675" s="275"/>
      <c r="UPK675" s="247"/>
      <c r="UPL675" s="230"/>
      <c r="UPM675" s="275"/>
      <c r="UQA675" s="247"/>
      <c r="UQB675" s="230"/>
      <c r="UQC675" s="275"/>
      <c r="UQQ675" s="247"/>
      <c r="UQR675" s="230"/>
      <c r="UQS675" s="275"/>
      <c r="URG675" s="247"/>
      <c r="URH675" s="230"/>
      <c r="URI675" s="275"/>
      <c r="URW675" s="247"/>
      <c r="URX675" s="230"/>
      <c r="URY675" s="275"/>
      <c r="USM675" s="247"/>
      <c r="USN675" s="230"/>
      <c r="USO675" s="275"/>
      <c r="UTC675" s="247"/>
      <c r="UTD675" s="230"/>
      <c r="UTE675" s="275"/>
      <c r="UTS675" s="247"/>
      <c r="UTT675" s="230"/>
      <c r="UTU675" s="275"/>
      <c r="UUI675" s="247"/>
      <c r="UUJ675" s="230"/>
      <c r="UUK675" s="275"/>
      <c r="UUY675" s="247"/>
      <c r="UUZ675" s="230"/>
      <c r="UVA675" s="275"/>
      <c r="UVO675" s="247"/>
      <c r="UVP675" s="230"/>
      <c r="UVQ675" s="275"/>
      <c r="UWE675" s="247"/>
      <c r="UWF675" s="230"/>
      <c r="UWG675" s="275"/>
      <c r="UWU675" s="247"/>
      <c r="UWV675" s="230"/>
      <c r="UWW675" s="275"/>
      <c r="UXK675" s="247"/>
      <c r="UXL675" s="230"/>
      <c r="UXM675" s="275"/>
      <c r="UYA675" s="247"/>
      <c r="UYB675" s="230"/>
      <c r="UYC675" s="275"/>
      <c r="UYQ675" s="247"/>
      <c r="UYR675" s="230"/>
      <c r="UYS675" s="275"/>
      <c r="UZG675" s="247"/>
      <c r="UZH675" s="230"/>
      <c r="UZI675" s="275"/>
      <c r="UZW675" s="247"/>
      <c r="UZX675" s="230"/>
      <c r="UZY675" s="275"/>
      <c r="VAM675" s="247"/>
      <c r="VAN675" s="230"/>
      <c r="VAO675" s="275"/>
      <c r="VBC675" s="247"/>
      <c r="VBD675" s="230"/>
      <c r="VBE675" s="275"/>
      <c r="VBS675" s="247"/>
      <c r="VBT675" s="230"/>
      <c r="VBU675" s="275"/>
      <c r="VCI675" s="247"/>
      <c r="VCJ675" s="230"/>
      <c r="VCK675" s="275"/>
      <c r="VCY675" s="247"/>
      <c r="VCZ675" s="230"/>
      <c r="VDA675" s="275"/>
      <c r="VDO675" s="247"/>
      <c r="VDP675" s="230"/>
      <c r="VDQ675" s="275"/>
      <c r="VEE675" s="247"/>
      <c r="VEF675" s="230"/>
      <c r="VEG675" s="275"/>
      <c r="VEU675" s="247"/>
      <c r="VEV675" s="230"/>
      <c r="VEW675" s="275"/>
      <c r="VFK675" s="247"/>
      <c r="VFL675" s="230"/>
      <c r="VFM675" s="275"/>
      <c r="VGA675" s="247"/>
      <c r="VGB675" s="230"/>
      <c r="VGC675" s="275"/>
      <c r="VGQ675" s="247"/>
      <c r="VGR675" s="230"/>
      <c r="VGS675" s="275"/>
      <c r="VHG675" s="247"/>
      <c r="VHH675" s="230"/>
      <c r="VHI675" s="275"/>
      <c r="VHW675" s="247"/>
      <c r="VHX675" s="230"/>
      <c r="VHY675" s="275"/>
      <c r="VIM675" s="247"/>
      <c r="VIN675" s="230"/>
      <c r="VIO675" s="275"/>
      <c r="VJC675" s="247"/>
      <c r="VJD675" s="230"/>
      <c r="VJE675" s="275"/>
      <c r="VJS675" s="247"/>
      <c r="VJT675" s="230"/>
      <c r="VJU675" s="275"/>
      <c r="VKI675" s="247"/>
      <c r="VKJ675" s="230"/>
      <c r="VKK675" s="275"/>
      <c r="VKY675" s="247"/>
      <c r="VKZ675" s="230"/>
      <c r="VLA675" s="275"/>
      <c r="VLO675" s="247"/>
      <c r="VLP675" s="230"/>
      <c r="VLQ675" s="275"/>
      <c r="VME675" s="247"/>
      <c r="VMF675" s="230"/>
      <c r="VMG675" s="275"/>
      <c r="VMU675" s="247"/>
      <c r="VMV675" s="230"/>
      <c r="VMW675" s="275"/>
      <c r="VNK675" s="247"/>
      <c r="VNL675" s="230"/>
      <c r="VNM675" s="275"/>
      <c r="VOA675" s="247"/>
      <c r="VOB675" s="230"/>
      <c r="VOC675" s="275"/>
      <c r="VOQ675" s="247"/>
      <c r="VOR675" s="230"/>
      <c r="VOS675" s="275"/>
      <c r="VPG675" s="247"/>
      <c r="VPH675" s="230"/>
      <c r="VPI675" s="275"/>
      <c r="VPW675" s="247"/>
      <c r="VPX675" s="230"/>
      <c r="VPY675" s="275"/>
      <c r="VQM675" s="247"/>
      <c r="VQN675" s="230"/>
      <c r="VQO675" s="275"/>
      <c r="VRC675" s="247"/>
      <c r="VRD675" s="230"/>
      <c r="VRE675" s="275"/>
      <c r="VRS675" s="247"/>
      <c r="VRT675" s="230"/>
      <c r="VRU675" s="275"/>
      <c r="VSI675" s="247"/>
      <c r="VSJ675" s="230"/>
      <c r="VSK675" s="275"/>
      <c r="VSY675" s="247"/>
      <c r="VSZ675" s="230"/>
      <c r="VTA675" s="275"/>
      <c r="VTO675" s="247"/>
      <c r="VTP675" s="230"/>
      <c r="VTQ675" s="275"/>
      <c r="VUE675" s="247"/>
      <c r="VUF675" s="230"/>
      <c r="VUG675" s="275"/>
      <c r="VUU675" s="247"/>
      <c r="VUV675" s="230"/>
      <c r="VUW675" s="275"/>
      <c r="VVK675" s="247"/>
      <c r="VVL675" s="230"/>
      <c r="VVM675" s="275"/>
      <c r="VWA675" s="247"/>
      <c r="VWB675" s="230"/>
      <c r="VWC675" s="275"/>
      <c r="VWQ675" s="247"/>
      <c r="VWR675" s="230"/>
      <c r="VWS675" s="275"/>
      <c r="VXG675" s="247"/>
      <c r="VXH675" s="230"/>
      <c r="VXI675" s="275"/>
      <c r="VXW675" s="247"/>
      <c r="VXX675" s="230"/>
      <c r="VXY675" s="275"/>
      <c r="VYM675" s="247"/>
      <c r="VYN675" s="230"/>
      <c r="VYO675" s="275"/>
      <c r="VZC675" s="247"/>
      <c r="VZD675" s="230"/>
      <c r="VZE675" s="275"/>
      <c r="VZS675" s="247"/>
      <c r="VZT675" s="230"/>
      <c r="VZU675" s="275"/>
      <c r="WAI675" s="247"/>
      <c r="WAJ675" s="230"/>
      <c r="WAK675" s="275"/>
      <c r="WAY675" s="247"/>
      <c r="WAZ675" s="230"/>
      <c r="WBA675" s="275"/>
      <c r="WBO675" s="247"/>
      <c r="WBP675" s="230"/>
      <c r="WBQ675" s="275"/>
      <c r="WCE675" s="247"/>
      <c r="WCF675" s="230"/>
      <c r="WCG675" s="275"/>
      <c r="WCU675" s="247"/>
      <c r="WCV675" s="230"/>
      <c r="WCW675" s="275"/>
      <c r="WDK675" s="247"/>
      <c r="WDL675" s="230"/>
      <c r="WDM675" s="275"/>
      <c r="WEA675" s="247"/>
      <c r="WEB675" s="230"/>
      <c r="WEC675" s="275"/>
      <c r="WEQ675" s="247"/>
      <c r="WER675" s="230"/>
      <c r="WES675" s="275"/>
      <c r="WFG675" s="247"/>
      <c r="WFH675" s="230"/>
      <c r="WFI675" s="275"/>
      <c r="WFW675" s="247"/>
      <c r="WFX675" s="230"/>
      <c r="WFY675" s="275"/>
      <c r="WGM675" s="247"/>
      <c r="WGN675" s="230"/>
      <c r="WGO675" s="275"/>
      <c r="WHC675" s="247"/>
      <c r="WHD675" s="230"/>
      <c r="WHE675" s="275"/>
      <c r="WHS675" s="247"/>
      <c r="WHT675" s="230"/>
      <c r="WHU675" s="275"/>
      <c r="WII675" s="247"/>
      <c r="WIJ675" s="230"/>
      <c r="WIK675" s="275"/>
      <c r="WIY675" s="247"/>
      <c r="WIZ675" s="230"/>
      <c r="WJA675" s="275"/>
      <c r="WJO675" s="247"/>
      <c r="WJP675" s="230"/>
      <c r="WJQ675" s="275"/>
      <c r="WKE675" s="247"/>
      <c r="WKF675" s="230"/>
      <c r="WKG675" s="275"/>
      <c r="WKU675" s="247"/>
      <c r="WKV675" s="230"/>
      <c r="WKW675" s="275"/>
      <c r="WLK675" s="247"/>
      <c r="WLL675" s="230"/>
      <c r="WLM675" s="275"/>
      <c r="WMA675" s="247"/>
      <c r="WMB675" s="230"/>
      <c r="WMC675" s="275"/>
      <c r="WMQ675" s="247"/>
      <c r="WMR675" s="230"/>
      <c r="WMS675" s="275"/>
      <c r="WNG675" s="247"/>
      <c r="WNH675" s="230"/>
      <c r="WNI675" s="275"/>
      <c r="WNW675" s="247"/>
      <c r="WNX675" s="230"/>
      <c r="WNY675" s="275"/>
      <c r="WOM675" s="247"/>
      <c r="WON675" s="230"/>
      <c r="WOO675" s="275"/>
      <c r="WPC675" s="247"/>
      <c r="WPD675" s="230"/>
      <c r="WPE675" s="275"/>
      <c r="WPS675" s="247"/>
      <c r="WPT675" s="230"/>
      <c r="WPU675" s="275"/>
      <c r="WQI675" s="247"/>
      <c r="WQJ675" s="230"/>
      <c r="WQK675" s="275"/>
      <c r="WQY675" s="247"/>
      <c r="WQZ675" s="230"/>
      <c r="WRA675" s="275"/>
      <c r="WRO675" s="247"/>
      <c r="WRP675" s="230"/>
      <c r="WRQ675" s="275"/>
      <c r="WSE675" s="247"/>
      <c r="WSF675" s="230"/>
      <c r="WSG675" s="275"/>
      <c r="WSU675" s="247"/>
      <c r="WSV675" s="230"/>
      <c r="WSW675" s="275"/>
      <c r="WTK675" s="247"/>
      <c r="WTL675" s="230"/>
      <c r="WTM675" s="275"/>
      <c r="WUA675" s="247"/>
      <c r="WUB675" s="230"/>
      <c r="WUC675" s="275"/>
      <c r="WUQ675" s="247"/>
      <c r="WUR675" s="230"/>
      <c r="WUS675" s="275"/>
      <c r="WVG675" s="247"/>
      <c r="WVH675" s="230"/>
      <c r="WVI675" s="275"/>
      <c r="WVW675" s="247"/>
      <c r="WVX675" s="230"/>
      <c r="WVY675" s="275"/>
      <c r="WWM675" s="247"/>
      <c r="WWN675" s="230"/>
      <c r="WWO675" s="275"/>
      <c r="WXC675" s="247"/>
      <c r="WXD675" s="230"/>
      <c r="WXE675" s="275"/>
      <c r="WXS675" s="247"/>
      <c r="WXT675" s="230"/>
      <c r="WXU675" s="275"/>
      <c r="WYI675" s="247"/>
      <c r="WYJ675" s="230"/>
      <c r="WYK675" s="275"/>
      <c r="WYY675" s="247"/>
      <c r="WYZ675" s="230"/>
      <c r="WZA675" s="275"/>
      <c r="WZO675" s="247"/>
      <c r="WZP675" s="230"/>
      <c r="WZQ675" s="275"/>
      <c r="XAE675" s="247"/>
      <c r="XAF675" s="230"/>
      <c r="XAG675" s="275"/>
      <c r="XAU675" s="247"/>
      <c r="XAV675" s="230"/>
      <c r="XAW675" s="275"/>
      <c r="XBK675" s="247"/>
      <c r="XBL675" s="230"/>
      <c r="XBM675" s="275"/>
      <c r="XCA675" s="247"/>
      <c r="XCB675" s="230"/>
      <c r="XCC675" s="275"/>
      <c r="XCQ675" s="247"/>
      <c r="XCR675" s="230"/>
      <c r="XCS675" s="275"/>
      <c r="XDG675" s="247"/>
      <c r="XDH675" s="230"/>
      <c r="XDI675" s="275"/>
      <c r="XDW675" s="247"/>
      <c r="XDX675" s="230"/>
      <c r="XDY675" s="275"/>
      <c r="XEM675" s="247"/>
      <c r="XEN675" s="230"/>
      <c r="XEO675" s="275"/>
    </row>
    <row r="676" spans="1:16369" s="272" customFormat="1" hidden="1" x14ac:dyDescent="0.2">
      <c r="A676" s="239">
        <v>3</v>
      </c>
      <c r="B676" s="254" t="s">
        <v>2513</v>
      </c>
      <c r="C676" s="255">
        <f t="shared" si="365"/>
        <v>46031</v>
      </c>
      <c r="D676" s="219">
        <f t="shared" si="358"/>
        <v>46038</v>
      </c>
      <c r="E676" s="256">
        <f t="shared" si="364"/>
        <v>46063</v>
      </c>
      <c r="F676" s="256">
        <f t="shared" ref="F676:F686" si="366">D676+25</f>
        <v>46063</v>
      </c>
      <c r="G676" s="256">
        <f t="shared" ref="G676:G686" si="367">D676+25</f>
        <v>46063</v>
      </c>
      <c r="H676" s="219">
        <f t="shared" ref="H676:H686" si="368">D676+28</f>
        <v>46066</v>
      </c>
      <c r="I676" s="256">
        <f t="shared" ref="I676:I686" si="369">D676+28</f>
        <v>46066</v>
      </c>
      <c r="J676" s="219">
        <f t="shared" ref="J676:J686" si="370">D676+29</f>
        <v>46067</v>
      </c>
      <c r="K676" s="256">
        <f t="shared" ref="K676:K686" si="371">D676+30</f>
        <v>46068</v>
      </c>
      <c r="L676" s="256">
        <f t="shared" ref="L676:L686" si="372">D676+32</f>
        <v>46070</v>
      </c>
      <c r="M676" s="301">
        <f t="shared" si="359"/>
        <v>46071</v>
      </c>
      <c r="N676" s="301">
        <f t="shared" ref="N676:N686" si="373">D676+35</f>
        <v>46073</v>
      </c>
      <c r="O676" s="256">
        <f t="shared" ref="O676:O686" si="374">D676+35</f>
        <v>46073</v>
      </c>
      <c r="P676" s="256">
        <f t="shared" ref="P676:P686" si="375">D676+38</f>
        <v>46076</v>
      </c>
      <c r="Q676" s="301">
        <f t="shared" ref="Q676:Q686" si="376">D676+40</f>
        <v>46078</v>
      </c>
      <c r="AE676" s="247"/>
      <c r="AF676" s="230"/>
      <c r="AG676" s="275"/>
      <c r="AU676" s="247"/>
      <c r="AV676" s="230"/>
      <c r="AW676" s="275"/>
      <c r="BK676" s="247"/>
      <c r="BL676" s="230"/>
      <c r="BM676" s="275"/>
      <c r="CA676" s="247"/>
      <c r="CB676" s="230"/>
      <c r="CC676" s="275"/>
      <c r="CQ676" s="247"/>
      <c r="CR676" s="230"/>
      <c r="CS676" s="275"/>
      <c r="DG676" s="247"/>
      <c r="DH676" s="230"/>
      <c r="DI676" s="275"/>
      <c r="DW676" s="247"/>
      <c r="DX676" s="230"/>
      <c r="DY676" s="275"/>
      <c r="EM676" s="247"/>
      <c r="EN676" s="230"/>
      <c r="EO676" s="275"/>
      <c r="FC676" s="247"/>
      <c r="FD676" s="230"/>
      <c r="FE676" s="275"/>
      <c r="FS676" s="247"/>
      <c r="FT676" s="230"/>
      <c r="FU676" s="275"/>
      <c r="GI676" s="247"/>
      <c r="GJ676" s="230"/>
      <c r="GK676" s="275"/>
      <c r="GY676" s="247"/>
      <c r="GZ676" s="230"/>
      <c r="HA676" s="275"/>
      <c r="HO676" s="247"/>
      <c r="HP676" s="230"/>
      <c r="HQ676" s="275"/>
      <c r="IE676" s="247"/>
      <c r="IF676" s="230"/>
      <c r="IG676" s="275"/>
      <c r="IU676" s="247"/>
      <c r="IV676" s="230"/>
      <c r="IW676" s="275"/>
      <c r="JK676" s="247"/>
      <c r="JL676" s="230"/>
      <c r="JM676" s="275"/>
      <c r="KA676" s="247"/>
      <c r="KB676" s="230"/>
      <c r="KC676" s="275"/>
      <c r="KQ676" s="247"/>
      <c r="KR676" s="230"/>
      <c r="KS676" s="275"/>
      <c r="LG676" s="247"/>
      <c r="LH676" s="230"/>
      <c r="LI676" s="275"/>
      <c r="LW676" s="247"/>
      <c r="LX676" s="230"/>
      <c r="LY676" s="275"/>
      <c r="MM676" s="247"/>
      <c r="MN676" s="230"/>
      <c r="MO676" s="275"/>
      <c r="NC676" s="247"/>
      <c r="ND676" s="230"/>
      <c r="NE676" s="275"/>
      <c r="NS676" s="247"/>
      <c r="NT676" s="230"/>
      <c r="NU676" s="275"/>
      <c r="OI676" s="247"/>
      <c r="OJ676" s="230"/>
      <c r="OK676" s="275"/>
      <c r="OY676" s="247"/>
      <c r="OZ676" s="230"/>
      <c r="PA676" s="275"/>
      <c r="PO676" s="247"/>
      <c r="PP676" s="230"/>
      <c r="PQ676" s="275"/>
      <c r="QE676" s="247"/>
      <c r="QF676" s="230"/>
      <c r="QG676" s="275"/>
      <c r="QU676" s="247"/>
      <c r="QV676" s="230"/>
      <c r="QW676" s="275"/>
      <c r="RK676" s="247"/>
      <c r="RL676" s="230"/>
      <c r="RM676" s="275"/>
      <c r="SA676" s="247"/>
      <c r="SB676" s="230"/>
      <c r="SC676" s="275"/>
      <c r="SQ676" s="247"/>
      <c r="SR676" s="230"/>
      <c r="SS676" s="275"/>
      <c r="TG676" s="247"/>
      <c r="TH676" s="230"/>
      <c r="TI676" s="275"/>
      <c r="TW676" s="247"/>
      <c r="TX676" s="230"/>
      <c r="TY676" s="275"/>
      <c r="UM676" s="247"/>
      <c r="UN676" s="230"/>
      <c r="UO676" s="275"/>
      <c r="VC676" s="247"/>
      <c r="VD676" s="230"/>
      <c r="VE676" s="275"/>
      <c r="VS676" s="247"/>
      <c r="VT676" s="230"/>
      <c r="VU676" s="275"/>
      <c r="WI676" s="247"/>
      <c r="WJ676" s="230"/>
      <c r="WK676" s="275"/>
      <c r="WY676" s="247"/>
      <c r="WZ676" s="230"/>
      <c r="XA676" s="275"/>
      <c r="XO676" s="247"/>
      <c r="XP676" s="230"/>
      <c r="XQ676" s="275"/>
      <c r="YE676" s="247"/>
      <c r="YF676" s="230"/>
      <c r="YG676" s="275"/>
      <c r="YU676" s="247"/>
      <c r="YV676" s="230"/>
      <c r="YW676" s="275"/>
      <c r="ZK676" s="247"/>
      <c r="ZL676" s="230"/>
      <c r="ZM676" s="275"/>
      <c r="AAA676" s="247"/>
      <c r="AAB676" s="230"/>
      <c r="AAC676" s="275"/>
      <c r="AAQ676" s="247"/>
      <c r="AAR676" s="230"/>
      <c r="AAS676" s="275"/>
      <c r="ABG676" s="247"/>
      <c r="ABH676" s="230"/>
      <c r="ABI676" s="275"/>
      <c r="ABW676" s="247"/>
      <c r="ABX676" s="230"/>
      <c r="ABY676" s="275"/>
      <c r="ACM676" s="247"/>
      <c r="ACN676" s="230"/>
      <c r="ACO676" s="275"/>
      <c r="ADC676" s="247"/>
      <c r="ADD676" s="230"/>
      <c r="ADE676" s="275"/>
      <c r="ADS676" s="247"/>
      <c r="ADT676" s="230"/>
      <c r="ADU676" s="275"/>
      <c r="AEI676" s="247"/>
      <c r="AEJ676" s="230"/>
      <c r="AEK676" s="275"/>
      <c r="AEY676" s="247"/>
      <c r="AEZ676" s="230"/>
      <c r="AFA676" s="275"/>
      <c r="AFO676" s="247"/>
      <c r="AFP676" s="230"/>
      <c r="AFQ676" s="275"/>
      <c r="AGE676" s="247"/>
      <c r="AGF676" s="230"/>
      <c r="AGG676" s="275"/>
      <c r="AGU676" s="247"/>
      <c r="AGV676" s="230"/>
      <c r="AGW676" s="275"/>
      <c r="AHK676" s="247"/>
      <c r="AHL676" s="230"/>
      <c r="AHM676" s="275"/>
      <c r="AIA676" s="247"/>
      <c r="AIB676" s="230"/>
      <c r="AIC676" s="275"/>
      <c r="AIQ676" s="247"/>
      <c r="AIR676" s="230"/>
      <c r="AIS676" s="275"/>
      <c r="AJG676" s="247"/>
      <c r="AJH676" s="230"/>
      <c r="AJI676" s="275"/>
      <c r="AJW676" s="247"/>
      <c r="AJX676" s="230"/>
      <c r="AJY676" s="275"/>
      <c r="AKM676" s="247"/>
      <c r="AKN676" s="230"/>
      <c r="AKO676" s="275"/>
      <c r="ALC676" s="247"/>
      <c r="ALD676" s="230"/>
      <c r="ALE676" s="275"/>
      <c r="ALS676" s="247"/>
      <c r="ALT676" s="230"/>
      <c r="ALU676" s="275"/>
      <c r="AMI676" s="247"/>
      <c r="AMJ676" s="230"/>
      <c r="AMK676" s="275"/>
      <c r="AMY676" s="247"/>
      <c r="AMZ676" s="230"/>
      <c r="ANA676" s="275"/>
      <c r="ANO676" s="247"/>
      <c r="ANP676" s="230"/>
      <c r="ANQ676" s="275"/>
      <c r="AOE676" s="247"/>
      <c r="AOF676" s="230"/>
      <c r="AOG676" s="275"/>
      <c r="AOU676" s="247"/>
      <c r="AOV676" s="230"/>
      <c r="AOW676" s="275"/>
      <c r="APK676" s="247"/>
      <c r="APL676" s="230"/>
      <c r="APM676" s="275"/>
      <c r="AQA676" s="247"/>
      <c r="AQB676" s="230"/>
      <c r="AQC676" s="275"/>
      <c r="AQQ676" s="247"/>
      <c r="AQR676" s="230"/>
      <c r="AQS676" s="275"/>
      <c r="ARG676" s="247"/>
      <c r="ARH676" s="230"/>
      <c r="ARI676" s="275"/>
      <c r="ARW676" s="247"/>
      <c r="ARX676" s="230"/>
      <c r="ARY676" s="275"/>
      <c r="ASM676" s="247"/>
      <c r="ASN676" s="230"/>
      <c r="ASO676" s="275"/>
      <c r="ATC676" s="247"/>
      <c r="ATD676" s="230"/>
      <c r="ATE676" s="275"/>
      <c r="ATS676" s="247"/>
      <c r="ATT676" s="230"/>
      <c r="ATU676" s="275"/>
      <c r="AUI676" s="247"/>
      <c r="AUJ676" s="230"/>
      <c r="AUK676" s="275"/>
      <c r="AUY676" s="247"/>
      <c r="AUZ676" s="230"/>
      <c r="AVA676" s="275"/>
      <c r="AVO676" s="247"/>
      <c r="AVP676" s="230"/>
      <c r="AVQ676" s="275"/>
      <c r="AWE676" s="247"/>
      <c r="AWF676" s="230"/>
      <c r="AWG676" s="275"/>
      <c r="AWU676" s="247"/>
      <c r="AWV676" s="230"/>
      <c r="AWW676" s="275"/>
      <c r="AXK676" s="247"/>
      <c r="AXL676" s="230"/>
      <c r="AXM676" s="275"/>
      <c r="AYA676" s="247"/>
      <c r="AYB676" s="230"/>
      <c r="AYC676" s="275"/>
      <c r="AYQ676" s="247"/>
      <c r="AYR676" s="230"/>
      <c r="AYS676" s="275"/>
      <c r="AZG676" s="247"/>
      <c r="AZH676" s="230"/>
      <c r="AZI676" s="275"/>
      <c r="AZW676" s="247"/>
      <c r="AZX676" s="230"/>
      <c r="AZY676" s="275"/>
      <c r="BAM676" s="247"/>
      <c r="BAN676" s="230"/>
      <c r="BAO676" s="275"/>
      <c r="BBC676" s="247"/>
      <c r="BBD676" s="230"/>
      <c r="BBE676" s="275"/>
      <c r="BBS676" s="247"/>
      <c r="BBT676" s="230"/>
      <c r="BBU676" s="275"/>
      <c r="BCI676" s="247"/>
      <c r="BCJ676" s="230"/>
      <c r="BCK676" s="275"/>
      <c r="BCY676" s="247"/>
      <c r="BCZ676" s="230"/>
      <c r="BDA676" s="275"/>
      <c r="BDO676" s="247"/>
      <c r="BDP676" s="230"/>
      <c r="BDQ676" s="275"/>
      <c r="BEE676" s="247"/>
      <c r="BEF676" s="230"/>
      <c r="BEG676" s="275"/>
      <c r="BEU676" s="247"/>
      <c r="BEV676" s="230"/>
      <c r="BEW676" s="275"/>
      <c r="BFK676" s="247"/>
      <c r="BFL676" s="230"/>
      <c r="BFM676" s="275"/>
      <c r="BGA676" s="247"/>
      <c r="BGB676" s="230"/>
      <c r="BGC676" s="275"/>
      <c r="BGQ676" s="247"/>
      <c r="BGR676" s="230"/>
      <c r="BGS676" s="275"/>
      <c r="BHG676" s="247"/>
      <c r="BHH676" s="230"/>
      <c r="BHI676" s="275"/>
      <c r="BHW676" s="247"/>
      <c r="BHX676" s="230"/>
      <c r="BHY676" s="275"/>
      <c r="BIM676" s="247"/>
      <c r="BIN676" s="230"/>
      <c r="BIO676" s="275"/>
      <c r="BJC676" s="247"/>
      <c r="BJD676" s="230"/>
      <c r="BJE676" s="275"/>
      <c r="BJS676" s="247"/>
      <c r="BJT676" s="230"/>
      <c r="BJU676" s="275"/>
      <c r="BKI676" s="247"/>
      <c r="BKJ676" s="230"/>
      <c r="BKK676" s="275"/>
      <c r="BKY676" s="247"/>
      <c r="BKZ676" s="230"/>
      <c r="BLA676" s="275"/>
      <c r="BLO676" s="247"/>
      <c r="BLP676" s="230"/>
      <c r="BLQ676" s="275"/>
      <c r="BME676" s="247"/>
      <c r="BMF676" s="230"/>
      <c r="BMG676" s="275"/>
      <c r="BMU676" s="247"/>
      <c r="BMV676" s="230"/>
      <c r="BMW676" s="275"/>
      <c r="BNK676" s="247"/>
      <c r="BNL676" s="230"/>
      <c r="BNM676" s="275"/>
      <c r="BOA676" s="247"/>
      <c r="BOB676" s="230"/>
      <c r="BOC676" s="275"/>
      <c r="BOQ676" s="247"/>
      <c r="BOR676" s="230"/>
      <c r="BOS676" s="275"/>
      <c r="BPG676" s="247"/>
      <c r="BPH676" s="230"/>
      <c r="BPI676" s="275"/>
      <c r="BPW676" s="247"/>
      <c r="BPX676" s="230"/>
      <c r="BPY676" s="275"/>
      <c r="BQM676" s="247"/>
      <c r="BQN676" s="230"/>
      <c r="BQO676" s="275"/>
      <c r="BRC676" s="247"/>
      <c r="BRD676" s="230"/>
      <c r="BRE676" s="275"/>
      <c r="BRS676" s="247"/>
      <c r="BRT676" s="230"/>
      <c r="BRU676" s="275"/>
      <c r="BSI676" s="247"/>
      <c r="BSJ676" s="230"/>
      <c r="BSK676" s="275"/>
      <c r="BSY676" s="247"/>
      <c r="BSZ676" s="230"/>
      <c r="BTA676" s="275"/>
      <c r="BTO676" s="247"/>
      <c r="BTP676" s="230"/>
      <c r="BTQ676" s="275"/>
      <c r="BUE676" s="247"/>
      <c r="BUF676" s="230"/>
      <c r="BUG676" s="275"/>
      <c r="BUU676" s="247"/>
      <c r="BUV676" s="230"/>
      <c r="BUW676" s="275"/>
      <c r="BVK676" s="247"/>
      <c r="BVL676" s="230"/>
      <c r="BVM676" s="275"/>
      <c r="BWA676" s="247"/>
      <c r="BWB676" s="230"/>
      <c r="BWC676" s="275"/>
      <c r="BWQ676" s="247"/>
      <c r="BWR676" s="230"/>
      <c r="BWS676" s="275"/>
      <c r="BXG676" s="247"/>
      <c r="BXH676" s="230"/>
      <c r="BXI676" s="275"/>
      <c r="BXW676" s="247"/>
      <c r="BXX676" s="230"/>
      <c r="BXY676" s="275"/>
      <c r="BYM676" s="247"/>
      <c r="BYN676" s="230"/>
      <c r="BYO676" s="275"/>
      <c r="BZC676" s="247"/>
      <c r="BZD676" s="230"/>
      <c r="BZE676" s="275"/>
      <c r="BZS676" s="247"/>
      <c r="BZT676" s="230"/>
      <c r="BZU676" s="275"/>
      <c r="CAI676" s="247"/>
      <c r="CAJ676" s="230"/>
      <c r="CAK676" s="275"/>
      <c r="CAY676" s="247"/>
      <c r="CAZ676" s="230"/>
      <c r="CBA676" s="275"/>
      <c r="CBO676" s="247"/>
      <c r="CBP676" s="230"/>
      <c r="CBQ676" s="275"/>
      <c r="CCE676" s="247"/>
      <c r="CCF676" s="230"/>
      <c r="CCG676" s="275"/>
      <c r="CCU676" s="247"/>
      <c r="CCV676" s="230"/>
      <c r="CCW676" s="275"/>
      <c r="CDK676" s="247"/>
      <c r="CDL676" s="230"/>
      <c r="CDM676" s="275"/>
      <c r="CEA676" s="247"/>
      <c r="CEB676" s="230"/>
      <c r="CEC676" s="275"/>
      <c r="CEQ676" s="247"/>
      <c r="CER676" s="230"/>
      <c r="CES676" s="275"/>
      <c r="CFG676" s="247"/>
      <c r="CFH676" s="230"/>
      <c r="CFI676" s="275"/>
      <c r="CFW676" s="247"/>
      <c r="CFX676" s="230"/>
      <c r="CFY676" s="275"/>
      <c r="CGM676" s="247"/>
      <c r="CGN676" s="230"/>
      <c r="CGO676" s="275"/>
      <c r="CHC676" s="247"/>
      <c r="CHD676" s="230"/>
      <c r="CHE676" s="275"/>
      <c r="CHS676" s="247"/>
      <c r="CHT676" s="230"/>
      <c r="CHU676" s="275"/>
      <c r="CII676" s="247"/>
      <c r="CIJ676" s="230"/>
      <c r="CIK676" s="275"/>
      <c r="CIY676" s="247"/>
      <c r="CIZ676" s="230"/>
      <c r="CJA676" s="275"/>
      <c r="CJO676" s="247"/>
      <c r="CJP676" s="230"/>
      <c r="CJQ676" s="275"/>
      <c r="CKE676" s="247"/>
      <c r="CKF676" s="230"/>
      <c r="CKG676" s="275"/>
      <c r="CKU676" s="247"/>
      <c r="CKV676" s="230"/>
      <c r="CKW676" s="275"/>
      <c r="CLK676" s="247"/>
      <c r="CLL676" s="230"/>
      <c r="CLM676" s="275"/>
      <c r="CMA676" s="247"/>
      <c r="CMB676" s="230"/>
      <c r="CMC676" s="275"/>
      <c r="CMQ676" s="247"/>
      <c r="CMR676" s="230"/>
      <c r="CMS676" s="275"/>
      <c r="CNG676" s="247"/>
      <c r="CNH676" s="230"/>
      <c r="CNI676" s="275"/>
      <c r="CNW676" s="247"/>
      <c r="CNX676" s="230"/>
      <c r="CNY676" s="275"/>
      <c r="COM676" s="247"/>
      <c r="CON676" s="230"/>
      <c r="COO676" s="275"/>
      <c r="CPC676" s="247"/>
      <c r="CPD676" s="230"/>
      <c r="CPE676" s="275"/>
      <c r="CPS676" s="247"/>
      <c r="CPT676" s="230"/>
      <c r="CPU676" s="275"/>
      <c r="CQI676" s="247"/>
      <c r="CQJ676" s="230"/>
      <c r="CQK676" s="275"/>
      <c r="CQY676" s="247"/>
      <c r="CQZ676" s="230"/>
      <c r="CRA676" s="275"/>
      <c r="CRO676" s="247"/>
      <c r="CRP676" s="230"/>
      <c r="CRQ676" s="275"/>
      <c r="CSE676" s="247"/>
      <c r="CSF676" s="230"/>
      <c r="CSG676" s="275"/>
      <c r="CSU676" s="247"/>
      <c r="CSV676" s="230"/>
      <c r="CSW676" s="275"/>
      <c r="CTK676" s="247"/>
      <c r="CTL676" s="230"/>
      <c r="CTM676" s="275"/>
      <c r="CUA676" s="247"/>
      <c r="CUB676" s="230"/>
      <c r="CUC676" s="275"/>
      <c r="CUQ676" s="247"/>
      <c r="CUR676" s="230"/>
      <c r="CUS676" s="275"/>
      <c r="CVG676" s="247"/>
      <c r="CVH676" s="230"/>
      <c r="CVI676" s="275"/>
      <c r="CVW676" s="247"/>
      <c r="CVX676" s="230"/>
      <c r="CVY676" s="275"/>
      <c r="CWM676" s="247"/>
      <c r="CWN676" s="230"/>
      <c r="CWO676" s="275"/>
      <c r="CXC676" s="247"/>
      <c r="CXD676" s="230"/>
      <c r="CXE676" s="275"/>
      <c r="CXS676" s="247"/>
      <c r="CXT676" s="230"/>
      <c r="CXU676" s="275"/>
      <c r="CYI676" s="247"/>
      <c r="CYJ676" s="230"/>
      <c r="CYK676" s="275"/>
      <c r="CYY676" s="247"/>
      <c r="CYZ676" s="230"/>
      <c r="CZA676" s="275"/>
      <c r="CZO676" s="247"/>
      <c r="CZP676" s="230"/>
      <c r="CZQ676" s="275"/>
      <c r="DAE676" s="247"/>
      <c r="DAF676" s="230"/>
      <c r="DAG676" s="275"/>
      <c r="DAU676" s="247"/>
      <c r="DAV676" s="230"/>
      <c r="DAW676" s="275"/>
      <c r="DBK676" s="247"/>
      <c r="DBL676" s="230"/>
      <c r="DBM676" s="275"/>
      <c r="DCA676" s="247"/>
      <c r="DCB676" s="230"/>
      <c r="DCC676" s="275"/>
      <c r="DCQ676" s="247"/>
      <c r="DCR676" s="230"/>
      <c r="DCS676" s="275"/>
      <c r="DDG676" s="247"/>
      <c r="DDH676" s="230"/>
      <c r="DDI676" s="275"/>
      <c r="DDW676" s="247"/>
      <c r="DDX676" s="230"/>
      <c r="DDY676" s="275"/>
      <c r="DEM676" s="247"/>
      <c r="DEN676" s="230"/>
      <c r="DEO676" s="275"/>
      <c r="DFC676" s="247"/>
      <c r="DFD676" s="230"/>
      <c r="DFE676" s="275"/>
      <c r="DFS676" s="247"/>
      <c r="DFT676" s="230"/>
      <c r="DFU676" s="275"/>
      <c r="DGI676" s="247"/>
      <c r="DGJ676" s="230"/>
      <c r="DGK676" s="275"/>
      <c r="DGY676" s="247"/>
      <c r="DGZ676" s="230"/>
      <c r="DHA676" s="275"/>
      <c r="DHO676" s="247"/>
      <c r="DHP676" s="230"/>
      <c r="DHQ676" s="275"/>
      <c r="DIE676" s="247"/>
      <c r="DIF676" s="230"/>
      <c r="DIG676" s="275"/>
      <c r="DIU676" s="247"/>
      <c r="DIV676" s="230"/>
      <c r="DIW676" s="275"/>
      <c r="DJK676" s="247"/>
      <c r="DJL676" s="230"/>
      <c r="DJM676" s="275"/>
      <c r="DKA676" s="247"/>
      <c r="DKB676" s="230"/>
      <c r="DKC676" s="275"/>
      <c r="DKQ676" s="247"/>
      <c r="DKR676" s="230"/>
      <c r="DKS676" s="275"/>
      <c r="DLG676" s="247"/>
      <c r="DLH676" s="230"/>
      <c r="DLI676" s="275"/>
      <c r="DLW676" s="247"/>
      <c r="DLX676" s="230"/>
      <c r="DLY676" s="275"/>
      <c r="DMM676" s="247"/>
      <c r="DMN676" s="230"/>
      <c r="DMO676" s="275"/>
      <c r="DNC676" s="247"/>
      <c r="DND676" s="230"/>
      <c r="DNE676" s="275"/>
      <c r="DNS676" s="247"/>
      <c r="DNT676" s="230"/>
      <c r="DNU676" s="275"/>
      <c r="DOI676" s="247"/>
      <c r="DOJ676" s="230"/>
      <c r="DOK676" s="275"/>
      <c r="DOY676" s="247"/>
      <c r="DOZ676" s="230"/>
      <c r="DPA676" s="275"/>
      <c r="DPO676" s="247"/>
      <c r="DPP676" s="230"/>
      <c r="DPQ676" s="275"/>
      <c r="DQE676" s="247"/>
      <c r="DQF676" s="230"/>
      <c r="DQG676" s="275"/>
      <c r="DQU676" s="247"/>
      <c r="DQV676" s="230"/>
      <c r="DQW676" s="275"/>
      <c r="DRK676" s="247"/>
      <c r="DRL676" s="230"/>
      <c r="DRM676" s="275"/>
      <c r="DSA676" s="247"/>
      <c r="DSB676" s="230"/>
      <c r="DSC676" s="275"/>
      <c r="DSQ676" s="247"/>
      <c r="DSR676" s="230"/>
      <c r="DSS676" s="275"/>
      <c r="DTG676" s="247"/>
      <c r="DTH676" s="230"/>
      <c r="DTI676" s="275"/>
      <c r="DTW676" s="247"/>
      <c r="DTX676" s="230"/>
      <c r="DTY676" s="275"/>
      <c r="DUM676" s="247"/>
      <c r="DUN676" s="230"/>
      <c r="DUO676" s="275"/>
      <c r="DVC676" s="247"/>
      <c r="DVD676" s="230"/>
      <c r="DVE676" s="275"/>
      <c r="DVS676" s="247"/>
      <c r="DVT676" s="230"/>
      <c r="DVU676" s="275"/>
      <c r="DWI676" s="247"/>
      <c r="DWJ676" s="230"/>
      <c r="DWK676" s="275"/>
      <c r="DWY676" s="247"/>
      <c r="DWZ676" s="230"/>
      <c r="DXA676" s="275"/>
      <c r="DXO676" s="247"/>
      <c r="DXP676" s="230"/>
      <c r="DXQ676" s="275"/>
      <c r="DYE676" s="247"/>
      <c r="DYF676" s="230"/>
      <c r="DYG676" s="275"/>
      <c r="DYU676" s="247"/>
      <c r="DYV676" s="230"/>
      <c r="DYW676" s="275"/>
      <c r="DZK676" s="247"/>
      <c r="DZL676" s="230"/>
      <c r="DZM676" s="275"/>
      <c r="EAA676" s="247"/>
      <c r="EAB676" s="230"/>
      <c r="EAC676" s="275"/>
      <c r="EAQ676" s="247"/>
      <c r="EAR676" s="230"/>
      <c r="EAS676" s="275"/>
      <c r="EBG676" s="247"/>
      <c r="EBH676" s="230"/>
      <c r="EBI676" s="275"/>
      <c r="EBW676" s="247"/>
      <c r="EBX676" s="230"/>
      <c r="EBY676" s="275"/>
      <c r="ECM676" s="247"/>
      <c r="ECN676" s="230"/>
      <c r="ECO676" s="275"/>
      <c r="EDC676" s="247"/>
      <c r="EDD676" s="230"/>
      <c r="EDE676" s="275"/>
      <c r="EDS676" s="247"/>
      <c r="EDT676" s="230"/>
      <c r="EDU676" s="275"/>
      <c r="EEI676" s="247"/>
      <c r="EEJ676" s="230"/>
      <c r="EEK676" s="275"/>
      <c r="EEY676" s="247"/>
      <c r="EEZ676" s="230"/>
      <c r="EFA676" s="275"/>
      <c r="EFO676" s="247"/>
      <c r="EFP676" s="230"/>
      <c r="EFQ676" s="275"/>
      <c r="EGE676" s="247"/>
      <c r="EGF676" s="230"/>
      <c r="EGG676" s="275"/>
      <c r="EGU676" s="247"/>
      <c r="EGV676" s="230"/>
      <c r="EGW676" s="275"/>
      <c r="EHK676" s="247"/>
      <c r="EHL676" s="230"/>
      <c r="EHM676" s="275"/>
      <c r="EIA676" s="247"/>
      <c r="EIB676" s="230"/>
      <c r="EIC676" s="275"/>
      <c r="EIQ676" s="247"/>
      <c r="EIR676" s="230"/>
      <c r="EIS676" s="275"/>
      <c r="EJG676" s="247"/>
      <c r="EJH676" s="230"/>
      <c r="EJI676" s="275"/>
      <c r="EJW676" s="247"/>
      <c r="EJX676" s="230"/>
      <c r="EJY676" s="275"/>
      <c r="EKM676" s="247"/>
      <c r="EKN676" s="230"/>
      <c r="EKO676" s="275"/>
      <c r="ELC676" s="247"/>
      <c r="ELD676" s="230"/>
      <c r="ELE676" s="275"/>
      <c r="ELS676" s="247"/>
      <c r="ELT676" s="230"/>
      <c r="ELU676" s="275"/>
      <c r="EMI676" s="247"/>
      <c r="EMJ676" s="230"/>
      <c r="EMK676" s="275"/>
      <c r="EMY676" s="247"/>
      <c r="EMZ676" s="230"/>
      <c r="ENA676" s="275"/>
      <c r="ENO676" s="247"/>
      <c r="ENP676" s="230"/>
      <c r="ENQ676" s="275"/>
      <c r="EOE676" s="247"/>
      <c r="EOF676" s="230"/>
      <c r="EOG676" s="275"/>
      <c r="EOU676" s="247"/>
      <c r="EOV676" s="230"/>
      <c r="EOW676" s="275"/>
      <c r="EPK676" s="247"/>
      <c r="EPL676" s="230"/>
      <c r="EPM676" s="275"/>
      <c r="EQA676" s="247"/>
      <c r="EQB676" s="230"/>
      <c r="EQC676" s="275"/>
      <c r="EQQ676" s="247"/>
      <c r="EQR676" s="230"/>
      <c r="EQS676" s="275"/>
      <c r="ERG676" s="247"/>
      <c r="ERH676" s="230"/>
      <c r="ERI676" s="275"/>
      <c r="ERW676" s="247"/>
      <c r="ERX676" s="230"/>
      <c r="ERY676" s="275"/>
      <c r="ESM676" s="247"/>
      <c r="ESN676" s="230"/>
      <c r="ESO676" s="275"/>
      <c r="ETC676" s="247"/>
      <c r="ETD676" s="230"/>
      <c r="ETE676" s="275"/>
      <c r="ETS676" s="247"/>
      <c r="ETT676" s="230"/>
      <c r="ETU676" s="275"/>
      <c r="EUI676" s="247"/>
      <c r="EUJ676" s="230"/>
      <c r="EUK676" s="275"/>
      <c r="EUY676" s="247"/>
      <c r="EUZ676" s="230"/>
      <c r="EVA676" s="275"/>
      <c r="EVO676" s="247"/>
      <c r="EVP676" s="230"/>
      <c r="EVQ676" s="275"/>
      <c r="EWE676" s="247"/>
      <c r="EWF676" s="230"/>
      <c r="EWG676" s="275"/>
      <c r="EWU676" s="247"/>
      <c r="EWV676" s="230"/>
      <c r="EWW676" s="275"/>
      <c r="EXK676" s="247"/>
      <c r="EXL676" s="230"/>
      <c r="EXM676" s="275"/>
      <c r="EYA676" s="247"/>
      <c r="EYB676" s="230"/>
      <c r="EYC676" s="275"/>
      <c r="EYQ676" s="247"/>
      <c r="EYR676" s="230"/>
      <c r="EYS676" s="275"/>
      <c r="EZG676" s="247"/>
      <c r="EZH676" s="230"/>
      <c r="EZI676" s="275"/>
      <c r="EZW676" s="247"/>
      <c r="EZX676" s="230"/>
      <c r="EZY676" s="275"/>
      <c r="FAM676" s="247"/>
      <c r="FAN676" s="230"/>
      <c r="FAO676" s="275"/>
      <c r="FBC676" s="247"/>
      <c r="FBD676" s="230"/>
      <c r="FBE676" s="275"/>
      <c r="FBS676" s="247"/>
      <c r="FBT676" s="230"/>
      <c r="FBU676" s="275"/>
      <c r="FCI676" s="247"/>
      <c r="FCJ676" s="230"/>
      <c r="FCK676" s="275"/>
      <c r="FCY676" s="247"/>
      <c r="FCZ676" s="230"/>
      <c r="FDA676" s="275"/>
      <c r="FDO676" s="247"/>
      <c r="FDP676" s="230"/>
      <c r="FDQ676" s="275"/>
      <c r="FEE676" s="247"/>
      <c r="FEF676" s="230"/>
      <c r="FEG676" s="275"/>
      <c r="FEU676" s="247"/>
      <c r="FEV676" s="230"/>
      <c r="FEW676" s="275"/>
      <c r="FFK676" s="247"/>
      <c r="FFL676" s="230"/>
      <c r="FFM676" s="275"/>
      <c r="FGA676" s="247"/>
      <c r="FGB676" s="230"/>
      <c r="FGC676" s="275"/>
      <c r="FGQ676" s="247"/>
      <c r="FGR676" s="230"/>
      <c r="FGS676" s="275"/>
      <c r="FHG676" s="247"/>
      <c r="FHH676" s="230"/>
      <c r="FHI676" s="275"/>
      <c r="FHW676" s="247"/>
      <c r="FHX676" s="230"/>
      <c r="FHY676" s="275"/>
      <c r="FIM676" s="247"/>
      <c r="FIN676" s="230"/>
      <c r="FIO676" s="275"/>
      <c r="FJC676" s="247"/>
      <c r="FJD676" s="230"/>
      <c r="FJE676" s="275"/>
      <c r="FJS676" s="247"/>
      <c r="FJT676" s="230"/>
      <c r="FJU676" s="275"/>
      <c r="FKI676" s="247"/>
      <c r="FKJ676" s="230"/>
      <c r="FKK676" s="275"/>
      <c r="FKY676" s="247"/>
      <c r="FKZ676" s="230"/>
      <c r="FLA676" s="275"/>
      <c r="FLO676" s="247"/>
      <c r="FLP676" s="230"/>
      <c r="FLQ676" s="275"/>
      <c r="FME676" s="247"/>
      <c r="FMF676" s="230"/>
      <c r="FMG676" s="275"/>
      <c r="FMU676" s="247"/>
      <c r="FMV676" s="230"/>
      <c r="FMW676" s="275"/>
      <c r="FNK676" s="247"/>
      <c r="FNL676" s="230"/>
      <c r="FNM676" s="275"/>
      <c r="FOA676" s="247"/>
      <c r="FOB676" s="230"/>
      <c r="FOC676" s="275"/>
      <c r="FOQ676" s="247"/>
      <c r="FOR676" s="230"/>
      <c r="FOS676" s="275"/>
      <c r="FPG676" s="247"/>
      <c r="FPH676" s="230"/>
      <c r="FPI676" s="275"/>
      <c r="FPW676" s="247"/>
      <c r="FPX676" s="230"/>
      <c r="FPY676" s="275"/>
      <c r="FQM676" s="247"/>
      <c r="FQN676" s="230"/>
      <c r="FQO676" s="275"/>
      <c r="FRC676" s="247"/>
      <c r="FRD676" s="230"/>
      <c r="FRE676" s="275"/>
      <c r="FRS676" s="247"/>
      <c r="FRT676" s="230"/>
      <c r="FRU676" s="275"/>
      <c r="FSI676" s="247"/>
      <c r="FSJ676" s="230"/>
      <c r="FSK676" s="275"/>
      <c r="FSY676" s="247"/>
      <c r="FSZ676" s="230"/>
      <c r="FTA676" s="275"/>
      <c r="FTO676" s="247"/>
      <c r="FTP676" s="230"/>
      <c r="FTQ676" s="275"/>
      <c r="FUE676" s="247"/>
      <c r="FUF676" s="230"/>
      <c r="FUG676" s="275"/>
      <c r="FUU676" s="247"/>
      <c r="FUV676" s="230"/>
      <c r="FUW676" s="275"/>
      <c r="FVK676" s="247"/>
      <c r="FVL676" s="230"/>
      <c r="FVM676" s="275"/>
      <c r="FWA676" s="247"/>
      <c r="FWB676" s="230"/>
      <c r="FWC676" s="275"/>
      <c r="FWQ676" s="247"/>
      <c r="FWR676" s="230"/>
      <c r="FWS676" s="275"/>
      <c r="FXG676" s="247"/>
      <c r="FXH676" s="230"/>
      <c r="FXI676" s="275"/>
      <c r="FXW676" s="247"/>
      <c r="FXX676" s="230"/>
      <c r="FXY676" s="275"/>
      <c r="FYM676" s="247"/>
      <c r="FYN676" s="230"/>
      <c r="FYO676" s="275"/>
      <c r="FZC676" s="247"/>
      <c r="FZD676" s="230"/>
      <c r="FZE676" s="275"/>
      <c r="FZS676" s="247"/>
      <c r="FZT676" s="230"/>
      <c r="FZU676" s="275"/>
      <c r="GAI676" s="247"/>
      <c r="GAJ676" s="230"/>
      <c r="GAK676" s="275"/>
      <c r="GAY676" s="247"/>
      <c r="GAZ676" s="230"/>
      <c r="GBA676" s="275"/>
      <c r="GBO676" s="247"/>
      <c r="GBP676" s="230"/>
      <c r="GBQ676" s="275"/>
      <c r="GCE676" s="247"/>
      <c r="GCF676" s="230"/>
      <c r="GCG676" s="275"/>
      <c r="GCU676" s="247"/>
      <c r="GCV676" s="230"/>
      <c r="GCW676" s="275"/>
      <c r="GDK676" s="247"/>
      <c r="GDL676" s="230"/>
      <c r="GDM676" s="275"/>
      <c r="GEA676" s="247"/>
      <c r="GEB676" s="230"/>
      <c r="GEC676" s="275"/>
      <c r="GEQ676" s="247"/>
      <c r="GER676" s="230"/>
      <c r="GES676" s="275"/>
      <c r="GFG676" s="247"/>
      <c r="GFH676" s="230"/>
      <c r="GFI676" s="275"/>
      <c r="GFW676" s="247"/>
      <c r="GFX676" s="230"/>
      <c r="GFY676" s="275"/>
      <c r="GGM676" s="247"/>
      <c r="GGN676" s="230"/>
      <c r="GGO676" s="275"/>
      <c r="GHC676" s="247"/>
      <c r="GHD676" s="230"/>
      <c r="GHE676" s="275"/>
      <c r="GHS676" s="247"/>
      <c r="GHT676" s="230"/>
      <c r="GHU676" s="275"/>
      <c r="GII676" s="247"/>
      <c r="GIJ676" s="230"/>
      <c r="GIK676" s="275"/>
      <c r="GIY676" s="247"/>
      <c r="GIZ676" s="230"/>
      <c r="GJA676" s="275"/>
      <c r="GJO676" s="247"/>
      <c r="GJP676" s="230"/>
      <c r="GJQ676" s="275"/>
      <c r="GKE676" s="247"/>
      <c r="GKF676" s="230"/>
      <c r="GKG676" s="275"/>
      <c r="GKU676" s="247"/>
      <c r="GKV676" s="230"/>
      <c r="GKW676" s="275"/>
      <c r="GLK676" s="247"/>
      <c r="GLL676" s="230"/>
      <c r="GLM676" s="275"/>
      <c r="GMA676" s="247"/>
      <c r="GMB676" s="230"/>
      <c r="GMC676" s="275"/>
      <c r="GMQ676" s="247"/>
      <c r="GMR676" s="230"/>
      <c r="GMS676" s="275"/>
      <c r="GNG676" s="247"/>
      <c r="GNH676" s="230"/>
      <c r="GNI676" s="275"/>
      <c r="GNW676" s="247"/>
      <c r="GNX676" s="230"/>
      <c r="GNY676" s="275"/>
      <c r="GOM676" s="247"/>
      <c r="GON676" s="230"/>
      <c r="GOO676" s="275"/>
      <c r="GPC676" s="247"/>
      <c r="GPD676" s="230"/>
      <c r="GPE676" s="275"/>
      <c r="GPS676" s="247"/>
      <c r="GPT676" s="230"/>
      <c r="GPU676" s="275"/>
      <c r="GQI676" s="247"/>
      <c r="GQJ676" s="230"/>
      <c r="GQK676" s="275"/>
      <c r="GQY676" s="247"/>
      <c r="GQZ676" s="230"/>
      <c r="GRA676" s="275"/>
      <c r="GRO676" s="247"/>
      <c r="GRP676" s="230"/>
      <c r="GRQ676" s="275"/>
      <c r="GSE676" s="247"/>
      <c r="GSF676" s="230"/>
      <c r="GSG676" s="275"/>
      <c r="GSU676" s="247"/>
      <c r="GSV676" s="230"/>
      <c r="GSW676" s="275"/>
      <c r="GTK676" s="247"/>
      <c r="GTL676" s="230"/>
      <c r="GTM676" s="275"/>
      <c r="GUA676" s="247"/>
      <c r="GUB676" s="230"/>
      <c r="GUC676" s="275"/>
      <c r="GUQ676" s="247"/>
      <c r="GUR676" s="230"/>
      <c r="GUS676" s="275"/>
      <c r="GVG676" s="247"/>
      <c r="GVH676" s="230"/>
      <c r="GVI676" s="275"/>
      <c r="GVW676" s="247"/>
      <c r="GVX676" s="230"/>
      <c r="GVY676" s="275"/>
      <c r="GWM676" s="247"/>
      <c r="GWN676" s="230"/>
      <c r="GWO676" s="275"/>
      <c r="GXC676" s="247"/>
      <c r="GXD676" s="230"/>
      <c r="GXE676" s="275"/>
      <c r="GXS676" s="247"/>
      <c r="GXT676" s="230"/>
      <c r="GXU676" s="275"/>
      <c r="GYI676" s="247"/>
      <c r="GYJ676" s="230"/>
      <c r="GYK676" s="275"/>
      <c r="GYY676" s="247"/>
      <c r="GYZ676" s="230"/>
      <c r="GZA676" s="275"/>
      <c r="GZO676" s="247"/>
      <c r="GZP676" s="230"/>
      <c r="GZQ676" s="275"/>
      <c r="HAE676" s="247"/>
      <c r="HAF676" s="230"/>
      <c r="HAG676" s="275"/>
      <c r="HAU676" s="247"/>
      <c r="HAV676" s="230"/>
      <c r="HAW676" s="275"/>
      <c r="HBK676" s="247"/>
      <c r="HBL676" s="230"/>
      <c r="HBM676" s="275"/>
      <c r="HCA676" s="247"/>
      <c r="HCB676" s="230"/>
      <c r="HCC676" s="275"/>
      <c r="HCQ676" s="247"/>
      <c r="HCR676" s="230"/>
      <c r="HCS676" s="275"/>
      <c r="HDG676" s="247"/>
      <c r="HDH676" s="230"/>
      <c r="HDI676" s="275"/>
      <c r="HDW676" s="247"/>
      <c r="HDX676" s="230"/>
      <c r="HDY676" s="275"/>
      <c r="HEM676" s="247"/>
      <c r="HEN676" s="230"/>
      <c r="HEO676" s="275"/>
      <c r="HFC676" s="247"/>
      <c r="HFD676" s="230"/>
      <c r="HFE676" s="275"/>
      <c r="HFS676" s="247"/>
      <c r="HFT676" s="230"/>
      <c r="HFU676" s="275"/>
      <c r="HGI676" s="247"/>
      <c r="HGJ676" s="230"/>
      <c r="HGK676" s="275"/>
      <c r="HGY676" s="247"/>
      <c r="HGZ676" s="230"/>
      <c r="HHA676" s="275"/>
      <c r="HHO676" s="247"/>
      <c r="HHP676" s="230"/>
      <c r="HHQ676" s="275"/>
      <c r="HIE676" s="247"/>
      <c r="HIF676" s="230"/>
      <c r="HIG676" s="275"/>
      <c r="HIU676" s="247"/>
      <c r="HIV676" s="230"/>
      <c r="HIW676" s="275"/>
      <c r="HJK676" s="247"/>
      <c r="HJL676" s="230"/>
      <c r="HJM676" s="275"/>
      <c r="HKA676" s="247"/>
      <c r="HKB676" s="230"/>
      <c r="HKC676" s="275"/>
      <c r="HKQ676" s="247"/>
      <c r="HKR676" s="230"/>
      <c r="HKS676" s="275"/>
      <c r="HLG676" s="247"/>
      <c r="HLH676" s="230"/>
      <c r="HLI676" s="275"/>
      <c r="HLW676" s="247"/>
      <c r="HLX676" s="230"/>
      <c r="HLY676" s="275"/>
      <c r="HMM676" s="247"/>
      <c r="HMN676" s="230"/>
      <c r="HMO676" s="275"/>
      <c r="HNC676" s="247"/>
      <c r="HND676" s="230"/>
      <c r="HNE676" s="275"/>
      <c r="HNS676" s="247"/>
      <c r="HNT676" s="230"/>
      <c r="HNU676" s="275"/>
      <c r="HOI676" s="247"/>
      <c r="HOJ676" s="230"/>
      <c r="HOK676" s="275"/>
      <c r="HOY676" s="247"/>
      <c r="HOZ676" s="230"/>
      <c r="HPA676" s="275"/>
      <c r="HPO676" s="247"/>
      <c r="HPP676" s="230"/>
      <c r="HPQ676" s="275"/>
      <c r="HQE676" s="247"/>
      <c r="HQF676" s="230"/>
      <c r="HQG676" s="275"/>
      <c r="HQU676" s="247"/>
      <c r="HQV676" s="230"/>
      <c r="HQW676" s="275"/>
      <c r="HRK676" s="247"/>
      <c r="HRL676" s="230"/>
      <c r="HRM676" s="275"/>
      <c r="HSA676" s="247"/>
      <c r="HSB676" s="230"/>
      <c r="HSC676" s="275"/>
      <c r="HSQ676" s="247"/>
      <c r="HSR676" s="230"/>
      <c r="HSS676" s="275"/>
      <c r="HTG676" s="247"/>
      <c r="HTH676" s="230"/>
      <c r="HTI676" s="275"/>
      <c r="HTW676" s="247"/>
      <c r="HTX676" s="230"/>
      <c r="HTY676" s="275"/>
      <c r="HUM676" s="247"/>
      <c r="HUN676" s="230"/>
      <c r="HUO676" s="275"/>
      <c r="HVC676" s="247"/>
      <c r="HVD676" s="230"/>
      <c r="HVE676" s="275"/>
      <c r="HVS676" s="247"/>
      <c r="HVT676" s="230"/>
      <c r="HVU676" s="275"/>
      <c r="HWI676" s="247"/>
      <c r="HWJ676" s="230"/>
      <c r="HWK676" s="275"/>
      <c r="HWY676" s="247"/>
      <c r="HWZ676" s="230"/>
      <c r="HXA676" s="275"/>
      <c r="HXO676" s="247"/>
      <c r="HXP676" s="230"/>
      <c r="HXQ676" s="275"/>
      <c r="HYE676" s="247"/>
      <c r="HYF676" s="230"/>
      <c r="HYG676" s="275"/>
      <c r="HYU676" s="247"/>
      <c r="HYV676" s="230"/>
      <c r="HYW676" s="275"/>
      <c r="HZK676" s="247"/>
      <c r="HZL676" s="230"/>
      <c r="HZM676" s="275"/>
      <c r="IAA676" s="247"/>
      <c r="IAB676" s="230"/>
      <c r="IAC676" s="275"/>
      <c r="IAQ676" s="247"/>
      <c r="IAR676" s="230"/>
      <c r="IAS676" s="275"/>
      <c r="IBG676" s="247"/>
      <c r="IBH676" s="230"/>
      <c r="IBI676" s="275"/>
      <c r="IBW676" s="247"/>
      <c r="IBX676" s="230"/>
      <c r="IBY676" s="275"/>
      <c r="ICM676" s="247"/>
      <c r="ICN676" s="230"/>
      <c r="ICO676" s="275"/>
      <c r="IDC676" s="247"/>
      <c r="IDD676" s="230"/>
      <c r="IDE676" s="275"/>
      <c r="IDS676" s="247"/>
      <c r="IDT676" s="230"/>
      <c r="IDU676" s="275"/>
      <c r="IEI676" s="247"/>
      <c r="IEJ676" s="230"/>
      <c r="IEK676" s="275"/>
      <c r="IEY676" s="247"/>
      <c r="IEZ676" s="230"/>
      <c r="IFA676" s="275"/>
      <c r="IFO676" s="247"/>
      <c r="IFP676" s="230"/>
      <c r="IFQ676" s="275"/>
      <c r="IGE676" s="247"/>
      <c r="IGF676" s="230"/>
      <c r="IGG676" s="275"/>
      <c r="IGU676" s="247"/>
      <c r="IGV676" s="230"/>
      <c r="IGW676" s="275"/>
      <c r="IHK676" s="247"/>
      <c r="IHL676" s="230"/>
      <c r="IHM676" s="275"/>
      <c r="IIA676" s="247"/>
      <c r="IIB676" s="230"/>
      <c r="IIC676" s="275"/>
      <c r="IIQ676" s="247"/>
      <c r="IIR676" s="230"/>
      <c r="IIS676" s="275"/>
      <c r="IJG676" s="247"/>
      <c r="IJH676" s="230"/>
      <c r="IJI676" s="275"/>
      <c r="IJW676" s="247"/>
      <c r="IJX676" s="230"/>
      <c r="IJY676" s="275"/>
      <c r="IKM676" s="247"/>
      <c r="IKN676" s="230"/>
      <c r="IKO676" s="275"/>
      <c r="ILC676" s="247"/>
      <c r="ILD676" s="230"/>
      <c r="ILE676" s="275"/>
      <c r="ILS676" s="247"/>
      <c r="ILT676" s="230"/>
      <c r="ILU676" s="275"/>
      <c r="IMI676" s="247"/>
      <c r="IMJ676" s="230"/>
      <c r="IMK676" s="275"/>
      <c r="IMY676" s="247"/>
      <c r="IMZ676" s="230"/>
      <c r="INA676" s="275"/>
      <c r="INO676" s="247"/>
      <c r="INP676" s="230"/>
      <c r="INQ676" s="275"/>
      <c r="IOE676" s="247"/>
      <c r="IOF676" s="230"/>
      <c r="IOG676" s="275"/>
      <c r="IOU676" s="247"/>
      <c r="IOV676" s="230"/>
      <c r="IOW676" s="275"/>
      <c r="IPK676" s="247"/>
      <c r="IPL676" s="230"/>
      <c r="IPM676" s="275"/>
      <c r="IQA676" s="247"/>
      <c r="IQB676" s="230"/>
      <c r="IQC676" s="275"/>
      <c r="IQQ676" s="247"/>
      <c r="IQR676" s="230"/>
      <c r="IQS676" s="275"/>
      <c r="IRG676" s="247"/>
      <c r="IRH676" s="230"/>
      <c r="IRI676" s="275"/>
      <c r="IRW676" s="247"/>
      <c r="IRX676" s="230"/>
      <c r="IRY676" s="275"/>
      <c r="ISM676" s="247"/>
      <c r="ISN676" s="230"/>
      <c r="ISO676" s="275"/>
      <c r="ITC676" s="247"/>
      <c r="ITD676" s="230"/>
      <c r="ITE676" s="275"/>
      <c r="ITS676" s="247"/>
      <c r="ITT676" s="230"/>
      <c r="ITU676" s="275"/>
      <c r="IUI676" s="247"/>
      <c r="IUJ676" s="230"/>
      <c r="IUK676" s="275"/>
      <c r="IUY676" s="247"/>
      <c r="IUZ676" s="230"/>
      <c r="IVA676" s="275"/>
      <c r="IVO676" s="247"/>
      <c r="IVP676" s="230"/>
      <c r="IVQ676" s="275"/>
      <c r="IWE676" s="247"/>
      <c r="IWF676" s="230"/>
      <c r="IWG676" s="275"/>
      <c r="IWU676" s="247"/>
      <c r="IWV676" s="230"/>
      <c r="IWW676" s="275"/>
      <c r="IXK676" s="247"/>
      <c r="IXL676" s="230"/>
      <c r="IXM676" s="275"/>
      <c r="IYA676" s="247"/>
      <c r="IYB676" s="230"/>
      <c r="IYC676" s="275"/>
      <c r="IYQ676" s="247"/>
      <c r="IYR676" s="230"/>
      <c r="IYS676" s="275"/>
      <c r="IZG676" s="247"/>
      <c r="IZH676" s="230"/>
      <c r="IZI676" s="275"/>
      <c r="IZW676" s="247"/>
      <c r="IZX676" s="230"/>
      <c r="IZY676" s="275"/>
      <c r="JAM676" s="247"/>
      <c r="JAN676" s="230"/>
      <c r="JAO676" s="275"/>
      <c r="JBC676" s="247"/>
      <c r="JBD676" s="230"/>
      <c r="JBE676" s="275"/>
      <c r="JBS676" s="247"/>
      <c r="JBT676" s="230"/>
      <c r="JBU676" s="275"/>
      <c r="JCI676" s="247"/>
      <c r="JCJ676" s="230"/>
      <c r="JCK676" s="275"/>
      <c r="JCY676" s="247"/>
      <c r="JCZ676" s="230"/>
      <c r="JDA676" s="275"/>
      <c r="JDO676" s="247"/>
      <c r="JDP676" s="230"/>
      <c r="JDQ676" s="275"/>
      <c r="JEE676" s="247"/>
      <c r="JEF676" s="230"/>
      <c r="JEG676" s="275"/>
      <c r="JEU676" s="247"/>
      <c r="JEV676" s="230"/>
      <c r="JEW676" s="275"/>
      <c r="JFK676" s="247"/>
      <c r="JFL676" s="230"/>
      <c r="JFM676" s="275"/>
      <c r="JGA676" s="247"/>
      <c r="JGB676" s="230"/>
      <c r="JGC676" s="275"/>
      <c r="JGQ676" s="247"/>
      <c r="JGR676" s="230"/>
      <c r="JGS676" s="275"/>
      <c r="JHG676" s="247"/>
      <c r="JHH676" s="230"/>
      <c r="JHI676" s="275"/>
      <c r="JHW676" s="247"/>
      <c r="JHX676" s="230"/>
      <c r="JHY676" s="275"/>
      <c r="JIM676" s="247"/>
      <c r="JIN676" s="230"/>
      <c r="JIO676" s="275"/>
      <c r="JJC676" s="247"/>
      <c r="JJD676" s="230"/>
      <c r="JJE676" s="275"/>
      <c r="JJS676" s="247"/>
      <c r="JJT676" s="230"/>
      <c r="JJU676" s="275"/>
      <c r="JKI676" s="247"/>
      <c r="JKJ676" s="230"/>
      <c r="JKK676" s="275"/>
      <c r="JKY676" s="247"/>
      <c r="JKZ676" s="230"/>
      <c r="JLA676" s="275"/>
      <c r="JLO676" s="247"/>
      <c r="JLP676" s="230"/>
      <c r="JLQ676" s="275"/>
      <c r="JME676" s="247"/>
      <c r="JMF676" s="230"/>
      <c r="JMG676" s="275"/>
      <c r="JMU676" s="247"/>
      <c r="JMV676" s="230"/>
      <c r="JMW676" s="275"/>
      <c r="JNK676" s="247"/>
      <c r="JNL676" s="230"/>
      <c r="JNM676" s="275"/>
      <c r="JOA676" s="247"/>
      <c r="JOB676" s="230"/>
      <c r="JOC676" s="275"/>
      <c r="JOQ676" s="247"/>
      <c r="JOR676" s="230"/>
      <c r="JOS676" s="275"/>
      <c r="JPG676" s="247"/>
      <c r="JPH676" s="230"/>
      <c r="JPI676" s="275"/>
      <c r="JPW676" s="247"/>
      <c r="JPX676" s="230"/>
      <c r="JPY676" s="275"/>
      <c r="JQM676" s="247"/>
      <c r="JQN676" s="230"/>
      <c r="JQO676" s="275"/>
      <c r="JRC676" s="247"/>
      <c r="JRD676" s="230"/>
      <c r="JRE676" s="275"/>
      <c r="JRS676" s="247"/>
      <c r="JRT676" s="230"/>
      <c r="JRU676" s="275"/>
      <c r="JSI676" s="247"/>
      <c r="JSJ676" s="230"/>
      <c r="JSK676" s="275"/>
      <c r="JSY676" s="247"/>
      <c r="JSZ676" s="230"/>
      <c r="JTA676" s="275"/>
      <c r="JTO676" s="247"/>
      <c r="JTP676" s="230"/>
      <c r="JTQ676" s="275"/>
      <c r="JUE676" s="247"/>
      <c r="JUF676" s="230"/>
      <c r="JUG676" s="275"/>
      <c r="JUU676" s="247"/>
      <c r="JUV676" s="230"/>
      <c r="JUW676" s="275"/>
      <c r="JVK676" s="247"/>
      <c r="JVL676" s="230"/>
      <c r="JVM676" s="275"/>
      <c r="JWA676" s="247"/>
      <c r="JWB676" s="230"/>
      <c r="JWC676" s="275"/>
      <c r="JWQ676" s="247"/>
      <c r="JWR676" s="230"/>
      <c r="JWS676" s="275"/>
      <c r="JXG676" s="247"/>
      <c r="JXH676" s="230"/>
      <c r="JXI676" s="275"/>
      <c r="JXW676" s="247"/>
      <c r="JXX676" s="230"/>
      <c r="JXY676" s="275"/>
      <c r="JYM676" s="247"/>
      <c r="JYN676" s="230"/>
      <c r="JYO676" s="275"/>
      <c r="JZC676" s="247"/>
      <c r="JZD676" s="230"/>
      <c r="JZE676" s="275"/>
      <c r="JZS676" s="247"/>
      <c r="JZT676" s="230"/>
      <c r="JZU676" s="275"/>
      <c r="KAI676" s="247"/>
      <c r="KAJ676" s="230"/>
      <c r="KAK676" s="275"/>
      <c r="KAY676" s="247"/>
      <c r="KAZ676" s="230"/>
      <c r="KBA676" s="275"/>
      <c r="KBO676" s="247"/>
      <c r="KBP676" s="230"/>
      <c r="KBQ676" s="275"/>
      <c r="KCE676" s="247"/>
      <c r="KCF676" s="230"/>
      <c r="KCG676" s="275"/>
      <c r="KCU676" s="247"/>
      <c r="KCV676" s="230"/>
      <c r="KCW676" s="275"/>
      <c r="KDK676" s="247"/>
      <c r="KDL676" s="230"/>
      <c r="KDM676" s="275"/>
      <c r="KEA676" s="247"/>
      <c r="KEB676" s="230"/>
      <c r="KEC676" s="275"/>
      <c r="KEQ676" s="247"/>
      <c r="KER676" s="230"/>
      <c r="KES676" s="275"/>
      <c r="KFG676" s="247"/>
      <c r="KFH676" s="230"/>
      <c r="KFI676" s="275"/>
      <c r="KFW676" s="247"/>
      <c r="KFX676" s="230"/>
      <c r="KFY676" s="275"/>
      <c r="KGM676" s="247"/>
      <c r="KGN676" s="230"/>
      <c r="KGO676" s="275"/>
      <c r="KHC676" s="247"/>
      <c r="KHD676" s="230"/>
      <c r="KHE676" s="275"/>
      <c r="KHS676" s="247"/>
      <c r="KHT676" s="230"/>
      <c r="KHU676" s="275"/>
      <c r="KII676" s="247"/>
      <c r="KIJ676" s="230"/>
      <c r="KIK676" s="275"/>
      <c r="KIY676" s="247"/>
      <c r="KIZ676" s="230"/>
      <c r="KJA676" s="275"/>
      <c r="KJO676" s="247"/>
      <c r="KJP676" s="230"/>
      <c r="KJQ676" s="275"/>
      <c r="KKE676" s="247"/>
      <c r="KKF676" s="230"/>
      <c r="KKG676" s="275"/>
      <c r="KKU676" s="247"/>
      <c r="KKV676" s="230"/>
      <c r="KKW676" s="275"/>
      <c r="KLK676" s="247"/>
      <c r="KLL676" s="230"/>
      <c r="KLM676" s="275"/>
      <c r="KMA676" s="247"/>
      <c r="KMB676" s="230"/>
      <c r="KMC676" s="275"/>
      <c r="KMQ676" s="247"/>
      <c r="KMR676" s="230"/>
      <c r="KMS676" s="275"/>
      <c r="KNG676" s="247"/>
      <c r="KNH676" s="230"/>
      <c r="KNI676" s="275"/>
      <c r="KNW676" s="247"/>
      <c r="KNX676" s="230"/>
      <c r="KNY676" s="275"/>
      <c r="KOM676" s="247"/>
      <c r="KON676" s="230"/>
      <c r="KOO676" s="275"/>
      <c r="KPC676" s="247"/>
      <c r="KPD676" s="230"/>
      <c r="KPE676" s="275"/>
      <c r="KPS676" s="247"/>
      <c r="KPT676" s="230"/>
      <c r="KPU676" s="275"/>
      <c r="KQI676" s="247"/>
      <c r="KQJ676" s="230"/>
      <c r="KQK676" s="275"/>
      <c r="KQY676" s="247"/>
      <c r="KQZ676" s="230"/>
      <c r="KRA676" s="275"/>
      <c r="KRO676" s="247"/>
      <c r="KRP676" s="230"/>
      <c r="KRQ676" s="275"/>
      <c r="KSE676" s="247"/>
      <c r="KSF676" s="230"/>
      <c r="KSG676" s="275"/>
      <c r="KSU676" s="247"/>
      <c r="KSV676" s="230"/>
      <c r="KSW676" s="275"/>
      <c r="KTK676" s="247"/>
      <c r="KTL676" s="230"/>
      <c r="KTM676" s="275"/>
      <c r="KUA676" s="247"/>
      <c r="KUB676" s="230"/>
      <c r="KUC676" s="275"/>
      <c r="KUQ676" s="247"/>
      <c r="KUR676" s="230"/>
      <c r="KUS676" s="275"/>
      <c r="KVG676" s="247"/>
      <c r="KVH676" s="230"/>
      <c r="KVI676" s="275"/>
      <c r="KVW676" s="247"/>
      <c r="KVX676" s="230"/>
      <c r="KVY676" s="275"/>
      <c r="KWM676" s="247"/>
      <c r="KWN676" s="230"/>
      <c r="KWO676" s="275"/>
      <c r="KXC676" s="247"/>
      <c r="KXD676" s="230"/>
      <c r="KXE676" s="275"/>
      <c r="KXS676" s="247"/>
      <c r="KXT676" s="230"/>
      <c r="KXU676" s="275"/>
      <c r="KYI676" s="247"/>
      <c r="KYJ676" s="230"/>
      <c r="KYK676" s="275"/>
      <c r="KYY676" s="247"/>
      <c r="KYZ676" s="230"/>
      <c r="KZA676" s="275"/>
      <c r="KZO676" s="247"/>
      <c r="KZP676" s="230"/>
      <c r="KZQ676" s="275"/>
      <c r="LAE676" s="247"/>
      <c r="LAF676" s="230"/>
      <c r="LAG676" s="275"/>
      <c r="LAU676" s="247"/>
      <c r="LAV676" s="230"/>
      <c r="LAW676" s="275"/>
      <c r="LBK676" s="247"/>
      <c r="LBL676" s="230"/>
      <c r="LBM676" s="275"/>
      <c r="LCA676" s="247"/>
      <c r="LCB676" s="230"/>
      <c r="LCC676" s="275"/>
      <c r="LCQ676" s="247"/>
      <c r="LCR676" s="230"/>
      <c r="LCS676" s="275"/>
      <c r="LDG676" s="247"/>
      <c r="LDH676" s="230"/>
      <c r="LDI676" s="275"/>
      <c r="LDW676" s="247"/>
      <c r="LDX676" s="230"/>
      <c r="LDY676" s="275"/>
      <c r="LEM676" s="247"/>
      <c r="LEN676" s="230"/>
      <c r="LEO676" s="275"/>
      <c r="LFC676" s="247"/>
      <c r="LFD676" s="230"/>
      <c r="LFE676" s="275"/>
      <c r="LFS676" s="247"/>
      <c r="LFT676" s="230"/>
      <c r="LFU676" s="275"/>
      <c r="LGI676" s="247"/>
      <c r="LGJ676" s="230"/>
      <c r="LGK676" s="275"/>
      <c r="LGY676" s="247"/>
      <c r="LGZ676" s="230"/>
      <c r="LHA676" s="275"/>
      <c r="LHO676" s="247"/>
      <c r="LHP676" s="230"/>
      <c r="LHQ676" s="275"/>
      <c r="LIE676" s="247"/>
      <c r="LIF676" s="230"/>
      <c r="LIG676" s="275"/>
      <c r="LIU676" s="247"/>
      <c r="LIV676" s="230"/>
      <c r="LIW676" s="275"/>
      <c r="LJK676" s="247"/>
      <c r="LJL676" s="230"/>
      <c r="LJM676" s="275"/>
      <c r="LKA676" s="247"/>
      <c r="LKB676" s="230"/>
      <c r="LKC676" s="275"/>
      <c r="LKQ676" s="247"/>
      <c r="LKR676" s="230"/>
      <c r="LKS676" s="275"/>
      <c r="LLG676" s="247"/>
      <c r="LLH676" s="230"/>
      <c r="LLI676" s="275"/>
      <c r="LLW676" s="247"/>
      <c r="LLX676" s="230"/>
      <c r="LLY676" s="275"/>
      <c r="LMM676" s="247"/>
      <c r="LMN676" s="230"/>
      <c r="LMO676" s="275"/>
      <c r="LNC676" s="247"/>
      <c r="LND676" s="230"/>
      <c r="LNE676" s="275"/>
      <c r="LNS676" s="247"/>
      <c r="LNT676" s="230"/>
      <c r="LNU676" s="275"/>
      <c r="LOI676" s="247"/>
      <c r="LOJ676" s="230"/>
      <c r="LOK676" s="275"/>
      <c r="LOY676" s="247"/>
      <c r="LOZ676" s="230"/>
      <c r="LPA676" s="275"/>
      <c r="LPO676" s="247"/>
      <c r="LPP676" s="230"/>
      <c r="LPQ676" s="275"/>
      <c r="LQE676" s="247"/>
      <c r="LQF676" s="230"/>
      <c r="LQG676" s="275"/>
      <c r="LQU676" s="247"/>
      <c r="LQV676" s="230"/>
      <c r="LQW676" s="275"/>
      <c r="LRK676" s="247"/>
      <c r="LRL676" s="230"/>
      <c r="LRM676" s="275"/>
      <c r="LSA676" s="247"/>
      <c r="LSB676" s="230"/>
      <c r="LSC676" s="275"/>
      <c r="LSQ676" s="247"/>
      <c r="LSR676" s="230"/>
      <c r="LSS676" s="275"/>
      <c r="LTG676" s="247"/>
      <c r="LTH676" s="230"/>
      <c r="LTI676" s="275"/>
      <c r="LTW676" s="247"/>
      <c r="LTX676" s="230"/>
      <c r="LTY676" s="275"/>
      <c r="LUM676" s="247"/>
      <c r="LUN676" s="230"/>
      <c r="LUO676" s="275"/>
      <c r="LVC676" s="247"/>
      <c r="LVD676" s="230"/>
      <c r="LVE676" s="275"/>
      <c r="LVS676" s="247"/>
      <c r="LVT676" s="230"/>
      <c r="LVU676" s="275"/>
      <c r="LWI676" s="247"/>
      <c r="LWJ676" s="230"/>
      <c r="LWK676" s="275"/>
      <c r="LWY676" s="247"/>
      <c r="LWZ676" s="230"/>
      <c r="LXA676" s="275"/>
      <c r="LXO676" s="247"/>
      <c r="LXP676" s="230"/>
      <c r="LXQ676" s="275"/>
      <c r="LYE676" s="247"/>
      <c r="LYF676" s="230"/>
      <c r="LYG676" s="275"/>
      <c r="LYU676" s="247"/>
      <c r="LYV676" s="230"/>
      <c r="LYW676" s="275"/>
      <c r="LZK676" s="247"/>
      <c r="LZL676" s="230"/>
      <c r="LZM676" s="275"/>
      <c r="MAA676" s="247"/>
      <c r="MAB676" s="230"/>
      <c r="MAC676" s="275"/>
      <c r="MAQ676" s="247"/>
      <c r="MAR676" s="230"/>
      <c r="MAS676" s="275"/>
      <c r="MBG676" s="247"/>
      <c r="MBH676" s="230"/>
      <c r="MBI676" s="275"/>
      <c r="MBW676" s="247"/>
      <c r="MBX676" s="230"/>
      <c r="MBY676" s="275"/>
      <c r="MCM676" s="247"/>
      <c r="MCN676" s="230"/>
      <c r="MCO676" s="275"/>
      <c r="MDC676" s="247"/>
      <c r="MDD676" s="230"/>
      <c r="MDE676" s="275"/>
      <c r="MDS676" s="247"/>
      <c r="MDT676" s="230"/>
      <c r="MDU676" s="275"/>
      <c r="MEI676" s="247"/>
      <c r="MEJ676" s="230"/>
      <c r="MEK676" s="275"/>
      <c r="MEY676" s="247"/>
      <c r="MEZ676" s="230"/>
      <c r="MFA676" s="275"/>
      <c r="MFO676" s="247"/>
      <c r="MFP676" s="230"/>
      <c r="MFQ676" s="275"/>
      <c r="MGE676" s="247"/>
      <c r="MGF676" s="230"/>
      <c r="MGG676" s="275"/>
      <c r="MGU676" s="247"/>
      <c r="MGV676" s="230"/>
      <c r="MGW676" s="275"/>
      <c r="MHK676" s="247"/>
      <c r="MHL676" s="230"/>
      <c r="MHM676" s="275"/>
      <c r="MIA676" s="247"/>
      <c r="MIB676" s="230"/>
      <c r="MIC676" s="275"/>
      <c r="MIQ676" s="247"/>
      <c r="MIR676" s="230"/>
      <c r="MIS676" s="275"/>
      <c r="MJG676" s="247"/>
      <c r="MJH676" s="230"/>
      <c r="MJI676" s="275"/>
      <c r="MJW676" s="247"/>
      <c r="MJX676" s="230"/>
      <c r="MJY676" s="275"/>
      <c r="MKM676" s="247"/>
      <c r="MKN676" s="230"/>
      <c r="MKO676" s="275"/>
      <c r="MLC676" s="247"/>
      <c r="MLD676" s="230"/>
      <c r="MLE676" s="275"/>
      <c r="MLS676" s="247"/>
      <c r="MLT676" s="230"/>
      <c r="MLU676" s="275"/>
      <c r="MMI676" s="247"/>
      <c r="MMJ676" s="230"/>
      <c r="MMK676" s="275"/>
      <c r="MMY676" s="247"/>
      <c r="MMZ676" s="230"/>
      <c r="MNA676" s="275"/>
      <c r="MNO676" s="247"/>
      <c r="MNP676" s="230"/>
      <c r="MNQ676" s="275"/>
      <c r="MOE676" s="247"/>
      <c r="MOF676" s="230"/>
      <c r="MOG676" s="275"/>
      <c r="MOU676" s="247"/>
      <c r="MOV676" s="230"/>
      <c r="MOW676" s="275"/>
      <c r="MPK676" s="247"/>
      <c r="MPL676" s="230"/>
      <c r="MPM676" s="275"/>
      <c r="MQA676" s="247"/>
      <c r="MQB676" s="230"/>
      <c r="MQC676" s="275"/>
      <c r="MQQ676" s="247"/>
      <c r="MQR676" s="230"/>
      <c r="MQS676" s="275"/>
      <c r="MRG676" s="247"/>
      <c r="MRH676" s="230"/>
      <c r="MRI676" s="275"/>
      <c r="MRW676" s="247"/>
      <c r="MRX676" s="230"/>
      <c r="MRY676" s="275"/>
      <c r="MSM676" s="247"/>
      <c r="MSN676" s="230"/>
      <c r="MSO676" s="275"/>
      <c r="MTC676" s="247"/>
      <c r="MTD676" s="230"/>
      <c r="MTE676" s="275"/>
      <c r="MTS676" s="247"/>
      <c r="MTT676" s="230"/>
      <c r="MTU676" s="275"/>
      <c r="MUI676" s="247"/>
      <c r="MUJ676" s="230"/>
      <c r="MUK676" s="275"/>
      <c r="MUY676" s="247"/>
      <c r="MUZ676" s="230"/>
      <c r="MVA676" s="275"/>
      <c r="MVO676" s="247"/>
      <c r="MVP676" s="230"/>
      <c r="MVQ676" s="275"/>
      <c r="MWE676" s="247"/>
      <c r="MWF676" s="230"/>
      <c r="MWG676" s="275"/>
      <c r="MWU676" s="247"/>
      <c r="MWV676" s="230"/>
      <c r="MWW676" s="275"/>
      <c r="MXK676" s="247"/>
      <c r="MXL676" s="230"/>
      <c r="MXM676" s="275"/>
      <c r="MYA676" s="247"/>
      <c r="MYB676" s="230"/>
      <c r="MYC676" s="275"/>
      <c r="MYQ676" s="247"/>
      <c r="MYR676" s="230"/>
      <c r="MYS676" s="275"/>
      <c r="MZG676" s="247"/>
      <c r="MZH676" s="230"/>
      <c r="MZI676" s="275"/>
      <c r="MZW676" s="247"/>
      <c r="MZX676" s="230"/>
      <c r="MZY676" s="275"/>
      <c r="NAM676" s="247"/>
      <c r="NAN676" s="230"/>
      <c r="NAO676" s="275"/>
      <c r="NBC676" s="247"/>
      <c r="NBD676" s="230"/>
      <c r="NBE676" s="275"/>
      <c r="NBS676" s="247"/>
      <c r="NBT676" s="230"/>
      <c r="NBU676" s="275"/>
      <c r="NCI676" s="247"/>
      <c r="NCJ676" s="230"/>
      <c r="NCK676" s="275"/>
      <c r="NCY676" s="247"/>
      <c r="NCZ676" s="230"/>
      <c r="NDA676" s="275"/>
      <c r="NDO676" s="247"/>
      <c r="NDP676" s="230"/>
      <c r="NDQ676" s="275"/>
      <c r="NEE676" s="247"/>
      <c r="NEF676" s="230"/>
      <c r="NEG676" s="275"/>
      <c r="NEU676" s="247"/>
      <c r="NEV676" s="230"/>
      <c r="NEW676" s="275"/>
      <c r="NFK676" s="247"/>
      <c r="NFL676" s="230"/>
      <c r="NFM676" s="275"/>
      <c r="NGA676" s="247"/>
      <c r="NGB676" s="230"/>
      <c r="NGC676" s="275"/>
      <c r="NGQ676" s="247"/>
      <c r="NGR676" s="230"/>
      <c r="NGS676" s="275"/>
      <c r="NHG676" s="247"/>
      <c r="NHH676" s="230"/>
      <c r="NHI676" s="275"/>
      <c r="NHW676" s="247"/>
      <c r="NHX676" s="230"/>
      <c r="NHY676" s="275"/>
      <c r="NIM676" s="247"/>
      <c r="NIN676" s="230"/>
      <c r="NIO676" s="275"/>
      <c r="NJC676" s="247"/>
      <c r="NJD676" s="230"/>
      <c r="NJE676" s="275"/>
      <c r="NJS676" s="247"/>
      <c r="NJT676" s="230"/>
      <c r="NJU676" s="275"/>
      <c r="NKI676" s="247"/>
      <c r="NKJ676" s="230"/>
      <c r="NKK676" s="275"/>
      <c r="NKY676" s="247"/>
      <c r="NKZ676" s="230"/>
      <c r="NLA676" s="275"/>
      <c r="NLO676" s="247"/>
      <c r="NLP676" s="230"/>
      <c r="NLQ676" s="275"/>
      <c r="NME676" s="247"/>
      <c r="NMF676" s="230"/>
      <c r="NMG676" s="275"/>
      <c r="NMU676" s="247"/>
      <c r="NMV676" s="230"/>
      <c r="NMW676" s="275"/>
      <c r="NNK676" s="247"/>
      <c r="NNL676" s="230"/>
      <c r="NNM676" s="275"/>
      <c r="NOA676" s="247"/>
      <c r="NOB676" s="230"/>
      <c r="NOC676" s="275"/>
      <c r="NOQ676" s="247"/>
      <c r="NOR676" s="230"/>
      <c r="NOS676" s="275"/>
      <c r="NPG676" s="247"/>
      <c r="NPH676" s="230"/>
      <c r="NPI676" s="275"/>
      <c r="NPW676" s="247"/>
      <c r="NPX676" s="230"/>
      <c r="NPY676" s="275"/>
      <c r="NQM676" s="247"/>
      <c r="NQN676" s="230"/>
      <c r="NQO676" s="275"/>
      <c r="NRC676" s="247"/>
      <c r="NRD676" s="230"/>
      <c r="NRE676" s="275"/>
      <c r="NRS676" s="247"/>
      <c r="NRT676" s="230"/>
      <c r="NRU676" s="275"/>
      <c r="NSI676" s="247"/>
      <c r="NSJ676" s="230"/>
      <c r="NSK676" s="275"/>
      <c r="NSY676" s="247"/>
      <c r="NSZ676" s="230"/>
      <c r="NTA676" s="275"/>
      <c r="NTO676" s="247"/>
      <c r="NTP676" s="230"/>
      <c r="NTQ676" s="275"/>
      <c r="NUE676" s="247"/>
      <c r="NUF676" s="230"/>
      <c r="NUG676" s="275"/>
      <c r="NUU676" s="247"/>
      <c r="NUV676" s="230"/>
      <c r="NUW676" s="275"/>
      <c r="NVK676" s="247"/>
      <c r="NVL676" s="230"/>
      <c r="NVM676" s="275"/>
      <c r="NWA676" s="247"/>
      <c r="NWB676" s="230"/>
      <c r="NWC676" s="275"/>
      <c r="NWQ676" s="247"/>
      <c r="NWR676" s="230"/>
      <c r="NWS676" s="275"/>
      <c r="NXG676" s="247"/>
      <c r="NXH676" s="230"/>
      <c r="NXI676" s="275"/>
      <c r="NXW676" s="247"/>
      <c r="NXX676" s="230"/>
      <c r="NXY676" s="275"/>
      <c r="NYM676" s="247"/>
      <c r="NYN676" s="230"/>
      <c r="NYO676" s="275"/>
      <c r="NZC676" s="247"/>
      <c r="NZD676" s="230"/>
      <c r="NZE676" s="275"/>
      <c r="NZS676" s="247"/>
      <c r="NZT676" s="230"/>
      <c r="NZU676" s="275"/>
      <c r="OAI676" s="247"/>
      <c r="OAJ676" s="230"/>
      <c r="OAK676" s="275"/>
      <c r="OAY676" s="247"/>
      <c r="OAZ676" s="230"/>
      <c r="OBA676" s="275"/>
      <c r="OBO676" s="247"/>
      <c r="OBP676" s="230"/>
      <c r="OBQ676" s="275"/>
      <c r="OCE676" s="247"/>
      <c r="OCF676" s="230"/>
      <c r="OCG676" s="275"/>
      <c r="OCU676" s="247"/>
      <c r="OCV676" s="230"/>
      <c r="OCW676" s="275"/>
      <c r="ODK676" s="247"/>
      <c r="ODL676" s="230"/>
      <c r="ODM676" s="275"/>
      <c r="OEA676" s="247"/>
      <c r="OEB676" s="230"/>
      <c r="OEC676" s="275"/>
      <c r="OEQ676" s="247"/>
      <c r="OER676" s="230"/>
      <c r="OES676" s="275"/>
      <c r="OFG676" s="247"/>
      <c r="OFH676" s="230"/>
      <c r="OFI676" s="275"/>
      <c r="OFW676" s="247"/>
      <c r="OFX676" s="230"/>
      <c r="OFY676" s="275"/>
      <c r="OGM676" s="247"/>
      <c r="OGN676" s="230"/>
      <c r="OGO676" s="275"/>
      <c r="OHC676" s="247"/>
      <c r="OHD676" s="230"/>
      <c r="OHE676" s="275"/>
      <c r="OHS676" s="247"/>
      <c r="OHT676" s="230"/>
      <c r="OHU676" s="275"/>
      <c r="OII676" s="247"/>
      <c r="OIJ676" s="230"/>
      <c r="OIK676" s="275"/>
      <c r="OIY676" s="247"/>
      <c r="OIZ676" s="230"/>
      <c r="OJA676" s="275"/>
      <c r="OJO676" s="247"/>
      <c r="OJP676" s="230"/>
      <c r="OJQ676" s="275"/>
      <c r="OKE676" s="247"/>
      <c r="OKF676" s="230"/>
      <c r="OKG676" s="275"/>
      <c r="OKU676" s="247"/>
      <c r="OKV676" s="230"/>
      <c r="OKW676" s="275"/>
      <c r="OLK676" s="247"/>
      <c r="OLL676" s="230"/>
      <c r="OLM676" s="275"/>
      <c r="OMA676" s="247"/>
      <c r="OMB676" s="230"/>
      <c r="OMC676" s="275"/>
      <c r="OMQ676" s="247"/>
      <c r="OMR676" s="230"/>
      <c r="OMS676" s="275"/>
      <c r="ONG676" s="247"/>
      <c r="ONH676" s="230"/>
      <c r="ONI676" s="275"/>
      <c r="ONW676" s="247"/>
      <c r="ONX676" s="230"/>
      <c r="ONY676" s="275"/>
      <c r="OOM676" s="247"/>
      <c r="OON676" s="230"/>
      <c r="OOO676" s="275"/>
      <c r="OPC676" s="247"/>
      <c r="OPD676" s="230"/>
      <c r="OPE676" s="275"/>
      <c r="OPS676" s="247"/>
      <c r="OPT676" s="230"/>
      <c r="OPU676" s="275"/>
      <c r="OQI676" s="247"/>
      <c r="OQJ676" s="230"/>
      <c r="OQK676" s="275"/>
      <c r="OQY676" s="247"/>
      <c r="OQZ676" s="230"/>
      <c r="ORA676" s="275"/>
      <c r="ORO676" s="247"/>
      <c r="ORP676" s="230"/>
      <c r="ORQ676" s="275"/>
      <c r="OSE676" s="247"/>
      <c r="OSF676" s="230"/>
      <c r="OSG676" s="275"/>
      <c r="OSU676" s="247"/>
      <c r="OSV676" s="230"/>
      <c r="OSW676" s="275"/>
      <c r="OTK676" s="247"/>
      <c r="OTL676" s="230"/>
      <c r="OTM676" s="275"/>
      <c r="OUA676" s="247"/>
      <c r="OUB676" s="230"/>
      <c r="OUC676" s="275"/>
      <c r="OUQ676" s="247"/>
      <c r="OUR676" s="230"/>
      <c r="OUS676" s="275"/>
      <c r="OVG676" s="247"/>
      <c r="OVH676" s="230"/>
      <c r="OVI676" s="275"/>
      <c r="OVW676" s="247"/>
      <c r="OVX676" s="230"/>
      <c r="OVY676" s="275"/>
      <c r="OWM676" s="247"/>
      <c r="OWN676" s="230"/>
      <c r="OWO676" s="275"/>
      <c r="OXC676" s="247"/>
      <c r="OXD676" s="230"/>
      <c r="OXE676" s="275"/>
      <c r="OXS676" s="247"/>
      <c r="OXT676" s="230"/>
      <c r="OXU676" s="275"/>
      <c r="OYI676" s="247"/>
      <c r="OYJ676" s="230"/>
      <c r="OYK676" s="275"/>
      <c r="OYY676" s="247"/>
      <c r="OYZ676" s="230"/>
      <c r="OZA676" s="275"/>
      <c r="OZO676" s="247"/>
      <c r="OZP676" s="230"/>
      <c r="OZQ676" s="275"/>
      <c r="PAE676" s="247"/>
      <c r="PAF676" s="230"/>
      <c r="PAG676" s="275"/>
      <c r="PAU676" s="247"/>
      <c r="PAV676" s="230"/>
      <c r="PAW676" s="275"/>
      <c r="PBK676" s="247"/>
      <c r="PBL676" s="230"/>
      <c r="PBM676" s="275"/>
      <c r="PCA676" s="247"/>
      <c r="PCB676" s="230"/>
      <c r="PCC676" s="275"/>
      <c r="PCQ676" s="247"/>
      <c r="PCR676" s="230"/>
      <c r="PCS676" s="275"/>
      <c r="PDG676" s="247"/>
      <c r="PDH676" s="230"/>
      <c r="PDI676" s="275"/>
      <c r="PDW676" s="247"/>
      <c r="PDX676" s="230"/>
      <c r="PDY676" s="275"/>
      <c r="PEM676" s="247"/>
      <c r="PEN676" s="230"/>
      <c r="PEO676" s="275"/>
      <c r="PFC676" s="247"/>
      <c r="PFD676" s="230"/>
      <c r="PFE676" s="275"/>
      <c r="PFS676" s="247"/>
      <c r="PFT676" s="230"/>
      <c r="PFU676" s="275"/>
      <c r="PGI676" s="247"/>
      <c r="PGJ676" s="230"/>
      <c r="PGK676" s="275"/>
      <c r="PGY676" s="247"/>
      <c r="PGZ676" s="230"/>
      <c r="PHA676" s="275"/>
      <c r="PHO676" s="247"/>
      <c r="PHP676" s="230"/>
      <c r="PHQ676" s="275"/>
      <c r="PIE676" s="247"/>
      <c r="PIF676" s="230"/>
      <c r="PIG676" s="275"/>
      <c r="PIU676" s="247"/>
      <c r="PIV676" s="230"/>
      <c r="PIW676" s="275"/>
      <c r="PJK676" s="247"/>
      <c r="PJL676" s="230"/>
      <c r="PJM676" s="275"/>
      <c r="PKA676" s="247"/>
      <c r="PKB676" s="230"/>
      <c r="PKC676" s="275"/>
      <c r="PKQ676" s="247"/>
      <c r="PKR676" s="230"/>
      <c r="PKS676" s="275"/>
      <c r="PLG676" s="247"/>
      <c r="PLH676" s="230"/>
      <c r="PLI676" s="275"/>
      <c r="PLW676" s="247"/>
      <c r="PLX676" s="230"/>
      <c r="PLY676" s="275"/>
      <c r="PMM676" s="247"/>
      <c r="PMN676" s="230"/>
      <c r="PMO676" s="275"/>
      <c r="PNC676" s="247"/>
      <c r="PND676" s="230"/>
      <c r="PNE676" s="275"/>
      <c r="PNS676" s="247"/>
      <c r="PNT676" s="230"/>
      <c r="PNU676" s="275"/>
      <c r="POI676" s="247"/>
      <c r="POJ676" s="230"/>
      <c r="POK676" s="275"/>
      <c r="POY676" s="247"/>
      <c r="POZ676" s="230"/>
      <c r="PPA676" s="275"/>
      <c r="PPO676" s="247"/>
      <c r="PPP676" s="230"/>
      <c r="PPQ676" s="275"/>
      <c r="PQE676" s="247"/>
      <c r="PQF676" s="230"/>
      <c r="PQG676" s="275"/>
      <c r="PQU676" s="247"/>
      <c r="PQV676" s="230"/>
      <c r="PQW676" s="275"/>
      <c r="PRK676" s="247"/>
      <c r="PRL676" s="230"/>
      <c r="PRM676" s="275"/>
      <c r="PSA676" s="247"/>
      <c r="PSB676" s="230"/>
      <c r="PSC676" s="275"/>
      <c r="PSQ676" s="247"/>
      <c r="PSR676" s="230"/>
      <c r="PSS676" s="275"/>
      <c r="PTG676" s="247"/>
      <c r="PTH676" s="230"/>
      <c r="PTI676" s="275"/>
      <c r="PTW676" s="247"/>
      <c r="PTX676" s="230"/>
      <c r="PTY676" s="275"/>
      <c r="PUM676" s="247"/>
      <c r="PUN676" s="230"/>
      <c r="PUO676" s="275"/>
      <c r="PVC676" s="247"/>
      <c r="PVD676" s="230"/>
      <c r="PVE676" s="275"/>
      <c r="PVS676" s="247"/>
      <c r="PVT676" s="230"/>
      <c r="PVU676" s="275"/>
      <c r="PWI676" s="247"/>
      <c r="PWJ676" s="230"/>
      <c r="PWK676" s="275"/>
      <c r="PWY676" s="247"/>
      <c r="PWZ676" s="230"/>
      <c r="PXA676" s="275"/>
      <c r="PXO676" s="247"/>
      <c r="PXP676" s="230"/>
      <c r="PXQ676" s="275"/>
      <c r="PYE676" s="247"/>
      <c r="PYF676" s="230"/>
      <c r="PYG676" s="275"/>
      <c r="PYU676" s="247"/>
      <c r="PYV676" s="230"/>
      <c r="PYW676" s="275"/>
      <c r="PZK676" s="247"/>
      <c r="PZL676" s="230"/>
      <c r="PZM676" s="275"/>
      <c r="QAA676" s="247"/>
      <c r="QAB676" s="230"/>
      <c r="QAC676" s="275"/>
      <c r="QAQ676" s="247"/>
      <c r="QAR676" s="230"/>
      <c r="QAS676" s="275"/>
      <c r="QBG676" s="247"/>
      <c r="QBH676" s="230"/>
      <c r="QBI676" s="275"/>
      <c r="QBW676" s="247"/>
      <c r="QBX676" s="230"/>
      <c r="QBY676" s="275"/>
      <c r="QCM676" s="247"/>
      <c r="QCN676" s="230"/>
      <c r="QCO676" s="275"/>
      <c r="QDC676" s="247"/>
      <c r="QDD676" s="230"/>
      <c r="QDE676" s="275"/>
      <c r="QDS676" s="247"/>
      <c r="QDT676" s="230"/>
      <c r="QDU676" s="275"/>
      <c r="QEI676" s="247"/>
      <c r="QEJ676" s="230"/>
      <c r="QEK676" s="275"/>
      <c r="QEY676" s="247"/>
      <c r="QEZ676" s="230"/>
      <c r="QFA676" s="275"/>
      <c r="QFO676" s="247"/>
      <c r="QFP676" s="230"/>
      <c r="QFQ676" s="275"/>
      <c r="QGE676" s="247"/>
      <c r="QGF676" s="230"/>
      <c r="QGG676" s="275"/>
      <c r="QGU676" s="247"/>
      <c r="QGV676" s="230"/>
      <c r="QGW676" s="275"/>
      <c r="QHK676" s="247"/>
      <c r="QHL676" s="230"/>
      <c r="QHM676" s="275"/>
      <c r="QIA676" s="247"/>
      <c r="QIB676" s="230"/>
      <c r="QIC676" s="275"/>
      <c r="QIQ676" s="247"/>
      <c r="QIR676" s="230"/>
      <c r="QIS676" s="275"/>
      <c r="QJG676" s="247"/>
      <c r="QJH676" s="230"/>
      <c r="QJI676" s="275"/>
      <c r="QJW676" s="247"/>
      <c r="QJX676" s="230"/>
      <c r="QJY676" s="275"/>
      <c r="QKM676" s="247"/>
      <c r="QKN676" s="230"/>
      <c r="QKO676" s="275"/>
      <c r="QLC676" s="247"/>
      <c r="QLD676" s="230"/>
      <c r="QLE676" s="275"/>
      <c r="QLS676" s="247"/>
      <c r="QLT676" s="230"/>
      <c r="QLU676" s="275"/>
      <c r="QMI676" s="247"/>
      <c r="QMJ676" s="230"/>
      <c r="QMK676" s="275"/>
      <c r="QMY676" s="247"/>
      <c r="QMZ676" s="230"/>
      <c r="QNA676" s="275"/>
      <c r="QNO676" s="247"/>
      <c r="QNP676" s="230"/>
      <c r="QNQ676" s="275"/>
      <c r="QOE676" s="247"/>
      <c r="QOF676" s="230"/>
      <c r="QOG676" s="275"/>
      <c r="QOU676" s="247"/>
      <c r="QOV676" s="230"/>
      <c r="QOW676" s="275"/>
      <c r="QPK676" s="247"/>
      <c r="QPL676" s="230"/>
      <c r="QPM676" s="275"/>
      <c r="QQA676" s="247"/>
      <c r="QQB676" s="230"/>
      <c r="QQC676" s="275"/>
      <c r="QQQ676" s="247"/>
      <c r="QQR676" s="230"/>
      <c r="QQS676" s="275"/>
      <c r="QRG676" s="247"/>
      <c r="QRH676" s="230"/>
      <c r="QRI676" s="275"/>
      <c r="QRW676" s="247"/>
      <c r="QRX676" s="230"/>
      <c r="QRY676" s="275"/>
      <c r="QSM676" s="247"/>
      <c r="QSN676" s="230"/>
      <c r="QSO676" s="275"/>
      <c r="QTC676" s="247"/>
      <c r="QTD676" s="230"/>
      <c r="QTE676" s="275"/>
      <c r="QTS676" s="247"/>
      <c r="QTT676" s="230"/>
      <c r="QTU676" s="275"/>
      <c r="QUI676" s="247"/>
      <c r="QUJ676" s="230"/>
      <c r="QUK676" s="275"/>
      <c r="QUY676" s="247"/>
      <c r="QUZ676" s="230"/>
      <c r="QVA676" s="275"/>
      <c r="QVO676" s="247"/>
      <c r="QVP676" s="230"/>
      <c r="QVQ676" s="275"/>
      <c r="QWE676" s="247"/>
      <c r="QWF676" s="230"/>
      <c r="QWG676" s="275"/>
      <c r="QWU676" s="247"/>
      <c r="QWV676" s="230"/>
      <c r="QWW676" s="275"/>
      <c r="QXK676" s="247"/>
      <c r="QXL676" s="230"/>
      <c r="QXM676" s="275"/>
      <c r="QYA676" s="247"/>
      <c r="QYB676" s="230"/>
      <c r="QYC676" s="275"/>
      <c r="QYQ676" s="247"/>
      <c r="QYR676" s="230"/>
      <c r="QYS676" s="275"/>
      <c r="QZG676" s="247"/>
      <c r="QZH676" s="230"/>
      <c r="QZI676" s="275"/>
      <c r="QZW676" s="247"/>
      <c r="QZX676" s="230"/>
      <c r="QZY676" s="275"/>
      <c r="RAM676" s="247"/>
      <c r="RAN676" s="230"/>
      <c r="RAO676" s="275"/>
      <c r="RBC676" s="247"/>
      <c r="RBD676" s="230"/>
      <c r="RBE676" s="275"/>
      <c r="RBS676" s="247"/>
      <c r="RBT676" s="230"/>
      <c r="RBU676" s="275"/>
      <c r="RCI676" s="247"/>
      <c r="RCJ676" s="230"/>
      <c r="RCK676" s="275"/>
      <c r="RCY676" s="247"/>
      <c r="RCZ676" s="230"/>
      <c r="RDA676" s="275"/>
      <c r="RDO676" s="247"/>
      <c r="RDP676" s="230"/>
      <c r="RDQ676" s="275"/>
      <c r="REE676" s="247"/>
      <c r="REF676" s="230"/>
      <c r="REG676" s="275"/>
      <c r="REU676" s="247"/>
      <c r="REV676" s="230"/>
      <c r="REW676" s="275"/>
      <c r="RFK676" s="247"/>
      <c r="RFL676" s="230"/>
      <c r="RFM676" s="275"/>
      <c r="RGA676" s="247"/>
      <c r="RGB676" s="230"/>
      <c r="RGC676" s="275"/>
      <c r="RGQ676" s="247"/>
      <c r="RGR676" s="230"/>
      <c r="RGS676" s="275"/>
      <c r="RHG676" s="247"/>
      <c r="RHH676" s="230"/>
      <c r="RHI676" s="275"/>
      <c r="RHW676" s="247"/>
      <c r="RHX676" s="230"/>
      <c r="RHY676" s="275"/>
      <c r="RIM676" s="247"/>
      <c r="RIN676" s="230"/>
      <c r="RIO676" s="275"/>
      <c r="RJC676" s="247"/>
      <c r="RJD676" s="230"/>
      <c r="RJE676" s="275"/>
      <c r="RJS676" s="247"/>
      <c r="RJT676" s="230"/>
      <c r="RJU676" s="275"/>
      <c r="RKI676" s="247"/>
      <c r="RKJ676" s="230"/>
      <c r="RKK676" s="275"/>
      <c r="RKY676" s="247"/>
      <c r="RKZ676" s="230"/>
      <c r="RLA676" s="275"/>
      <c r="RLO676" s="247"/>
      <c r="RLP676" s="230"/>
      <c r="RLQ676" s="275"/>
      <c r="RME676" s="247"/>
      <c r="RMF676" s="230"/>
      <c r="RMG676" s="275"/>
      <c r="RMU676" s="247"/>
      <c r="RMV676" s="230"/>
      <c r="RMW676" s="275"/>
      <c r="RNK676" s="247"/>
      <c r="RNL676" s="230"/>
      <c r="RNM676" s="275"/>
      <c r="ROA676" s="247"/>
      <c r="ROB676" s="230"/>
      <c r="ROC676" s="275"/>
      <c r="ROQ676" s="247"/>
      <c r="ROR676" s="230"/>
      <c r="ROS676" s="275"/>
      <c r="RPG676" s="247"/>
      <c r="RPH676" s="230"/>
      <c r="RPI676" s="275"/>
      <c r="RPW676" s="247"/>
      <c r="RPX676" s="230"/>
      <c r="RPY676" s="275"/>
      <c r="RQM676" s="247"/>
      <c r="RQN676" s="230"/>
      <c r="RQO676" s="275"/>
      <c r="RRC676" s="247"/>
      <c r="RRD676" s="230"/>
      <c r="RRE676" s="275"/>
      <c r="RRS676" s="247"/>
      <c r="RRT676" s="230"/>
      <c r="RRU676" s="275"/>
      <c r="RSI676" s="247"/>
      <c r="RSJ676" s="230"/>
      <c r="RSK676" s="275"/>
      <c r="RSY676" s="247"/>
      <c r="RSZ676" s="230"/>
      <c r="RTA676" s="275"/>
      <c r="RTO676" s="247"/>
      <c r="RTP676" s="230"/>
      <c r="RTQ676" s="275"/>
      <c r="RUE676" s="247"/>
      <c r="RUF676" s="230"/>
      <c r="RUG676" s="275"/>
      <c r="RUU676" s="247"/>
      <c r="RUV676" s="230"/>
      <c r="RUW676" s="275"/>
      <c r="RVK676" s="247"/>
      <c r="RVL676" s="230"/>
      <c r="RVM676" s="275"/>
      <c r="RWA676" s="247"/>
      <c r="RWB676" s="230"/>
      <c r="RWC676" s="275"/>
      <c r="RWQ676" s="247"/>
      <c r="RWR676" s="230"/>
      <c r="RWS676" s="275"/>
      <c r="RXG676" s="247"/>
      <c r="RXH676" s="230"/>
      <c r="RXI676" s="275"/>
      <c r="RXW676" s="247"/>
      <c r="RXX676" s="230"/>
      <c r="RXY676" s="275"/>
      <c r="RYM676" s="247"/>
      <c r="RYN676" s="230"/>
      <c r="RYO676" s="275"/>
      <c r="RZC676" s="247"/>
      <c r="RZD676" s="230"/>
      <c r="RZE676" s="275"/>
      <c r="RZS676" s="247"/>
      <c r="RZT676" s="230"/>
      <c r="RZU676" s="275"/>
      <c r="SAI676" s="247"/>
      <c r="SAJ676" s="230"/>
      <c r="SAK676" s="275"/>
      <c r="SAY676" s="247"/>
      <c r="SAZ676" s="230"/>
      <c r="SBA676" s="275"/>
      <c r="SBO676" s="247"/>
      <c r="SBP676" s="230"/>
      <c r="SBQ676" s="275"/>
      <c r="SCE676" s="247"/>
      <c r="SCF676" s="230"/>
      <c r="SCG676" s="275"/>
      <c r="SCU676" s="247"/>
      <c r="SCV676" s="230"/>
      <c r="SCW676" s="275"/>
      <c r="SDK676" s="247"/>
      <c r="SDL676" s="230"/>
      <c r="SDM676" s="275"/>
      <c r="SEA676" s="247"/>
      <c r="SEB676" s="230"/>
      <c r="SEC676" s="275"/>
      <c r="SEQ676" s="247"/>
      <c r="SER676" s="230"/>
      <c r="SES676" s="275"/>
      <c r="SFG676" s="247"/>
      <c r="SFH676" s="230"/>
      <c r="SFI676" s="275"/>
      <c r="SFW676" s="247"/>
      <c r="SFX676" s="230"/>
      <c r="SFY676" s="275"/>
      <c r="SGM676" s="247"/>
      <c r="SGN676" s="230"/>
      <c r="SGO676" s="275"/>
      <c r="SHC676" s="247"/>
      <c r="SHD676" s="230"/>
      <c r="SHE676" s="275"/>
      <c r="SHS676" s="247"/>
      <c r="SHT676" s="230"/>
      <c r="SHU676" s="275"/>
      <c r="SII676" s="247"/>
      <c r="SIJ676" s="230"/>
      <c r="SIK676" s="275"/>
      <c r="SIY676" s="247"/>
      <c r="SIZ676" s="230"/>
      <c r="SJA676" s="275"/>
      <c r="SJO676" s="247"/>
      <c r="SJP676" s="230"/>
      <c r="SJQ676" s="275"/>
      <c r="SKE676" s="247"/>
      <c r="SKF676" s="230"/>
      <c r="SKG676" s="275"/>
      <c r="SKU676" s="247"/>
      <c r="SKV676" s="230"/>
      <c r="SKW676" s="275"/>
      <c r="SLK676" s="247"/>
      <c r="SLL676" s="230"/>
      <c r="SLM676" s="275"/>
      <c r="SMA676" s="247"/>
      <c r="SMB676" s="230"/>
      <c r="SMC676" s="275"/>
      <c r="SMQ676" s="247"/>
      <c r="SMR676" s="230"/>
      <c r="SMS676" s="275"/>
      <c r="SNG676" s="247"/>
      <c r="SNH676" s="230"/>
      <c r="SNI676" s="275"/>
      <c r="SNW676" s="247"/>
      <c r="SNX676" s="230"/>
      <c r="SNY676" s="275"/>
      <c r="SOM676" s="247"/>
      <c r="SON676" s="230"/>
      <c r="SOO676" s="275"/>
      <c r="SPC676" s="247"/>
      <c r="SPD676" s="230"/>
      <c r="SPE676" s="275"/>
      <c r="SPS676" s="247"/>
      <c r="SPT676" s="230"/>
      <c r="SPU676" s="275"/>
      <c r="SQI676" s="247"/>
      <c r="SQJ676" s="230"/>
      <c r="SQK676" s="275"/>
      <c r="SQY676" s="247"/>
      <c r="SQZ676" s="230"/>
      <c r="SRA676" s="275"/>
      <c r="SRO676" s="247"/>
      <c r="SRP676" s="230"/>
      <c r="SRQ676" s="275"/>
      <c r="SSE676" s="247"/>
      <c r="SSF676" s="230"/>
      <c r="SSG676" s="275"/>
      <c r="SSU676" s="247"/>
      <c r="SSV676" s="230"/>
      <c r="SSW676" s="275"/>
      <c r="STK676" s="247"/>
      <c r="STL676" s="230"/>
      <c r="STM676" s="275"/>
      <c r="SUA676" s="247"/>
      <c r="SUB676" s="230"/>
      <c r="SUC676" s="275"/>
      <c r="SUQ676" s="247"/>
      <c r="SUR676" s="230"/>
      <c r="SUS676" s="275"/>
      <c r="SVG676" s="247"/>
      <c r="SVH676" s="230"/>
      <c r="SVI676" s="275"/>
      <c r="SVW676" s="247"/>
      <c r="SVX676" s="230"/>
      <c r="SVY676" s="275"/>
      <c r="SWM676" s="247"/>
      <c r="SWN676" s="230"/>
      <c r="SWO676" s="275"/>
      <c r="SXC676" s="247"/>
      <c r="SXD676" s="230"/>
      <c r="SXE676" s="275"/>
      <c r="SXS676" s="247"/>
      <c r="SXT676" s="230"/>
      <c r="SXU676" s="275"/>
      <c r="SYI676" s="247"/>
      <c r="SYJ676" s="230"/>
      <c r="SYK676" s="275"/>
      <c r="SYY676" s="247"/>
      <c r="SYZ676" s="230"/>
      <c r="SZA676" s="275"/>
      <c r="SZO676" s="247"/>
      <c r="SZP676" s="230"/>
      <c r="SZQ676" s="275"/>
      <c r="TAE676" s="247"/>
      <c r="TAF676" s="230"/>
      <c r="TAG676" s="275"/>
      <c r="TAU676" s="247"/>
      <c r="TAV676" s="230"/>
      <c r="TAW676" s="275"/>
      <c r="TBK676" s="247"/>
      <c r="TBL676" s="230"/>
      <c r="TBM676" s="275"/>
      <c r="TCA676" s="247"/>
      <c r="TCB676" s="230"/>
      <c r="TCC676" s="275"/>
      <c r="TCQ676" s="247"/>
      <c r="TCR676" s="230"/>
      <c r="TCS676" s="275"/>
      <c r="TDG676" s="247"/>
      <c r="TDH676" s="230"/>
      <c r="TDI676" s="275"/>
      <c r="TDW676" s="247"/>
      <c r="TDX676" s="230"/>
      <c r="TDY676" s="275"/>
      <c r="TEM676" s="247"/>
      <c r="TEN676" s="230"/>
      <c r="TEO676" s="275"/>
      <c r="TFC676" s="247"/>
      <c r="TFD676" s="230"/>
      <c r="TFE676" s="275"/>
      <c r="TFS676" s="247"/>
      <c r="TFT676" s="230"/>
      <c r="TFU676" s="275"/>
      <c r="TGI676" s="247"/>
      <c r="TGJ676" s="230"/>
      <c r="TGK676" s="275"/>
      <c r="TGY676" s="247"/>
      <c r="TGZ676" s="230"/>
      <c r="THA676" s="275"/>
      <c r="THO676" s="247"/>
      <c r="THP676" s="230"/>
      <c r="THQ676" s="275"/>
      <c r="TIE676" s="247"/>
      <c r="TIF676" s="230"/>
      <c r="TIG676" s="275"/>
      <c r="TIU676" s="247"/>
      <c r="TIV676" s="230"/>
      <c r="TIW676" s="275"/>
      <c r="TJK676" s="247"/>
      <c r="TJL676" s="230"/>
      <c r="TJM676" s="275"/>
      <c r="TKA676" s="247"/>
      <c r="TKB676" s="230"/>
      <c r="TKC676" s="275"/>
      <c r="TKQ676" s="247"/>
      <c r="TKR676" s="230"/>
      <c r="TKS676" s="275"/>
      <c r="TLG676" s="247"/>
      <c r="TLH676" s="230"/>
      <c r="TLI676" s="275"/>
      <c r="TLW676" s="247"/>
      <c r="TLX676" s="230"/>
      <c r="TLY676" s="275"/>
      <c r="TMM676" s="247"/>
      <c r="TMN676" s="230"/>
      <c r="TMO676" s="275"/>
      <c r="TNC676" s="247"/>
      <c r="TND676" s="230"/>
      <c r="TNE676" s="275"/>
      <c r="TNS676" s="247"/>
      <c r="TNT676" s="230"/>
      <c r="TNU676" s="275"/>
      <c r="TOI676" s="247"/>
      <c r="TOJ676" s="230"/>
      <c r="TOK676" s="275"/>
      <c r="TOY676" s="247"/>
      <c r="TOZ676" s="230"/>
      <c r="TPA676" s="275"/>
      <c r="TPO676" s="247"/>
      <c r="TPP676" s="230"/>
      <c r="TPQ676" s="275"/>
      <c r="TQE676" s="247"/>
      <c r="TQF676" s="230"/>
      <c r="TQG676" s="275"/>
      <c r="TQU676" s="247"/>
      <c r="TQV676" s="230"/>
      <c r="TQW676" s="275"/>
      <c r="TRK676" s="247"/>
      <c r="TRL676" s="230"/>
      <c r="TRM676" s="275"/>
      <c r="TSA676" s="247"/>
      <c r="TSB676" s="230"/>
      <c r="TSC676" s="275"/>
      <c r="TSQ676" s="247"/>
      <c r="TSR676" s="230"/>
      <c r="TSS676" s="275"/>
      <c r="TTG676" s="247"/>
      <c r="TTH676" s="230"/>
      <c r="TTI676" s="275"/>
      <c r="TTW676" s="247"/>
      <c r="TTX676" s="230"/>
      <c r="TTY676" s="275"/>
      <c r="TUM676" s="247"/>
      <c r="TUN676" s="230"/>
      <c r="TUO676" s="275"/>
      <c r="TVC676" s="247"/>
      <c r="TVD676" s="230"/>
      <c r="TVE676" s="275"/>
      <c r="TVS676" s="247"/>
      <c r="TVT676" s="230"/>
      <c r="TVU676" s="275"/>
      <c r="TWI676" s="247"/>
      <c r="TWJ676" s="230"/>
      <c r="TWK676" s="275"/>
      <c r="TWY676" s="247"/>
      <c r="TWZ676" s="230"/>
      <c r="TXA676" s="275"/>
      <c r="TXO676" s="247"/>
      <c r="TXP676" s="230"/>
      <c r="TXQ676" s="275"/>
      <c r="TYE676" s="247"/>
      <c r="TYF676" s="230"/>
      <c r="TYG676" s="275"/>
      <c r="TYU676" s="247"/>
      <c r="TYV676" s="230"/>
      <c r="TYW676" s="275"/>
      <c r="TZK676" s="247"/>
      <c r="TZL676" s="230"/>
      <c r="TZM676" s="275"/>
      <c r="UAA676" s="247"/>
      <c r="UAB676" s="230"/>
      <c r="UAC676" s="275"/>
      <c r="UAQ676" s="247"/>
      <c r="UAR676" s="230"/>
      <c r="UAS676" s="275"/>
      <c r="UBG676" s="247"/>
      <c r="UBH676" s="230"/>
      <c r="UBI676" s="275"/>
      <c r="UBW676" s="247"/>
      <c r="UBX676" s="230"/>
      <c r="UBY676" s="275"/>
      <c r="UCM676" s="247"/>
      <c r="UCN676" s="230"/>
      <c r="UCO676" s="275"/>
      <c r="UDC676" s="247"/>
      <c r="UDD676" s="230"/>
      <c r="UDE676" s="275"/>
      <c r="UDS676" s="247"/>
      <c r="UDT676" s="230"/>
      <c r="UDU676" s="275"/>
      <c r="UEI676" s="247"/>
      <c r="UEJ676" s="230"/>
      <c r="UEK676" s="275"/>
      <c r="UEY676" s="247"/>
      <c r="UEZ676" s="230"/>
      <c r="UFA676" s="275"/>
      <c r="UFO676" s="247"/>
      <c r="UFP676" s="230"/>
      <c r="UFQ676" s="275"/>
      <c r="UGE676" s="247"/>
      <c r="UGF676" s="230"/>
      <c r="UGG676" s="275"/>
      <c r="UGU676" s="247"/>
      <c r="UGV676" s="230"/>
      <c r="UGW676" s="275"/>
      <c r="UHK676" s="247"/>
      <c r="UHL676" s="230"/>
      <c r="UHM676" s="275"/>
      <c r="UIA676" s="247"/>
      <c r="UIB676" s="230"/>
      <c r="UIC676" s="275"/>
      <c r="UIQ676" s="247"/>
      <c r="UIR676" s="230"/>
      <c r="UIS676" s="275"/>
      <c r="UJG676" s="247"/>
      <c r="UJH676" s="230"/>
      <c r="UJI676" s="275"/>
      <c r="UJW676" s="247"/>
      <c r="UJX676" s="230"/>
      <c r="UJY676" s="275"/>
      <c r="UKM676" s="247"/>
      <c r="UKN676" s="230"/>
      <c r="UKO676" s="275"/>
      <c r="ULC676" s="247"/>
      <c r="ULD676" s="230"/>
      <c r="ULE676" s="275"/>
      <c r="ULS676" s="247"/>
      <c r="ULT676" s="230"/>
      <c r="ULU676" s="275"/>
      <c r="UMI676" s="247"/>
      <c r="UMJ676" s="230"/>
      <c r="UMK676" s="275"/>
      <c r="UMY676" s="247"/>
      <c r="UMZ676" s="230"/>
      <c r="UNA676" s="275"/>
      <c r="UNO676" s="247"/>
      <c r="UNP676" s="230"/>
      <c r="UNQ676" s="275"/>
      <c r="UOE676" s="247"/>
      <c r="UOF676" s="230"/>
      <c r="UOG676" s="275"/>
      <c r="UOU676" s="247"/>
      <c r="UOV676" s="230"/>
      <c r="UOW676" s="275"/>
      <c r="UPK676" s="247"/>
      <c r="UPL676" s="230"/>
      <c r="UPM676" s="275"/>
      <c r="UQA676" s="247"/>
      <c r="UQB676" s="230"/>
      <c r="UQC676" s="275"/>
      <c r="UQQ676" s="247"/>
      <c r="UQR676" s="230"/>
      <c r="UQS676" s="275"/>
      <c r="URG676" s="247"/>
      <c r="URH676" s="230"/>
      <c r="URI676" s="275"/>
      <c r="URW676" s="247"/>
      <c r="URX676" s="230"/>
      <c r="URY676" s="275"/>
      <c r="USM676" s="247"/>
      <c r="USN676" s="230"/>
      <c r="USO676" s="275"/>
      <c r="UTC676" s="247"/>
      <c r="UTD676" s="230"/>
      <c r="UTE676" s="275"/>
      <c r="UTS676" s="247"/>
      <c r="UTT676" s="230"/>
      <c r="UTU676" s="275"/>
      <c r="UUI676" s="247"/>
      <c r="UUJ676" s="230"/>
      <c r="UUK676" s="275"/>
      <c r="UUY676" s="247"/>
      <c r="UUZ676" s="230"/>
      <c r="UVA676" s="275"/>
      <c r="UVO676" s="247"/>
      <c r="UVP676" s="230"/>
      <c r="UVQ676" s="275"/>
      <c r="UWE676" s="247"/>
      <c r="UWF676" s="230"/>
      <c r="UWG676" s="275"/>
      <c r="UWU676" s="247"/>
      <c r="UWV676" s="230"/>
      <c r="UWW676" s="275"/>
      <c r="UXK676" s="247"/>
      <c r="UXL676" s="230"/>
      <c r="UXM676" s="275"/>
      <c r="UYA676" s="247"/>
      <c r="UYB676" s="230"/>
      <c r="UYC676" s="275"/>
      <c r="UYQ676" s="247"/>
      <c r="UYR676" s="230"/>
      <c r="UYS676" s="275"/>
      <c r="UZG676" s="247"/>
      <c r="UZH676" s="230"/>
      <c r="UZI676" s="275"/>
      <c r="UZW676" s="247"/>
      <c r="UZX676" s="230"/>
      <c r="UZY676" s="275"/>
      <c r="VAM676" s="247"/>
      <c r="VAN676" s="230"/>
      <c r="VAO676" s="275"/>
      <c r="VBC676" s="247"/>
      <c r="VBD676" s="230"/>
      <c r="VBE676" s="275"/>
      <c r="VBS676" s="247"/>
      <c r="VBT676" s="230"/>
      <c r="VBU676" s="275"/>
      <c r="VCI676" s="247"/>
      <c r="VCJ676" s="230"/>
      <c r="VCK676" s="275"/>
      <c r="VCY676" s="247"/>
      <c r="VCZ676" s="230"/>
      <c r="VDA676" s="275"/>
      <c r="VDO676" s="247"/>
      <c r="VDP676" s="230"/>
      <c r="VDQ676" s="275"/>
      <c r="VEE676" s="247"/>
      <c r="VEF676" s="230"/>
      <c r="VEG676" s="275"/>
      <c r="VEU676" s="247"/>
      <c r="VEV676" s="230"/>
      <c r="VEW676" s="275"/>
      <c r="VFK676" s="247"/>
      <c r="VFL676" s="230"/>
      <c r="VFM676" s="275"/>
      <c r="VGA676" s="247"/>
      <c r="VGB676" s="230"/>
      <c r="VGC676" s="275"/>
      <c r="VGQ676" s="247"/>
      <c r="VGR676" s="230"/>
      <c r="VGS676" s="275"/>
      <c r="VHG676" s="247"/>
      <c r="VHH676" s="230"/>
      <c r="VHI676" s="275"/>
      <c r="VHW676" s="247"/>
      <c r="VHX676" s="230"/>
      <c r="VHY676" s="275"/>
      <c r="VIM676" s="247"/>
      <c r="VIN676" s="230"/>
      <c r="VIO676" s="275"/>
      <c r="VJC676" s="247"/>
      <c r="VJD676" s="230"/>
      <c r="VJE676" s="275"/>
      <c r="VJS676" s="247"/>
      <c r="VJT676" s="230"/>
      <c r="VJU676" s="275"/>
      <c r="VKI676" s="247"/>
      <c r="VKJ676" s="230"/>
      <c r="VKK676" s="275"/>
      <c r="VKY676" s="247"/>
      <c r="VKZ676" s="230"/>
      <c r="VLA676" s="275"/>
      <c r="VLO676" s="247"/>
      <c r="VLP676" s="230"/>
      <c r="VLQ676" s="275"/>
      <c r="VME676" s="247"/>
      <c r="VMF676" s="230"/>
      <c r="VMG676" s="275"/>
      <c r="VMU676" s="247"/>
      <c r="VMV676" s="230"/>
      <c r="VMW676" s="275"/>
      <c r="VNK676" s="247"/>
      <c r="VNL676" s="230"/>
      <c r="VNM676" s="275"/>
      <c r="VOA676" s="247"/>
      <c r="VOB676" s="230"/>
      <c r="VOC676" s="275"/>
      <c r="VOQ676" s="247"/>
      <c r="VOR676" s="230"/>
      <c r="VOS676" s="275"/>
      <c r="VPG676" s="247"/>
      <c r="VPH676" s="230"/>
      <c r="VPI676" s="275"/>
      <c r="VPW676" s="247"/>
      <c r="VPX676" s="230"/>
      <c r="VPY676" s="275"/>
      <c r="VQM676" s="247"/>
      <c r="VQN676" s="230"/>
      <c r="VQO676" s="275"/>
      <c r="VRC676" s="247"/>
      <c r="VRD676" s="230"/>
      <c r="VRE676" s="275"/>
      <c r="VRS676" s="247"/>
      <c r="VRT676" s="230"/>
      <c r="VRU676" s="275"/>
      <c r="VSI676" s="247"/>
      <c r="VSJ676" s="230"/>
      <c r="VSK676" s="275"/>
      <c r="VSY676" s="247"/>
      <c r="VSZ676" s="230"/>
      <c r="VTA676" s="275"/>
      <c r="VTO676" s="247"/>
      <c r="VTP676" s="230"/>
      <c r="VTQ676" s="275"/>
      <c r="VUE676" s="247"/>
      <c r="VUF676" s="230"/>
      <c r="VUG676" s="275"/>
      <c r="VUU676" s="247"/>
      <c r="VUV676" s="230"/>
      <c r="VUW676" s="275"/>
      <c r="VVK676" s="247"/>
      <c r="VVL676" s="230"/>
      <c r="VVM676" s="275"/>
      <c r="VWA676" s="247"/>
      <c r="VWB676" s="230"/>
      <c r="VWC676" s="275"/>
      <c r="VWQ676" s="247"/>
      <c r="VWR676" s="230"/>
      <c r="VWS676" s="275"/>
      <c r="VXG676" s="247"/>
      <c r="VXH676" s="230"/>
      <c r="VXI676" s="275"/>
      <c r="VXW676" s="247"/>
      <c r="VXX676" s="230"/>
      <c r="VXY676" s="275"/>
      <c r="VYM676" s="247"/>
      <c r="VYN676" s="230"/>
      <c r="VYO676" s="275"/>
      <c r="VZC676" s="247"/>
      <c r="VZD676" s="230"/>
      <c r="VZE676" s="275"/>
      <c r="VZS676" s="247"/>
      <c r="VZT676" s="230"/>
      <c r="VZU676" s="275"/>
      <c r="WAI676" s="247"/>
      <c r="WAJ676" s="230"/>
      <c r="WAK676" s="275"/>
      <c r="WAY676" s="247"/>
      <c r="WAZ676" s="230"/>
      <c r="WBA676" s="275"/>
      <c r="WBO676" s="247"/>
      <c r="WBP676" s="230"/>
      <c r="WBQ676" s="275"/>
      <c r="WCE676" s="247"/>
      <c r="WCF676" s="230"/>
      <c r="WCG676" s="275"/>
      <c r="WCU676" s="247"/>
      <c r="WCV676" s="230"/>
      <c r="WCW676" s="275"/>
      <c r="WDK676" s="247"/>
      <c r="WDL676" s="230"/>
      <c r="WDM676" s="275"/>
      <c r="WEA676" s="247"/>
      <c r="WEB676" s="230"/>
      <c r="WEC676" s="275"/>
      <c r="WEQ676" s="247"/>
      <c r="WER676" s="230"/>
      <c r="WES676" s="275"/>
      <c r="WFG676" s="247"/>
      <c r="WFH676" s="230"/>
      <c r="WFI676" s="275"/>
      <c r="WFW676" s="247"/>
      <c r="WFX676" s="230"/>
      <c r="WFY676" s="275"/>
      <c r="WGM676" s="247"/>
      <c r="WGN676" s="230"/>
      <c r="WGO676" s="275"/>
      <c r="WHC676" s="247"/>
      <c r="WHD676" s="230"/>
      <c r="WHE676" s="275"/>
      <c r="WHS676" s="247"/>
      <c r="WHT676" s="230"/>
      <c r="WHU676" s="275"/>
      <c r="WII676" s="247"/>
      <c r="WIJ676" s="230"/>
      <c r="WIK676" s="275"/>
      <c r="WIY676" s="247"/>
      <c r="WIZ676" s="230"/>
      <c r="WJA676" s="275"/>
      <c r="WJO676" s="247"/>
      <c r="WJP676" s="230"/>
      <c r="WJQ676" s="275"/>
      <c r="WKE676" s="247"/>
      <c r="WKF676" s="230"/>
      <c r="WKG676" s="275"/>
      <c r="WKU676" s="247"/>
      <c r="WKV676" s="230"/>
      <c r="WKW676" s="275"/>
      <c r="WLK676" s="247"/>
      <c r="WLL676" s="230"/>
      <c r="WLM676" s="275"/>
      <c r="WMA676" s="247"/>
      <c r="WMB676" s="230"/>
      <c r="WMC676" s="275"/>
      <c r="WMQ676" s="247"/>
      <c r="WMR676" s="230"/>
      <c r="WMS676" s="275"/>
      <c r="WNG676" s="247"/>
      <c r="WNH676" s="230"/>
      <c r="WNI676" s="275"/>
      <c r="WNW676" s="247"/>
      <c r="WNX676" s="230"/>
      <c r="WNY676" s="275"/>
      <c r="WOM676" s="247"/>
      <c r="WON676" s="230"/>
      <c r="WOO676" s="275"/>
      <c r="WPC676" s="247"/>
      <c r="WPD676" s="230"/>
      <c r="WPE676" s="275"/>
      <c r="WPS676" s="247"/>
      <c r="WPT676" s="230"/>
      <c r="WPU676" s="275"/>
      <c r="WQI676" s="247"/>
      <c r="WQJ676" s="230"/>
      <c r="WQK676" s="275"/>
      <c r="WQY676" s="247"/>
      <c r="WQZ676" s="230"/>
      <c r="WRA676" s="275"/>
      <c r="WRO676" s="247"/>
      <c r="WRP676" s="230"/>
      <c r="WRQ676" s="275"/>
      <c r="WSE676" s="247"/>
      <c r="WSF676" s="230"/>
      <c r="WSG676" s="275"/>
      <c r="WSU676" s="247"/>
      <c r="WSV676" s="230"/>
      <c r="WSW676" s="275"/>
      <c r="WTK676" s="247"/>
      <c r="WTL676" s="230"/>
      <c r="WTM676" s="275"/>
      <c r="WUA676" s="247"/>
      <c r="WUB676" s="230"/>
      <c r="WUC676" s="275"/>
      <c r="WUQ676" s="247"/>
      <c r="WUR676" s="230"/>
      <c r="WUS676" s="275"/>
      <c r="WVG676" s="247"/>
      <c r="WVH676" s="230"/>
      <c r="WVI676" s="275"/>
      <c r="WVW676" s="247"/>
      <c r="WVX676" s="230"/>
      <c r="WVY676" s="275"/>
      <c r="WWM676" s="247"/>
      <c r="WWN676" s="230"/>
      <c r="WWO676" s="275"/>
      <c r="WXC676" s="247"/>
      <c r="WXD676" s="230"/>
      <c r="WXE676" s="275"/>
      <c r="WXS676" s="247"/>
      <c r="WXT676" s="230"/>
      <c r="WXU676" s="275"/>
      <c r="WYI676" s="247"/>
      <c r="WYJ676" s="230"/>
      <c r="WYK676" s="275"/>
      <c r="WYY676" s="247"/>
      <c r="WYZ676" s="230"/>
      <c r="WZA676" s="275"/>
      <c r="WZO676" s="247"/>
      <c r="WZP676" s="230"/>
      <c r="WZQ676" s="275"/>
      <c r="XAE676" s="247"/>
      <c r="XAF676" s="230"/>
      <c r="XAG676" s="275"/>
      <c r="XAU676" s="247"/>
      <c r="XAV676" s="230"/>
      <c r="XAW676" s="275"/>
      <c r="XBK676" s="247"/>
      <c r="XBL676" s="230"/>
      <c r="XBM676" s="275"/>
      <c r="XCA676" s="247"/>
      <c r="XCB676" s="230"/>
      <c r="XCC676" s="275"/>
      <c r="XCQ676" s="247"/>
      <c r="XCR676" s="230"/>
      <c r="XCS676" s="275"/>
      <c r="XDG676" s="247"/>
      <c r="XDH676" s="230"/>
      <c r="XDI676" s="275"/>
      <c r="XDW676" s="247"/>
      <c r="XDX676" s="230"/>
      <c r="XDY676" s="275"/>
      <c r="XEM676" s="247"/>
      <c r="XEN676" s="230"/>
      <c r="XEO676" s="275"/>
    </row>
    <row r="677" spans="1:16369" s="272" customFormat="1" hidden="1" x14ac:dyDescent="0.2">
      <c r="A677" s="239">
        <v>4</v>
      </c>
      <c r="B677" s="254" t="s">
        <v>2522</v>
      </c>
      <c r="C677" s="255">
        <f t="shared" si="365"/>
        <v>46038</v>
      </c>
      <c r="D677" s="219">
        <f t="shared" si="358"/>
        <v>46045</v>
      </c>
      <c r="E677" s="256">
        <f t="shared" si="364"/>
        <v>46070</v>
      </c>
      <c r="F677" s="256">
        <f t="shared" si="366"/>
        <v>46070</v>
      </c>
      <c r="G677" s="256">
        <f t="shared" si="367"/>
        <v>46070</v>
      </c>
      <c r="H677" s="219">
        <f t="shared" si="368"/>
        <v>46073</v>
      </c>
      <c r="I677" s="256">
        <f t="shared" si="369"/>
        <v>46073</v>
      </c>
      <c r="J677" s="219">
        <f t="shared" si="370"/>
        <v>46074</v>
      </c>
      <c r="K677" s="256">
        <f t="shared" si="371"/>
        <v>46075</v>
      </c>
      <c r="L677" s="256">
        <f t="shared" si="372"/>
        <v>46077</v>
      </c>
      <c r="M677" s="301">
        <f t="shared" si="359"/>
        <v>46078</v>
      </c>
      <c r="N677" s="301">
        <f t="shared" si="373"/>
        <v>46080</v>
      </c>
      <c r="O677" s="256">
        <f t="shared" si="374"/>
        <v>46080</v>
      </c>
      <c r="P677" s="256">
        <f t="shared" si="375"/>
        <v>46083</v>
      </c>
      <c r="Q677" s="301">
        <f t="shared" si="376"/>
        <v>46085</v>
      </c>
      <c r="AE677" s="247"/>
      <c r="AF677" s="230"/>
      <c r="AG677" s="275"/>
      <c r="AU677" s="247"/>
      <c r="AV677" s="230"/>
      <c r="AW677" s="275"/>
      <c r="BK677" s="247"/>
      <c r="BL677" s="230"/>
      <c r="BM677" s="275"/>
      <c r="CA677" s="247"/>
      <c r="CB677" s="230"/>
      <c r="CC677" s="275"/>
      <c r="CQ677" s="247"/>
      <c r="CR677" s="230"/>
      <c r="CS677" s="275"/>
      <c r="DG677" s="247"/>
      <c r="DH677" s="230"/>
      <c r="DI677" s="275"/>
      <c r="DW677" s="247"/>
      <c r="DX677" s="230"/>
      <c r="DY677" s="275"/>
      <c r="EM677" s="247"/>
      <c r="EN677" s="230"/>
      <c r="EO677" s="275"/>
      <c r="FC677" s="247"/>
      <c r="FD677" s="230"/>
      <c r="FE677" s="275"/>
      <c r="FS677" s="247"/>
      <c r="FT677" s="230"/>
      <c r="FU677" s="275"/>
      <c r="GI677" s="247"/>
      <c r="GJ677" s="230"/>
      <c r="GK677" s="275"/>
      <c r="GY677" s="247"/>
      <c r="GZ677" s="230"/>
      <c r="HA677" s="275"/>
      <c r="HO677" s="247"/>
      <c r="HP677" s="230"/>
      <c r="HQ677" s="275"/>
      <c r="IE677" s="247"/>
      <c r="IF677" s="230"/>
      <c r="IG677" s="275"/>
      <c r="IU677" s="247"/>
      <c r="IV677" s="230"/>
      <c r="IW677" s="275"/>
      <c r="JK677" s="247"/>
      <c r="JL677" s="230"/>
      <c r="JM677" s="275"/>
      <c r="KA677" s="247"/>
      <c r="KB677" s="230"/>
      <c r="KC677" s="275"/>
      <c r="KQ677" s="247"/>
      <c r="KR677" s="230"/>
      <c r="KS677" s="275"/>
      <c r="LG677" s="247"/>
      <c r="LH677" s="230"/>
      <c r="LI677" s="275"/>
      <c r="LW677" s="247"/>
      <c r="LX677" s="230"/>
      <c r="LY677" s="275"/>
      <c r="MM677" s="247"/>
      <c r="MN677" s="230"/>
      <c r="MO677" s="275"/>
      <c r="NC677" s="247"/>
      <c r="ND677" s="230"/>
      <c r="NE677" s="275"/>
      <c r="NS677" s="247"/>
      <c r="NT677" s="230"/>
      <c r="NU677" s="275"/>
      <c r="OI677" s="247"/>
      <c r="OJ677" s="230"/>
      <c r="OK677" s="275"/>
      <c r="OY677" s="247"/>
      <c r="OZ677" s="230"/>
      <c r="PA677" s="275"/>
      <c r="PO677" s="247"/>
      <c r="PP677" s="230"/>
      <c r="PQ677" s="275"/>
      <c r="QE677" s="247"/>
      <c r="QF677" s="230"/>
      <c r="QG677" s="275"/>
      <c r="QU677" s="247"/>
      <c r="QV677" s="230"/>
      <c r="QW677" s="275"/>
      <c r="RK677" s="247"/>
      <c r="RL677" s="230"/>
      <c r="RM677" s="275"/>
      <c r="SA677" s="247"/>
      <c r="SB677" s="230"/>
      <c r="SC677" s="275"/>
      <c r="SQ677" s="247"/>
      <c r="SR677" s="230"/>
      <c r="SS677" s="275"/>
      <c r="TG677" s="247"/>
      <c r="TH677" s="230"/>
      <c r="TI677" s="275"/>
      <c r="TW677" s="247"/>
      <c r="TX677" s="230"/>
      <c r="TY677" s="275"/>
      <c r="UM677" s="247"/>
      <c r="UN677" s="230"/>
      <c r="UO677" s="275"/>
      <c r="VC677" s="247"/>
      <c r="VD677" s="230"/>
      <c r="VE677" s="275"/>
      <c r="VS677" s="247"/>
      <c r="VT677" s="230"/>
      <c r="VU677" s="275"/>
      <c r="WI677" s="247"/>
      <c r="WJ677" s="230"/>
      <c r="WK677" s="275"/>
      <c r="WY677" s="247"/>
      <c r="WZ677" s="230"/>
      <c r="XA677" s="275"/>
      <c r="XO677" s="247"/>
      <c r="XP677" s="230"/>
      <c r="XQ677" s="275"/>
      <c r="YE677" s="247"/>
      <c r="YF677" s="230"/>
      <c r="YG677" s="275"/>
      <c r="YU677" s="247"/>
      <c r="YV677" s="230"/>
      <c r="YW677" s="275"/>
      <c r="ZK677" s="247"/>
      <c r="ZL677" s="230"/>
      <c r="ZM677" s="275"/>
      <c r="AAA677" s="247"/>
      <c r="AAB677" s="230"/>
      <c r="AAC677" s="275"/>
      <c r="AAQ677" s="247"/>
      <c r="AAR677" s="230"/>
      <c r="AAS677" s="275"/>
      <c r="ABG677" s="247"/>
      <c r="ABH677" s="230"/>
      <c r="ABI677" s="275"/>
      <c r="ABW677" s="247"/>
      <c r="ABX677" s="230"/>
      <c r="ABY677" s="275"/>
      <c r="ACM677" s="247"/>
      <c r="ACN677" s="230"/>
      <c r="ACO677" s="275"/>
      <c r="ADC677" s="247"/>
      <c r="ADD677" s="230"/>
      <c r="ADE677" s="275"/>
      <c r="ADS677" s="247"/>
      <c r="ADT677" s="230"/>
      <c r="ADU677" s="275"/>
      <c r="AEI677" s="247"/>
      <c r="AEJ677" s="230"/>
      <c r="AEK677" s="275"/>
      <c r="AEY677" s="247"/>
      <c r="AEZ677" s="230"/>
      <c r="AFA677" s="275"/>
      <c r="AFO677" s="247"/>
      <c r="AFP677" s="230"/>
      <c r="AFQ677" s="275"/>
      <c r="AGE677" s="247"/>
      <c r="AGF677" s="230"/>
      <c r="AGG677" s="275"/>
      <c r="AGU677" s="247"/>
      <c r="AGV677" s="230"/>
      <c r="AGW677" s="275"/>
      <c r="AHK677" s="247"/>
      <c r="AHL677" s="230"/>
      <c r="AHM677" s="275"/>
      <c r="AIA677" s="247"/>
      <c r="AIB677" s="230"/>
      <c r="AIC677" s="275"/>
      <c r="AIQ677" s="247"/>
      <c r="AIR677" s="230"/>
      <c r="AIS677" s="275"/>
      <c r="AJG677" s="247"/>
      <c r="AJH677" s="230"/>
      <c r="AJI677" s="275"/>
      <c r="AJW677" s="247"/>
      <c r="AJX677" s="230"/>
      <c r="AJY677" s="275"/>
      <c r="AKM677" s="247"/>
      <c r="AKN677" s="230"/>
      <c r="AKO677" s="275"/>
      <c r="ALC677" s="247"/>
      <c r="ALD677" s="230"/>
      <c r="ALE677" s="275"/>
      <c r="ALS677" s="247"/>
      <c r="ALT677" s="230"/>
      <c r="ALU677" s="275"/>
      <c r="AMI677" s="247"/>
      <c r="AMJ677" s="230"/>
      <c r="AMK677" s="275"/>
      <c r="AMY677" s="247"/>
      <c r="AMZ677" s="230"/>
      <c r="ANA677" s="275"/>
      <c r="ANO677" s="247"/>
      <c r="ANP677" s="230"/>
      <c r="ANQ677" s="275"/>
      <c r="AOE677" s="247"/>
      <c r="AOF677" s="230"/>
      <c r="AOG677" s="275"/>
      <c r="AOU677" s="247"/>
      <c r="AOV677" s="230"/>
      <c r="AOW677" s="275"/>
      <c r="APK677" s="247"/>
      <c r="APL677" s="230"/>
      <c r="APM677" s="275"/>
      <c r="AQA677" s="247"/>
      <c r="AQB677" s="230"/>
      <c r="AQC677" s="275"/>
      <c r="AQQ677" s="247"/>
      <c r="AQR677" s="230"/>
      <c r="AQS677" s="275"/>
      <c r="ARG677" s="247"/>
      <c r="ARH677" s="230"/>
      <c r="ARI677" s="275"/>
      <c r="ARW677" s="247"/>
      <c r="ARX677" s="230"/>
      <c r="ARY677" s="275"/>
      <c r="ASM677" s="247"/>
      <c r="ASN677" s="230"/>
      <c r="ASO677" s="275"/>
      <c r="ATC677" s="247"/>
      <c r="ATD677" s="230"/>
      <c r="ATE677" s="275"/>
      <c r="ATS677" s="247"/>
      <c r="ATT677" s="230"/>
      <c r="ATU677" s="275"/>
      <c r="AUI677" s="247"/>
      <c r="AUJ677" s="230"/>
      <c r="AUK677" s="275"/>
      <c r="AUY677" s="247"/>
      <c r="AUZ677" s="230"/>
      <c r="AVA677" s="275"/>
      <c r="AVO677" s="247"/>
      <c r="AVP677" s="230"/>
      <c r="AVQ677" s="275"/>
      <c r="AWE677" s="247"/>
      <c r="AWF677" s="230"/>
      <c r="AWG677" s="275"/>
      <c r="AWU677" s="247"/>
      <c r="AWV677" s="230"/>
      <c r="AWW677" s="275"/>
      <c r="AXK677" s="247"/>
      <c r="AXL677" s="230"/>
      <c r="AXM677" s="275"/>
      <c r="AYA677" s="247"/>
      <c r="AYB677" s="230"/>
      <c r="AYC677" s="275"/>
      <c r="AYQ677" s="247"/>
      <c r="AYR677" s="230"/>
      <c r="AYS677" s="275"/>
      <c r="AZG677" s="247"/>
      <c r="AZH677" s="230"/>
      <c r="AZI677" s="275"/>
      <c r="AZW677" s="247"/>
      <c r="AZX677" s="230"/>
      <c r="AZY677" s="275"/>
      <c r="BAM677" s="247"/>
      <c r="BAN677" s="230"/>
      <c r="BAO677" s="275"/>
      <c r="BBC677" s="247"/>
      <c r="BBD677" s="230"/>
      <c r="BBE677" s="275"/>
      <c r="BBS677" s="247"/>
      <c r="BBT677" s="230"/>
      <c r="BBU677" s="275"/>
      <c r="BCI677" s="247"/>
      <c r="BCJ677" s="230"/>
      <c r="BCK677" s="275"/>
      <c r="BCY677" s="247"/>
      <c r="BCZ677" s="230"/>
      <c r="BDA677" s="275"/>
      <c r="BDO677" s="247"/>
      <c r="BDP677" s="230"/>
      <c r="BDQ677" s="275"/>
      <c r="BEE677" s="247"/>
      <c r="BEF677" s="230"/>
      <c r="BEG677" s="275"/>
      <c r="BEU677" s="247"/>
      <c r="BEV677" s="230"/>
      <c r="BEW677" s="275"/>
      <c r="BFK677" s="247"/>
      <c r="BFL677" s="230"/>
      <c r="BFM677" s="275"/>
      <c r="BGA677" s="247"/>
      <c r="BGB677" s="230"/>
      <c r="BGC677" s="275"/>
      <c r="BGQ677" s="247"/>
      <c r="BGR677" s="230"/>
      <c r="BGS677" s="275"/>
      <c r="BHG677" s="247"/>
      <c r="BHH677" s="230"/>
      <c r="BHI677" s="275"/>
      <c r="BHW677" s="247"/>
      <c r="BHX677" s="230"/>
      <c r="BHY677" s="275"/>
      <c r="BIM677" s="247"/>
      <c r="BIN677" s="230"/>
      <c r="BIO677" s="275"/>
      <c r="BJC677" s="247"/>
      <c r="BJD677" s="230"/>
      <c r="BJE677" s="275"/>
      <c r="BJS677" s="247"/>
      <c r="BJT677" s="230"/>
      <c r="BJU677" s="275"/>
      <c r="BKI677" s="247"/>
      <c r="BKJ677" s="230"/>
      <c r="BKK677" s="275"/>
      <c r="BKY677" s="247"/>
      <c r="BKZ677" s="230"/>
      <c r="BLA677" s="275"/>
      <c r="BLO677" s="247"/>
      <c r="BLP677" s="230"/>
      <c r="BLQ677" s="275"/>
      <c r="BME677" s="247"/>
      <c r="BMF677" s="230"/>
      <c r="BMG677" s="275"/>
      <c r="BMU677" s="247"/>
      <c r="BMV677" s="230"/>
      <c r="BMW677" s="275"/>
      <c r="BNK677" s="247"/>
      <c r="BNL677" s="230"/>
      <c r="BNM677" s="275"/>
      <c r="BOA677" s="247"/>
      <c r="BOB677" s="230"/>
      <c r="BOC677" s="275"/>
      <c r="BOQ677" s="247"/>
      <c r="BOR677" s="230"/>
      <c r="BOS677" s="275"/>
      <c r="BPG677" s="247"/>
      <c r="BPH677" s="230"/>
      <c r="BPI677" s="275"/>
      <c r="BPW677" s="247"/>
      <c r="BPX677" s="230"/>
      <c r="BPY677" s="275"/>
      <c r="BQM677" s="247"/>
      <c r="BQN677" s="230"/>
      <c r="BQO677" s="275"/>
      <c r="BRC677" s="247"/>
      <c r="BRD677" s="230"/>
      <c r="BRE677" s="275"/>
      <c r="BRS677" s="247"/>
      <c r="BRT677" s="230"/>
      <c r="BRU677" s="275"/>
      <c r="BSI677" s="247"/>
      <c r="BSJ677" s="230"/>
      <c r="BSK677" s="275"/>
      <c r="BSY677" s="247"/>
      <c r="BSZ677" s="230"/>
      <c r="BTA677" s="275"/>
      <c r="BTO677" s="247"/>
      <c r="BTP677" s="230"/>
      <c r="BTQ677" s="275"/>
      <c r="BUE677" s="247"/>
      <c r="BUF677" s="230"/>
      <c r="BUG677" s="275"/>
      <c r="BUU677" s="247"/>
      <c r="BUV677" s="230"/>
      <c r="BUW677" s="275"/>
      <c r="BVK677" s="247"/>
      <c r="BVL677" s="230"/>
      <c r="BVM677" s="275"/>
      <c r="BWA677" s="247"/>
      <c r="BWB677" s="230"/>
      <c r="BWC677" s="275"/>
      <c r="BWQ677" s="247"/>
      <c r="BWR677" s="230"/>
      <c r="BWS677" s="275"/>
      <c r="BXG677" s="247"/>
      <c r="BXH677" s="230"/>
      <c r="BXI677" s="275"/>
      <c r="BXW677" s="247"/>
      <c r="BXX677" s="230"/>
      <c r="BXY677" s="275"/>
      <c r="BYM677" s="247"/>
      <c r="BYN677" s="230"/>
      <c r="BYO677" s="275"/>
      <c r="BZC677" s="247"/>
      <c r="BZD677" s="230"/>
      <c r="BZE677" s="275"/>
      <c r="BZS677" s="247"/>
      <c r="BZT677" s="230"/>
      <c r="BZU677" s="275"/>
      <c r="CAI677" s="247"/>
      <c r="CAJ677" s="230"/>
      <c r="CAK677" s="275"/>
      <c r="CAY677" s="247"/>
      <c r="CAZ677" s="230"/>
      <c r="CBA677" s="275"/>
      <c r="CBO677" s="247"/>
      <c r="CBP677" s="230"/>
      <c r="CBQ677" s="275"/>
      <c r="CCE677" s="247"/>
      <c r="CCF677" s="230"/>
      <c r="CCG677" s="275"/>
      <c r="CCU677" s="247"/>
      <c r="CCV677" s="230"/>
      <c r="CCW677" s="275"/>
      <c r="CDK677" s="247"/>
      <c r="CDL677" s="230"/>
      <c r="CDM677" s="275"/>
      <c r="CEA677" s="247"/>
      <c r="CEB677" s="230"/>
      <c r="CEC677" s="275"/>
      <c r="CEQ677" s="247"/>
      <c r="CER677" s="230"/>
      <c r="CES677" s="275"/>
      <c r="CFG677" s="247"/>
      <c r="CFH677" s="230"/>
      <c r="CFI677" s="275"/>
      <c r="CFW677" s="247"/>
      <c r="CFX677" s="230"/>
      <c r="CFY677" s="275"/>
      <c r="CGM677" s="247"/>
      <c r="CGN677" s="230"/>
      <c r="CGO677" s="275"/>
      <c r="CHC677" s="247"/>
      <c r="CHD677" s="230"/>
      <c r="CHE677" s="275"/>
      <c r="CHS677" s="247"/>
      <c r="CHT677" s="230"/>
      <c r="CHU677" s="275"/>
      <c r="CII677" s="247"/>
      <c r="CIJ677" s="230"/>
      <c r="CIK677" s="275"/>
      <c r="CIY677" s="247"/>
      <c r="CIZ677" s="230"/>
      <c r="CJA677" s="275"/>
      <c r="CJO677" s="247"/>
      <c r="CJP677" s="230"/>
      <c r="CJQ677" s="275"/>
      <c r="CKE677" s="247"/>
      <c r="CKF677" s="230"/>
      <c r="CKG677" s="275"/>
      <c r="CKU677" s="247"/>
      <c r="CKV677" s="230"/>
      <c r="CKW677" s="275"/>
      <c r="CLK677" s="247"/>
      <c r="CLL677" s="230"/>
      <c r="CLM677" s="275"/>
      <c r="CMA677" s="247"/>
      <c r="CMB677" s="230"/>
      <c r="CMC677" s="275"/>
      <c r="CMQ677" s="247"/>
      <c r="CMR677" s="230"/>
      <c r="CMS677" s="275"/>
      <c r="CNG677" s="247"/>
      <c r="CNH677" s="230"/>
      <c r="CNI677" s="275"/>
      <c r="CNW677" s="247"/>
      <c r="CNX677" s="230"/>
      <c r="CNY677" s="275"/>
      <c r="COM677" s="247"/>
      <c r="CON677" s="230"/>
      <c r="COO677" s="275"/>
      <c r="CPC677" s="247"/>
      <c r="CPD677" s="230"/>
      <c r="CPE677" s="275"/>
      <c r="CPS677" s="247"/>
      <c r="CPT677" s="230"/>
      <c r="CPU677" s="275"/>
      <c r="CQI677" s="247"/>
      <c r="CQJ677" s="230"/>
      <c r="CQK677" s="275"/>
      <c r="CQY677" s="247"/>
      <c r="CQZ677" s="230"/>
      <c r="CRA677" s="275"/>
      <c r="CRO677" s="247"/>
      <c r="CRP677" s="230"/>
      <c r="CRQ677" s="275"/>
      <c r="CSE677" s="247"/>
      <c r="CSF677" s="230"/>
      <c r="CSG677" s="275"/>
      <c r="CSU677" s="247"/>
      <c r="CSV677" s="230"/>
      <c r="CSW677" s="275"/>
      <c r="CTK677" s="247"/>
      <c r="CTL677" s="230"/>
      <c r="CTM677" s="275"/>
      <c r="CUA677" s="247"/>
      <c r="CUB677" s="230"/>
      <c r="CUC677" s="275"/>
      <c r="CUQ677" s="247"/>
      <c r="CUR677" s="230"/>
      <c r="CUS677" s="275"/>
      <c r="CVG677" s="247"/>
      <c r="CVH677" s="230"/>
      <c r="CVI677" s="275"/>
      <c r="CVW677" s="247"/>
      <c r="CVX677" s="230"/>
      <c r="CVY677" s="275"/>
      <c r="CWM677" s="247"/>
      <c r="CWN677" s="230"/>
      <c r="CWO677" s="275"/>
      <c r="CXC677" s="247"/>
      <c r="CXD677" s="230"/>
      <c r="CXE677" s="275"/>
      <c r="CXS677" s="247"/>
      <c r="CXT677" s="230"/>
      <c r="CXU677" s="275"/>
      <c r="CYI677" s="247"/>
      <c r="CYJ677" s="230"/>
      <c r="CYK677" s="275"/>
      <c r="CYY677" s="247"/>
      <c r="CYZ677" s="230"/>
      <c r="CZA677" s="275"/>
      <c r="CZO677" s="247"/>
      <c r="CZP677" s="230"/>
      <c r="CZQ677" s="275"/>
      <c r="DAE677" s="247"/>
      <c r="DAF677" s="230"/>
      <c r="DAG677" s="275"/>
      <c r="DAU677" s="247"/>
      <c r="DAV677" s="230"/>
      <c r="DAW677" s="275"/>
      <c r="DBK677" s="247"/>
      <c r="DBL677" s="230"/>
      <c r="DBM677" s="275"/>
      <c r="DCA677" s="247"/>
      <c r="DCB677" s="230"/>
      <c r="DCC677" s="275"/>
      <c r="DCQ677" s="247"/>
      <c r="DCR677" s="230"/>
      <c r="DCS677" s="275"/>
      <c r="DDG677" s="247"/>
      <c r="DDH677" s="230"/>
      <c r="DDI677" s="275"/>
      <c r="DDW677" s="247"/>
      <c r="DDX677" s="230"/>
      <c r="DDY677" s="275"/>
      <c r="DEM677" s="247"/>
      <c r="DEN677" s="230"/>
      <c r="DEO677" s="275"/>
      <c r="DFC677" s="247"/>
      <c r="DFD677" s="230"/>
      <c r="DFE677" s="275"/>
      <c r="DFS677" s="247"/>
      <c r="DFT677" s="230"/>
      <c r="DFU677" s="275"/>
      <c r="DGI677" s="247"/>
      <c r="DGJ677" s="230"/>
      <c r="DGK677" s="275"/>
      <c r="DGY677" s="247"/>
      <c r="DGZ677" s="230"/>
      <c r="DHA677" s="275"/>
      <c r="DHO677" s="247"/>
      <c r="DHP677" s="230"/>
      <c r="DHQ677" s="275"/>
      <c r="DIE677" s="247"/>
      <c r="DIF677" s="230"/>
      <c r="DIG677" s="275"/>
      <c r="DIU677" s="247"/>
      <c r="DIV677" s="230"/>
      <c r="DIW677" s="275"/>
      <c r="DJK677" s="247"/>
      <c r="DJL677" s="230"/>
      <c r="DJM677" s="275"/>
      <c r="DKA677" s="247"/>
      <c r="DKB677" s="230"/>
      <c r="DKC677" s="275"/>
      <c r="DKQ677" s="247"/>
      <c r="DKR677" s="230"/>
      <c r="DKS677" s="275"/>
      <c r="DLG677" s="247"/>
      <c r="DLH677" s="230"/>
      <c r="DLI677" s="275"/>
      <c r="DLW677" s="247"/>
      <c r="DLX677" s="230"/>
      <c r="DLY677" s="275"/>
      <c r="DMM677" s="247"/>
      <c r="DMN677" s="230"/>
      <c r="DMO677" s="275"/>
      <c r="DNC677" s="247"/>
      <c r="DND677" s="230"/>
      <c r="DNE677" s="275"/>
      <c r="DNS677" s="247"/>
      <c r="DNT677" s="230"/>
      <c r="DNU677" s="275"/>
      <c r="DOI677" s="247"/>
      <c r="DOJ677" s="230"/>
      <c r="DOK677" s="275"/>
      <c r="DOY677" s="247"/>
      <c r="DOZ677" s="230"/>
      <c r="DPA677" s="275"/>
      <c r="DPO677" s="247"/>
      <c r="DPP677" s="230"/>
      <c r="DPQ677" s="275"/>
      <c r="DQE677" s="247"/>
      <c r="DQF677" s="230"/>
      <c r="DQG677" s="275"/>
      <c r="DQU677" s="247"/>
      <c r="DQV677" s="230"/>
      <c r="DQW677" s="275"/>
      <c r="DRK677" s="247"/>
      <c r="DRL677" s="230"/>
      <c r="DRM677" s="275"/>
      <c r="DSA677" s="247"/>
      <c r="DSB677" s="230"/>
      <c r="DSC677" s="275"/>
      <c r="DSQ677" s="247"/>
      <c r="DSR677" s="230"/>
      <c r="DSS677" s="275"/>
      <c r="DTG677" s="247"/>
      <c r="DTH677" s="230"/>
      <c r="DTI677" s="275"/>
      <c r="DTW677" s="247"/>
      <c r="DTX677" s="230"/>
      <c r="DTY677" s="275"/>
      <c r="DUM677" s="247"/>
      <c r="DUN677" s="230"/>
      <c r="DUO677" s="275"/>
      <c r="DVC677" s="247"/>
      <c r="DVD677" s="230"/>
      <c r="DVE677" s="275"/>
      <c r="DVS677" s="247"/>
      <c r="DVT677" s="230"/>
      <c r="DVU677" s="275"/>
      <c r="DWI677" s="247"/>
      <c r="DWJ677" s="230"/>
      <c r="DWK677" s="275"/>
      <c r="DWY677" s="247"/>
      <c r="DWZ677" s="230"/>
      <c r="DXA677" s="275"/>
      <c r="DXO677" s="247"/>
      <c r="DXP677" s="230"/>
      <c r="DXQ677" s="275"/>
      <c r="DYE677" s="247"/>
      <c r="DYF677" s="230"/>
      <c r="DYG677" s="275"/>
      <c r="DYU677" s="247"/>
      <c r="DYV677" s="230"/>
      <c r="DYW677" s="275"/>
      <c r="DZK677" s="247"/>
      <c r="DZL677" s="230"/>
      <c r="DZM677" s="275"/>
      <c r="EAA677" s="247"/>
      <c r="EAB677" s="230"/>
      <c r="EAC677" s="275"/>
      <c r="EAQ677" s="247"/>
      <c r="EAR677" s="230"/>
      <c r="EAS677" s="275"/>
      <c r="EBG677" s="247"/>
      <c r="EBH677" s="230"/>
      <c r="EBI677" s="275"/>
      <c r="EBW677" s="247"/>
      <c r="EBX677" s="230"/>
      <c r="EBY677" s="275"/>
      <c r="ECM677" s="247"/>
      <c r="ECN677" s="230"/>
      <c r="ECO677" s="275"/>
      <c r="EDC677" s="247"/>
      <c r="EDD677" s="230"/>
      <c r="EDE677" s="275"/>
      <c r="EDS677" s="247"/>
      <c r="EDT677" s="230"/>
      <c r="EDU677" s="275"/>
      <c r="EEI677" s="247"/>
      <c r="EEJ677" s="230"/>
      <c r="EEK677" s="275"/>
      <c r="EEY677" s="247"/>
      <c r="EEZ677" s="230"/>
      <c r="EFA677" s="275"/>
      <c r="EFO677" s="247"/>
      <c r="EFP677" s="230"/>
      <c r="EFQ677" s="275"/>
      <c r="EGE677" s="247"/>
      <c r="EGF677" s="230"/>
      <c r="EGG677" s="275"/>
      <c r="EGU677" s="247"/>
      <c r="EGV677" s="230"/>
      <c r="EGW677" s="275"/>
      <c r="EHK677" s="247"/>
      <c r="EHL677" s="230"/>
      <c r="EHM677" s="275"/>
      <c r="EIA677" s="247"/>
      <c r="EIB677" s="230"/>
      <c r="EIC677" s="275"/>
      <c r="EIQ677" s="247"/>
      <c r="EIR677" s="230"/>
      <c r="EIS677" s="275"/>
      <c r="EJG677" s="247"/>
      <c r="EJH677" s="230"/>
      <c r="EJI677" s="275"/>
      <c r="EJW677" s="247"/>
      <c r="EJX677" s="230"/>
      <c r="EJY677" s="275"/>
      <c r="EKM677" s="247"/>
      <c r="EKN677" s="230"/>
      <c r="EKO677" s="275"/>
      <c r="ELC677" s="247"/>
      <c r="ELD677" s="230"/>
      <c r="ELE677" s="275"/>
      <c r="ELS677" s="247"/>
      <c r="ELT677" s="230"/>
      <c r="ELU677" s="275"/>
      <c r="EMI677" s="247"/>
      <c r="EMJ677" s="230"/>
      <c r="EMK677" s="275"/>
      <c r="EMY677" s="247"/>
      <c r="EMZ677" s="230"/>
      <c r="ENA677" s="275"/>
      <c r="ENO677" s="247"/>
      <c r="ENP677" s="230"/>
      <c r="ENQ677" s="275"/>
      <c r="EOE677" s="247"/>
      <c r="EOF677" s="230"/>
      <c r="EOG677" s="275"/>
      <c r="EOU677" s="247"/>
      <c r="EOV677" s="230"/>
      <c r="EOW677" s="275"/>
      <c r="EPK677" s="247"/>
      <c r="EPL677" s="230"/>
      <c r="EPM677" s="275"/>
      <c r="EQA677" s="247"/>
      <c r="EQB677" s="230"/>
      <c r="EQC677" s="275"/>
      <c r="EQQ677" s="247"/>
      <c r="EQR677" s="230"/>
      <c r="EQS677" s="275"/>
      <c r="ERG677" s="247"/>
      <c r="ERH677" s="230"/>
      <c r="ERI677" s="275"/>
      <c r="ERW677" s="247"/>
      <c r="ERX677" s="230"/>
      <c r="ERY677" s="275"/>
      <c r="ESM677" s="247"/>
      <c r="ESN677" s="230"/>
      <c r="ESO677" s="275"/>
      <c r="ETC677" s="247"/>
      <c r="ETD677" s="230"/>
      <c r="ETE677" s="275"/>
      <c r="ETS677" s="247"/>
      <c r="ETT677" s="230"/>
      <c r="ETU677" s="275"/>
      <c r="EUI677" s="247"/>
      <c r="EUJ677" s="230"/>
      <c r="EUK677" s="275"/>
      <c r="EUY677" s="247"/>
      <c r="EUZ677" s="230"/>
      <c r="EVA677" s="275"/>
      <c r="EVO677" s="247"/>
      <c r="EVP677" s="230"/>
      <c r="EVQ677" s="275"/>
      <c r="EWE677" s="247"/>
      <c r="EWF677" s="230"/>
      <c r="EWG677" s="275"/>
      <c r="EWU677" s="247"/>
      <c r="EWV677" s="230"/>
      <c r="EWW677" s="275"/>
      <c r="EXK677" s="247"/>
      <c r="EXL677" s="230"/>
      <c r="EXM677" s="275"/>
      <c r="EYA677" s="247"/>
      <c r="EYB677" s="230"/>
      <c r="EYC677" s="275"/>
      <c r="EYQ677" s="247"/>
      <c r="EYR677" s="230"/>
      <c r="EYS677" s="275"/>
      <c r="EZG677" s="247"/>
      <c r="EZH677" s="230"/>
      <c r="EZI677" s="275"/>
      <c r="EZW677" s="247"/>
      <c r="EZX677" s="230"/>
      <c r="EZY677" s="275"/>
      <c r="FAM677" s="247"/>
      <c r="FAN677" s="230"/>
      <c r="FAO677" s="275"/>
      <c r="FBC677" s="247"/>
      <c r="FBD677" s="230"/>
      <c r="FBE677" s="275"/>
      <c r="FBS677" s="247"/>
      <c r="FBT677" s="230"/>
      <c r="FBU677" s="275"/>
      <c r="FCI677" s="247"/>
      <c r="FCJ677" s="230"/>
      <c r="FCK677" s="275"/>
      <c r="FCY677" s="247"/>
      <c r="FCZ677" s="230"/>
      <c r="FDA677" s="275"/>
      <c r="FDO677" s="247"/>
      <c r="FDP677" s="230"/>
      <c r="FDQ677" s="275"/>
      <c r="FEE677" s="247"/>
      <c r="FEF677" s="230"/>
      <c r="FEG677" s="275"/>
      <c r="FEU677" s="247"/>
      <c r="FEV677" s="230"/>
      <c r="FEW677" s="275"/>
      <c r="FFK677" s="247"/>
      <c r="FFL677" s="230"/>
      <c r="FFM677" s="275"/>
      <c r="FGA677" s="247"/>
      <c r="FGB677" s="230"/>
      <c r="FGC677" s="275"/>
      <c r="FGQ677" s="247"/>
      <c r="FGR677" s="230"/>
      <c r="FGS677" s="275"/>
      <c r="FHG677" s="247"/>
      <c r="FHH677" s="230"/>
      <c r="FHI677" s="275"/>
      <c r="FHW677" s="247"/>
      <c r="FHX677" s="230"/>
      <c r="FHY677" s="275"/>
      <c r="FIM677" s="247"/>
      <c r="FIN677" s="230"/>
      <c r="FIO677" s="275"/>
      <c r="FJC677" s="247"/>
      <c r="FJD677" s="230"/>
      <c r="FJE677" s="275"/>
      <c r="FJS677" s="247"/>
      <c r="FJT677" s="230"/>
      <c r="FJU677" s="275"/>
      <c r="FKI677" s="247"/>
      <c r="FKJ677" s="230"/>
      <c r="FKK677" s="275"/>
      <c r="FKY677" s="247"/>
      <c r="FKZ677" s="230"/>
      <c r="FLA677" s="275"/>
      <c r="FLO677" s="247"/>
      <c r="FLP677" s="230"/>
      <c r="FLQ677" s="275"/>
      <c r="FME677" s="247"/>
      <c r="FMF677" s="230"/>
      <c r="FMG677" s="275"/>
      <c r="FMU677" s="247"/>
      <c r="FMV677" s="230"/>
      <c r="FMW677" s="275"/>
      <c r="FNK677" s="247"/>
      <c r="FNL677" s="230"/>
      <c r="FNM677" s="275"/>
      <c r="FOA677" s="247"/>
      <c r="FOB677" s="230"/>
      <c r="FOC677" s="275"/>
      <c r="FOQ677" s="247"/>
      <c r="FOR677" s="230"/>
      <c r="FOS677" s="275"/>
      <c r="FPG677" s="247"/>
      <c r="FPH677" s="230"/>
      <c r="FPI677" s="275"/>
      <c r="FPW677" s="247"/>
      <c r="FPX677" s="230"/>
      <c r="FPY677" s="275"/>
      <c r="FQM677" s="247"/>
      <c r="FQN677" s="230"/>
      <c r="FQO677" s="275"/>
      <c r="FRC677" s="247"/>
      <c r="FRD677" s="230"/>
      <c r="FRE677" s="275"/>
      <c r="FRS677" s="247"/>
      <c r="FRT677" s="230"/>
      <c r="FRU677" s="275"/>
      <c r="FSI677" s="247"/>
      <c r="FSJ677" s="230"/>
      <c r="FSK677" s="275"/>
      <c r="FSY677" s="247"/>
      <c r="FSZ677" s="230"/>
      <c r="FTA677" s="275"/>
      <c r="FTO677" s="247"/>
      <c r="FTP677" s="230"/>
      <c r="FTQ677" s="275"/>
      <c r="FUE677" s="247"/>
      <c r="FUF677" s="230"/>
      <c r="FUG677" s="275"/>
      <c r="FUU677" s="247"/>
      <c r="FUV677" s="230"/>
      <c r="FUW677" s="275"/>
      <c r="FVK677" s="247"/>
      <c r="FVL677" s="230"/>
      <c r="FVM677" s="275"/>
      <c r="FWA677" s="247"/>
      <c r="FWB677" s="230"/>
      <c r="FWC677" s="275"/>
      <c r="FWQ677" s="247"/>
      <c r="FWR677" s="230"/>
      <c r="FWS677" s="275"/>
      <c r="FXG677" s="247"/>
      <c r="FXH677" s="230"/>
      <c r="FXI677" s="275"/>
      <c r="FXW677" s="247"/>
      <c r="FXX677" s="230"/>
      <c r="FXY677" s="275"/>
      <c r="FYM677" s="247"/>
      <c r="FYN677" s="230"/>
      <c r="FYO677" s="275"/>
      <c r="FZC677" s="247"/>
      <c r="FZD677" s="230"/>
      <c r="FZE677" s="275"/>
      <c r="FZS677" s="247"/>
      <c r="FZT677" s="230"/>
      <c r="FZU677" s="275"/>
      <c r="GAI677" s="247"/>
      <c r="GAJ677" s="230"/>
      <c r="GAK677" s="275"/>
      <c r="GAY677" s="247"/>
      <c r="GAZ677" s="230"/>
      <c r="GBA677" s="275"/>
      <c r="GBO677" s="247"/>
      <c r="GBP677" s="230"/>
      <c r="GBQ677" s="275"/>
      <c r="GCE677" s="247"/>
      <c r="GCF677" s="230"/>
      <c r="GCG677" s="275"/>
      <c r="GCU677" s="247"/>
      <c r="GCV677" s="230"/>
      <c r="GCW677" s="275"/>
      <c r="GDK677" s="247"/>
      <c r="GDL677" s="230"/>
      <c r="GDM677" s="275"/>
      <c r="GEA677" s="247"/>
      <c r="GEB677" s="230"/>
      <c r="GEC677" s="275"/>
      <c r="GEQ677" s="247"/>
      <c r="GER677" s="230"/>
      <c r="GES677" s="275"/>
      <c r="GFG677" s="247"/>
      <c r="GFH677" s="230"/>
      <c r="GFI677" s="275"/>
      <c r="GFW677" s="247"/>
      <c r="GFX677" s="230"/>
      <c r="GFY677" s="275"/>
      <c r="GGM677" s="247"/>
      <c r="GGN677" s="230"/>
      <c r="GGO677" s="275"/>
      <c r="GHC677" s="247"/>
      <c r="GHD677" s="230"/>
      <c r="GHE677" s="275"/>
      <c r="GHS677" s="247"/>
      <c r="GHT677" s="230"/>
      <c r="GHU677" s="275"/>
      <c r="GII677" s="247"/>
      <c r="GIJ677" s="230"/>
      <c r="GIK677" s="275"/>
      <c r="GIY677" s="247"/>
      <c r="GIZ677" s="230"/>
      <c r="GJA677" s="275"/>
      <c r="GJO677" s="247"/>
      <c r="GJP677" s="230"/>
      <c r="GJQ677" s="275"/>
      <c r="GKE677" s="247"/>
      <c r="GKF677" s="230"/>
      <c r="GKG677" s="275"/>
      <c r="GKU677" s="247"/>
      <c r="GKV677" s="230"/>
      <c r="GKW677" s="275"/>
      <c r="GLK677" s="247"/>
      <c r="GLL677" s="230"/>
      <c r="GLM677" s="275"/>
      <c r="GMA677" s="247"/>
      <c r="GMB677" s="230"/>
      <c r="GMC677" s="275"/>
      <c r="GMQ677" s="247"/>
      <c r="GMR677" s="230"/>
      <c r="GMS677" s="275"/>
      <c r="GNG677" s="247"/>
      <c r="GNH677" s="230"/>
      <c r="GNI677" s="275"/>
      <c r="GNW677" s="247"/>
      <c r="GNX677" s="230"/>
      <c r="GNY677" s="275"/>
      <c r="GOM677" s="247"/>
      <c r="GON677" s="230"/>
      <c r="GOO677" s="275"/>
      <c r="GPC677" s="247"/>
      <c r="GPD677" s="230"/>
      <c r="GPE677" s="275"/>
      <c r="GPS677" s="247"/>
      <c r="GPT677" s="230"/>
      <c r="GPU677" s="275"/>
      <c r="GQI677" s="247"/>
      <c r="GQJ677" s="230"/>
      <c r="GQK677" s="275"/>
      <c r="GQY677" s="247"/>
      <c r="GQZ677" s="230"/>
      <c r="GRA677" s="275"/>
      <c r="GRO677" s="247"/>
      <c r="GRP677" s="230"/>
      <c r="GRQ677" s="275"/>
      <c r="GSE677" s="247"/>
      <c r="GSF677" s="230"/>
      <c r="GSG677" s="275"/>
      <c r="GSU677" s="247"/>
      <c r="GSV677" s="230"/>
      <c r="GSW677" s="275"/>
      <c r="GTK677" s="247"/>
      <c r="GTL677" s="230"/>
      <c r="GTM677" s="275"/>
      <c r="GUA677" s="247"/>
      <c r="GUB677" s="230"/>
      <c r="GUC677" s="275"/>
      <c r="GUQ677" s="247"/>
      <c r="GUR677" s="230"/>
      <c r="GUS677" s="275"/>
      <c r="GVG677" s="247"/>
      <c r="GVH677" s="230"/>
      <c r="GVI677" s="275"/>
      <c r="GVW677" s="247"/>
      <c r="GVX677" s="230"/>
      <c r="GVY677" s="275"/>
      <c r="GWM677" s="247"/>
      <c r="GWN677" s="230"/>
      <c r="GWO677" s="275"/>
      <c r="GXC677" s="247"/>
      <c r="GXD677" s="230"/>
      <c r="GXE677" s="275"/>
      <c r="GXS677" s="247"/>
      <c r="GXT677" s="230"/>
      <c r="GXU677" s="275"/>
      <c r="GYI677" s="247"/>
      <c r="GYJ677" s="230"/>
      <c r="GYK677" s="275"/>
      <c r="GYY677" s="247"/>
      <c r="GYZ677" s="230"/>
      <c r="GZA677" s="275"/>
      <c r="GZO677" s="247"/>
      <c r="GZP677" s="230"/>
      <c r="GZQ677" s="275"/>
      <c r="HAE677" s="247"/>
      <c r="HAF677" s="230"/>
      <c r="HAG677" s="275"/>
      <c r="HAU677" s="247"/>
      <c r="HAV677" s="230"/>
      <c r="HAW677" s="275"/>
      <c r="HBK677" s="247"/>
      <c r="HBL677" s="230"/>
      <c r="HBM677" s="275"/>
      <c r="HCA677" s="247"/>
      <c r="HCB677" s="230"/>
      <c r="HCC677" s="275"/>
      <c r="HCQ677" s="247"/>
      <c r="HCR677" s="230"/>
      <c r="HCS677" s="275"/>
      <c r="HDG677" s="247"/>
      <c r="HDH677" s="230"/>
      <c r="HDI677" s="275"/>
      <c r="HDW677" s="247"/>
      <c r="HDX677" s="230"/>
      <c r="HDY677" s="275"/>
      <c r="HEM677" s="247"/>
      <c r="HEN677" s="230"/>
      <c r="HEO677" s="275"/>
      <c r="HFC677" s="247"/>
      <c r="HFD677" s="230"/>
      <c r="HFE677" s="275"/>
      <c r="HFS677" s="247"/>
      <c r="HFT677" s="230"/>
      <c r="HFU677" s="275"/>
      <c r="HGI677" s="247"/>
      <c r="HGJ677" s="230"/>
      <c r="HGK677" s="275"/>
      <c r="HGY677" s="247"/>
      <c r="HGZ677" s="230"/>
      <c r="HHA677" s="275"/>
      <c r="HHO677" s="247"/>
      <c r="HHP677" s="230"/>
      <c r="HHQ677" s="275"/>
      <c r="HIE677" s="247"/>
      <c r="HIF677" s="230"/>
      <c r="HIG677" s="275"/>
      <c r="HIU677" s="247"/>
      <c r="HIV677" s="230"/>
      <c r="HIW677" s="275"/>
      <c r="HJK677" s="247"/>
      <c r="HJL677" s="230"/>
      <c r="HJM677" s="275"/>
      <c r="HKA677" s="247"/>
      <c r="HKB677" s="230"/>
      <c r="HKC677" s="275"/>
      <c r="HKQ677" s="247"/>
      <c r="HKR677" s="230"/>
      <c r="HKS677" s="275"/>
      <c r="HLG677" s="247"/>
      <c r="HLH677" s="230"/>
      <c r="HLI677" s="275"/>
      <c r="HLW677" s="247"/>
      <c r="HLX677" s="230"/>
      <c r="HLY677" s="275"/>
      <c r="HMM677" s="247"/>
      <c r="HMN677" s="230"/>
      <c r="HMO677" s="275"/>
      <c r="HNC677" s="247"/>
      <c r="HND677" s="230"/>
      <c r="HNE677" s="275"/>
      <c r="HNS677" s="247"/>
      <c r="HNT677" s="230"/>
      <c r="HNU677" s="275"/>
      <c r="HOI677" s="247"/>
      <c r="HOJ677" s="230"/>
      <c r="HOK677" s="275"/>
      <c r="HOY677" s="247"/>
      <c r="HOZ677" s="230"/>
      <c r="HPA677" s="275"/>
      <c r="HPO677" s="247"/>
      <c r="HPP677" s="230"/>
      <c r="HPQ677" s="275"/>
      <c r="HQE677" s="247"/>
      <c r="HQF677" s="230"/>
      <c r="HQG677" s="275"/>
      <c r="HQU677" s="247"/>
      <c r="HQV677" s="230"/>
      <c r="HQW677" s="275"/>
      <c r="HRK677" s="247"/>
      <c r="HRL677" s="230"/>
      <c r="HRM677" s="275"/>
      <c r="HSA677" s="247"/>
      <c r="HSB677" s="230"/>
      <c r="HSC677" s="275"/>
      <c r="HSQ677" s="247"/>
      <c r="HSR677" s="230"/>
      <c r="HSS677" s="275"/>
      <c r="HTG677" s="247"/>
      <c r="HTH677" s="230"/>
      <c r="HTI677" s="275"/>
      <c r="HTW677" s="247"/>
      <c r="HTX677" s="230"/>
      <c r="HTY677" s="275"/>
      <c r="HUM677" s="247"/>
      <c r="HUN677" s="230"/>
      <c r="HUO677" s="275"/>
      <c r="HVC677" s="247"/>
      <c r="HVD677" s="230"/>
      <c r="HVE677" s="275"/>
      <c r="HVS677" s="247"/>
      <c r="HVT677" s="230"/>
      <c r="HVU677" s="275"/>
      <c r="HWI677" s="247"/>
      <c r="HWJ677" s="230"/>
      <c r="HWK677" s="275"/>
      <c r="HWY677" s="247"/>
      <c r="HWZ677" s="230"/>
      <c r="HXA677" s="275"/>
      <c r="HXO677" s="247"/>
      <c r="HXP677" s="230"/>
      <c r="HXQ677" s="275"/>
      <c r="HYE677" s="247"/>
      <c r="HYF677" s="230"/>
      <c r="HYG677" s="275"/>
      <c r="HYU677" s="247"/>
      <c r="HYV677" s="230"/>
      <c r="HYW677" s="275"/>
      <c r="HZK677" s="247"/>
      <c r="HZL677" s="230"/>
      <c r="HZM677" s="275"/>
      <c r="IAA677" s="247"/>
      <c r="IAB677" s="230"/>
      <c r="IAC677" s="275"/>
      <c r="IAQ677" s="247"/>
      <c r="IAR677" s="230"/>
      <c r="IAS677" s="275"/>
      <c r="IBG677" s="247"/>
      <c r="IBH677" s="230"/>
      <c r="IBI677" s="275"/>
      <c r="IBW677" s="247"/>
      <c r="IBX677" s="230"/>
      <c r="IBY677" s="275"/>
      <c r="ICM677" s="247"/>
      <c r="ICN677" s="230"/>
      <c r="ICO677" s="275"/>
      <c r="IDC677" s="247"/>
      <c r="IDD677" s="230"/>
      <c r="IDE677" s="275"/>
      <c r="IDS677" s="247"/>
      <c r="IDT677" s="230"/>
      <c r="IDU677" s="275"/>
      <c r="IEI677" s="247"/>
      <c r="IEJ677" s="230"/>
      <c r="IEK677" s="275"/>
      <c r="IEY677" s="247"/>
      <c r="IEZ677" s="230"/>
      <c r="IFA677" s="275"/>
      <c r="IFO677" s="247"/>
      <c r="IFP677" s="230"/>
      <c r="IFQ677" s="275"/>
      <c r="IGE677" s="247"/>
      <c r="IGF677" s="230"/>
      <c r="IGG677" s="275"/>
      <c r="IGU677" s="247"/>
      <c r="IGV677" s="230"/>
      <c r="IGW677" s="275"/>
      <c r="IHK677" s="247"/>
      <c r="IHL677" s="230"/>
      <c r="IHM677" s="275"/>
      <c r="IIA677" s="247"/>
      <c r="IIB677" s="230"/>
      <c r="IIC677" s="275"/>
      <c r="IIQ677" s="247"/>
      <c r="IIR677" s="230"/>
      <c r="IIS677" s="275"/>
      <c r="IJG677" s="247"/>
      <c r="IJH677" s="230"/>
      <c r="IJI677" s="275"/>
      <c r="IJW677" s="247"/>
      <c r="IJX677" s="230"/>
      <c r="IJY677" s="275"/>
      <c r="IKM677" s="247"/>
      <c r="IKN677" s="230"/>
      <c r="IKO677" s="275"/>
      <c r="ILC677" s="247"/>
      <c r="ILD677" s="230"/>
      <c r="ILE677" s="275"/>
      <c r="ILS677" s="247"/>
      <c r="ILT677" s="230"/>
      <c r="ILU677" s="275"/>
      <c r="IMI677" s="247"/>
      <c r="IMJ677" s="230"/>
      <c r="IMK677" s="275"/>
      <c r="IMY677" s="247"/>
      <c r="IMZ677" s="230"/>
      <c r="INA677" s="275"/>
      <c r="INO677" s="247"/>
      <c r="INP677" s="230"/>
      <c r="INQ677" s="275"/>
      <c r="IOE677" s="247"/>
      <c r="IOF677" s="230"/>
      <c r="IOG677" s="275"/>
      <c r="IOU677" s="247"/>
      <c r="IOV677" s="230"/>
      <c r="IOW677" s="275"/>
      <c r="IPK677" s="247"/>
      <c r="IPL677" s="230"/>
      <c r="IPM677" s="275"/>
      <c r="IQA677" s="247"/>
      <c r="IQB677" s="230"/>
      <c r="IQC677" s="275"/>
      <c r="IQQ677" s="247"/>
      <c r="IQR677" s="230"/>
      <c r="IQS677" s="275"/>
      <c r="IRG677" s="247"/>
      <c r="IRH677" s="230"/>
      <c r="IRI677" s="275"/>
      <c r="IRW677" s="247"/>
      <c r="IRX677" s="230"/>
      <c r="IRY677" s="275"/>
      <c r="ISM677" s="247"/>
      <c r="ISN677" s="230"/>
      <c r="ISO677" s="275"/>
      <c r="ITC677" s="247"/>
      <c r="ITD677" s="230"/>
      <c r="ITE677" s="275"/>
      <c r="ITS677" s="247"/>
      <c r="ITT677" s="230"/>
      <c r="ITU677" s="275"/>
      <c r="IUI677" s="247"/>
      <c r="IUJ677" s="230"/>
      <c r="IUK677" s="275"/>
      <c r="IUY677" s="247"/>
      <c r="IUZ677" s="230"/>
      <c r="IVA677" s="275"/>
      <c r="IVO677" s="247"/>
      <c r="IVP677" s="230"/>
      <c r="IVQ677" s="275"/>
      <c r="IWE677" s="247"/>
      <c r="IWF677" s="230"/>
      <c r="IWG677" s="275"/>
      <c r="IWU677" s="247"/>
      <c r="IWV677" s="230"/>
      <c r="IWW677" s="275"/>
      <c r="IXK677" s="247"/>
      <c r="IXL677" s="230"/>
      <c r="IXM677" s="275"/>
      <c r="IYA677" s="247"/>
      <c r="IYB677" s="230"/>
      <c r="IYC677" s="275"/>
      <c r="IYQ677" s="247"/>
      <c r="IYR677" s="230"/>
      <c r="IYS677" s="275"/>
      <c r="IZG677" s="247"/>
      <c r="IZH677" s="230"/>
      <c r="IZI677" s="275"/>
      <c r="IZW677" s="247"/>
      <c r="IZX677" s="230"/>
      <c r="IZY677" s="275"/>
      <c r="JAM677" s="247"/>
      <c r="JAN677" s="230"/>
      <c r="JAO677" s="275"/>
      <c r="JBC677" s="247"/>
      <c r="JBD677" s="230"/>
      <c r="JBE677" s="275"/>
      <c r="JBS677" s="247"/>
      <c r="JBT677" s="230"/>
      <c r="JBU677" s="275"/>
      <c r="JCI677" s="247"/>
      <c r="JCJ677" s="230"/>
      <c r="JCK677" s="275"/>
      <c r="JCY677" s="247"/>
      <c r="JCZ677" s="230"/>
      <c r="JDA677" s="275"/>
      <c r="JDO677" s="247"/>
      <c r="JDP677" s="230"/>
      <c r="JDQ677" s="275"/>
      <c r="JEE677" s="247"/>
      <c r="JEF677" s="230"/>
      <c r="JEG677" s="275"/>
      <c r="JEU677" s="247"/>
      <c r="JEV677" s="230"/>
      <c r="JEW677" s="275"/>
      <c r="JFK677" s="247"/>
      <c r="JFL677" s="230"/>
      <c r="JFM677" s="275"/>
      <c r="JGA677" s="247"/>
      <c r="JGB677" s="230"/>
      <c r="JGC677" s="275"/>
      <c r="JGQ677" s="247"/>
      <c r="JGR677" s="230"/>
      <c r="JGS677" s="275"/>
      <c r="JHG677" s="247"/>
      <c r="JHH677" s="230"/>
      <c r="JHI677" s="275"/>
      <c r="JHW677" s="247"/>
      <c r="JHX677" s="230"/>
      <c r="JHY677" s="275"/>
      <c r="JIM677" s="247"/>
      <c r="JIN677" s="230"/>
      <c r="JIO677" s="275"/>
      <c r="JJC677" s="247"/>
      <c r="JJD677" s="230"/>
      <c r="JJE677" s="275"/>
      <c r="JJS677" s="247"/>
      <c r="JJT677" s="230"/>
      <c r="JJU677" s="275"/>
      <c r="JKI677" s="247"/>
      <c r="JKJ677" s="230"/>
      <c r="JKK677" s="275"/>
      <c r="JKY677" s="247"/>
      <c r="JKZ677" s="230"/>
      <c r="JLA677" s="275"/>
      <c r="JLO677" s="247"/>
      <c r="JLP677" s="230"/>
      <c r="JLQ677" s="275"/>
      <c r="JME677" s="247"/>
      <c r="JMF677" s="230"/>
      <c r="JMG677" s="275"/>
      <c r="JMU677" s="247"/>
      <c r="JMV677" s="230"/>
      <c r="JMW677" s="275"/>
      <c r="JNK677" s="247"/>
      <c r="JNL677" s="230"/>
      <c r="JNM677" s="275"/>
      <c r="JOA677" s="247"/>
      <c r="JOB677" s="230"/>
      <c r="JOC677" s="275"/>
      <c r="JOQ677" s="247"/>
      <c r="JOR677" s="230"/>
      <c r="JOS677" s="275"/>
      <c r="JPG677" s="247"/>
      <c r="JPH677" s="230"/>
      <c r="JPI677" s="275"/>
      <c r="JPW677" s="247"/>
      <c r="JPX677" s="230"/>
      <c r="JPY677" s="275"/>
      <c r="JQM677" s="247"/>
      <c r="JQN677" s="230"/>
      <c r="JQO677" s="275"/>
      <c r="JRC677" s="247"/>
      <c r="JRD677" s="230"/>
      <c r="JRE677" s="275"/>
      <c r="JRS677" s="247"/>
      <c r="JRT677" s="230"/>
      <c r="JRU677" s="275"/>
      <c r="JSI677" s="247"/>
      <c r="JSJ677" s="230"/>
      <c r="JSK677" s="275"/>
      <c r="JSY677" s="247"/>
      <c r="JSZ677" s="230"/>
      <c r="JTA677" s="275"/>
      <c r="JTO677" s="247"/>
      <c r="JTP677" s="230"/>
      <c r="JTQ677" s="275"/>
      <c r="JUE677" s="247"/>
      <c r="JUF677" s="230"/>
      <c r="JUG677" s="275"/>
      <c r="JUU677" s="247"/>
      <c r="JUV677" s="230"/>
      <c r="JUW677" s="275"/>
      <c r="JVK677" s="247"/>
      <c r="JVL677" s="230"/>
      <c r="JVM677" s="275"/>
      <c r="JWA677" s="247"/>
      <c r="JWB677" s="230"/>
      <c r="JWC677" s="275"/>
      <c r="JWQ677" s="247"/>
      <c r="JWR677" s="230"/>
      <c r="JWS677" s="275"/>
      <c r="JXG677" s="247"/>
      <c r="JXH677" s="230"/>
      <c r="JXI677" s="275"/>
      <c r="JXW677" s="247"/>
      <c r="JXX677" s="230"/>
      <c r="JXY677" s="275"/>
      <c r="JYM677" s="247"/>
      <c r="JYN677" s="230"/>
      <c r="JYO677" s="275"/>
      <c r="JZC677" s="247"/>
      <c r="JZD677" s="230"/>
      <c r="JZE677" s="275"/>
      <c r="JZS677" s="247"/>
      <c r="JZT677" s="230"/>
      <c r="JZU677" s="275"/>
      <c r="KAI677" s="247"/>
      <c r="KAJ677" s="230"/>
      <c r="KAK677" s="275"/>
      <c r="KAY677" s="247"/>
      <c r="KAZ677" s="230"/>
      <c r="KBA677" s="275"/>
      <c r="KBO677" s="247"/>
      <c r="KBP677" s="230"/>
      <c r="KBQ677" s="275"/>
      <c r="KCE677" s="247"/>
      <c r="KCF677" s="230"/>
      <c r="KCG677" s="275"/>
      <c r="KCU677" s="247"/>
      <c r="KCV677" s="230"/>
      <c r="KCW677" s="275"/>
      <c r="KDK677" s="247"/>
      <c r="KDL677" s="230"/>
      <c r="KDM677" s="275"/>
      <c r="KEA677" s="247"/>
      <c r="KEB677" s="230"/>
      <c r="KEC677" s="275"/>
      <c r="KEQ677" s="247"/>
      <c r="KER677" s="230"/>
      <c r="KES677" s="275"/>
      <c r="KFG677" s="247"/>
      <c r="KFH677" s="230"/>
      <c r="KFI677" s="275"/>
      <c r="KFW677" s="247"/>
      <c r="KFX677" s="230"/>
      <c r="KFY677" s="275"/>
      <c r="KGM677" s="247"/>
      <c r="KGN677" s="230"/>
      <c r="KGO677" s="275"/>
      <c r="KHC677" s="247"/>
      <c r="KHD677" s="230"/>
      <c r="KHE677" s="275"/>
      <c r="KHS677" s="247"/>
      <c r="KHT677" s="230"/>
      <c r="KHU677" s="275"/>
      <c r="KII677" s="247"/>
      <c r="KIJ677" s="230"/>
      <c r="KIK677" s="275"/>
      <c r="KIY677" s="247"/>
      <c r="KIZ677" s="230"/>
      <c r="KJA677" s="275"/>
      <c r="KJO677" s="247"/>
      <c r="KJP677" s="230"/>
      <c r="KJQ677" s="275"/>
      <c r="KKE677" s="247"/>
      <c r="KKF677" s="230"/>
      <c r="KKG677" s="275"/>
      <c r="KKU677" s="247"/>
      <c r="KKV677" s="230"/>
      <c r="KKW677" s="275"/>
      <c r="KLK677" s="247"/>
      <c r="KLL677" s="230"/>
      <c r="KLM677" s="275"/>
      <c r="KMA677" s="247"/>
      <c r="KMB677" s="230"/>
      <c r="KMC677" s="275"/>
      <c r="KMQ677" s="247"/>
      <c r="KMR677" s="230"/>
      <c r="KMS677" s="275"/>
      <c r="KNG677" s="247"/>
      <c r="KNH677" s="230"/>
      <c r="KNI677" s="275"/>
      <c r="KNW677" s="247"/>
      <c r="KNX677" s="230"/>
      <c r="KNY677" s="275"/>
      <c r="KOM677" s="247"/>
      <c r="KON677" s="230"/>
      <c r="KOO677" s="275"/>
      <c r="KPC677" s="247"/>
      <c r="KPD677" s="230"/>
      <c r="KPE677" s="275"/>
      <c r="KPS677" s="247"/>
      <c r="KPT677" s="230"/>
      <c r="KPU677" s="275"/>
      <c r="KQI677" s="247"/>
      <c r="KQJ677" s="230"/>
      <c r="KQK677" s="275"/>
      <c r="KQY677" s="247"/>
      <c r="KQZ677" s="230"/>
      <c r="KRA677" s="275"/>
      <c r="KRO677" s="247"/>
      <c r="KRP677" s="230"/>
      <c r="KRQ677" s="275"/>
      <c r="KSE677" s="247"/>
      <c r="KSF677" s="230"/>
      <c r="KSG677" s="275"/>
      <c r="KSU677" s="247"/>
      <c r="KSV677" s="230"/>
      <c r="KSW677" s="275"/>
      <c r="KTK677" s="247"/>
      <c r="KTL677" s="230"/>
      <c r="KTM677" s="275"/>
      <c r="KUA677" s="247"/>
      <c r="KUB677" s="230"/>
      <c r="KUC677" s="275"/>
      <c r="KUQ677" s="247"/>
      <c r="KUR677" s="230"/>
      <c r="KUS677" s="275"/>
      <c r="KVG677" s="247"/>
      <c r="KVH677" s="230"/>
      <c r="KVI677" s="275"/>
      <c r="KVW677" s="247"/>
      <c r="KVX677" s="230"/>
      <c r="KVY677" s="275"/>
      <c r="KWM677" s="247"/>
      <c r="KWN677" s="230"/>
      <c r="KWO677" s="275"/>
      <c r="KXC677" s="247"/>
      <c r="KXD677" s="230"/>
      <c r="KXE677" s="275"/>
      <c r="KXS677" s="247"/>
      <c r="KXT677" s="230"/>
      <c r="KXU677" s="275"/>
      <c r="KYI677" s="247"/>
      <c r="KYJ677" s="230"/>
      <c r="KYK677" s="275"/>
      <c r="KYY677" s="247"/>
      <c r="KYZ677" s="230"/>
      <c r="KZA677" s="275"/>
      <c r="KZO677" s="247"/>
      <c r="KZP677" s="230"/>
      <c r="KZQ677" s="275"/>
      <c r="LAE677" s="247"/>
      <c r="LAF677" s="230"/>
      <c r="LAG677" s="275"/>
      <c r="LAU677" s="247"/>
      <c r="LAV677" s="230"/>
      <c r="LAW677" s="275"/>
      <c r="LBK677" s="247"/>
      <c r="LBL677" s="230"/>
      <c r="LBM677" s="275"/>
      <c r="LCA677" s="247"/>
      <c r="LCB677" s="230"/>
      <c r="LCC677" s="275"/>
      <c r="LCQ677" s="247"/>
      <c r="LCR677" s="230"/>
      <c r="LCS677" s="275"/>
      <c r="LDG677" s="247"/>
      <c r="LDH677" s="230"/>
      <c r="LDI677" s="275"/>
      <c r="LDW677" s="247"/>
      <c r="LDX677" s="230"/>
      <c r="LDY677" s="275"/>
      <c r="LEM677" s="247"/>
      <c r="LEN677" s="230"/>
      <c r="LEO677" s="275"/>
      <c r="LFC677" s="247"/>
      <c r="LFD677" s="230"/>
      <c r="LFE677" s="275"/>
      <c r="LFS677" s="247"/>
      <c r="LFT677" s="230"/>
      <c r="LFU677" s="275"/>
      <c r="LGI677" s="247"/>
      <c r="LGJ677" s="230"/>
      <c r="LGK677" s="275"/>
      <c r="LGY677" s="247"/>
      <c r="LGZ677" s="230"/>
      <c r="LHA677" s="275"/>
      <c r="LHO677" s="247"/>
      <c r="LHP677" s="230"/>
      <c r="LHQ677" s="275"/>
      <c r="LIE677" s="247"/>
      <c r="LIF677" s="230"/>
      <c r="LIG677" s="275"/>
      <c r="LIU677" s="247"/>
      <c r="LIV677" s="230"/>
      <c r="LIW677" s="275"/>
      <c r="LJK677" s="247"/>
      <c r="LJL677" s="230"/>
      <c r="LJM677" s="275"/>
      <c r="LKA677" s="247"/>
      <c r="LKB677" s="230"/>
      <c r="LKC677" s="275"/>
      <c r="LKQ677" s="247"/>
      <c r="LKR677" s="230"/>
      <c r="LKS677" s="275"/>
      <c r="LLG677" s="247"/>
      <c r="LLH677" s="230"/>
      <c r="LLI677" s="275"/>
      <c r="LLW677" s="247"/>
      <c r="LLX677" s="230"/>
      <c r="LLY677" s="275"/>
      <c r="LMM677" s="247"/>
      <c r="LMN677" s="230"/>
      <c r="LMO677" s="275"/>
      <c r="LNC677" s="247"/>
      <c r="LND677" s="230"/>
      <c r="LNE677" s="275"/>
      <c r="LNS677" s="247"/>
      <c r="LNT677" s="230"/>
      <c r="LNU677" s="275"/>
      <c r="LOI677" s="247"/>
      <c r="LOJ677" s="230"/>
      <c r="LOK677" s="275"/>
      <c r="LOY677" s="247"/>
      <c r="LOZ677" s="230"/>
      <c r="LPA677" s="275"/>
      <c r="LPO677" s="247"/>
      <c r="LPP677" s="230"/>
      <c r="LPQ677" s="275"/>
      <c r="LQE677" s="247"/>
      <c r="LQF677" s="230"/>
      <c r="LQG677" s="275"/>
      <c r="LQU677" s="247"/>
      <c r="LQV677" s="230"/>
      <c r="LQW677" s="275"/>
      <c r="LRK677" s="247"/>
      <c r="LRL677" s="230"/>
      <c r="LRM677" s="275"/>
      <c r="LSA677" s="247"/>
      <c r="LSB677" s="230"/>
      <c r="LSC677" s="275"/>
      <c r="LSQ677" s="247"/>
      <c r="LSR677" s="230"/>
      <c r="LSS677" s="275"/>
      <c r="LTG677" s="247"/>
      <c r="LTH677" s="230"/>
      <c r="LTI677" s="275"/>
      <c r="LTW677" s="247"/>
      <c r="LTX677" s="230"/>
      <c r="LTY677" s="275"/>
      <c r="LUM677" s="247"/>
      <c r="LUN677" s="230"/>
      <c r="LUO677" s="275"/>
      <c r="LVC677" s="247"/>
      <c r="LVD677" s="230"/>
      <c r="LVE677" s="275"/>
      <c r="LVS677" s="247"/>
      <c r="LVT677" s="230"/>
      <c r="LVU677" s="275"/>
      <c r="LWI677" s="247"/>
      <c r="LWJ677" s="230"/>
      <c r="LWK677" s="275"/>
      <c r="LWY677" s="247"/>
      <c r="LWZ677" s="230"/>
      <c r="LXA677" s="275"/>
      <c r="LXO677" s="247"/>
      <c r="LXP677" s="230"/>
      <c r="LXQ677" s="275"/>
      <c r="LYE677" s="247"/>
      <c r="LYF677" s="230"/>
      <c r="LYG677" s="275"/>
      <c r="LYU677" s="247"/>
      <c r="LYV677" s="230"/>
      <c r="LYW677" s="275"/>
      <c r="LZK677" s="247"/>
      <c r="LZL677" s="230"/>
      <c r="LZM677" s="275"/>
      <c r="MAA677" s="247"/>
      <c r="MAB677" s="230"/>
      <c r="MAC677" s="275"/>
      <c r="MAQ677" s="247"/>
      <c r="MAR677" s="230"/>
      <c r="MAS677" s="275"/>
      <c r="MBG677" s="247"/>
      <c r="MBH677" s="230"/>
      <c r="MBI677" s="275"/>
      <c r="MBW677" s="247"/>
      <c r="MBX677" s="230"/>
      <c r="MBY677" s="275"/>
      <c r="MCM677" s="247"/>
      <c r="MCN677" s="230"/>
      <c r="MCO677" s="275"/>
      <c r="MDC677" s="247"/>
      <c r="MDD677" s="230"/>
      <c r="MDE677" s="275"/>
      <c r="MDS677" s="247"/>
      <c r="MDT677" s="230"/>
      <c r="MDU677" s="275"/>
      <c r="MEI677" s="247"/>
      <c r="MEJ677" s="230"/>
      <c r="MEK677" s="275"/>
      <c r="MEY677" s="247"/>
      <c r="MEZ677" s="230"/>
      <c r="MFA677" s="275"/>
      <c r="MFO677" s="247"/>
      <c r="MFP677" s="230"/>
      <c r="MFQ677" s="275"/>
      <c r="MGE677" s="247"/>
      <c r="MGF677" s="230"/>
      <c r="MGG677" s="275"/>
      <c r="MGU677" s="247"/>
      <c r="MGV677" s="230"/>
      <c r="MGW677" s="275"/>
      <c r="MHK677" s="247"/>
      <c r="MHL677" s="230"/>
      <c r="MHM677" s="275"/>
      <c r="MIA677" s="247"/>
      <c r="MIB677" s="230"/>
      <c r="MIC677" s="275"/>
      <c r="MIQ677" s="247"/>
      <c r="MIR677" s="230"/>
      <c r="MIS677" s="275"/>
      <c r="MJG677" s="247"/>
      <c r="MJH677" s="230"/>
      <c r="MJI677" s="275"/>
      <c r="MJW677" s="247"/>
      <c r="MJX677" s="230"/>
      <c r="MJY677" s="275"/>
      <c r="MKM677" s="247"/>
      <c r="MKN677" s="230"/>
      <c r="MKO677" s="275"/>
      <c r="MLC677" s="247"/>
      <c r="MLD677" s="230"/>
      <c r="MLE677" s="275"/>
      <c r="MLS677" s="247"/>
      <c r="MLT677" s="230"/>
      <c r="MLU677" s="275"/>
      <c r="MMI677" s="247"/>
      <c r="MMJ677" s="230"/>
      <c r="MMK677" s="275"/>
      <c r="MMY677" s="247"/>
      <c r="MMZ677" s="230"/>
      <c r="MNA677" s="275"/>
      <c r="MNO677" s="247"/>
      <c r="MNP677" s="230"/>
      <c r="MNQ677" s="275"/>
      <c r="MOE677" s="247"/>
      <c r="MOF677" s="230"/>
      <c r="MOG677" s="275"/>
      <c r="MOU677" s="247"/>
      <c r="MOV677" s="230"/>
      <c r="MOW677" s="275"/>
      <c r="MPK677" s="247"/>
      <c r="MPL677" s="230"/>
      <c r="MPM677" s="275"/>
      <c r="MQA677" s="247"/>
      <c r="MQB677" s="230"/>
      <c r="MQC677" s="275"/>
      <c r="MQQ677" s="247"/>
      <c r="MQR677" s="230"/>
      <c r="MQS677" s="275"/>
      <c r="MRG677" s="247"/>
      <c r="MRH677" s="230"/>
      <c r="MRI677" s="275"/>
      <c r="MRW677" s="247"/>
      <c r="MRX677" s="230"/>
      <c r="MRY677" s="275"/>
      <c r="MSM677" s="247"/>
      <c r="MSN677" s="230"/>
      <c r="MSO677" s="275"/>
      <c r="MTC677" s="247"/>
      <c r="MTD677" s="230"/>
      <c r="MTE677" s="275"/>
      <c r="MTS677" s="247"/>
      <c r="MTT677" s="230"/>
      <c r="MTU677" s="275"/>
      <c r="MUI677" s="247"/>
      <c r="MUJ677" s="230"/>
      <c r="MUK677" s="275"/>
      <c r="MUY677" s="247"/>
      <c r="MUZ677" s="230"/>
      <c r="MVA677" s="275"/>
      <c r="MVO677" s="247"/>
      <c r="MVP677" s="230"/>
      <c r="MVQ677" s="275"/>
      <c r="MWE677" s="247"/>
      <c r="MWF677" s="230"/>
      <c r="MWG677" s="275"/>
      <c r="MWU677" s="247"/>
      <c r="MWV677" s="230"/>
      <c r="MWW677" s="275"/>
      <c r="MXK677" s="247"/>
      <c r="MXL677" s="230"/>
      <c r="MXM677" s="275"/>
      <c r="MYA677" s="247"/>
      <c r="MYB677" s="230"/>
      <c r="MYC677" s="275"/>
      <c r="MYQ677" s="247"/>
      <c r="MYR677" s="230"/>
      <c r="MYS677" s="275"/>
      <c r="MZG677" s="247"/>
      <c r="MZH677" s="230"/>
      <c r="MZI677" s="275"/>
      <c r="MZW677" s="247"/>
      <c r="MZX677" s="230"/>
      <c r="MZY677" s="275"/>
      <c r="NAM677" s="247"/>
      <c r="NAN677" s="230"/>
      <c r="NAO677" s="275"/>
      <c r="NBC677" s="247"/>
      <c r="NBD677" s="230"/>
      <c r="NBE677" s="275"/>
      <c r="NBS677" s="247"/>
      <c r="NBT677" s="230"/>
      <c r="NBU677" s="275"/>
      <c r="NCI677" s="247"/>
      <c r="NCJ677" s="230"/>
      <c r="NCK677" s="275"/>
      <c r="NCY677" s="247"/>
      <c r="NCZ677" s="230"/>
      <c r="NDA677" s="275"/>
      <c r="NDO677" s="247"/>
      <c r="NDP677" s="230"/>
      <c r="NDQ677" s="275"/>
      <c r="NEE677" s="247"/>
      <c r="NEF677" s="230"/>
      <c r="NEG677" s="275"/>
      <c r="NEU677" s="247"/>
      <c r="NEV677" s="230"/>
      <c r="NEW677" s="275"/>
      <c r="NFK677" s="247"/>
      <c r="NFL677" s="230"/>
      <c r="NFM677" s="275"/>
      <c r="NGA677" s="247"/>
      <c r="NGB677" s="230"/>
      <c r="NGC677" s="275"/>
      <c r="NGQ677" s="247"/>
      <c r="NGR677" s="230"/>
      <c r="NGS677" s="275"/>
      <c r="NHG677" s="247"/>
      <c r="NHH677" s="230"/>
      <c r="NHI677" s="275"/>
      <c r="NHW677" s="247"/>
      <c r="NHX677" s="230"/>
      <c r="NHY677" s="275"/>
      <c r="NIM677" s="247"/>
      <c r="NIN677" s="230"/>
      <c r="NIO677" s="275"/>
      <c r="NJC677" s="247"/>
      <c r="NJD677" s="230"/>
      <c r="NJE677" s="275"/>
      <c r="NJS677" s="247"/>
      <c r="NJT677" s="230"/>
      <c r="NJU677" s="275"/>
      <c r="NKI677" s="247"/>
      <c r="NKJ677" s="230"/>
      <c r="NKK677" s="275"/>
      <c r="NKY677" s="247"/>
      <c r="NKZ677" s="230"/>
      <c r="NLA677" s="275"/>
      <c r="NLO677" s="247"/>
      <c r="NLP677" s="230"/>
      <c r="NLQ677" s="275"/>
      <c r="NME677" s="247"/>
      <c r="NMF677" s="230"/>
      <c r="NMG677" s="275"/>
      <c r="NMU677" s="247"/>
      <c r="NMV677" s="230"/>
      <c r="NMW677" s="275"/>
      <c r="NNK677" s="247"/>
      <c r="NNL677" s="230"/>
      <c r="NNM677" s="275"/>
      <c r="NOA677" s="247"/>
      <c r="NOB677" s="230"/>
      <c r="NOC677" s="275"/>
      <c r="NOQ677" s="247"/>
      <c r="NOR677" s="230"/>
      <c r="NOS677" s="275"/>
      <c r="NPG677" s="247"/>
      <c r="NPH677" s="230"/>
      <c r="NPI677" s="275"/>
      <c r="NPW677" s="247"/>
      <c r="NPX677" s="230"/>
      <c r="NPY677" s="275"/>
      <c r="NQM677" s="247"/>
      <c r="NQN677" s="230"/>
      <c r="NQO677" s="275"/>
      <c r="NRC677" s="247"/>
      <c r="NRD677" s="230"/>
      <c r="NRE677" s="275"/>
      <c r="NRS677" s="247"/>
      <c r="NRT677" s="230"/>
      <c r="NRU677" s="275"/>
      <c r="NSI677" s="247"/>
      <c r="NSJ677" s="230"/>
      <c r="NSK677" s="275"/>
      <c r="NSY677" s="247"/>
      <c r="NSZ677" s="230"/>
      <c r="NTA677" s="275"/>
      <c r="NTO677" s="247"/>
      <c r="NTP677" s="230"/>
      <c r="NTQ677" s="275"/>
      <c r="NUE677" s="247"/>
      <c r="NUF677" s="230"/>
      <c r="NUG677" s="275"/>
      <c r="NUU677" s="247"/>
      <c r="NUV677" s="230"/>
      <c r="NUW677" s="275"/>
      <c r="NVK677" s="247"/>
      <c r="NVL677" s="230"/>
      <c r="NVM677" s="275"/>
      <c r="NWA677" s="247"/>
      <c r="NWB677" s="230"/>
      <c r="NWC677" s="275"/>
      <c r="NWQ677" s="247"/>
      <c r="NWR677" s="230"/>
      <c r="NWS677" s="275"/>
      <c r="NXG677" s="247"/>
      <c r="NXH677" s="230"/>
      <c r="NXI677" s="275"/>
      <c r="NXW677" s="247"/>
      <c r="NXX677" s="230"/>
      <c r="NXY677" s="275"/>
      <c r="NYM677" s="247"/>
      <c r="NYN677" s="230"/>
      <c r="NYO677" s="275"/>
      <c r="NZC677" s="247"/>
      <c r="NZD677" s="230"/>
      <c r="NZE677" s="275"/>
      <c r="NZS677" s="247"/>
      <c r="NZT677" s="230"/>
      <c r="NZU677" s="275"/>
      <c r="OAI677" s="247"/>
      <c r="OAJ677" s="230"/>
      <c r="OAK677" s="275"/>
      <c r="OAY677" s="247"/>
      <c r="OAZ677" s="230"/>
      <c r="OBA677" s="275"/>
      <c r="OBO677" s="247"/>
      <c r="OBP677" s="230"/>
      <c r="OBQ677" s="275"/>
      <c r="OCE677" s="247"/>
      <c r="OCF677" s="230"/>
      <c r="OCG677" s="275"/>
      <c r="OCU677" s="247"/>
      <c r="OCV677" s="230"/>
      <c r="OCW677" s="275"/>
      <c r="ODK677" s="247"/>
      <c r="ODL677" s="230"/>
      <c r="ODM677" s="275"/>
      <c r="OEA677" s="247"/>
      <c r="OEB677" s="230"/>
      <c r="OEC677" s="275"/>
      <c r="OEQ677" s="247"/>
      <c r="OER677" s="230"/>
      <c r="OES677" s="275"/>
      <c r="OFG677" s="247"/>
      <c r="OFH677" s="230"/>
      <c r="OFI677" s="275"/>
      <c r="OFW677" s="247"/>
      <c r="OFX677" s="230"/>
      <c r="OFY677" s="275"/>
      <c r="OGM677" s="247"/>
      <c r="OGN677" s="230"/>
      <c r="OGO677" s="275"/>
      <c r="OHC677" s="247"/>
      <c r="OHD677" s="230"/>
      <c r="OHE677" s="275"/>
      <c r="OHS677" s="247"/>
      <c r="OHT677" s="230"/>
      <c r="OHU677" s="275"/>
      <c r="OII677" s="247"/>
      <c r="OIJ677" s="230"/>
      <c r="OIK677" s="275"/>
      <c r="OIY677" s="247"/>
      <c r="OIZ677" s="230"/>
      <c r="OJA677" s="275"/>
      <c r="OJO677" s="247"/>
      <c r="OJP677" s="230"/>
      <c r="OJQ677" s="275"/>
      <c r="OKE677" s="247"/>
      <c r="OKF677" s="230"/>
      <c r="OKG677" s="275"/>
      <c r="OKU677" s="247"/>
      <c r="OKV677" s="230"/>
      <c r="OKW677" s="275"/>
      <c r="OLK677" s="247"/>
      <c r="OLL677" s="230"/>
      <c r="OLM677" s="275"/>
      <c r="OMA677" s="247"/>
      <c r="OMB677" s="230"/>
      <c r="OMC677" s="275"/>
      <c r="OMQ677" s="247"/>
      <c r="OMR677" s="230"/>
      <c r="OMS677" s="275"/>
      <c r="ONG677" s="247"/>
      <c r="ONH677" s="230"/>
      <c r="ONI677" s="275"/>
      <c r="ONW677" s="247"/>
      <c r="ONX677" s="230"/>
      <c r="ONY677" s="275"/>
      <c r="OOM677" s="247"/>
      <c r="OON677" s="230"/>
      <c r="OOO677" s="275"/>
      <c r="OPC677" s="247"/>
      <c r="OPD677" s="230"/>
      <c r="OPE677" s="275"/>
      <c r="OPS677" s="247"/>
      <c r="OPT677" s="230"/>
      <c r="OPU677" s="275"/>
      <c r="OQI677" s="247"/>
      <c r="OQJ677" s="230"/>
      <c r="OQK677" s="275"/>
      <c r="OQY677" s="247"/>
      <c r="OQZ677" s="230"/>
      <c r="ORA677" s="275"/>
      <c r="ORO677" s="247"/>
      <c r="ORP677" s="230"/>
      <c r="ORQ677" s="275"/>
      <c r="OSE677" s="247"/>
      <c r="OSF677" s="230"/>
      <c r="OSG677" s="275"/>
      <c r="OSU677" s="247"/>
      <c r="OSV677" s="230"/>
      <c r="OSW677" s="275"/>
      <c r="OTK677" s="247"/>
      <c r="OTL677" s="230"/>
      <c r="OTM677" s="275"/>
      <c r="OUA677" s="247"/>
      <c r="OUB677" s="230"/>
      <c r="OUC677" s="275"/>
      <c r="OUQ677" s="247"/>
      <c r="OUR677" s="230"/>
      <c r="OUS677" s="275"/>
      <c r="OVG677" s="247"/>
      <c r="OVH677" s="230"/>
      <c r="OVI677" s="275"/>
      <c r="OVW677" s="247"/>
      <c r="OVX677" s="230"/>
      <c r="OVY677" s="275"/>
      <c r="OWM677" s="247"/>
      <c r="OWN677" s="230"/>
      <c r="OWO677" s="275"/>
      <c r="OXC677" s="247"/>
      <c r="OXD677" s="230"/>
      <c r="OXE677" s="275"/>
      <c r="OXS677" s="247"/>
      <c r="OXT677" s="230"/>
      <c r="OXU677" s="275"/>
      <c r="OYI677" s="247"/>
      <c r="OYJ677" s="230"/>
      <c r="OYK677" s="275"/>
      <c r="OYY677" s="247"/>
      <c r="OYZ677" s="230"/>
      <c r="OZA677" s="275"/>
      <c r="OZO677" s="247"/>
      <c r="OZP677" s="230"/>
      <c r="OZQ677" s="275"/>
      <c r="PAE677" s="247"/>
      <c r="PAF677" s="230"/>
      <c r="PAG677" s="275"/>
      <c r="PAU677" s="247"/>
      <c r="PAV677" s="230"/>
      <c r="PAW677" s="275"/>
      <c r="PBK677" s="247"/>
      <c r="PBL677" s="230"/>
      <c r="PBM677" s="275"/>
      <c r="PCA677" s="247"/>
      <c r="PCB677" s="230"/>
      <c r="PCC677" s="275"/>
      <c r="PCQ677" s="247"/>
      <c r="PCR677" s="230"/>
      <c r="PCS677" s="275"/>
      <c r="PDG677" s="247"/>
      <c r="PDH677" s="230"/>
      <c r="PDI677" s="275"/>
      <c r="PDW677" s="247"/>
      <c r="PDX677" s="230"/>
      <c r="PDY677" s="275"/>
      <c r="PEM677" s="247"/>
      <c r="PEN677" s="230"/>
      <c r="PEO677" s="275"/>
      <c r="PFC677" s="247"/>
      <c r="PFD677" s="230"/>
      <c r="PFE677" s="275"/>
      <c r="PFS677" s="247"/>
      <c r="PFT677" s="230"/>
      <c r="PFU677" s="275"/>
      <c r="PGI677" s="247"/>
      <c r="PGJ677" s="230"/>
      <c r="PGK677" s="275"/>
      <c r="PGY677" s="247"/>
      <c r="PGZ677" s="230"/>
      <c r="PHA677" s="275"/>
      <c r="PHO677" s="247"/>
      <c r="PHP677" s="230"/>
      <c r="PHQ677" s="275"/>
      <c r="PIE677" s="247"/>
      <c r="PIF677" s="230"/>
      <c r="PIG677" s="275"/>
      <c r="PIU677" s="247"/>
      <c r="PIV677" s="230"/>
      <c r="PIW677" s="275"/>
      <c r="PJK677" s="247"/>
      <c r="PJL677" s="230"/>
      <c r="PJM677" s="275"/>
      <c r="PKA677" s="247"/>
      <c r="PKB677" s="230"/>
      <c r="PKC677" s="275"/>
      <c r="PKQ677" s="247"/>
      <c r="PKR677" s="230"/>
      <c r="PKS677" s="275"/>
      <c r="PLG677" s="247"/>
      <c r="PLH677" s="230"/>
      <c r="PLI677" s="275"/>
      <c r="PLW677" s="247"/>
      <c r="PLX677" s="230"/>
      <c r="PLY677" s="275"/>
      <c r="PMM677" s="247"/>
      <c r="PMN677" s="230"/>
      <c r="PMO677" s="275"/>
      <c r="PNC677" s="247"/>
      <c r="PND677" s="230"/>
      <c r="PNE677" s="275"/>
      <c r="PNS677" s="247"/>
      <c r="PNT677" s="230"/>
      <c r="PNU677" s="275"/>
      <c r="POI677" s="247"/>
      <c r="POJ677" s="230"/>
      <c r="POK677" s="275"/>
      <c r="POY677" s="247"/>
      <c r="POZ677" s="230"/>
      <c r="PPA677" s="275"/>
      <c r="PPO677" s="247"/>
      <c r="PPP677" s="230"/>
      <c r="PPQ677" s="275"/>
      <c r="PQE677" s="247"/>
      <c r="PQF677" s="230"/>
      <c r="PQG677" s="275"/>
      <c r="PQU677" s="247"/>
      <c r="PQV677" s="230"/>
      <c r="PQW677" s="275"/>
      <c r="PRK677" s="247"/>
      <c r="PRL677" s="230"/>
      <c r="PRM677" s="275"/>
      <c r="PSA677" s="247"/>
      <c r="PSB677" s="230"/>
      <c r="PSC677" s="275"/>
      <c r="PSQ677" s="247"/>
      <c r="PSR677" s="230"/>
      <c r="PSS677" s="275"/>
      <c r="PTG677" s="247"/>
      <c r="PTH677" s="230"/>
      <c r="PTI677" s="275"/>
      <c r="PTW677" s="247"/>
      <c r="PTX677" s="230"/>
      <c r="PTY677" s="275"/>
      <c r="PUM677" s="247"/>
      <c r="PUN677" s="230"/>
      <c r="PUO677" s="275"/>
      <c r="PVC677" s="247"/>
      <c r="PVD677" s="230"/>
      <c r="PVE677" s="275"/>
      <c r="PVS677" s="247"/>
      <c r="PVT677" s="230"/>
      <c r="PVU677" s="275"/>
      <c r="PWI677" s="247"/>
      <c r="PWJ677" s="230"/>
      <c r="PWK677" s="275"/>
      <c r="PWY677" s="247"/>
      <c r="PWZ677" s="230"/>
      <c r="PXA677" s="275"/>
      <c r="PXO677" s="247"/>
      <c r="PXP677" s="230"/>
      <c r="PXQ677" s="275"/>
      <c r="PYE677" s="247"/>
      <c r="PYF677" s="230"/>
      <c r="PYG677" s="275"/>
      <c r="PYU677" s="247"/>
      <c r="PYV677" s="230"/>
      <c r="PYW677" s="275"/>
      <c r="PZK677" s="247"/>
      <c r="PZL677" s="230"/>
      <c r="PZM677" s="275"/>
      <c r="QAA677" s="247"/>
      <c r="QAB677" s="230"/>
      <c r="QAC677" s="275"/>
      <c r="QAQ677" s="247"/>
      <c r="QAR677" s="230"/>
      <c r="QAS677" s="275"/>
      <c r="QBG677" s="247"/>
      <c r="QBH677" s="230"/>
      <c r="QBI677" s="275"/>
      <c r="QBW677" s="247"/>
      <c r="QBX677" s="230"/>
      <c r="QBY677" s="275"/>
      <c r="QCM677" s="247"/>
      <c r="QCN677" s="230"/>
      <c r="QCO677" s="275"/>
      <c r="QDC677" s="247"/>
      <c r="QDD677" s="230"/>
      <c r="QDE677" s="275"/>
      <c r="QDS677" s="247"/>
      <c r="QDT677" s="230"/>
      <c r="QDU677" s="275"/>
      <c r="QEI677" s="247"/>
      <c r="QEJ677" s="230"/>
      <c r="QEK677" s="275"/>
      <c r="QEY677" s="247"/>
      <c r="QEZ677" s="230"/>
      <c r="QFA677" s="275"/>
      <c r="QFO677" s="247"/>
      <c r="QFP677" s="230"/>
      <c r="QFQ677" s="275"/>
      <c r="QGE677" s="247"/>
      <c r="QGF677" s="230"/>
      <c r="QGG677" s="275"/>
      <c r="QGU677" s="247"/>
      <c r="QGV677" s="230"/>
      <c r="QGW677" s="275"/>
      <c r="QHK677" s="247"/>
      <c r="QHL677" s="230"/>
      <c r="QHM677" s="275"/>
      <c r="QIA677" s="247"/>
      <c r="QIB677" s="230"/>
      <c r="QIC677" s="275"/>
      <c r="QIQ677" s="247"/>
      <c r="QIR677" s="230"/>
      <c r="QIS677" s="275"/>
      <c r="QJG677" s="247"/>
      <c r="QJH677" s="230"/>
      <c r="QJI677" s="275"/>
      <c r="QJW677" s="247"/>
      <c r="QJX677" s="230"/>
      <c r="QJY677" s="275"/>
      <c r="QKM677" s="247"/>
      <c r="QKN677" s="230"/>
      <c r="QKO677" s="275"/>
      <c r="QLC677" s="247"/>
      <c r="QLD677" s="230"/>
      <c r="QLE677" s="275"/>
      <c r="QLS677" s="247"/>
      <c r="QLT677" s="230"/>
      <c r="QLU677" s="275"/>
      <c r="QMI677" s="247"/>
      <c r="QMJ677" s="230"/>
      <c r="QMK677" s="275"/>
      <c r="QMY677" s="247"/>
      <c r="QMZ677" s="230"/>
      <c r="QNA677" s="275"/>
      <c r="QNO677" s="247"/>
      <c r="QNP677" s="230"/>
      <c r="QNQ677" s="275"/>
      <c r="QOE677" s="247"/>
      <c r="QOF677" s="230"/>
      <c r="QOG677" s="275"/>
      <c r="QOU677" s="247"/>
      <c r="QOV677" s="230"/>
      <c r="QOW677" s="275"/>
      <c r="QPK677" s="247"/>
      <c r="QPL677" s="230"/>
      <c r="QPM677" s="275"/>
      <c r="QQA677" s="247"/>
      <c r="QQB677" s="230"/>
      <c r="QQC677" s="275"/>
      <c r="QQQ677" s="247"/>
      <c r="QQR677" s="230"/>
      <c r="QQS677" s="275"/>
      <c r="QRG677" s="247"/>
      <c r="QRH677" s="230"/>
      <c r="QRI677" s="275"/>
      <c r="QRW677" s="247"/>
      <c r="QRX677" s="230"/>
      <c r="QRY677" s="275"/>
      <c r="QSM677" s="247"/>
      <c r="QSN677" s="230"/>
      <c r="QSO677" s="275"/>
      <c r="QTC677" s="247"/>
      <c r="QTD677" s="230"/>
      <c r="QTE677" s="275"/>
      <c r="QTS677" s="247"/>
      <c r="QTT677" s="230"/>
      <c r="QTU677" s="275"/>
      <c r="QUI677" s="247"/>
      <c r="QUJ677" s="230"/>
      <c r="QUK677" s="275"/>
      <c r="QUY677" s="247"/>
      <c r="QUZ677" s="230"/>
      <c r="QVA677" s="275"/>
      <c r="QVO677" s="247"/>
      <c r="QVP677" s="230"/>
      <c r="QVQ677" s="275"/>
      <c r="QWE677" s="247"/>
      <c r="QWF677" s="230"/>
      <c r="QWG677" s="275"/>
      <c r="QWU677" s="247"/>
      <c r="QWV677" s="230"/>
      <c r="QWW677" s="275"/>
      <c r="QXK677" s="247"/>
      <c r="QXL677" s="230"/>
      <c r="QXM677" s="275"/>
      <c r="QYA677" s="247"/>
      <c r="QYB677" s="230"/>
      <c r="QYC677" s="275"/>
      <c r="QYQ677" s="247"/>
      <c r="QYR677" s="230"/>
      <c r="QYS677" s="275"/>
      <c r="QZG677" s="247"/>
      <c r="QZH677" s="230"/>
      <c r="QZI677" s="275"/>
      <c r="QZW677" s="247"/>
      <c r="QZX677" s="230"/>
      <c r="QZY677" s="275"/>
      <c r="RAM677" s="247"/>
      <c r="RAN677" s="230"/>
      <c r="RAO677" s="275"/>
      <c r="RBC677" s="247"/>
      <c r="RBD677" s="230"/>
      <c r="RBE677" s="275"/>
      <c r="RBS677" s="247"/>
      <c r="RBT677" s="230"/>
      <c r="RBU677" s="275"/>
      <c r="RCI677" s="247"/>
      <c r="RCJ677" s="230"/>
      <c r="RCK677" s="275"/>
      <c r="RCY677" s="247"/>
      <c r="RCZ677" s="230"/>
      <c r="RDA677" s="275"/>
      <c r="RDO677" s="247"/>
      <c r="RDP677" s="230"/>
      <c r="RDQ677" s="275"/>
      <c r="REE677" s="247"/>
      <c r="REF677" s="230"/>
      <c r="REG677" s="275"/>
      <c r="REU677" s="247"/>
      <c r="REV677" s="230"/>
      <c r="REW677" s="275"/>
      <c r="RFK677" s="247"/>
      <c r="RFL677" s="230"/>
      <c r="RFM677" s="275"/>
      <c r="RGA677" s="247"/>
      <c r="RGB677" s="230"/>
      <c r="RGC677" s="275"/>
      <c r="RGQ677" s="247"/>
      <c r="RGR677" s="230"/>
      <c r="RGS677" s="275"/>
      <c r="RHG677" s="247"/>
      <c r="RHH677" s="230"/>
      <c r="RHI677" s="275"/>
      <c r="RHW677" s="247"/>
      <c r="RHX677" s="230"/>
      <c r="RHY677" s="275"/>
      <c r="RIM677" s="247"/>
      <c r="RIN677" s="230"/>
      <c r="RIO677" s="275"/>
      <c r="RJC677" s="247"/>
      <c r="RJD677" s="230"/>
      <c r="RJE677" s="275"/>
      <c r="RJS677" s="247"/>
      <c r="RJT677" s="230"/>
      <c r="RJU677" s="275"/>
      <c r="RKI677" s="247"/>
      <c r="RKJ677" s="230"/>
      <c r="RKK677" s="275"/>
      <c r="RKY677" s="247"/>
      <c r="RKZ677" s="230"/>
      <c r="RLA677" s="275"/>
      <c r="RLO677" s="247"/>
      <c r="RLP677" s="230"/>
      <c r="RLQ677" s="275"/>
      <c r="RME677" s="247"/>
      <c r="RMF677" s="230"/>
      <c r="RMG677" s="275"/>
      <c r="RMU677" s="247"/>
      <c r="RMV677" s="230"/>
      <c r="RMW677" s="275"/>
      <c r="RNK677" s="247"/>
      <c r="RNL677" s="230"/>
      <c r="RNM677" s="275"/>
      <c r="ROA677" s="247"/>
      <c r="ROB677" s="230"/>
      <c r="ROC677" s="275"/>
      <c r="ROQ677" s="247"/>
      <c r="ROR677" s="230"/>
      <c r="ROS677" s="275"/>
      <c r="RPG677" s="247"/>
      <c r="RPH677" s="230"/>
      <c r="RPI677" s="275"/>
      <c r="RPW677" s="247"/>
      <c r="RPX677" s="230"/>
      <c r="RPY677" s="275"/>
      <c r="RQM677" s="247"/>
      <c r="RQN677" s="230"/>
      <c r="RQO677" s="275"/>
      <c r="RRC677" s="247"/>
      <c r="RRD677" s="230"/>
      <c r="RRE677" s="275"/>
      <c r="RRS677" s="247"/>
      <c r="RRT677" s="230"/>
      <c r="RRU677" s="275"/>
      <c r="RSI677" s="247"/>
      <c r="RSJ677" s="230"/>
      <c r="RSK677" s="275"/>
      <c r="RSY677" s="247"/>
      <c r="RSZ677" s="230"/>
      <c r="RTA677" s="275"/>
      <c r="RTO677" s="247"/>
      <c r="RTP677" s="230"/>
      <c r="RTQ677" s="275"/>
      <c r="RUE677" s="247"/>
      <c r="RUF677" s="230"/>
      <c r="RUG677" s="275"/>
      <c r="RUU677" s="247"/>
      <c r="RUV677" s="230"/>
      <c r="RUW677" s="275"/>
      <c r="RVK677" s="247"/>
      <c r="RVL677" s="230"/>
      <c r="RVM677" s="275"/>
      <c r="RWA677" s="247"/>
      <c r="RWB677" s="230"/>
      <c r="RWC677" s="275"/>
      <c r="RWQ677" s="247"/>
      <c r="RWR677" s="230"/>
      <c r="RWS677" s="275"/>
      <c r="RXG677" s="247"/>
      <c r="RXH677" s="230"/>
      <c r="RXI677" s="275"/>
      <c r="RXW677" s="247"/>
      <c r="RXX677" s="230"/>
      <c r="RXY677" s="275"/>
      <c r="RYM677" s="247"/>
      <c r="RYN677" s="230"/>
      <c r="RYO677" s="275"/>
      <c r="RZC677" s="247"/>
      <c r="RZD677" s="230"/>
      <c r="RZE677" s="275"/>
      <c r="RZS677" s="247"/>
      <c r="RZT677" s="230"/>
      <c r="RZU677" s="275"/>
      <c r="SAI677" s="247"/>
      <c r="SAJ677" s="230"/>
      <c r="SAK677" s="275"/>
      <c r="SAY677" s="247"/>
      <c r="SAZ677" s="230"/>
      <c r="SBA677" s="275"/>
      <c r="SBO677" s="247"/>
      <c r="SBP677" s="230"/>
      <c r="SBQ677" s="275"/>
      <c r="SCE677" s="247"/>
      <c r="SCF677" s="230"/>
      <c r="SCG677" s="275"/>
      <c r="SCU677" s="247"/>
      <c r="SCV677" s="230"/>
      <c r="SCW677" s="275"/>
      <c r="SDK677" s="247"/>
      <c r="SDL677" s="230"/>
      <c r="SDM677" s="275"/>
      <c r="SEA677" s="247"/>
      <c r="SEB677" s="230"/>
      <c r="SEC677" s="275"/>
      <c r="SEQ677" s="247"/>
      <c r="SER677" s="230"/>
      <c r="SES677" s="275"/>
      <c r="SFG677" s="247"/>
      <c r="SFH677" s="230"/>
      <c r="SFI677" s="275"/>
      <c r="SFW677" s="247"/>
      <c r="SFX677" s="230"/>
      <c r="SFY677" s="275"/>
      <c r="SGM677" s="247"/>
      <c r="SGN677" s="230"/>
      <c r="SGO677" s="275"/>
      <c r="SHC677" s="247"/>
      <c r="SHD677" s="230"/>
      <c r="SHE677" s="275"/>
      <c r="SHS677" s="247"/>
      <c r="SHT677" s="230"/>
      <c r="SHU677" s="275"/>
      <c r="SII677" s="247"/>
      <c r="SIJ677" s="230"/>
      <c r="SIK677" s="275"/>
      <c r="SIY677" s="247"/>
      <c r="SIZ677" s="230"/>
      <c r="SJA677" s="275"/>
      <c r="SJO677" s="247"/>
      <c r="SJP677" s="230"/>
      <c r="SJQ677" s="275"/>
      <c r="SKE677" s="247"/>
      <c r="SKF677" s="230"/>
      <c r="SKG677" s="275"/>
      <c r="SKU677" s="247"/>
      <c r="SKV677" s="230"/>
      <c r="SKW677" s="275"/>
      <c r="SLK677" s="247"/>
      <c r="SLL677" s="230"/>
      <c r="SLM677" s="275"/>
      <c r="SMA677" s="247"/>
      <c r="SMB677" s="230"/>
      <c r="SMC677" s="275"/>
      <c r="SMQ677" s="247"/>
      <c r="SMR677" s="230"/>
      <c r="SMS677" s="275"/>
      <c r="SNG677" s="247"/>
      <c r="SNH677" s="230"/>
      <c r="SNI677" s="275"/>
      <c r="SNW677" s="247"/>
      <c r="SNX677" s="230"/>
      <c r="SNY677" s="275"/>
      <c r="SOM677" s="247"/>
      <c r="SON677" s="230"/>
      <c r="SOO677" s="275"/>
      <c r="SPC677" s="247"/>
      <c r="SPD677" s="230"/>
      <c r="SPE677" s="275"/>
      <c r="SPS677" s="247"/>
      <c r="SPT677" s="230"/>
      <c r="SPU677" s="275"/>
      <c r="SQI677" s="247"/>
      <c r="SQJ677" s="230"/>
      <c r="SQK677" s="275"/>
      <c r="SQY677" s="247"/>
      <c r="SQZ677" s="230"/>
      <c r="SRA677" s="275"/>
      <c r="SRO677" s="247"/>
      <c r="SRP677" s="230"/>
      <c r="SRQ677" s="275"/>
      <c r="SSE677" s="247"/>
      <c r="SSF677" s="230"/>
      <c r="SSG677" s="275"/>
      <c r="SSU677" s="247"/>
      <c r="SSV677" s="230"/>
      <c r="SSW677" s="275"/>
      <c r="STK677" s="247"/>
      <c r="STL677" s="230"/>
      <c r="STM677" s="275"/>
      <c r="SUA677" s="247"/>
      <c r="SUB677" s="230"/>
      <c r="SUC677" s="275"/>
      <c r="SUQ677" s="247"/>
      <c r="SUR677" s="230"/>
      <c r="SUS677" s="275"/>
      <c r="SVG677" s="247"/>
      <c r="SVH677" s="230"/>
      <c r="SVI677" s="275"/>
      <c r="SVW677" s="247"/>
      <c r="SVX677" s="230"/>
      <c r="SVY677" s="275"/>
      <c r="SWM677" s="247"/>
      <c r="SWN677" s="230"/>
      <c r="SWO677" s="275"/>
      <c r="SXC677" s="247"/>
      <c r="SXD677" s="230"/>
      <c r="SXE677" s="275"/>
      <c r="SXS677" s="247"/>
      <c r="SXT677" s="230"/>
      <c r="SXU677" s="275"/>
      <c r="SYI677" s="247"/>
      <c r="SYJ677" s="230"/>
      <c r="SYK677" s="275"/>
      <c r="SYY677" s="247"/>
      <c r="SYZ677" s="230"/>
      <c r="SZA677" s="275"/>
      <c r="SZO677" s="247"/>
      <c r="SZP677" s="230"/>
      <c r="SZQ677" s="275"/>
      <c r="TAE677" s="247"/>
      <c r="TAF677" s="230"/>
      <c r="TAG677" s="275"/>
      <c r="TAU677" s="247"/>
      <c r="TAV677" s="230"/>
      <c r="TAW677" s="275"/>
      <c r="TBK677" s="247"/>
      <c r="TBL677" s="230"/>
      <c r="TBM677" s="275"/>
      <c r="TCA677" s="247"/>
      <c r="TCB677" s="230"/>
      <c r="TCC677" s="275"/>
      <c r="TCQ677" s="247"/>
      <c r="TCR677" s="230"/>
      <c r="TCS677" s="275"/>
      <c r="TDG677" s="247"/>
      <c r="TDH677" s="230"/>
      <c r="TDI677" s="275"/>
      <c r="TDW677" s="247"/>
      <c r="TDX677" s="230"/>
      <c r="TDY677" s="275"/>
      <c r="TEM677" s="247"/>
      <c r="TEN677" s="230"/>
      <c r="TEO677" s="275"/>
      <c r="TFC677" s="247"/>
      <c r="TFD677" s="230"/>
      <c r="TFE677" s="275"/>
      <c r="TFS677" s="247"/>
      <c r="TFT677" s="230"/>
      <c r="TFU677" s="275"/>
      <c r="TGI677" s="247"/>
      <c r="TGJ677" s="230"/>
      <c r="TGK677" s="275"/>
      <c r="TGY677" s="247"/>
      <c r="TGZ677" s="230"/>
      <c r="THA677" s="275"/>
      <c r="THO677" s="247"/>
      <c r="THP677" s="230"/>
      <c r="THQ677" s="275"/>
      <c r="TIE677" s="247"/>
      <c r="TIF677" s="230"/>
      <c r="TIG677" s="275"/>
      <c r="TIU677" s="247"/>
      <c r="TIV677" s="230"/>
      <c r="TIW677" s="275"/>
      <c r="TJK677" s="247"/>
      <c r="TJL677" s="230"/>
      <c r="TJM677" s="275"/>
      <c r="TKA677" s="247"/>
      <c r="TKB677" s="230"/>
      <c r="TKC677" s="275"/>
      <c r="TKQ677" s="247"/>
      <c r="TKR677" s="230"/>
      <c r="TKS677" s="275"/>
      <c r="TLG677" s="247"/>
      <c r="TLH677" s="230"/>
      <c r="TLI677" s="275"/>
      <c r="TLW677" s="247"/>
      <c r="TLX677" s="230"/>
      <c r="TLY677" s="275"/>
      <c r="TMM677" s="247"/>
      <c r="TMN677" s="230"/>
      <c r="TMO677" s="275"/>
      <c r="TNC677" s="247"/>
      <c r="TND677" s="230"/>
      <c r="TNE677" s="275"/>
      <c r="TNS677" s="247"/>
      <c r="TNT677" s="230"/>
      <c r="TNU677" s="275"/>
      <c r="TOI677" s="247"/>
      <c r="TOJ677" s="230"/>
      <c r="TOK677" s="275"/>
      <c r="TOY677" s="247"/>
      <c r="TOZ677" s="230"/>
      <c r="TPA677" s="275"/>
      <c r="TPO677" s="247"/>
      <c r="TPP677" s="230"/>
      <c r="TPQ677" s="275"/>
      <c r="TQE677" s="247"/>
      <c r="TQF677" s="230"/>
      <c r="TQG677" s="275"/>
      <c r="TQU677" s="247"/>
      <c r="TQV677" s="230"/>
      <c r="TQW677" s="275"/>
      <c r="TRK677" s="247"/>
      <c r="TRL677" s="230"/>
      <c r="TRM677" s="275"/>
      <c r="TSA677" s="247"/>
      <c r="TSB677" s="230"/>
      <c r="TSC677" s="275"/>
      <c r="TSQ677" s="247"/>
      <c r="TSR677" s="230"/>
      <c r="TSS677" s="275"/>
      <c r="TTG677" s="247"/>
      <c r="TTH677" s="230"/>
      <c r="TTI677" s="275"/>
      <c r="TTW677" s="247"/>
      <c r="TTX677" s="230"/>
      <c r="TTY677" s="275"/>
      <c r="TUM677" s="247"/>
      <c r="TUN677" s="230"/>
      <c r="TUO677" s="275"/>
      <c r="TVC677" s="247"/>
      <c r="TVD677" s="230"/>
      <c r="TVE677" s="275"/>
      <c r="TVS677" s="247"/>
      <c r="TVT677" s="230"/>
      <c r="TVU677" s="275"/>
      <c r="TWI677" s="247"/>
      <c r="TWJ677" s="230"/>
      <c r="TWK677" s="275"/>
      <c r="TWY677" s="247"/>
      <c r="TWZ677" s="230"/>
      <c r="TXA677" s="275"/>
      <c r="TXO677" s="247"/>
      <c r="TXP677" s="230"/>
      <c r="TXQ677" s="275"/>
      <c r="TYE677" s="247"/>
      <c r="TYF677" s="230"/>
      <c r="TYG677" s="275"/>
      <c r="TYU677" s="247"/>
      <c r="TYV677" s="230"/>
      <c r="TYW677" s="275"/>
      <c r="TZK677" s="247"/>
      <c r="TZL677" s="230"/>
      <c r="TZM677" s="275"/>
      <c r="UAA677" s="247"/>
      <c r="UAB677" s="230"/>
      <c r="UAC677" s="275"/>
      <c r="UAQ677" s="247"/>
      <c r="UAR677" s="230"/>
      <c r="UAS677" s="275"/>
      <c r="UBG677" s="247"/>
      <c r="UBH677" s="230"/>
      <c r="UBI677" s="275"/>
      <c r="UBW677" s="247"/>
      <c r="UBX677" s="230"/>
      <c r="UBY677" s="275"/>
      <c r="UCM677" s="247"/>
      <c r="UCN677" s="230"/>
      <c r="UCO677" s="275"/>
      <c r="UDC677" s="247"/>
      <c r="UDD677" s="230"/>
      <c r="UDE677" s="275"/>
      <c r="UDS677" s="247"/>
      <c r="UDT677" s="230"/>
      <c r="UDU677" s="275"/>
      <c r="UEI677" s="247"/>
      <c r="UEJ677" s="230"/>
      <c r="UEK677" s="275"/>
      <c r="UEY677" s="247"/>
      <c r="UEZ677" s="230"/>
      <c r="UFA677" s="275"/>
      <c r="UFO677" s="247"/>
      <c r="UFP677" s="230"/>
      <c r="UFQ677" s="275"/>
      <c r="UGE677" s="247"/>
      <c r="UGF677" s="230"/>
      <c r="UGG677" s="275"/>
      <c r="UGU677" s="247"/>
      <c r="UGV677" s="230"/>
      <c r="UGW677" s="275"/>
      <c r="UHK677" s="247"/>
      <c r="UHL677" s="230"/>
      <c r="UHM677" s="275"/>
      <c r="UIA677" s="247"/>
      <c r="UIB677" s="230"/>
      <c r="UIC677" s="275"/>
      <c r="UIQ677" s="247"/>
      <c r="UIR677" s="230"/>
      <c r="UIS677" s="275"/>
      <c r="UJG677" s="247"/>
      <c r="UJH677" s="230"/>
      <c r="UJI677" s="275"/>
      <c r="UJW677" s="247"/>
      <c r="UJX677" s="230"/>
      <c r="UJY677" s="275"/>
      <c r="UKM677" s="247"/>
      <c r="UKN677" s="230"/>
      <c r="UKO677" s="275"/>
      <c r="ULC677" s="247"/>
      <c r="ULD677" s="230"/>
      <c r="ULE677" s="275"/>
      <c r="ULS677" s="247"/>
      <c r="ULT677" s="230"/>
      <c r="ULU677" s="275"/>
      <c r="UMI677" s="247"/>
      <c r="UMJ677" s="230"/>
      <c r="UMK677" s="275"/>
      <c r="UMY677" s="247"/>
      <c r="UMZ677" s="230"/>
      <c r="UNA677" s="275"/>
      <c r="UNO677" s="247"/>
      <c r="UNP677" s="230"/>
      <c r="UNQ677" s="275"/>
      <c r="UOE677" s="247"/>
      <c r="UOF677" s="230"/>
      <c r="UOG677" s="275"/>
      <c r="UOU677" s="247"/>
      <c r="UOV677" s="230"/>
      <c r="UOW677" s="275"/>
      <c r="UPK677" s="247"/>
      <c r="UPL677" s="230"/>
      <c r="UPM677" s="275"/>
      <c r="UQA677" s="247"/>
      <c r="UQB677" s="230"/>
      <c r="UQC677" s="275"/>
      <c r="UQQ677" s="247"/>
      <c r="UQR677" s="230"/>
      <c r="UQS677" s="275"/>
      <c r="URG677" s="247"/>
      <c r="URH677" s="230"/>
      <c r="URI677" s="275"/>
      <c r="URW677" s="247"/>
      <c r="URX677" s="230"/>
      <c r="URY677" s="275"/>
      <c r="USM677" s="247"/>
      <c r="USN677" s="230"/>
      <c r="USO677" s="275"/>
      <c r="UTC677" s="247"/>
      <c r="UTD677" s="230"/>
      <c r="UTE677" s="275"/>
      <c r="UTS677" s="247"/>
      <c r="UTT677" s="230"/>
      <c r="UTU677" s="275"/>
      <c r="UUI677" s="247"/>
      <c r="UUJ677" s="230"/>
      <c r="UUK677" s="275"/>
      <c r="UUY677" s="247"/>
      <c r="UUZ677" s="230"/>
      <c r="UVA677" s="275"/>
      <c r="UVO677" s="247"/>
      <c r="UVP677" s="230"/>
      <c r="UVQ677" s="275"/>
      <c r="UWE677" s="247"/>
      <c r="UWF677" s="230"/>
      <c r="UWG677" s="275"/>
      <c r="UWU677" s="247"/>
      <c r="UWV677" s="230"/>
      <c r="UWW677" s="275"/>
      <c r="UXK677" s="247"/>
      <c r="UXL677" s="230"/>
      <c r="UXM677" s="275"/>
      <c r="UYA677" s="247"/>
      <c r="UYB677" s="230"/>
      <c r="UYC677" s="275"/>
      <c r="UYQ677" s="247"/>
      <c r="UYR677" s="230"/>
      <c r="UYS677" s="275"/>
      <c r="UZG677" s="247"/>
      <c r="UZH677" s="230"/>
      <c r="UZI677" s="275"/>
      <c r="UZW677" s="247"/>
      <c r="UZX677" s="230"/>
      <c r="UZY677" s="275"/>
      <c r="VAM677" s="247"/>
      <c r="VAN677" s="230"/>
      <c r="VAO677" s="275"/>
      <c r="VBC677" s="247"/>
      <c r="VBD677" s="230"/>
      <c r="VBE677" s="275"/>
      <c r="VBS677" s="247"/>
      <c r="VBT677" s="230"/>
      <c r="VBU677" s="275"/>
      <c r="VCI677" s="247"/>
      <c r="VCJ677" s="230"/>
      <c r="VCK677" s="275"/>
      <c r="VCY677" s="247"/>
      <c r="VCZ677" s="230"/>
      <c r="VDA677" s="275"/>
      <c r="VDO677" s="247"/>
      <c r="VDP677" s="230"/>
      <c r="VDQ677" s="275"/>
      <c r="VEE677" s="247"/>
      <c r="VEF677" s="230"/>
      <c r="VEG677" s="275"/>
      <c r="VEU677" s="247"/>
      <c r="VEV677" s="230"/>
      <c r="VEW677" s="275"/>
      <c r="VFK677" s="247"/>
      <c r="VFL677" s="230"/>
      <c r="VFM677" s="275"/>
      <c r="VGA677" s="247"/>
      <c r="VGB677" s="230"/>
      <c r="VGC677" s="275"/>
      <c r="VGQ677" s="247"/>
      <c r="VGR677" s="230"/>
      <c r="VGS677" s="275"/>
      <c r="VHG677" s="247"/>
      <c r="VHH677" s="230"/>
      <c r="VHI677" s="275"/>
      <c r="VHW677" s="247"/>
      <c r="VHX677" s="230"/>
      <c r="VHY677" s="275"/>
      <c r="VIM677" s="247"/>
      <c r="VIN677" s="230"/>
      <c r="VIO677" s="275"/>
      <c r="VJC677" s="247"/>
      <c r="VJD677" s="230"/>
      <c r="VJE677" s="275"/>
      <c r="VJS677" s="247"/>
      <c r="VJT677" s="230"/>
      <c r="VJU677" s="275"/>
      <c r="VKI677" s="247"/>
      <c r="VKJ677" s="230"/>
      <c r="VKK677" s="275"/>
      <c r="VKY677" s="247"/>
      <c r="VKZ677" s="230"/>
      <c r="VLA677" s="275"/>
      <c r="VLO677" s="247"/>
      <c r="VLP677" s="230"/>
      <c r="VLQ677" s="275"/>
      <c r="VME677" s="247"/>
      <c r="VMF677" s="230"/>
      <c r="VMG677" s="275"/>
      <c r="VMU677" s="247"/>
      <c r="VMV677" s="230"/>
      <c r="VMW677" s="275"/>
      <c r="VNK677" s="247"/>
      <c r="VNL677" s="230"/>
      <c r="VNM677" s="275"/>
      <c r="VOA677" s="247"/>
      <c r="VOB677" s="230"/>
      <c r="VOC677" s="275"/>
      <c r="VOQ677" s="247"/>
      <c r="VOR677" s="230"/>
      <c r="VOS677" s="275"/>
      <c r="VPG677" s="247"/>
      <c r="VPH677" s="230"/>
      <c r="VPI677" s="275"/>
      <c r="VPW677" s="247"/>
      <c r="VPX677" s="230"/>
      <c r="VPY677" s="275"/>
      <c r="VQM677" s="247"/>
      <c r="VQN677" s="230"/>
      <c r="VQO677" s="275"/>
      <c r="VRC677" s="247"/>
      <c r="VRD677" s="230"/>
      <c r="VRE677" s="275"/>
      <c r="VRS677" s="247"/>
      <c r="VRT677" s="230"/>
      <c r="VRU677" s="275"/>
      <c r="VSI677" s="247"/>
      <c r="VSJ677" s="230"/>
      <c r="VSK677" s="275"/>
      <c r="VSY677" s="247"/>
      <c r="VSZ677" s="230"/>
      <c r="VTA677" s="275"/>
      <c r="VTO677" s="247"/>
      <c r="VTP677" s="230"/>
      <c r="VTQ677" s="275"/>
      <c r="VUE677" s="247"/>
      <c r="VUF677" s="230"/>
      <c r="VUG677" s="275"/>
      <c r="VUU677" s="247"/>
      <c r="VUV677" s="230"/>
      <c r="VUW677" s="275"/>
      <c r="VVK677" s="247"/>
      <c r="VVL677" s="230"/>
      <c r="VVM677" s="275"/>
      <c r="VWA677" s="247"/>
      <c r="VWB677" s="230"/>
      <c r="VWC677" s="275"/>
      <c r="VWQ677" s="247"/>
      <c r="VWR677" s="230"/>
      <c r="VWS677" s="275"/>
      <c r="VXG677" s="247"/>
      <c r="VXH677" s="230"/>
      <c r="VXI677" s="275"/>
      <c r="VXW677" s="247"/>
      <c r="VXX677" s="230"/>
      <c r="VXY677" s="275"/>
      <c r="VYM677" s="247"/>
      <c r="VYN677" s="230"/>
      <c r="VYO677" s="275"/>
      <c r="VZC677" s="247"/>
      <c r="VZD677" s="230"/>
      <c r="VZE677" s="275"/>
      <c r="VZS677" s="247"/>
      <c r="VZT677" s="230"/>
      <c r="VZU677" s="275"/>
      <c r="WAI677" s="247"/>
      <c r="WAJ677" s="230"/>
      <c r="WAK677" s="275"/>
      <c r="WAY677" s="247"/>
      <c r="WAZ677" s="230"/>
      <c r="WBA677" s="275"/>
      <c r="WBO677" s="247"/>
      <c r="WBP677" s="230"/>
      <c r="WBQ677" s="275"/>
      <c r="WCE677" s="247"/>
      <c r="WCF677" s="230"/>
      <c r="WCG677" s="275"/>
      <c r="WCU677" s="247"/>
      <c r="WCV677" s="230"/>
      <c r="WCW677" s="275"/>
      <c r="WDK677" s="247"/>
      <c r="WDL677" s="230"/>
      <c r="WDM677" s="275"/>
      <c r="WEA677" s="247"/>
      <c r="WEB677" s="230"/>
      <c r="WEC677" s="275"/>
      <c r="WEQ677" s="247"/>
      <c r="WER677" s="230"/>
      <c r="WES677" s="275"/>
      <c r="WFG677" s="247"/>
      <c r="WFH677" s="230"/>
      <c r="WFI677" s="275"/>
      <c r="WFW677" s="247"/>
      <c r="WFX677" s="230"/>
      <c r="WFY677" s="275"/>
      <c r="WGM677" s="247"/>
      <c r="WGN677" s="230"/>
      <c r="WGO677" s="275"/>
      <c r="WHC677" s="247"/>
      <c r="WHD677" s="230"/>
      <c r="WHE677" s="275"/>
      <c r="WHS677" s="247"/>
      <c r="WHT677" s="230"/>
      <c r="WHU677" s="275"/>
      <c r="WII677" s="247"/>
      <c r="WIJ677" s="230"/>
      <c r="WIK677" s="275"/>
      <c r="WIY677" s="247"/>
      <c r="WIZ677" s="230"/>
      <c r="WJA677" s="275"/>
      <c r="WJO677" s="247"/>
      <c r="WJP677" s="230"/>
      <c r="WJQ677" s="275"/>
      <c r="WKE677" s="247"/>
      <c r="WKF677" s="230"/>
      <c r="WKG677" s="275"/>
      <c r="WKU677" s="247"/>
      <c r="WKV677" s="230"/>
      <c r="WKW677" s="275"/>
      <c r="WLK677" s="247"/>
      <c r="WLL677" s="230"/>
      <c r="WLM677" s="275"/>
      <c r="WMA677" s="247"/>
      <c r="WMB677" s="230"/>
      <c r="WMC677" s="275"/>
      <c r="WMQ677" s="247"/>
      <c r="WMR677" s="230"/>
      <c r="WMS677" s="275"/>
      <c r="WNG677" s="247"/>
      <c r="WNH677" s="230"/>
      <c r="WNI677" s="275"/>
      <c r="WNW677" s="247"/>
      <c r="WNX677" s="230"/>
      <c r="WNY677" s="275"/>
      <c r="WOM677" s="247"/>
      <c r="WON677" s="230"/>
      <c r="WOO677" s="275"/>
      <c r="WPC677" s="247"/>
      <c r="WPD677" s="230"/>
      <c r="WPE677" s="275"/>
      <c r="WPS677" s="247"/>
      <c r="WPT677" s="230"/>
      <c r="WPU677" s="275"/>
      <c r="WQI677" s="247"/>
      <c r="WQJ677" s="230"/>
      <c r="WQK677" s="275"/>
      <c r="WQY677" s="247"/>
      <c r="WQZ677" s="230"/>
      <c r="WRA677" s="275"/>
      <c r="WRO677" s="247"/>
      <c r="WRP677" s="230"/>
      <c r="WRQ677" s="275"/>
      <c r="WSE677" s="247"/>
      <c r="WSF677" s="230"/>
      <c r="WSG677" s="275"/>
      <c r="WSU677" s="247"/>
      <c r="WSV677" s="230"/>
      <c r="WSW677" s="275"/>
      <c r="WTK677" s="247"/>
      <c r="WTL677" s="230"/>
      <c r="WTM677" s="275"/>
      <c r="WUA677" s="247"/>
      <c r="WUB677" s="230"/>
      <c r="WUC677" s="275"/>
      <c r="WUQ677" s="247"/>
      <c r="WUR677" s="230"/>
      <c r="WUS677" s="275"/>
      <c r="WVG677" s="247"/>
      <c r="WVH677" s="230"/>
      <c r="WVI677" s="275"/>
      <c r="WVW677" s="247"/>
      <c r="WVX677" s="230"/>
      <c r="WVY677" s="275"/>
      <c r="WWM677" s="247"/>
      <c r="WWN677" s="230"/>
      <c r="WWO677" s="275"/>
      <c r="WXC677" s="247"/>
      <c r="WXD677" s="230"/>
      <c r="WXE677" s="275"/>
      <c r="WXS677" s="247"/>
      <c r="WXT677" s="230"/>
      <c r="WXU677" s="275"/>
      <c r="WYI677" s="247"/>
      <c r="WYJ677" s="230"/>
      <c r="WYK677" s="275"/>
      <c r="WYY677" s="247"/>
      <c r="WYZ677" s="230"/>
      <c r="WZA677" s="275"/>
      <c r="WZO677" s="247"/>
      <c r="WZP677" s="230"/>
      <c r="WZQ677" s="275"/>
      <c r="XAE677" s="247"/>
      <c r="XAF677" s="230"/>
      <c r="XAG677" s="275"/>
      <c r="XAU677" s="247"/>
      <c r="XAV677" s="230"/>
      <c r="XAW677" s="275"/>
      <c r="XBK677" s="247"/>
      <c r="XBL677" s="230"/>
      <c r="XBM677" s="275"/>
      <c r="XCA677" s="247"/>
      <c r="XCB677" s="230"/>
      <c r="XCC677" s="275"/>
      <c r="XCQ677" s="247"/>
      <c r="XCR677" s="230"/>
      <c r="XCS677" s="275"/>
      <c r="XDG677" s="247"/>
      <c r="XDH677" s="230"/>
      <c r="XDI677" s="275"/>
      <c r="XDW677" s="247"/>
      <c r="XDX677" s="230"/>
      <c r="XDY677" s="275"/>
      <c r="XEM677" s="247"/>
      <c r="XEN677" s="230"/>
      <c r="XEO677" s="275"/>
    </row>
    <row r="678" spans="1:16369" s="272" customFormat="1" hidden="1" x14ac:dyDescent="0.2">
      <c r="A678" s="239">
        <v>5</v>
      </c>
      <c r="B678" s="254" t="s">
        <v>2530</v>
      </c>
      <c r="C678" s="255">
        <f t="shared" si="365"/>
        <v>46045</v>
      </c>
      <c r="D678" s="219">
        <f t="shared" si="358"/>
        <v>46052</v>
      </c>
      <c r="E678" s="256">
        <f t="shared" si="364"/>
        <v>46077</v>
      </c>
      <c r="F678" s="256">
        <f t="shared" si="366"/>
        <v>46077</v>
      </c>
      <c r="G678" s="256">
        <f t="shared" si="367"/>
        <v>46077</v>
      </c>
      <c r="H678" s="219">
        <f t="shared" si="368"/>
        <v>46080</v>
      </c>
      <c r="I678" s="256">
        <f t="shared" si="369"/>
        <v>46080</v>
      </c>
      <c r="J678" s="219">
        <f t="shared" si="370"/>
        <v>46081</v>
      </c>
      <c r="K678" s="256">
        <f t="shared" si="371"/>
        <v>46082</v>
      </c>
      <c r="L678" s="256">
        <f t="shared" si="372"/>
        <v>46084</v>
      </c>
      <c r="M678" s="301">
        <f t="shared" si="359"/>
        <v>46085</v>
      </c>
      <c r="N678" s="301">
        <f t="shared" si="373"/>
        <v>46087</v>
      </c>
      <c r="O678" s="256">
        <f t="shared" si="374"/>
        <v>46087</v>
      </c>
      <c r="P678" s="256">
        <f t="shared" si="375"/>
        <v>46090</v>
      </c>
      <c r="Q678" s="301">
        <f t="shared" si="376"/>
        <v>46092</v>
      </c>
      <c r="AE678" s="247"/>
      <c r="AF678" s="230"/>
      <c r="AG678" s="275"/>
      <c r="AU678" s="247"/>
      <c r="AV678" s="230"/>
      <c r="AW678" s="275"/>
      <c r="BK678" s="247"/>
      <c r="BL678" s="230"/>
      <c r="BM678" s="275"/>
      <c r="CA678" s="247"/>
      <c r="CB678" s="230"/>
      <c r="CC678" s="275"/>
      <c r="CQ678" s="247"/>
      <c r="CR678" s="230"/>
      <c r="CS678" s="275"/>
      <c r="DG678" s="247"/>
      <c r="DH678" s="230"/>
      <c r="DI678" s="275"/>
      <c r="DW678" s="247"/>
      <c r="DX678" s="230"/>
      <c r="DY678" s="275"/>
      <c r="EM678" s="247"/>
      <c r="EN678" s="230"/>
      <c r="EO678" s="275"/>
      <c r="FC678" s="247"/>
      <c r="FD678" s="230"/>
      <c r="FE678" s="275"/>
      <c r="FS678" s="247"/>
      <c r="FT678" s="230"/>
      <c r="FU678" s="275"/>
      <c r="GI678" s="247"/>
      <c r="GJ678" s="230"/>
      <c r="GK678" s="275"/>
      <c r="GY678" s="247"/>
      <c r="GZ678" s="230"/>
      <c r="HA678" s="275"/>
      <c r="HO678" s="247"/>
      <c r="HP678" s="230"/>
      <c r="HQ678" s="275"/>
      <c r="IE678" s="247"/>
      <c r="IF678" s="230"/>
      <c r="IG678" s="275"/>
      <c r="IU678" s="247"/>
      <c r="IV678" s="230"/>
      <c r="IW678" s="275"/>
      <c r="JK678" s="247"/>
      <c r="JL678" s="230"/>
      <c r="JM678" s="275"/>
      <c r="KA678" s="247"/>
      <c r="KB678" s="230"/>
      <c r="KC678" s="275"/>
      <c r="KQ678" s="247"/>
      <c r="KR678" s="230"/>
      <c r="KS678" s="275"/>
      <c r="LG678" s="247"/>
      <c r="LH678" s="230"/>
      <c r="LI678" s="275"/>
      <c r="LW678" s="247"/>
      <c r="LX678" s="230"/>
      <c r="LY678" s="275"/>
      <c r="MM678" s="247"/>
      <c r="MN678" s="230"/>
      <c r="MO678" s="275"/>
      <c r="NC678" s="247"/>
      <c r="ND678" s="230"/>
      <c r="NE678" s="275"/>
      <c r="NS678" s="247"/>
      <c r="NT678" s="230"/>
      <c r="NU678" s="275"/>
      <c r="OI678" s="247"/>
      <c r="OJ678" s="230"/>
      <c r="OK678" s="275"/>
      <c r="OY678" s="247"/>
      <c r="OZ678" s="230"/>
      <c r="PA678" s="275"/>
      <c r="PO678" s="247"/>
      <c r="PP678" s="230"/>
      <c r="PQ678" s="275"/>
      <c r="QE678" s="247"/>
      <c r="QF678" s="230"/>
      <c r="QG678" s="275"/>
      <c r="QU678" s="247"/>
      <c r="QV678" s="230"/>
      <c r="QW678" s="275"/>
      <c r="RK678" s="247"/>
      <c r="RL678" s="230"/>
      <c r="RM678" s="275"/>
      <c r="SA678" s="247"/>
      <c r="SB678" s="230"/>
      <c r="SC678" s="275"/>
      <c r="SQ678" s="247"/>
      <c r="SR678" s="230"/>
      <c r="SS678" s="275"/>
      <c r="TG678" s="247"/>
      <c r="TH678" s="230"/>
      <c r="TI678" s="275"/>
      <c r="TW678" s="247"/>
      <c r="TX678" s="230"/>
      <c r="TY678" s="275"/>
      <c r="UM678" s="247"/>
      <c r="UN678" s="230"/>
      <c r="UO678" s="275"/>
      <c r="VC678" s="247"/>
      <c r="VD678" s="230"/>
      <c r="VE678" s="275"/>
      <c r="VS678" s="247"/>
      <c r="VT678" s="230"/>
      <c r="VU678" s="275"/>
      <c r="WI678" s="247"/>
      <c r="WJ678" s="230"/>
      <c r="WK678" s="275"/>
      <c r="WY678" s="247"/>
      <c r="WZ678" s="230"/>
      <c r="XA678" s="275"/>
      <c r="XO678" s="247"/>
      <c r="XP678" s="230"/>
      <c r="XQ678" s="275"/>
      <c r="YE678" s="247"/>
      <c r="YF678" s="230"/>
      <c r="YG678" s="275"/>
      <c r="YU678" s="247"/>
      <c r="YV678" s="230"/>
      <c r="YW678" s="275"/>
      <c r="ZK678" s="247"/>
      <c r="ZL678" s="230"/>
      <c r="ZM678" s="275"/>
      <c r="AAA678" s="247"/>
      <c r="AAB678" s="230"/>
      <c r="AAC678" s="275"/>
      <c r="AAQ678" s="247"/>
      <c r="AAR678" s="230"/>
      <c r="AAS678" s="275"/>
      <c r="ABG678" s="247"/>
      <c r="ABH678" s="230"/>
      <c r="ABI678" s="275"/>
      <c r="ABW678" s="247"/>
      <c r="ABX678" s="230"/>
      <c r="ABY678" s="275"/>
      <c r="ACM678" s="247"/>
      <c r="ACN678" s="230"/>
      <c r="ACO678" s="275"/>
      <c r="ADC678" s="247"/>
      <c r="ADD678" s="230"/>
      <c r="ADE678" s="275"/>
      <c r="ADS678" s="247"/>
      <c r="ADT678" s="230"/>
      <c r="ADU678" s="275"/>
      <c r="AEI678" s="247"/>
      <c r="AEJ678" s="230"/>
      <c r="AEK678" s="275"/>
      <c r="AEY678" s="247"/>
      <c r="AEZ678" s="230"/>
      <c r="AFA678" s="275"/>
      <c r="AFO678" s="247"/>
      <c r="AFP678" s="230"/>
      <c r="AFQ678" s="275"/>
      <c r="AGE678" s="247"/>
      <c r="AGF678" s="230"/>
      <c r="AGG678" s="275"/>
      <c r="AGU678" s="247"/>
      <c r="AGV678" s="230"/>
      <c r="AGW678" s="275"/>
      <c r="AHK678" s="247"/>
      <c r="AHL678" s="230"/>
      <c r="AHM678" s="275"/>
      <c r="AIA678" s="247"/>
      <c r="AIB678" s="230"/>
      <c r="AIC678" s="275"/>
      <c r="AIQ678" s="247"/>
      <c r="AIR678" s="230"/>
      <c r="AIS678" s="275"/>
      <c r="AJG678" s="247"/>
      <c r="AJH678" s="230"/>
      <c r="AJI678" s="275"/>
      <c r="AJW678" s="247"/>
      <c r="AJX678" s="230"/>
      <c r="AJY678" s="275"/>
      <c r="AKM678" s="247"/>
      <c r="AKN678" s="230"/>
      <c r="AKO678" s="275"/>
      <c r="ALC678" s="247"/>
      <c r="ALD678" s="230"/>
      <c r="ALE678" s="275"/>
      <c r="ALS678" s="247"/>
      <c r="ALT678" s="230"/>
      <c r="ALU678" s="275"/>
      <c r="AMI678" s="247"/>
      <c r="AMJ678" s="230"/>
      <c r="AMK678" s="275"/>
      <c r="AMY678" s="247"/>
      <c r="AMZ678" s="230"/>
      <c r="ANA678" s="275"/>
      <c r="ANO678" s="247"/>
      <c r="ANP678" s="230"/>
      <c r="ANQ678" s="275"/>
      <c r="AOE678" s="247"/>
      <c r="AOF678" s="230"/>
      <c r="AOG678" s="275"/>
      <c r="AOU678" s="247"/>
      <c r="AOV678" s="230"/>
      <c r="AOW678" s="275"/>
      <c r="APK678" s="247"/>
      <c r="APL678" s="230"/>
      <c r="APM678" s="275"/>
      <c r="AQA678" s="247"/>
      <c r="AQB678" s="230"/>
      <c r="AQC678" s="275"/>
      <c r="AQQ678" s="247"/>
      <c r="AQR678" s="230"/>
      <c r="AQS678" s="275"/>
      <c r="ARG678" s="247"/>
      <c r="ARH678" s="230"/>
      <c r="ARI678" s="275"/>
      <c r="ARW678" s="247"/>
      <c r="ARX678" s="230"/>
      <c r="ARY678" s="275"/>
      <c r="ASM678" s="247"/>
      <c r="ASN678" s="230"/>
      <c r="ASO678" s="275"/>
      <c r="ATC678" s="247"/>
      <c r="ATD678" s="230"/>
      <c r="ATE678" s="275"/>
      <c r="ATS678" s="247"/>
      <c r="ATT678" s="230"/>
      <c r="ATU678" s="275"/>
      <c r="AUI678" s="247"/>
      <c r="AUJ678" s="230"/>
      <c r="AUK678" s="275"/>
      <c r="AUY678" s="247"/>
      <c r="AUZ678" s="230"/>
      <c r="AVA678" s="275"/>
      <c r="AVO678" s="247"/>
      <c r="AVP678" s="230"/>
      <c r="AVQ678" s="275"/>
      <c r="AWE678" s="247"/>
      <c r="AWF678" s="230"/>
      <c r="AWG678" s="275"/>
      <c r="AWU678" s="247"/>
      <c r="AWV678" s="230"/>
      <c r="AWW678" s="275"/>
      <c r="AXK678" s="247"/>
      <c r="AXL678" s="230"/>
      <c r="AXM678" s="275"/>
      <c r="AYA678" s="247"/>
      <c r="AYB678" s="230"/>
      <c r="AYC678" s="275"/>
      <c r="AYQ678" s="247"/>
      <c r="AYR678" s="230"/>
      <c r="AYS678" s="275"/>
      <c r="AZG678" s="247"/>
      <c r="AZH678" s="230"/>
      <c r="AZI678" s="275"/>
      <c r="AZW678" s="247"/>
      <c r="AZX678" s="230"/>
      <c r="AZY678" s="275"/>
      <c r="BAM678" s="247"/>
      <c r="BAN678" s="230"/>
      <c r="BAO678" s="275"/>
      <c r="BBC678" s="247"/>
      <c r="BBD678" s="230"/>
      <c r="BBE678" s="275"/>
      <c r="BBS678" s="247"/>
      <c r="BBT678" s="230"/>
      <c r="BBU678" s="275"/>
      <c r="BCI678" s="247"/>
      <c r="BCJ678" s="230"/>
      <c r="BCK678" s="275"/>
      <c r="BCY678" s="247"/>
      <c r="BCZ678" s="230"/>
      <c r="BDA678" s="275"/>
      <c r="BDO678" s="247"/>
      <c r="BDP678" s="230"/>
      <c r="BDQ678" s="275"/>
      <c r="BEE678" s="247"/>
      <c r="BEF678" s="230"/>
      <c r="BEG678" s="275"/>
      <c r="BEU678" s="247"/>
      <c r="BEV678" s="230"/>
      <c r="BEW678" s="275"/>
      <c r="BFK678" s="247"/>
      <c r="BFL678" s="230"/>
      <c r="BFM678" s="275"/>
      <c r="BGA678" s="247"/>
      <c r="BGB678" s="230"/>
      <c r="BGC678" s="275"/>
      <c r="BGQ678" s="247"/>
      <c r="BGR678" s="230"/>
      <c r="BGS678" s="275"/>
      <c r="BHG678" s="247"/>
      <c r="BHH678" s="230"/>
      <c r="BHI678" s="275"/>
      <c r="BHW678" s="247"/>
      <c r="BHX678" s="230"/>
      <c r="BHY678" s="275"/>
      <c r="BIM678" s="247"/>
      <c r="BIN678" s="230"/>
      <c r="BIO678" s="275"/>
      <c r="BJC678" s="247"/>
      <c r="BJD678" s="230"/>
      <c r="BJE678" s="275"/>
      <c r="BJS678" s="247"/>
      <c r="BJT678" s="230"/>
      <c r="BJU678" s="275"/>
      <c r="BKI678" s="247"/>
      <c r="BKJ678" s="230"/>
      <c r="BKK678" s="275"/>
      <c r="BKY678" s="247"/>
      <c r="BKZ678" s="230"/>
      <c r="BLA678" s="275"/>
      <c r="BLO678" s="247"/>
      <c r="BLP678" s="230"/>
      <c r="BLQ678" s="275"/>
      <c r="BME678" s="247"/>
      <c r="BMF678" s="230"/>
      <c r="BMG678" s="275"/>
      <c r="BMU678" s="247"/>
      <c r="BMV678" s="230"/>
      <c r="BMW678" s="275"/>
      <c r="BNK678" s="247"/>
      <c r="BNL678" s="230"/>
      <c r="BNM678" s="275"/>
      <c r="BOA678" s="247"/>
      <c r="BOB678" s="230"/>
      <c r="BOC678" s="275"/>
      <c r="BOQ678" s="247"/>
      <c r="BOR678" s="230"/>
      <c r="BOS678" s="275"/>
      <c r="BPG678" s="247"/>
      <c r="BPH678" s="230"/>
      <c r="BPI678" s="275"/>
      <c r="BPW678" s="247"/>
      <c r="BPX678" s="230"/>
      <c r="BPY678" s="275"/>
      <c r="BQM678" s="247"/>
      <c r="BQN678" s="230"/>
      <c r="BQO678" s="275"/>
      <c r="BRC678" s="247"/>
      <c r="BRD678" s="230"/>
      <c r="BRE678" s="275"/>
      <c r="BRS678" s="247"/>
      <c r="BRT678" s="230"/>
      <c r="BRU678" s="275"/>
      <c r="BSI678" s="247"/>
      <c r="BSJ678" s="230"/>
      <c r="BSK678" s="275"/>
      <c r="BSY678" s="247"/>
      <c r="BSZ678" s="230"/>
      <c r="BTA678" s="275"/>
      <c r="BTO678" s="247"/>
      <c r="BTP678" s="230"/>
      <c r="BTQ678" s="275"/>
      <c r="BUE678" s="247"/>
      <c r="BUF678" s="230"/>
      <c r="BUG678" s="275"/>
      <c r="BUU678" s="247"/>
      <c r="BUV678" s="230"/>
      <c r="BUW678" s="275"/>
      <c r="BVK678" s="247"/>
      <c r="BVL678" s="230"/>
      <c r="BVM678" s="275"/>
      <c r="BWA678" s="247"/>
      <c r="BWB678" s="230"/>
      <c r="BWC678" s="275"/>
      <c r="BWQ678" s="247"/>
      <c r="BWR678" s="230"/>
      <c r="BWS678" s="275"/>
      <c r="BXG678" s="247"/>
      <c r="BXH678" s="230"/>
      <c r="BXI678" s="275"/>
      <c r="BXW678" s="247"/>
      <c r="BXX678" s="230"/>
      <c r="BXY678" s="275"/>
      <c r="BYM678" s="247"/>
      <c r="BYN678" s="230"/>
      <c r="BYO678" s="275"/>
      <c r="BZC678" s="247"/>
      <c r="BZD678" s="230"/>
      <c r="BZE678" s="275"/>
      <c r="BZS678" s="247"/>
      <c r="BZT678" s="230"/>
      <c r="BZU678" s="275"/>
      <c r="CAI678" s="247"/>
      <c r="CAJ678" s="230"/>
      <c r="CAK678" s="275"/>
      <c r="CAY678" s="247"/>
      <c r="CAZ678" s="230"/>
      <c r="CBA678" s="275"/>
      <c r="CBO678" s="247"/>
      <c r="CBP678" s="230"/>
      <c r="CBQ678" s="275"/>
      <c r="CCE678" s="247"/>
      <c r="CCF678" s="230"/>
      <c r="CCG678" s="275"/>
      <c r="CCU678" s="247"/>
      <c r="CCV678" s="230"/>
      <c r="CCW678" s="275"/>
      <c r="CDK678" s="247"/>
      <c r="CDL678" s="230"/>
      <c r="CDM678" s="275"/>
      <c r="CEA678" s="247"/>
      <c r="CEB678" s="230"/>
      <c r="CEC678" s="275"/>
      <c r="CEQ678" s="247"/>
      <c r="CER678" s="230"/>
      <c r="CES678" s="275"/>
      <c r="CFG678" s="247"/>
      <c r="CFH678" s="230"/>
      <c r="CFI678" s="275"/>
      <c r="CFW678" s="247"/>
      <c r="CFX678" s="230"/>
      <c r="CFY678" s="275"/>
      <c r="CGM678" s="247"/>
      <c r="CGN678" s="230"/>
      <c r="CGO678" s="275"/>
      <c r="CHC678" s="247"/>
      <c r="CHD678" s="230"/>
      <c r="CHE678" s="275"/>
      <c r="CHS678" s="247"/>
      <c r="CHT678" s="230"/>
      <c r="CHU678" s="275"/>
      <c r="CII678" s="247"/>
      <c r="CIJ678" s="230"/>
      <c r="CIK678" s="275"/>
      <c r="CIY678" s="247"/>
      <c r="CIZ678" s="230"/>
      <c r="CJA678" s="275"/>
      <c r="CJO678" s="247"/>
      <c r="CJP678" s="230"/>
      <c r="CJQ678" s="275"/>
      <c r="CKE678" s="247"/>
      <c r="CKF678" s="230"/>
      <c r="CKG678" s="275"/>
      <c r="CKU678" s="247"/>
      <c r="CKV678" s="230"/>
      <c r="CKW678" s="275"/>
      <c r="CLK678" s="247"/>
      <c r="CLL678" s="230"/>
      <c r="CLM678" s="275"/>
      <c r="CMA678" s="247"/>
      <c r="CMB678" s="230"/>
      <c r="CMC678" s="275"/>
      <c r="CMQ678" s="247"/>
      <c r="CMR678" s="230"/>
      <c r="CMS678" s="275"/>
      <c r="CNG678" s="247"/>
      <c r="CNH678" s="230"/>
      <c r="CNI678" s="275"/>
      <c r="CNW678" s="247"/>
      <c r="CNX678" s="230"/>
      <c r="CNY678" s="275"/>
      <c r="COM678" s="247"/>
      <c r="CON678" s="230"/>
      <c r="COO678" s="275"/>
      <c r="CPC678" s="247"/>
      <c r="CPD678" s="230"/>
      <c r="CPE678" s="275"/>
      <c r="CPS678" s="247"/>
      <c r="CPT678" s="230"/>
      <c r="CPU678" s="275"/>
      <c r="CQI678" s="247"/>
      <c r="CQJ678" s="230"/>
      <c r="CQK678" s="275"/>
      <c r="CQY678" s="247"/>
      <c r="CQZ678" s="230"/>
      <c r="CRA678" s="275"/>
      <c r="CRO678" s="247"/>
      <c r="CRP678" s="230"/>
      <c r="CRQ678" s="275"/>
      <c r="CSE678" s="247"/>
      <c r="CSF678" s="230"/>
      <c r="CSG678" s="275"/>
      <c r="CSU678" s="247"/>
      <c r="CSV678" s="230"/>
      <c r="CSW678" s="275"/>
      <c r="CTK678" s="247"/>
      <c r="CTL678" s="230"/>
      <c r="CTM678" s="275"/>
      <c r="CUA678" s="247"/>
      <c r="CUB678" s="230"/>
      <c r="CUC678" s="275"/>
      <c r="CUQ678" s="247"/>
      <c r="CUR678" s="230"/>
      <c r="CUS678" s="275"/>
      <c r="CVG678" s="247"/>
      <c r="CVH678" s="230"/>
      <c r="CVI678" s="275"/>
      <c r="CVW678" s="247"/>
      <c r="CVX678" s="230"/>
      <c r="CVY678" s="275"/>
      <c r="CWM678" s="247"/>
      <c r="CWN678" s="230"/>
      <c r="CWO678" s="275"/>
      <c r="CXC678" s="247"/>
      <c r="CXD678" s="230"/>
      <c r="CXE678" s="275"/>
      <c r="CXS678" s="247"/>
      <c r="CXT678" s="230"/>
      <c r="CXU678" s="275"/>
      <c r="CYI678" s="247"/>
      <c r="CYJ678" s="230"/>
      <c r="CYK678" s="275"/>
      <c r="CYY678" s="247"/>
      <c r="CYZ678" s="230"/>
      <c r="CZA678" s="275"/>
      <c r="CZO678" s="247"/>
      <c r="CZP678" s="230"/>
      <c r="CZQ678" s="275"/>
      <c r="DAE678" s="247"/>
      <c r="DAF678" s="230"/>
      <c r="DAG678" s="275"/>
      <c r="DAU678" s="247"/>
      <c r="DAV678" s="230"/>
      <c r="DAW678" s="275"/>
      <c r="DBK678" s="247"/>
      <c r="DBL678" s="230"/>
      <c r="DBM678" s="275"/>
      <c r="DCA678" s="247"/>
      <c r="DCB678" s="230"/>
      <c r="DCC678" s="275"/>
      <c r="DCQ678" s="247"/>
      <c r="DCR678" s="230"/>
      <c r="DCS678" s="275"/>
      <c r="DDG678" s="247"/>
      <c r="DDH678" s="230"/>
      <c r="DDI678" s="275"/>
      <c r="DDW678" s="247"/>
      <c r="DDX678" s="230"/>
      <c r="DDY678" s="275"/>
      <c r="DEM678" s="247"/>
      <c r="DEN678" s="230"/>
      <c r="DEO678" s="275"/>
      <c r="DFC678" s="247"/>
      <c r="DFD678" s="230"/>
      <c r="DFE678" s="275"/>
      <c r="DFS678" s="247"/>
      <c r="DFT678" s="230"/>
      <c r="DFU678" s="275"/>
      <c r="DGI678" s="247"/>
      <c r="DGJ678" s="230"/>
      <c r="DGK678" s="275"/>
      <c r="DGY678" s="247"/>
      <c r="DGZ678" s="230"/>
      <c r="DHA678" s="275"/>
      <c r="DHO678" s="247"/>
      <c r="DHP678" s="230"/>
      <c r="DHQ678" s="275"/>
      <c r="DIE678" s="247"/>
      <c r="DIF678" s="230"/>
      <c r="DIG678" s="275"/>
      <c r="DIU678" s="247"/>
      <c r="DIV678" s="230"/>
      <c r="DIW678" s="275"/>
      <c r="DJK678" s="247"/>
      <c r="DJL678" s="230"/>
      <c r="DJM678" s="275"/>
      <c r="DKA678" s="247"/>
      <c r="DKB678" s="230"/>
      <c r="DKC678" s="275"/>
      <c r="DKQ678" s="247"/>
      <c r="DKR678" s="230"/>
      <c r="DKS678" s="275"/>
      <c r="DLG678" s="247"/>
      <c r="DLH678" s="230"/>
      <c r="DLI678" s="275"/>
      <c r="DLW678" s="247"/>
      <c r="DLX678" s="230"/>
      <c r="DLY678" s="275"/>
      <c r="DMM678" s="247"/>
      <c r="DMN678" s="230"/>
      <c r="DMO678" s="275"/>
      <c r="DNC678" s="247"/>
      <c r="DND678" s="230"/>
      <c r="DNE678" s="275"/>
      <c r="DNS678" s="247"/>
      <c r="DNT678" s="230"/>
      <c r="DNU678" s="275"/>
      <c r="DOI678" s="247"/>
      <c r="DOJ678" s="230"/>
      <c r="DOK678" s="275"/>
      <c r="DOY678" s="247"/>
      <c r="DOZ678" s="230"/>
      <c r="DPA678" s="275"/>
      <c r="DPO678" s="247"/>
      <c r="DPP678" s="230"/>
      <c r="DPQ678" s="275"/>
      <c r="DQE678" s="247"/>
      <c r="DQF678" s="230"/>
      <c r="DQG678" s="275"/>
      <c r="DQU678" s="247"/>
      <c r="DQV678" s="230"/>
      <c r="DQW678" s="275"/>
      <c r="DRK678" s="247"/>
      <c r="DRL678" s="230"/>
      <c r="DRM678" s="275"/>
      <c r="DSA678" s="247"/>
      <c r="DSB678" s="230"/>
      <c r="DSC678" s="275"/>
      <c r="DSQ678" s="247"/>
      <c r="DSR678" s="230"/>
      <c r="DSS678" s="275"/>
      <c r="DTG678" s="247"/>
      <c r="DTH678" s="230"/>
      <c r="DTI678" s="275"/>
      <c r="DTW678" s="247"/>
      <c r="DTX678" s="230"/>
      <c r="DTY678" s="275"/>
      <c r="DUM678" s="247"/>
      <c r="DUN678" s="230"/>
      <c r="DUO678" s="275"/>
      <c r="DVC678" s="247"/>
      <c r="DVD678" s="230"/>
      <c r="DVE678" s="275"/>
      <c r="DVS678" s="247"/>
      <c r="DVT678" s="230"/>
      <c r="DVU678" s="275"/>
      <c r="DWI678" s="247"/>
      <c r="DWJ678" s="230"/>
      <c r="DWK678" s="275"/>
      <c r="DWY678" s="247"/>
      <c r="DWZ678" s="230"/>
      <c r="DXA678" s="275"/>
      <c r="DXO678" s="247"/>
      <c r="DXP678" s="230"/>
      <c r="DXQ678" s="275"/>
      <c r="DYE678" s="247"/>
      <c r="DYF678" s="230"/>
      <c r="DYG678" s="275"/>
      <c r="DYU678" s="247"/>
      <c r="DYV678" s="230"/>
      <c r="DYW678" s="275"/>
      <c r="DZK678" s="247"/>
      <c r="DZL678" s="230"/>
      <c r="DZM678" s="275"/>
      <c r="EAA678" s="247"/>
      <c r="EAB678" s="230"/>
      <c r="EAC678" s="275"/>
      <c r="EAQ678" s="247"/>
      <c r="EAR678" s="230"/>
      <c r="EAS678" s="275"/>
      <c r="EBG678" s="247"/>
      <c r="EBH678" s="230"/>
      <c r="EBI678" s="275"/>
      <c r="EBW678" s="247"/>
      <c r="EBX678" s="230"/>
      <c r="EBY678" s="275"/>
      <c r="ECM678" s="247"/>
      <c r="ECN678" s="230"/>
      <c r="ECO678" s="275"/>
      <c r="EDC678" s="247"/>
      <c r="EDD678" s="230"/>
      <c r="EDE678" s="275"/>
      <c r="EDS678" s="247"/>
      <c r="EDT678" s="230"/>
      <c r="EDU678" s="275"/>
      <c r="EEI678" s="247"/>
      <c r="EEJ678" s="230"/>
      <c r="EEK678" s="275"/>
      <c r="EEY678" s="247"/>
      <c r="EEZ678" s="230"/>
      <c r="EFA678" s="275"/>
      <c r="EFO678" s="247"/>
      <c r="EFP678" s="230"/>
      <c r="EFQ678" s="275"/>
      <c r="EGE678" s="247"/>
      <c r="EGF678" s="230"/>
      <c r="EGG678" s="275"/>
      <c r="EGU678" s="247"/>
      <c r="EGV678" s="230"/>
      <c r="EGW678" s="275"/>
      <c r="EHK678" s="247"/>
      <c r="EHL678" s="230"/>
      <c r="EHM678" s="275"/>
      <c r="EIA678" s="247"/>
      <c r="EIB678" s="230"/>
      <c r="EIC678" s="275"/>
      <c r="EIQ678" s="247"/>
      <c r="EIR678" s="230"/>
      <c r="EIS678" s="275"/>
      <c r="EJG678" s="247"/>
      <c r="EJH678" s="230"/>
      <c r="EJI678" s="275"/>
      <c r="EJW678" s="247"/>
      <c r="EJX678" s="230"/>
      <c r="EJY678" s="275"/>
      <c r="EKM678" s="247"/>
      <c r="EKN678" s="230"/>
      <c r="EKO678" s="275"/>
      <c r="ELC678" s="247"/>
      <c r="ELD678" s="230"/>
      <c r="ELE678" s="275"/>
      <c r="ELS678" s="247"/>
      <c r="ELT678" s="230"/>
      <c r="ELU678" s="275"/>
      <c r="EMI678" s="247"/>
      <c r="EMJ678" s="230"/>
      <c r="EMK678" s="275"/>
      <c r="EMY678" s="247"/>
      <c r="EMZ678" s="230"/>
      <c r="ENA678" s="275"/>
      <c r="ENO678" s="247"/>
      <c r="ENP678" s="230"/>
      <c r="ENQ678" s="275"/>
      <c r="EOE678" s="247"/>
      <c r="EOF678" s="230"/>
      <c r="EOG678" s="275"/>
      <c r="EOU678" s="247"/>
      <c r="EOV678" s="230"/>
      <c r="EOW678" s="275"/>
      <c r="EPK678" s="247"/>
      <c r="EPL678" s="230"/>
      <c r="EPM678" s="275"/>
      <c r="EQA678" s="247"/>
      <c r="EQB678" s="230"/>
      <c r="EQC678" s="275"/>
      <c r="EQQ678" s="247"/>
      <c r="EQR678" s="230"/>
      <c r="EQS678" s="275"/>
      <c r="ERG678" s="247"/>
      <c r="ERH678" s="230"/>
      <c r="ERI678" s="275"/>
      <c r="ERW678" s="247"/>
      <c r="ERX678" s="230"/>
      <c r="ERY678" s="275"/>
      <c r="ESM678" s="247"/>
      <c r="ESN678" s="230"/>
      <c r="ESO678" s="275"/>
      <c r="ETC678" s="247"/>
      <c r="ETD678" s="230"/>
      <c r="ETE678" s="275"/>
      <c r="ETS678" s="247"/>
      <c r="ETT678" s="230"/>
      <c r="ETU678" s="275"/>
      <c r="EUI678" s="247"/>
      <c r="EUJ678" s="230"/>
      <c r="EUK678" s="275"/>
      <c r="EUY678" s="247"/>
      <c r="EUZ678" s="230"/>
      <c r="EVA678" s="275"/>
      <c r="EVO678" s="247"/>
      <c r="EVP678" s="230"/>
      <c r="EVQ678" s="275"/>
      <c r="EWE678" s="247"/>
      <c r="EWF678" s="230"/>
      <c r="EWG678" s="275"/>
      <c r="EWU678" s="247"/>
      <c r="EWV678" s="230"/>
      <c r="EWW678" s="275"/>
      <c r="EXK678" s="247"/>
      <c r="EXL678" s="230"/>
      <c r="EXM678" s="275"/>
      <c r="EYA678" s="247"/>
      <c r="EYB678" s="230"/>
      <c r="EYC678" s="275"/>
      <c r="EYQ678" s="247"/>
      <c r="EYR678" s="230"/>
      <c r="EYS678" s="275"/>
      <c r="EZG678" s="247"/>
      <c r="EZH678" s="230"/>
      <c r="EZI678" s="275"/>
      <c r="EZW678" s="247"/>
      <c r="EZX678" s="230"/>
      <c r="EZY678" s="275"/>
      <c r="FAM678" s="247"/>
      <c r="FAN678" s="230"/>
      <c r="FAO678" s="275"/>
      <c r="FBC678" s="247"/>
      <c r="FBD678" s="230"/>
      <c r="FBE678" s="275"/>
      <c r="FBS678" s="247"/>
      <c r="FBT678" s="230"/>
      <c r="FBU678" s="275"/>
      <c r="FCI678" s="247"/>
      <c r="FCJ678" s="230"/>
      <c r="FCK678" s="275"/>
      <c r="FCY678" s="247"/>
      <c r="FCZ678" s="230"/>
      <c r="FDA678" s="275"/>
      <c r="FDO678" s="247"/>
      <c r="FDP678" s="230"/>
      <c r="FDQ678" s="275"/>
      <c r="FEE678" s="247"/>
      <c r="FEF678" s="230"/>
      <c r="FEG678" s="275"/>
      <c r="FEU678" s="247"/>
      <c r="FEV678" s="230"/>
      <c r="FEW678" s="275"/>
      <c r="FFK678" s="247"/>
      <c r="FFL678" s="230"/>
      <c r="FFM678" s="275"/>
      <c r="FGA678" s="247"/>
      <c r="FGB678" s="230"/>
      <c r="FGC678" s="275"/>
      <c r="FGQ678" s="247"/>
      <c r="FGR678" s="230"/>
      <c r="FGS678" s="275"/>
      <c r="FHG678" s="247"/>
      <c r="FHH678" s="230"/>
      <c r="FHI678" s="275"/>
      <c r="FHW678" s="247"/>
      <c r="FHX678" s="230"/>
      <c r="FHY678" s="275"/>
      <c r="FIM678" s="247"/>
      <c r="FIN678" s="230"/>
      <c r="FIO678" s="275"/>
      <c r="FJC678" s="247"/>
      <c r="FJD678" s="230"/>
      <c r="FJE678" s="275"/>
      <c r="FJS678" s="247"/>
      <c r="FJT678" s="230"/>
      <c r="FJU678" s="275"/>
      <c r="FKI678" s="247"/>
      <c r="FKJ678" s="230"/>
      <c r="FKK678" s="275"/>
      <c r="FKY678" s="247"/>
      <c r="FKZ678" s="230"/>
      <c r="FLA678" s="275"/>
      <c r="FLO678" s="247"/>
      <c r="FLP678" s="230"/>
      <c r="FLQ678" s="275"/>
      <c r="FME678" s="247"/>
      <c r="FMF678" s="230"/>
      <c r="FMG678" s="275"/>
      <c r="FMU678" s="247"/>
      <c r="FMV678" s="230"/>
      <c r="FMW678" s="275"/>
      <c r="FNK678" s="247"/>
      <c r="FNL678" s="230"/>
      <c r="FNM678" s="275"/>
      <c r="FOA678" s="247"/>
      <c r="FOB678" s="230"/>
      <c r="FOC678" s="275"/>
      <c r="FOQ678" s="247"/>
      <c r="FOR678" s="230"/>
      <c r="FOS678" s="275"/>
      <c r="FPG678" s="247"/>
      <c r="FPH678" s="230"/>
      <c r="FPI678" s="275"/>
      <c r="FPW678" s="247"/>
      <c r="FPX678" s="230"/>
      <c r="FPY678" s="275"/>
      <c r="FQM678" s="247"/>
      <c r="FQN678" s="230"/>
      <c r="FQO678" s="275"/>
      <c r="FRC678" s="247"/>
      <c r="FRD678" s="230"/>
      <c r="FRE678" s="275"/>
      <c r="FRS678" s="247"/>
      <c r="FRT678" s="230"/>
      <c r="FRU678" s="275"/>
      <c r="FSI678" s="247"/>
      <c r="FSJ678" s="230"/>
      <c r="FSK678" s="275"/>
      <c r="FSY678" s="247"/>
      <c r="FSZ678" s="230"/>
      <c r="FTA678" s="275"/>
      <c r="FTO678" s="247"/>
      <c r="FTP678" s="230"/>
      <c r="FTQ678" s="275"/>
      <c r="FUE678" s="247"/>
      <c r="FUF678" s="230"/>
      <c r="FUG678" s="275"/>
      <c r="FUU678" s="247"/>
      <c r="FUV678" s="230"/>
      <c r="FUW678" s="275"/>
      <c r="FVK678" s="247"/>
      <c r="FVL678" s="230"/>
      <c r="FVM678" s="275"/>
      <c r="FWA678" s="247"/>
      <c r="FWB678" s="230"/>
      <c r="FWC678" s="275"/>
      <c r="FWQ678" s="247"/>
      <c r="FWR678" s="230"/>
      <c r="FWS678" s="275"/>
      <c r="FXG678" s="247"/>
      <c r="FXH678" s="230"/>
      <c r="FXI678" s="275"/>
      <c r="FXW678" s="247"/>
      <c r="FXX678" s="230"/>
      <c r="FXY678" s="275"/>
      <c r="FYM678" s="247"/>
      <c r="FYN678" s="230"/>
      <c r="FYO678" s="275"/>
      <c r="FZC678" s="247"/>
      <c r="FZD678" s="230"/>
      <c r="FZE678" s="275"/>
      <c r="FZS678" s="247"/>
      <c r="FZT678" s="230"/>
      <c r="FZU678" s="275"/>
      <c r="GAI678" s="247"/>
      <c r="GAJ678" s="230"/>
      <c r="GAK678" s="275"/>
      <c r="GAY678" s="247"/>
      <c r="GAZ678" s="230"/>
      <c r="GBA678" s="275"/>
      <c r="GBO678" s="247"/>
      <c r="GBP678" s="230"/>
      <c r="GBQ678" s="275"/>
      <c r="GCE678" s="247"/>
      <c r="GCF678" s="230"/>
      <c r="GCG678" s="275"/>
      <c r="GCU678" s="247"/>
      <c r="GCV678" s="230"/>
      <c r="GCW678" s="275"/>
      <c r="GDK678" s="247"/>
      <c r="GDL678" s="230"/>
      <c r="GDM678" s="275"/>
      <c r="GEA678" s="247"/>
      <c r="GEB678" s="230"/>
      <c r="GEC678" s="275"/>
      <c r="GEQ678" s="247"/>
      <c r="GER678" s="230"/>
      <c r="GES678" s="275"/>
      <c r="GFG678" s="247"/>
      <c r="GFH678" s="230"/>
      <c r="GFI678" s="275"/>
      <c r="GFW678" s="247"/>
      <c r="GFX678" s="230"/>
      <c r="GFY678" s="275"/>
      <c r="GGM678" s="247"/>
      <c r="GGN678" s="230"/>
      <c r="GGO678" s="275"/>
      <c r="GHC678" s="247"/>
      <c r="GHD678" s="230"/>
      <c r="GHE678" s="275"/>
      <c r="GHS678" s="247"/>
      <c r="GHT678" s="230"/>
      <c r="GHU678" s="275"/>
      <c r="GII678" s="247"/>
      <c r="GIJ678" s="230"/>
      <c r="GIK678" s="275"/>
      <c r="GIY678" s="247"/>
      <c r="GIZ678" s="230"/>
      <c r="GJA678" s="275"/>
      <c r="GJO678" s="247"/>
      <c r="GJP678" s="230"/>
      <c r="GJQ678" s="275"/>
      <c r="GKE678" s="247"/>
      <c r="GKF678" s="230"/>
      <c r="GKG678" s="275"/>
      <c r="GKU678" s="247"/>
      <c r="GKV678" s="230"/>
      <c r="GKW678" s="275"/>
      <c r="GLK678" s="247"/>
      <c r="GLL678" s="230"/>
      <c r="GLM678" s="275"/>
      <c r="GMA678" s="247"/>
      <c r="GMB678" s="230"/>
      <c r="GMC678" s="275"/>
      <c r="GMQ678" s="247"/>
      <c r="GMR678" s="230"/>
      <c r="GMS678" s="275"/>
      <c r="GNG678" s="247"/>
      <c r="GNH678" s="230"/>
      <c r="GNI678" s="275"/>
      <c r="GNW678" s="247"/>
      <c r="GNX678" s="230"/>
      <c r="GNY678" s="275"/>
      <c r="GOM678" s="247"/>
      <c r="GON678" s="230"/>
      <c r="GOO678" s="275"/>
      <c r="GPC678" s="247"/>
      <c r="GPD678" s="230"/>
      <c r="GPE678" s="275"/>
      <c r="GPS678" s="247"/>
      <c r="GPT678" s="230"/>
      <c r="GPU678" s="275"/>
      <c r="GQI678" s="247"/>
      <c r="GQJ678" s="230"/>
      <c r="GQK678" s="275"/>
      <c r="GQY678" s="247"/>
      <c r="GQZ678" s="230"/>
      <c r="GRA678" s="275"/>
      <c r="GRO678" s="247"/>
      <c r="GRP678" s="230"/>
      <c r="GRQ678" s="275"/>
      <c r="GSE678" s="247"/>
      <c r="GSF678" s="230"/>
      <c r="GSG678" s="275"/>
      <c r="GSU678" s="247"/>
      <c r="GSV678" s="230"/>
      <c r="GSW678" s="275"/>
      <c r="GTK678" s="247"/>
      <c r="GTL678" s="230"/>
      <c r="GTM678" s="275"/>
      <c r="GUA678" s="247"/>
      <c r="GUB678" s="230"/>
      <c r="GUC678" s="275"/>
      <c r="GUQ678" s="247"/>
      <c r="GUR678" s="230"/>
      <c r="GUS678" s="275"/>
      <c r="GVG678" s="247"/>
      <c r="GVH678" s="230"/>
      <c r="GVI678" s="275"/>
      <c r="GVW678" s="247"/>
      <c r="GVX678" s="230"/>
      <c r="GVY678" s="275"/>
      <c r="GWM678" s="247"/>
      <c r="GWN678" s="230"/>
      <c r="GWO678" s="275"/>
      <c r="GXC678" s="247"/>
      <c r="GXD678" s="230"/>
      <c r="GXE678" s="275"/>
      <c r="GXS678" s="247"/>
      <c r="GXT678" s="230"/>
      <c r="GXU678" s="275"/>
      <c r="GYI678" s="247"/>
      <c r="GYJ678" s="230"/>
      <c r="GYK678" s="275"/>
      <c r="GYY678" s="247"/>
      <c r="GYZ678" s="230"/>
      <c r="GZA678" s="275"/>
      <c r="GZO678" s="247"/>
      <c r="GZP678" s="230"/>
      <c r="GZQ678" s="275"/>
      <c r="HAE678" s="247"/>
      <c r="HAF678" s="230"/>
      <c r="HAG678" s="275"/>
      <c r="HAU678" s="247"/>
      <c r="HAV678" s="230"/>
      <c r="HAW678" s="275"/>
      <c r="HBK678" s="247"/>
      <c r="HBL678" s="230"/>
      <c r="HBM678" s="275"/>
      <c r="HCA678" s="247"/>
      <c r="HCB678" s="230"/>
      <c r="HCC678" s="275"/>
      <c r="HCQ678" s="247"/>
      <c r="HCR678" s="230"/>
      <c r="HCS678" s="275"/>
      <c r="HDG678" s="247"/>
      <c r="HDH678" s="230"/>
      <c r="HDI678" s="275"/>
      <c r="HDW678" s="247"/>
      <c r="HDX678" s="230"/>
      <c r="HDY678" s="275"/>
      <c r="HEM678" s="247"/>
      <c r="HEN678" s="230"/>
      <c r="HEO678" s="275"/>
      <c r="HFC678" s="247"/>
      <c r="HFD678" s="230"/>
      <c r="HFE678" s="275"/>
      <c r="HFS678" s="247"/>
      <c r="HFT678" s="230"/>
      <c r="HFU678" s="275"/>
      <c r="HGI678" s="247"/>
      <c r="HGJ678" s="230"/>
      <c r="HGK678" s="275"/>
      <c r="HGY678" s="247"/>
      <c r="HGZ678" s="230"/>
      <c r="HHA678" s="275"/>
      <c r="HHO678" s="247"/>
      <c r="HHP678" s="230"/>
      <c r="HHQ678" s="275"/>
      <c r="HIE678" s="247"/>
      <c r="HIF678" s="230"/>
      <c r="HIG678" s="275"/>
      <c r="HIU678" s="247"/>
      <c r="HIV678" s="230"/>
      <c r="HIW678" s="275"/>
      <c r="HJK678" s="247"/>
      <c r="HJL678" s="230"/>
      <c r="HJM678" s="275"/>
      <c r="HKA678" s="247"/>
      <c r="HKB678" s="230"/>
      <c r="HKC678" s="275"/>
      <c r="HKQ678" s="247"/>
      <c r="HKR678" s="230"/>
      <c r="HKS678" s="275"/>
      <c r="HLG678" s="247"/>
      <c r="HLH678" s="230"/>
      <c r="HLI678" s="275"/>
      <c r="HLW678" s="247"/>
      <c r="HLX678" s="230"/>
      <c r="HLY678" s="275"/>
      <c r="HMM678" s="247"/>
      <c r="HMN678" s="230"/>
      <c r="HMO678" s="275"/>
      <c r="HNC678" s="247"/>
      <c r="HND678" s="230"/>
      <c r="HNE678" s="275"/>
      <c r="HNS678" s="247"/>
      <c r="HNT678" s="230"/>
      <c r="HNU678" s="275"/>
      <c r="HOI678" s="247"/>
      <c r="HOJ678" s="230"/>
      <c r="HOK678" s="275"/>
      <c r="HOY678" s="247"/>
      <c r="HOZ678" s="230"/>
      <c r="HPA678" s="275"/>
      <c r="HPO678" s="247"/>
      <c r="HPP678" s="230"/>
      <c r="HPQ678" s="275"/>
      <c r="HQE678" s="247"/>
      <c r="HQF678" s="230"/>
      <c r="HQG678" s="275"/>
      <c r="HQU678" s="247"/>
      <c r="HQV678" s="230"/>
      <c r="HQW678" s="275"/>
      <c r="HRK678" s="247"/>
      <c r="HRL678" s="230"/>
      <c r="HRM678" s="275"/>
      <c r="HSA678" s="247"/>
      <c r="HSB678" s="230"/>
      <c r="HSC678" s="275"/>
      <c r="HSQ678" s="247"/>
      <c r="HSR678" s="230"/>
      <c r="HSS678" s="275"/>
      <c r="HTG678" s="247"/>
      <c r="HTH678" s="230"/>
      <c r="HTI678" s="275"/>
      <c r="HTW678" s="247"/>
      <c r="HTX678" s="230"/>
      <c r="HTY678" s="275"/>
      <c r="HUM678" s="247"/>
      <c r="HUN678" s="230"/>
      <c r="HUO678" s="275"/>
      <c r="HVC678" s="247"/>
      <c r="HVD678" s="230"/>
      <c r="HVE678" s="275"/>
      <c r="HVS678" s="247"/>
      <c r="HVT678" s="230"/>
      <c r="HVU678" s="275"/>
      <c r="HWI678" s="247"/>
      <c r="HWJ678" s="230"/>
      <c r="HWK678" s="275"/>
      <c r="HWY678" s="247"/>
      <c r="HWZ678" s="230"/>
      <c r="HXA678" s="275"/>
      <c r="HXO678" s="247"/>
      <c r="HXP678" s="230"/>
      <c r="HXQ678" s="275"/>
      <c r="HYE678" s="247"/>
      <c r="HYF678" s="230"/>
      <c r="HYG678" s="275"/>
      <c r="HYU678" s="247"/>
      <c r="HYV678" s="230"/>
      <c r="HYW678" s="275"/>
      <c r="HZK678" s="247"/>
      <c r="HZL678" s="230"/>
      <c r="HZM678" s="275"/>
      <c r="IAA678" s="247"/>
      <c r="IAB678" s="230"/>
      <c r="IAC678" s="275"/>
      <c r="IAQ678" s="247"/>
      <c r="IAR678" s="230"/>
      <c r="IAS678" s="275"/>
      <c r="IBG678" s="247"/>
      <c r="IBH678" s="230"/>
      <c r="IBI678" s="275"/>
      <c r="IBW678" s="247"/>
      <c r="IBX678" s="230"/>
      <c r="IBY678" s="275"/>
      <c r="ICM678" s="247"/>
      <c r="ICN678" s="230"/>
      <c r="ICO678" s="275"/>
      <c r="IDC678" s="247"/>
      <c r="IDD678" s="230"/>
      <c r="IDE678" s="275"/>
      <c r="IDS678" s="247"/>
      <c r="IDT678" s="230"/>
      <c r="IDU678" s="275"/>
      <c r="IEI678" s="247"/>
      <c r="IEJ678" s="230"/>
      <c r="IEK678" s="275"/>
      <c r="IEY678" s="247"/>
      <c r="IEZ678" s="230"/>
      <c r="IFA678" s="275"/>
      <c r="IFO678" s="247"/>
      <c r="IFP678" s="230"/>
      <c r="IFQ678" s="275"/>
      <c r="IGE678" s="247"/>
      <c r="IGF678" s="230"/>
      <c r="IGG678" s="275"/>
      <c r="IGU678" s="247"/>
      <c r="IGV678" s="230"/>
      <c r="IGW678" s="275"/>
      <c r="IHK678" s="247"/>
      <c r="IHL678" s="230"/>
      <c r="IHM678" s="275"/>
      <c r="IIA678" s="247"/>
      <c r="IIB678" s="230"/>
      <c r="IIC678" s="275"/>
      <c r="IIQ678" s="247"/>
      <c r="IIR678" s="230"/>
      <c r="IIS678" s="275"/>
      <c r="IJG678" s="247"/>
      <c r="IJH678" s="230"/>
      <c r="IJI678" s="275"/>
      <c r="IJW678" s="247"/>
      <c r="IJX678" s="230"/>
      <c r="IJY678" s="275"/>
      <c r="IKM678" s="247"/>
      <c r="IKN678" s="230"/>
      <c r="IKO678" s="275"/>
      <c r="ILC678" s="247"/>
      <c r="ILD678" s="230"/>
      <c r="ILE678" s="275"/>
      <c r="ILS678" s="247"/>
      <c r="ILT678" s="230"/>
      <c r="ILU678" s="275"/>
      <c r="IMI678" s="247"/>
      <c r="IMJ678" s="230"/>
      <c r="IMK678" s="275"/>
      <c r="IMY678" s="247"/>
      <c r="IMZ678" s="230"/>
      <c r="INA678" s="275"/>
      <c r="INO678" s="247"/>
      <c r="INP678" s="230"/>
      <c r="INQ678" s="275"/>
      <c r="IOE678" s="247"/>
      <c r="IOF678" s="230"/>
      <c r="IOG678" s="275"/>
      <c r="IOU678" s="247"/>
      <c r="IOV678" s="230"/>
      <c r="IOW678" s="275"/>
      <c r="IPK678" s="247"/>
      <c r="IPL678" s="230"/>
      <c r="IPM678" s="275"/>
      <c r="IQA678" s="247"/>
      <c r="IQB678" s="230"/>
      <c r="IQC678" s="275"/>
      <c r="IQQ678" s="247"/>
      <c r="IQR678" s="230"/>
      <c r="IQS678" s="275"/>
      <c r="IRG678" s="247"/>
      <c r="IRH678" s="230"/>
      <c r="IRI678" s="275"/>
      <c r="IRW678" s="247"/>
      <c r="IRX678" s="230"/>
      <c r="IRY678" s="275"/>
      <c r="ISM678" s="247"/>
      <c r="ISN678" s="230"/>
      <c r="ISO678" s="275"/>
      <c r="ITC678" s="247"/>
      <c r="ITD678" s="230"/>
      <c r="ITE678" s="275"/>
      <c r="ITS678" s="247"/>
      <c r="ITT678" s="230"/>
      <c r="ITU678" s="275"/>
      <c r="IUI678" s="247"/>
      <c r="IUJ678" s="230"/>
      <c r="IUK678" s="275"/>
      <c r="IUY678" s="247"/>
      <c r="IUZ678" s="230"/>
      <c r="IVA678" s="275"/>
      <c r="IVO678" s="247"/>
      <c r="IVP678" s="230"/>
      <c r="IVQ678" s="275"/>
      <c r="IWE678" s="247"/>
      <c r="IWF678" s="230"/>
      <c r="IWG678" s="275"/>
      <c r="IWU678" s="247"/>
      <c r="IWV678" s="230"/>
      <c r="IWW678" s="275"/>
      <c r="IXK678" s="247"/>
      <c r="IXL678" s="230"/>
      <c r="IXM678" s="275"/>
      <c r="IYA678" s="247"/>
      <c r="IYB678" s="230"/>
      <c r="IYC678" s="275"/>
      <c r="IYQ678" s="247"/>
      <c r="IYR678" s="230"/>
      <c r="IYS678" s="275"/>
      <c r="IZG678" s="247"/>
      <c r="IZH678" s="230"/>
      <c r="IZI678" s="275"/>
      <c r="IZW678" s="247"/>
      <c r="IZX678" s="230"/>
      <c r="IZY678" s="275"/>
      <c r="JAM678" s="247"/>
      <c r="JAN678" s="230"/>
      <c r="JAO678" s="275"/>
      <c r="JBC678" s="247"/>
      <c r="JBD678" s="230"/>
      <c r="JBE678" s="275"/>
      <c r="JBS678" s="247"/>
      <c r="JBT678" s="230"/>
      <c r="JBU678" s="275"/>
      <c r="JCI678" s="247"/>
      <c r="JCJ678" s="230"/>
      <c r="JCK678" s="275"/>
      <c r="JCY678" s="247"/>
      <c r="JCZ678" s="230"/>
      <c r="JDA678" s="275"/>
      <c r="JDO678" s="247"/>
      <c r="JDP678" s="230"/>
      <c r="JDQ678" s="275"/>
      <c r="JEE678" s="247"/>
      <c r="JEF678" s="230"/>
      <c r="JEG678" s="275"/>
      <c r="JEU678" s="247"/>
      <c r="JEV678" s="230"/>
      <c r="JEW678" s="275"/>
      <c r="JFK678" s="247"/>
      <c r="JFL678" s="230"/>
      <c r="JFM678" s="275"/>
      <c r="JGA678" s="247"/>
      <c r="JGB678" s="230"/>
      <c r="JGC678" s="275"/>
      <c r="JGQ678" s="247"/>
      <c r="JGR678" s="230"/>
      <c r="JGS678" s="275"/>
      <c r="JHG678" s="247"/>
      <c r="JHH678" s="230"/>
      <c r="JHI678" s="275"/>
      <c r="JHW678" s="247"/>
      <c r="JHX678" s="230"/>
      <c r="JHY678" s="275"/>
      <c r="JIM678" s="247"/>
      <c r="JIN678" s="230"/>
      <c r="JIO678" s="275"/>
      <c r="JJC678" s="247"/>
      <c r="JJD678" s="230"/>
      <c r="JJE678" s="275"/>
      <c r="JJS678" s="247"/>
      <c r="JJT678" s="230"/>
      <c r="JJU678" s="275"/>
      <c r="JKI678" s="247"/>
      <c r="JKJ678" s="230"/>
      <c r="JKK678" s="275"/>
      <c r="JKY678" s="247"/>
      <c r="JKZ678" s="230"/>
      <c r="JLA678" s="275"/>
      <c r="JLO678" s="247"/>
      <c r="JLP678" s="230"/>
      <c r="JLQ678" s="275"/>
      <c r="JME678" s="247"/>
      <c r="JMF678" s="230"/>
      <c r="JMG678" s="275"/>
      <c r="JMU678" s="247"/>
      <c r="JMV678" s="230"/>
      <c r="JMW678" s="275"/>
      <c r="JNK678" s="247"/>
      <c r="JNL678" s="230"/>
      <c r="JNM678" s="275"/>
      <c r="JOA678" s="247"/>
      <c r="JOB678" s="230"/>
      <c r="JOC678" s="275"/>
      <c r="JOQ678" s="247"/>
      <c r="JOR678" s="230"/>
      <c r="JOS678" s="275"/>
      <c r="JPG678" s="247"/>
      <c r="JPH678" s="230"/>
      <c r="JPI678" s="275"/>
      <c r="JPW678" s="247"/>
      <c r="JPX678" s="230"/>
      <c r="JPY678" s="275"/>
      <c r="JQM678" s="247"/>
      <c r="JQN678" s="230"/>
      <c r="JQO678" s="275"/>
      <c r="JRC678" s="247"/>
      <c r="JRD678" s="230"/>
      <c r="JRE678" s="275"/>
      <c r="JRS678" s="247"/>
      <c r="JRT678" s="230"/>
      <c r="JRU678" s="275"/>
      <c r="JSI678" s="247"/>
      <c r="JSJ678" s="230"/>
      <c r="JSK678" s="275"/>
      <c r="JSY678" s="247"/>
      <c r="JSZ678" s="230"/>
      <c r="JTA678" s="275"/>
      <c r="JTO678" s="247"/>
      <c r="JTP678" s="230"/>
      <c r="JTQ678" s="275"/>
      <c r="JUE678" s="247"/>
      <c r="JUF678" s="230"/>
      <c r="JUG678" s="275"/>
      <c r="JUU678" s="247"/>
      <c r="JUV678" s="230"/>
      <c r="JUW678" s="275"/>
      <c r="JVK678" s="247"/>
      <c r="JVL678" s="230"/>
      <c r="JVM678" s="275"/>
      <c r="JWA678" s="247"/>
      <c r="JWB678" s="230"/>
      <c r="JWC678" s="275"/>
      <c r="JWQ678" s="247"/>
      <c r="JWR678" s="230"/>
      <c r="JWS678" s="275"/>
      <c r="JXG678" s="247"/>
      <c r="JXH678" s="230"/>
      <c r="JXI678" s="275"/>
      <c r="JXW678" s="247"/>
      <c r="JXX678" s="230"/>
      <c r="JXY678" s="275"/>
      <c r="JYM678" s="247"/>
      <c r="JYN678" s="230"/>
      <c r="JYO678" s="275"/>
      <c r="JZC678" s="247"/>
      <c r="JZD678" s="230"/>
      <c r="JZE678" s="275"/>
      <c r="JZS678" s="247"/>
      <c r="JZT678" s="230"/>
      <c r="JZU678" s="275"/>
      <c r="KAI678" s="247"/>
      <c r="KAJ678" s="230"/>
      <c r="KAK678" s="275"/>
      <c r="KAY678" s="247"/>
      <c r="KAZ678" s="230"/>
      <c r="KBA678" s="275"/>
      <c r="KBO678" s="247"/>
      <c r="KBP678" s="230"/>
      <c r="KBQ678" s="275"/>
      <c r="KCE678" s="247"/>
      <c r="KCF678" s="230"/>
      <c r="KCG678" s="275"/>
      <c r="KCU678" s="247"/>
      <c r="KCV678" s="230"/>
      <c r="KCW678" s="275"/>
      <c r="KDK678" s="247"/>
      <c r="KDL678" s="230"/>
      <c r="KDM678" s="275"/>
      <c r="KEA678" s="247"/>
      <c r="KEB678" s="230"/>
      <c r="KEC678" s="275"/>
      <c r="KEQ678" s="247"/>
      <c r="KER678" s="230"/>
      <c r="KES678" s="275"/>
      <c r="KFG678" s="247"/>
      <c r="KFH678" s="230"/>
      <c r="KFI678" s="275"/>
      <c r="KFW678" s="247"/>
      <c r="KFX678" s="230"/>
      <c r="KFY678" s="275"/>
      <c r="KGM678" s="247"/>
      <c r="KGN678" s="230"/>
      <c r="KGO678" s="275"/>
      <c r="KHC678" s="247"/>
      <c r="KHD678" s="230"/>
      <c r="KHE678" s="275"/>
      <c r="KHS678" s="247"/>
      <c r="KHT678" s="230"/>
      <c r="KHU678" s="275"/>
      <c r="KII678" s="247"/>
      <c r="KIJ678" s="230"/>
      <c r="KIK678" s="275"/>
      <c r="KIY678" s="247"/>
      <c r="KIZ678" s="230"/>
      <c r="KJA678" s="275"/>
      <c r="KJO678" s="247"/>
      <c r="KJP678" s="230"/>
      <c r="KJQ678" s="275"/>
      <c r="KKE678" s="247"/>
      <c r="KKF678" s="230"/>
      <c r="KKG678" s="275"/>
      <c r="KKU678" s="247"/>
      <c r="KKV678" s="230"/>
      <c r="KKW678" s="275"/>
      <c r="KLK678" s="247"/>
      <c r="KLL678" s="230"/>
      <c r="KLM678" s="275"/>
      <c r="KMA678" s="247"/>
      <c r="KMB678" s="230"/>
      <c r="KMC678" s="275"/>
      <c r="KMQ678" s="247"/>
      <c r="KMR678" s="230"/>
      <c r="KMS678" s="275"/>
      <c r="KNG678" s="247"/>
      <c r="KNH678" s="230"/>
      <c r="KNI678" s="275"/>
      <c r="KNW678" s="247"/>
      <c r="KNX678" s="230"/>
      <c r="KNY678" s="275"/>
      <c r="KOM678" s="247"/>
      <c r="KON678" s="230"/>
      <c r="KOO678" s="275"/>
      <c r="KPC678" s="247"/>
      <c r="KPD678" s="230"/>
      <c r="KPE678" s="275"/>
      <c r="KPS678" s="247"/>
      <c r="KPT678" s="230"/>
      <c r="KPU678" s="275"/>
      <c r="KQI678" s="247"/>
      <c r="KQJ678" s="230"/>
      <c r="KQK678" s="275"/>
      <c r="KQY678" s="247"/>
      <c r="KQZ678" s="230"/>
      <c r="KRA678" s="275"/>
      <c r="KRO678" s="247"/>
      <c r="KRP678" s="230"/>
      <c r="KRQ678" s="275"/>
      <c r="KSE678" s="247"/>
      <c r="KSF678" s="230"/>
      <c r="KSG678" s="275"/>
      <c r="KSU678" s="247"/>
      <c r="KSV678" s="230"/>
      <c r="KSW678" s="275"/>
      <c r="KTK678" s="247"/>
      <c r="KTL678" s="230"/>
      <c r="KTM678" s="275"/>
      <c r="KUA678" s="247"/>
      <c r="KUB678" s="230"/>
      <c r="KUC678" s="275"/>
      <c r="KUQ678" s="247"/>
      <c r="KUR678" s="230"/>
      <c r="KUS678" s="275"/>
      <c r="KVG678" s="247"/>
      <c r="KVH678" s="230"/>
      <c r="KVI678" s="275"/>
      <c r="KVW678" s="247"/>
      <c r="KVX678" s="230"/>
      <c r="KVY678" s="275"/>
      <c r="KWM678" s="247"/>
      <c r="KWN678" s="230"/>
      <c r="KWO678" s="275"/>
      <c r="KXC678" s="247"/>
      <c r="KXD678" s="230"/>
      <c r="KXE678" s="275"/>
      <c r="KXS678" s="247"/>
      <c r="KXT678" s="230"/>
      <c r="KXU678" s="275"/>
      <c r="KYI678" s="247"/>
      <c r="KYJ678" s="230"/>
      <c r="KYK678" s="275"/>
      <c r="KYY678" s="247"/>
      <c r="KYZ678" s="230"/>
      <c r="KZA678" s="275"/>
      <c r="KZO678" s="247"/>
      <c r="KZP678" s="230"/>
      <c r="KZQ678" s="275"/>
      <c r="LAE678" s="247"/>
      <c r="LAF678" s="230"/>
      <c r="LAG678" s="275"/>
      <c r="LAU678" s="247"/>
      <c r="LAV678" s="230"/>
      <c r="LAW678" s="275"/>
      <c r="LBK678" s="247"/>
      <c r="LBL678" s="230"/>
      <c r="LBM678" s="275"/>
      <c r="LCA678" s="247"/>
      <c r="LCB678" s="230"/>
      <c r="LCC678" s="275"/>
      <c r="LCQ678" s="247"/>
      <c r="LCR678" s="230"/>
      <c r="LCS678" s="275"/>
      <c r="LDG678" s="247"/>
      <c r="LDH678" s="230"/>
      <c r="LDI678" s="275"/>
      <c r="LDW678" s="247"/>
      <c r="LDX678" s="230"/>
      <c r="LDY678" s="275"/>
      <c r="LEM678" s="247"/>
      <c r="LEN678" s="230"/>
      <c r="LEO678" s="275"/>
      <c r="LFC678" s="247"/>
      <c r="LFD678" s="230"/>
      <c r="LFE678" s="275"/>
      <c r="LFS678" s="247"/>
      <c r="LFT678" s="230"/>
      <c r="LFU678" s="275"/>
      <c r="LGI678" s="247"/>
      <c r="LGJ678" s="230"/>
      <c r="LGK678" s="275"/>
      <c r="LGY678" s="247"/>
      <c r="LGZ678" s="230"/>
      <c r="LHA678" s="275"/>
      <c r="LHO678" s="247"/>
      <c r="LHP678" s="230"/>
      <c r="LHQ678" s="275"/>
      <c r="LIE678" s="247"/>
      <c r="LIF678" s="230"/>
      <c r="LIG678" s="275"/>
      <c r="LIU678" s="247"/>
      <c r="LIV678" s="230"/>
      <c r="LIW678" s="275"/>
      <c r="LJK678" s="247"/>
      <c r="LJL678" s="230"/>
      <c r="LJM678" s="275"/>
      <c r="LKA678" s="247"/>
      <c r="LKB678" s="230"/>
      <c r="LKC678" s="275"/>
      <c r="LKQ678" s="247"/>
      <c r="LKR678" s="230"/>
      <c r="LKS678" s="275"/>
      <c r="LLG678" s="247"/>
      <c r="LLH678" s="230"/>
      <c r="LLI678" s="275"/>
      <c r="LLW678" s="247"/>
      <c r="LLX678" s="230"/>
      <c r="LLY678" s="275"/>
      <c r="LMM678" s="247"/>
      <c r="LMN678" s="230"/>
      <c r="LMO678" s="275"/>
      <c r="LNC678" s="247"/>
      <c r="LND678" s="230"/>
      <c r="LNE678" s="275"/>
      <c r="LNS678" s="247"/>
      <c r="LNT678" s="230"/>
      <c r="LNU678" s="275"/>
      <c r="LOI678" s="247"/>
      <c r="LOJ678" s="230"/>
      <c r="LOK678" s="275"/>
      <c r="LOY678" s="247"/>
      <c r="LOZ678" s="230"/>
      <c r="LPA678" s="275"/>
      <c r="LPO678" s="247"/>
      <c r="LPP678" s="230"/>
      <c r="LPQ678" s="275"/>
      <c r="LQE678" s="247"/>
      <c r="LQF678" s="230"/>
      <c r="LQG678" s="275"/>
      <c r="LQU678" s="247"/>
      <c r="LQV678" s="230"/>
      <c r="LQW678" s="275"/>
      <c r="LRK678" s="247"/>
      <c r="LRL678" s="230"/>
      <c r="LRM678" s="275"/>
      <c r="LSA678" s="247"/>
      <c r="LSB678" s="230"/>
      <c r="LSC678" s="275"/>
      <c r="LSQ678" s="247"/>
      <c r="LSR678" s="230"/>
      <c r="LSS678" s="275"/>
      <c r="LTG678" s="247"/>
      <c r="LTH678" s="230"/>
      <c r="LTI678" s="275"/>
      <c r="LTW678" s="247"/>
      <c r="LTX678" s="230"/>
      <c r="LTY678" s="275"/>
      <c r="LUM678" s="247"/>
      <c r="LUN678" s="230"/>
      <c r="LUO678" s="275"/>
      <c r="LVC678" s="247"/>
      <c r="LVD678" s="230"/>
      <c r="LVE678" s="275"/>
      <c r="LVS678" s="247"/>
      <c r="LVT678" s="230"/>
      <c r="LVU678" s="275"/>
      <c r="LWI678" s="247"/>
      <c r="LWJ678" s="230"/>
      <c r="LWK678" s="275"/>
      <c r="LWY678" s="247"/>
      <c r="LWZ678" s="230"/>
      <c r="LXA678" s="275"/>
      <c r="LXO678" s="247"/>
      <c r="LXP678" s="230"/>
      <c r="LXQ678" s="275"/>
      <c r="LYE678" s="247"/>
      <c r="LYF678" s="230"/>
      <c r="LYG678" s="275"/>
      <c r="LYU678" s="247"/>
      <c r="LYV678" s="230"/>
      <c r="LYW678" s="275"/>
      <c r="LZK678" s="247"/>
      <c r="LZL678" s="230"/>
      <c r="LZM678" s="275"/>
      <c r="MAA678" s="247"/>
      <c r="MAB678" s="230"/>
      <c r="MAC678" s="275"/>
      <c r="MAQ678" s="247"/>
      <c r="MAR678" s="230"/>
      <c r="MAS678" s="275"/>
      <c r="MBG678" s="247"/>
      <c r="MBH678" s="230"/>
      <c r="MBI678" s="275"/>
      <c r="MBW678" s="247"/>
      <c r="MBX678" s="230"/>
      <c r="MBY678" s="275"/>
      <c r="MCM678" s="247"/>
      <c r="MCN678" s="230"/>
      <c r="MCO678" s="275"/>
      <c r="MDC678" s="247"/>
      <c r="MDD678" s="230"/>
      <c r="MDE678" s="275"/>
      <c r="MDS678" s="247"/>
      <c r="MDT678" s="230"/>
      <c r="MDU678" s="275"/>
      <c r="MEI678" s="247"/>
      <c r="MEJ678" s="230"/>
      <c r="MEK678" s="275"/>
      <c r="MEY678" s="247"/>
      <c r="MEZ678" s="230"/>
      <c r="MFA678" s="275"/>
      <c r="MFO678" s="247"/>
      <c r="MFP678" s="230"/>
      <c r="MFQ678" s="275"/>
      <c r="MGE678" s="247"/>
      <c r="MGF678" s="230"/>
      <c r="MGG678" s="275"/>
      <c r="MGU678" s="247"/>
      <c r="MGV678" s="230"/>
      <c r="MGW678" s="275"/>
      <c r="MHK678" s="247"/>
      <c r="MHL678" s="230"/>
      <c r="MHM678" s="275"/>
      <c r="MIA678" s="247"/>
      <c r="MIB678" s="230"/>
      <c r="MIC678" s="275"/>
      <c r="MIQ678" s="247"/>
      <c r="MIR678" s="230"/>
      <c r="MIS678" s="275"/>
      <c r="MJG678" s="247"/>
      <c r="MJH678" s="230"/>
      <c r="MJI678" s="275"/>
      <c r="MJW678" s="247"/>
      <c r="MJX678" s="230"/>
      <c r="MJY678" s="275"/>
      <c r="MKM678" s="247"/>
      <c r="MKN678" s="230"/>
      <c r="MKO678" s="275"/>
      <c r="MLC678" s="247"/>
      <c r="MLD678" s="230"/>
      <c r="MLE678" s="275"/>
      <c r="MLS678" s="247"/>
      <c r="MLT678" s="230"/>
      <c r="MLU678" s="275"/>
      <c r="MMI678" s="247"/>
      <c r="MMJ678" s="230"/>
      <c r="MMK678" s="275"/>
      <c r="MMY678" s="247"/>
      <c r="MMZ678" s="230"/>
      <c r="MNA678" s="275"/>
      <c r="MNO678" s="247"/>
      <c r="MNP678" s="230"/>
      <c r="MNQ678" s="275"/>
      <c r="MOE678" s="247"/>
      <c r="MOF678" s="230"/>
      <c r="MOG678" s="275"/>
      <c r="MOU678" s="247"/>
      <c r="MOV678" s="230"/>
      <c r="MOW678" s="275"/>
      <c r="MPK678" s="247"/>
      <c r="MPL678" s="230"/>
      <c r="MPM678" s="275"/>
      <c r="MQA678" s="247"/>
      <c r="MQB678" s="230"/>
      <c r="MQC678" s="275"/>
      <c r="MQQ678" s="247"/>
      <c r="MQR678" s="230"/>
      <c r="MQS678" s="275"/>
      <c r="MRG678" s="247"/>
      <c r="MRH678" s="230"/>
      <c r="MRI678" s="275"/>
      <c r="MRW678" s="247"/>
      <c r="MRX678" s="230"/>
      <c r="MRY678" s="275"/>
      <c r="MSM678" s="247"/>
      <c r="MSN678" s="230"/>
      <c r="MSO678" s="275"/>
      <c r="MTC678" s="247"/>
      <c r="MTD678" s="230"/>
      <c r="MTE678" s="275"/>
      <c r="MTS678" s="247"/>
      <c r="MTT678" s="230"/>
      <c r="MTU678" s="275"/>
      <c r="MUI678" s="247"/>
      <c r="MUJ678" s="230"/>
      <c r="MUK678" s="275"/>
      <c r="MUY678" s="247"/>
      <c r="MUZ678" s="230"/>
      <c r="MVA678" s="275"/>
      <c r="MVO678" s="247"/>
      <c r="MVP678" s="230"/>
      <c r="MVQ678" s="275"/>
      <c r="MWE678" s="247"/>
      <c r="MWF678" s="230"/>
      <c r="MWG678" s="275"/>
      <c r="MWU678" s="247"/>
      <c r="MWV678" s="230"/>
      <c r="MWW678" s="275"/>
      <c r="MXK678" s="247"/>
      <c r="MXL678" s="230"/>
      <c r="MXM678" s="275"/>
      <c r="MYA678" s="247"/>
      <c r="MYB678" s="230"/>
      <c r="MYC678" s="275"/>
      <c r="MYQ678" s="247"/>
      <c r="MYR678" s="230"/>
      <c r="MYS678" s="275"/>
      <c r="MZG678" s="247"/>
      <c r="MZH678" s="230"/>
      <c r="MZI678" s="275"/>
      <c r="MZW678" s="247"/>
      <c r="MZX678" s="230"/>
      <c r="MZY678" s="275"/>
      <c r="NAM678" s="247"/>
      <c r="NAN678" s="230"/>
      <c r="NAO678" s="275"/>
      <c r="NBC678" s="247"/>
      <c r="NBD678" s="230"/>
      <c r="NBE678" s="275"/>
      <c r="NBS678" s="247"/>
      <c r="NBT678" s="230"/>
      <c r="NBU678" s="275"/>
      <c r="NCI678" s="247"/>
      <c r="NCJ678" s="230"/>
      <c r="NCK678" s="275"/>
      <c r="NCY678" s="247"/>
      <c r="NCZ678" s="230"/>
      <c r="NDA678" s="275"/>
      <c r="NDO678" s="247"/>
      <c r="NDP678" s="230"/>
      <c r="NDQ678" s="275"/>
      <c r="NEE678" s="247"/>
      <c r="NEF678" s="230"/>
      <c r="NEG678" s="275"/>
      <c r="NEU678" s="247"/>
      <c r="NEV678" s="230"/>
      <c r="NEW678" s="275"/>
      <c r="NFK678" s="247"/>
      <c r="NFL678" s="230"/>
      <c r="NFM678" s="275"/>
      <c r="NGA678" s="247"/>
      <c r="NGB678" s="230"/>
      <c r="NGC678" s="275"/>
      <c r="NGQ678" s="247"/>
      <c r="NGR678" s="230"/>
      <c r="NGS678" s="275"/>
      <c r="NHG678" s="247"/>
      <c r="NHH678" s="230"/>
      <c r="NHI678" s="275"/>
      <c r="NHW678" s="247"/>
      <c r="NHX678" s="230"/>
      <c r="NHY678" s="275"/>
      <c r="NIM678" s="247"/>
      <c r="NIN678" s="230"/>
      <c r="NIO678" s="275"/>
      <c r="NJC678" s="247"/>
      <c r="NJD678" s="230"/>
      <c r="NJE678" s="275"/>
      <c r="NJS678" s="247"/>
      <c r="NJT678" s="230"/>
      <c r="NJU678" s="275"/>
      <c r="NKI678" s="247"/>
      <c r="NKJ678" s="230"/>
      <c r="NKK678" s="275"/>
      <c r="NKY678" s="247"/>
      <c r="NKZ678" s="230"/>
      <c r="NLA678" s="275"/>
      <c r="NLO678" s="247"/>
      <c r="NLP678" s="230"/>
      <c r="NLQ678" s="275"/>
      <c r="NME678" s="247"/>
      <c r="NMF678" s="230"/>
      <c r="NMG678" s="275"/>
      <c r="NMU678" s="247"/>
      <c r="NMV678" s="230"/>
      <c r="NMW678" s="275"/>
      <c r="NNK678" s="247"/>
      <c r="NNL678" s="230"/>
      <c r="NNM678" s="275"/>
      <c r="NOA678" s="247"/>
      <c r="NOB678" s="230"/>
      <c r="NOC678" s="275"/>
      <c r="NOQ678" s="247"/>
      <c r="NOR678" s="230"/>
      <c r="NOS678" s="275"/>
      <c r="NPG678" s="247"/>
      <c r="NPH678" s="230"/>
      <c r="NPI678" s="275"/>
      <c r="NPW678" s="247"/>
      <c r="NPX678" s="230"/>
      <c r="NPY678" s="275"/>
      <c r="NQM678" s="247"/>
      <c r="NQN678" s="230"/>
      <c r="NQO678" s="275"/>
      <c r="NRC678" s="247"/>
      <c r="NRD678" s="230"/>
      <c r="NRE678" s="275"/>
      <c r="NRS678" s="247"/>
      <c r="NRT678" s="230"/>
      <c r="NRU678" s="275"/>
      <c r="NSI678" s="247"/>
      <c r="NSJ678" s="230"/>
      <c r="NSK678" s="275"/>
      <c r="NSY678" s="247"/>
      <c r="NSZ678" s="230"/>
      <c r="NTA678" s="275"/>
      <c r="NTO678" s="247"/>
      <c r="NTP678" s="230"/>
      <c r="NTQ678" s="275"/>
      <c r="NUE678" s="247"/>
      <c r="NUF678" s="230"/>
      <c r="NUG678" s="275"/>
      <c r="NUU678" s="247"/>
      <c r="NUV678" s="230"/>
      <c r="NUW678" s="275"/>
      <c r="NVK678" s="247"/>
      <c r="NVL678" s="230"/>
      <c r="NVM678" s="275"/>
      <c r="NWA678" s="247"/>
      <c r="NWB678" s="230"/>
      <c r="NWC678" s="275"/>
      <c r="NWQ678" s="247"/>
      <c r="NWR678" s="230"/>
      <c r="NWS678" s="275"/>
      <c r="NXG678" s="247"/>
      <c r="NXH678" s="230"/>
      <c r="NXI678" s="275"/>
      <c r="NXW678" s="247"/>
      <c r="NXX678" s="230"/>
      <c r="NXY678" s="275"/>
      <c r="NYM678" s="247"/>
      <c r="NYN678" s="230"/>
      <c r="NYO678" s="275"/>
      <c r="NZC678" s="247"/>
      <c r="NZD678" s="230"/>
      <c r="NZE678" s="275"/>
      <c r="NZS678" s="247"/>
      <c r="NZT678" s="230"/>
      <c r="NZU678" s="275"/>
      <c r="OAI678" s="247"/>
      <c r="OAJ678" s="230"/>
      <c r="OAK678" s="275"/>
      <c r="OAY678" s="247"/>
      <c r="OAZ678" s="230"/>
      <c r="OBA678" s="275"/>
      <c r="OBO678" s="247"/>
      <c r="OBP678" s="230"/>
      <c r="OBQ678" s="275"/>
      <c r="OCE678" s="247"/>
      <c r="OCF678" s="230"/>
      <c r="OCG678" s="275"/>
      <c r="OCU678" s="247"/>
      <c r="OCV678" s="230"/>
      <c r="OCW678" s="275"/>
      <c r="ODK678" s="247"/>
      <c r="ODL678" s="230"/>
      <c r="ODM678" s="275"/>
      <c r="OEA678" s="247"/>
      <c r="OEB678" s="230"/>
      <c r="OEC678" s="275"/>
      <c r="OEQ678" s="247"/>
      <c r="OER678" s="230"/>
      <c r="OES678" s="275"/>
      <c r="OFG678" s="247"/>
      <c r="OFH678" s="230"/>
      <c r="OFI678" s="275"/>
      <c r="OFW678" s="247"/>
      <c r="OFX678" s="230"/>
      <c r="OFY678" s="275"/>
      <c r="OGM678" s="247"/>
      <c r="OGN678" s="230"/>
      <c r="OGO678" s="275"/>
      <c r="OHC678" s="247"/>
      <c r="OHD678" s="230"/>
      <c r="OHE678" s="275"/>
      <c r="OHS678" s="247"/>
      <c r="OHT678" s="230"/>
      <c r="OHU678" s="275"/>
      <c r="OII678" s="247"/>
      <c r="OIJ678" s="230"/>
      <c r="OIK678" s="275"/>
      <c r="OIY678" s="247"/>
      <c r="OIZ678" s="230"/>
      <c r="OJA678" s="275"/>
      <c r="OJO678" s="247"/>
      <c r="OJP678" s="230"/>
      <c r="OJQ678" s="275"/>
      <c r="OKE678" s="247"/>
      <c r="OKF678" s="230"/>
      <c r="OKG678" s="275"/>
      <c r="OKU678" s="247"/>
      <c r="OKV678" s="230"/>
      <c r="OKW678" s="275"/>
      <c r="OLK678" s="247"/>
      <c r="OLL678" s="230"/>
      <c r="OLM678" s="275"/>
      <c r="OMA678" s="247"/>
      <c r="OMB678" s="230"/>
      <c r="OMC678" s="275"/>
      <c r="OMQ678" s="247"/>
      <c r="OMR678" s="230"/>
      <c r="OMS678" s="275"/>
      <c r="ONG678" s="247"/>
      <c r="ONH678" s="230"/>
      <c r="ONI678" s="275"/>
      <c r="ONW678" s="247"/>
      <c r="ONX678" s="230"/>
      <c r="ONY678" s="275"/>
      <c r="OOM678" s="247"/>
      <c r="OON678" s="230"/>
      <c r="OOO678" s="275"/>
      <c r="OPC678" s="247"/>
      <c r="OPD678" s="230"/>
      <c r="OPE678" s="275"/>
      <c r="OPS678" s="247"/>
      <c r="OPT678" s="230"/>
      <c r="OPU678" s="275"/>
      <c r="OQI678" s="247"/>
      <c r="OQJ678" s="230"/>
      <c r="OQK678" s="275"/>
      <c r="OQY678" s="247"/>
      <c r="OQZ678" s="230"/>
      <c r="ORA678" s="275"/>
      <c r="ORO678" s="247"/>
      <c r="ORP678" s="230"/>
      <c r="ORQ678" s="275"/>
      <c r="OSE678" s="247"/>
      <c r="OSF678" s="230"/>
      <c r="OSG678" s="275"/>
      <c r="OSU678" s="247"/>
      <c r="OSV678" s="230"/>
      <c r="OSW678" s="275"/>
      <c r="OTK678" s="247"/>
      <c r="OTL678" s="230"/>
      <c r="OTM678" s="275"/>
      <c r="OUA678" s="247"/>
      <c r="OUB678" s="230"/>
      <c r="OUC678" s="275"/>
      <c r="OUQ678" s="247"/>
      <c r="OUR678" s="230"/>
      <c r="OUS678" s="275"/>
      <c r="OVG678" s="247"/>
      <c r="OVH678" s="230"/>
      <c r="OVI678" s="275"/>
      <c r="OVW678" s="247"/>
      <c r="OVX678" s="230"/>
      <c r="OVY678" s="275"/>
      <c r="OWM678" s="247"/>
      <c r="OWN678" s="230"/>
      <c r="OWO678" s="275"/>
      <c r="OXC678" s="247"/>
      <c r="OXD678" s="230"/>
      <c r="OXE678" s="275"/>
      <c r="OXS678" s="247"/>
      <c r="OXT678" s="230"/>
      <c r="OXU678" s="275"/>
      <c r="OYI678" s="247"/>
      <c r="OYJ678" s="230"/>
      <c r="OYK678" s="275"/>
      <c r="OYY678" s="247"/>
      <c r="OYZ678" s="230"/>
      <c r="OZA678" s="275"/>
      <c r="OZO678" s="247"/>
      <c r="OZP678" s="230"/>
      <c r="OZQ678" s="275"/>
      <c r="PAE678" s="247"/>
      <c r="PAF678" s="230"/>
      <c r="PAG678" s="275"/>
      <c r="PAU678" s="247"/>
      <c r="PAV678" s="230"/>
      <c r="PAW678" s="275"/>
      <c r="PBK678" s="247"/>
      <c r="PBL678" s="230"/>
      <c r="PBM678" s="275"/>
      <c r="PCA678" s="247"/>
      <c r="PCB678" s="230"/>
      <c r="PCC678" s="275"/>
      <c r="PCQ678" s="247"/>
      <c r="PCR678" s="230"/>
      <c r="PCS678" s="275"/>
      <c r="PDG678" s="247"/>
      <c r="PDH678" s="230"/>
      <c r="PDI678" s="275"/>
      <c r="PDW678" s="247"/>
      <c r="PDX678" s="230"/>
      <c r="PDY678" s="275"/>
      <c r="PEM678" s="247"/>
      <c r="PEN678" s="230"/>
      <c r="PEO678" s="275"/>
      <c r="PFC678" s="247"/>
      <c r="PFD678" s="230"/>
      <c r="PFE678" s="275"/>
      <c r="PFS678" s="247"/>
      <c r="PFT678" s="230"/>
      <c r="PFU678" s="275"/>
      <c r="PGI678" s="247"/>
      <c r="PGJ678" s="230"/>
      <c r="PGK678" s="275"/>
      <c r="PGY678" s="247"/>
      <c r="PGZ678" s="230"/>
      <c r="PHA678" s="275"/>
      <c r="PHO678" s="247"/>
      <c r="PHP678" s="230"/>
      <c r="PHQ678" s="275"/>
      <c r="PIE678" s="247"/>
      <c r="PIF678" s="230"/>
      <c r="PIG678" s="275"/>
      <c r="PIU678" s="247"/>
      <c r="PIV678" s="230"/>
      <c r="PIW678" s="275"/>
      <c r="PJK678" s="247"/>
      <c r="PJL678" s="230"/>
      <c r="PJM678" s="275"/>
      <c r="PKA678" s="247"/>
      <c r="PKB678" s="230"/>
      <c r="PKC678" s="275"/>
      <c r="PKQ678" s="247"/>
      <c r="PKR678" s="230"/>
      <c r="PKS678" s="275"/>
      <c r="PLG678" s="247"/>
      <c r="PLH678" s="230"/>
      <c r="PLI678" s="275"/>
      <c r="PLW678" s="247"/>
      <c r="PLX678" s="230"/>
      <c r="PLY678" s="275"/>
      <c r="PMM678" s="247"/>
      <c r="PMN678" s="230"/>
      <c r="PMO678" s="275"/>
      <c r="PNC678" s="247"/>
      <c r="PND678" s="230"/>
      <c r="PNE678" s="275"/>
      <c r="PNS678" s="247"/>
      <c r="PNT678" s="230"/>
      <c r="PNU678" s="275"/>
      <c r="POI678" s="247"/>
      <c r="POJ678" s="230"/>
      <c r="POK678" s="275"/>
      <c r="POY678" s="247"/>
      <c r="POZ678" s="230"/>
      <c r="PPA678" s="275"/>
      <c r="PPO678" s="247"/>
      <c r="PPP678" s="230"/>
      <c r="PPQ678" s="275"/>
      <c r="PQE678" s="247"/>
      <c r="PQF678" s="230"/>
      <c r="PQG678" s="275"/>
      <c r="PQU678" s="247"/>
      <c r="PQV678" s="230"/>
      <c r="PQW678" s="275"/>
      <c r="PRK678" s="247"/>
      <c r="PRL678" s="230"/>
      <c r="PRM678" s="275"/>
      <c r="PSA678" s="247"/>
      <c r="PSB678" s="230"/>
      <c r="PSC678" s="275"/>
      <c r="PSQ678" s="247"/>
      <c r="PSR678" s="230"/>
      <c r="PSS678" s="275"/>
      <c r="PTG678" s="247"/>
      <c r="PTH678" s="230"/>
      <c r="PTI678" s="275"/>
      <c r="PTW678" s="247"/>
      <c r="PTX678" s="230"/>
      <c r="PTY678" s="275"/>
      <c r="PUM678" s="247"/>
      <c r="PUN678" s="230"/>
      <c r="PUO678" s="275"/>
      <c r="PVC678" s="247"/>
      <c r="PVD678" s="230"/>
      <c r="PVE678" s="275"/>
      <c r="PVS678" s="247"/>
      <c r="PVT678" s="230"/>
      <c r="PVU678" s="275"/>
      <c r="PWI678" s="247"/>
      <c r="PWJ678" s="230"/>
      <c r="PWK678" s="275"/>
      <c r="PWY678" s="247"/>
      <c r="PWZ678" s="230"/>
      <c r="PXA678" s="275"/>
      <c r="PXO678" s="247"/>
      <c r="PXP678" s="230"/>
      <c r="PXQ678" s="275"/>
      <c r="PYE678" s="247"/>
      <c r="PYF678" s="230"/>
      <c r="PYG678" s="275"/>
      <c r="PYU678" s="247"/>
      <c r="PYV678" s="230"/>
      <c r="PYW678" s="275"/>
      <c r="PZK678" s="247"/>
      <c r="PZL678" s="230"/>
      <c r="PZM678" s="275"/>
      <c r="QAA678" s="247"/>
      <c r="QAB678" s="230"/>
      <c r="QAC678" s="275"/>
      <c r="QAQ678" s="247"/>
      <c r="QAR678" s="230"/>
      <c r="QAS678" s="275"/>
      <c r="QBG678" s="247"/>
      <c r="QBH678" s="230"/>
      <c r="QBI678" s="275"/>
      <c r="QBW678" s="247"/>
      <c r="QBX678" s="230"/>
      <c r="QBY678" s="275"/>
      <c r="QCM678" s="247"/>
      <c r="QCN678" s="230"/>
      <c r="QCO678" s="275"/>
      <c r="QDC678" s="247"/>
      <c r="QDD678" s="230"/>
      <c r="QDE678" s="275"/>
      <c r="QDS678" s="247"/>
      <c r="QDT678" s="230"/>
      <c r="QDU678" s="275"/>
      <c r="QEI678" s="247"/>
      <c r="QEJ678" s="230"/>
      <c r="QEK678" s="275"/>
      <c r="QEY678" s="247"/>
      <c r="QEZ678" s="230"/>
      <c r="QFA678" s="275"/>
      <c r="QFO678" s="247"/>
      <c r="QFP678" s="230"/>
      <c r="QFQ678" s="275"/>
      <c r="QGE678" s="247"/>
      <c r="QGF678" s="230"/>
      <c r="QGG678" s="275"/>
      <c r="QGU678" s="247"/>
      <c r="QGV678" s="230"/>
      <c r="QGW678" s="275"/>
      <c r="QHK678" s="247"/>
      <c r="QHL678" s="230"/>
      <c r="QHM678" s="275"/>
      <c r="QIA678" s="247"/>
      <c r="QIB678" s="230"/>
      <c r="QIC678" s="275"/>
      <c r="QIQ678" s="247"/>
      <c r="QIR678" s="230"/>
      <c r="QIS678" s="275"/>
      <c r="QJG678" s="247"/>
      <c r="QJH678" s="230"/>
      <c r="QJI678" s="275"/>
      <c r="QJW678" s="247"/>
      <c r="QJX678" s="230"/>
      <c r="QJY678" s="275"/>
      <c r="QKM678" s="247"/>
      <c r="QKN678" s="230"/>
      <c r="QKO678" s="275"/>
      <c r="QLC678" s="247"/>
      <c r="QLD678" s="230"/>
      <c r="QLE678" s="275"/>
      <c r="QLS678" s="247"/>
      <c r="QLT678" s="230"/>
      <c r="QLU678" s="275"/>
      <c r="QMI678" s="247"/>
      <c r="QMJ678" s="230"/>
      <c r="QMK678" s="275"/>
      <c r="QMY678" s="247"/>
      <c r="QMZ678" s="230"/>
      <c r="QNA678" s="275"/>
      <c r="QNO678" s="247"/>
      <c r="QNP678" s="230"/>
      <c r="QNQ678" s="275"/>
      <c r="QOE678" s="247"/>
      <c r="QOF678" s="230"/>
      <c r="QOG678" s="275"/>
      <c r="QOU678" s="247"/>
      <c r="QOV678" s="230"/>
      <c r="QOW678" s="275"/>
      <c r="QPK678" s="247"/>
      <c r="QPL678" s="230"/>
      <c r="QPM678" s="275"/>
      <c r="QQA678" s="247"/>
      <c r="QQB678" s="230"/>
      <c r="QQC678" s="275"/>
      <c r="QQQ678" s="247"/>
      <c r="QQR678" s="230"/>
      <c r="QQS678" s="275"/>
      <c r="QRG678" s="247"/>
      <c r="QRH678" s="230"/>
      <c r="QRI678" s="275"/>
      <c r="QRW678" s="247"/>
      <c r="QRX678" s="230"/>
      <c r="QRY678" s="275"/>
      <c r="QSM678" s="247"/>
      <c r="QSN678" s="230"/>
      <c r="QSO678" s="275"/>
      <c r="QTC678" s="247"/>
      <c r="QTD678" s="230"/>
      <c r="QTE678" s="275"/>
      <c r="QTS678" s="247"/>
      <c r="QTT678" s="230"/>
      <c r="QTU678" s="275"/>
      <c r="QUI678" s="247"/>
      <c r="QUJ678" s="230"/>
      <c r="QUK678" s="275"/>
      <c r="QUY678" s="247"/>
      <c r="QUZ678" s="230"/>
      <c r="QVA678" s="275"/>
      <c r="QVO678" s="247"/>
      <c r="QVP678" s="230"/>
      <c r="QVQ678" s="275"/>
      <c r="QWE678" s="247"/>
      <c r="QWF678" s="230"/>
      <c r="QWG678" s="275"/>
      <c r="QWU678" s="247"/>
      <c r="QWV678" s="230"/>
      <c r="QWW678" s="275"/>
      <c r="QXK678" s="247"/>
      <c r="QXL678" s="230"/>
      <c r="QXM678" s="275"/>
      <c r="QYA678" s="247"/>
      <c r="QYB678" s="230"/>
      <c r="QYC678" s="275"/>
      <c r="QYQ678" s="247"/>
      <c r="QYR678" s="230"/>
      <c r="QYS678" s="275"/>
      <c r="QZG678" s="247"/>
      <c r="QZH678" s="230"/>
      <c r="QZI678" s="275"/>
      <c r="QZW678" s="247"/>
      <c r="QZX678" s="230"/>
      <c r="QZY678" s="275"/>
      <c r="RAM678" s="247"/>
      <c r="RAN678" s="230"/>
      <c r="RAO678" s="275"/>
      <c r="RBC678" s="247"/>
      <c r="RBD678" s="230"/>
      <c r="RBE678" s="275"/>
      <c r="RBS678" s="247"/>
      <c r="RBT678" s="230"/>
      <c r="RBU678" s="275"/>
      <c r="RCI678" s="247"/>
      <c r="RCJ678" s="230"/>
      <c r="RCK678" s="275"/>
      <c r="RCY678" s="247"/>
      <c r="RCZ678" s="230"/>
      <c r="RDA678" s="275"/>
      <c r="RDO678" s="247"/>
      <c r="RDP678" s="230"/>
      <c r="RDQ678" s="275"/>
      <c r="REE678" s="247"/>
      <c r="REF678" s="230"/>
      <c r="REG678" s="275"/>
      <c r="REU678" s="247"/>
      <c r="REV678" s="230"/>
      <c r="REW678" s="275"/>
      <c r="RFK678" s="247"/>
      <c r="RFL678" s="230"/>
      <c r="RFM678" s="275"/>
      <c r="RGA678" s="247"/>
      <c r="RGB678" s="230"/>
      <c r="RGC678" s="275"/>
      <c r="RGQ678" s="247"/>
      <c r="RGR678" s="230"/>
      <c r="RGS678" s="275"/>
      <c r="RHG678" s="247"/>
      <c r="RHH678" s="230"/>
      <c r="RHI678" s="275"/>
      <c r="RHW678" s="247"/>
      <c r="RHX678" s="230"/>
      <c r="RHY678" s="275"/>
      <c r="RIM678" s="247"/>
      <c r="RIN678" s="230"/>
      <c r="RIO678" s="275"/>
      <c r="RJC678" s="247"/>
      <c r="RJD678" s="230"/>
      <c r="RJE678" s="275"/>
      <c r="RJS678" s="247"/>
      <c r="RJT678" s="230"/>
      <c r="RJU678" s="275"/>
      <c r="RKI678" s="247"/>
      <c r="RKJ678" s="230"/>
      <c r="RKK678" s="275"/>
      <c r="RKY678" s="247"/>
      <c r="RKZ678" s="230"/>
      <c r="RLA678" s="275"/>
      <c r="RLO678" s="247"/>
      <c r="RLP678" s="230"/>
      <c r="RLQ678" s="275"/>
      <c r="RME678" s="247"/>
      <c r="RMF678" s="230"/>
      <c r="RMG678" s="275"/>
      <c r="RMU678" s="247"/>
      <c r="RMV678" s="230"/>
      <c r="RMW678" s="275"/>
      <c r="RNK678" s="247"/>
      <c r="RNL678" s="230"/>
      <c r="RNM678" s="275"/>
      <c r="ROA678" s="247"/>
      <c r="ROB678" s="230"/>
      <c r="ROC678" s="275"/>
      <c r="ROQ678" s="247"/>
      <c r="ROR678" s="230"/>
      <c r="ROS678" s="275"/>
      <c r="RPG678" s="247"/>
      <c r="RPH678" s="230"/>
      <c r="RPI678" s="275"/>
      <c r="RPW678" s="247"/>
      <c r="RPX678" s="230"/>
      <c r="RPY678" s="275"/>
      <c r="RQM678" s="247"/>
      <c r="RQN678" s="230"/>
      <c r="RQO678" s="275"/>
      <c r="RRC678" s="247"/>
      <c r="RRD678" s="230"/>
      <c r="RRE678" s="275"/>
      <c r="RRS678" s="247"/>
      <c r="RRT678" s="230"/>
      <c r="RRU678" s="275"/>
      <c r="RSI678" s="247"/>
      <c r="RSJ678" s="230"/>
      <c r="RSK678" s="275"/>
      <c r="RSY678" s="247"/>
      <c r="RSZ678" s="230"/>
      <c r="RTA678" s="275"/>
      <c r="RTO678" s="247"/>
      <c r="RTP678" s="230"/>
      <c r="RTQ678" s="275"/>
      <c r="RUE678" s="247"/>
      <c r="RUF678" s="230"/>
      <c r="RUG678" s="275"/>
      <c r="RUU678" s="247"/>
      <c r="RUV678" s="230"/>
      <c r="RUW678" s="275"/>
      <c r="RVK678" s="247"/>
      <c r="RVL678" s="230"/>
      <c r="RVM678" s="275"/>
      <c r="RWA678" s="247"/>
      <c r="RWB678" s="230"/>
      <c r="RWC678" s="275"/>
      <c r="RWQ678" s="247"/>
      <c r="RWR678" s="230"/>
      <c r="RWS678" s="275"/>
      <c r="RXG678" s="247"/>
      <c r="RXH678" s="230"/>
      <c r="RXI678" s="275"/>
      <c r="RXW678" s="247"/>
      <c r="RXX678" s="230"/>
      <c r="RXY678" s="275"/>
      <c r="RYM678" s="247"/>
      <c r="RYN678" s="230"/>
      <c r="RYO678" s="275"/>
      <c r="RZC678" s="247"/>
      <c r="RZD678" s="230"/>
      <c r="RZE678" s="275"/>
      <c r="RZS678" s="247"/>
      <c r="RZT678" s="230"/>
      <c r="RZU678" s="275"/>
      <c r="SAI678" s="247"/>
      <c r="SAJ678" s="230"/>
      <c r="SAK678" s="275"/>
      <c r="SAY678" s="247"/>
      <c r="SAZ678" s="230"/>
      <c r="SBA678" s="275"/>
      <c r="SBO678" s="247"/>
      <c r="SBP678" s="230"/>
      <c r="SBQ678" s="275"/>
      <c r="SCE678" s="247"/>
      <c r="SCF678" s="230"/>
      <c r="SCG678" s="275"/>
      <c r="SCU678" s="247"/>
      <c r="SCV678" s="230"/>
      <c r="SCW678" s="275"/>
      <c r="SDK678" s="247"/>
      <c r="SDL678" s="230"/>
      <c r="SDM678" s="275"/>
      <c r="SEA678" s="247"/>
      <c r="SEB678" s="230"/>
      <c r="SEC678" s="275"/>
      <c r="SEQ678" s="247"/>
      <c r="SER678" s="230"/>
      <c r="SES678" s="275"/>
      <c r="SFG678" s="247"/>
      <c r="SFH678" s="230"/>
      <c r="SFI678" s="275"/>
      <c r="SFW678" s="247"/>
      <c r="SFX678" s="230"/>
      <c r="SFY678" s="275"/>
      <c r="SGM678" s="247"/>
      <c r="SGN678" s="230"/>
      <c r="SGO678" s="275"/>
      <c r="SHC678" s="247"/>
      <c r="SHD678" s="230"/>
      <c r="SHE678" s="275"/>
      <c r="SHS678" s="247"/>
      <c r="SHT678" s="230"/>
      <c r="SHU678" s="275"/>
      <c r="SII678" s="247"/>
      <c r="SIJ678" s="230"/>
      <c r="SIK678" s="275"/>
      <c r="SIY678" s="247"/>
      <c r="SIZ678" s="230"/>
      <c r="SJA678" s="275"/>
      <c r="SJO678" s="247"/>
      <c r="SJP678" s="230"/>
      <c r="SJQ678" s="275"/>
      <c r="SKE678" s="247"/>
      <c r="SKF678" s="230"/>
      <c r="SKG678" s="275"/>
      <c r="SKU678" s="247"/>
      <c r="SKV678" s="230"/>
      <c r="SKW678" s="275"/>
      <c r="SLK678" s="247"/>
      <c r="SLL678" s="230"/>
      <c r="SLM678" s="275"/>
      <c r="SMA678" s="247"/>
      <c r="SMB678" s="230"/>
      <c r="SMC678" s="275"/>
      <c r="SMQ678" s="247"/>
      <c r="SMR678" s="230"/>
      <c r="SMS678" s="275"/>
      <c r="SNG678" s="247"/>
      <c r="SNH678" s="230"/>
      <c r="SNI678" s="275"/>
      <c r="SNW678" s="247"/>
      <c r="SNX678" s="230"/>
      <c r="SNY678" s="275"/>
      <c r="SOM678" s="247"/>
      <c r="SON678" s="230"/>
      <c r="SOO678" s="275"/>
      <c r="SPC678" s="247"/>
      <c r="SPD678" s="230"/>
      <c r="SPE678" s="275"/>
      <c r="SPS678" s="247"/>
      <c r="SPT678" s="230"/>
      <c r="SPU678" s="275"/>
      <c r="SQI678" s="247"/>
      <c r="SQJ678" s="230"/>
      <c r="SQK678" s="275"/>
      <c r="SQY678" s="247"/>
      <c r="SQZ678" s="230"/>
      <c r="SRA678" s="275"/>
      <c r="SRO678" s="247"/>
      <c r="SRP678" s="230"/>
      <c r="SRQ678" s="275"/>
      <c r="SSE678" s="247"/>
      <c r="SSF678" s="230"/>
      <c r="SSG678" s="275"/>
      <c r="SSU678" s="247"/>
      <c r="SSV678" s="230"/>
      <c r="SSW678" s="275"/>
      <c r="STK678" s="247"/>
      <c r="STL678" s="230"/>
      <c r="STM678" s="275"/>
      <c r="SUA678" s="247"/>
      <c r="SUB678" s="230"/>
      <c r="SUC678" s="275"/>
      <c r="SUQ678" s="247"/>
      <c r="SUR678" s="230"/>
      <c r="SUS678" s="275"/>
      <c r="SVG678" s="247"/>
      <c r="SVH678" s="230"/>
      <c r="SVI678" s="275"/>
      <c r="SVW678" s="247"/>
      <c r="SVX678" s="230"/>
      <c r="SVY678" s="275"/>
      <c r="SWM678" s="247"/>
      <c r="SWN678" s="230"/>
      <c r="SWO678" s="275"/>
      <c r="SXC678" s="247"/>
      <c r="SXD678" s="230"/>
      <c r="SXE678" s="275"/>
      <c r="SXS678" s="247"/>
      <c r="SXT678" s="230"/>
      <c r="SXU678" s="275"/>
      <c r="SYI678" s="247"/>
      <c r="SYJ678" s="230"/>
      <c r="SYK678" s="275"/>
      <c r="SYY678" s="247"/>
      <c r="SYZ678" s="230"/>
      <c r="SZA678" s="275"/>
      <c r="SZO678" s="247"/>
      <c r="SZP678" s="230"/>
      <c r="SZQ678" s="275"/>
      <c r="TAE678" s="247"/>
      <c r="TAF678" s="230"/>
      <c r="TAG678" s="275"/>
      <c r="TAU678" s="247"/>
      <c r="TAV678" s="230"/>
      <c r="TAW678" s="275"/>
      <c r="TBK678" s="247"/>
      <c r="TBL678" s="230"/>
      <c r="TBM678" s="275"/>
      <c r="TCA678" s="247"/>
      <c r="TCB678" s="230"/>
      <c r="TCC678" s="275"/>
      <c r="TCQ678" s="247"/>
      <c r="TCR678" s="230"/>
      <c r="TCS678" s="275"/>
      <c r="TDG678" s="247"/>
      <c r="TDH678" s="230"/>
      <c r="TDI678" s="275"/>
      <c r="TDW678" s="247"/>
      <c r="TDX678" s="230"/>
      <c r="TDY678" s="275"/>
      <c r="TEM678" s="247"/>
      <c r="TEN678" s="230"/>
      <c r="TEO678" s="275"/>
      <c r="TFC678" s="247"/>
      <c r="TFD678" s="230"/>
      <c r="TFE678" s="275"/>
      <c r="TFS678" s="247"/>
      <c r="TFT678" s="230"/>
      <c r="TFU678" s="275"/>
      <c r="TGI678" s="247"/>
      <c r="TGJ678" s="230"/>
      <c r="TGK678" s="275"/>
      <c r="TGY678" s="247"/>
      <c r="TGZ678" s="230"/>
      <c r="THA678" s="275"/>
      <c r="THO678" s="247"/>
      <c r="THP678" s="230"/>
      <c r="THQ678" s="275"/>
      <c r="TIE678" s="247"/>
      <c r="TIF678" s="230"/>
      <c r="TIG678" s="275"/>
      <c r="TIU678" s="247"/>
      <c r="TIV678" s="230"/>
      <c r="TIW678" s="275"/>
      <c r="TJK678" s="247"/>
      <c r="TJL678" s="230"/>
      <c r="TJM678" s="275"/>
      <c r="TKA678" s="247"/>
      <c r="TKB678" s="230"/>
      <c r="TKC678" s="275"/>
      <c r="TKQ678" s="247"/>
      <c r="TKR678" s="230"/>
      <c r="TKS678" s="275"/>
      <c r="TLG678" s="247"/>
      <c r="TLH678" s="230"/>
      <c r="TLI678" s="275"/>
      <c r="TLW678" s="247"/>
      <c r="TLX678" s="230"/>
      <c r="TLY678" s="275"/>
      <c r="TMM678" s="247"/>
      <c r="TMN678" s="230"/>
      <c r="TMO678" s="275"/>
      <c r="TNC678" s="247"/>
      <c r="TND678" s="230"/>
      <c r="TNE678" s="275"/>
      <c r="TNS678" s="247"/>
      <c r="TNT678" s="230"/>
      <c r="TNU678" s="275"/>
      <c r="TOI678" s="247"/>
      <c r="TOJ678" s="230"/>
      <c r="TOK678" s="275"/>
      <c r="TOY678" s="247"/>
      <c r="TOZ678" s="230"/>
      <c r="TPA678" s="275"/>
      <c r="TPO678" s="247"/>
      <c r="TPP678" s="230"/>
      <c r="TPQ678" s="275"/>
      <c r="TQE678" s="247"/>
      <c r="TQF678" s="230"/>
      <c r="TQG678" s="275"/>
      <c r="TQU678" s="247"/>
      <c r="TQV678" s="230"/>
      <c r="TQW678" s="275"/>
      <c r="TRK678" s="247"/>
      <c r="TRL678" s="230"/>
      <c r="TRM678" s="275"/>
      <c r="TSA678" s="247"/>
      <c r="TSB678" s="230"/>
      <c r="TSC678" s="275"/>
      <c r="TSQ678" s="247"/>
      <c r="TSR678" s="230"/>
      <c r="TSS678" s="275"/>
      <c r="TTG678" s="247"/>
      <c r="TTH678" s="230"/>
      <c r="TTI678" s="275"/>
      <c r="TTW678" s="247"/>
      <c r="TTX678" s="230"/>
      <c r="TTY678" s="275"/>
      <c r="TUM678" s="247"/>
      <c r="TUN678" s="230"/>
      <c r="TUO678" s="275"/>
      <c r="TVC678" s="247"/>
      <c r="TVD678" s="230"/>
      <c r="TVE678" s="275"/>
      <c r="TVS678" s="247"/>
      <c r="TVT678" s="230"/>
      <c r="TVU678" s="275"/>
      <c r="TWI678" s="247"/>
      <c r="TWJ678" s="230"/>
      <c r="TWK678" s="275"/>
      <c r="TWY678" s="247"/>
      <c r="TWZ678" s="230"/>
      <c r="TXA678" s="275"/>
      <c r="TXO678" s="247"/>
      <c r="TXP678" s="230"/>
      <c r="TXQ678" s="275"/>
      <c r="TYE678" s="247"/>
      <c r="TYF678" s="230"/>
      <c r="TYG678" s="275"/>
      <c r="TYU678" s="247"/>
      <c r="TYV678" s="230"/>
      <c r="TYW678" s="275"/>
      <c r="TZK678" s="247"/>
      <c r="TZL678" s="230"/>
      <c r="TZM678" s="275"/>
      <c r="UAA678" s="247"/>
      <c r="UAB678" s="230"/>
      <c r="UAC678" s="275"/>
      <c r="UAQ678" s="247"/>
      <c r="UAR678" s="230"/>
      <c r="UAS678" s="275"/>
      <c r="UBG678" s="247"/>
      <c r="UBH678" s="230"/>
      <c r="UBI678" s="275"/>
      <c r="UBW678" s="247"/>
      <c r="UBX678" s="230"/>
      <c r="UBY678" s="275"/>
      <c r="UCM678" s="247"/>
      <c r="UCN678" s="230"/>
      <c r="UCO678" s="275"/>
      <c r="UDC678" s="247"/>
      <c r="UDD678" s="230"/>
      <c r="UDE678" s="275"/>
      <c r="UDS678" s="247"/>
      <c r="UDT678" s="230"/>
      <c r="UDU678" s="275"/>
      <c r="UEI678" s="247"/>
      <c r="UEJ678" s="230"/>
      <c r="UEK678" s="275"/>
      <c r="UEY678" s="247"/>
      <c r="UEZ678" s="230"/>
      <c r="UFA678" s="275"/>
      <c r="UFO678" s="247"/>
      <c r="UFP678" s="230"/>
      <c r="UFQ678" s="275"/>
      <c r="UGE678" s="247"/>
      <c r="UGF678" s="230"/>
      <c r="UGG678" s="275"/>
      <c r="UGU678" s="247"/>
      <c r="UGV678" s="230"/>
      <c r="UGW678" s="275"/>
      <c r="UHK678" s="247"/>
      <c r="UHL678" s="230"/>
      <c r="UHM678" s="275"/>
      <c r="UIA678" s="247"/>
      <c r="UIB678" s="230"/>
      <c r="UIC678" s="275"/>
      <c r="UIQ678" s="247"/>
      <c r="UIR678" s="230"/>
      <c r="UIS678" s="275"/>
      <c r="UJG678" s="247"/>
      <c r="UJH678" s="230"/>
      <c r="UJI678" s="275"/>
      <c r="UJW678" s="247"/>
      <c r="UJX678" s="230"/>
      <c r="UJY678" s="275"/>
      <c r="UKM678" s="247"/>
      <c r="UKN678" s="230"/>
      <c r="UKO678" s="275"/>
      <c r="ULC678" s="247"/>
      <c r="ULD678" s="230"/>
      <c r="ULE678" s="275"/>
      <c r="ULS678" s="247"/>
      <c r="ULT678" s="230"/>
      <c r="ULU678" s="275"/>
      <c r="UMI678" s="247"/>
      <c r="UMJ678" s="230"/>
      <c r="UMK678" s="275"/>
      <c r="UMY678" s="247"/>
      <c r="UMZ678" s="230"/>
      <c r="UNA678" s="275"/>
      <c r="UNO678" s="247"/>
      <c r="UNP678" s="230"/>
      <c r="UNQ678" s="275"/>
      <c r="UOE678" s="247"/>
      <c r="UOF678" s="230"/>
      <c r="UOG678" s="275"/>
      <c r="UOU678" s="247"/>
      <c r="UOV678" s="230"/>
      <c r="UOW678" s="275"/>
      <c r="UPK678" s="247"/>
      <c r="UPL678" s="230"/>
      <c r="UPM678" s="275"/>
      <c r="UQA678" s="247"/>
      <c r="UQB678" s="230"/>
      <c r="UQC678" s="275"/>
      <c r="UQQ678" s="247"/>
      <c r="UQR678" s="230"/>
      <c r="UQS678" s="275"/>
      <c r="URG678" s="247"/>
      <c r="URH678" s="230"/>
      <c r="URI678" s="275"/>
      <c r="URW678" s="247"/>
      <c r="URX678" s="230"/>
      <c r="URY678" s="275"/>
      <c r="USM678" s="247"/>
      <c r="USN678" s="230"/>
      <c r="USO678" s="275"/>
      <c r="UTC678" s="247"/>
      <c r="UTD678" s="230"/>
      <c r="UTE678" s="275"/>
      <c r="UTS678" s="247"/>
      <c r="UTT678" s="230"/>
      <c r="UTU678" s="275"/>
      <c r="UUI678" s="247"/>
      <c r="UUJ678" s="230"/>
      <c r="UUK678" s="275"/>
      <c r="UUY678" s="247"/>
      <c r="UUZ678" s="230"/>
      <c r="UVA678" s="275"/>
      <c r="UVO678" s="247"/>
      <c r="UVP678" s="230"/>
      <c r="UVQ678" s="275"/>
      <c r="UWE678" s="247"/>
      <c r="UWF678" s="230"/>
      <c r="UWG678" s="275"/>
      <c r="UWU678" s="247"/>
      <c r="UWV678" s="230"/>
      <c r="UWW678" s="275"/>
      <c r="UXK678" s="247"/>
      <c r="UXL678" s="230"/>
      <c r="UXM678" s="275"/>
      <c r="UYA678" s="247"/>
      <c r="UYB678" s="230"/>
      <c r="UYC678" s="275"/>
      <c r="UYQ678" s="247"/>
      <c r="UYR678" s="230"/>
      <c r="UYS678" s="275"/>
      <c r="UZG678" s="247"/>
      <c r="UZH678" s="230"/>
      <c r="UZI678" s="275"/>
      <c r="UZW678" s="247"/>
      <c r="UZX678" s="230"/>
      <c r="UZY678" s="275"/>
      <c r="VAM678" s="247"/>
      <c r="VAN678" s="230"/>
      <c r="VAO678" s="275"/>
      <c r="VBC678" s="247"/>
      <c r="VBD678" s="230"/>
      <c r="VBE678" s="275"/>
      <c r="VBS678" s="247"/>
      <c r="VBT678" s="230"/>
      <c r="VBU678" s="275"/>
      <c r="VCI678" s="247"/>
      <c r="VCJ678" s="230"/>
      <c r="VCK678" s="275"/>
      <c r="VCY678" s="247"/>
      <c r="VCZ678" s="230"/>
      <c r="VDA678" s="275"/>
      <c r="VDO678" s="247"/>
      <c r="VDP678" s="230"/>
      <c r="VDQ678" s="275"/>
      <c r="VEE678" s="247"/>
      <c r="VEF678" s="230"/>
      <c r="VEG678" s="275"/>
      <c r="VEU678" s="247"/>
      <c r="VEV678" s="230"/>
      <c r="VEW678" s="275"/>
      <c r="VFK678" s="247"/>
      <c r="VFL678" s="230"/>
      <c r="VFM678" s="275"/>
      <c r="VGA678" s="247"/>
      <c r="VGB678" s="230"/>
      <c r="VGC678" s="275"/>
      <c r="VGQ678" s="247"/>
      <c r="VGR678" s="230"/>
      <c r="VGS678" s="275"/>
      <c r="VHG678" s="247"/>
      <c r="VHH678" s="230"/>
      <c r="VHI678" s="275"/>
      <c r="VHW678" s="247"/>
      <c r="VHX678" s="230"/>
      <c r="VHY678" s="275"/>
      <c r="VIM678" s="247"/>
      <c r="VIN678" s="230"/>
      <c r="VIO678" s="275"/>
      <c r="VJC678" s="247"/>
      <c r="VJD678" s="230"/>
      <c r="VJE678" s="275"/>
      <c r="VJS678" s="247"/>
      <c r="VJT678" s="230"/>
      <c r="VJU678" s="275"/>
      <c r="VKI678" s="247"/>
      <c r="VKJ678" s="230"/>
      <c r="VKK678" s="275"/>
      <c r="VKY678" s="247"/>
      <c r="VKZ678" s="230"/>
      <c r="VLA678" s="275"/>
      <c r="VLO678" s="247"/>
      <c r="VLP678" s="230"/>
      <c r="VLQ678" s="275"/>
      <c r="VME678" s="247"/>
      <c r="VMF678" s="230"/>
      <c r="VMG678" s="275"/>
      <c r="VMU678" s="247"/>
      <c r="VMV678" s="230"/>
      <c r="VMW678" s="275"/>
      <c r="VNK678" s="247"/>
      <c r="VNL678" s="230"/>
      <c r="VNM678" s="275"/>
      <c r="VOA678" s="247"/>
      <c r="VOB678" s="230"/>
      <c r="VOC678" s="275"/>
      <c r="VOQ678" s="247"/>
      <c r="VOR678" s="230"/>
      <c r="VOS678" s="275"/>
      <c r="VPG678" s="247"/>
      <c r="VPH678" s="230"/>
      <c r="VPI678" s="275"/>
      <c r="VPW678" s="247"/>
      <c r="VPX678" s="230"/>
      <c r="VPY678" s="275"/>
      <c r="VQM678" s="247"/>
      <c r="VQN678" s="230"/>
      <c r="VQO678" s="275"/>
      <c r="VRC678" s="247"/>
      <c r="VRD678" s="230"/>
      <c r="VRE678" s="275"/>
      <c r="VRS678" s="247"/>
      <c r="VRT678" s="230"/>
      <c r="VRU678" s="275"/>
      <c r="VSI678" s="247"/>
      <c r="VSJ678" s="230"/>
      <c r="VSK678" s="275"/>
      <c r="VSY678" s="247"/>
      <c r="VSZ678" s="230"/>
      <c r="VTA678" s="275"/>
      <c r="VTO678" s="247"/>
      <c r="VTP678" s="230"/>
      <c r="VTQ678" s="275"/>
      <c r="VUE678" s="247"/>
      <c r="VUF678" s="230"/>
      <c r="VUG678" s="275"/>
      <c r="VUU678" s="247"/>
      <c r="VUV678" s="230"/>
      <c r="VUW678" s="275"/>
      <c r="VVK678" s="247"/>
      <c r="VVL678" s="230"/>
      <c r="VVM678" s="275"/>
      <c r="VWA678" s="247"/>
      <c r="VWB678" s="230"/>
      <c r="VWC678" s="275"/>
      <c r="VWQ678" s="247"/>
      <c r="VWR678" s="230"/>
      <c r="VWS678" s="275"/>
      <c r="VXG678" s="247"/>
      <c r="VXH678" s="230"/>
      <c r="VXI678" s="275"/>
      <c r="VXW678" s="247"/>
      <c r="VXX678" s="230"/>
      <c r="VXY678" s="275"/>
      <c r="VYM678" s="247"/>
      <c r="VYN678" s="230"/>
      <c r="VYO678" s="275"/>
      <c r="VZC678" s="247"/>
      <c r="VZD678" s="230"/>
      <c r="VZE678" s="275"/>
      <c r="VZS678" s="247"/>
      <c r="VZT678" s="230"/>
      <c r="VZU678" s="275"/>
      <c r="WAI678" s="247"/>
      <c r="WAJ678" s="230"/>
      <c r="WAK678" s="275"/>
      <c r="WAY678" s="247"/>
      <c r="WAZ678" s="230"/>
      <c r="WBA678" s="275"/>
      <c r="WBO678" s="247"/>
      <c r="WBP678" s="230"/>
      <c r="WBQ678" s="275"/>
      <c r="WCE678" s="247"/>
      <c r="WCF678" s="230"/>
      <c r="WCG678" s="275"/>
      <c r="WCU678" s="247"/>
      <c r="WCV678" s="230"/>
      <c r="WCW678" s="275"/>
      <c r="WDK678" s="247"/>
      <c r="WDL678" s="230"/>
      <c r="WDM678" s="275"/>
      <c r="WEA678" s="247"/>
      <c r="WEB678" s="230"/>
      <c r="WEC678" s="275"/>
      <c r="WEQ678" s="247"/>
      <c r="WER678" s="230"/>
      <c r="WES678" s="275"/>
      <c r="WFG678" s="247"/>
      <c r="WFH678" s="230"/>
      <c r="WFI678" s="275"/>
      <c r="WFW678" s="247"/>
      <c r="WFX678" s="230"/>
      <c r="WFY678" s="275"/>
      <c r="WGM678" s="247"/>
      <c r="WGN678" s="230"/>
      <c r="WGO678" s="275"/>
      <c r="WHC678" s="247"/>
      <c r="WHD678" s="230"/>
      <c r="WHE678" s="275"/>
      <c r="WHS678" s="247"/>
      <c r="WHT678" s="230"/>
      <c r="WHU678" s="275"/>
      <c r="WII678" s="247"/>
      <c r="WIJ678" s="230"/>
      <c r="WIK678" s="275"/>
      <c r="WIY678" s="247"/>
      <c r="WIZ678" s="230"/>
      <c r="WJA678" s="275"/>
      <c r="WJO678" s="247"/>
      <c r="WJP678" s="230"/>
      <c r="WJQ678" s="275"/>
      <c r="WKE678" s="247"/>
      <c r="WKF678" s="230"/>
      <c r="WKG678" s="275"/>
      <c r="WKU678" s="247"/>
      <c r="WKV678" s="230"/>
      <c r="WKW678" s="275"/>
      <c r="WLK678" s="247"/>
      <c r="WLL678" s="230"/>
      <c r="WLM678" s="275"/>
      <c r="WMA678" s="247"/>
      <c r="WMB678" s="230"/>
      <c r="WMC678" s="275"/>
      <c r="WMQ678" s="247"/>
      <c r="WMR678" s="230"/>
      <c r="WMS678" s="275"/>
      <c r="WNG678" s="247"/>
      <c r="WNH678" s="230"/>
      <c r="WNI678" s="275"/>
      <c r="WNW678" s="247"/>
      <c r="WNX678" s="230"/>
      <c r="WNY678" s="275"/>
      <c r="WOM678" s="247"/>
      <c r="WON678" s="230"/>
      <c r="WOO678" s="275"/>
      <c r="WPC678" s="247"/>
      <c r="WPD678" s="230"/>
      <c r="WPE678" s="275"/>
      <c r="WPS678" s="247"/>
      <c r="WPT678" s="230"/>
      <c r="WPU678" s="275"/>
      <c r="WQI678" s="247"/>
      <c r="WQJ678" s="230"/>
      <c r="WQK678" s="275"/>
      <c r="WQY678" s="247"/>
      <c r="WQZ678" s="230"/>
      <c r="WRA678" s="275"/>
      <c r="WRO678" s="247"/>
      <c r="WRP678" s="230"/>
      <c r="WRQ678" s="275"/>
      <c r="WSE678" s="247"/>
      <c r="WSF678" s="230"/>
      <c r="WSG678" s="275"/>
      <c r="WSU678" s="247"/>
      <c r="WSV678" s="230"/>
      <c r="WSW678" s="275"/>
      <c r="WTK678" s="247"/>
      <c r="WTL678" s="230"/>
      <c r="WTM678" s="275"/>
      <c r="WUA678" s="247"/>
      <c r="WUB678" s="230"/>
      <c r="WUC678" s="275"/>
      <c r="WUQ678" s="247"/>
      <c r="WUR678" s="230"/>
      <c r="WUS678" s="275"/>
      <c r="WVG678" s="247"/>
      <c r="WVH678" s="230"/>
      <c r="WVI678" s="275"/>
      <c r="WVW678" s="247"/>
      <c r="WVX678" s="230"/>
      <c r="WVY678" s="275"/>
      <c r="WWM678" s="247"/>
      <c r="WWN678" s="230"/>
      <c r="WWO678" s="275"/>
      <c r="WXC678" s="247"/>
      <c r="WXD678" s="230"/>
      <c r="WXE678" s="275"/>
      <c r="WXS678" s="247"/>
      <c r="WXT678" s="230"/>
      <c r="WXU678" s="275"/>
      <c r="WYI678" s="247"/>
      <c r="WYJ678" s="230"/>
      <c r="WYK678" s="275"/>
      <c r="WYY678" s="247"/>
      <c r="WYZ678" s="230"/>
      <c r="WZA678" s="275"/>
      <c r="WZO678" s="247"/>
      <c r="WZP678" s="230"/>
      <c r="WZQ678" s="275"/>
      <c r="XAE678" s="247"/>
      <c r="XAF678" s="230"/>
      <c r="XAG678" s="275"/>
      <c r="XAU678" s="247"/>
      <c r="XAV678" s="230"/>
      <c r="XAW678" s="275"/>
      <c r="XBK678" s="247"/>
      <c r="XBL678" s="230"/>
      <c r="XBM678" s="275"/>
      <c r="XCA678" s="247"/>
      <c r="XCB678" s="230"/>
      <c r="XCC678" s="275"/>
      <c r="XCQ678" s="247"/>
      <c r="XCR678" s="230"/>
      <c r="XCS678" s="275"/>
      <c r="XDG678" s="247"/>
      <c r="XDH678" s="230"/>
      <c r="XDI678" s="275"/>
      <c r="XDW678" s="247"/>
      <c r="XDX678" s="230"/>
      <c r="XDY678" s="275"/>
      <c r="XEM678" s="247"/>
      <c r="XEN678" s="230"/>
      <c r="XEO678" s="275"/>
    </row>
    <row r="679" spans="1:16369" s="272" customFormat="1" hidden="1" x14ac:dyDescent="0.2">
      <c r="A679" s="239">
        <v>6</v>
      </c>
      <c r="B679" s="254" t="s">
        <v>2541</v>
      </c>
      <c r="C679" s="255">
        <f t="shared" ref="C679:C684" si="377">D679-7</f>
        <v>46052</v>
      </c>
      <c r="D679" s="219">
        <f t="shared" ref="D679:D686" si="378">D678+7</f>
        <v>46059</v>
      </c>
      <c r="E679" s="256">
        <f t="shared" si="364"/>
        <v>46084</v>
      </c>
      <c r="F679" s="256">
        <f t="shared" si="366"/>
        <v>46084</v>
      </c>
      <c r="G679" s="256">
        <f t="shared" si="367"/>
        <v>46084</v>
      </c>
      <c r="H679" s="219">
        <f t="shared" si="368"/>
        <v>46087</v>
      </c>
      <c r="I679" s="256">
        <f t="shared" si="369"/>
        <v>46087</v>
      </c>
      <c r="J679" s="219">
        <f t="shared" si="370"/>
        <v>46088</v>
      </c>
      <c r="K679" s="256">
        <f t="shared" si="371"/>
        <v>46089</v>
      </c>
      <c r="L679" s="256">
        <f t="shared" si="372"/>
        <v>46091</v>
      </c>
      <c r="M679" s="301">
        <f t="shared" si="359"/>
        <v>46092</v>
      </c>
      <c r="N679" s="301">
        <f t="shared" si="373"/>
        <v>46094</v>
      </c>
      <c r="O679" s="256">
        <f t="shared" si="374"/>
        <v>46094</v>
      </c>
      <c r="P679" s="256">
        <f t="shared" si="375"/>
        <v>46097</v>
      </c>
      <c r="Q679" s="301">
        <f t="shared" si="376"/>
        <v>46099</v>
      </c>
      <c r="AE679" s="247"/>
      <c r="AF679" s="230"/>
      <c r="AG679" s="275"/>
      <c r="AU679" s="247"/>
      <c r="AV679" s="230"/>
      <c r="AW679" s="275"/>
      <c r="BK679" s="247"/>
      <c r="BL679" s="230"/>
      <c r="BM679" s="275"/>
      <c r="CA679" s="247"/>
      <c r="CB679" s="230"/>
      <c r="CC679" s="275"/>
      <c r="CQ679" s="247"/>
      <c r="CR679" s="230"/>
      <c r="CS679" s="275"/>
      <c r="DG679" s="247"/>
      <c r="DH679" s="230"/>
      <c r="DI679" s="275"/>
      <c r="DW679" s="247"/>
      <c r="DX679" s="230"/>
      <c r="DY679" s="275"/>
      <c r="EM679" s="247"/>
      <c r="EN679" s="230"/>
      <c r="EO679" s="275"/>
      <c r="FC679" s="247"/>
      <c r="FD679" s="230"/>
      <c r="FE679" s="275"/>
      <c r="FS679" s="247"/>
      <c r="FT679" s="230"/>
      <c r="FU679" s="275"/>
      <c r="GI679" s="247"/>
      <c r="GJ679" s="230"/>
      <c r="GK679" s="275"/>
      <c r="GY679" s="247"/>
      <c r="GZ679" s="230"/>
      <c r="HA679" s="275"/>
      <c r="HO679" s="247"/>
      <c r="HP679" s="230"/>
      <c r="HQ679" s="275"/>
      <c r="IE679" s="247"/>
      <c r="IF679" s="230"/>
      <c r="IG679" s="275"/>
      <c r="IU679" s="247"/>
      <c r="IV679" s="230"/>
      <c r="IW679" s="275"/>
      <c r="JK679" s="247"/>
      <c r="JL679" s="230"/>
      <c r="JM679" s="275"/>
      <c r="KA679" s="247"/>
      <c r="KB679" s="230"/>
      <c r="KC679" s="275"/>
      <c r="KQ679" s="247"/>
      <c r="KR679" s="230"/>
      <c r="KS679" s="275"/>
      <c r="LG679" s="247"/>
      <c r="LH679" s="230"/>
      <c r="LI679" s="275"/>
      <c r="LW679" s="247"/>
      <c r="LX679" s="230"/>
      <c r="LY679" s="275"/>
      <c r="MM679" s="247"/>
      <c r="MN679" s="230"/>
      <c r="MO679" s="275"/>
      <c r="NC679" s="247"/>
      <c r="ND679" s="230"/>
      <c r="NE679" s="275"/>
      <c r="NS679" s="247"/>
      <c r="NT679" s="230"/>
      <c r="NU679" s="275"/>
      <c r="OI679" s="247"/>
      <c r="OJ679" s="230"/>
      <c r="OK679" s="275"/>
      <c r="OY679" s="247"/>
      <c r="OZ679" s="230"/>
      <c r="PA679" s="275"/>
      <c r="PO679" s="247"/>
      <c r="PP679" s="230"/>
      <c r="PQ679" s="275"/>
      <c r="QE679" s="247"/>
      <c r="QF679" s="230"/>
      <c r="QG679" s="275"/>
      <c r="QU679" s="247"/>
      <c r="QV679" s="230"/>
      <c r="QW679" s="275"/>
      <c r="RK679" s="247"/>
      <c r="RL679" s="230"/>
      <c r="RM679" s="275"/>
      <c r="SA679" s="247"/>
      <c r="SB679" s="230"/>
      <c r="SC679" s="275"/>
      <c r="SQ679" s="247"/>
      <c r="SR679" s="230"/>
      <c r="SS679" s="275"/>
      <c r="TG679" s="247"/>
      <c r="TH679" s="230"/>
      <c r="TI679" s="275"/>
      <c r="TW679" s="247"/>
      <c r="TX679" s="230"/>
      <c r="TY679" s="275"/>
      <c r="UM679" s="247"/>
      <c r="UN679" s="230"/>
      <c r="UO679" s="275"/>
      <c r="VC679" s="247"/>
      <c r="VD679" s="230"/>
      <c r="VE679" s="275"/>
      <c r="VS679" s="247"/>
      <c r="VT679" s="230"/>
      <c r="VU679" s="275"/>
      <c r="WI679" s="247"/>
      <c r="WJ679" s="230"/>
      <c r="WK679" s="275"/>
      <c r="WY679" s="247"/>
      <c r="WZ679" s="230"/>
      <c r="XA679" s="275"/>
      <c r="XO679" s="247"/>
      <c r="XP679" s="230"/>
      <c r="XQ679" s="275"/>
      <c r="YE679" s="247"/>
      <c r="YF679" s="230"/>
      <c r="YG679" s="275"/>
      <c r="YU679" s="247"/>
      <c r="YV679" s="230"/>
      <c r="YW679" s="275"/>
      <c r="ZK679" s="247"/>
      <c r="ZL679" s="230"/>
      <c r="ZM679" s="275"/>
      <c r="AAA679" s="247"/>
      <c r="AAB679" s="230"/>
      <c r="AAC679" s="275"/>
      <c r="AAQ679" s="247"/>
      <c r="AAR679" s="230"/>
      <c r="AAS679" s="275"/>
      <c r="ABG679" s="247"/>
      <c r="ABH679" s="230"/>
      <c r="ABI679" s="275"/>
      <c r="ABW679" s="247"/>
      <c r="ABX679" s="230"/>
      <c r="ABY679" s="275"/>
      <c r="ACM679" s="247"/>
      <c r="ACN679" s="230"/>
      <c r="ACO679" s="275"/>
      <c r="ADC679" s="247"/>
      <c r="ADD679" s="230"/>
      <c r="ADE679" s="275"/>
      <c r="ADS679" s="247"/>
      <c r="ADT679" s="230"/>
      <c r="ADU679" s="275"/>
      <c r="AEI679" s="247"/>
      <c r="AEJ679" s="230"/>
      <c r="AEK679" s="275"/>
      <c r="AEY679" s="247"/>
      <c r="AEZ679" s="230"/>
      <c r="AFA679" s="275"/>
      <c r="AFO679" s="247"/>
      <c r="AFP679" s="230"/>
      <c r="AFQ679" s="275"/>
      <c r="AGE679" s="247"/>
      <c r="AGF679" s="230"/>
      <c r="AGG679" s="275"/>
      <c r="AGU679" s="247"/>
      <c r="AGV679" s="230"/>
      <c r="AGW679" s="275"/>
      <c r="AHK679" s="247"/>
      <c r="AHL679" s="230"/>
      <c r="AHM679" s="275"/>
      <c r="AIA679" s="247"/>
      <c r="AIB679" s="230"/>
      <c r="AIC679" s="275"/>
      <c r="AIQ679" s="247"/>
      <c r="AIR679" s="230"/>
      <c r="AIS679" s="275"/>
      <c r="AJG679" s="247"/>
      <c r="AJH679" s="230"/>
      <c r="AJI679" s="275"/>
      <c r="AJW679" s="247"/>
      <c r="AJX679" s="230"/>
      <c r="AJY679" s="275"/>
      <c r="AKM679" s="247"/>
      <c r="AKN679" s="230"/>
      <c r="AKO679" s="275"/>
      <c r="ALC679" s="247"/>
      <c r="ALD679" s="230"/>
      <c r="ALE679" s="275"/>
      <c r="ALS679" s="247"/>
      <c r="ALT679" s="230"/>
      <c r="ALU679" s="275"/>
      <c r="AMI679" s="247"/>
      <c r="AMJ679" s="230"/>
      <c r="AMK679" s="275"/>
      <c r="AMY679" s="247"/>
      <c r="AMZ679" s="230"/>
      <c r="ANA679" s="275"/>
      <c r="ANO679" s="247"/>
      <c r="ANP679" s="230"/>
      <c r="ANQ679" s="275"/>
      <c r="AOE679" s="247"/>
      <c r="AOF679" s="230"/>
      <c r="AOG679" s="275"/>
      <c r="AOU679" s="247"/>
      <c r="AOV679" s="230"/>
      <c r="AOW679" s="275"/>
      <c r="APK679" s="247"/>
      <c r="APL679" s="230"/>
      <c r="APM679" s="275"/>
      <c r="AQA679" s="247"/>
      <c r="AQB679" s="230"/>
      <c r="AQC679" s="275"/>
      <c r="AQQ679" s="247"/>
      <c r="AQR679" s="230"/>
      <c r="AQS679" s="275"/>
      <c r="ARG679" s="247"/>
      <c r="ARH679" s="230"/>
      <c r="ARI679" s="275"/>
      <c r="ARW679" s="247"/>
      <c r="ARX679" s="230"/>
      <c r="ARY679" s="275"/>
      <c r="ASM679" s="247"/>
      <c r="ASN679" s="230"/>
      <c r="ASO679" s="275"/>
      <c r="ATC679" s="247"/>
      <c r="ATD679" s="230"/>
      <c r="ATE679" s="275"/>
      <c r="ATS679" s="247"/>
      <c r="ATT679" s="230"/>
      <c r="ATU679" s="275"/>
      <c r="AUI679" s="247"/>
      <c r="AUJ679" s="230"/>
      <c r="AUK679" s="275"/>
      <c r="AUY679" s="247"/>
      <c r="AUZ679" s="230"/>
      <c r="AVA679" s="275"/>
      <c r="AVO679" s="247"/>
      <c r="AVP679" s="230"/>
      <c r="AVQ679" s="275"/>
      <c r="AWE679" s="247"/>
      <c r="AWF679" s="230"/>
      <c r="AWG679" s="275"/>
      <c r="AWU679" s="247"/>
      <c r="AWV679" s="230"/>
      <c r="AWW679" s="275"/>
      <c r="AXK679" s="247"/>
      <c r="AXL679" s="230"/>
      <c r="AXM679" s="275"/>
      <c r="AYA679" s="247"/>
      <c r="AYB679" s="230"/>
      <c r="AYC679" s="275"/>
      <c r="AYQ679" s="247"/>
      <c r="AYR679" s="230"/>
      <c r="AYS679" s="275"/>
      <c r="AZG679" s="247"/>
      <c r="AZH679" s="230"/>
      <c r="AZI679" s="275"/>
      <c r="AZW679" s="247"/>
      <c r="AZX679" s="230"/>
      <c r="AZY679" s="275"/>
      <c r="BAM679" s="247"/>
      <c r="BAN679" s="230"/>
      <c r="BAO679" s="275"/>
      <c r="BBC679" s="247"/>
      <c r="BBD679" s="230"/>
      <c r="BBE679" s="275"/>
      <c r="BBS679" s="247"/>
      <c r="BBT679" s="230"/>
      <c r="BBU679" s="275"/>
      <c r="BCI679" s="247"/>
      <c r="BCJ679" s="230"/>
      <c r="BCK679" s="275"/>
      <c r="BCY679" s="247"/>
      <c r="BCZ679" s="230"/>
      <c r="BDA679" s="275"/>
      <c r="BDO679" s="247"/>
      <c r="BDP679" s="230"/>
      <c r="BDQ679" s="275"/>
      <c r="BEE679" s="247"/>
      <c r="BEF679" s="230"/>
      <c r="BEG679" s="275"/>
      <c r="BEU679" s="247"/>
      <c r="BEV679" s="230"/>
      <c r="BEW679" s="275"/>
      <c r="BFK679" s="247"/>
      <c r="BFL679" s="230"/>
      <c r="BFM679" s="275"/>
      <c r="BGA679" s="247"/>
      <c r="BGB679" s="230"/>
      <c r="BGC679" s="275"/>
      <c r="BGQ679" s="247"/>
      <c r="BGR679" s="230"/>
      <c r="BGS679" s="275"/>
      <c r="BHG679" s="247"/>
      <c r="BHH679" s="230"/>
      <c r="BHI679" s="275"/>
      <c r="BHW679" s="247"/>
      <c r="BHX679" s="230"/>
      <c r="BHY679" s="275"/>
      <c r="BIM679" s="247"/>
      <c r="BIN679" s="230"/>
      <c r="BIO679" s="275"/>
      <c r="BJC679" s="247"/>
      <c r="BJD679" s="230"/>
      <c r="BJE679" s="275"/>
      <c r="BJS679" s="247"/>
      <c r="BJT679" s="230"/>
      <c r="BJU679" s="275"/>
      <c r="BKI679" s="247"/>
      <c r="BKJ679" s="230"/>
      <c r="BKK679" s="275"/>
      <c r="BKY679" s="247"/>
      <c r="BKZ679" s="230"/>
      <c r="BLA679" s="275"/>
      <c r="BLO679" s="247"/>
      <c r="BLP679" s="230"/>
      <c r="BLQ679" s="275"/>
      <c r="BME679" s="247"/>
      <c r="BMF679" s="230"/>
      <c r="BMG679" s="275"/>
      <c r="BMU679" s="247"/>
      <c r="BMV679" s="230"/>
      <c r="BMW679" s="275"/>
      <c r="BNK679" s="247"/>
      <c r="BNL679" s="230"/>
      <c r="BNM679" s="275"/>
      <c r="BOA679" s="247"/>
      <c r="BOB679" s="230"/>
      <c r="BOC679" s="275"/>
      <c r="BOQ679" s="247"/>
      <c r="BOR679" s="230"/>
      <c r="BOS679" s="275"/>
      <c r="BPG679" s="247"/>
      <c r="BPH679" s="230"/>
      <c r="BPI679" s="275"/>
      <c r="BPW679" s="247"/>
      <c r="BPX679" s="230"/>
      <c r="BPY679" s="275"/>
      <c r="BQM679" s="247"/>
      <c r="BQN679" s="230"/>
      <c r="BQO679" s="275"/>
      <c r="BRC679" s="247"/>
      <c r="BRD679" s="230"/>
      <c r="BRE679" s="275"/>
      <c r="BRS679" s="247"/>
      <c r="BRT679" s="230"/>
      <c r="BRU679" s="275"/>
      <c r="BSI679" s="247"/>
      <c r="BSJ679" s="230"/>
      <c r="BSK679" s="275"/>
      <c r="BSY679" s="247"/>
      <c r="BSZ679" s="230"/>
      <c r="BTA679" s="275"/>
      <c r="BTO679" s="247"/>
      <c r="BTP679" s="230"/>
      <c r="BTQ679" s="275"/>
      <c r="BUE679" s="247"/>
      <c r="BUF679" s="230"/>
      <c r="BUG679" s="275"/>
      <c r="BUU679" s="247"/>
      <c r="BUV679" s="230"/>
      <c r="BUW679" s="275"/>
      <c r="BVK679" s="247"/>
      <c r="BVL679" s="230"/>
      <c r="BVM679" s="275"/>
      <c r="BWA679" s="247"/>
      <c r="BWB679" s="230"/>
      <c r="BWC679" s="275"/>
      <c r="BWQ679" s="247"/>
      <c r="BWR679" s="230"/>
      <c r="BWS679" s="275"/>
      <c r="BXG679" s="247"/>
      <c r="BXH679" s="230"/>
      <c r="BXI679" s="275"/>
      <c r="BXW679" s="247"/>
      <c r="BXX679" s="230"/>
      <c r="BXY679" s="275"/>
      <c r="BYM679" s="247"/>
      <c r="BYN679" s="230"/>
      <c r="BYO679" s="275"/>
      <c r="BZC679" s="247"/>
      <c r="BZD679" s="230"/>
      <c r="BZE679" s="275"/>
      <c r="BZS679" s="247"/>
      <c r="BZT679" s="230"/>
      <c r="BZU679" s="275"/>
      <c r="CAI679" s="247"/>
      <c r="CAJ679" s="230"/>
      <c r="CAK679" s="275"/>
      <c r="CAY679" s="247"/>
      <c r="CAZ679" s="230"/>
      <c r="CBA679" s="275"/>
      <c r="CBO679" s="247"/>
      <c r="CBP679" s="230"/>
      <c r="CBQ679" s="275"/>
      <c r="CCE679" s="247"/>
      <c r="CCF679" s="230"/>
      <c r="CCG679" s="275"/>
      <c r="CCU679" s="247"/>
      <c r="CCV679" s="230"/>
      <c r="CCW679" s="275"/>
      <c r="CDK679" s="247"/>
      <c r="CDL679" s="230"/>
      <c r="CDM679" s="275"/>
      <c r="CEA679" s="247"/>
      <c r="CEB679" s="230"/>
      <c r="CEC679" s="275"/>
      <c r="CEQ679" s="247"/>
      <c r="CER679" s="230"/>
      <c r="CES679" s="275"/>
      <c r="CFG679" s="247"/>
      <c r="CFH679" s="230"/>
      <c r="CFI679" s="275"/>
      <c r="CFW679" s="247"/>
      <c r="CFX679" s="230"/>
      <c r="CFY679" s="275"/>
      <c r="CGM679" s="247"/>
      <c r="CGN679" s="230"/>
      <c r="CGO679" s="275"/>
      <c r="CHC679" s="247"/>
      <c r="CHD679" s="230"/>
      <c r="CHE679" s="275"/>
      <c r="CHS679" s="247"/>
      <c r="CHT679" s="230"/>
      <c r="CHU679" s="275"/>
      <c r="CII679" s="247"/>
      <c r="CIJ679" s="230"/>
      <c r="CIK679" s="275"/>
      <c r="CIY679" s="247"/>
      <c r="CIZ679" s="230"/>
      <c r="CJA679" s="275"/>
      <c r="CJO679" s="247"/>
      <c r="CJP679" s="230"/>
      <c r="CJQ679" s="275"/>
      <c r="CKE679" s="247"/>
      <c r="CKF679" s="230"/>
      <c r="CKG679" s="275"/>
      <c r="CKU679" s="247"/>
      <c r="CKV679" s="230"/>
      <c r="CKW679" s="275"/>
      <c r="CLK679" s="247"/>
      <c r="CLL679" s="230"/>
      <c r="CLM679" s="275"/>
      <c r="CMA679" s="247"/>
      <c r="CMB679" s="230"/>
      <c r="CMC679" s="275"/>
      <c r="CMQ679" s="247"/>
      <c r="CMR679" s="230"/>
      <c r="CMS679" s="275"/>
      <c r="CNG679" s="247"/>
      <c r="CNH679" s="230"/>
      <c r="CNI679" s="275"/>
      <c r="CNW679" s="247"/>
      <c r="CNX679" s="230"/>
      <c r="CNY679" s="275"/>
      <c r="COM679" s="247"/>
      <c r="CON679" s="230"/>
      <c r="COO679" s="275"/>
      <c r="CPC679" s="247"/>
      <c r="CPD679" s="230"/>
      <c r="CPE679" s="275"/>
      <c r="CPS679" s="247"/>
      <c r="CPT679" s="230"/>
      <c r="CPU679" s="275"/>
      <c r="CQI679" s="247"/>
      <c r="CQJ679" s="230"/>
      <c r="CQK679" s="275"/>
      <c r="CQY679" s="247"/>
      <c r="CQZ679" s="230"/>
      <c r="CRA679" s="275"/>
      <c r="CRO679" s="247"/>
      <c r="CRP679" s="230"/>
      <c r="CRQ679" s="275"/>
      <c r="CSE679" s="247"/>
      <c r="CSF679" s="230"/>
      <c r="CSG679" s="275"/>
      <c r="CSU679" s="247"/>
      <c r="CSV679" s="230"/>
      <c r="CSW679" s="275"/>
      <c r="CTK679" s="247"/>
      <c r="CTL679" s="230"/>
      <c r="CTM679" s="275"/>
      <c r="CUA679" s="247"/>
      <c r="CUB679" s="230"/>
      <c r="CUC679" s="275"/>
      <c r="CUQ679" s="247"/>
      <c r="CUR679" s="230"/>
      <c r="CUS679" s="275"/>
      <c r="CVG679" s="247"/>
      <c r="CVH679" s="230"/>
      <c r="CVI679" s="275"/>
      <c r="CVW679" s="247"/>
      <c r="CVX679" s="230"/>
      <c r="CVY679" s="275"/>
      <c r="CWM679" s="247"/>
      <c r="CWN679" s="230"/>
      <c r="CWO679" s="275"/>
      <c r="CXC679" s="247"/>
      <c r="CXD679" s="230"/>
      <c r="CXE679" s="275"/>
      <c r="CXS679" s="247"/>
      <c r="CXT679" s="230"/>
      <c r="CXU679" s="275"/>
      <c r="CYI679" s="247"/>
      <c r="CYJ679" s="230"/>
      <c r="CYK679" s="275"/>
      <c r="CYY679" s="247"/>
      <c r="CYZ679" s="230"/>
      <c r="CZA679" s="275"/>
      <c r="CZO679" s="247"/>
      <c r="CZP679" s="230"/>
      <c r="CZQ679" s="275"/>
      <c r="DAE679" s="247"/>
      <c r="DAF679" s="230"/>
      <c r="DAG679" s="275"/>
      <c r="DAU679" s="247"/>
      <c r="DAV679" s="230"/>
      <c r="DAW679" s="275"/>
      <c r="DBK679" s="247"/>
      <c r="DBL679" s="230"/>
      <c r="DBM679" s="275"/>
      <c r="DCA679" s="247"/>
      <c r="DCB679" s="230"/>
      <c r="DCC679" s="275"/>
      <c r="DCQ679" s="247"/>
      <c r="DCR679" s="230"/>
      <c r="DCS679" s="275"/>
      <c r="DDG679" s="247"/>
      <c r="DDH679" s="230"/>
      <c r="DDI679" s="275"/>
      <c r="DDW679" s="247"/>
      <c r="DDX679" s="230"/>
      <c r="DDY679" s="275"/>
      <c r="DEM679" s="247"/>
      <c r="DEN679" s="230"/>
      <c r="DEO679" s="275"/>
      <c r="DFC679" s="247"/>
      <c r="DFD679" s="230"/>
      <c r="DFE679" s="275"/>
      <c r="DFS679" s="247"/>
      <c r="DFT679" s="230"/>
      <c r="DFU679" s="275"/>
      <c r="DGI679" s="247"/>
      <c r="DGJ679" s="230"/>
      <c r="DGK679" s="275"/>
      <c r="DGY679" s="247"/>
      <c r="DGZ679" s="230"/>
      <c r="DHA679" s="275"/>
      <c r="DHO679" s="247"/>
      <c r="DHP679" s="230"/>
      <c r="DHQ679" s="275"/>
      <c r="DIE679" s="247"/>
      <c r="DIF679" s="230"/>
      <c r="DIG679" s="275"/>
      <c r="DIU679" s="247"/>
      <c r="DIV679" s="230"/>
      <c r="DIW679" s="275"/>
      <c r="DJK679" s="247"/>
      <c r="DJL679" s="230"/>
      <c r="DJM679" s="275"/>
      <c r="DKA679" s="247"/>
      <c r="DKB679" s="230"/>
      <c r="DKC679" s="275"/>
      <c r="DKQ679" s="247"/>
      <c r="DKR679" s="230"/>
      <c r="DKS679" s="275"/>
      <c r="DLG679" s="247"/>
      <c r="DLH679" s="230"/>
      <c r="DLI679" s="275"/>
      <c r="DLW679" s="247"/>
      <c r="DLX679" s="230"/>
      <c r="DLY679" s="275"/>
      <c r="DMM679" s="247"/>
      <c r="DMN679" s="230"/>
      <c r="DMO679" s="275"/>
      <c r="DNC679" s="247"/>
      <c r="DND679" s="230"/>
      <c r="DNE679" s="275"/>
      <c r="DNS679" s="247"/>
      <c r="DNT679" s="230"/>
      <c r="DNU679" s="275"/>
      <c r="DOI679" s="247"/>
      <c r="DOJ679" s="230"/>
      <c r="DOK679" s="275"/>
      <c r="DOY679" s="247"/>
      <c r="DOZ679" s="230"/>
      <c r="DPA679" s="275"/>
      <c r="DPO679" s="247"/>
      <c r="DPP679" s="230"/>
      <c r="DPQ679" s="275"/>
      <c r="DQE679" s="247"/>
      <c r="DQF679" s="230"/>
      <c r="DQG679" s="275"/>
      <c r="DQU679" s="247"/>
      <c r="DQV679" s="230"/>
      <c r="DQW679" s="275"/>
      <c r="DRK679" s="247"/>
      <c r="DRL679" s="230"/>
      <c r="DRM679" s="275"/>
      <c r="DSA679" s="247"/>
      <c r="DSB679" s="230"/>
      <c r="DSC679" s="275"/>
      <c r="DSQ679" s="247"/>
      <c r="DSR679" s="230"/>
      <c r="DSS679" s="275"/>
      <c r="DTG679" s="247"/>
      <c r="DTH679" s="230"/>
      <c r="DTI679" s="275"/>
      <c r="DTW679" s="247"/>
      <c r="DTX679" s="230"/>
      <c r="DTY679" s="275"/>
      <c r="DUM679" s="247"/>
      <c r="DUN679" s="230"/>
      <c r="DUO679" s="275"/>
      <c r="DVC679" s="247"/>
      <c r="DVD679" s="230"/>
      <c r="DVE679" s="275"/>
      <c r="DVS679" s="247"/>
      <c r="DVT679" s="230"/>
      <c r="DVU679" s="275"/>
      <c r="DWI679" s="247"/>
      <c r="DWJ679" s="230"/>
      <c r="DWK679" s="275"/>
      <c r="DWY679" s="247"/>
      <c r="DWZ679" s="230"/>
      <c r="DXA679" s="275"/>
      <c r="DXO679" s="247"/>
      <c r="DXP679" s="230"/>
      <c r="DXQ679" s="275"/>
      <c r="DYE679" s="247"/>
      <c r="DYF679" s="230"/>
      <c r="DYG679" s="275"/>
      <c r="DYU679" s="247"/>
      <c r="DYV679" s="230"/>
      <c r="DYW679" s="275"/>
      <c r="DZK679" s="247"/>
      <c r="DZL679" s="230"/>
      <c r="DZM679" s="275"/>
      <c r="EAA679" s="247"/>
      <c r="EAB679" s="230"/>
      <c r="EAC679" s="275"/>
      <c r="EAQ679" s="247"/>
      <c r="EAR679" s="230"/>
      <c r="EAS679" s="275"/>
      <c r="EBG679" s="247"/>
      <c r="EBH679" s="230"/>
      <c r="EBI679" s="275"/>
      <c r="EBW679" s="247"/>
      <c r="EBX679" s="230"/>
      <c r="EBY679" s="275"/>
      <c r="ECM679" s="247"/>
      <c r="ECN679" s="230"/>
      <c r="ECO679" s="275"/>
      <c r="EDC679" s="247"/>
      <c r="EDD679" s="230"/>
      <c r="EDE679" s="275"/>
      <c r="EDS679" s="247"/>
      <c r="EDT679" s="230"/>
      <c r="EDU679" s="275"/>
      <c r="EEI679" s="247"/>
      <c r="EEJ679" s="230"/>
      <c r="EEK679" s="275"/>
      <c r="EEY679" s="247"/>
      <c r="EEZ679" s="230"/>
      <c r="EFA679" s="275"/>
      <c r="EFO679" s="247"/>
      <c r="EFP679" s="230"/>
      <c r="EFQ679" s="275"/>
      <c r="EGE679" s="247"/>
      <c r="EGF679" s="230"/>
      <c r="EGG679" s="275"/>
      <c r="EGU679" s="247"/>
      <c r="EGV679" s="230"/>
      <c r="EGW679" s="275"/>
      <c r="EHK679" s="247"/>
      <c r="EHL679" s="230"/>
      <c r="EHM679" s="275"/>
      <c r="EIA679" s="247"/>
      <c r="EIB679" s="230"/>
      <c r="EIC679" s="275"/>
      <c r="EIQ679" s="247"/>
      <c r="EIR679" s="230"/>
      <c r="EIS679" s="275"/>
      <c r="EJG679" s="247"/>
      <c r="EJH679" s="230"/>
      <c r="EJI679" s="275"/>
      <c r="EJW679" s="247"/>
      <c r="EJX679" s="230"/>
      <c r="EJY679" s="275"/>
      <c r="EKM679" s="247"/>
      <c r="EKN679" s="230"/>
      <c r="EKO679" s="275"/>
      <c r="ELC679" s="247"/>
      <c r="ELD679" s="230"/>
      <c r="ELE679" s="275"/>
      <c r="ELS679" s="247"/>
      <c r="ELT679" s="230"/>
      <c r="ELU679" s="275"/>
      <c r="EMI679" s="247"/>
      <c r="EMJ679" s="230"/>
      <c r="EMK679" s="275"/>
      <c r="EMY679" s="247"/>
      <c r="EMZ679" s="230"/>
      <c r="ENA679" s="275"/>
      <c r="ENO679" s="247"/>
      <c r="ENP679" s="230"/>
      <c r="ENQ679" s="275"/>
      <c r="EOE679" s="247"/>
      <c r="EOF679" s="230"/>
      <c r="EOG679" s="275"/>
      <c r="EOU679" s="247"/>
      <c r="EOV679" s="230"/>
      <c r="EOW679" s="275"/>
      <c r="EPK679" s="247"/>
      <c r="EPL679" s="230"/>
      <c r="EPM679" s="275"/>
      <c r="EQA679" s="247"/>
      <c r="EQB679" s="230"/>
      <c r="EQC679" s="275"/>
      <c r="EQQ679" s="247"/>
      <c r="EQR679" s="230"/>
      <c r="EQS679" s="275"/>
      <c r="ERG679" s="247"/>
      <c r="ERH679" s="230"/>
      <c r="ERI679" s="275"/>
      <c r="ERW679" s="247"/>
      <c r="ERX679" s="230"/>
      <c r="ERY679" s="275"/>
      <c r="ESM679" s="247"/>
      <c r="ESN679" s="230"/>
      <c r="ESO679" s="275"/>
      <c r="ETC679" s="247"/>
      <c r="ETD679" s="230"/>
      <c r="ETE679" s="275"/>
      <c r="ETS679" s="247"/>
      <c r="ETT679" s="230"/>
      <c r="ETU679" s="275"/>
      <c r="EUI679" s="247"/>
      <c r="EUJ679" s="230"/>
      <c r="EUK679" s="275"/>
      <c r="EUY679" s="247"/>
      <c r="EUZ679" s="230"/>
      <c r="EVA679" s="275"/>
      <c r="EVO679" s="247"/>
      <c r="EVP679" s="230"/>
      <c r="EVQ679" s="275"/>
      <c r="EWE679" s="247"/>
      <c r="EWF679" s="230"/>
      <c r="EWG679" s="275"/>
      <c r="EWU679" s="247"/>
      <c r="EWV679" s="230"/>
      <c r="EWW679" s="275"/>
      <c r="EXK679" s="247"/>
      <c r="EXL679" s="230"/>
      <c r="EXM679" s="275"/>
      <c r="EYA679" s="247"/>
      <c r="EYB679" s="230"/>
      <c r="EYC679" s="275"/>
      <c r="EYQ679" s="247"/>
      <c r="EYR679" s="230"/>
      <c r="EYS679" s="275"/>
      <c r="EZG679" s="247"/>
      <c r="EZH679" s="230"/>
      <c r="EZI679" s="275"/>
      <c r="EZW679" s="247"/>
      <c r="EZX679" s="230"/>
      <c r="EZY679" s="275"/>
      <c r="FAM679" s="247"/>
      <c r="FAN679" s="230"/>
      <c r="FAO679" s="275"/>
      <c r="FBC679" s="247"/>
      <c r="FBD679" s="230"/>
      <c r="FBE679" s="275"/>
      <c r="FBS679" s="247"/>
      <c r="FBT679" s="230"/>
      <c r="FBU679" s="275"/>
      <c r="FCI679" s="247"/>
      <c r="FCJ679" s="230"/>
      <c r="FCK679" s="275"/>
      <c r="FCY679" s="247"/>
      <c r="FCZ679" s="230"/>
      <c r="FDA679" s="275"/>
      <c r="FDO679" s="247"/>
      <c r="FDP679" s="230"/>
      <c r="FDQ679" s="275"/>
      <c r="FEE679" s="247"/>
      <c r="FEF679" s="230"/>
      <c r="FEG679" s="275"/>
      <c r="FEU679" s="247"/>
      <c r="FEV679" s="230"/>
      <c r="FEW679" s="275"/>
      <c r="FFK679" s="247"/>
      <c r="FFL679" s="230"/>
      <c r="FFM679" s="275"/>
      <c r="FGA679" s="247"/>
      <c r="FGB679" s="230"/>
      <c r="FGC679" s="275"/>
      <c r="FGQ679" s="247"/>
      <c r="FGR679" s="230"/>
      <c r="FGS679" s="275"/>
      <c r="FHG679" s="247"/>
      <c r="FHH679" s="230"/>
      <c r="FHI679" s="275"/>
      <c r="FHW679" s="247"/>
      <c r="FHX679" s="230"/>
      <c r="FHY679" s="275"/>
      <c r="FIM679" s="247"/>
      <c r="FIN679" s="230"/>
      <c r="FIO679" s="275"/>
      <c r="FJC679" s="247"/>
      <c r="FJD679" s="230"/>
      <c r="FJE679" s="275"/>
      <c r="FJS679" s="247"/>
      <c r="FJT679" s="230"/>
      <c r="FJU679" s="275"/>
      <c r="FKI679" s="247"/>
      <c r="FKJ679" s="230"/>
      <c r="FKK679" s="275"/>
      <c r="FKY679" s="247"/>
      <c r="FKZ679" s="230"/>
      <c r="FLA679" s="275"/>
      <c r="FLO679" s="247"/>
      <c r="FLP679" s="230"/>
      <c r="FLQ679" s="275"/>
      <c r="FME679" s="247"/>
      <c r="FMF679" s="230"/>
      <c r="FMG679" s="275"/>
      <c r="FMU679" s="247"/>
      <c r="FMV679" s="230"/>
      <c r="FMW679" s="275"/>
      <c r="FNK679" s="247"/>
      <c r="FNL679" s="230"/>
      <c r="FNM679" s="275"/>
      <c r="FOA679" s="247"/>
      <c r="FOB679" s="230"/>
      <c r="FOC679" s="275"/>
      <c r="FOQ679" s="247"/>
      <c r="FOR679" s="230"/>
      <c r="FOS679" s="275"/>
      <c r="FPG679" s="247"/>
      <c r="FPH679" s="230"/>
      <c r="FPI679" s="275"/>
      <c r="FPW679" s="247"/>
      <c r="FPX679" s="230"/>
      <c r="FPY679" s="275"/>
      <c r="FQM679" s="247"/>
      <c r="FQN679" s="230"/>
      <c r="FQO679" s="275"/>
      <c r="FRC679" s="247"/>
      <c r="FRD679" s="230"/>
      <c r="FRE679" s="275"/>
      <c r="FRS679" s="247"/>
      <c r="FRT679" s="230"/>
      <c r="FRU679" s="275"/>
      <c r="FSI679" s="247"/>
      <c r="FSJ679" s="230"/>
      <c r="FSK679" s="275"/>
      <c r="FSY679" s="247"/>
      <c r="FSZ679" s="230"/>
      <c r="FTA679" s="275"/>
      <c r="FTO679" s="247"/>
      <c r="FTP679" s="230"/>
      <c r="FTQ679" s="275"/>
      <c r="FUE679" s="247"/>
      <c r="FUF679" s="230"/>
      <c r="FUG679" s="275"/>
      <c r="FUU679" s="247"/>
      <c r="FUV679" s="230"/>
      <c r="FUW679" s="275"/>
      <c r="FVK679" s="247"/>
      <c r="FVL679" s="230"/>
      <c r="FVM679" s="275"/>
      <c r="FWA679" s="247"/>
      <c r="FWB679" s="230"/>
      <c r="FWC679" s="275"/>
      <c r="FWQ679" s="247"/>
      <c r="FWR679" s="230"/>
      <c r="FWS679" s="275"/>
      <c r="FXG679" s="247"/>
      <c r="FXH679" s="230"/>
      <c r="FXI679" s="275"/>
      <c r="FXW679" s="247"/>
      <c r="FXX679" s="230"/>
      <c r="FXY679" s="275"/>
      <c r="FYM679" s="247"/>
      <c r="FYN679" s="230"/>
      <c r="FYO679" s="275"/>
      <c r="FZC679" s="247"/>
      <c r="FZD679" s="230"/>
      <c r="FZE679" s="275"/>
      <c r="FZS679" s="247"/>
      <c r="FZT679" s="230"/>
      <c r="FZU679" s="275"/>
      <c r="GAI679" s="247"/>
      <c r="GAJ679" s="230"/>
      <c r="GAK679" s="275"/>
      <c r="GAY679" s="247"/>
      <c r="GAZ679" s="230"/>
      <c r="GBA679" s="275"/>
      <c r="GBO679" s="247"/>
      <c r="GBP679" s="230"/>
      <c r="GBQ679" s="275"/>
      <c r="GCE679" s="247"/>
      <c r="GCF679" s="230"/>
      <c r="GCG679" s="275"/>
      <c r="GCU679" s="247"/>
      <c r="GCV679" s="230"/>
      <c r="GCW679" s="275"/>
      <c r="GDK679" s="247"/>
      <c r="GDL679" s="230"/>
      <c r="GDM679" s="275"/>
      <c r="GEA679" s="247"/>
      <c r="GEB679" s="230"/>
      <c r="GEC679" s="275"/>
      <c r="GEQ679" s="247"/>
      <c r="GER679" s="230"/>
      <c r="GES679" s="275"/>
      <c r="GFG679" s="247"/>
      <c r="GFH679" s="230"/>
      <c r="GFI679" s="275"/>
      <c r="GFW679" s="247"/>
      <c r="GFX679" s="230"/>
      <c r="GFY679" s="275"/>
      <c r="GGM679" s="247"/>
      <c r="GGN679" s="230"/>
      <c r="GGO679" s="275"/>
      <c r="GHC679" s="247"/>
      <c r="GHD679" s="230"/>
      <c r="GHE679" s="275"/>
      <c r="GHS679" s="247"/>
      <c r="GHT679" s="230"/>
      <c r="GHU679" s="275"/>
      <c r="GII679" s="247"/>
      <c r="GIJ679" s="230"/>
      <c r="GIK679" s="275"/>
      <c r="GIY679" s="247"/>
      <c r="GIZ679" s="230"/>
      <c r="GJA679" s="275"/>
      <c r="GJO679" s="247"/>
      <c r="GJP679" s="230"/>
      <c r="GJQ679" s="275"/>
      <c r="GKE679" s="247"/>
      <c r="GKF679" s="230"/>
      <c r="GKG679" s="275"/>
      <c r="GKU679" s="247"/>
      <c r="GKV679" s="230"/>
      <c r="GKW679" s="275"/>
      <c r="GLK679" s="247"/>
      <c r="GLL679" s="230"/>
      <c r="GLM679" s="275"/>
      <c r="GMA679" s="247"/>
      <c r="GMB679" s="230"/>
      <c r="GMC679" s="275"/>
      <c r="GMQ679" s="247"/>
      <c r="GMR679" s="230"/>
      <c r="GMS679" s="275"/>
      <c r="GNG679" s="247"/>
      <c r="GNH679" s="230"/>
      <c r="GNI679" s="275"/>
      <c r="GNW679" s="247"/>
      <c r="GNX679" s="230"/>
      <c r="GNY679" s="275"/>
      <c r="GOM679" s="247"/>
      <c r="GON679" s="230"/>
      <c r="GOO679" s="275"/>
      <c r="GPC679" s="247"/>
      <c r="GPD679" s="230"/>
      <c r="GPE679" s="275"/>
      <c r="GPS679" s="247"/>
      <c r="GPT679" s="230"/>
      <c r="GPU679" s="275"/>
      <c r="GQI679" s="247"/>
      <c r="GQJ679" s="230"/>
      <c r="GQK679" s="275"/>
      <c r="GQY679" s="247"/>
      <c r="GQZ679" s="230"/>
      <c r="GRA679" s="275"/>
      <c r="GRO679" s="247"/>
      <c r="GRP679" s="230"/>
      <c r="GRQ679" s="275"/>
      <c r="GSE679" s="247"/>
      <c r="GSF679" s="230"/>
      <c r="GSG679" s="275"/>
      <c r="GSU679" s="247"/>
      <c r="GSV679" s="230"/>
      <c r="GSW679" s="275"/>
      <c r="GTK679" s="247"/>
      <c r="GTL679" s="230"/>
      <c r="GTM679" s="275"/>
      <c r="GUA679" s="247"/>
      <c r="GUB679" s="230"/>
      <c r="GUC679" s="275"/>
      <c r="GUQ679" s="247"/>
      <c r="GUR679" s="230"/>
      <c r="GUS679" s="275"/>
      <c r="GVG679" s="247"/>
      <c r="GVH679" s="230"/>
      <c r="GVI679" s="275"/>
      <c r="GVW679" s="247"/>
      <c r="GVX679" s="230"/>
      <c r="GVY679" s="275"/>
      <c r="GWM679" s="247"/>
      <c r="GWN679" s="230"/>
      <c r="GWO679" s="275"/>
      <c r="GXC679" s="247"/>
      <c r="GXD679" s="230"/>
      <c r="GXE679" s="275"/>
      <c r="GXS679" s="247"/>
      <c r="GXT679" s="230"/>
      <c r="GXU679" s="275"/>
      <c r="GYI679" s="247"/>
      <c r="GYJ679" s="230"/>
      <c r="GYK679" s="275"/>
      <c r="GYY679" s="247"/>
      <c r="GYZ679" s="230"/>
      <c r="GZA679" s="275"/>
      <c r="GZO679" s="247"/>
      <c r="GZP679" s="230"/>
      <c r="GZQ679" s="275"/>
      <c r="HAE679" s="247"/>
      <c r="HAF679" s="230"/>
      <c r="HAG679" s="275"/>
      <c r="HAU679" s="247"/>
      <c r="HAV679" s="230"/>
      <c r="HAW679" s="275"/>
      <c r="HBK679" s="247"/>
      <c r="HBL679" s="230"/>
      <c r="HBM679" s="275"/>
      <c r="HCA679" s="247"/>
      <c r="HCB679" s="230"/>
      <c r="HCC679" s="275"/>
      <c r="HCQ679" s="247"/>
      <c r="HCR679" s="230"/>
      <c r="HCS679" s="275"/>
      <c r="HDG679" s="247"/>
      <c r="HDH679" s="230"/>
      <c r="HDI679" s="275"/>
      <c r="HDW679" s="247"/>
      <c r="HDX679" s="230"/>
      <c r="HDY679" s="275"/>
      <c r="HEM679" s="247"/>
      <c r="HEN679" s="230"/>
      <c r="HEO679" s="275"/>
      <c r="HFC679" s="247"/>
      <c r="HFD679" s="230"/>
      <c r="HFE679" s="275"/>
      <c r="HFS679" s="247"/>
      <c r="HFT679" s="230"/>
      <c r="HFU679" s="275"/>
      <c r="HGI679" s="247"/>
      <c r="HGJ679" s="230"/>
      <c r="HGK679" s="275"/>
      <c r="HGY679" s="247"/>
      <c r="HGZ679" s="230"/>
      <c r="HHA679" s="275"/>
      <c r="HHO679" s="247"/>
      <c r="HHP679" s="230"/>
      <c r="HHQ679" s="275"/>
      <c r="HIE679" s="247"/>
      <c r="HIF679" s="230"/>
      <c r="HIG679" s="275"/>
      <c r="HIU679" s="247"/>
      <c r="HIV679" s="230"/>
      <c r="HIW679" s="275"/>
      <c r="HJK679" s="247"/>
      <c r="HJL679" s="230"/>
      <c r="HJM679" s="275"/>
      <c r="HKA679" s="247"/>
      <c r="HKB679" s="230"/>
      <c r="HKC679" s="275"/>
      <c r="HKQ679" s="247"/>
      <c r="HKR679" s="230"/>
      <c r="HKS679" s="275"/>
      <c r="HLG679" s="247"/>
      <c r="HLH679" s="230"/>
      <c r="HLI679" s="275"/>
      <c r="HLW679" s="247"/>
      <c r="HLX679" s="230"/>
      <c r="HLY679" s="275"/>
      <c r="HMM679" s="247"/>
      <c r="HMN679" s="230"/>
      <c r="HMO679" s="275"/>
      <c r="HNC679" s="247"/>
      <c r="HND679" s="230"/>
      <c r="HNE679" s="275"/>
      <c r="HNS679" s="247"/>
      <c r="HNT679" s="230"/>
      <c r="HNU679" s="275"/>
      <c r="HOI679" s="247"/>
      <c r="HOJ679" s="230"/>
      <c r="HOK679" s="275"/>
      <c r="HOY679" s="247"/>
      <c r="HOZ679" s="230"/>
      <c r="HPA679" s="275"/>
      <c r="HPO679" s="247"/>
      <c r="HPP679" s="230"/>
      <c r="HPQ679" s="275"/>
      <c r="HQE679" s="247"/>
      <c r="HQF679" s="230"/>
      <c r="HQG679" s="275"/>
      <c r="HQU679" s="247"/>
      <c r="HQV679" s="230"/>
      <c r="HQW679" s="275"/>
      <c r="HRK679" s="247"/>
      <c r="HRL679" s="230"/>
      <c r="HRM679" s="275"/>
      <c r="HSA679" s="247"/>
      <c r="HSB679" s="230"/>
      <c r="HSC679" s="275"/>
      <c r="HSQ679" s="247"/>
      <c r="HSR679" s="230"/>
      <c r="HSS679" s="275"/>
      <c r="HTG679" s="247"/>
      <c r="HTH679" s="230"/>
      <c r="HTI679" s="275"/>
      <c r="HTW679" s="247"/>
      <c r="HTX679" s="230"/>
      <c r="HTY679" s="275"/>
      <c r="HUM679" s="247"/>
      <c r="HUN679" s="230"/>
      <c r="HUO679" s="275"/>
      <c r="HVC679" s="247"/>
      <c r="HVD679" s="230"/>
      <c r="HVE679" s="275"/>
      <c r="HVS679" s="247"/>
      <c r="HVT679" s="230"/>
      <c r="HVU679" s="275"/>
      <c r="HWI679" s="247"/>
      <c r="HWJ679" s="230"/>
      <c r="HWK679" s="275"/>
      <c r="HWY679" s="247"/>
      <c r="HWZ679" s="230"/>
      <c r="HXA679" s="275"/>
      <c r="HXO679" s="247"/>
      <c r="HXP679" s="230"/>
      <c r="HXQ679" s="275"/>
      <c r="HYE679" s="247"/>
      <c r="HYF679" s="230"/>
      <c r="HYG679" s="275"/>
      <c r="HYU679" s="247"/>
      <c r="HYV679" s="230"/>
      <c r="HYW679" s="275"/>
      <c r="HZK679" s="247"/>
      <c r="HZL679" s="230"/>
      <c r="HZM679" s="275"/>
      <c r="IAA679" s="247"/>
      <c r="IAB679" s="230"/>
      <c r="IAC679" s="275"/>
      <c r="IAQ679" s="247"/>
      <c r="IAR679" s="230"/>
      <c r="IAS679" s="275"/>
      <c r="IBG679" s="247"/>
      <c r="IBH679" s="230"/>
      <c r="IBI679" s="275"/>
      <c r="IBW679" s="247"/>
      <c r="IBX679" s="230"/>
      <c r="IBY679" s="275"/>
      <c r="ICM679" s="247"/>
      <c r="ICN679" s="230"/>
      <c r="ICO679" s="275"/>
      <c r="IDC679" s="247"/>
      <c r="IDD679" s="230"/>
      <c r="IDE679" s="275"/>
      <c r="IDS679" s="247"/>
      <c r="IDT679" s="230"/>
      <c r="IDU679" s="275"/>
      <c r="IEI679" s="247"/>
      <c r="IEJ679" s="230"/>
      <c r="IEK679" s="275"/>
      <c r="IEY679" s="247"/>
      <c r="IEZ679" s="230"/>
      <c r="IFA679" s="275"/>
      <c r="IFO679" s="247"/>
      <c r="IFP679" s="230"/>
      <c r="IFQ679" s="275"/>
      <c r="IGE679" s="247"/>
      <c r="IGF679" s="230"/>
      <c r="IGG679" s="275"/>
      <c r="IGU679" s="247"/>
      <c r="IGV679" s="230"/>
      <c r="IGW679" s="275"/>
      <c r="IHK679" s="247"/>
      <c r="IHL679" s="230"/>
      <c r="IHM679" s="275"/>
      <c r="IIA679" s="247"/>
      <c r="IIB679" s="230"/>
      <c r="IIC679" s="275"/>
      <c r="IIQ679" s="247"/>
      <c r="IIR679" s="230"/>
      <c r="IIS679" s="275"/>
      <c r="IJG679" s="247"/>
      <c r="IJH679" s="230"/>
      <c r="IJI679" s="275"/>
      <c r="IJW679" s="247"/>
      <c r="IJX679" s="230"/>
      <c r="IJY679" s="275"/>
      <c r="IKM679" s="247"/>
      <c r="IKN679" s="230"/>
      <c r="IKO679" s="275"/>
      <c r="ILC679" s="247"/>
      <c r="ILD679" s="230"/>
      <c r="ILE679" s="275"/>
      <c r="ILS679" s="247"/>
      <c r="ILT679" s="230"/>
      <c r="ILU679" s="275"/>
      <c r="IMI679" s="247"/>
      <c r="IMJ679" s="230"/>
      <c r="IMK679" s="275"/>
      <c r="IMY679" s="247"/>
      <c r="IMZ679" s="230"/>
      <c r="INA679" s="275"/>
      <c r="INO679" s="247"/>
      <c r="INP679" s="230"/>
      <c r="INQ679" s="275"/>
      <c r="IOE679" s="247"/>
      <c r="IOF679" s="230"/>
      <c r="IOG679" s="275"/>
      <c r="IOU679" s="247"/>
      <c r="IOV679" s="230"/>
      <c r="IOW679" s="275"/>
      <c r="IPK679" s="247"/>
      <c r="IPL679" s="230"/>
      <c r="IPM679" s="275"/>
      <c r="IQA679" s="247"/>
      <c r="IQB679" s="230"/>
      <c r="IQC679" s="275"/>
      <c r="IQQ679" s="247"/>
      <c r="IQR679" s="230"/>
      <c r="IQS679" s="275"/>
      <c r="IRG679" s="247"/>
      <c r="IRH679" s="230"/>
      <c r="IRI679" s="275"/>
      <c r="IRW679" s="247"/>
      <c r="IRX679" s="230"/>
      <c r="IRY679" s="275"/>
      <c r="ISM679" s="247"/>
      <c r="ISN679" s="230"/>
      <c r="ISO679" s="275"/>
      <c r="ITC679" s="247"/>
      <c r="ITD679" s="230"/>
      <c r="ITE679" s="275"/>
      <c r="ITS679" s="247"/>
      <c r="ITT679" s="230"/>
      <c r="ITU679" s="275"/>
      <c r="IUI679" s="247"/>
      <c r="IUJ679" s="230"/>
      <c r="IUK679" s="275"/>
      <c r="IUY679" s="247"/>
      <c r="IUZ679" s="230"/>
      <c r="IVA679" s="275"/>
      <c r="IVO679" s="247"/>
      <c r="IVP679" s="230"/>
      <c r="IVQ679" s="275"/>
      <c r="IWE679" s="247"/>
      <c r="IWF679" s="230"/>
      <c r="IWG679" s="275"/>
      <c r="IWU679" s="247"/>
      <c r="IWV679" s="230"/>
      <c r="IWW679" s="275"/>
      <c r="IXK679" s="247"/>
      <c r="IXL679" s="230"/>
      <c r="IXM679" s="275"/>
      <c r="IYA679" s="247"/>
      <c r="IYB679" s="230"/>
      <c r="IYC679" s="275"/>
      <c r="IYQ679" s="247"/>
      <c r="IYR679" s="230"/>
      <c r="IYS679" s="275"/>
      <c r="IZG679" s="247"/>
      <c r="IZH679" s="230"/>
      <c r="IZI679" s="275"/>
      <c r="IZW679" s="247"/>
      <c r="IZX679" s="230"/>
      <c r="IZY679" s="275"/>
      <c r="JAM679" s="247"/>
      <c r="JAN679" s="230"/>
      <c r="JAO679" s="275"/>
      <c r="JBC679" s="247"/>
      <c r="JBD679" s="230"/>
      <c r="JBE679" s="275"/>
      <c r="JBS679" s="247"/>
      <c r="JBT679" s="230"/>
      <c r="JBU679" s="275"/>
      <c r="JCI679" s="247"/>
      <c r="JCJ679" s="230"/>
      <c r="JCK679" s="275"/>
      <c r="JCY679" s="247"/>
      <c r="JCZ679" s="230"/>
      <c r="JDA679" s="275"/>
      <c r="JDO679" s="247"/>
      <c r="JDP679" s="230"/>
      <c r="JDQ679" s="275"/>
      <c r="JEE679" s="247"/>
      <c r="JEF679" s="230"/>
      <c r="JEG679" s="275"/>
      <c r="JEU679" s="247"/>
      <c r="JEV679" s="230"/>
      <c r="JEW679" s="275"/>
      <c r="JFK679" s="247"/>
      <c r="JFL679" s="230"/>
      <c r="JFM679" s="275"/>
      <c r="JGA679" s="247"/>
      <c r="JGB679" s="230"/>
      <c r="JGC679" s="275"/>
      <c r="JGQ679" s="247"/>
      <c r="JGR679" s="230"/>
      <c r="JGS679" s="275"/>
      <c r="JHG679" s="247"/>
      <c r="JHH679" s="230"/>
      <c r="JHI679" s="275"/>
      <c r="JHW679" s="247"/>
      <c r="JHX679" s="230"/>
      <c r="JHY679" s="275"/>
      <c r="JIM679" s="247"/>
      <c r="JIN679" s="230"/>
      <c r="JIO679" s="275"/>
      <c r="JJC679" s="247"/>
      <c r="JJD679" s="230"/>
      <c r="JJE679" s="275"/>
      <c r="JJS679" s="247"/>
      <c r="JJT679" s="230"/>
      <c r="JJU679" s="275"/>
      <c r="JKI679" s="247"/>
      <c r="JKJ679" s="230"/>
      <c r="JKK679" s="275"/>
      <c r="JKY679" s="247"/>
      <c r="JKZ679" s="230"/>
      <c r="JLA679" s="275"/>
      <c r="JLO679" s="247"/>
      <c r="JLP679" s="230"/>
      <c r="JLQ679" s="275"/>
      <c r="JME679" s="247"/>
      <c r="JMF679" s="230"/>
      <c r="JMG679" s="275"/>
      <c r="JMU679" s="247"/>
      <c r="JMV679" s="230"/>
      <c r="JMW679" s="275"/>
      <c r="JNK679" s="247"/>
      <c r="JNL679" s="230"/>
      <c r="JNM679" s="275"/>
      <c r="JOA679" s="247"/>
      <c r="JOB679" s="230"/>
      <c r="JOC679" s="275"/>
      <c r="JOQ679" s="247"/>
      <c r="JOR679" s="230"/>
      <c r="JOS679" s="275"/>
      <c r="JPG679" s="247"/>
      <c r="JPH679" s="230"/>
      <c r="JPI679" s="275"/>
      <c r="JPW679" s="247"/>
      <c r="JPX679" s="230"/>
      <c r="JPY679" s="275"/>
      <c r="JQM679" s="247"/>
      <c r="JQN679" s="230"/>
      <c r="JQO679" s="275"/>
      <c r="JRC679" s="247"/>
      <c r="JRD679" s="230"/>
      <c r="JRE679" s="275"/>
      <c r="JRS679" s="247"/>
      <c r="JRT679" s="230"/>
      <c r="JRU679" s="275"/>
      <c r="JSI679" s="247"/>
      <c r="JSJ679" s="230"/>
      <c r="JSK679" s="275"/>
      <c r="JSY679" s="247"/>
      <c r="JSZ679" s="230"/>
      <c r="JTA679" s="275"/>
      <c r="JTO679" s="247"/>
      <c r="JTP679" s="230"/>
      <c r="JTQ679" s="275"/>
      <c r="JUE679" s="247"/>
      <c r="JUF679" s="230"/>
      <c r="JUG679" s="275"/>
      <c r="JUU679" s="247"/>
      <c r="JUV679" s="230"/>
      <c r="JUW679" s="275"/>
      <c r="JVK679" s="247"/>
      <c r="JVL679" s="230"/>
      <c r="JVM679" s="275"/>
      <c r="JWA679" s="247"/>
      <c r="JWB679" s="230"/>
      <c r="JWC679" s="275"/>
      <c r="JWQ679" s="247"/>
      <c r="JWR679" s="230"/>
      <c r="JWS679" s="275"/>
      <c r="JXG679" s="247"/>
      <c r="JXH679" s="230"/>
      <c r="JXI679" s="275"/>
      <c r="JXW679" s="247"/>
      <c r="JXX679" s="230"/>
      <c r="JXY679" s="275"/>
      <c r="JYM679" s="247"/>
      <c r="JYN679" s="230"/>
      <c r="JYO679" s="275"/>
      <c r="JZC679" s="247"/>
      <c r="JZD679" s="230"/>
      <c r="JZE679" s="275"/>
      <c r="JZS679" s="247"/>
      <c r="JZT679" s="230"/>
      <c r="JZU679" s="275"/>
      <c r="KAI679" s="247"/>
      <c r="KAJ679" s="230"/>
      <c r="KAK679" s="275"/>
      <c r="KAY679" s="247"/>
      <c r="KAZ679" s="230"/>
      <c r="KBA679" s="275"/>
      <c r="KBO679" s="247"/>
      <c r="KBP679" s="230"/>
      <c r="KBQ679" s="275"/>
      <c r="KCE679" s="247"/>
      <c r="KCF679" s="230"/>
      <c r="KCG679" s="275"/>
      <c r="KCU679" s="247"/>
      <c r="KCV679" s="230"/>
      <c r="KCW679" s="275"/>
      <c r="KDK679" s="247"/>
      <c r="KDL679" s="230"/>
      <c r="KDM679" s="275"/>
      <c r="KEA679" s="247"/>
      <c r="KEB679" s="230"/>
      <c r="KEC679" s="275"/>
      <c r="KEQ679" s="247"/>
      <c r="KER679" s="230"/>
      <c r="KES679" s="275"/>
      <c r="KFG679" s="247"/>
      <c r="KFH679" s="230"/>
      <c r="KFI679" s="275"/>
      <c r="KFW679" s="247"/>
      <c r="KFX679" s="230"/>
      <c r="KFY679" s="275"/>
      <c r="KGM679" s="247"/>
      <c r="KGN679" s="230"/>
      <c r="KGO679" s="275"/>
      <c r="KHC679" s="247"/>
      <c r="KHD679" s="230"/>
      <c r="KHE679" s="275"/>
      <c r="KHS679" s="247"/>
      <c r="KHT679" s="230"/>
      <c r="KHU679" s="275"/>
      <c r="KII679" s="247"/>
      <c r="KIJ679" s="230"/>
      <c r="KIK679" s="275"/>
      <c r="KIY679" s="247"/>
      <c r="KIZ679" s="230"/>
      <c r="KJA679" s="275"/>
      <c r="KJO679" s="247"/>
      <c r="KJP679" s="230"/>
      <c r="KJQ679" s="275"/>
      <c r="KKE679" s="247"/>
      <c r="KKF679" s="230"/>
      <c r="KKG679" s="275"/>
      <c r="KKU679" s="247"/>
      <c r="KKV679" s="230"/>
      <c r="KKW679" s="275"/>
      <c r="KLK679" s="247"/>
      <c r="KLL679" s="230"/>
      <c r="KLM679" s="275"/>
      <c r="KMA679" s="247"/>
      <c r="KMB679" s="230"/>
      <c r="KMC679" s="275"/>
      <c r="KMQ679" s="247"/>
      <c r="KMR679" s="230"/>
      <c r="KMS679" s="275"/>
      <c r="KNG679" s="247"/>
      <c r="KNH679" s="230"/>
      <c r="KNI679" s="275"/>
      <c r="KNW679" s="247"/>
      <c r="KNX679" s="230"/>
      <c r="KNY679" s="275"/>
      <c r="KOM679" s="247"/>
      <c r="KON679" s="230"/>
      <c r="KOO679" s="275"/>
      <c r="KPC679" s="247"/>
      <c r="KPD679" s="230"/>
      <c r="KPE679" s="275"/>
      <c r="KPS679" s="247"/>
      <c r="KPT679" s="230"/>
      <c r="KPU679" s="275"/>
      <c r="KQI679" s="247"/>
      <c r="KQJ679" s="230"/>
      <c r="KQK679" s="275"/>
      <c r="KQY679" s="247"/>
      <c r="KQZ679" s="230"/>
      <c r="KRA679" s="275"/>
      <c r="KRO679" s="247"/>
      <c r="KRP679" s="230"/>
      <c r="KRQ679" s="275"/>
      <c r="KSE679" s="247"/>
      <c r="KSF679" s="230"/>
      <c r="KSG679" s="275"/>
      <c r="KSU679" s="247"/>
      <c r="KSV679" s="230"/>
      <c r="KSW679" s="275"/>
      <c r="KTK679" s="247"/>
      <c r="KTL679" s="230"/>
      <c r="KTM679" s="275"/>
      <c r="KUA679" s="247"/>
      <c r="KUB679" s="230"/>
      <c r="KUC679" s="275"/>
      <c r="KUQ679" s="247"/>
      <c r="KUR679" s="230"/>
      <c r="KUS679" s="275"/>
      <c r="KVG679" s="247"/>
      <c r="KVH679" s="230"/>
      <c r="KVI679" s="275"/>
      <c r="KVW679" s="247"/>
      <c r="KVX679" s="230"/>
      <c r="KVY679" s="275"/>
      <c r="KWM679" s="247"/>
      <c r="KWN679" s="230"/>
      <c r="KWO679" s="275"/>
      <c r="KXC679" s="247"/>
      <c r="KXD679" s="230"/>
      <c r="KXE679" s="275"/>
      <c r="KXS679" s="247"/>
      <c r="KXT679" s="230"/>
      <c r="KXU679" s="275"/>
      <c r="KYI679" s="247"/>
      <c r="KYJ679" s="230"/>
      <c r="KYK679" s="275"/>
      <c r="KYY679" s="247"/>
      <c r="KYZ679" s="230"/>
      <c r="KZA679" s="275"/>
      <c r="KZO679" s="247"/>
      <c r="KZP679" s="230"/>
      <c r="KZQ679" s="275"/>
      <c r="LAE679" s="247"/>
      <c r="LAF679" s="230"/>
      <c r="LAG679" s="275"/>
      <c r="LAU679" s="247"/>
      <c r="LAV679" s="230"/>
      <c r="LAW679" s="275"/>
      <c r="LBK679" s="247"/>
      <c r="LBL679" s="230"/>
      <c r="LBM679" s="275"/>
      <c r="LCA679" s="247"/>
      <c r="LCB679" s="230"/>
      <c r="LCC679" s="275"/>
      <c r="LCQ679" s="247"/>
      <c r="LCR679" s="230"/>
      <c r="LCS679" s="275"/>
      <c r="LDG679" s="247"/>
      <c r="LDH679" s="230"/>
      <c r="LDI679" s="275"/>
      <c r="LDW679" s="247"/>
      <c r="LDX679" s="230"/>
      <c r="LDY679" s="275"/>
      <c r="LEM679" s="247"/>
      <c r="LEN679" s="230"/>
      <c r="LEO679" s="275"/>
      <c r="LFC679" s="247"/>
      <c r="LFD679" s="230"/>
      <c r="LFE679" s="275"/>
      <c r="LFS679" s="247"/>
      <c r="LFT679" s="230"/>
      <c r="LFU679" s="275"/>
      <c r="LGI679" s="247"/>
      <c r="LGJ679" s="230"/>
      <c r="LGK679" s="275"/>
      <c r="LGY679" s="247"/>
      <c r="LGZ679" s="230"/>
      <c r="LHA679" s="275"/>
      <c r="LHO679" s="247"/>
      <c r="LHP679" s="230"/>
      <c r="LHQ679" s="275"/>
      <c r="LIE679" s="247"/>
      <c r="LIF679" s="230"/>
      <c r="LIG679" s="275"/>
      <c r="LIU679" s="247"/>
      <c r="LIV679" s="230"/>
      <c r="LIW679" s="275"/>
      <c r="LJK679" s="247"/>
      <c r="LJL679" s="230"/>
      <c r="LJM679" s="275"/>
      <c r="LKA679" s="247"/>
      <c r="LKB679" s="230"/>
      <c r="LKC679" s="275"/>
      <c r="LKQ679" s="247"/>
      <c r="LKR679" s="230"/>
      <c r="LKS679" s="275"/>
      <c r="LLG679" s="247"/>
      <c r="LLH679" s="230"/>
      <c r="LLI679" s="275"/>
      <c r="LLW679" s="247"/>
      <c r="LLX679" s="230"/>
      <c r="LLY679" s="275"/>
      <c r="LMM679" s="247"/>
      <c r="LMN679" s="230"/>
      <c r="LMO679" s="275"/>
      <c r="LNC679" s="247"/>
      <c r="LND679" s="230"/>
      <c r="LNE679" s="275"/>
      <c r="LNS679" s="247"/>
      <c r="LNT679" s="230"/>
      <c r="LNU679" s="275"/>
      <c r="LOI679" s="247"/>
      <c r="LOJ679" s="230"/>
      <c r="LOK679" s="275"/>
      <c r="LOY679" s="247"/>
      <c r="LOZ679" s="230"/>
      <c r="LPA679" s="275"/>
      <c r="LPO679" s="247"/>
      <c r="LPP679" s="230"/>
      <c r="LPQ679" s="275"/>
      <c r="LQE679" s="247"/>
      <c r="LQF679" s="230"/>
      <c r="LQG679" s="275"/>
      <c r="LQU679" s="247"/>
      <c r="LQV679" s="230"/>
      <c r="LQW679" s="275"/>
      <c r="LRK679" s="247"/>
      <c r="LRL679" s="230"/>
      <c r="LRM679" s="275"/>
      <c r="LSA679" s="247"/>
      <c r="LSB679" s="230"/>
      <c r="LSC679" s="275"/>
      <c r="LSQ679" s="247"/>
      <c r="LSR679" s="230"/>
      <c r="LSS679" s="275"/>
      <c r="LTG679" s="247"/>
      <c r="LTH679" s="230"/>
      <c r="LTI679" s="275"/>
      <c r="LTW679" s="247"/>
      <c r="LTX679" s="230"/>
      <c r="LTY679" s="275"/>
      <c r="LUM679" s="247"/>
      <c r="LUN679" s="230"/>
      <c r="LUO679" s="275"/>
      <c r="LVC679" s="247"/>
      <c r="LVD679" s="230"/>
      <c r="LVE679" s="275"/>
      <c r="LVS679" s="247"/>
      <c r="LVT679" s="230"/>
      <c r="LVU679" s="275"/>
      <c r="LWI679" s="247"/>
      <c r="LWJ679" s="230"/>
      <c r="LWK679" s="275"/>
      <c r="LWY679" s="247"/>
      <c r="LWZ679" s="230"/>
      <c r="LXA679" s="275"/>
      <c r="LXO679" s="247"/>
      <c r="LXP679" s="230"/>
      <c r="LXQ679" s="275"/>
      <c r="LYE679" s="247"/>
      <c r="LYF679" s="230"/>
      <c r="LYG679" s="275"/>
      <c r="LYU679" s="247"/>
      <c r="LYV679" s="230"/>
      <c r="LYW679" s="275"/>
      <c r="LZK679" s="247"/>
      <c r="LZL679" s="230"/>
      <c r="LZM679" s="275"/>
      <c r="MAA679" s="247"/>
      <c r="MAB679" s="230"/>
      <c r="MAC679" s="275"/>
      <c r="MAQ679" s="247"/>
      <c r="MAR679" s="230"/>
      <c r="MAS679" s="275"/>
      <c r="MBG679" s="247"/>
      <c r="MBH679" s="230"/>
      <c r="MBI679" s="275"/>
      <c r="MBW679" s="247"/>
      <c r="MBX679" s="230"/>
      <c r="MBY679" s="275"/>
      <c r="MCM679" s="247"/>
      <c r="MCN679" s="230"/>
      <c r="MCO679" s="275"/>
      <c r="MDC679" s="247"/>
      <c r="MDD679" s="230"/>
      <c r="MDE679" s="275"/>
      <c r="MDS679" s="247"/>
      <c r="MDT679" s="230"/>
      <c r="MDU679" s="275"/>
      <c r="MEI679" s="247"/>
      <c r="MEJ679" s="230"/>
      <c r="MEK679" s="275"/>
      <c r="MEY679" s="247"/>
      <c r="MEZ679" s="230"/>
      <c r="MFA679" s="275"/>
      <c r="MFO679" s="247"/>
      <c r="MFP679" s="230"/>
      <c r="MFQ679" s="275"/>
      <c r="MGE679" s="247"/>
      <c r="MGF679" s="230"/>
      <c r="MGG679" s="275"/>
      <c r="MGU679" s="247"/>
      <c r="MGV679" s="230"/>
      <c r="MGW679" s="275"/>
      <c r="MHK679" s="247"/>
      <c r="MHL679" s="230"/>
      <c r="MHM679" s="275"/>
      <c r="MIA679" s="247"/>
      <c r="MIB679" s="230"/>
      <c r="MIC679" s="275"/>
      <c r="MIQ679" s="247"/>
      <c r="MIR679" s="230"/>
      <c r="MIS679" s="275"/>
      <c r="MJG679" s="247"/>
      <c r="MJH679" s="230"/>
      <c r="MJI679" s="275"/>
      <c r="MJW679" s="247"/>
      <c r="MJX679" s="230"/>
      <c r="MJY679" s="275"/>
      <c r="MKM679" s="247"/>
      <c r="MKN679" s="230"/>
      <c r="MKO679" s="275"/>
      <c r="MLC679" s="247"/>
      <c r="MLD679" s="230"/>
      <c r="MLE679" s="275"/>
      <c r="MLS679" s="247"/>
      <c r="MLT679" s="230"/>
      <c r="MLU679" s="275"/>
      <c r="MMI679" s="247"/>
      <c r="MMJ679" s="230"/>
      <c r="MMK679" s="275"/>
      <c r="MMY679" s="247"/>
      <c r="MMZ679" s="230"/>
      <c r="MNA679" s="275"/>
      <c r="MNO679" s="247"/>
      <c r="MNP679" s="230"/>
      <c r="MNQ679" s="275"/>
      <c r="MOE679" s="247"/>
      <c r="MOF679" s="230"/>
      <c r="MOG679" s="275"/>
      <c r="MOU679" s="247"/>
      <c r="MOV679" s="230"/>
      <c r="MOW679" s="275"/>
      <c r="MPK679" s="247"/>
      <c r="MPL679" s="230"/>
      <c r="MPM679" s="275"/>
      <c r="MQA679" s="247"/>
      <c r="MQB679" s="230"/>
      <c r="MQC679" s="275"/>
      <c r="MQQ679" s="247"/>
      <c r="MQR679" s="230"/>
      <c r="MQS679" s="275"/>
      <c r="MRG679" s="247"/>
      <c r="MRH679" s="230"/>
      <c r="MRI679" s="275"/>
      <c r="MRW679" s="247"/>
      <c r="MRX679" s="230"/>
      <c r="MRY679" s="275"/>
      <c r="MSM679" s="247"/>
      <c r="MSN679" s="230"/>
      <c r="MSO679" s="275"/>
      <c r="MTC679" s="247"/>
      <c r="MTD679" s="230"/>
      <c r="MTE679" s="275"/>
      <c r="MTS679" s="247"/>
      <c r="MTT679" s="230"/>
      <c r="MTU679" s="275"/>
      <c r="MUI679" s="247"/>
      <c r="MUJ679" s="230"/>
      <c r="MUK679" s="275"/>
      <c r="MUY679" s="247"/>
      <c r="MUZ679" s="230"/>
      <c r="MVA679" s="275"/>
      <c r="MVO679" s="247"/>
      <c r="MVP679" s="230"/>
      <c r="MVQ679" s="275"/>
      <c r="MWE679" s="247"/>
      <c r="MWF679" s="230"/>
      <c r="MWG679" s="275"/>
      <c r="MWU679" s="247"/>
      <c r="MWV679" s="230"/>
      <c r="MWW679" s="275"/>
      <c r="MXK679" s="247"/>
      <c r="MXL679" s="230"/>
      <c r="MXM679" s="275"/>
      <c r="MYA679" s="247"/>
      <c r="MYB679" s="230"/>
      <c r="MYC679" s="275"/>
      <c r="MYQ679" s="247"/>
      <c r="MYR679" s="230"/>
      <c r="MYS679" s="275"/>
      <c r="MZG679" s="247"/>
      <c r="MZH679" s="230"/>
      <c r="MZI679" s="275"/>
      <c r="MZW679" s="247"/>
      <c r="MZX679" s="230"/>
      <c r="MZY679" s="275"/>
      <c r="NAM679" s="247"/>
      <c r="NAN679" s="230"/>
      <c r="NAO679" s="275"/>
      <c r="NBC679" s="247"/>
      <c r="NBD679" s="230"/>
      <c r="NBE679" s="275"/>
      <c r="NBS679" s="247"/>
      <c r="NBT679" s="230"/>
      <c r="NBU679" s="275"/>
      <c r="NCI679" s="247"/>
      <c r="NCJ679" s="230"/>
      <c r="NCK679" s="275"/>
      <c r="NCY679" s="247"/>
      <c r="NCZ679" s="230"/>
      <c r="NDA679" s="275"/>
      <c r="NDO679" s="247"/>
      <c r="NDP679" s="230"/>
      <c r="NDQ679" s="275"/>
      <c r="NEE679" s="247"/>
      <c r="NEF679" s="230"/>
      <c r="NEG679" s="275"/>
      <c r="NEU679" s="247"/>
      <c r="NEV679" s="230"/>
      <c r="NEW679" s="275"/>
      <c r="NFK679" s="247"/>
      <c r="NFL679" s="230"/>
      <c r="NFM679" s="275"/>
      <c r="NGA679" s="247"/>
      <c r="NGB679" s="230"/>
      <c r="NGC679" s="275"/>
      <c r="NGQ679" s="247"/>
      <c r="NGR679" s="230"/>
      <c r="NGS679" s="275"/>
      <c r="NHG679" s="247"/>
      <c r="NHH679" s="230"/>
      <c r="NHI679" s="275"/>
      <c r="NHW679" s="247"/>
      <c r="NHX679" s="230"/>
      <c r="NHY679" s="275"/>
      <c r="NIM679" s="247"/>
      <c r="NIN679" s="230"/>
      <c r="NIO679" s="275"/>
      <c r="NJC679" s="247"/>
      <c r="NJD679" s="230"/>
      <c r="NJE679" s="275"/>
      <c r="NJS679" s="247"/>
      <c r="NJT679" s="230"/>
      <c r="NJU679" s="275"/>
      <c r="NKI679" s="247"/>
      <c r="NKJ679" s="230"/>
      <c r="NKK679" s="275"/>
      <c r="NKY679" s="247"/>
      <c r="NKZ679" s="230"/>
      <c r="NLA679" s="275"/>
      <c r="NLO679" s="247"/>
      <c r="NLP679" s="230"/>
      <c r="NLQ679" s="275"/>
      <c r="NME679" s="247"/>
      <c r="NMF679" s="230"/>
      <c r="NMG679" s="275"/>
      <c r="NMU679" s="247"/>
      <c r="NMV679" s="230"/>
      <c r="NMW679" s="275"/>
      <c r="NNK679" s="247"/>
      <c r="NNL679" s="230"/>
      <c r="NNM679" s="275"/>
      <c r="NOA679" s="247"/>
      <c r="NOB679" s="230"/>
      <c r="NOC679" s="275"/>
      <c r="NOQ679" s="247"/>
      <c r="NOR679" s="230"/>
      <c r="NOS679" s="275"/>
      <c r="NPG679" s="247"/>
      <c r="NPH679" s="230"/>
      <c r="NPI679" s="275"/>
      <c r="NPW679" s="247"/>
      <c r="NPX679" s="230"/>
      <c r="NPY679" s="275"/>
      <c r="NQM679" s="247"/>
      <c r="NQN679" s="230"/>
      <c r="NQO679" s="275"/>
      <c r="NRC679" s="247"/>
      <c r="NRD679" s="230"/>
      <c r="NRE679" s="275"/>
      <c r="NRS679" s="247"/>
      <c r="NRT679" s="230"/>
      <c r="NRU679" s="275"/>
      <c r="NSI679" s="247"/>
      <c r="NSJ679" s="230"/>
      <c r="NSK679" s="275"/>
      <c r="NSY679" s="247"/>
      <c r="NSZ679" s="230"/>
      <c r="NTA679" s="275"/>
      <c r="NTO679" s="247"/>
      <c r="NTP679" s="230"/>
      <c r="NTQ679" s="275"/>
      <c r="NUE679" s="247"/>
      <c r="NUF679" s="230"/>
      <c r="NUG679" s="275"/>
      <c r="NUU679" s="247"/>
      <c r="NUV679" s="230"/>
      <c r="NUW679" s="275"/>
      <c r="NVK679" s="247"/>
      <c r="NVL679" s="230"/>
      <c r="NVM679" s="275"/>
      <c r="NWA679" s="247"/>
      <c r="NWB679" s="230"/>
      <c r="NWC679" s="275"/>
      <c r="NWQ679" s="247"/>
      <c r="NWR679" s="230"/>
      <c r="NWS679" s="275"/>
      <c r="NXG679" s="247"/>
      <c r="NXH679" s="230"/>
      <c r="NXI679" s="275"/>
      <c r="NXW679" s="247"/>
      <c r="NXX679" s="230"/>
      <c r="NXY679" s="275"/>
      <c r="NYM679" s="247"/>
      <c r="NYN679" s="230"/>
      <c r="NYO679" s="275"/>
      <c r="NZC679" s="247"/>
      <c r="NZD679" s="230"/>
      <c r="NZE679" s="275"/>
      <c r="NZS679" s="247"/>
      <c r="NZT679" s="230"/>
      <c r="NZU679" s="275"/>
      <c r="OAI679" s="247"/>
      <c r="OAJ679" s="230"/>
      <c r="OAK679" s="275"/>
      <c r="OAY679" s="247"/>
      <c r="OAZ679" s="230"/>
      <c r="OBA679" s="275"/>
      <c r="OBO679" s="247"/>
      <c r="OBP679" s="230"/>
      <c r="OBQ679" s="275"/>
      <c r="OCE679" s="247"/>
      <c r="OCF679" s="230"/>
      <c r="OCG679" s="275"/>
      <c r="OCU679" s="247"/>
      <c r="OCV679" s="230"/>
      <c r="OCW679" s="275"/>
      <c r="ODK679" s="247"/>
      <c r="ODL679" s="230"/>
      <c r="ODM679" s="275"/>
      <c r="OEA679" s="247"/>
      <c r="OEB679" s="230"/>
      <c r="OEC679" s="275"/>
      <c r="OEQ679" s="247"/>
      <c r="OER679" s="230"/>
      <c r="OES679" s="275"/>
      <c r="OFG679" s="247"/>
      <c r="OFH679" s="230"/>
      <c r="OFI679" s="275"/>
      <c r="OFW679" s="247"/>
      <c r="OFX679" s="230"/>
      <c r="OFY679" s="275"/>
      <c r="OGM679" s="247"/>
      <c r="OGN679" s="230"/>
      <c r="OGO679" s="275"/>
      <c r="OHC679" s="247"/>
      <c r="OHD679" s="230"/>
      <c r="OHE679" s="275"/>
      <c r="OHS679" s="247"/>
      <c r="OHT679" s="230"/>
      <c r="OHU679" s="275"/>
      <c r="OII679" s="247"/>
      <c r="OIJ679" s="230"/>
      <c r="OIK679" s="275"/>
      <c r="OIY679" s="247"/>
      <c r="OIZ679" s="230"/>
      <c r="OJA679" s="275"/>
      <c r="OJO679" s="247"/>
      <c r="OJP679" s="230"/>
      <c r="OJQ679" s="275"/>
      <c r="OKE679" s="247"/>
      <c r="OKF679" s="230"/>
      <c r="OKG679" s="275"/>
      <c r="OKU679" s="247"/>
      <c r="OKV679" s="230"/>
      <c r="OKW679" s="275"/>
      <c r="OLK679" s="247"/>
      <c r="OLL679" s="230"/>
      <c r="OLM679" s="275"/>
      <c r="OMA679" s="247"/>
      <c r="OMB679" s="230"/>
      <c r="OMC679" s="275"/>
      <c r="OMQ679" s="247"/>
      <c r="OMR679" s="230"/>
      <c r="OMS679" s="275"/>
      <c r="ONG679" s="247"/>
      <c r="ONH679" s="230"/>
      <c r="ONI679" s="275"/>
      <c r="ONW679" s="247"/>
      <c r="ONX679" s="230"/>
      <c r="ONY679" s="275"/>
      <c r="OOM679" s="247"/>
      <c r="OON679" s="230"/>
      <c r="OOO679" s="275"/>
      <c r="OPC679" s="247"/>
      <c r="OPD679" s="230"/>
      <c r="OPE679" s="275"/>
      <c r="OPS679" s="247"/>
      <c r="OPT679" s="230"/>
      <c r="OPU679" s="275"/>
      <c r="OQI679" s="247"/>
      <c r="OQJ679" s="230"/>
      <c r="OQK679" s="275"/>
      <c r="OQY679" s="247"/>
      <c r="OQZ679" s="230"/>
      <c r="ORA679" s="275"/>
      <c r="ORO679" s="247"/>
      <c r="ORP679" s="230"/>
      <c r="ORQ679" s="275"/>
      <c r="OSE679" s="247"/>
      <c r="OSF679" s="230"/>
      <c r="OSG679" s="275"/>
      <c r="OSU679" s="247"/>
      <c r="OSV679" s="230"/>
      <c r="OSW679" s="275"/>
      <c r="OTK679" s="247"/>
      <c r="OTL679" s="230"/>
      <c r="OTM679" s="275"/>
      <c r="OUA679" s="247"/>
      <c r="OUB679" s="230"/>
      <c r="OUC679" s="275"/>
      <c r="OUQ679" s="247"/>
      <c r="OUR679" s="230"/>
      <c r="OUS679" s="275"/>
      <c r="OVG679" s="247"/>
      <c r="OVH679" s="230"/>
      <c r="OVI679" s="275"/>
      <c r="OVW679" s="247"/>
      <c r="OVX679" s="230"/>
      <c r="OVY679" s="275"/>
      <c r="OWM679" s="247"/>
      <c r="OWN679" s="230"/>
      <c r="OWO679" s="275"/>
      <c r="OXC679" s="247"/>
      <c r="OXD679" s="230"/>
      <c r="OXE679" s="275"/>
      <c r="OXS679" s="247"/>
      <c r="OXT679" s="230"/>
      <c r="OXU679" s="275"/>
      <c r="OYI679" s="247"/>
      <c r="OYJ679" s="230"/>
      <c r="OYK679" s="275"/>
      <c r="OYY679" s="247"/>
      <c r="OYZ679" s="230"/>
      <c r="OZA679" s="275"/>
      <c r="OZO679" s="247"/>
      <c r="OZP679" s="230"/>
      <c r="OZQ679" s="275"/>
      <c r="PAE679" s="247"/>
      <c r="PAF679" s="230"/>
      <c r="PAG679" s="275"/>
      <c r="PAU679" s="247"/>
      <c r="PAV679" s="230"/>
      <c r="PAW679" s="275"/>
      <c r="PBK679" s="247"/>
      <c r="PBL679" s="230"/>
      <c r="PBM679" s="275"/>
      <c r="PCA679" s="247"/>
      <c r="PCB679" s="230"/>
      <c r="PCC679" s="275"/>
      <c r="PCQ679" s="247"/>
      <c r="PCR679" s="230"/>
      <c r="PCS679" s="275"/>
      <c r="PDG679" s="247"/>
      <c r="PDH679" s="230"/>
      <c r="PDI679" s="275"/>
      <c r="PDW679" s="247"/>
      <c r="PDX679" s="230"/>
      <c r="PDY679" s="275"/>
      <c r="PEM679" s="247"/>
      <c r="PEN679" s="230"/>
      <c r="PEO679" s="275"/>
      <c r="PFC679" s="247"/>
      <c r="PFD679" s="230"/>
      <c r="PFE679" s="275"/>
      <c r="PFS679" s="247"/>
      <c r="PFT679" s="230"/>
      <c r="PFU679" s="275"/>
      <c r="PGI679" s="247"/>
      <c r="PGJ679" s="230"/>
      <c r="PGK679" s="275"/>
      <c r="PGY679" s="247"/>
      <c r="PGZ679" s="230"/>
      <c r="PHA679" s="275"/>
      <c r="PHO679" s="247"/>
      <c r="PHP679" s="230"/>
      <c r="PHQ679" s="275"/>
      <c r="PIE679" s="247"/>
      <c r="PIF679" s="230"/>
      <c r="PIG679" s="275"/>
      <c r="PIU679" s="247"/>
      <c r="PIV679" s="230"/>
      <c r="PIW679" s="275"/>
      <c r="PJK679" s="247"/>
      <c r="PJL679" s="230"/>
      <c r="PJM679" s="275"/>
      <c r="PKA679" s="247"/>
      <c r="PKB679" s="230"/>
      <c r="PKC679" s="275"/>
      <c r="PKQ679" s="247"/>
      <c r="PKR679" s="230"/>
      <c r="PKS679" s="275"/>
      <c r="PLG679" s="247"/>
      <c r="PLH679" s="230"/>
      <c r="PLI679" s="275"/>
      <c r="PLW679" s="247"/>
      <c r="PLX679" s="230"/>
      <c r="PLY679" s="275"/>
      <c r="PMM679" s="247"/>
      <c r="PMN679" s="230"/>
      <c r="PMO679" s="275"/>
      <c r="PNC679" s="247"/>
      <c r="PND679" s="230"/>
      <c r="PNE679" s="275"/>
      <c r="PNS679" s="247"/>
      <c r="PNT679" s="230"/>
      <c r="PNU679" s="275"/>
      <c r="POI679" s="247"/>
      <c r="POJ679" s="230"/>
      <c r="POK679" s="275"/>
      <c r="POY679" s="247"/>
      <c r="POZ679" s="230"/>
      <c r="PPA679" s="275"/>
      <c r="PPO679" s="247"/>
      <c r="PPP679" s="230"/>
      <c r="PPQ679" s="275"/>
      <c r="PQE679" s="247"/>
      <c r="PQF679" s="230"/>
      <c r="PQG679" s="275"/>
      <c r="PQU679" s="247"/>
      <c r="PQV679" s="230"/>
      <c r="PQW679" s="275"/>
      <c r="PRK679" s="247"/>
      <c r="PRL679" s="230"/>
      <c r="PRM679" s="275"/>
      <c r="PSA679" s="247"/>
      <c r="PSB679" s="230"/>
      <c r="PSC679" s="275"/>
      <c r="PSQ679" s="247"/>
      <c r="PSR679" s="230"/>
      <c r="PSS679" s="275"/>
      <c r="PTG679" s="247"/>
      <c r="PTH679" s="230"/>
      <c r="PTI679" s="275"/>
      <c r="PTW679" s="247"/>
      <c r="PTX679" s="230"/>
      <c r="PTY679" s="275"/>
      <c r="PUM679" s="247"/>
      <c r="PUN679" s="230"/>
      <c r="PUO679" s="275"/>
      <c r="PVC679" s="247"/>
      <c r="PVD679" s="230"/>
      <c r="PVE679" s="275"/>
      <c r="PVS679" s="247"/>
      <c r="PVT679" s="230"/>
      <c r="PVU679" s="275"/>
      <c r="PWI679" s="247"/>
      <c r="PWJ679" s="230"/>
      <c r="PWK679" s="275"/>
      <c r="PWY679" s="247"/>
      <c r="PWZ679" s="230"/>
      <c r="PXA679" s="275"/>
      <c r="PXO679" s="247"/>
      <c r="PXP679" s="230"/>
      <c r="PXQ679" s="275"/>
      <c r="PYE679" s="247"/>
      <c r="PYF679" s="230"/>
      <c r="PYG679" s="275"/>
      <c r="PYU679" s="247"/>
      <c r="PYV679" s="230"/>
      <c r="PYW679" s="275"/>
      <c r="PZK679" s="247"/>
      <c r="PZL679" s="230"/>
      <c r="PZM679" s="275"/>
      <c r="QAA679" s="247"/>
      <c r="QAB679" s="230"/>
      <c r="QAC679" s="275"/>
      <c r="QAQ679" s="247"/>
      <c r="QAR679" s="230"/>
      <c r="QAS679" s="275"/>
      <c r="QBG679" s="247"/>
      <c r="QBH679" s="230"/>
      <c r="QBI679" s="275"/>
      <c r="QBW679" s="247"/>
      <c r="QBX679" s="230"/>
      <c r="QBY679" s="275"/>
      <c r="QCM679" s="247"/>
      <c r="QCN679" s="230"/>
      <c r="QCO679" s="275"/>
      <c r="QDC679" s="247"/>
      <c r="QDD679" s="230"/>
      <c r="QDE679" s="275"/>
      <c r="QDS679" s="247"/>
      <c r="QDT679" s="230"/>
      <c r="QDU679" s="275"/>
      <c r="QEI679" s="247"/>
      <c r="QEJ679" s="230"/>
      <c r="QEK679" s="275"/>
      <c r="QEY679" s="247"/>
      <c r="QEZ679" s="230"/>
      <c r="QFA679" s="275"/>
      <c r="QFO679" s="247"/>
      <c r="QFP679" s="230"/>
      <c r="QFQ679" s="275"/>
      <c r="QGE679" s="247"/>
      <c r="QGF679" s="230"/>
      <c r="QGG679" s="275"/>
      <c r="QGU679" s="247"/>
      <c r="QGV679" s="230"/>
      <c r="QGW679" s="275"/>
      <c r="QHK679" s="247"/>
      <c r="QHL679" s="230"/>
      <c r="QHM679" s="275"/>
      <c r="QIA679" s="247"/>
      <c r="QIB679" s="230"/>
      <c r="QIC679" s="275"/>
      <c r="QIQ679" s="247"/>
      <c r="QIR679" s="230"/>
      <c r="QIS679" s="275"/>
      <c r="QJG679" s="247"/>
      <c r="QJH679" s="230"/>
      <c r="QJI679" s="275"/>
      <c r="QJW679" s="247"/>
      <c r="QJX679" s="230"/>
      <c r="QJY679" s="275"/>
      <c r="QKM679" s="247"/>
      <c r="QKN679" s="230"/>
      <c r="QKO679" s="275"/>
      <c r="QLC679" s="247"/>
      <c r="QLD679" s="230"/>
      <c r="QLE679" s="275"/>
      <c r="QLS679" s="247"/>
      <c r="QLT679" s="230"/>
      <c r="QLU679" s="275"/>
      <c r="QMI679" s="247"/>
      <c r="QMJ679" s="230"/>
      <c r="QMK679" s="275"/>
      <c r="QMY679" s="247"/>
      <c r="QMZ679" s="230"/>
      <c r="QNA679" s="275"/>
      <c r="QNO679" s="247"/>
      <c r="QNP679" s="230"/>
      <c r="QNQ679" s="275"/>
      <c r="QOE679" s="247"/>
      <c r="QOF679" s="230"/>
      <c r="QOG679" s="275"/>
      <c r="QOU679" s="247"/>
      <c r="QOV679" s="230"/>
      <c r="QOW679" s="275"/>
      <c r="QPK679" s="247"/>
      <c r="QPL679" s="230"/>
      <c r="QPM679" s="275"/>
      <c r="QQA679" s="247"/>
      <c r="QQB679" s="230"/>
      <c r="QQC679" s="275"/>
      <c r="QQQ679" s="247"/>
      <c r="QQR679" s="230"/>
      <c r="QQS679" s="275"/>
      <c r="QRG679" s="247"/>
      <c r="QRH679" s="230"/>
      <c r="QRI679" s="275"/>
      <c r="QRW679" s="247"/>
      <c r="QRX679" s="230"/>
      <c r="QRY679" s="275"/>
      <c r="QSM679" s="247"/>
      <c r="QSN679" s="230"/>
      <c r="QSO679" s="275"/>
      <c r="QTC679" s="247"/>
      <c r="QTD679" s="230"/>
      <c r="QTE679" s="275"/>
      <c r="QTS679" s="247"/>
      <c r="QTT679" s="230"/>
      <c r="QTU679" s="275"/>
      <c r="QUI679" s="247"/>
      <c r="QUJ679" s="230"/>
      <c r="QUK679" s="275"/>
      <c r="QUY679" s="247"/>
      <c r="QUZ679" s="230"/>
      <c r="QVA679" s="275"/>
      <c r="QVO679" s="247"/>
      <c r="QVP679" s="230"/>
      <c r="QVQ679" s="275"/>
      <c r="QWE679" s="247"/>
      <c r="QWF679" s="230"/>
      <c r="QWG679" s="275"/>
      <c r="QWU679" s="247"/>
      <c r="QWV679" s="230"/>
      <c r="QWW679" s="275"/>
      <c r="QXK679" s="247"/>
      <c r="QXL679" s="230"/>
      <c r="QXM679" s="275"/>
      <c r="QYA679" s="247"/>
      <c r="QYB679" s="230"/>
      <c r="QYC679" s="275"/>
      <c r="QYQ679" s="247"/>
      <c r="QYR679" s="230"/>
      <c r="QYS679" s="275"/>
      <c r="QZG679" s="247"/>
      <c r="QZH679" s="230"/>
      <c r="QZI679" s="275"/>
      <c r="QZW679" s="247"/>
      <c r="QZX679" s="230"/>
      <c r="QZY679" s="275"/>
      <c r="RAM679" s="247"/>
      <c r="RAN679" s="230"/>
      <c r="RAO679" s="275"/>
      <c r="RBC679" s="247"/>
      <c r="RBD679" s="230"/>
      <c r="RBE679" s="275"/>
      <c r="RBS679" s="247"/>
      <c r="RBT679" s="230"/>
      <c r="RBU679" s="275"/>
      <c r="RCI679" s="247"/>
      <c r="RCJ679" s="230"/>
      <c r="RCK679" s="275"/>
      <c r="RCY679" s="247"/>
      <c r="RCZ679" s="230"/>
      <c r="RDA679" s="275"/>
      <c r="RDO679" s="247"/>
      <c r="RDP679" s="230"/>
      <c r="RDQ679" s="275"/>
      <c r="REE679" s="247"/>
      <c r="REF679" s="230"/>
      <c r="REG679" s="275"/>
      <c r="REU679" s="247"/>
      <c r="REV679" s="230"/>
      <c r="REW679" s="275"/>
      <c r="RFK679" s="247"/>
      <c r="RFL679" s="230"/>
      <c r="RFM679" s="275"/>
      <c r="RGA679" s="247"/>
      <c r="RGB679" s="230"/>
      <c r="RGC679" s="275"/>
      <c r="RGQ679" s="247"/>
      <c r="RGR679" s="230"/>
      <c r="RGS679" s="275"/>
      <c r="RHG679" s="247"/>
      <c r="RHH679" s="230"/>
      <c r="RHI679" s="275"/>
      <c r="RHW679" s="247"/>
      <c r="RHX679" s="230"/>
      <c r="RHY679" s="275"/>
      <c r="RIM679" s="247"/>
      <c r="RIN679" s="230"/>
      <c r="RIO679" s="275"/>
      <c r="RJC679" s="247"/>
      <c r="RJD679" s="230"/>
      <c r="RJE679" s="275"/>
      <c r="RJS679" s="247"/>
      <c r="RJT679" s="230"/>
      <c r="RJU679" s="275"/>
      <c r="RKI679" s="247"/>
      <c r="RKJ679" s="230"/>
      <c r="RKK679" s="275"/>
      <c r="RKY679" s="247"/>
      <c r="RKZ679" s="230"/>
      <c r="RLA679" s="275"/>
      <c r="RLO679" s="247"/>
      <c r="RLP679" s="230"/>
      <c r="RLQ679" s="275"/>
      <c r="RME679" s="247"/>
      <c r="RMF679" s="230"/>
      <c r="RMG679" s="275"/>
      <c r="RMU679" s="247"/>
      <c r="RMV679" s="230"/>
      <c r="RMW679" s="275"/>
      <c r="RNK679" s="247"/>
      <c r="RNL679" s="230"/>
      <c r="RNM679" s="275"/>
      <c r="ROA679" s="247"/>
      <c r="ROB679" s="230"/>
      <c r="ROC679" s="275"/>
      <c r="ROQ679" s="247"/>
      <c r="ROR679" s="230"/>
      <c r="ROS679" s="275"/>
      <c r="RPG679" s="247"/>
      <c r="RPH679" s="230"/>
      <c r="RPI679" s="275"/>
      <c r="RPW679" s="247"/>
      <c r="RPX679" s="230"/>
      <c r="RPY679" s="275"/>
      <c r="RQM679" s="247"/>
      <c r="RQN679" s="230"/>
      <c r="RQO679" s="275"/>
      <c r="RRC679" s="247"/>
      <c r="RRD679" s="230"/>
      <c r="RRE679" s="275"/>
      <c r="RRS679" s="247"/>
      <c r="RRT679" s="230"/>
      <c r="RRU679" s="275"/>
      <c r="RSI679" s="247"/>
      <c r="RSJ679" s="230"/>
      <c r="RSK679" s="275"/>
      <c r="RSY679" s="247"/>
      <c r="RSZ679" s="230"/>
      <c r="RTA679" s="275"/>
      <c r="RTO679" s="247"/>
      <c r="RTP679" s="230"/>
      <c r="RTQ679" s="275"/>
      <c r="RUE679" s="247"/>
      <c r="RUF679" s="230"/>
      <c r="RUG679" s="275"/>
      <c r="RUU679" s="247"/>
      <c r="RUV679" s="230"/>
      <c r="RUW679" s="275"/>
      <c r="RVK679" s="247"/>
      <c r="RVL679" s="230"/>
      <c r="RVM679" s="275"/>
      <c r="RWA679" s="247"/>
      <c r="RWB679" s="230"/>
      <c r="RWC679" s="275"/>
      <c r="RWQ679" s="247"/>
      <c r="RWR679" s="230"/>
      <c r="RWS679" s="275"/>
      <c r="RXG679" s="247"/>
      <c r="RXH679" s="230"/>
      <c r="RXI679" s="275"/>
      <c r="RXW679" s="247"/>
      <c r="RXX679" s="230"/>
      <c r="RXY679" s="275"/>
      <c r="RYM679" s="247"/>
      <c r="RYN679" s="230"/>
      <c r="RYO679" s="275"/>
      <c r="RZC679" s="247"/>
      <c r="RZD679" s="230"/>
      <c r="RZE679" s="275"/>
      <c r="RZS679" s="247"/>
      <c r="RZT679" s="230"/>
      <c r="RZU679" s="275"/>
      <c r="SAI679" s="247"/>
      <c r="SAJ679" s="230"/>
      <c r="SAK679" s="275"/>
      <c r="SAY679" s="247"/>
      <c r="SAZ679" s="230"/>
      <c r="SBA679" s="275"/>
      <c r="SBO679" s="247"/>
      <c r="SBP679" s="230"/>
      <c r="SBQ679" s="275"/>
      <c r="SCE679" s="247"/>
      <c r="SCF679" s="230"/>
      <c r="SCG679" s="275"/>
      <c r="SCU679" s="247"/>
      <c r="SCV679" s="230"/>
      <c r="SCW679" s="275"/>
      <c r="SDK679" s="247"/>
      <c r="SDL679" s="230"/>
      <c r="SDM679" s="275"/>
      <c r="SEA679" s="247"/>
      <c r="SEB679" s="230"/>
      <c r="SEC679" s="275"/>
      <c r="SEQ679" s="247"/>
      <c r="SER679" s="230"/>
      <c r="SES679" s="275"/>
      <c r="SFG679" s="247"/>
      <c r="SFH679" s="230"/>
      <c r="SFI679" s="275"/>
      <c r="SFW679" s="247"/>
      <c r="SFX679" s="230"/>
      <c r="SFY679" s="275"/>
      <c r="SGM679" s="247"/>
      <c r="SGN679" s="230"/>
      <c r="SGO679" s="275"/>
      <c r="SHC679" s="247"/>
      <c r="SHD679" s="230"/>
      <c r="SHE679" s="275"/>
      <c r="SHS679" s="247"/>
      <c r="SHT679" s="230"/>
      <c r="SHU679" s="275"/>
      <c r="SII679" s="247"/>
      <c r="SIJ679" s="230"/>
      <c r="SIK679" s="275"/>
      <c r="SIY679" s="247"/>
      <c r="SIZ679" s="230"/>
      <c r="SJA679" s="275"/>
      <c r="SJO679" s="247"/>
      <c r="SJP679" s="230"/>
      <c r="SJQ679" s="275"/>
      <c r="SKE679" s="247"/>
      <c r="SKF679" s="230"/>
      <c r="SKG679" s="275"/>
      <c r="SKU679" s="247"/>
      <c r="SKV679" s="230"/>
      <c r="SKW679" s="275"/>
      <c r="SLK679" s="247"/>
      <c r="SLL679" s="230"/>
      <c r="SLM679" s="275"/>
      <c r="SMA679" s="247"/>
      <c r="SMB679" s="230"/>
      <c r="SMC679" s="275"/>
      <c r="SMQ679" s="247"/>
      <c r="SMR679" s="230"/>
      <c r="SMS679" s="275"/>
      <c r="SNG679" s="247"/>
      <c r="SNH679" s="230"/>
      <c r="SNI679" s="275"/>
      <c r="SNW679" s="247"/>
      <c r="SNX679" s="230"/>
      <c r="SNY679" s="275"/>
      <c r="SOM679" s="247"/>
      <c r="SON679" s="230"/>
      <c r="SOO679" s="275"/>
      <c r="SPC679" s="247"/>
      <c r="SPD679" s="230"/>
      <c r="SPE679" s="275"/>
      <c r="SPS679" s="247"/>
      <c r="SPT679" s="230"/>
      <c r="SPU679" s="275"/>
      <c r="SQI679" s="247"/>
      <c r="SQJ679" s="230"/>
      <c r="SQK679" s="275"/>
      <c r="SQY679" s="247"/>
      <c r="SQZ679" s="230"/>
      <c r="SRA679" s="275"/>
      <c r="SRO679" s="247"/>
      <c r="SRP679" s="230"/>
      <c r="SRQ679" s="275"/>
      <c r="SSE679" s="247"/>
      <c r="SSF679" s="230"/>
      <c r="SSG679" s="275"/>
      <c r="SSU679" s="247"/>
      <c r="SSV679" s="230"/>
      <c r="SSW679" s="275"/>
      <c r="STK679" s="247"/>
      <c r="STL679" s="230"/>
      <c r="STM679" s="275"/>
      <c r="SUA679" s="247"/>
      <c r="SUB679" s="230"/>
      <c r="SUC679" s="275"/>
      <c r="SUQ679" s="247"/>
      <c r="SUR679" s="230"/>
      <c r="SUS679" s="275"/>
      <c r="SVG679" s="247"/>
      <c r="SVH679" s="230"/>
      <c r="SVI679" s="275"/>
      <c r="SVW679" s="247"/>
      <c r="SVX679" s="230"/>
      <c r="SVY679" s="275"/>
      <c r="SWM679" s="247"/>
      <c r="SWN679" s="230"/>
      <c r="SWO679" s="275"/>
      <c r="SXC679" s="247"/>
      <c r="SXD679" s="230"/>
      <c r="SXE679" s="275"/>
      <c r="SXS679" s="247"/>
      <c r="SXT679" s="230"/>
      <c r="SXU679" s="275"/>
      <c r="SYI679" s="247"/>
      <c r="SYJ679" s="230"/>
      <c r="SYK679" s="275"/>
      <c r="SYY679" s="247"/>
      <c r="SYZ679" s="230"/>
      <c r="SZA679" s="275"/>
      <c r="SZO679" s="247"/>
      <c r="SZP679" s="230"/>
      <c r="SZQ679" s="275"/>
      <c r="TAE679" s="247"/>
      <c r="TAF679" s="230"/>
      <c r="TAG679" s="275"/>
      <c r="TAU679" s="247"/>
      <c r="TAV679" s="230"/>
      <c r="TAW679" s="275"/>
      <c r="TBK679" s="247"/>
      <c r="TBL679" s="230"/>
      <c r="TBM679" s="275"/>
      <c r="TCA679" s="247"/>
      <c r="TCB679" s="230"/>
      <c r="TCC679" s="275"/>
      <c r="TCQ679" s="247"/>
      <c r="TCR679" s="230"/>
      <c r="TCS679" s="275"/>
      <c r="TDG679" s="247"/>
      <c r="TDH679" s="230"/>
      <c r="TDI679" s="275"/>
      <c r="TDW679" s="247"/>
      <c r="TDX679" s="230"/>
      <c r="TDY679" s="275"/>
      <c r="TEM679" s="247"/>
      <c r="TEN679" s="230"/>
      <c r="TEO679" s="275"/>
      <c r="TFC679" s="247"/>
      <c r="TFD679" s="230"/>
      <c r="TFE679" s="275"/>
      <c r="TFS679" s="247"/>
      <c r="TFT679" s="230"/>
      <c r="TFU679" s="275"/>
      <c r="TGI679" s="247"/>
      <c r="TGJ679" s="230"/>
      <c r="TGK679" s="275"/>
      <c r="TGY679" s="247"/>
      <c r="TGZ679" s="230"/>
      <c r="THA679" s="275"/>
      <c r="THO679" s="247"/>
      <c r="THP679" s="230"/>
      <c r="THQ679" s="275"/>
      <c r="TIE679" s="247"/>
      <c r="TIF679" s="230"/>
      <c r="TIG679" s="275"/>
      <c r="TIU679" s="247"/>
      <c r="TIV679" s="230"/>
      <c r="TIW679" s="275"/>
      <c r="TJK679" s="247"/>
      <c r="TJL679" s="230"/>
      <c r="TJM679" s="275"/>
      <c r="TKA679" s="247"/>
      <c r="TKB679" s="230"/>
      <c r="TKC679" s="275"/>
      <c r="TKQ679" s="247"/>
      <c r="TKR679" s="230"/>
      <c r="TKS679" s="275"/>
      <c r="TLG679" s="247"/>
      <c r="TLH679" s="230"/>
      <c r="TLI679" s="275"/>
      <c r="TLW679" s="247"/>
      <c r="TLX679" s="230"/>
      <c r="TLY679" s="275"/>
      <c r="TMM679" s="247"/>
      <c r="TMN679" s="230"/>
      <c r="TMO679" s="275"/>
      <c r="TNC679" s="247"/>
      <c r="TND679" s="230"/>
      <c r="TNE679" s="275"/>
      <c r="TNS679" s="247"/>
      <c r="TNT679" s="230"/>
      <c r="TNU679" s="275"/>
      <c r="TOI679" s="247"/>
      <c r="TOJ679" s="230"/>
      <c r="TOK679" s="275"/>
      <c r="TOY679" s="247"/>
      <c r="TOZ679" s="230"/>
      <c r="TPA679" s="275"/>
      <c r="TPO679" s="247"/>
      <c r="TPP679" s="230"/>
      <c r="TPQ679" s="275"/>
      <c r="TQE679" s="247"/>
      <c r="TQF679" s="230"/>
      <c r="TQG679" s="275"/>
      <c r="TQU679" s="247"/>
      <c r="TQV679" s="230"/>
      <c r="TQW679" s="275"/>
      <c r="TRK679" s="247"/>
      <c r="TRL679" s="230"/>
      <c r="TRM679" s="275"/>
      <c r="TSA679" s="247"/>
      <c r="TSB679" s="230"/>
      <c r="TSC679" s="275"/>
      <c r="TSQ679" s="247"/>
      <c r="TSR679" s="230"/>
      <c r="TSS679" s="275"/>
      <c r="TTG679" s="247"/>
      <c r="TTH679" s="230"/>
      <c r="TTI679" s="275"/>
      <c r="TTW679" s="247"/>
      <c r="TTX679" s="230"/>
      <c r="TTY679" s="275"/>
      <c r="TUM679" s="247"/>
      <c r="TUN679" s="230"/>
      <c r="TUO679" s="275"/>
      <c r="TVC679" s="247"/>
      <c r="TVD679" s="230"/>
      <c r="TVE679" s="275"/>
      <c r="TVS679" s="247"/>
      <c r="TVT679" s="230"/>
      <c r="TVU679" s="275"/>
      <c r="TWI679" s="247"/>
      <c r="TWJ679" s="230"/>
      <c r="TWK679" s="275"/>
      <c r="TWY679" s="247"/>
      <c r="TWZ679" s="230"/>
      <c r="TXA679" s="275"/>
      <c r="TXO679" s="247"/>
      <c r="TXP679" s="230"/>
      <c r="TXQ679" s="275"/>
      <c r="TYE679" s="247"/>
      <c r="TYF679" s="230"/>
      <c r="TYG679" s="275"/>
      <c r="TYU679" s="247"/>
      <c r="TYV679" s="230"/>
      <c r="TYW679" s="275"/>
      <c r="TZK679" s="247"/>
      <c r="TZL679" s="230"/>
      <c r="TZM679" s="275"/>
      <c r="UAA679" s="247"/>
      <c r="UAB679" s="230"/>
      <c r="UAC679" s="275"/>
      <c r="UAQ679" s="247"/>
      <c r="UAR679" s="230"/>
      <c r="UAS679" s="275"/>
      <c r="UBG679" s="247"/>
      <c r="UBH679" s="230"/>
      <c r="UBI679" s="275"/>
      <c r="UBW679" s="247"/>
      <c r="UBX679" s="230"/>
      <c r="UBY679" s="275"/>
      <c r="UCM679" s="247"/>
      <c r="UCN679" s="230"/>
      <c r="UCO679" s="275"/>
      <c r="UDC679" s="247"/>
      <c r="UDD679" s="230"/>
      <c r="UDE679" s="275"/>
      <c r="UDS679" s="247"/>
      <c r="UDT679" s="230"/>
      <c r="UDU679" s="275"/>
      <c r="UEI679" s="247"/>
      <c r="UEJ679" s="230"/>
      <c r="UEK679" s="275"/>
      <c r="UEY679" s="247"/>
      <c r="UEZ679" s="230"/>
      <c r="UFA679" s="275"/>
      <c r="UFO679" s="247"/>
      <c r="UFP679" s="230"/>
      <c r="UFQ679" s="275"/>
      <c r="UGE679" s="247"/>
      <c r="UGF679" s="230"/>
      <c r="UGG679" s="275"/>
      <c r="UGU679" s="247"/>
      <c r="UGV679" s="230"/>
      <c r="UGW679" s="275"/>
      <c r="UHK679" s="247"/>
      <c r="UHL679" s="230"/>
      <c r="UHM679" s="275"/>
      <c r="UIA679" s="247"/>
      <c r="UIB679" s="230"/>
      <c r="UIC679" s="275"/>
      <c r="UIQ679" s="247"/>
      <c r="UIR679" s="230"/>
      <c r="UIS679" s="275"/>
      <c r="UJG679" s="247"/>
      <c r="UJH679" s="230"/>
      <c r="UJI679" s="275"/>
      <c r="UJW679" s="247"/>
      <c r="UJX679" s="230"/>
      <c r="UJY679" s="275"/>
      <c r="UKM679" s="247"/>
      <c r="UKN679" s="230"/>
      <c r="UKO679" s="275"/>
      <c r="ULC679" s="247"/>
      <c r="ULD679" s="230"/>
      <c r="ULE679" s="275"/>
      <c r="ULS679" s="247"/>
      <c r="ULT679" s="230"/>
      <c r="ULU679" s="275"/>
      <c r="UMI679" s="247"/>
      <c r="UMJ679" s="230"/>
      <c r="UMK679" s="275"/>
      <c r="UMY679" s="247"/>
      <c r="UMZ679" s="230"/>
      <c r="UNA679" s="275"/>
      <c r="UNO679" s="247"/>
      <c r="UNP679" s="230"/>
      <c r="UNQ679" s="275"/>
      <c r="UOE679" s="247"/>
      <c r="UOF679" s="230"/>
      <c r="UOG679" s="275"/>
      <c r="UOU679" s="247"/>
      <c r="UOV679" s="230"/>
      <c r="UOW679" s="275"/>
      <c r="UPK679" s="247"/>
      <c r="UPL679" s="230"/>
      <c r="UPM679" s="275"/>
      <c r="UQA679" s="247"/>
      <c r="UQB679" s="230"/>
      <c r="UQC679" s="275"/>
      <c r="UQQ679" s="247"/>
      <c r="UQR679" s="230"/>
      <c r="UQS679" s="275"/>
      <c r="URG679" s="247"/>
      <c r="URH679" s="230"/>
      <c r="URI679" s="275"/>
      <c r="URW679" s="247"/>
      <c r="URX679" s="230"/>
      <c r="URY679" s="275"/>
      <c r="USM679" s="247"/>
      <c r="USN679" s="230"/>
      <c r="USO679" s="275"/>
      <c r="UTC679" s="247"/>
      <c r="UTD679" s="230"/>
      <c r="UTE679" s="275"/>
      <c r="UTS679" s="247"/>
      <c r="UTT679" s="230"/>
      <c r="UTU679" s="275"/>
      <c r="UUI679" s="247"/>
      <c r="UUJ679" s="230"/>
      <c r="UUK679" s="275"/>
      <c r="UUY679" s="247"/>
      <c r="UUZ679" s="230"/>
      <c r="UVA679" s="275"/>
      <c r="UVO679" s="247"/>
      <c r="UVP679" s="230"/>
      <c r="UVQ679" s="275"/>
      <c r="UWE679" s="247"/>
      <c r="UWF679" s="230"/>
      <c r="UWG679" s="275"/>
      <c r="UWU679" s="247"/>
      <c r="UWV679" s="230"/>
      <c r="UWW679" s="275"/>
      <c r="UXK679" s="247"/>
      <c r="UXL679" s="230"/>
      <c r="UXM679" s="275"/>
      <c r="UYA679" s="247"/>
      <c r="UYB679" s="230"/>
      <c r="UYC679" s="275"/>
      <c r="UYQ679" s="247"/>
      <c r="UYR679" s="230"/>
      <c r="UYS679" s="275"/>
      <c r="UZG679" s="247"/>
      <c r="UZH679" s="230"/>
      <c r="UZI679" s="275"/>
      <c r="UZW679" s="247"/>
      <c r="UZX679" s="230"/>
      <c r="UZY679" s="275"/>
      <c r="VAM679" s="247"/>
      <c r="VAN679" s="230"/>
      <c r="VAO679" s="275"/>
      <c r="VBC679" s="247"/>
      <c r="VBD679" s="230"/>
      <c r="VBE679" s="275"/>
      <c r="VBS679" s="247"/>
      <c r="VBT679" s="230"/>
      <c r="VBU679" s="275"/>
      <c r="VCI679" s="247"/>
      <c r="VCJ679" s="230"/>
      <c r="VCK679" s="275"/>
      <c r="VCY679" s="247"/>
      <c r="VCZ679" s="230"/>
      <c r="VDA679" s="275"/>
      <c r="VDO679" s="247"/>
      <c r="VDP679" s="230"/>
      <c r="VDQ679" s="275"/>
      <c r="VEE679" s="247"/>
      <c r="VEF679" s="230"/>
      <c r="VEG679" s="275"/>
      <c r="VEU679" s="247"/>
      <c r="VEV679" s="230"/>
      <c r="VEW679" s="275"/>
      <c r="VFK679" s="247"/>
      <c r="VFL679" s="230"/>
      <c r="VFM679" s="275"/>
      <c r="VGA679" s="247"/>
      <c r="VGB679" s="230"/>
      <c r="VGC679" s="275"/>
      <c r="VGQ679" s="247"/>
      <c r="VGR679" s="230"/>
      <c r="VGS679" s="275"/>
      <c r="VHG679" s="247"/>
      <c r="VHH679" s="230"/>
      <c r="VHI679" s="275"/>
      <c r="VHW679" s="247"/>
      <c r="VHX679" s="230"/>
      <c r="VHY679" s="275"/>
      <c r="VIM679" s="247"/>
      <c r="VIN679" s="230"/>
      <c r="VIO679" s="275"/>
      <c r="VJC679" s="247"/>
      <c r="VJD679" s="230"/>
      <c r="VJE679" s="275"/>
      <c r="VJS679" s="247"/>
      <c r="VJT679" s="230"/>
      <c r="VJU679" s="275"/>
      <c r="VKI679" s="247"/>
      <c r="VKJ679" s="230"/>
      <c r="VKK679" s="275"/>
      <c r="VKY679" s="247"/>
      <c r="VKZ679" s="230"/>
      <c r="VLA679" s="275"/>
      <c r="VLO679" s="247"/>
      <c r="VLP679" s="230"/>
      <c r="VLQ679" s="275"/>
      <c r="VME679" s="247"/>
      <c r="VMF679" s="230"/>
      <c r="VMG679" s="275"/>
      <c r="VMU679" s="247"/>
      <c r="VMV679" s="230"/>
      <c r="VMW679" s="275"/>
      <c r="VNK679" s="247"/>
      <c r="VNL679" s="230"/>
      <c r="VNM679" s="275"/>
      <c r="VOA679" s="247"/>
      <c r="VOB679" s="230"/>
      <c r="VOC679" s="275"/>
      <c r="VOQ679" s="247"/>
      <c r="VOR679" s="230"/>
      <c r="VOS679" s="275"/>
      <c r="VPG679" s="247"/>
      <c r="VPH679" s="230"/>
      <c r="VPI679" s="275"/>
      <c r="VPW679" s="247"/>
      <c r="VPX679" s="230"/>
      <c r="VPY679" s="275"/>
      <c r="VQM679" s="247"/>
      <c r="VQN679" s="230"/>
      <c r="VQO679" s="275"/>
      <c r="VRC679" s="247"/>
      <c r="VRD679" s="230"/>
      <c r="VRE679" s="275"/>
      <c r="VRS679" s="247"/>
      <c r="VRT679" s="230"/>
      <c r="VRU679" s="275"/>
      <c r="VSI679" s="247"/>
      <c r="VSJ679" s="230"/>
      <c r="VSK679" s="275"/>
      <c r="VSY679" s="247"/>
      <c r="VSZ679" s="230"/>
      <c r="VTA679" s="275"/>
      <c r="VTO679" s="247"/>
      <c r="VTP679" s="230"/>
      <c r="VTQ679" s="275"/>
      <c r="VUE679" s="247"/>
      <c r="VUF679" s="230"/>
      <c r="VUG679" s="275"/>
      <c r="VUU679" s="247"/>
      <c r="VUV679" s="230"/>
      <c r="VUW679" s="275"/>
      <c r="VVK679" s="247"/>
      <c r="VVL679" s="230"/>
      <c r="VVM679" s="275"/>
      <c r="VWA679" s="247"/>
      <c r="VWB679" s="230"/>
      <c r="VWC679" s="275"/>
      <c r="VWQ679" s="247"/>
      <c r="VWR679" s="230"/>
      <c r="VWS679" s="275"/>
      <c r="VXG679" s="247"/>
      <c r="VXH679" s="230"/>
      <c r="VXI679" s="275"/>
      <c r="VXW679" s="247"/>
      <c r="VXX679" s="230"/>
      <c r="VXY679" s="275"/>
      <c r="VYM679" s="247"/>
      <c r="VYN679" s="230"/>
      <c r="VYO679" s="275"/>
      <c r="VZC679" s="247"/>
      <c r="VZD679" s="230"/>
      <c r="VZE679" s="275"/>
      <c r="VZS679" s="247"/>
      <c r="VZT679" s="230"/>
      <c r="VZU679" s="275"/>
      <c r="WAI679" s="247"/>
      <c r="WAJ679" s="230"/>
      <c r="WAK679" s="275"/>
      <c r="WAY679" s="247"/>
      <c r="WAZ679" s="230"/>
      <c r="WBA679" s="275"/>
      <c r="WBO679" s="247"/>
      <c r="WBP679" s="230"/>
      <c r="WBQ679" s="275"/>
      <c r="WCE679" s="247"/>
      <c r="WCF679" s="230"/>
      <c r="WCG679" s="275"/>
      <c r="WCU679" s="247"/>
      <c r="WCV679" s="230"/>
      <c r="WCW679" s="275"/>
      <c r="WDK679" s="247"/>
      <c r="WDL679" s="230"/>
      <c r="WDM679" s="275"/>
      <c r="WEA679" s="247"/>
      <c r="WEB679" s="230"/>
      <c r="WEC679" s="275"/>
      <c r="WEQ679" s="247"/>
      <c r="WER679" s="230"/>
      <c r="WES679" s="275"/>
      <c r="WFG679" s="247"/>
      <c r="WFH679" s="230"/>
      <c r="WFI679" s="275"/>
      <c r="WFW679" s="247"/>
      <c r="WFX679" s="230"/>
      <c r="WFY679" s="275"/>
      <c r="WGM679" s="247"/>
      <c r="WGN679" s="230"/>
      <c r="WGO679" s="275"/>
      <c r="WHC679" s="247"/>
      <c r="WHD679" s="230"/>
      <c r="WHE679" s="275"/>
      <c r="WHS679" s="247"/>
      <c r="WHT679" s="230"/>
      <c r="WHU679" s="275"/>
      <c r="WII679" s="247"/>
      <c r="WIJ679" s="230"/>
      <c r="WIK679" s="275"/>
      <c r="WIY679" s="247"/>
      <c r="WIZ679" s="230"/>
      <c r="WJA679" s="275"/>
      <c r="WJO679" s="247"/>
      <c r="WJP679" s="230"/>
      <c r="WJQ679" s="275"/>
      <c r="WKE679" s="247"/>
      <c r="WKF679" s="230"/>
      <c r="WKG679" s="275"/>
      <c r="WKU679" s="247"/>
      <c r="WKV679" s="230"/>
      <c r="WKW679" s="275"/>
      <c r="WLK679" s="247"/>
      <c r="WLL679" s="230"/>
      <c r="WLM679" s="275"/>
      <c r="WMA679" s="247"/>
      <c r="WMB679" s="230"/>
      <c r="WMC679" s="275"/>
      <c r="WMQ679" s="247"/>
      <c r="WMR679" s="230"/>
      <c r="WMS679" s="275"/>
      <c r="WNG679" s="247"/>
      <c r="WNH679" s="230"/>
      <c r="WNI679" s="275"/>
      <c r="WNW679" s="247"/>
      <c r="WNX679" s="230"/>
      <c r="WNY679" s="275"/>
      <c r="WOM679" s="247"/>
      <c r="WON679" s="230"/>
      <c r="WOO679" s="275"/>
      <c r="WPC679" s="247"/>
      <c r="WPD679" s="230"/>
      <c r="WPE679" s="275"/>
      <c r="WPS679" s="247"/>
      <c r="WPT679" s="230"/>
      <c r="WPU679" s="275"/>
      <c r="WQI679" s="247"/>
      <c r="WQJ679" s="230"/>
      <c r="WQK679" s="275"/>
      <c r="WQY679" s="247"/>
      <c r="WQZ679" s="230"/>
      <c r="WRA679" s="275"/>
      <c r="WRO679" s="247"/>
      <c r="WRP679" s="230"/>
      <c r="WRQ679" s="275"/>
      <c r="WSE679" s="247"/>
      <c r="WSF679" s="230"/>
      <c r="WSG679" s="275"/>
      <c r="WSU679" s="247"/>
      <c r="WSV679" s="230"/>
      <c r="WSW679" s="275"/>
      <c r="WTK679" s="247"/>
      <c r="WTL679" s="230"/>
      <c r="WTM679" s="275"/>
      <c r="WUA679" s="247"/>
      <c r="WUB679" s="230"/>
      <c r="WUC679" s="275"/>
      <c r="WUQ679" s="247"/>
      <c r="WUR679" s="230"/>
      <c r="WUS679" s="275"/>
      <c r="WVG679" s="247"/>
      <c r="WVH679" s="230"/>
      <c r="WVI679" s="275"/>
      <c r="WVW679" s="247"/>
      <c r="WVX679" s="230"/>
      <c r="WVY679" s="275"/>
      <c r="WWM679" s="247"/>
      <c r="WWN679" s="230"/>
      <c r="WWO679" s="275"/>
      <c r="WXC679" s="247"/>
      <c r="WXD679" s="230"/>
      <c r="WXE679" s="275"/>
      <c r="WXS679" s="247"/>
      <c r="WXT679" s="230"/>
      <c r="WXU679" s="275"/>
      <c r="WYI679" s="247"/>
      <c r="WYJ679" s="230"/>
      <c r="WYK679" s="275"/>
      <c r="WYY679" s="247"/>
      <c r="WYZ679" s="230"/>
      <c r="WZA679" s="275"/>
      <c r="WZO679" s="247"/>
      <c r="WZP679" s="230"/>
      <c r="WZQ679" s="275"/>
      <c r="XAE679" s="247"/>
      <c r="XAF679" s="230"/>
      <c r="XAG679" s="275"/>
      <c r="XAU679" s="247"/>
      <c r="XAV679" s="230"/>
      <c r="XAW679" s="275"/>
      <c r="XBK679" s="247"/>
      <c r="XBL679" s="230"/>
      <c r="XBM679" s="275"/>
      <c r="XCA679" s="247"/>
      <c r="XCB679" s="230"/>
      <c r="XCC679" s="275"/>
      <c r="XCQ679" s="247"/>
      <c r="XCR679" s="230"/>
      <c r="XCS679" s="275"/>
      <c r="XDG679" s="247"/>
      <c r="XDH679" s="230"/>
      <c r="XDI679" s="275"/>
      <c r="XDW679" s="247"/>
      <c r="XDX679" s="230"/>
      <c r="XDY679" s="275"/>
      <c r="XEM679" s="247"/>
      <c r="XEN679" s="230"/>
      <c r="XEO679" s="275"/>
    </row>
    <row r="680" spans="1:16369" s="272" customFormat="1" hidden="1" x14ac:dyDescent="0.2">
      <c r="A680" s="239">
        <v>7</v>
      </c>
      <c r="B680" s="254" t="s">
        <v>2563</v>
      </c>
      <c r="C680" s="255">
        <f t="shared" si="377"/>
        <v>46059</v>
      </c>
      <c r="D680" s="219">
        <f t="shared" si="378"/>
        <v>46066</v>
      </c>
      <c r="E680" s="256">
        <f t="shared" si="364"/>
        <v>46091</v>
      </c>
      <c r="F680" s="256">
        <f t="shared" si="366"/>
        <v>46091</v>
      </c>
      <c r="G680" s="256">
        <f t="shared" si="367"/>
        <v>46091</v>
      </c>
      <c r="H680" s="219">
        <f t="shared" si="368"/>
        <v>46094</v>
      </c>
      <c r="I680" s="256">
        <f t="shared" si="369"/>
        <v>46094</v>
      </c>
      <c r="J680" s="219">
        <f t="shared" si="370"/>
        <v>46095</v>
      </c>
      <c r="K680" s="256">
        <f t="shared" si="371"/>
        <v>46096</v>
      </c>
      <c r="L680" s="256">
        <f t="shared" si="372"/>
        <v>46098</v>
      </c>
      <c r="M680" s="301">
        <f t="shared" si="359"/>
        <v>46099</v>
      </c>
      <c r="N680" s="301">
        <f t="shared" si="373"/>
        <v>46101</v>
      </c>
      <c r="O680" s="256">
        <f t="shared" si="374"/>
        <v>46101</v>
      </c>
      <c r="P680" s="256">
        <f t="shared" si="375"/>
        <v>46104</v>
      </c>
      <c r="Q680" s="301">
        <f t="shared" si="376"/>
        <v>46106</v>
      </c>
      <c r="AE680" s="247"/>
      <c r="AF680" s="230"/>
      <c r="AG680" s="275"/>
      <c r="AU680" s="247"/>
      <c r="AV680" s="230"/>
      <c r="AW680" s="275"/>
      <c r="BK680" s="247"/>
      <c r="BL680" s="230"/>
      <c r="BM680" s="275"/>
      <c r="CA680" s="247"/>
      <c r="CB680" s="230"/>
      <c r="CC680" s="275"/>
      <c r="CQ680" s="247"/>
      <c r="CR680" s="230"/>
      <c r="CS680" s="275"/>
      <c r="DG680" s="247"/>
      <c r="DH680" s="230"/>
      <c r="DI680" s="275"/>
      <c r="DW680" s="247"/>
      <c r="DX680" s="230"/>
      <c r="DY680" s="275"/>
      <c r="EM680" s="247"/>
      <c r="EN680" s="230"/>
      <c r="EO680" s="275"/>
      <c r="FC680" s="247"/>
      <c r="FD680" s="230"/>
      <c r="FE680" s="275"/>
      <c r="FS680" s="247"/>
      <c r="FT680" s="230"/>
      <c r="FU680" s="275"/>
      <c r="GI680" s="247"/>
      <c r="GJ680" s="230"/>
      <c r="GK680" s="275"/>
      <c r="GY680" s="247"/>
      <c r="GZ680" s="230"/>
      <c r="HA680" s="275"/>
      <c r="HO680" s="247"/>
      <c r="HP680" s="230"/>
      <c r="HQ680" s="275"/>
      <c r="IE680" s="247"/>
      <c r="IF680" s="230"/>
      <c r="IG680" s="275"/>
      <c r="IU680" s="247"/>
      <c r="IV680" s="230"/>
      <c r="IW680" s="275"/>
      <c r="JK680" s="247"/>
      <c r="JL680" s="230"/>
      <c r="JM680" s="275"/>
      <c r="KA680" s="247"/>
      <c r="KB680" s="230"/>
      <c r="KC680" s="275"/>
      <c r="KQ680" s="247"/>
      <c r="KR680" s="230"/>
      <c r="KS680" s="275"/>
      <c r="LG680" s="247"/>
      <c r="LH680" s="230"/>
      <c r="LI680" s="275"/>
      <c r="LW680" s="247"/>
      <c r="LX680" s="230"/>
      <c r="LY680" s="275"/>
      <c r="MM680" s="247"/>
      <c r="MN680" s="230"/>
      <c r="MO680" s="275"/>
      <c r="NC680" s="247"/>
      <c r="ND680" s="230"/>
      <c r="NE680" s="275"/>
      <c r="NS680" s="247"/>
      <c r="NT680" s="230"/>
      <c r="NU680" s="275"/>
      <c r="OI680" s="247"/>
      <c r="OJ680" s="230"/>
      <c r="OK680" s="275"/>
      <c r="OY680" s="247"/>
      <c r="OZ680" s="230"/>
      <c r="PA680" s="275"/>
      <c r="PO680" s="247"/>
      <c r="PP680" s="230"/>
      <c r="PQ680" s="275"/>
      <c r="QE680" s="247"/>
      <c r="QF680" s="230"/>
      <c r="QG680" s="275"/>
      <c r="QU680" s="247"/>
      <c r="QV680" s="230"/>
      <c r="QW680" s="275"/>
      <c r="RK680" s="247"/>
      <c r="RL680" s="230"/>
      <c r="RM680" s="275"/>
      <c r="SA680" s="247"/>
      <c r="SB680" s="230"/>
      <c r="SC680" s="275"/>
      <c r="SQ680" s="247"/>
      <c r="SR680" s="230"/>
      <c r="SS680" s="275"/>
      <c r="TG680" s="247"/>
      <c r="TH680" s="230"/>
      <c r="TI680" s="275"/>
      <c r="TW680" s="247"/>
      <c r="TX680" s="230"/>
      <c r="TY680" s="275"/>
      <c r="UM680" s="247"/>
      <c r="UN680" s="230"/>
      <c r="UO680" s="275"/>
      <c r="VC680" s="247"/>
      <c r="VD680" s="230"/>
      <c r="VE680" s="275"/>
      <c r="VS680" s="247"/>
      <c r="VT680" s="230"/>
      <c r="VU680" s="275"/>
      <c r="WI680" s="247"/>
      <c r="WJ680" s="230"/>
      <c r="WK680" s="275"/>
      <c r="WY680" s="247"/>
      <c r="WZ680" s="230"/>
      <c r="XA680" s="275"/>
      <c r="XO680" s="247"/>
      <c r="XP680" s="230"/>
      <c r="XQ680" s="275"/>
      <c r="YE680" s="247"/>
      <c r="YF680" s="230"/>
      <c r="YG680" s="275"/>
      <c r="YU680" s="247"/>
      <c r="YV680" s="230"/>
      <c r="YW680" s="275"/>
      <c r="ZK680" s="247"/>
      <c r="ZL680" s="230"/>
      <c r="ZM680" s="275"/>
      <c r="AAA680" s="247"/>
      <c r="AAB680" s="230"/>
      <c r="AAC680" s="275"/>
      <c r="AAQ680" s="247"/>
      <c r="AAR680" s="230"/>
      <c r="AAS680" s="275"/>
      <c r="ABG680" s="247"/>
      <c r="ABH680" s="230"/>
      <c r="ABI680" s="275"/>
      <c r="ABW680" s="247"/>
      <c r="ABX680" s="230"/>
      <c r="ABY680" s="275"/>
      <c r="ACM680" s="247"/>
      <c r="ACN680" s="230"/>
      <c r="ACO680" s="275"/>
      <c r="ADC680" s="247"/>
      <c r="ADD680" s="230"/>
      <c r="ADE680" s="275"/>
      <c r="ADS680" s="247"/>
      <c r="ADT680" s="230"/>
      <c r="ADU680" s="275"/>
      <c r="AEI680" s="247"/>
      <c r="AEJ680" s="230"/>
      <c r="AEK680" s="275"/>
      <c r="AEY680" s="247"/>
      <c r="AEZ680" s="230"/>
      <c r="AFA680" s="275"/>
      <c r="AFO680" s="247"/>
      <c r="AFP680" s="230"/>
      <c r="AFQ680" s="275"/>
      <c r="AGE680" s="247"/>
      <c r="AGF680" s="230"/>
      <c r="AGG680" s="275"/>
      <c r="AGU680" s="247"/>
      <c r="AGV680" s="230"/>
      <c r="AGW680" s="275"/>
      <c r="AHK680" s="247"/>
      <c r="AHL680" s="230"/>
      <c r="AHM680" s="275"/>
      <c r="AIA680" s="247"/>
      <c r="AIB680" s="230"/>
      <c r="AIC680" s="275"/>
      <c r="AIQ680" s="247"/>
      <c r="AIR680" s="230"/>
      <c r="AIS680" s="275"/>
      <c r="AJG680" s="247"/>
      <c r="AJH680" s="230"/>
      <c r="AJI680" s="275"/>
      <c r="AJW680" s="247"/>
      <c r="AJX680" s="230"/>
      <c r="AJY680" s="275"/>
      <c r="AKM680" s="247"/>
      <c r="AKN680" s="230"/>
      <c r="AKO680" s="275"/>
      <c r="ALC680" s="247"/>
      <c r="ALD680" s="230"/>
      <c r="ALE680" s="275"/>
      <c r="ALS680" s="247"/>
      <c r="ALT680" s="230"/>
      <c r="ALU680" s="275"/>
      <c r="AMI680" s="247"/>
      <c r="AMJ680" s="230"/>
      <c r="AMK680" s="275"/>
      <c r="AMY680" s="247"/>
      <c r="AMZ680" s="230"/>
      <c r="ANA680" s="275"/>
      <c r="ANO680" s="247"/>
      <c r="ANP680" s="230"/>
      <c r="ANQ680" s="275"/>
      <c r="AOE680" s="247"/>
      <c r="AOF680" s="230"/>
      <c r="AOG680" s="275"/>
      <c r="AOU680" s="247"/>
      <c r="AOV680" s="230"/>
      <c r="AOW680" s="275"/>
      <c r="APK680" s="247"/>
      <c r="APL680" s="230"/>
      <c r="APM680" s="275"/>
      <c r="AQA680" s="247"/>
      <c r="AQB680" s="230"/>
      <c r="AQC680" s="275"/>
      <c r="AQQ680" s="247"/>
      <c r="AQR680" s="230"/>
      <c r="AQS680" s="275"/>
      <c r="ARG680" s="247"/>
      <c r="ARH680" s="230"/>
      <c r="ARI680" s="275"/>
      <c r="ARW680" s="247"/>
      <c r="ARX680" s="230"/>
      <c r="ARY680" s="275"/>
      <c r="ASM680" s="247"/>
      <c r="ASN680" s="230"/>
      <c r="ASO680" s="275"/>
      <c r="ATC680" s="247"/>
      <c r="ATD680" s="230"/>
      <c r="ATE680" s="275"/>
      <c r="ATS680" s="247"/>
      <c r="ATT680" s="230"/>
      <c r="ATU680" s="275"/>
      <c r="AUI680" s="247"/>
      <c r="AUJ680" s="230"/>
      <c r="AUK680" s="275"/>
      <c r="AUY680" s="247"/>
      <c r="AUZ680" s="230"/>
      <c r="AVA680" s="275"/>
      <c r="AVO680" s="247"/>
      <c r="AVP680" s="230"/>
      <c r="AVQ680" s="275"/>
      <c r="AWE680" s="247"/>
      <c r="AWF680" s="230"/>
      <c r="AWG680" s="275"/>
      <c r="AWU680" s="247"/>
      <c r="AWV680" s="230"/>
      <c r="AWW680" s="275"/>
      <c r="AXK680" s="247"/>
      <c r="AXL680" s="230"/>
      <c r="AXM680" s="275"/>
      <c r="AYA680" s="247"/>
      <c r="AYB680" s="230"/>
      <c r="AYC680" s="275"/>
      <c r="AYQ680" s="247"/>
      <c r="AYR680" s="230"/>
      <c r="AYS680" s="275"/>
      <c r="AZG680" s="247"/>
      <c r="AZH680" s="230"/>
      <c r="AZI680" s="275"/>
      <c r="AZW680" s="247"/>
      <c r="AZX680" s="230"/>
      <c r="AZY680" s="275"/>
      <c r="BAM680" s="247"/>
      <c r="BAN680" s="230"/>
      <c r="BAO680" s="275"/>
      <c r="BBC680" s="247"/>
      <c r="BBD680" s="230"/>
      <c r="BBE680" s="275"/>
      <c r="BBS680" s="247"/>
      <c r="BBT680" s="230"/>
      <c r="BBU680" s="275"/>
      <c r="BCI680" s="247"/>
      <c r="BCJ680" s="230"/>
      <c r="BCK680" s="275"/>
      <c r="BCY680" s="247"/>
      <c r="BCZ680" s="230"/>
      <c r="BDA680" s="275"/>
      <c r="BDO680" s="247"/>
      <c r="BDP680" s="230"/>
      <c r="BDQ680" s="275"/>
      <c r="BEE680" s="247"/>
      <c r="BEF680" s="230"/>
      <c r="BEG680" s="275"/>
      <c r="BEU680" s="247"/>
      <c r="BEV680" s="230"/>
      <c r="BEW680" s="275"/>
      <c r="BFK680" s="247"/>
      <c r="BFL680" s="230"/>
      <c r="BFM680" s="275"/>
      <c r="BGA680" s="247"/>
      <c r="BGB680" s="230"/>
      <c r="BGC680" s="275"/>
      <c r="BGQ680" s="247"/>
      <c r="BGR680" s="230"/>
      <c r="BGS680" s="275"/>
      <c r="BHG680" s="247"/>
      <c r="BHH680" s="230"/>
      <c r="BHI680" s="275"/>
      <c r="BHW680" s="247"/>
      <c r="BHX680" s="230"/>
      <c r="BHY680" s="275"/>
      <c r="BIM680" s="247"/>
      <c r="BIN680" s="230"/>
      <c r="BIO680" s="275"/>
      <c r="BJC680" s="247"/>
      <c r="BJD680" s="230"/>
      <c r="BJE680" s="275"/>
      <c r="BJS680" s="247"/>
      <c r="BJT680" s="230"/>
      <c r="BJU680" s="275"/>
      <c r="BKI680" s="247"/>
      <c r="BKJ680" s="230"/>
      <c r="BKK680" s="275"/>
      <c r="BKY680" s="247"/>
      <c r="BKZ680" s="230"/>
      <c r="BLA680" s="275"/>
      <c r="BLO680" s="247"/>
      <c r="BLP680" s="230"/>
      <c r="BLQ680" s="275"/>
      <c r="BME680" s="247"/>
      <c r="BMF680" s="230"/>
      <c r="BMG680" s="275"/>
      <c r="BMU680" s="247"/>
      <c r="BMV680" s="230"/>
      <c r="BMW680" s="275"/>
      <c r="BNK680" s="247"/>
      <c r="BNL680" s="230"/>
      <c r="BNM680" s="275"/>
      <c r="BOA680" s="247"/>
      <c r="BOB680" s="230"/>
      <c r="BOC680" s="275"/>
      <c r="BOQ680" s="247"/>
      <c r="BOR680" s="230"/>
      <c r="BOS680" s="275"/>
      <c r="BPG680" s="247"/>
      <c r="BPH680" s="230"/>
      <c r="BPI680" s="275"/>
      <c r="BPW680" s="247"/>
      <c r="BPX680" s="230"/>
      <c r="BPY680" s="275"/>
      <c r="BQM680" s="247"/>
      <c r="BQN680" s="230"/>
      <c r="BQO680" s="275"/>
      <c r="BRC680" s="247"/>
      <c r="BRD680" s="230"/>
      <c r="BRE680" s="275"/>
      <c r="BRS680" s="247"/>
      <c r="BRT680" s="230"/>
      <c r="BRU680" s="275"/>
      <c r="BSI680" s="247"/>
      <c r="BSJ680" s="230"/>
      <c r="BSK680" s="275"/>
      <c r="BSY680" s="247"/>
      <c r="BSZ680" s="230"/>
      <c r="BTA680" s="275"/>
      <c r="BTO680" s="247"/>
      <c r="BTP680" s="230"/>
      <c r="BTQ680" s="275"/>
      <c r="BUE680" s="247"/>
      <c r="BUF680" s="230"/>
      <c r="BUG680" s="275"/>
      <c r="BUU680" s="247"/>
      <c r="BUV680" s="230"/>
      <c r="BUW680" s="275"/>
      <c r="BVK680" s="247"/>
      <c r="BVL680" s="230"/>
      <c r="BVM680" s="275"/>
      <c r="BWA680" s="247"/>
      <c r="BWB680" s="230"/>
      <c r="BWC680" s="275"/>
      <c r="BWQ680" s="247"/>
      <c r="BWR680" s="230"/>
      <c r="BWS680" s="275"/>
      <c r="BXG680" s="247"/>
      <c r="BXH680" s="230"/>
      <c r="BXI680" s="275"/>
      <c r="BXW680" s="247"/>
      <c r="BXX680" s="230"/>
      <c r="BXY680" s="275"/>
      <c r="BYM680" s="247"/>
      <c r="BYN680" s="230"/>
      <c r="BYO680" s="275"/>
      <c r="BZC680" s="247"/>
      <c r="BZD680" s="230"/>
      <c r="BZE680" s="275"/>
      <c r="BZS680" s="247"/>
      <c r="BZT680" s="230"/>
      <c r="BZU680" s="275"/>
      <c r="CAI680" s="247"/>
      <c r="CAJ680" s="230"/>
      <c r="CAK680" s="275"/>
      <c r="CAY680" s="247"/>
      <c r="CAZ680" s="230"/>
      <c r="CBA680" s="275"/>
      <c r="CBO680" s="247"/>
      <c r="CBP680" s="230"/>
      <c r="CBQ680" s="275"/>
      <c r="CCE680" s="247"/>
      <c r="CCF680" s="230"/>
      <c r="CCG680" s="275"/>
      <c r="CCU680" s="247"/>
      <c r="CCV680" s="230"/>
      <c r="CCW680" s="275"/>
      <c r="CDK680" s="247"/>
      <c r="CDL680" s="230"/>
      <c r="CDM680" s="275"/>
      <c r="CEA680" s="247"/>
      <c r="CEB680" s="230"/>
      <c r="CEC680" s="275"/>
      <c r="CEQ680" s="247"/>
      <c r="CER680" s="230"/>
      <c r="CES680" s="275"/>
      <c r="CFG680" s="247"/>
      <c r="CFH680" s="230"/>
      <c r="CFI680" s="275"/>
      <c r="CFW680" s="247"/>
      <c r="CFX680" s="230"/>
      <c r="CFY680" s="275"/>
      <c r="CGM680" s="247"/>
      <c r="CGN680" s="230"/>
      <c r="CGO680" s="275"/>
      <c r="CHC680" s="247"/>
      <c r="CHD680" s="230"/>
      <c r="CHE680" s="275"/>
      <c r="CHS680" s="247"/>
      <c r="CHT680" s="230"/>
      <c r="CHU680" s="275"/>
      <c r="CII680" s="247"/>
      <c r="CIJ680" s="230"/>
      <c r="CIK680" s="275"/>
      <c r="CIY680" s="247"/>
      <c r="CIZ680" s="230"/>
      <c r="CJA680" s="275"/>
      <c r="CJO680" s="247"/>
      <c r="CJP680" s="230"/>
      <c r="CJQ680" s="275"/>
      <c r="CKE680" s="247"/>
      <c r="CKF680" s="230"/>
      <c r="CKG680" s="275"/>
      <c r="CKU680" s="247"/>
      <c r="CKV680" s="230"/>
      <c r="CKW680" s="275"/>
      <c r="CLK680" s="247"/>
      <c r="CLL680" s="230"/>
      <c r="CLM680" s="275"/>
      <c r="CMA680" s="247"/>
      <c r="CMB680" s="230"/>
      <c r="CMC680" s="275"/>
      <c r="CMQ680" s="247"/>
      <c r="CMR680" s="230"/>
      <c r="CMS680" s="275"/>
      <c r="CNG680" s="247"/>
      <c r="CNH680" s="230"/>
      <c r="CNI680" s="275"/>
      <c r="CNW680" s="247"/>
      <c r="CNX680" s="230"/>
      <c r="CNY680" s="275"/>
      <c r="COM680" s="247"/>
      <c r="CON680" s="230"/>
      <c r="COO680" s="275"/>
      <c r="CPC680" s="247"/>
      <c r="CPD680" s="230"/>
      <c r="CPE680" s="275"/>
      <c r="CPS680" s="247"/>
      <c r="CPT680" s="230"/>
      <c r="CPU680" s="275"/>
      <c r="CQI680" s="247"/>
      <c r="CQJ680" s="230"/>
      <c r="CQK680" s="275"/>
      <c r="CQY680" s="247"/>
      <c r="CQZ680" s="230"/>
      <c r="CRA680" s="275"/>
      <c r="CRO680" s="247"/>
      <c r="CRP680" s="230"/>
      <c r="CRQ680" s="275"/>
      <c r="CSE680" s="247"/>
      <c r="CSF680" s="230"/>
      <c r="CSG680" s="275"/>
      <c r="CSU680" s="247"/>
      <c r="CSV680" s="230"/>
      <c r="CSW680" s="275"/>
      <c r="CTK680" s="247"/>
      <c r="CTL680" s="230"/>
      <c r="CTM680" s="275"/>
      <c r="CUA680" s="247"/>
      <c r="CUB680" s="230"/>
      <c r="CUC680" s="275"/>
      <c r="CUQ680" s="247"/>
      <c r="CUR680" s="230"/>
      <c r="CUS680" s="275"/>
      <c r="CVG680" s="247"/>
      <c r="CVH680" s="230"/>
      <c r="CVI680" s="275"/>
      <c r="CVW680" s="247"/>
      <c r="CVX680" s="230"/>
      <c r="CVY680" s="275"/>
      <c r="CWM680" s="247"/>
      <c r="CWN680" s="230"/>
      <c r="CWO680" s="275"/>
      <c r="CXC680" s="247"/>
      <c r="CXD680" s="230"/>
      <c r="CXE680" s="275"/>
      <c r="CXS680" s="247"/>
      <c r="CXT680" s="230"/>
      <c r="CXU680" s="275"/>
      <c r="CYI680" s="247"/>
      <c r="CYJ680" s="230"/>
      <c r="CYK680" s="275"/>
      <c r="CYY680" s="247"/>
      <c r="CYZ680" s="230"/>
      <c r="CZA680" s="275"/>
      <c r="CZO680" s="247"/>
      <c r="CZP680" s="230"/>
      <c r="CZQ680" s="275"/>
      <c r="DAE680" s="247"/>
      <c r="DAF680" s="230"/>
      <c r="DAG680" s="275"/>
      <c r="DAU680" s="247"/>
      <c r="DAV680" s="230"/>
      <c r="DAW680" s="275"/>
      <c r="DBK680" s="247"/>
      <c r="DBL680" s="230"/>
      <c r="DBM680" s="275"/>
      <c r="DCA680" s="247"/>
      <c r="DCB680" s="230"/>
      <c r="DCC680" s="275"/>
      <c r="DCQ680" s="247"/>
      <c r="DCR680" s="230"/>
      <c r="DCS680" s="275"/>
      <c r="DDG680" s="247"/>
      <c r="DDH680" s="230"/>
      <c r="DDI680" s="275"/>
      <c r="DDW680" s="247"/>
      <c r="DDX680" s="230"/>
      <c r="DDY680" s="275"/>
      <c r="DEM680" s="247"/>
      <c r="DEN680" s="230"/>
      <c r="DEO680" s="275"/>
      <c r="DFC680" s="247"/>
      <c r="DFD680" s="230"/>
      <c r="DFE680" s="275"/>
      <c r="DFS680" s="247"/>
      <c r="DFT680" s="230"/>
      <c r="DFU680" s="275"/>
      <c r="DGI680" s="247"/>
      <c r="DGJ680" s="230"/>
      <c r="DGK680" s="275"/>
      <c r="DGY680" s="247"/>
      <c r="DGZ680" s="230"/>
      <c r="DHA680" s="275"/>
      <c r="DHO680" s="247"/>
      <c r="DHP680" s="230"/>
      <c r="DHQ680" s="275"/>
      <c r="DIE680" s="247"/>
      <c r="DIF680" s="230"/>
      <c r="DIG680" s="275"/>
      <c r="DIU680" s="247"/>
      <c r="DIV680" s="230"/>
      <c r="DIW680" s="275"/>
      <c r="DJK680" s="247"/>
      <c r="DJL680" s="230"/>
      <c r="DJM680" s="275"/>
      <c r="DKA680" s="247"/>
      <c r="DKB680" s="230"/>
      <c r="DKC680" s="275"/>
      <c r="DKQ680" s="247"/>
      <c r="DKR680" s="230"/>
      <c r="DKS680" s="275"/>
      <c r="DLG680" s="247"/>
      <c r="DLH680" s="230"/>
      <c r="DLI680" s="275"/>
      <c r="DLW680" s="247"/>
      <c r="DLX680" s="230"/>
      <c r="DLY680" s="275"/>
      <c r="DMM680" s="247"/>
      <c r="DMN680" s="230"/>
      <c r="DMO680" s="275"/>
      <c r="DNC680" s="247"/>
      <c r="DND680" s="230"/>
      <c r="DNE680" s="275"/>
      <c r="DNS680" s="247"/>
      <c r="DNT680" s="230"/>
      <c r="DNU680" s="275"/>
      <c r="DOI680" s="247"/>
      <c r="DOJ680" s="230"/>
      <c r="DOK680" s="275"/>
      <c r="DOY680" s="247"/>
      <c r="DOZ680" s="230"/>
      <c r="DPA680" s="275"/>
      <c r="DPO680" s="247"/>
      <c r="DPP680" s="230"/>
      <c r="DPQ680" s="275"/>
      <c r="DQE680" s="247"/>
      <c r="DQF680" s="230"/>
      <c r="DQG680" s="275"/>
      <c r="DQU680" s="247"/>
      <c r="DQV680" s="230"/>
      <c r="DQW680" s="275"/>
      <c r="DRK680" s="247"/>
      <c r="DRL680" s="230"/>
      <c r="DRM680" s="275"/>
      <c r="DSA680" s="247"/>
      <c r="DSB680" s="230"/>
      <c r="DSC680" s="275"/>
      <c r="DSQ680" s="247"/>
      <c r="DSR680" s="230"/>
      <c r="DSS680" s="275"/>
      <c r="DTG680" s="247"/>
      <c r="DTH680" s="230"/>
      <c r="DTI680" s="275"/>
      <c r="DTW680" s="247"/>
      <c r="DTX680" s="230"/>
      <c r="DTY680" s="275"/>
      <c r="DUM680" s="247"/>
      <c r="DUN680" s="230"/>
      <c r="DUO680" s="275"/>
      <c r="DVC680" s="247"/>
      <c r="DVD680" s="230"/>
      <c r="DVE680" s="275"/>
      <c r="DVS680" s="247"/>
      <c r="DVT680" s="230"/>
      <c r="DVU680" s="275"/>
      <c r="DWI680" s="247"/>
      <c r="DWJ680" s="230"/>
      <c r="DWK680" s="275"/>
      <c r="DWY680" s="247"/>
      <c r="DWZ680" s="230"/>
      <c r="DXA680" s="275"/>
      <c r="DXO680" s="247"/>
      <c r="DXP680" s="230"/>
      <c r="DXQ680" s="275"/>
      <c r="DYE680" s="247"/>
      <c r="DYF680" s="230"/>
      <c r="DYG680" s="275"/>
      <c r="DYU680" s="247"/>
      <c r="DYV680" s="230"/>
      <c r="DYW680" s="275"/>
      <c r="DZK680" s="247"/>
      <c r="DZL680" s="230"/>
      <c r="DZM680" s="275"/>
      <c r="EAA680" s="247"/>
      <c r="EAB680" s="230"/>
      <c r="EAC680" s="275"/>
      <c r="EAQ680" s="247"/>
      <c r="EAR680" s="230"/>
      <c r="EAS680" s="275"/>
      <c r="EBG680" s="247"/>
      <c r="EBH680" s="230"/>
      <c r="EBI680" s="275"/>
      <c r="EBW680" s="247"/>
      <c r="EBX680" s="230"/>
      <c r="EBY680" s="275"/>
      <c r="ECM680" s="247"/>
      <c r="ECN680" s="230"/>
      <c r="ECO680" s="275"/>
      <c r="EDC680" s="247"/>
      <c r="EDD680" s="230"/>
      <c r="EDE680" s="275"/>
      <c r="EDS680" s="247"/>
      <c r="EDT680" s="230"/>
      <c r="EDU680" s="275"/>
      <c r="EEI680" s="247"/>
      <c r="EEJ680" s="230"/>
      <c r="EEK680" s="275"/>
      <c r="EEY680" s="247"/>
      <c r="EEZ680" s="230"/>
      <c r="EFA680" s="275"/>
      <c r="EFO680" s="247"/>
      <c r="EFP680" s="230"/>
      <c r="EFQ680" s="275"/>
      <c r="EGE680" s="247"/>
      <c r="EGF680" s="230"/>
      <c r="EGG680" s="275"/>
      <c r="EGU680" s="247"/>
      <c r="EGV680" s="230"/>
      <c r="EGW680" s="275"/>
      <c r="EHK680" s="247"/>
      <c r="EHL680" s="230"/>
      <c r="EHM680" s="275"/>
      <c r="EIA680" s="247"/>
      <c r="EIB680" s="230"/>
      <c r="EIC680" s="275"/>
      <c r="EIQ680" s="247"/>
      <c r="EIR680" s="230"/>
      <c r="EIS680" s="275"/>
      <c r="EJG680" s="247"/>
      <c r="EJH680" s="230"/>
      <c r="EJI680" s="275"/>
      <c r="EJW680" s="247"/>
      <c r="EJX680" s="230"/>
      <c r="EJY680" s="275"/>
      <c r="EKM680" s="247"/>
      <c r="EKN680" s="230"/>
      <c r="EKO680" s="275"/>
      <c r="ELC680" s="247"/>
      <c r="ELD680" s="230"/>
      <c r="ELE680" s="275"/>
      <c r="ELS680" s="247"/>
      <c r="ELT680" s="230"/>
      <c r="ELU680" s="275"/>
      <c r="EMI680" s="247"/>
      <c r="EMJ680" s="230"/>
      <c r="EMK680" s="275"/>
      <c r="EMY680" s="247"/>
      <c r="EMZ680" s="230"/>
      <c r="ENA680" s="275"/>
      <c r="ENO680" s="247"/>
      <c r="ENP680" s="230"/>
      <c r="ENQ680" s="275"/>
      <c r="EOE680" s="247"/>
      <c r="EOF680" s="230"/>
      <c r="EOG680" s="275"/>
      <c r="EOU680" s="247"/>
      <c r="EOV680" s="230"/>
      <c r="EOW680" s="275"/>
      <c r="EPK680" s="247"/>
      <c r="EPL680" s="230"/>
      <c r="EPM680" s="275"/>
      <c r="EQA680" s="247"/>
      <c r="EQB680" s="230"/>
      <c r="EQC680" s="275"/>
      <c r="EQQ680" s="247"/>
      <c r="EQR680" s="230"/>
      <c r="EQS680" s="275"/>
      <c r="ERG680" s="247"/>
      <c r="ERH680" s="230"/>
      <c r="ERI680" s="275"/>
      <c r="ERW680" s="247"/>
      <c r="ERX680" s="230"/>
      <c r="ERY680" s="275"/>
      <c r="ESM680" s="247"/>
      <c r="ESN680" s="230"/>
      <c r="ESO680" s="275"/>
      <c r="ETC680" s="247"/>
      <c r="ETD680" s="230"/>
      <c r="ETE680" s="275"/>
      <c r="ETS680" s="247"/>
      <c r="ETT680" s="230"/>
      <c r="ETU680" s="275"/>
      <c r="EUI680" s="247"/>
      <c r="EUJ680" s="230"/>
      <c r="EUK680" s="275"/>
      <c r="EUY680" s="247"/>
      <c r="EUZ680" s="230"/>
      <c r="EVA680" s="275"/>
      <c r="EVO680" s="247"/>
      <c r="EVP680" s="230"/>
      <c r="EVQ680" s="275"/>
      <c r="EWE680" s="247"/>
      <c r="EWF680" s="230"/>
      <c r="EWG680" s="275"/>
      <c r="EWU680" s="247"/>
      <c r="EWV680" s="230"/>
      <c r="EWW680" s="275"/>
      <c r="EXK680" s="247"/>
      <c r="EXL680" s="230"/>
      <c r="EXM680" s="275"/>
      <c r="EYA680" s="247"/>
      <c r="EYB680" s="230"/>
      <c r="EYC680" s="275"/>
      <c r="EYQ680" s="247"/>
      <c r="EYR680" s="230"/>
      <c r="EYS680" s="275"/>
      <c r="EZG680" s="247"/>
      <c r="EZH680" s="230"/>
      <c r="EZI680" s="275"/>
      <c r="EZW680" s="247"/>
      <c r="EZX680" s="230"/>
      <c r="EZY680" s="275"/>
      <c r="FAM680" s="247"/>
      <c r="FAN680" s="230"/>
      <c r="FAO680" s="275"/>
      <c r="FBC680" s="247"/>
      <c r="FBD680" s="230"/>
      <c r="FBE680" s="275"/>
      <c r="FBS680" s="247"/>
      <c r="FBT680" s="230"/>
      <c r="FBU680" s="275"/>
      <c r="FCI680" s="247"/>
      <c r="FCJ680" s="230"/>
      <c r="FCK680" s="275"/>
      <c r="FCY680" s="247"/>
      <c r="FCZ680" s="230"/>
      <c r="FDA680" s="275"/>
      <c r="FDO680" s="247"/>
      <c r="FDP680" s="230"/>
      <c r="FDQ680" s="275"/>
      <c r="FEE680" s="247"/>
      <c r="FEF680" s="230"/>
      <c r="FEG680" s="275"/>
      <c r="FEU680" s="247"/>
      <c r="FEV680" s="230"/>
      <c r="FEW680" s="275"/>
      <c r="FFK680" s="247"/>
      <c r="FFL680" s="230"/>
      <c r="FFM680" s="275"/>
      <c r="FGA680" s="247"/>
      <c r="FGB680" s="230"/>
      <c r="FGC680" s="275"/>
      <c r="FGQ680" s="247"/>
      <c r="FGR680" s="230"/>
      <c r="FGS680" s="275"/>
      <c r="FHG680" s="247"/>
      <c r="FHH680" s="230"/>
      <c r="FHI680" s="275"/>
      <c r="FHW680" s="247"/>
      <c r="FHX680" s="230"/>
      <c r="FHY680" s="275"/>
      <c r="FIM680" s="247"/>
      <c r="FIN680" s="230"/>
      <c r="FIO680" s="275"/>
      <c r="FJC680" s="247"/>
      <c r="FJD680" s="230"/>
      <c r="FJE680" s="275"/>
      <c r="FJS680" s="247"/>
      <c r="FJT680" s="230"/>
      <c r="FJU680" s="275"/>
      <c r="FKI680" s="247"/>
      <c r="FKJ680" s="230"/>
      <c r="FKK680" s="275"/>
      <c r="FKY680" s="247"/>
      <c r="FKZ680" s="230"/>
      <c r="FLA680" s="275"/>
      <c r="FLO680" s="247"/>
      <c r="FLP680" s="230"/>
      <c r="FLQ680" s="275"/>
      <c r="FME680" s="247"/>
      <c r="FMF680" s="230"/>
      <c r="FMG680" s="275"/>
      <c r="FMU680" s="247"/>
      <c r="FMV680" s="230"/>
      <c r="FMW680" s="275"/>
      <c r="FNK680" s="247"/>
      <c r="FNL680" s="230"/>
      <c r="FNM680" s="275"/>
      <c r="FOA680" s="247"/>
      <c r="FOB680" s="230"/>
      <c r="FOC680" s="275"/>
      <c r="FOQ680" s="247"/>
      <c r="FOR680" s="230"/>
      <c r="FOS680" s="275"/>
      <c r="FPG680" s="247"/>
      <c r="FPH680" s="230"/>
      <c r="FPI680" s="275"/>
      <c r="FPW680" s="247"/>
      <c r="FPX680" s="230"/>
      <c r="FPY680" s="275"/>
      <c r="FQM680" s="247"/>
      <c r="FQN680" s="230"/>
      <c r="FQO680" s="275"/>
      <c r="FRC680" s="247"/>
      <c r="FRD680" s="230"/>
      <c r="FRE680" s="275"/>
      <c r="FRS680" s="247"/>
      <c r="FRT680" s="230"/>
      <c r="FRU680" s="275"/>
      <c r="FSI680" s="247"/>
      <c r="FSJ680" s="230"/>
      <c r="FSK680" s="275"/>
      <c r="FSY680" s="247"/>
      <c r="FSZ680" s="230"/>
      <c r="FTA680" s="275"/>
      <c r="FTO680" s="247"/>
      <c r="FTP680" s="230"/>
      <c r="FTQ680" s="275"/>
      <c r="FUE680" s="247"/>
      <c r="FUF680" s="230"/>
      <c r="FUG680" s="275"/>
      <c r="FUU680" s="247"/>
      <c r="FUV680" s="230"/>
      <c r="FUW680" s="275"/>
      <c r="FVK680" s="247"/>
      <c r="FVL680" s="230"/>
      <c r="FVM680" s="275"/>
      <c r="FWA680" s="247"/>
      <c r="FWB680" s="230"/>
      <c r="FWC680" s="275"/>
      <c r="FWQ680" s="247"/>
      <c r="FWR680" s="230"/>
      <c r="FWS680" s="275"/>
      <c r="FXG680" s="247"/>
      <c r="FXH680" s="230"/>
      <c r="FXI680" s="275"/>
      <c r="FXW680" s="247"/>
      <c r="FXX680" s="230"/>
      <c r="FXY680" s="275"/>
      <c r="FYM680" s="247"/>
      <c r="FYN680" s="230"/>
      <c r="FYO680" s="275"/>
      <c r="FZC680" s="247"/>
      <c r="FZD680" s="230"/>
      <c r="FZE680" s="275"/>
      <c r="FZS680" s="247"/>
      <c r="FZT680" s="230"/>
      <c r="FZU680" s="275"/>
      <c r="GAI680" s="247"/>
      <c r="GAJ680" s="230"/>
      <c r="GAK680" s="275"/>
      <c r="GAY680" s="247"/>
      <c r="GAZ680" s="230"/>
      <c r="GBA680" s="275"/>
      <c r="GBO680" s="247"/>
      <c r="GBP680" s="230"/>
      <c r="GBQ680" s="275"/>
      <c r="GCE680" s="247"/>
      <c r="GCF680" s="230"/>
      <c r="GCG680" s="275"/>
      <c r="GCU680" s="247"/>
      <c r="GCV680" s="230"/>
      <c r="GCW680" s="275"/>
      <c r="GDK680" s="247"/>
      <c r="GDL680" s="230"/>
      <c r="GDM680" s="275"/>
      <c r="GEA680" s="247"/>
      <c r="GEB680" s="230"/>
      <c r="GEC680" s="275"/>
      <c r="GEQ680" s="247"/>
      <c r="GER680" s="230"/>
      <c r="GES680" s="275"/>
      <c r="GFG680" s="247"/>
      <c r="GFH680" s="230"/>
      <c r="GFI680" s="275"/>
      <c r="GFW680" s="247"/>
      <c r="GFX680" s="230"/>
      <c r="GFY680" s="275"/>
      <c r="GGM680" s="247"/>
      <c r="GGN680" s="230"/>
      <c r="GGO680" s="275"/>
      <c r="GHC680" s="247"/>
      <c r="GHD680" s="230"/>
      <c r="GHE680" s="275"/>
      <c r="GHS680" s="247"/>
      <c r="GHT680" s="230"/>
      <c r="GHU680" s="275"/>
      <c r="GII680" s="247"/>
      <c r="GIJ680" s="230"/>
      <c r="GIK680" s="275"/>
      <c r="GIY680" s="247"/>
      <c r="GIZ680" s="230"/>
      <c r="GJA680" s="275"/>
      <c r="GJO680" s="247"/>
      <c r="GJP680" s="230"/>
      <c r="GJQ680" s="275"/>
      <c r="GKE680" s="247"/>
      <c r="GKF680" s="230"/>
      <c r="GKG680" s="275"/>
      <c r="GKU680" s="247"/>
      <c r="GKV680" s="230"/>
      <c r="GKW680" s="275"/>
      <c r="GLK680" s="247"/>
      <c r="GLL680" s="230"/>
      <c r="GLM680" s="275"/>
      <c r="GMA680" s="247"/>
      <c r="GMB680" s="230"/>
      <c r="GMC680" s="275"/>
      <c r="GMQ680" s="247"/>
      <c r="GMR680" s="230"/>
      <c r="GMS680" s="275"/>
      <c r="GNG680" s="247"/>
      <c r="GNH680" s="230"/>
      <c r="GNI680" s="275"/>
      <c r="GNW680" s="247"/>
      <c r="GNX680" s="230"/>
      <c r="GNY680" s="275"/>
      <c r="GOM680" s="247"/>
      <c r="GON680" s="230"/>
      <c r="GOO680" s="275"/>
      <c r="GPC680" s="247"/>
      <c r="GPD680" s="230"/>
      <c r="GPE680" s="275"/>
      <c r="GPS680" s="247"/>
      <c r="GPT680" s="230"/>
      <c r="GPU680" s="275"/>
      <c r="GQI680" s="247"/>
      <c r="GQJ680" s="230"/>
      <c r="GQK680" s="275"/>
      <c r="GQY680" s="247"/>
      <c r="GQZ680" s="230"/>
      <c r="GRA680" s="275"/>
      <c r="GRO680" s="247"/>
      <c r="GRP680" s="230"/>
      <c r="GRQ680" s="275"/>
      <c r="GSE680" s="247"/>
      <c r="GSF680" s="230"/>
      <c r="GSG680" s="275"/>
      <c r="GSU680" s="247"/>
      <c r="GSV680" s="230"/>
      <c r="GSW680" s="275"/>
      <c r="GTK680" s="247"/>
      <c r="GTL680" s="230"/>
      <c r="GTM680" s="275"/>
      <c r="GUA680" s="247"/>
      <c r="GUB680" s="230"/>
      <c r="GUC680" s="275"/>
      <c r="GUQ680" s="247"/>
      <c r="GUR680" s="230"/>
      <c r="GUS680" s="275"/>
      <c r="GVG680" s="247"/>
      <c r="GVH680" s="230"/>
      <c r="GVI680" s="275"/>
      <c r="GVW680" s="247"/>
      <c r="GVX680" s="230"/>
      <c r="GVY680" s="275"/>
      <c r="GWM680" s="247"/>
      <c r="GWN680" s="230"/>
      <c r="GWO680" s="275"/>
      <c r="GXC680" s="247"/>
      <c r="GXD680" s="230"/>
      <c r="GXE680" s="275"/>
      <c r="GXS680" s="247"/>
      <c r="GXT680" s="230"/>
      <c r="GXU680" s="275"/>
      <c r="GYI680" s="247"/>
      <c r="GYJ680" s="230"/>
      <c r="GYK680" s="275"/>
      <c r="GYY680" s="247"/>
      <c r="GYZ680" s="230"/>
      <c r="GZA680" s="275"/>
      <c r="GZO680" s="247"/>
      <c r="GZP680" s="230"/>
      <c r="GZQ680" s="275"/>
      <c r="HAE680" s="247"/>
      <c r="HAF680" s="230"/>
      <c r="HAG680" s="275"/>
      <c r="HAU680" s="247"/>
      <c r="HAV680" s="230"/>
      <c r="HAW680" s="275"/>
      <c r="HBK680" s="247"/>
      <c r="HBL680" s="230"/>
      <c r="HBM680" s="275"/>
      <c r="HCA680" s="247"/>
      <c r="HCB680" s="230"/>
      <c r="HCC680" s="275"/>
      <c r="HCQ680" s="247"/>
      <c r="HCR680" s="230"/>
      <c r="HCS680" s="275"/>
      <c r="HDG680" s="247"/>
      <c r="HDH680" s="230"/>
      <c r="HDI680" s="275"/>
      <c r="HDW680" s="247"/>
      <c r="HDX680" s="230"/>
      <c r="HDY680" s="275"/>
      <c r="HEM680" s="247"/>
      <c r="HEN680" s="230"/>
      <c r="HEO680" s="275"/>
      <c r="HFC680" s="247"/>
      <c r="HFD680" s="230"/>
      <c r="HFE680" s="275"/>
      <c r="HFS680" s="247"/>
      <c r="HFT680" s="230"/>
      <c r="HFU680" s="275"/>
      <c r="HGI680" s="247"/>
      <c r="HGJ680" s="230"/>
      <c r="HGK680" s="275"/>
      <c r="HGY680" s="247"/>
      <c r="HGZ680" s="230"/>
      <c r="HHA680" s="275"/>
      <c r="HHO680" s="247"/>
      <c r="HHP680" s="230"/>
      <c r="HHQ680" s="275"/>
      <c r="HIE680" s="247"/>
      <c r="HIF680" s="230"/>
      <c r="HIG680" s="275"/>
      <c r="HIU680" s="247"/>
      <c r="HIV680" s="230"/>
      <c r="HIW680" s="275"/>
      <c r="HJK680" s="247"/>
      <c r="HJL680" s="230"/>
      <c r="HJM680" s="275"/>
      <c r="HKA680" s="247"/>
      <c r="HKB680" s="230"/>
      <c r="HKC680" s="275"/>
      <c r="HKQ680" s="247"/>
      <c r="HKR680" s="230"/>
      <c r="HKS680" s="275"/>
      <c r="HLG680" s="247"/>
      <c r="HLH680" s="230"/>
      <c r="HLI680" s="275"/>
      <c r="HLW680" s="247"/>
      <c r="HLX680" s="230"/>
      <c r="HLY680" s="275"/>
      <c r="HMM680" s="247"/>
      <c r="HMN680" s="230"/>
      <c r="HMO680" s="275"/>
      <c r="HNC680" s="247"/>
      <c r="HND680" s="230"/>
      <c r="HNE680" s="275"/>
      <c r="HNS680" s="247"/>
      <c r="HNT680" s="230"/>
      <c r="HNU680" s="275"/>
      <c r="HOI680" s="247"/>
      <c r="HOJ680" s="230"/>
      <c r="HOK680" s="275"/>
      <c r="HOY680" s="247"/>
      <c r="HOZ680" s="230"/>
      <c r="HPA680" s="275"/>
      <c r="HPO680" s="247"/>
      <c r="HPP680" s="230"/>
      <c r="HPQ680" s="275"/>
      <c r="HQE680" s="247"/>
      <c r="HQF680" s="230"/>
      <c r="HQG680" s="275"/>
      <c r="HQU680" s="247"/>
      <c r="HQV680" s="230"/>
      <c r="HQW680" s="275"/>
      <c r="HRK680" s="247"/>
      <c r="HRL680" s="230"/>
      <c r="HRM680" s="275"/>
      <c r="HSA680" s="247"/>
      <c r="HSB680" s="230"/>
      <c r="HSC680" s="275"/>
      <c r="HSQ680" s="247"/>
      <c r="HSR680" s="230"/>
      <c r="HSS680" s="275"/>
      <c r="HTG680" s="247"/>
      <c r="HTH680" s="230"/>
      <c r="HTI680" s="275"/>
      <c r="HTW680" s="247"/>
      <c r="HTX680" s="230"/>
      <c r="HTY680" s="275"/>
      <c r="HUM680" s="247"/>
      <c r="HUN680" s="230"/>
      <c r="HUO680" s="275"/>
      <c r="HVC680" s="247"/>
      <c r="HVD680" s="230"/>
      <c r="HVE680" s="275"/>
      <c r="HVS680" s="247"/>
      <c r="HVT680" s="230"/>
      <c r="HVU680" s="275"/>
      <c r="HWI680" s="247"/>
      <c r="HWJ680" s="230"/>
      <c r="HWK680" s="275"/>
      <c r="HWY680" s="247"/>
      <c r="HWZ680" s="230"/>
      <c r="HXA680" s="275"/>
      <c r="HXO680" s="247"/>
      <c r="HXP680" s="230"/>
      <c r="HXQ680" s="275"/>
      <c r="HYE680" s="247"/>
      <c r="HYF680" s="230"/>
      <c r="HYG680" s="275"/>
      <c r="HYU680" s="247"/>
      <c r="HYV680" s="230"/>
      <c r="HYW680" s="275"/>
      <c r="HZK680" s="247"/>
      <c r="HZL680" s="230"/>
      <c r="HZM680" s="275"/>
      <c r="IAA680" s="247"/>
      <c r="IAB680" s="230"/>
      <c r="IAC680" s="275"/>
      <c r="IAQ680" s="247"/>
      <c r="IAR680" s="230"/>
      <c r="IAS680" s="275"/>
      <c r="IBG680" s="247"/>
      <c r="IBH680" s="230"/>
      <c r="IBI680" s="275"/>
      <c r="IBW680" s="247"/>
      <c r="IBX680" s="230"/>
      <c r="IBY680" s="275"/>
      <c r="ICM680" s="247"/>
      <c r="ICN680" s="230"/>
      <c r="ICO680" s="275"/>
      <c r="IDC680" s="247"/>
      <c r="IDD680" s="230"/>
      <c r="IDE680" s="275"/>
      <c r="IDS680" s="247"/>
      <c r="IDT680" s="230"/>
      <c r="IDU680" s="275"/>
      <c r="IEI680" s="247"/>
      <c r="IEJ680" s="230"/>
      <c r="IEK680" s="275"/>
      <c r="IEY680" s="247"/>
      <c r="IEZ680" s="230"/>
      <c r="IFA680" s="275"/>
      <c r="IFO680" s="247"/>
      <c r="IFP680" s="230"/>
      <c r="IFQ680" s="275"/>
      <c r="IGE680" s="247"/>
      <c r="IGF680" s="230"/>
      <c r="IGG680" s="275"/>
      <c r="IGU680" s="247"/>
      <c r="IGV680" s="230"/>
      <c r="IGW680" s="275"/>
      <c r="IHK680" s="247"/>
      <c r="IHL680" s="230"/>
      <c r="IHM680" s="275"/>
      <c r="IIA680" s="247"/>
      <c r="IIB680" s="230"/>
      <c r="IIC680" s="275"/>
      <c r="IIQ680" s="247"/>
      <c r="IIR680" s="230"/>
      <c r="IIS680" s="275"/>
      <c r="IJG680" s="247"/>
      <c r="IJH680" s="230"/>
      <c r="IJI680" s="275"/>
      <c r="IJW680" s="247"/>
      <c r="IJX680" s="230"/>
      <c r="IJY680" s="275"/>
      <c r="IKM680" s="247"/>
      <c r="IKN680" s="230"/>
      <c r="IKO680" s="275"/>
      <c r="ILC680" s="247"/>
      <c r="ILD680" s="230"/>
      <c r="ILE680" s="275"/>
      <c r="ILS680" s="247"/>
      <c r="ILT680" s="230"/>
      <c r="ILU680" s="275"/>
      <c r="IMI680" s="247"/>
      <c r="IMJ680" s="230"/>
      <c r="IMK680" s="275"/>
      <c r="IMY680" s="247"/>
      <c r="IMZ680" s="230"/>
      <c r="INA680" s="275"/>
      <c r="INO680" s="247"/>
      <c r="INP680" s="230"/>
      <c r="INQ680" s="275"/>
      <c r="IOE680" s="247"/>
      <c r="IOF680" s="230"/>
      <c r="IOG680" s="275"/>
      <c r="IOU680" s="247"/>
      <c r="IOV680" s="230"/>
      <c r="IOW680" s="275"/>
      <c r="IPK680" s="247"/>
      <c r="IPL680" s="230"/>
      <c r="IPM680" s="275"/>
      <c r="IQA680" s="247"/>
      <c r="IQB680" s="230"/>
      <c r="IQC680" s="275"/>
      <c r="IQQ680" s="247"/>
      <c r="IQR680" s="230"/>
      <c r="IQS680" s="275"/>
      <c r="IRG680" s="247"/>
      <c r="IRH680" s="230"/>
      <c r="IRI680" s="275"/>
      <c r="IRW680" s="247"/>
      <c r="IRX680" s="230"/>
      <c r="IRY680" s="275"/>
      <c r="ISM680" s="247"/>
      <c r="ISN680" s="230"/>
      <c r="ISO680" s="275"/>
      <c r="ITC680" s="247"/>
      <c r="ITD680" s="230"/>
      <c r="ITE680" s="275"/>
      <c r="ITS680" s="247"/>
      <c r="ITT680" s="230"/>
      <c r="ITU680" s="275"/>
      <c r="IUI680" s="247"/>
      <c r="IUJ680" s="230"/>
      <c r="IUK680" s="275"/>
      <c r="IUY680" s="247"/>
      <c r="IUZ680" s="230"/>
      <c r="IVA680" s="275"/>
      <c r="IVO680" s="247"/>
      <c r="IVP680" s="230"/>
      <c r="IVQ680" s="275"/>
      <c r="IWE680" s="247"/>
      <c r="IWF680" s="230"/>
      <c r="IWG680" s="275"/>
      <c r="IWU680" s="247"/>
      <c r="IWV680" s="230"/>
      <c r="IWW680" s="275"/>
      <c r="IXK680" s="247"/>
      <c r="IXL680" s="230"/>
      <c r="IXM680" s="275"/>
      <c r="IYA680" s="247"/>
      <c r="IYB680" s="230"/>
      <c r="IYC680" s="275"/>
      <c r="IYQ680" s="247"/>
      <c r="IYR680" s="230"/>
      <c r="IYS680" s="275"/>
      <c r="IZG680" s="247"/>
      <c r="IZH680" s="230"/>
      <c r="IZI680" s="275"/>
      <c r="IZW680" s="247"/>
      <c r="IZX680" s="230"/>
      <c r="IZY680" s="275"/>
      <c r="JAM680" s="247"/>
      <c r="JAN680" s="230"/>
      <c r="JAO680" s="275"/>
      <c r="JBC680" s="247"/>
      <c r="JBD680" s="230"/>
      <c r="JBE680" s="275"/>
      <c r="JBS680" s="247"/>
      <c r="JBT680" s="230"/>
      <c r="JBU680" s="275"/>
      <c r="JCI680" s="247"/>
      <c r="JCJ680" s="230"/>
      <c r="JCK680" s="275"/>
      <c r="JCY680" s="247"/>
      <c r="JCZ680" s="230"/>
      <c r="JDA680" s="275"/>
      <c r="JDO680" s="247"/>
      <c r="JDP680" s="230"/>
      <c r="JDQ680" s="275"/>
      <c r="JEE680" s="247"/>
      <c r="JEF680" s="230"/>
      <c r="JEG680" s="275"/>
      <c r="JEU680" s="247"/>
      <c r="JEV680" s="230"/>
      <c r="JEW680" s="275"/>
      <c r="JFK680" s="247"/>
      <c r="JFL680" s="230"/>
      <c r="JFM680" s="275"/>
      <c r="JGA680" s="247"/>
      <c r="JGB680" s="230"/>
      <c r="JGC680" s="275"/>
      <c r="JGQ680" s="247"/>
      <c r="JGR680" s="230"/>
      <c r="JGS680" s="275"/>
      <c r="JHG680" s="247"/>
      <c r="JHH680" s="230"/>
      <c r="JHI680" s="275"/>
      <c r="JHW680" s="247"/>
      <c r="JHX680" s="230"/>
      <c r="JHY680" s="275"/>
      <c r="JIM680" s="247"/>
      <c r="JIN680" s="230"/>
      <c r="JIO680" s="275"/>
      <c r="JJC680" s="247"/>
      <c r="JJD680" s="230"/>
      <c r="JJE680" s="275"/>
      <c r="JJS680" s="247"/>
      <c r="JJT680" s="230"/>
      <c r="JJU680" s="275"/>
      <c r="JKI680" s="247"/>
      <c r="JKJ680" s="230"/>
      <c r="JKK680" s="275"/>
      <c r="JKY680" s="247"/>
      <c r="JKZ680" s="230"/>
      <c r="JLA680" s="275"/>
      <c r="JLO680" s="247"/>
      <c r="JLP680" s="230"/>
      <c r="JLQ680" s="275"/>
      <c r="JME680" s="247"/>
      <c r="JMF680" s="230"/>
      <c r="JMG680" s="275"/>
      <c r="JMU680" s="247"/>
      <c r="JMV680" s="230"/>
      <c r="JMW680" s="275"/>
      <c r="JNK680" s="247"/>
      <c r="JNL680" s="230"/>
      <c r="JNM680" s="275"/>
      <c r="JOA680" s="247"/>
      <c r="JOB680" s="230"/>
      <c r="JOC680" s="275"/>
      <c r="JOQ680" s="247"/>
      <c r="JOR680" s="230"/>
      <c r="JOS680" s="275"/>
      <c r="JPG680" s="247"/>
      <c r="JPH680" s="230"/>
      <c r="JPI680" s="275"/>
      <c r="JPW680" s="247"/>
      <c r="JPX680" s="230"/>
      <c r="JPY680" s="275"/>
      <c r="JQM680" s="247"/>
      <c r="JQN680" s="230"/>
      <c r="JQO680" s="275"/>
      <c r="JRC680" s="247"/>
      <c r="JRD680" s="230"/>
      <c r="JRE680" s="275"/>
      <c r="JRS680" s="247"/>
      <c r="JRT680" s="230"/>
      <c r="JRU680" s="275"/>
      <c r="JSI680" s="247"/>
      <c r="JSJ680" s="230"/>
      <c r="JSK680" s="275"/>
      <c r="JSY680" s="247"/>
      <c r="JSZ680" s="230"/>
      <c r="JTA680" s="275"/>
      <c r="JTO680" s="247"/>
      <c r="JTP680" s="230"/>
      <c r="JTQ680" s="275"/>
      <c r="JUE680" s="247"/>
      <c r="JUF680" s="230"/>
      <c r="JUG680" s="275"/>
      <c r="JUU680" s="247"/>
      <c r="JUV680" s="230"/>
      <c r="JUW680" s="275"/>
      <c r="JVK680" s="247"/>
      <c r="JVL680" s="230"/>
      <c r="JVM680" s="275"/>
      <c r="JWA680" s="247"/>
      <c r="JWB680" s="230"/>
      <c r="JWC680" s="275"/>
      <c r="JWQ680" s="247"/>
      <c r="JWR680" s="230"/>
      <c r="JWS680" s="275"/>
      <c r="JXG680" s="247"/>
      <c r="JXH680" s="230"/>
      <c r="JXI680" s="275"/>
      <c r="JXW680" s="247"/>
      <c r="JXX680" s="230"/>
      <c r="JXY680" s="275"/>
      <c r="JYM680" s="247"/>
      <c r="JYN680" s="230"/>
      <c r="JYO680" s="275"/>
      <c r="JZC680" s="247"/>
      <c r="JZD680" s="230"/>
      <c r="JZE680" s="275"/>
      <c r="JZS680" s="247"/>
      <c r="JZT680" s="230"/>
      <c r="JZU680" s="275"/>
      <c r="KAI680" s="247"/>
      <c r="KAJ680" s="230"/>
      <c r="KAK680" s="275"/>
      <c r="KAY680" s="247"/>
      <c r="KAZ680" s="230"/>
      <c r="KBA680" s="275"/>
      <c r="KBO680" s="247"/>
      <c r="KBP680" s="230"/>
      <c r="KBQ680" s="275"/>
      <c r="KCE680" s="247"/>
      <c r="KCF680" s="230"/>
      <c r="KCG680" s="275"/>
      <c r="KCU680" s="247"/>
      <c r="KCV680" s="230"/>
      <c r="KCW680" s="275"/>
      <c r="KDK680" s="247"/>
      <c r="KDL680" s="230"/>
      <c r="KDM680" s="275"/>
      <c r="KEA680" s="247"/>
      <c r="KEB680" s="230"/>
      <c r="KEC680" s="275"/>
      <c r="KEQ680" s="247"/>
      <c r="KER680" s="230"/>
      <c r="KES680" s="275"/>
      <c r="KFG680" s="247"/>
      <c r="KFH680" s="230"/>
      <c r="KFI680" s="275"/>
      <c r="KFW680" s="247"/>
      <c r="KFX680" s="230"/>
      <c r="KFY680" s="275"/>
      <c r="KGM680" s="247"/>
      <c r="KGN680" s="230"/>
      <c r="KGO680" s="275"/>
      <c r="KHC680" s="247"/>
      <c r="KHD680" s="230"/>
      <c r="KHE680" s="275"/>
      <c r="KHS680" s="247"/>
      <c r="KHT680" s="230"/>
      <c r="KHU680" s="275"/>
      <c r="KII680" s="247"/>
      <c r="KIJ680" s="230"/>
      <c r="KIK680" s="275"/>
      <c r="KIY680" s="247"/>
      <c r="KIZ680" s="230"/>
      <c r="KJA680" s="275"/>
      <c r="KJO680" s="247"/>
      <c r="KJP680" s="230"/>
      <c r="KJQ680" s="275"/>
      <c r="KKE680" s="247"/>
      <c r="KKF680" s="230"/>
      <c r="KKG680" s="275"/>
      <c r="KKU680" s="247"/>
      <c r="KKV680" s="230"/>
      <c r="KKW680" s="275"/>
      <c r="KLK680" s="247"/>
      <c r="KLL680" s="230"/>
      <c r="KLM680" s="275"/>
      <c r="KMA680" s="247"/>
      <c r="KMB680" s="230"/>
      <c r="KMC680" s="275"/>
      <c r="KMQ680" s="247"/>
      <c r="KMR680" s="230"/>
      <c r="KMS680" s="275"/>
      <c r="KNG680" s="247"/>
      <c r="KNH680" s="230"/>
      <c r="KNI680" s="275"/>
      <c r="KNW680" s="247"/>
      <c r="KNX680" s="230"/>
      <c r="KNY680" s="275"/>
      <c r="KOM680" s="247"/>
      <c r="KON680" s="230"/>
      <c r="KOO680" s="275"/>
      <c r="KPC680" s="247"/>
      <c r="KPD680" s="230"/>
      <c r="KPE680" s="275"/>
      <c r="KPS680" s="247"/>
      <c r="KPT680" s="230"/>
      <c r="KPU680" s="275"/>
      <c r="KQI680" s="247"/>
      <c r="KQJ680" s="230"/>
      <c r="KQK680" s="275"/>
      <c r="KQY680" s="247"/>
      <c r="KQZ680" s="230"/>
      <c r="KRA680" s="275"/>
      <c r="KRO680" s="247"/>
      <c r="KRP680" s="230"/>
      <c r="KRQ680" s="275"/>
      <c r="KSE680" s="247"/>
      <c r="KSF680" s="230"/>
      <c r="KSG680" s="275"/>
      <c r="KSU680" s="247"/>
      <c r="KSV680" s="230"/>
      <c r="KSW680" s="275"/>
      <c r="KTK680" s="247"/>
      <c r="KTL680" s="230"/>
      <c r="KTM680" s="275"/>
      <c r="KUA680" s="247"/>
      <c r="KUB680" s="230"/>
      <c r="KUC680" s="275"/>
      <c r="KUQ680" s="247"/>
      <c r="KUR680" s="230"/>
      <c r="KUS680" s="275"/>
      <c r="KVG680" s="247"/>
      <c r="KVH680" s="230"/>
      <c r="KVI680" s="275"/>
      <c r="KVW680" s="247"/>
      <c r="KVX680" s="230"/>
      <c r="KVY680" s="275"/>
      <c r="KWM680" s="247"/>
      <c r="KWN680" s="230"/>
      <c r="KWO680" s="275"/>
      <c r="KXC680" s="247"/>
      <c r="KXD680" s="230"/>
      <c r="KXE680" s="275"/>
      <c r="KXS680" s="247"/>
      <c r="KXT680" s="230"/>
      <c r="KXU680" s="275"/>
      <c r="KYI680" s="247"/>
      <c r="KYJ680" s="230"/>
      <c r="KYK680" s="275"/>
      <c r="KYY680" s="247"/>
      <c r="KYZ680" s="230"/>
      <c r="KZA680" s="275"/>
      <c r="KZO680" s="247"/>
      <c r="KZP680" s="230"/>
      <c r="KZQ680" s="275"/>
      <c r="LAE680" s="247"/>
      <c r="LAF680" s="230"/>
      <c r="LAG680" s="275"/>
      <c r="LAU680" s="247"/>
      <c r="LAV680" s="230"/>
      <c r="LAW680" s="275"/>
      <c r="LBK680" s="247"/>
      <c r="LBL680" s="230"/>
      <c r="LBM680" s="275"/>
      <c r="LCA680" s="247"/>
      <c r="LCB680" s="230"/>
      <c r="LCC680" s="275"/>
      <c r="LCQ680" s="247"/>
      <c r="LCR680" s="230"/>
      <c r="LCS680" s="275"/>
      <c r="LDG680" s="247"/>
      <c r="LDH680" s="230"/>
      <c r="LDI680" s="275"/>
      <c r="LDW680" s="247"/>
      <c r="LDX680" s="230"/>
      <c r="LDY680" s="275"/>
      <c r="LEM680" s="247"/>
      <c r="LEN680" s="230"/>
      <c r="LEO680" s="275"/>
      <c r="LFC680" s="247"/>
      <c r="LFD680" s="230"/>
      <c r="LFE680" s="275"/>
      <c r="LFS680" s="247"/>
      <c r="LFT680" s="230"/>
      <c r="LFU680" s="275"/>
      <c r="LGI680" s="247"/>
      <c r="LGJ680" s="230"/>
      <c r="LGK680" s="275"/>
      <c r="LGY680" s="247"/>
      <c r="LGZ680" s="230"/>
      <c r="LHA680" s="275"/>
      <c r="LHO680" s="247"/>
      <c r="LHP680" s="230"/>
      <c r="LHQ680" s="275"/>
      <c r="LIE680" s="247"/>
      <c r="LIF680" s="230"/>
      <c r="LIG680" s="275"/>
      <c r="LIU680" s="247"/>
      <c r="LIV680" s="230"/>
      <c r="LIW680" s="275"/>
      <c r="LJK680" s="247"/>
      <c r="LJL680" s="230"/>
      <c r="LJM680" s="275"/>
      <c r="LKA680" s="247"/>
      <c r="LKB680" s="230"/>
      <c r="LKC680" s="275"/>
      <c r="LKQ680" s="247"/>
      <c r="LKR680" s="230"/>
      <c r="LKS680" s="275"/>
      <c r="LLG680" s="247"/>
      <c r="LLH680" s="230"/>
      <c r="LLI680" s="275"/>
      <c r="LLW680" s="247"/>
      <c r="LLX680" s="230"/>
      <c r="LLY680" s="275"/>
      <c r="LMM680" s="247"/>
      <c r="LMN680" s="230"/>
      <c r="LMO680" s="275"/>
      <c r="LNC680" s="247"/>
      <c r="LND680" s="230"/>
      <c r="LNE680" s="275"/>
      <c r="LNS680" s="247"/>
      <c r="LNT680" s="230"/>
      <c r="LNU680" s="275"/>
      <c r="LOI680" s="247"/>
      <c r="LOJ680" s="230"/>
      <c r="LOK680" s="275"/>
      <c r="LOY680" s="247"/>
      <c r="LOZ680" s="230"/>
      <c r="LPA680" s="275"/>
      <c r="LPO680" s="247"/>
      <c r="LPP680" s="230"/>
      <c r="LPQ680" s="275"/>
      <c r="LQE680" s="247"/>
      <c r="LQF680" s="230"/>
      <c r="LQG680" s="275"/>
      <c r="LQU680" s="247"/>
      <c r="LQV680" s="230"/>
      <c r="LQW680" s="275"/>
      <c r="LRK680" s="247"/>
      <c r="LRL680" s="230"/>
      <c r="LRM680" s="275"/>
      <c r="LSA680" s="247"/>
      <c r="LSB680" s="230"/>
      <c r="LSC680" s="275"/>
      <c r="LSQ680" s="247"/>
      <c r="LSR680" s="230"/>
      <c r="LSS680" s="275"/>
      <c r="LTG680" s="247"/>
      <c r="LTH680" s="230"/>
      <c r="LTI680" s="275"/>
      <c r="LTW680" s="247"/>
      <c r="LTX680" s="230"/>
      <c r="LTY680" s="275"/>
      <c r="LUM680" s="247"/>
      <c r="LUN680" s="230"/>
      <c r="LUO680" s="275"/>
      <c r="LVC680" s="247"/>
      <c r="LVD680" s="230"/>
      <c r="LVE680" s="275"/>
      <c r="LVS680" s="247"/>
      <c r="LVT680" s="230"/>
      <c r="LVU680" s="275"/>
      <c r="LWI680" s="247"/>
      <c r="LWJ680" s="230"/>
      <c r="LWK680" s="275"/>
      <c r="LWY680" s="247"/>
      <c r="LWZ680" s="230"/>
      <c r="LXA680" s="275"/>
      <c r="LXO680" s="247"/>
      <c r="LXP680" s="230"/>
      <c r="LXQ680" s="275"/>
      <c r="LYE680" s="247"/>
      <c r="LYF680" s="230"/>
      <c r="LYG680" s="275"/>
      <c r="LYU680" s="247"/>
      <c r="LYV680" s="230"/>
      <c r="LYW680" s="275"/>
      <c r="LZK680" s="247"/>
      <c r="LZL680" s="230"/>
      <c r="LZM680" s="275"/>
      <c r="MAA680" s="247"/>
      <c r="MAB680" s="230"/>
      <c r="MAC680" s="275"/>
      <c r="MAQ680" s="247"/>
      <c r="MAR680" s="230"/>
      <c r="MAS680" s="275"/>
      <c r="MBG680" s="247"/>
      <c r="MBH680" s="230"/>
      <c r="MBI680" s="275"/>
      <c r="MBW680" s="247"/>
      <c r="MBX680" s="230"/>
      <c r="MBY680" s="275"/>
      <c r="MCM680" s="247"/>
      <c r="MCN680" s="230"/>
      <c r="MCO680" s="275"/>
      <c r="MDC680" s="247"/>
      <c r="MDD680" s="230"/>
      <c r="MDE680" s="275"/>
      <c r="MDS680" s="247"/>
      <c r="MDT680" s="230"/>
      <c r="MDU680" s="275"/>
      <c r="MEI680" s="247"/>
      <c r="MEJ680" s="230"/>
      <c r="MEK680" s="275"/>
      <c r="MEY680" s="247"/>
      <c r="MEZ680" s="230"/>
      <c r="MFA680" s="275"/>
      <c r="MFO680" s="247"/>
      <c r="MFP680" s="230"/>
      <c r="MFQ680" s="275"/>
      <c r="MGE680" s="247"/>
      <c r="MGF680" s="230"/>
      <c r="MGG680" s="275"/>
      <c r="MGU680" s="247"/>
      <c r="MGV680" s="230"/>
      <c r="MGW680" s="275"/>
      <c r="MHK680" s="247"/>
      <c r="MHL680" s="230"/>
      <c r="MHM680" s="275"/>
      <c r="MIA680" s="247"/>
      <c r="MIB680" s="230"/>
      <c r="MIC680" s="275"/>
      <c r="MIQ680" s="247"/>
      <c r="MIR680" s="230"/>
      <c r="MIS680" s="275"/>
      <c r="MJG680" s="247"/>
      <c r="MJH680" s="230"/>
      <c r="MJI680" s="275"/>
      <c r="MJW680" s="247"/>
      <c r="MJX680" s="230"/>
      <c r="MJY680" s="275"/>
      <c r="MKM680" s="247"/>
      <c r="MKN680" s="230"/>
      <c r="MKO680" s="275"/>
      <c r="MLC680" s="247"/>
      <c r="MLD680" s="230"/>
      <c r="MLE680" s="275"/>
      <c r="MLS680" s="247"/>
      <c r="MLT680" s="230"/>
      <c r="MLU680" s="275"/>
      <c r="MMI680" s="247"/>
      <c r="MMJ680" s="230"/>
      <c r="MMK680" s="275"/>
      <c r="MMY680" s="247"/>
      <c r="MMZ680" s="230"/>
      <c r="MNA680" s="275"/>
      <c r="MNO680" s="247"/>
      <c r="MNP680" s="230"/>
      <c r="MNQ680" s="275"/>
      <c r="MOE680" s="247"/>
      <c r="MOF680" s="230"/>
      <c r="MOG680" s="275"/>
      <c r="MOU680" s="247"/>
      <c r="MOV680" s="230"/>
      <c r="MOW680" s="275"/>
      <c r="MPK680" s="247"/>
      <c r="MPL680" s="230"/>
      <c r="MPM680" s="275"/>
      <c r="MQA680" s="247"/>
      <c r="MQB680" s="230"/>
      <c r="MQC680" s="275"/>
      <c r="MQQ680" s="247"/>
      <c r="MQR680" s="230"/>
      <c r="MQS680" s="275"/>
      <c r="MRG680" s="247"/>
      <c r="MRH680" s="230"/>
      <c r="MRI680" s="275"/>
      <c r="MRW680" s="247"/>
      <c r="MRX680" s="230"/>
      <c r="MRY680" s="275"/>
      <c r="MSM680" s="247"/>
      <c r="MSN680" s="230"/>
      <c r="MSO680" s="275"/>
      <c r="MTC680" s="247"/>
      <c r="MTD680" s="230"/>
      <c r="MTE680" s="275"/>
      <c r="MTS680" s="247"/>
      <c r="MTT680" s="230"/>
      <c r="MTU680" s="275"/>
      <c r="MUI680" s="247"/>
      <c r="MUJ680" s="230"/>
      <c r="MUK680" s="275"/>
      <c r="MUY680" s="247"/>
      <c r="MUZ680" s="230"/>
      <c r="MVA680" s="275"/>
      <c r="MVO680" s="247"/>
      <c r="MVP680" s="230"/>
      <c r="MVQ680" s="275"/>
      <c r="MWE680" s="247"/>
      <c r="MWF680" s="230"/>
      <c r="MWG680" s="275"/>
      <c r="MWU680" s="247"/>
      <c r="MWV680" s="230"/>
      <c r="MWW680" s="275"/>
      <c r="MXK680" s="247"/>
      <c r="MXL680" s="230"/>
      <c r="MXM680" s="275"/>
      <c r="MYA680" s="247"/>
      <c r="MYB680" s="230"/>
      <c r="MYC680" s="275"/>
      <c r="MYQ680" s="247"/>
      <c r="MYR680" s="230"/>
      <c r="MYS680" s="275"/>
      <c r="MZG680" s="247"/>
      <c r="MZH680" s="230"/>
      <c r="MZI680" s="275"/>
      <c r="MZW680" s="247"/>
      <c r="MZX680" s="230"/>
      <c r="MZY680" s="275"/>
      <c r="NAM680" s="247"/>
      <c r="NAN680" s="230"/>
      <c r="NAO680" s="275"/>
      <c r="NBC680" s="247"/>
      <c r="NBD680" s="230"/>
      <c r="NBE680" s="275"/>
      <c r="NBS680" s="247"/>
      <c r="NBT680" s="230"/>
      <c r="NBU680" s="275"/>
      <c r="NCI680" s="247"/>
      <c r="NCJ680" s="230"/>
      <c r="NCK680" s="275"/>
      <c r="NCY680" s="247"/>
      <c r="NCZ680" s="230"/>
      <c r="NDA680" s="275"/>
      <c r="NDO680" s="247"/>
      <c r="NDP680" s="230"/>
      <c r="NDQ680" s="275"/>
      <c r="NEE680" s="247"/>
      <c r="NEF680" s="230"/>
      <c r="NEG680" s="275"/>
      <c r="NEU680" s="247"/>
      <c r="NEV680" s="230"/>
      <c r="NEW680" s="275"/>
      <c r="NFK680" s="247"/>
      <c r="NFL680" s="230"/>
      <c r="NFM680" s="275"/>
      <c r="NGA680" s="247"/>
      <c r="NGB680" s="230"/>
      <c r="NGC680" s="275"/>
      <c r="NGQ680" s="247"/>
      <c r="NGR680" s="230"/>
      <c r="NGS680" s="275"/>
      <c r="NHG680" s="247"/>
      <c r="NHH680" s="230"/>
      <c r="NHI680" s="275"/>
      <c r="NHW680" s="247"/>
      <c r="NHX680" s="230"/>
      <c r="NHY680" s="275"/>
      <c r="NIM680" s="247"/>
      <c r="NIN680" s="230"/>
      <c r="NIO680" s="275"/>
      <c r="NJC680" s="247"/>
      <c r="NJD680" s="230"/>
      <c r="NJE680" s="275"/>
      <c r="NJS680" s="247"/>
      <c r="NJT680" s="230"/>
      <c r="NJU680" s="275"/>
      <c r="NKI680" s="247"/>
      <c r="NKJ680" s="230"/>
      <c r="NKK680" s="275"/>
      <c r="NKY680" s="247"/>
      <c r="NKZ680" s="230"/>
      <c r="NLA680" s="275"/>
      <c r="NLO680" s="247"/>
      <c r="NLP680" s="230"/>
      <c r="NLQ680" s="275"/>
      <c r="NME680" s="247"/>
      <c r="NMF680" s="230"/>
      <c r="NMG680" s="275"/>
      <c r="NMU680" s="247"/>
      <c r="NMV680" s="230"/>
      <c r="NMW680" s="275"/>
      <c r="NNK680" s="247"/>
      <c r="NNL680" s="230"/>
      <c r="NNM680" s="275"/>
      <c r="NOA680" s="247"/>
      <c r="NOB680" s="230"/>
      <c r="NOC680" s="275"/>
      <c r="NOQ680" s="247"/>
      <c r="NOR680" s="230"/>
      <c r="NOS680" s="275"/>
      <c r="NPG680" s="247"/>
      <c r="NPH680" s="230"/>
      <c r="NPI680" s="275"/>
      <c r="NPW680" s="247"/>
      <c r="NPX680" s="230"/>
      <c r="NPY680" s="275"/>
      <c r="NQM680" s="247"/>
      <c r="NQN680" s="230"/>
      <c r="NQO680" s="275"/>
      <c r="NRC680" s="247"/>
      <c r="NRD680" s="230"/>
      <c r="NRE680" s="275"/>
      <c r="NRS680" s="247"/>
      <c r="NRT680" s="230"/>
      <c r="NRU680" s="275"/>
      <c r="NSI680" s="247"/>
      <c r="NSJ680" s="230"/>
      <c r="NSK680" s="275"/>
      <c r="NSY680" s="247"/>
      <c r="NSZ680" s="230"/>
      <c r="NTA680" s="275"/>
      <c r="NTO680" s="247"/>
      <c r="NTP680" s="230"/>
      <c r="NTQ680" s="275"/>
      <c r="NUE680" s="247"/>
      <c r="NUF680" s="230"/>
      <c r="NUG680" s="275"/>
      <c r="NUU680" s="247"/>
      <c r="NUV680" s="230"/>
      <c r="NUW680" s="275"/>
      <c r="NVK680" s="247"/>
      <c r="NVL680" s="230"/>
      <c r="NVM680" s="275"/>
      <c r="NWA680" s="247"/>
      <c r="NWB680" s="230"/>
      <c r="NWC680" s="275"/>
      <c r="NWQ680" s="247"/>
      <c r="NWR680" s="230"/>
      <c r="NWS680" s="275"/>
      <c r="NXG680" s="247"/>
      <c r="NXH680" s="230"/>
      <c r="NXI680" s="275"/>
      <c r="NXW680" s="247"/>
      <c r="NXX680" s="230"/>
      <c r="NXY680" s="275"/>
      <c r="NYM680" s="247"/>
      <c r="NYN680" s="230"/>
      <c r="NYO680" s="275"/>
      <c r="NZC680" s="247"/>
      <c r="NZD680" s="230"/>
      <c r="NZE680" s="275"/>
      <c r="NZS680" s="247"/>
      <c r="NZT680" s="230"/>
      <c r="NZU680" s="275"/>
      <c r="OAI680" s="247"/>
      <c r="OAJ680" s="230"/>
      <c r="OAK680" s="275"/>
      <c r="OAY680" s="247"/>
      <c r="OAZ680" s="230"/>
      <c r="OBA680" s="275"/>
      <c r="OBO680" s="247"/>
      <c r="OBP680" s="230"/>
      <c r="OBQ680" s="275"/>
      <c r="OCE680" s="247"/>
      <c r="OCF680" s="230"/>
      <c r="OCG680" s="275"/>
      <c r="OCU680" s="247"/>
      <c r="OCV680" s="230"/>
      <c r="OCW680" s="275"/>
      <c r="ODK680" s="247"/>
      <c r="ODL680" s="230"/>
      <c r="ODM680" s="275"/>
      <c r="OEA680" s="247"/>
      <c r="OEB680" s="230"/>
      <c r="OEC680" s="275"/>
      <c r="OEQ680" s="247"/>
      <c r="OER680" s="230"/>
      <c r="OES680" s="275"/>
      <c r="OFG680" s="247"/>
      <c r="OFH680" s="230"/>
      <c r="OFI680" s="275"/>
      <c r="OFW680" s="247"/>
      <c r="OFX680" s="230"/>
      <c r="OFY680" s="275"/>
      <c r="OGM680" s="247"/>
      <c r="OGN680" s="230"/>
      <c r="OGO680" s="275"/>
      <c r="OHC680" s="247"/>
      <c r="OHD680" s="230"/>
      <c r="OHE680" s="275"/>
      <c r="OHS680" s="247"/>
      <c r="OHT680" s="230"/>
      <c r="OHU680" s="275"/>
      <c r="OII680" s="247"/>
      <c r="OIJ680" s="230"/>
      <c r="OIK680" s="275"/>
      <c r="OIY680" s="247"/>
      <c r="OIZ680" s="230"/>
      <c r="OJA680" s="275"/>
      <c r="OJO680" s="247"/>
      <c r="OJP680" s="230"/>
      <c r="OJQ680" s="275"/>
      <c r="OKE680" s="247"/>
      <c r="OKF680" s="230"/>
      <c r="OKG680" s="275"/>
      <c r="OKU680" s="247"/>
      <c r="OKV680" s="230"/>
      <c r="OKW680" s="275"/>
      <c r="OLK680" s="247"/>
      <c r="OLL680" s="230"/>
      <c r="OLM680" s="275"/>
      <c r="OMA680" s="247"/>
      <c r="OMB680" s="230"/>
      <c r="OMC680" s="275"/>
      <c r="OMQ680" s="247"/>
      <c r="OMR680" s="230"/>
      <c r="OMS680" s="275"/>
      <c r="ONG680" s="247"/>
      <c r="ONH680" s="230"/>
      <c r="ONI680" s="275"/>
      <c r="ONW680" s="247"/>
      <c r="ONX680" s="230"/>
      <c r="ONY680" s="275"/>
      <c r="OOM680" s="247"/>
      <c r="OON680" s="230"/>
      <c r="OOO680" s="275"/>
      <c r="OPC680" s="247"/>
      <c r="OPD680" s="230"/>
      <c r="OPE680" s="275"/>
      <c r="OPS680" s="247"/>
      <c r="OPT680" s="230"/>
      <c r="OPU680" s="275"/>
      <c r="OQI680" s="247"/>
      <c r="OQJ680" s="230"/>
      <c r="OQK680" s="275"/>
      <c r="OQY680" s="247"/>
      <c r="OQZ680" s="230"/>
      <c r="ORA680" s="275"/>
      <c r="ORO680" s="247"/>
      <c r="ORP680" s="230"/>
      <c r="ORQ680" s="275"/>
      <c r="OSE680" s="247"/>
      <c r="OSF680" s="230"/>
      <c r="OSG680" s="275"/>
      <c r="OSU680" s="247"/>
      <c r="OSV680" s="230"/>
      <c r="OSW680" s="275"/>
      <c r="OTK680" s="247"/>
      <c r="OTL680" s="230"/>
      <c r="OTM680" s="275"/>
      <c r="OUA680" s="247"/>
      <c r="OUB680" s="230"/>
      <c r="OUC680" s="275"/>
      <c r="OUQ680" s="247"/>
      <c r="OUR680" s="230"/>
      <c r="OUS680" s="275"/>
      <c r="OVG680" s="247"/>
      <c r="OVH680" s="230"/>
      <c r="OVI680" s="275"/>
      <c r="OVW680" s="247"/>
      <c r="OVX680" s="230"/>
      <c r="OVY680" s="275"/>
      <c r="OWM680" s="247"/>
      <c r="OWN680" s="230"/>
      <c r="OWO680" s="275"/>
      <c r="OXC680" s="247"/>
      <c r="OXD680" s="230"/>
      <c r="OXE680" s="275"/>
      <c r="OXS680" s="247"/>
      <c r="OXT680" s="230"/>
      <c r="OXU680" s="275"/>
      <c r="OYI680" s="247"/>
      <c r="OYJ680" s="230"/>
      <c r="OYK680" s="275"/>
      <c r="OYY680" s="247"/>
      <c r="OYZ680" s="230"/>
      <c r="OZA680" s="275"/>
      <c r="OZO680" s="247"/>
      <c r="OZP680" s="230"/>
      <c r="OZQ680" s="275"/>
      <c r="PAE680" s="247"/>
      <c r="PAF680" s="230"/>
      <c r="PAG680" s="275"/>
      <c r="PAU680" s="247"/>
      <c r="PAV680" s="230"/>
      <c r="PAW680" s="275"/>
      <c r="PBK680" s="247"/>
      <c r="PBL680" s="230"/>
      <c r="PBM680" s="275"/>
      <c r="PCA680" s="247"/>
      <c r="PCB680" s="230"/>
      <c r="PCC680" s="275"/>
      <c r="PCQ680" s="247"/>
      <c r="PCR680" s="230"/>
      <c r="PCS680" s="275"/>
      <c r="PDG680" s="247"/>
      <c r="PDH680" s="230"/>
      <c r="PDI680" s="275"/>
      <c r="PDW680" s="247"/>
      <c r="PDX680" s="230"/>
      <c r="PDY680" s="275"/>
      <c r="PEM680" s="247"/>
      <c r="PEN680" s="230"/>
      <c r="PEO680" s="275"/>
      <c r="PFC680" s="247"/>
      <c r="PFD680" s="230"/>
      <c r="PFE680" s="275"/>
      <c r="PFS680" s="247"/>
      <c r="PFT680" s="230"/>
      <c r="PFU680" s="275"/>
      <c r="PGI680" s="247"/>
      <c r="PGJ680" s="230"/>
      <c r="PGK680" s="275"/>
      <c r="PGY680" s="247"/>
      <c r="PGZ680" s="230"/>
      <c r="PHA680" s="275"/>
      <c r="PHO680" s="247"/>
      <c r="PHP680" s="230"/>
      <c r="PHQ680" s="275"/>
      <c r="PIE680" s="247"/>
      <c r="PIF680" s="230"/>
      <c r="PIG680" s="275"/>
      <c r="PIU680" s="247"/>
      <c r="PIV680" s="230"/>
      <c r="PIW680" s="275"/>
      <c r="PJK680" s="247"/>
      <c r="PJL680" s="230"/>
      <c r="PJM680" s="275"/>
      <c r="PKA680" s="247"/>
      <c r="PKB680" s="230"/>
      <c r="PKC680" s="275"/>
      <c r="PKQ680" s="247"/>
      <c r="PKR680" s="230"/>
      <c r="PKS680" s="275"/>
      <c r="PLG680" s="247"/>
      <c r="PLH680" s="230"/>
      <c r="PLI680" s="275"/>
      <c r="PLW680" s="247"/>
      <c r="PLX680" s="230"/>
      <c r="PLY680" s="275"/>
      <c r="PMM680" s="247"/>
      <c r="PMN680" s="230"/>
      <c r="PMO680" s="275"/>
      <c r="PNC680" s="247"/>
      <c r="PND680" s="230"/>
      <c r="PNE680" s="275"/>
      <c r="PNS680" s="247"/>
      <c r="PNT680" s="230"/>
      <c r="PNU680" s="275"/>
      <c r="POI680" s="247"/>
      <c r="POJ680" s="230"/>
      <c r="POK680" s="275"/>
      <c r="POY680" s="247"/>
      <c r="POZ680" s="230"/>
      <c r="PPA680" s="275"/>
      <c r="PPO680" s="247"/>
      <c r="PPP680" s="230"/>
      <c r="PPQ680" s="275"/>
      <c r="PQE680" s="247"/>
      <c r="PQF680" s="230"/>
      <c r="PQG680" s="275"/>
      <c r="PQU680" s="247"/>
      <c r="PQV680" s="230"/>
      <c r="PQW680" s="275"/>
      <c r="PRK680" s="247"/>
      <c r="PRL680" s="230"/>
      <c r="PRM680" s="275"/>
      <c r="PSA680" s="247"/>
      <c r="PSB680" s="230"/>
      <c r="PSC680" s="275"/>
      <c r="PSQ680" s="247"/>
      <c r="PSR680" s="230"/>
      <c r="PSS680" s="275"/>
      <c r="PTG680" s="247"/>
      <c r="PTH680" s="230"/>
      <c r="PTI680" s="275"/>
      <c r="PTW680" s="247"/>
      <c r="PTX680" s="230"/>
      <c r="PTY680" s="275"/>
      <c r="PUM680" s="247"/>
      <c r="PUN680" s="230"/>
      <c r="PUO680" s="275"/>
      <c r="PVC680" s="247"/>
      <c r="PVD680" s="230"/>
      <c r="PVE680" s="275"/>
      <c r="PVS680" s="247"/>
      <c r="PVT680" s="230"/>
      <c r="PVU680" s="275"/>
      <c r="PWI680" s="247"/>
      <c r="PWJ680" s="230"/>
      <c r="PWK680" s="275"/>
      <c r="PWY680" s="247"/>
      <c r="PWZ680" s="230"/>
      <c r="PXA680" s="275"/>
      <c r="PXO680" s="247"/>
      <c r="PXP680" s="230"/>
      <c r="PXQ680" s="275"/>
      <c r="PYE680" s="247"/>
      <c r="PYF680" s="230"/>
      <c r="PYG680" s="275"/>
      <c r="PYU680" s="247"/>
      <c r="PYV680" s="230"/>
      <c r="PYW680" s="275"/>
      <c r="PZK680" s="247"/>
      <c r="PZL680" s="230"/>
      <c r="PZM680" s="275"/>
      <c r="QAA680" s="247"/>
      <c r="QAB680" s="230"/>
      <c r="QAC680" s="275"/>
      <c r="QAQ680" s="247"/>
      <c r="QAR680" s="230"/>
      <c r="QAS680" s="275"/>
      <c r="QBG680" s="247"/>
      <c r="QBH680" s="230"/>
      <c r="QBI680" s="275"/>
      <c r="QBW680" s="247"/>
      <c r="QBX680" s="230"/>
      <c r="QBY680" s="275"/>
      <c r="QCM680" s="247"/>
      <c r="QCN680" s="230"/>
      <c r="QCO680" s="275"/>
      <c r="QDC680" s="247"/>
      <c r="QDD680" s="230"/>
      <c r="QDE680" s="275"/>
      <c r="QDS680" s="247"/>
      <c r="QDT680" s="230"/>
      <c r="QDU680" s="275"/>
      <c r="QEI680" s="247"/>
      <c r="QEJ680" s="230"/>
      <c r="QEK680" s="275"/>
      <c r="QEY680" s="247"/>
      <c r="QEZ680" s="230"/>
      <c r="QFA680" s="275"/>
      <c r="QFO680" s="247"/>
      <c r="QFP680" s="230"/>
      <c r="QFQ680" s="275"/>
      <c r="QGE680" s="247"/>
      <c r="QGF680" s="230"/>
      <c r="QGG680" s="275"/>
      <c r="QGU680" s="247"/>
      <c r="QGV680" s="230"/>
      <c r="QGW680" s="275"/>
      <c r="QHK680" s="247"/>
      <c r="QHL680" s="230"/>
      <c r="QHM680" s="275"/>
      <c r="QIA680" s="247"/>
      <c r="QIB680" s="230"/>
      <c r="QIC680" s="275"/>
      <c r="QIQ680" s="247"/>
      <c r="QIR680" s="230"/>
      <c r="QIS680" s="275"/>
      <c r="QJG680" s="247"/>
      <c r="QJH680" s="230"/>
      <c r="QJI680" s="275"/>
      <c r="QJW680" s="247"/>
      <c r="QJX680" s="230"/>
      <c r="QJY680" s="275"/>
      <c r="QKM680" s="247"/>
      <c r="QKN680" s="230"/>
      <c r="QKO680" s="275"/>
      <c r="QLC680" s="247"/>
      <c r="QLD680" s="230"/>
      <c r="QLE680" s="275"/>
      <c r="QLS680" s="247"/>
      <c r="QLT680" s="230"/>
      <c r="QLU680" s="275"/>
      <c r="QMI680" s="247"/>
      <c r="QMJ680" s="230"/>
      <c r="QMK680" s="275"/>
      <c r="QMY680" s="247"/>
      <c r="QMZ680" s="230"/>
      <c r="QNA680" s="275"/>
      <c r="QNO680" s="247"/>
      <c r="QNP680" s="230"/>
      <c r="QNQ680" s="275"/>
      <c r="QOE680" s="247"/>
      <c r="QOF680" s="230"/>
      <c r="QOG680" s="275"/>
      <c r="QOU680" s="247"/>
      <c r="QOV680" s="230"/>
      <c r="QOW680" s="275"/>
      <c r="QPK680" s="247"/>
      <c r="QPL680" s="230"/>
      <c r="QPM680" s="275"/>
      <c r="QQA680" s="247"/>
      <c r="QQB680" s="230"/>
      <c r="QQC680" s="275"/>
      <c r="QQQ680" s="247"/>
      <c r="QQR680" s="230"/>
      <c r="QQS680" s="275"/>
      <c r="QRG680" s="247"/>
      <c r="QRH680" s="230"/>
      <c r="QRI680" s="275"/>
      <c r="QRW680" s="247"/>
      <c r="QRX680" s="230"/>
      <c r="QRY680" s="275"/>
      <c r="QSM680" s="247"/>
      <c r="QSN680" s="230"/>
      <c r="QSO680" s="275"/>
      <c r="QTC680" s="247"/>
      <c r="QTD680" s="230"/>
      <c r="QTE680" s="275"/>
      <c r="QTS680" s="247"/>
      <c r="QTT680" s="230"/>
      <c r="QTU680" s="275"/>
      <c r="QUI680" s="247"/>
      <c r="QUJ680" s="230"/>
      <c r="QUK680" s="275"/>
      <c r="QUY680" s="247"/>
      <c r="QUZ680" s="230"/>
      <c r="QVA680" s="275"/>
      <c r="QVO680" s="247"/>
      <c r="QVP680" s="230"/>
      <c r="QVQ680" s="275"/>
      <c r="QWE680" s="247"/>
      <c r="QWF680" s="230"/>
      <c r="QWG680" s="275"/>
      <c r="QWU680" s="247"/>
      <c r="QWV680" s="230"/>
      <c r="QWW680" s="275"/>
      <c r="QXK680" s="247"/>
      <c r="QXL680" s="230"/>
      <c r="QXM680" s="275"/>
      <c r="QYA680" s="247"/>
      <c r="QYB680" s="230"/>
      <c r="QYC680" s="275"/>
      <c r="QYQ680" s="247"/>
      <c r="QYR680" s="230"/>
      <c r="QYS680" s="275"/>
      <c r="QZG680" s="247"/>
      <c r="QZH680" s="230"/>
      <c r="QZI680" s="275"/>
      <c r="QZW680" s="247"/>
      <c r="QZX680" s="230"/>
      <c r="QZY680" s="275"/>
      <c r="RAM680" s="247"/>
      <c r="RAN680" s="230"/>
      <c r="RAO680" s="275"/>
      <c r="RBC680" s="247"/>
      <c r="RBD680" s="230"/>
      <c r="RBE680" s="275"/>
      <c r="RBS680" s="247"/>
      <c r="RBT680" s="230"/>
      <c r="RBU680" s="275"/>
      <c r="RCI680" s="247"/>
      <c r="RCJ680" s="230"/>
      <c r="RCK680" s="275"/>
      <c r="RCY680" s="247"/>
      <c r="RCZ680" s="230"/>
      <c r="RDA680" s="275"/>
      <c r="RDO680" s="247"/>
      <c r="RDP680" s="230"/>
      <c r="RDQ680" s="275"/>
      <c r="REE680" s="247"/>
      <c r="REF680" s="230"/>
      <c r="REG680" s="275"/>
      <c r="REU680" s="247"/>
      <c r="REV680" s="230"/>
      <c r="REW680" s="275"/>
      <c r="RFK680" s="247"/>
      <c r="RFL680" s="230"/>
      <c r="RFM680" s="275"/>
      <c r="RGA680" s="247"/>
      <c r="RGB680" s="230"/>
      <c r="RGC680" s="275"/>
      <c r="RGQ680" s="247"/>
      <c r="RGR680" s="230"/>
      <c r="RGS680" s="275"/>
      <c r="RHG680" s="247"/>
      <c r="RHH680" s="230"/>
      <c r="RHI680" s="275"/>
      <c r="RHW680" s="247"/>
      <c r="RHX680" s="230"/>
      <c r="RHY680" s="275"/>
      <c r="RIM680" s="247"/>
      <c r="RIN680" s="230"/>
      <c r="RIO680" s="275"/>
      <c r="RJC680" s="247"/>
      <c r="RJD680" s="230"/>
      <c r="RJE680" s="275"/>
      <c r="RJS680" s="247"/>
      <c r="RJT680" s="230"/>
      <c r="RJU680" s="275"/>
      <c r="RKI680" s="247"/>
      <c r="RKJ680" s="230"/>
      <c r="RKK680" s="275"/>
      <c r="RKY680" s="247"/>
      <c r="RKZ680" s="230"/>
      <c r="RLA680" s="275"/>
      <c r="RLO680" s="247"/>
      <c r="RLP680" s="230"/>
      <c r="RLQ680" s="275"/>
      <c r="RME680" s="247"/>
      <c r="RMF680" s="230"/>
      <c r="RMG680" s="275"/>
      <c r="RMU680" s="247"/>
      <c r="RMV680" s="230"/>
      <c r="RMW680" s="275"/>
      <c r="RNK680" s="247"/>
      <c r="RNL680" s="230"/>
      <c r="RNM680" s="275"/>
      <c r="ROA680" s="247"/>
      <c r="ROB680" s="230"/>
      <c r="ROC680" s="275"/>
      <c r="ROQ680" s="247"/>
      <c r="ROR680" s="230"/>
      <c r="ROS680" s="275"/>
      <c r="RPG680" s="247"/>
      <c r="RPH680" s="230"/>
      <c r="RPI680" s="275"/>
      <c r="RPW680" s="247"/>
      <c r="RPX680" s="230"/>
      <c r="RPY680" s="275"/>
      <c r="RQM680" s="247"/>
      <c r="RQN680" s="230"/>
      <c r="RQO680" s="275"/>
      <c r="RRC680" s="247"/>
      <c r="RRD680" s="230"/>
      <c r="RRE680" s="275"/>
      <c r="RRS680" s="247"/>
      <c r="RRT680" s="230"/>
      <c r="RRU680" s="275"/>
      <c r="RSI680" s="247"/>
      <c r="RSJ680" s="230"/>
      <c r="RSK680" s="275"/>
      <c r="RSY680" s="247"/>
      <c r="RSZ680" s="230"/>
      <c r="RTA680" s="275"/>
      <c r="RTO680" s="247"/>
      <c r="RTP680" s="230"/>
      <c r="RTQ680" s="275"/>
      <c r="RUE680" s="247"/>
      <c r="RUF680" s="230"/>
      <c r="RUG680" s="275"/>
      <c r="RUU680" s="247"/>
      <c r="RUV680" s="230"/>
      <c r="RUW680" s="275"/>
      <c r="RVK680" s="247"/>
      <c r="RVL680" s="230"/>
      <c r="RVM680" s="275"/>
      <c r="RWA680" s="247"/>
      <c r="RWB680" s="230"/>
      <c r="RWC680" s="275"/>
      <c r="RWQ680" s="247"/>
      <c r="RWR680" s="230"/>
      <c r="RWS680" s="275"/>
      <c r="RXG680" s="247"/>
      <c r="RXH680" s="230"/>
      <c r="RXI680" s="275"/>
      <c r="RXW680" s="247"/>
      <c r="RXX680" s="230"/>
      <c r="RXY680" s="275"/>
      <c r="RYM680" s="247"/>
      <c r="RYN680" s="230"/>
      <c r="RYO680" s="275"/>
      <c r="RZC680" s="247"/>
      <c r="RZD680" s="230"/>
      <c r="RZE680" s="275"/>
      <c r="RZS680" s="247"/>
      <c r="RZT680" s="230"/>
      <c r="RZU680" s="275"/>
      <c r="SAI680" s="247"/>
      <c r="SAJ680" s="230"/>
      <c r="SAK680" s="275"/>
      <c r="SAY680" s="247"/>
      <c r="SAZ680" s="230"/>
      <c r="SBA680" s="275"/>
      <c r="SBO680" s="247"/>
      <c r="SBP680" s="230"/>
      <c r="SBQ680" s="275"/>
      <c r="SCE680" s="247"/>
      <c r="SCF680" s="230"/>
      <c r="SCG680" s="275"/>
      <c r="SCU680" s="247"/>
      <c r="SCV680" s="230"/>
      <c r="SCW680" s="275"/>
      <c r="SDK680" s="247"/>
      <c r="SDL680" s="230"/>
      <c r="SDM680" s="275"/>
      <c r="SEA680" s="247"/>
      <c r="SEB680" s="230"/>
      <c r="SEC680" s="275"/>
      <c r="SEQ680" s="247"/>
      <c r="SER680" s="230"/>
      <c r="SES680" s="275"/>
      <c r="SFG680" s="247"/>
      <c r="SFH680" s="230"/>
      <c r="SFI680" s="275"/>
      <c r="SFW680" s="247"/>
      <c r="SFX680" s="230"/>
      <c r="SFY680" s="275"/>
      <c r="SGM680" s="247"/>
      <c r="SGN680" s="230"/>
      <c r="SGO680" s="275"/>
      <c r="SHC680" s="247"/>
      <c r="SHD680" s="230"/>
      <c r="SHE680" s="275"/>
      <c r="SHS680" s="247"/>
      <c r="SHT680" s="230"/>
      <c r="SHU680" s="275"/>
      <c r="SII680" s="247"/>
      <c r="SIJ680" s="230"/>
      <c r="SIK680" s="275"/>
      <c r="SIY680" s="247"/>
      <c r="SIZ680" s="230"/>
      <c r="SJA680" s="275"/>
      <c r="SJO680" s="247"/>
      <c r="SJP680" s="230"/>
      <c r="SJQ680" s="275"/>
      <c r="SKE680" s="247"/>
      <c r="SKF680" s="230"/>
      <c r="SKG680" s="275"/>
      <c r="SKU680" s="247"/>
      <c r="SKV680" s="230"/>
      <c r="SKW680" s="275"/>
      <c r="SLK680" s="247"/>
      <c r="SLL680" s="230"/>
      <c r="SLM680" s="275"/>
      <c r="SMA680" s="247"/>
      <c r="SMB680" s="230"/>
      <c r="SMC680" s="275"/>
      <c r="SMQ680" s="247"/>
      <c r="SMR680" s="230"/>
      <c r="SMS680" s="275"/>
      <c r="SNG680" s="247"/>
      <c r="SNH680" s="230"/>
      <c r="SNI680" s="275"/>
      <c r="SNW680" s="247"/>
      <c r="SNX680" s="230"/>
      <c r="SNY680" s="275"/>
      <c r="SOM680" s="247"/>
      <c r="SON680" s="230"/>
      <c r="SOO680" s="275"/>
      <c r="SPC680" s="247"/>
      <c r="SPD680" s="230"/>
      <c r="SPE680" s="275"/>
      <c r="SPS680" s="247"/>
      <c r="SPT680" s="230"/>
      <c r="SPU680" s="275"/>
      <c r="SQI680" s="247"/>
      <c r="SQJ680" s="230"/>
      <c r="SQK680" s="275"/>
      <c r="SQY680" s="247"/>
      <c r="SQZ680" s="230"/>
      <c r="SRA680" s="275"/>
      <c r="SRO680" s="247"/>
      <c r="SRP680" s="230"/>
      <c r="SRQ680" s="275"/>
      <c r="SSE680" s="247"/>
      <c r="SSF680" s="230"/>
      <c r="SSG680" s="275"/>
      <c r="SSU680" s="247"/>
      <c r="SSV680" s="230"/>
      <c r="SSW680" s="275"/>
      <c r="STK680" s="247"/>
      <c r="STL680" s="230"/>
      <c r="STM680" s="275"/>
      <c r="SUA680" s="247"/>
      <c r="SUB680" s="230"/>
      <c r="SUC680" s="275"/>
      <c r="SUQ680" s="247"/>
      <c r="SUR680" s="230"/>
      <c r="SUS680" s="275"/>
      <c r="SVG680" s="247"/>
      <c r="SVH680" s="230"/>
      <c r="SVI680" s="275"/>
      <c r="SVW680" s="247"/>
      <c r="SVX680" s="230"/>
      <c r="SVY680" s="275"/>
      <c r="SWM680" s="247"/>
      <c r="SWN680" s="230"/>
      <c r="SWO680" s="275"/>
      <c r="SXC680" s="247"/>
      <c r="SXD680" s="230"/>
      <c r="SXE680" s="275"/>
      <c r="SXS680" s="247"/>
      <c r="SXT680" s="230"/>
      <c r="SXU680" s="275"/>
      <c r="SYI680" s="247"/>
      <c r="SYJ680" s="230"/>
      <c r="SYK680" s="275"/>
      <c r="SYY680" s="247"/>
      <c r="SYZ680" s="230"/>
      <c r="SZA680" s="275"/>
      <c r="SZO680" s="247"/>
      <c r="SZP680" s="230"/>
      <c r="SZQ680" s="275"/>
      <c r="TAE680" s="247"/>
      <c r="TAF680" s="230"/>
      <c r="TAG680" s="275"/>
      <c r="TAU680" s="247"/>
      <c r="TAV680" s="230"/>
      <c r="TAW680" s="275"/>
      <c r="TBK680" s="247"/>
      <c r="TBL680" s="230"/>
      <c r="TBM680" s="275"/>
      <c r="TCA680" s="247"/>
      <c r="TCB680" s="230"/>
      <c r="TCC680" s="275"/>
      <c r="TCQ680" s="247"/>
      <c r="TCR680" s="230"/>
      <c r="TCS680" s="275"/>
      <c r="TDG680" s="247"/>
      <c r="TDH680" s="230"/>
      <c r="TDI680" s="275"/>
      <c r="TDW680" s="247"/>
      <c r="TDX680" s="230"/>
      <c r="TDY680" s="275"/>
      <c r="TEM680" s="247"/>
      <c r="TEN680" s="230"/>
      <c r="TEO680" s="275"/>
      <c r="TFC680" s="247"/>
      <c r="TFD680" s="230"/>
      <c r="TFE680" s="275"/>
      <c r="TFS680" s="247"/>
      <c r="TFT680" s="230"/>
      <c r="TFU680" s="275"/>
      <c r="TGI680" s="247"/>
      <c r="TGJ680" s="230"/>
      <c r="TGK680" s="275"/>
      <c r="TGY680" s="247"/>
      <c r="TGZ680" s="230"/>
      <c r="THA680" s="275"/>
      <c r="THO680" s="247"/>
      <c r="THP680" s="230"/>
      <c r="THQ680" s="275"/>
      <c r="TIE680" s="247"/>
      <c r="TIF680" s="230"/>
      <c r="TIG680" s="275"/>
      <c r="TIU680" s="247"/>
      <c r="TIV680" s="230"/>
      <c r="TIW680" s="275"/>
      <c r="TJK680" s="247"/>
      <c r="TJL680" s="230"/>
      <c r="TJM680" s="275"/>
      <c r="TKA680" s="247"/>
      <c r="TKB680" s="230"/>
      <c r="TKC680" s="275"/>
      <c r="TKQ680" s="247"/>
      <c r="TKR680" s="230"/>
      <c r="TKS680" s="275"/>
      <c r="TLG680" s="247"/>
      <c r="TLH680" s="230"/>
      <c r="TLI680" s="275"/>
      <c r="TLW680" s="247"/>
      <c r="TLX680" s="230"/>
      <c r="TLY680" s="275"/>
      <c r="TMM680" s="247"/>
      <c r="TMN680" s="230"/>
      <c r="TMO680" s="275"/>
      <c r="TNC680" s="247"/>
      <c r="TND680" s="230"/>
      <c r="TNE680" s="275"/>
      <c r="TNS680" s="247"/>
      <c r="TNT680" s="230"/>
      <c r="TNU680" s="275"/>
      <c r="TOI680" s="247"/>
      <c r="TOJ680" s="230"/>
      <c r="TOK680" s="275"/>
      <c r="TOY680" s="247"/>
      <c r="TOZ680" s="230"/>
      <c r="TPA680" s="275"/>
      <c r="TPO680" s="247"/>
      <c r="TPP680" s="230"/>
      <c r="TPQ680" s="275"/>
      <c r="TQE680" s="247"/>
      <c r="TQF680" s="230"/>
      <c r="TQG680" s="275"/>
      <c r="TQU680" s="247"/>
      <c r="TQV680" s="230"/>
      <c r="TQW680" s="275"/>
      <c r="TRK680" s="247"/>
      <c r="TRL680" s="230"/>
      <c r="TRM680" s="275"/>
      <c r="TSA680" s="247"/>
      <c r="TSB680" s="230"/>
      <c r="TSC680" s="275"/>
      <c r="TSQ680" s="247"/>
      <c r="TSR680" s="230"/>
      <c r="TSS680" s="275"/>
      <c r="TTG680" s="247"/>
      <c r="TTH680" s="230"/>
      <c r="TTI680" s="275"/>
      <c r="TTW680" s="247"/>
      <c r="TTX680" s="230"/>
      <c r="TTY680" s="275"/>
      <c r="TUM680" s="247"/>
      <c r="TUN680" s="230"/>
      <c r="TUO680" s="275"/>
      <c r="TVC680" s="247"/>
      <c r="TVD680" s="230"/>
      <c r="TVE680" s="275"/>
      <c r="TVS680" s="247"/>
      <c r="TVT680" s="230"/>
      <c r="TVU680" s="275"/>
      <c r="TWI680" s="247"/>
      <c r="TWJ680" s="230"/>
      <c r="TWK680" s="275"/>
      <c r="TWY680" s="247"/>
      <c r="TWZ680" s="230"/>
      <c r="TXA680" s="275"/>
      <c r="TXO680" s="247"/>
      <c r="TXP680" s="230"/>
      <c r="TXQ680" s="275"/>
      <c r="TYE680" s="247"/>
      <c r="TYF680" s="230"/>
      <c r="TYG680" s="275"/>
      <c r="TYU680" s="247"/>
      <c r="TYV680" s="230"/>
      <c r="TYW680" s="275"/>
      <c r="TZK680" s="247"/>
      <c r="TZL680" s="230"/>
      <c r="TZM680" s="275"/>
      <c r="UAA680" s="247"/>
      <c r="UAB680" s="230"/>
      <c r="UAC680" s="275"/>
      <c r="UAQ680" s="247"/>
      <c r="UAR680" s="230"/>
      <c r="UAS680" s="275"/>
      <c r="UBG680" s="247"/>
      <c r="UBH680" s="230"/>
      <c r="UBI680" s="275"/>
      <c r="UBW680" s="247"/>
      <c r="UBX680" s="230"/>
      <c r="UBY680" s="275"/>
      <c r="UCM680" s="247"/>
      <c r="UCN680" s="230"/>
      <c r="UCO680" s="275"/>
      <c r="UDC680" s="247"/>
      <c r="UDD680" s="230"/>
      <c r="UDE680" s="275"/>
      <c r="UDS680" s="247"/>
      <c r="UDT680" s="230"/>
      <c r="UDU680" s="275"/>
      <c r="UEI680" s="247"/>
      <c r="UEJ680" s="230"/>
      <c r="UEK680" s="275"/>
      <c r="UEY680" s="247"/>
      <c r="UEZ680" s="230"/>
      <c r="UFA680" s="275"/>
      <c r="UFO680" s="247"/>
      <c r="UFP680" s="230"/>
      <c r="UFQ680" s="275"/>
      <c r="UGE680" s="247"/>
      <c r="UGF680" s="230"/>
      <c r="UGG680" s="275"/>
      <c r="UGU680" s="247"/>
      <c r="UGV680" s="230"/>
      <c r="UGW680" s="275"/>
      <c r="UHK680" s="247"/>
      <c r="UHL680" s="230"/>
      <c r="UHM680" s="275"/>
      <c r="UIA680" s="247"/>
      <c r="UIB680" s="230"/>
      <c r="UIC680" s="275"/>
      <c r="UIQ680" s="247"/>
      <c r="UIR680" s="230"/>
      <c r="UIS680" s="275"/>
      <c r="UJG680" s="247"/>
      <c r="UJH680" s="230"/>
      <c r="UJI680" s="275"/>
      <c r="UJW680" s="247"/>
      <c r="UJX680" s="230"/>
      <c r="UJY680" s="275"/>
      <c r="UKM680" s="247"/>
      <c r="UKN680" s="230"/>
      <c r="UKO680" s="275"/>
      <c r="ULC680" s="247"/>
      <c r="ULD680" s="230"/>
      <c r="ULE680" s="275"/>
      <c r="ULS680" s="247"/>
      <c r="ULT680" s="230"/>
      <c r="ULU680" s="275"/>
      <c r="UMI680" s="247"/>
      <c r="UMJ680" s="230"/>
      <c r="UMK680" s="275"/>
      <c r="UMY680" s="247"/>
      <c r="UMZ680" s="230"/>
      <c r="UNA680" s="275"/>
      <c r="UNO680" s="247"/>
      <c r="UNP680" s="230"/>
      <c r="UNQ680" s="275"/>
      <c r="UOE680" s="247"/>
      <c r="UOF680" s="230"/>
      <c r="UOG680" s="275"/>
      <c r="UOU680" s="247"/>
      <c r="UOV680" s="230"/>
      <c r="UOW680" s="275"/>
      <c r="UPK680" s="247"/>
      <c r="UPL680" s="230"/>
      <c r="UPM680" s="275"/>
      <c r="UQA680" s="247"/>
      <c r="UQB680" s="230"/>
      <c r="UQC680" s="275"/>
      <c r="UQQ680" s="247"/>
      <c r="UQR680" s="230"/>
      <c r="UQS680" s="275"/>
      <c r="URG680" s="247"/>
      <c r="URH680" s="230"/>
      <c r="URI680" s="275"/>
      <c r="URW680" s="247"/>
      <c r="URX680" s="230"/>
      <c r="URY680" s="275"/>
      <c r="USM680" s="247"/>
      <c r="USN680" s="230"/>
      <c r="USO680" s="275"/>
      <c r="UTC680" s="247"/>
      <c r="UTD680" s="230"/>
      <c r="UTE680" s="275"/>
      <c r="UTS680" s="247"/>
      <c r="UTT680" s="230"/>
      <c r="UTU680" s="275"/>
      <c r="UUI680" s="247"/>
      <c r="UUJ680" s="230"/>
      <c r="UUK680" s="275"/>
      <c r="UUY680" s="247"/>
      <c r="UUZ680" s="230"/>
      <c r="UVA680" s="275"/>
      <c r="UVO680" s="247"/>
      <c r="UVP680" s="230"/>
      <c r="UVQ680" s="275"/>
      <c r="UWE680" s="247"/>
      <c r="UWF680" s="230"/>
      <c r="UWG680" s="275"/>
      <c r="UWU680" s="247"/>
      <c r="UWV680" s="230"/>
      <c r="UWW680" s="275"/>
      <c r="UXK680" s="247"/>
      <c r="UXL680" s="230"/>
      <c r="UXM680" s="275"/>
      <c r="UYA680" s="247"/>
      <c r="UYB680" s="230"/>
      <c r="UYC680" s="275"/>
      <c r="UYQ680" s="247"/>
      <c r="UYR680" s="230"/>
      <c r="UYS680" s="275"/>
      <c r="UZG680" s="247"/>
      <c r="UZH680" s="230"/>
      <c r="UZI680" s="275"/>
      <c r="UZW680" s="247"/>
      <c r="UZX680" s="230"/>
      <c r="UZY680" s="275"/>
      <c r="VAM680" s="247"/>
      <c r="VAN680" s="230"/>
      <c r="VAO680" s="275"/>
      <c r="VBC680" s="247"/>
      <c r="VBD680" s="230"/>
      <c r="VBE680" s="275"/>
      <c r="VBS680" s="247"/>
      <c r="VBT680" s="230"/>
      <c r="VBU680" s="275"/>
      <c r="VCI680" s="247"/>
      <c r="VCJ680" s="230"/>
      <c r="VCK680" s="275"/>
      <c r="VCY680" s="247"/>
      <c r="VCZ680" s="230"/>
      <c r="VDA680" s="275"/>
      <c r="VDO680" s="247"/>
      <c r="VDP680" s="230"/>
      <c r="VDQ680" s="275"/>
      <c r="VEE680" s="247"/>
      <c r="VEF680" s="230"/>
      <c r="VEG680" s="275"/>
      <c r="VEU680" s="247"/>
      <c r="VEV680" s="230"/>
      <c r="VEW680" s="275"/>
      <c r="VFK680" s="247"/>
      <c r="VFL680" s="230"/>
      <c r="VFM680" s="275"/>
      <c r="VGA680" s="247"/>
      <c r="VGB680" s="230"/>
      <c r="VGC680" s="275"/>
      <c r="VGQ680" s="247"/>
      <c r="VGR680" s="230"/>
      <c r="VGS680" s="275"/>
      <c r="VHG680" s="247"/>
      <c r="VHH680" s="230"/>
      <c r="VHI680" s="275"/>
      <c r="VHW680" s="247"/>
      <c r="VHX680" s="230"/>
      <c r="VHY680" s="275"/>
      <c r="VIM680" s="247"/>
      <c r="VIN680" s="230"/>
      <c r="VIO680" s="275"/>
      <c r="VJC680" s="247"/>
      <c r="VJD680" s="230"/>
      <c r="VJE680" s="275"/>
      <c r="VJS680" s="247"/>
      <c r="VJT680" s="230"/>
      <c r="VJU680" s="275"/>
      <c r="VKI680" s="247"/>
      <c r="VKJ680" s="230"/>
      <c r="VKK680" s="275"/>
      <c r="VKY680" s="247"/>
      <c r="VKZ680" s="230"/>
      <c r="VLA680" s="275"/>
      <c r="VLO680" s="247"/>
      <c r="VLP680" s="230"/>
      <c r="VLQ680" s="275"/>
      <c r="VME680" s="247"/>
      <c r="VMF680" s="230"/>
      <c r="VMG680" s="275"/>
      <c r="VMU680" s="247"/>
      <c r="VMV680" s="230"/>
      <c r="VMW680" s="275"/>
      <c r="VNK680" s="247"/>
      <c r="VNL680" s="230"/>
      <c r="VNM680" s="275"/>
      <c r="VOA680" s="247"/>
      <c r="VOB680" s="230"/>
      <c r="VOC680" s="275"/>
      <c r="VOQ680" s="247"/>
      <c r="VOR680" s="230"/>
      <c r="VOS680" s="275"/>
      <c r="VPG680" s="247"/>
      <c r="VPH680" s="230"/>
      <c r="VPI680" s="275"/>
      <c r="VPW680" s="247"/>
      <c r="VPX680" s="230"/>
      <c r="VPY680" s="275"/>
      <c r="VQM680" s="247"/>
      <c r="VQN680" s="230"/>
      <c r="VQO680" s="275"/>
      <c r="VRC680" s="247"/>
      <c r="VRD680" s="230"/>
      <c r="VRE680" s="275"/>
      <c r="VRS680" s="247"/>
      <c r="VRT680" s="230"/>
      <c r="VRU680" s="275"/>
      <c r="VSI680" s="247"/>
      <c r="VSJ680" s="230"/>
      <c r="VSK680" s="275"/>
      <c r="VSY680" s="247"/>
      <c r="VSZ680" s="230"/>
      <c r="VTA680" s="275"/>
      <c r="VTO680" s="247"/>
      <c r="VTP680" s="230"/>
      <c r="VTQ680" s="275"/>
      <c r="VUE680" s="247"/>
      <c r="VUF680" s="230"/>
      <c r="VUG680" s="275"/>
      <c r="VUU680" s="247"/>
      <c r="VUV680" s="230"/>
      <c r="VUW680" s="275"/>
      <c r="VVK680" s="247"/>
      <c r="VVL680" s="230"/>
      <c r="VVM680" s="275"/>
      <c r="VWA680" s="247"/>
      <c r="VWB680" s="230"/>
      <c r="VWC680" s="275"/>
      <c r="VWQ680" s="247"/>
      <c r="VWR680" s="230"/>
      <c r="VWS680" s="275"/>
      <c r="VXG680" s="247"/>
      <c r="VXH680" s="230"/>
      <c r="VXI680" s="275"/>
      <c r="VXW680" s="247"/>
      <c r="VXX680" s="230"/>
      <c r="VXY680" s="275"/>
      <c r="VYM680" s="247"/>
      <c r="VYN680" s="230"/>
      <c r="VYO680" s="275"/>
      <c r="VZC680" s="247"/>
      <c r="VZD680" s="230"/>
      <c r="VZE680" s="275"/>
      <c r="VZS680" s="247"/>
      <c r="VZT680" s="230"/>
      <c r="VZU680" s="275"/>
      <c r="WAI680" s="247"/>
      <c r="WAJ680" s="230"/>
      <c r="WAK680" s="275"/>
      <c r="WAY680" s="247"/>
      <c r="WAZ680" s="230"/>
      <c r="WBA680" s="275"/>
      <c r="WBO680" s="247"/>
      <c r="WBP680" s="230"/>
      <c r="WBQ680" s="275"/>
      <c r="WCE680" s="247"/>
      <c r="WCF680" s="230"/>
      <c r="WCG680" s="275"/>
      <c r="WCU680" s="247"/>
      <c r="WCV680" s="230"/>
      <c r="WCW680" s="275"/>
      <c r="WDK680" s="247"/>
      <c r="WDL680" s="230"/>
      <c r="WDM680" s="275"/>
      <c r="WEA680" s="247"/>
      <c r="WEB680" s="230"/>
      <c r="WEC680" s="275"/>
      <c r="WEQ680" s="247"/>
      <c r="WER680" s="230"/>
      <c r="WES680" s="275"/>
      <c r="WFG680" s="247"/>
      <c r="WFH680" s="230"/>
      <c r="WFI680" s="275"/>
      <c r="WFW680" s="247"/>
      <c r="WFX680" s="230"/>
      <c r="WFY680" s="275"/>
      <c r="WGM680" s="247"/>
      <c r="WGN680" s="230"/>
      <c r="WGO680" s="275"/>
      <c r="WHC680" s="247"/>
      <c r="WHD680" s="230"/>
      <c r="WHE680" s="275"/>
      <c r="WHS680" s="247"/>
      <c r="WHT680" s="230"/>
      <c r="WHU680" s="275"/>
      <c r="WII680" s="247"/>
      <c r="WIJ680" s="230"/>
      <c r="WIK680" s="275"/>
      <c r="WIY680" s="247"/>
      <c r="WIZ680" s="230"/>
      <c r="WJA680" s="275"/>
      <c r="WJO680" s="247"/>
      <c r="WJP680" s="230"/>
      <c r="WJQ680" s="275"/>
      <c r="WKE680" s="247"/>
      <c r="WKF680" s="230"/>
      <c r="WKG680" s="275"/>
      <c r="WKU680" s="247"/>
      <c r="WKV680" s="230"/>
      <c r="WKW680" s="275"/>
      <c r="WLK680" s="247"/>
      <c r="WLL680" s="230"/>
      <c r="WLM680" s="275"/>
      <c r="WMA680" s="247"/>
      <c r="WMB680" s="230"/>
      <c r="WMC680" s="275"/>
      <c r="WMQ680" s="247"/>
      <c r="WMR680" s="230"/>
      <c r="WMS680" s="275"/>
      <c r="WNG680" s="247"/>
      <c r="WNH680" s="230"/>
      <c r="WNI680" s="275"/>
      <c r="WNW680" s="247"/>
      <c r="WNX680" s="230"/>
      <c r="WNY680" s="275"/>
      <c r="WOM680" s="247"/>
      <c r="WON680" s="230"/>
      <c r="WOO680" s="275"/>
      <c r="WPC680" s="247"/>
      <c r="WPD680" s="230"/>
      <c r="WPE680" s="275"/>
      <c r="WPS680" s="247"/>
      <c r="WPT680" s="230"/>
      <c r="WPU680" s="275"/>
      <c r="WQI680" s="247"/>
      <c r="WQJ680" s="230"/>
      <c r="WQK680" s="275"/>
      <c r="WQY680" s="247"/>
      <c r="WQZ680" s="230"/>
      <c r="WRA680" s="275"/>
      <c r="WRO680" s="247"/>
      <c r="WRP680" s="230"/>
      <c r="WRQ680" s="275"/>
      <c r="WSE680" s="247"/>
      <c r="WSF680" s="230"/>
      <c r="WSG680" s="275"/>
      <c r="WSU680" s="247"/>
      <c r="WSV680" s="230"/>
      <c r="WSW680" s="275"/>
      <c r="WTK680" s="247"/>
      <c r="WTL680" s="230"/>
      <c r="WTM680" s="275"/>
      <c r="WUA680" s="247"/>
      <c r="WUB680" s="230"/>
      <c r="WUC680" s="275"/>
      <c r="WUQ680" s="247"/>
      <c r="WUR680" s="230"/>
      <c r="WUS680" s="275"/>
      <c r="WVG680" s="247"/>
      <c r="WVH680" s="230"/>
      <c r="WVI680" s="275"/>
      <c r="WVW680" s="247"/>
      <c r="WVX680" s="230"/>
      <c r="WVY680" s="275"/>
      <c r="WWM680" s="247"/>
      <c r="WWN680" s="230"/>
      <c r="WWO680" s="275"/>
      <c r="WXC680" s="247"/>
      <c r="WXD680" s="230"/>
      <c r="WXE680" s="275"/>
      <c r="WXS680" s="247"/>
      <c r="WXT680" s="230"/>
      <c r="WXU680" s="275"/>
      <c r="WYI680" s="247"/>
      <c r="WYJ680" s="230"/>
      <c r="WYK680" s="275"/>
      <c r="WYY680" s="247"/>
      <c r="WYZ680" s="230"/>
      <c r="WZA680" s="275"/>
      <c r="WZO680" s="247"/>
      <c r="WZP680" s="230"/>
      <c r="WZQ680" s="275"/>
      <c r="XAE680" s="247"/>
      <c r="XAF680" s="230"/>
      <c r="XAG680" s="275"/>
      <c r="XAU680" s="247"/>
      <c r="XAV680" s="230"/>
      <c r="XAW680" s="275"/>
      <c r="XBK680" s="247"/>
      <c r="XBL680" s="230"/>
      <c r="XBM680" s="275"/>
      <c r="XCA680" s="247"/>
      <c r="XCB680" s="230"/>
      <c r="XCC680" s="275"/>
      <c r="XCQ680" s="247"/>
      <c r="XCR680" s="230"/>
      <c r="XCS680" s="275"/>
      <c r="XDG680" s="247"/>
      <c r="XDH680" s="230"/>
      <c r="XDI680" s="275"/>
      <c r="XDW680" s="247"/>
      <c r="XDX680" s="230"/>
      <c r="XDY680" s="275"/>
      <c r="XEM680" s="247"/>
      <c r="XEN680" s="230"/>
      <c r="XEO680" s="275"/>
    </row>
    <row r="681" spans="1:16369" s="272" customFormat="1" hidden="1" x14ac:dyDescent="0.2">
      <c r="A681" s="239">
        <v>8</v>
      </c>
      <c r="B681" s="254" t="s">
        <v>2603</v>
      </c>
      <c r="C681" s="255">
        <f t="shared" si="377"/>
        <v>46066</v>
      </c>
      <c r="D681" s="219">
        <f t="shared" si="378"/>
        <v>46073</v>
      </c>
      <c r="E681" s="256">
        <f t="shared" si="364"/>
        <v>46098</v>
      </c>
      <c r="F681" s="256">
        <f t="shared" si="366"/>
        <v>46098</v>
      </c>
      <c r="G681" s="256">
        <f t="shared" si="367"/>
        <v>46098</v>
      </c>
      <c r="H681" s="219">
        <f t="shared" si="368"/>
        <v>46101</v>
      </c>
      <c r="I681" s="256">
        <f t="shared" si="369"/>
        <v>46101</v>
      </c>
      <c r="J681" s="219">
        <f t="shared" si="370"/>
        <v>46102</v>
      </c>
      <c r="K681" s="256">
        <f t="shared" si="371"/>
        <v>46103</v>
      </c>
      <c r="L681" s="256">
        <f t="shared" si="372"/>
        <v>46105</v>
      </c>
      <c r="M681" s="301">
        <f t="shared" si="359"/>
        <v>46106</v>
      </c>
      <c r="N681" s="301">
        <f t="shared" si="373"/>
        <v>46108</v>
      </c>
      <c r="O681" s="256">
        <f t="shared" si="374"/>
        <v>46108</v>
      </c>
      <c r="P681" s="256">
        <f t="shared" si="375"/>
        <v>46111</v>
      </c>
      <c r="Q681" s="301">
        <f t="shared" si="376"/>
        <v>46113</v>
      </c>
      <c r="AE681" s="247"/>
      <c r="AF681" s="230"/>
      <c r="AG681" s="275"/>
      <c r="AU681" s="247"/>
      <c r="AV681" s="230"/>
      <c r="AW681" s="275"/>
      <c r="BK681" s="247"/>
      <c r="BL681" s="230"/>
      <c r="BM681" s="275"/>
      <c r="CA681" s="247"/>
      <c r="CB681" s="230"/>
      <c r="CC681" s="275"/>
      <c r="CQ681" s="247"/>
      <c r="CR681" s="230"/>
      <c r="CS681" s="275"/>
      <c r="DG681" s="247"/>
      <c r="DH681" s="230"/>
      <c r="DI681" s="275"/>
      <c r="DW681" s="247"/>
      <c r="DX681" s="230"/>
      <c r="DY681" s="275"/>
      <c r="EM681" s="247"/>
      <c r="EN681" s="230"/>
      <c r="EO681" s="275"/>
      <c r="FC681" s="247"/>
      <c r="FD681" s="230"/>
      <c r="FE681" s="275"/>
      <c r="FS681" s="247"/>
      <c r="FT681" s="230"/>
      <c r="FU681" s="275"/>
      <c r="GI681" s="247"/>
      <c r="GJ681" s="230"/>
      <c r="GK681" s="275"/>
      <c r="GY681" s="247"/>
      <c r="GZ681" s="230"/>
      <c r="HA681" s="275"/>
      <c r="HO681" s="247"/>
      <c r="HP681" s="230"/>
      <c r="HQ681" s="275"/>
      <c r="IE681" s="247"/>
      <c r="IF681" s="230"/>
      <c r="IG681" s="275"/>
      <c r="IU681" s="247"/>
      <c r="IV681" s="230"/>
      <c r="IW681" s="275"/>
      <c r="JK681" s="247"/>
      <c r="JL681" s="230"/>
      <c r="JM681" s="275"/>
      <c r="KA681" s="247"/>
      <c r="KB681" s="230"/>
      <c r="KC681" s="275"/>
      <c r="KQ681" s="247"/>
      <c r="KR681" s="230"/>
      <c r="KS681" s="275"/>
      <c r="LG681" s="247"/>
      <c r="LH681" s="230"/>
      <c r="LI681" s="275"/>
      <c r="LW681" s="247"/>
      <c r="LX681" s="230"/>
      <c r="LY681" s="275"/>
      <c r="MM681" s="247"/>
      <c r="MN681" s="230"/>
      <c r="MO681" s="275"/>
      <c r="NC681" s="247"/>
      <c r="ND681" s="230"/>
      <c r="NE681" s="275"/>
      <c r="NS681" s="247"/>
      <c r="NT681" s="230"/>
      <c r="NU681" s="275"/>
      <c r="OI681" s="247"/>
      <c r="OJ681" s="230"/>
      <c r="OK681" s="275"/>
      <c r="OY681" s="247"/>
      <c r="OZ681" s="230"/>
      <c r="PA681" s="275"/>
      <c r="PO681" s="247"/>
      <c r="PP681" s="230"/>
      <c r="PQ681" s="275"/>
      <c r="QE681" s="247"/>
      <c r="QF681" s="230"/>
      <c r="QG681" s="275"/>
      <c r="QU681" s="247"/>
      <c r="QV681" s="230"/>
      <c r="QW681" s="275"/>
      <c r="RK681" s="247"/>
      <c r="RL681" s="230"/>
      <c r="RM681" s="275"/>
      <c r="SA681" s="247"/>
      <c r="SB681" s="230"/>
      <c r="SC681" s="275"/>
      <c r="SQ681" s="247"/>
      <c r="SR681" s="230"/>
      <c r="SS681" s="275"/>
      <c r="TG681" s="247"/>
      <c r="TH681" s="230"/>
      <c r="TI681" s="275"/>
      <c r="TW681" s="247"/>
      <c r="TX681" s="230"/>
      <c r="TY681" s="275"/>
      <c r="UM681" s="247"/>
      <c r="UN681" s="230"/>
      <c r="UO681" s="275"/>
      <c r="VC681" s="247"/>
      <c r="VD681" s="230"/>
      <c r="VE681" s="275"/>
      <c r="VS681" s="247"/>
      <c r="VT681" s="230"/>
      <c r="VU681" s="275"/>
      <c r="WI681" s="247"/>
      <c r="WJ681" s="230"/>
      <c r="WK681" s="275"/>
      <c r="WY681" s="247"/>
      <c r="WZ681" s="230"/>
      <c r="XA681" s="275"/>
      <c r="XO681" s="247"/>
      <c r="XP681" s="230"/>
      <c r="XQ681" s="275"/>
      <c r="YE681" s="247"/>
      <c r="YF681" s="230"/>
      <c r="YG681" s="275"/>
      <c r="YU681" s="247"/>
      <c r="YV681" s="230"/>
      <c r="YW681" s="275"/>
      <c r="ZK681" s="247"/>
      <c r="ZL681" s="230"/>
      <c r="ZM681" s="275"/>
      <c r="AAA681" s="247"/>
      <c r="AAB681" s="230"/>
      <c r="AAC681" s="275"/>
      <c r="AAQ681" s="247"/>
      <c r="AAR681" s="230"/>
      <c r="AAS681" s="275"/>
      <c r="ABG681" s="247"/>
      <c r="ABH681" s="230"/>
      <c r="ABI681" s="275"/>
      <c r="ABW681" s="247"/>
      <c r="ABX681" s="230"/>
      <c r="ABY681" s="275"/>
      <c r="ACM681" s="247"/>
      <c r="ACN681" s="230"/>
      <c r="ACO681" s="275"/>
      <c r="ADC681" s="247"/>
      <c r="ADD681" s="230"/>
      <c r="ADE681" s="275"/>
      <c r="ADS681" s="247"/>
      <c r="ADT681" s="230"/>
      <c r="ADU681" s="275"/>
      <c r="AEI681" s="247"/>
      <c r="AEJ681" s="230"/>
      <c r="AEK681" s="275"/>
      <c r="AEY681" s="247"/>
      <c r="AEZ681" s="230"/>
      <c r="AFA681" s="275"/>
      <c r="AFO681" s="247"/>
      <c r="AFP681" s="230"/>
      <c r="AFQ681" s="275"/>
      <c r="AGE681" s="247"/>
      <c r="AGF681" s="230"/>
      <c r="AGG681" s="275"/>
      <c r="AGU681" s="247"/>
      <c r="AGV681" s="230"/>
      <c r="AGW681" s="275"/>
      <c r="AHK681" s="247"/>
      <c r="AHL681" s="230"/>
      <c r="AHM681" s="275"/>
      <c r="AIA681" s="247"/>
      <c r="AIB681" s="230"/>
      <c r="AIC681" s="275"/>
      <c r="AIQ681" s="247"/>
      <c r="AIR681" s="230"/>
      <c r="AIS681" s="275"/>
      <c r="AJG681" s="247"/>
      <c r="AJH681" s="230"/>
      <c r="AJI681" s="275"/>
      <c r="AJW681" s="247"/>
      <c r="AJX681" s="230"/>
      <c r="AJY681" s="275"/>
      <c r="AKM681" s="247"/>
      <c r="AKN681" s="230"/>
      <c r="AKO681" s="275"/>
      <c r="ALC681" s="247"/>
      <c r="ALD681" s="230"/>
      <c r="ALE681" s="275"/>
      <c r="ALS681" s="247"/>
      <c r="ALT681" s="230"/>
      <c r="ALU681" s="275"/>
      <c r="AMI681" s="247"/>
      <c r="AMJ681" s="230"/>
      <c r="AMK681" s="275"/>
      <c r="AMY681" s="247"/>
      <c r="AMZ681" s="230"/>
      <c r="ANA681" s="275"/>
      <c r="ANO681" s="247"/>
      <c r="ANP681" s="230"/>
      <c r="ANQ681" s="275"/>
      <c r="AOE681" s="247"/>
      <c r="AOF681" s="230"/>
      <c r="AOG681" s="275"/>
      <c r="AOU681" s="247"/>
      <c r="AOV681" s="230"/>
      <c r="AOW681" s="275"/>
      <c r="APK681" s="247"/>
      <c r="APL681" s="230"/>
      <c r="APM681" s="275"/>
      <c r="AQA681" s="247"/>
      <c r="AQB681" s="230"/>
      <c r="AQC681" s="275"/>
      <c r="AQQ681" s="247"/>
      <c r="AQR681" s="230"/>
      <c r="AQS681" s="275"/>
      <c r="ARG681" s="247"/>
      <c r="ARH681" s="230"/>
      <c r="ARI681" s="275"/>
      <c r="ARW681" s="247"/>
      <c r="ARX681" s="230"/>
      <c r="ARY681" s="275"/>
      <c r="ASM681" s="247"/>
      <c r="ASN681" s="230"/>
      <c r="ASO681" s="275"/>
      <c r="ATC681" s="247"/>
      <c r="ATD681" s="230"/>
      <c r="ATE681" s="275"/>
      <c r="ATS681" s="247"/>
      <c r="ATT681" s="230"/>
      <c r="ATU681" s="275"/>
      <c r="AUI681" s="247"/>
      <c r="AUJ681" s="230"/>
      <c r="AUK681" s="275"/>
      <c r="AUY681" s="247"/>
      <c r="AUZ681" s="230"/>
      <c r="AVA681" s="275"/>
      <c r="AVO681" s="247"/>
      <c r="AVP681" s="230"/>
      <c r="AVQ681" s="275"/>
      <c r="AWE681" s="247"/>
      <c r="AWF681" s="230"/>
      <c r="AWG681" s="275"/>
      <c r="AWU681" s="247"/>
      <c r="AWV681" s="230"/>
      <c r="AWW681" s="275"/>
      <c r="AXK681" s="247"/>
      <c r="AXL681" s="230"/>
      <c r="AXM681" s="275"/>
      <c r="AYA681" s="247"/>
      <c r="AYB681" s="230"/>
      <c r="AYC681" s="275"/>
      <c r="AYQ681" s="247"/>
      <c r="AYR681" s="230"/>
      <c r="AYS681" s="275"/>
      <c r="AZG681" s="247"/>
      <c r="AZH681" s="230"/>
      <c r="AZI681" s="275"/>
      <c r="AZW681" s="247"/>
      <c r="AZX681" s="230"/>
      <c r="AZY681" s="275"/>
      <c r="BAM681" s="247"/>
      <c r="BAN681" s="230"/>
      <c r="BAO681" s="275"/>
      <c r="BBC681" s="247"/>
      <c r="BBD681" s="230"/>
      <c r="BBE681" s="275"/>
      <c r="BBS681" s="247"/>
      <c r="BBT681" s="230"/>
      <c r="BBU681" s="275"/>
      <c r="BCI681" s="247"/>
      <c r="BCJ681" s="230"/>
      <c r="BCK681" s="275"/>
      <c r="BCY681" s="247"/>
      <c r="BCZ681" s="230"/>
      <c r="BDA681" s="275"/>
      <c r="BDO681" s="247"/>
      <c r="BDP681" s="230"/>
      <c r="BDQ681" s="275"/>
      <c r="BEE681" s="247"/>
      <c r="BEF681" s="230"/>
      <c r="BEG681" s="275"/>
      <c r="BEU681" s="247"/>
      <c r="BEV681" s="230"/>
      <c r="BEW681" s="275"/>
      <c r="BFK681" s="247"/>
      <c r="BFL681" s="230"/>
      <c r="BFM681" s="275"/>
      <c r="BGA681" s="247"/>
      <c r="BGB681" s="230"/>
      <c r="BGC681" s="275"/>
      <c r="BGQ681" s="247"/>
      <c r="BGR681" s="230"/>
      <c r="BGS681" s="275"/>
      <c r="BHG681" s="247"/>
      <c r="BHH681" s="230"/>
      <c r="BHI681" s="275"/>
      <c r="BHW681" s="247"/>
      <c r="BHX681" s="230"/>
      <c r="BHY681" s="275"/>
      <c r="BIM681" s="247"/>
      <c r="BIN681" s="230"/>
      <c r="BIO681" s="275"/>
      <c r="BJC681" s="247"/>
      <c r="BJD681" s="230"/>
      <c r="BJE681" s="275"/>
      <c r="BJS681" s="247"/>
      <c r="BJT681" s="230"/>
      <c r="BJU681" s="275"/>
      <c r="BKI681" s="247"/>
      <c r="BKJ681" s="230"/>
      <c r="BKK681" s="275"/>
      <c r="BKY681" s="247"/>
      <c r="BKZ681" s="230"/>
      <c r="BLA681" s="275"/>
      <c r="BLO681" s="247"/>
      <c r="BLP681" s="230"/>
      <c r="BLQ681" s="275"/>
      <c r="BME681" s="247"/>
      <c r="BMF681" s="230"/>
      <c r="BMG681" s="275"/>
      <c r="BMU681" s="247"/>
      <c r="BMV681" s="230"/>
      <c r="BMW681" s="275"/>
      <c r="BNK681" s="247"/>
      <c r="BNL681" s="230"/>
      <c r="BNM681" s="275"/>
      <c r="BOA681" s="247"/>
      <c r="BOB681" s="230"/>
      <c r="BOC681" s="275"/>
      <c r="BOQ681" s="247"/>
      <c r="BOR681" s="230"/>
      <c r="BOS681" s="275"/>
      <c r="BPG681" s="247"/>
      <c r="BPH681" s="230"/>
      <c r="BPI681" s="275"/>
      <c r="BPW681" s="247"/>
      <c r="BPX681" s="230"/>
      <c r="BPY681" s="275"/>
      <c r="BQM681" s="247"/>
      <c r="BQN681" s="230"/>
      <c r="BQO681" s="275"/>
      <c r="BRC681" s="247"/>
      <c r="BRD681" s="230"/>
      <c r="BRE681" s="275"/>
      <c r="BRS681" s="247"/>
      <c r="BRT681" s="230"/>
      <c r="BRU681" s="275"/>
      <c r="BSI681" s="247"/>
      <c r="BSJ681" s="230"/>
      <c r="BSK681" s="275"/>
      <c r="BSY681" s="247"/>
      <c r="BSZ681" s="230"/>
      <c r="BTA681" s="275"/>
      <c r="BTO681" s="247"/>
      <c r="BTP681" s="230"/>
      <c r="BTQ681" s="275"/>
      <c r="BUE681" s="247"/>
      <c r="BUF681" s="230"/>
      <c r="BUG681" s="275"/>
      <c r="BUU681" s="247"/>
      <c r="BUV681" s="230"/>
      <c r="BUW681" s="275"/>
      <c r="BVK681" s="247"/>
      <c r="BVL681" s="230"/>
      <c r="BVM681" s="275"/>
      <c r="BWA681" s="247"/>
      <c r="BWB681" s="230"/>
      <c r="BWC681" s="275"/>
      <c r="BWQ681" s="247"/>
      <c r="BWR681" s="230"/>
      <c r="BWS681" s="275"/>
      <c r="BXG681" s="247"/>
      <c r="BXH681" s="230"/>
      <c r="BXI681" s="275"/>
      <c r="BXW681" s="247"/>
      <c r="BXX681" s="230"/>
      <c r="BXY681" s="275"/>
      <c r="BYM681" s="247"/>
      <c r="BYN681" s="230"/>
      <c r="BYO681" s="275"/>
      <c r="BZC681" s="247"/>
      <c r="BZD681" s="230"/>
      <c r="BZE681" s="275"/>
      <c r="BZS681" s="247"/>
      <c r="BZT681" s="230"/>
      <c r="BZU681" s="275"/>
      <c r="CAI681" s="247"/>
      <c r="CAJ681" s="230"/>
      <c r="CAK681" s="275"/>
      <c r="CAY681" s="247"/>
      <c r="CAZ681" s="230"/>
      <c r="CBA681" s="275"/>
      <c r="CBO681" s="247"/>
      <c r="CBP681" s="230"/>
      <c r="CBQ681" s="275"/>
      <c r="CCE681" s="247"/>
      <c r="CCF681" s="230"/>
      <c r="CCG681" s="275"/>
      <c r="CCU681" s="247"/>
      <c r="CCV681" s="230"/>
      <c r="CCW681" s="275"/>
      <c r="CDK681" s="247"/>
      <c r="CDL681" s="230"/>
      <c r="CDM681" s="275"/>
      <c r="CEA681" s="247"/>
      <c r="CEB681" s="230"/>
      <c r="CEC681" s="275"/>
      <c r="CEQ681" s="247"/>
      <c r="CER681" s="230"/>
      <c r="CES681" s="275"/>
      <c r="CFG681" s="247"/>
      <c r="CFH681" s="230"/>
      <c r="CFI681" s="275"/>
      <c r="CFW681" s="247"/>
      <c r="CFX681" s="230"/>
      <c r="CFY681" s="275"/>
      <c r="CGM681" s="247"/>
      <c r="CGN681" s="230"/>
      <c r="CGO681" s="275"/>
      <c r="CHC681" s="247"/>
      <c r="CHD681" s="230"/>
      <c r="CHE681" s="275"/>
      <c r="CHS681" s="247"/>
      <c r="CHT681" s="230"/>
      <c r="CHU681" s="275"/>
      <c r="CII681" s="247"/>
      <c r="CIJ681" s="230"/>
      <c r="CIK681" s="275"/>
      <c r="CIY681" s="247"/>
      <c r="CIZ681" s="230"/>
      <c r="CJA681" s="275"/>
      <c r="CJO681" s="247"/>
      <c r="CJP681" s="230"/>
      <c r="CJQ681" s="275"/>
      <c r="CKE681" s="247"/>
      <c r="CKF681" s="230"/>
      <c r="CKG681" s="275"/>
      <c r="CKU681" s="247"/>
      <c r="CKV681" s="230"/>
      <c r="CKW681" s="275"/>
      <c r="CLK681" s="247"/>
      <c r="CLL681" s="230"/>
      <c r="CLM681" s="275"/>
      <c r="CMA681" s="247"/>
      <c r="CMB681" s="230"/>
      <c r="CMC681" s="275"/>
      <c r="CMQ681" s="247"/>
      <c r="CMR681" s="230"/>
      <c r="CMS681" s="275"/>
      <c r="CNG681" s="247"/>
      <c r="CNH681" s="230"/>
      <c r="CNI681" s="275"/>
      <c r="CNW681" s="247"/>
      <c r="CNX681" s="230"/>
      <c r="CNY681" s="275"/>
      <c r="COM681" s="247"/>
      <c r="CON681" s="230"/>
      <c r="COO681" s="275"/>
      <c r="CPC681" s="247"/>
      <c r="CPD681" s="230"/>
      <c r="CPE681" s="275"/>
      <c r="CPS681" s="247"/>
      <c r="CPT681" s="230"/>
      <c r="CPU681" s="275"/>
      <c r="CQI681" s="247"/>
      <c r="CQJ681" s="230"/>
      <c r="CQK681" s="275"/>
      <c r="CQY681" s="247"/>
      <c r="CQZ681" s="230"/>
      <c r="CRA681" s="275"/>
      <c r="CRO681" s="247"/>
      <c r="CRP681" s="230"/>
      <c r="CRQ681" s="275"/>
      <c r="CSE681" s="247"/>
      <c r="CSF681" s="230"/>
      <c r="CSG681" s="275"/>
      <c r="CSU681" s="247"/>
      <c r="CSV681" s="230"/>
      <c r="CSW681" s="275"/>
      <c r="CTK681" s="247"/>
      <c r="CTL681" s="230"/>
      <c r="CTM681" s="275"/>
      <c r="CUA681" s="247"/>
      <c r="CUB681" s="230"/>
      <c r="CUC681" s="275"/>
      <c r="CUQ681" s="247"/>
      <c r="CUR681" s="230"/>
      <c r="CUS681" s="275"/>
      <c r="CVG681" s="247"/>
      <c r="CVH681" s="230"/>
      <c r="CVI681" s="275"/>
      <c r="CVW681" s="247"/>
      <c r="CVX681" s="230"/>
      <c r="CVY681" s="275"/>
      <c r="CWM681" s="247"/>
      <c r="CWN681" s="230"/>
      <c r="CWO681" s="275"/>
      <c r="CXC681" s="247"/>
      <c r="CXD681" s="230"/>
      <c r="CXE681" s="275"/>
      <c r="CXS681" s="247"/>
      <c r="CXT681" s="230"/>
      <c r="CXU681" s="275"/>
      <c r="CYI681" s="247"/>
      <c r="CYJ681" s="230"/>
      <c r="CYK681" s="275"/>
      <c r="CYY681" s="247"/>
      <c r="CYZ681" s="230"/>
      <c r="CZA681" s="275"/>
      <c r="CZO681" s="247"/>
      <c r="CZP681" s="230"/>
      <c r="CZQ681" s="275"/>
      <c r="DAE681" s="247"/>
      <c r="DAF681" s="230"/>
      <c r="DAG681" s="275"/>
      <c r="DAU681" s="247"/>
      <c r="DAV681" s="230"/>
      <c r="DAW681" s="275"/>
      <c r="DBK681" s="247"/>
      <c r="DBL681" s="230"/>
      <c r="DBM681" s="275"/>
      <c r="DCA681" s="247"/>
      <c r="DCB681" s="230"/>
      <c r="DCC681" s="275"/>
      <c r="DCQ681" s="247"/>
      <c r="DCR681" s="230"/>
      <c r="DCS681" s="275"/>
      <c r="DDG681" s="247"/>
      <c r="DDH681" s="230"/>
      <c r="DDI681" s="275"/>
      <c r="DDW681" s="247"/>
      <c r="DDX681" s="230"/>
      <c r="DDY681" s="275"/>
      <c r="DEM681" s="247"/>
      <c r="DEN681" s="230"/>
      <c r="DEO681" s="275"/>
      <c r="DFC681" s="247"/>
      <c r="DFD681" s="230"/>
      <c r="DFE681" s="275"/>
      <c r="DFS681" s="247"/>
      <c r="DFT681" s="230"/>
      <c r="DFU681" s="275"/>
      <c r="DGI681" s="247"/>
      <c r="DGJ681" s="230"/>
      <c r="DGK681" s="275"/>
      <c r="DGY681" s="247"/>
      <c r="DGZ681" s="230"/>
      <c r="DHA681" s="275"/>
      <c r="DHO681" s="247"/>
      <c r="DHP681" s="230"/>
      <c r="DHQ681" s="275"/>
      <c r="DIE681" s="247"/>
      <c r="DIF681" s="230"/>
      <c r="DIG681" s="275"/>
      <c r="DIU681" s="247"/>
      <c r="DIV681" s="230"/>
      <c r="DIW681" s="275"/>
      <c r="DJK681" s="247"/>
      <c r="DJL681" s="230"/>
      <c r="DJM681" s="275"/>
      <c r="DKA681" s="247"/>
      <c r="DKB681" s="230"/>
      <c r="DKC681" s="275"/>
      <c r="DKQ681" s="247"/>
      <c r="DKR681" s="230"/>
      <c r="DKS681" s="275"/>
      <c r="DLG681" s="247"/>
      <c r="DLH681" s="230"/>
      <c r="DLI681" s="275"/>
      <c r="DLW681" s="247"/>
      <c r="DLX681" s="230"/>
      <c r="DLY681" s="275"/>
      <c r="DMM681" s="247"/>
      <c r="DMN681" s="230"/>
      <c r="DMO681" s="275"/>
      <c r="DNC681" s="247"/>
      <c r="DND681" s="230"/>
      <c r="DNE681" s="275"/>
      <c r="DNS681" s="247"/>
      <c r="DNT681" s="230"/>
      <c r="DNU681" s="275"/>
      <c r="DOI681" s="247"/>
      <c r="DOJ681" s="230"/>
      <c r="DOK681" s="275"/>
      <c r="DOY681" s="247"/>
      <c r="DOZ681" s="230"/>
      <c r="DPA681" s="275"/>
      <c r="DPO681" s="247"/>
      <c r="DPP681" s="230"/>
      <c r="DPQ681" s="275"/>
      <c r="DQE681" s="247"/>
      <c r="DQF681" s="230"/>
      <c r="DQG681" s="275"/>
      <c r="DQU681" s="247"/>
      <c r="DQV681" s="230"/>
      <c r="DQW681" s="275"/>
      <c r="DRK681" s="247"/>
      <c r="DRL681" s="230"/>
      <c r="DRM681" s="275"/>
      <c r="DSA681" s="247"/>
      <c r="DSB681" s="230"/>
      <c r="DSC681" s="275"/>
      <c r="DSQ681" s="247"/>
      <c r="DSR681" s="230"/>
      <c r="DSS681" s="275"/>
      <c r="DTG681" s="247"/>
      <c r="DTH681" s="230"/>
      <c r="DTI681" s="275"/>
      <c r="DTW681" s="247"/>
      <c r="DTX681" s="230"/>
      <c r="DTY681" s="275"/>
      <c r="DUM681" s="247"/>
      <c r="DUN681" s="230"/>
      <c r="DUO681" s="275"/>
      <c r="DVC681" s="247"/>
      <c r="DVD681" s="230"/>
      <c r="DVE681" s="275"/>
      <c r="DVS681" s="247"/>
      <c r="DVT681" s="230"/>
      <c r="DVU681" s="275"/>
      <c r="DWI681" s="247"/>
      <c r="DWJ681" s="230"/>
      <c r="DWK681" s="275"/>
      <c r="DWY681" s="247"/>
      <c r="DWZ681" s="230"/>
      <c r="DXA681" s="275"/>
      <c r="DXO681" s="247"/>
      <c r="DXP681" s="230"/>
      <c r="DXQ681" s="275"/>
      <c r="DYE681" s="247"/>
      <c r="DYF681" s="230"/>
      <c r="DYG681" s="275"/>
      <c r="DYU681" s="247"/>
      <c r="DYV681" s="230"/>
      <c r="DYW681" s="275"/>
      <c r="DZK681" s="247"/>
      <c r="DZL681" s="230"/>
      <c r="DZM681" s="275"/>
      <c r="EAA681" s="247"/>
      <c r="EAB681" s="230"/>
      <c r="EAC681" s="275"/>
      <c r="EAQ681" s="247"/>
      <c r="EAR681" s="230"/>
      <c r="EAS681" s="275"/>
      <c r="EBG681" s="247"/>
      <c r="EBH681" s="230"/>
      <c r="EBI681" s="275"/>
      <c r="EBW681" s="247"/>
      <c r="EBX681" s="230"/>
      <c r="EBY681" s="275"/>
      <c r="ECM681" s="247"/>
      <c r="ECN681" s="230"/>
      <c r="ECO681" s="275"/>
      <c r="EDC681" s="247"/>
      <c r="EDD681" s="230"/>
      <c r="EDE681" s="275"/>
      <c r="EDS681" s="247"/>
      <c r="EDT681" s="230"/>
      <c r="EDU681" s="275"/>
      <c r="EEI681" s="247"/>
      <c r="EEJ681" s="230"/>
      <c r="EEK681" s="275"/>
      <c r="EEY681" s="247"/>
      <c r="EEZ681" s="230"/>
      <c r="EFA681" s="275"/>
      <c r="EFO681" s="247"/>
      <c r="EFP681" s="230"/>
      <c r="EFQ681" s="275"/>
      <c r="EGE681" s="247"/>
      <c r="EGF681" s="230"/>
      <c r="EGG681" s="275"/>
      <c r="EGU681" s="247"/>
      <c r="EGV681" s="230"/>
      <c r="EGW681" s="275"/>
      <c r="EHK681" s="247"/>
      <c r="EHL681" s="230"/>
      <c r="EHM681" s="275"/>
      <c r="EIA681" s="247"/>
      <c r="EIB681" s="230"/>
      <c r="EIC681" s="275"/>
      <c r="EIQ681" s="247"/>
      <c r="EIR681" s="230"/>
      <c r="EIS681" s="275"/>
      <c r="EJG681" s="247"/>
      <c r="EJH681" s="230"/>
      <c r="EJI681" s="275"/>
      <c r="EJW681" s="247"/>
      <c r="EJX681" s="230"/>
      <c r="EJY681" s="275"/>
      <c r="EKM681" s="247"/>
      <c r="EKN681" s="230"/>
      <c r="EKO681" s="275"/>
      <c r="ELC681" s="247"/>
      <c r="ELD681" s="230"/>
      <c r="ELE681" s="275"/>
      <c r="ELS681" s="247"/>
      <c r="ELT681" s="230"/>
      <c r="ELU681" s="275"/>
      <c r="EMI681" s="247"/>
      <c r="EMJ681" s="230"/>
      <c r="EMK681" s="275"/>
      <c r="EMY681" s="247"/>
      <c r="EMZ681" s="230"/>
      <c r="ENA681" s="275"/>
      <c r="ENO681" s="247"/>
      <c r="ENP681" s="230"/>
      <c r="ENQ681" s="275"/>
      <c r="EOE681" s="247"/>
      <c r="EOF681" s="230"/>
      <c r="EOG681" s="275"/>
      <c r="EOU681" s="247"/>
      <c r="EOV681" s="230"/>
      <c r="EOW681" s="275"/>
      <c r="EPK681" s="247"/>
      <c r="EPL681" s="230"/>
      <c r="EPM681" s="275"/>
      <c r="EQA681" s="247"/>
      <c r="EQB681" s="230"/>
      <c r="EQC681" s="275"/>
      <c r="EQQ681" s="247"/>
      <c r="EQR681" s="230"/>
      <c r="EQS681" s="275"/>
      <c r="ERG681" s="247"/>
      <c r="ERH681" s="230"/>
      <c r="ERI681" s="275"/>
      <c r="ERW681" s="247"/>
      <c r="ERX681" s="230"/>
      <c r="ERY681" s="275"/>
      <c r="ESM681" s="247"/>
      <c r="ESN681" s="230"/>
      <c r="ESO681" s="275"/>
      <c r="ETC681" s="247"/>
      <c r="ETD681" s="230"/>
      <c r="ETE681" s="275"/>
      <c r="ETS681" s="247"/>
      <c r="ETT681" s="230"/>
      <c r="ETU681" s="275"/>
      <c r="EUI681" s="247"/>
      <c r="EUJ681" s="230"/>
      <c r="EUK681" s="275"/>
      <c r="EUY681" s="247"/>
      <c r="EUZ681" s="230"/>
      <c r="EVA681" s="275"/>
      <c r="EVO681" s="247"/>
      <c r="EVP681" s="230"/>
      <c r="EVQ681" s="275"/>
      <c r="EWE681" s="247"/>
      <c r="EWF681" s="230"/>
      <c r="EWG681" s="275"/>
      <c r="EWU681" s="247"/>
      <c r="EWV681" s="230"/>
      <c r="EWW681" s="275"/>
      <c r="EXK681" s="247"/>
      <c r="EXL681" s="230"/>
      <c r="EXM681" s="275"/>
      <c r="EYA681" s="247"/>
      <c r="EYB681" s="230"/>
      <c r="EYC681" s="275"/>
      <c r="EYQ681" s="247"/>
      <c r="EYR681" s="230"/>
      <c r="EYS681" s="275"/>
      <c r="EZG681" s="247"/>
      <c r="EZH681" s="230"/>
      <c r="EZI681" s="275"/>
      <c r="EZW681" s="247"/>
      <c r="EZX681" s="230"/>
      <c r="EZY681" s="275"/>
      <c r="FAM681" s="247"/>
      <c r="FAN681" s="230"/>
      <c r="FAO681" s="275"/>
      <c r="FBC681" s="247"/>
      <c r="FBD681" s="230"/>
      <c r="FBE681" s="275"/>
      <c r="FBS681" s="247"/>
      <c r="FBT681" s="230"/>
      <c r="FBU681" s="275"/>
      <c r="FCI681" s="247"/>
      <c r="FCJ681" s="230"/>
      <c r="FCK681" s="275"/>
      <c r="FCY681" s="247"/>
      <c r="FCZ681" s="230"/>
      <c r="FDA681" s="275"/>
      <c r="FDO681" s="247"/>
      <c r="FDP681" s="230"/>
      <c r="FDQ681" s="275"/>
      <c r="FEE681" s="247"/>
      <c r="FEF681" s="230"/>
      <c r="FEG681" s="275"/>
      <c r="FEU681" s="247"/>
      <c r="FEV681" s="230"/>
      <c r="FEW681" s="275"/>
      <c r="FFK681" s="247"/>
      <c r="FFL681" s="230"/>
      <c r="FFM681" s="275"/>
      <c r="FGA681" s="247"/>
      <c r="FGB681" s="230"/>
      <c r="FGC681" s="275"/>
      <c r="FGQ681" s="247"/>
      <c r="FGR681" s="230"/>
      <c r="FGS681" s="275"/>
      <c r="FHG681" s="247"/>
      <c r="FHH681" s="230"/>
      <c r="FHI681" s="275"/>
      <c r="FHW681" s="247"/>
      <c r="FHX681" s="230"/>
      <c r="FHY681" s="275"/>
      <c r="FIM681" s="247"/>
      <c r="FIN681" s="230"/>
      <c r="FIO681" s="275"/>
      <c r="FJC681" s="247"/>
      <c r="FJD681" s="230"/>
      <c r="FJE681" s="275"/>
      <c r="FJS681" s="247"/>
      <c r="FJT681" s="230"/>
      <c r="FJU681" s="275"/>
      <c r="FKI681" s="247"/>
      <c r="FKJ681" s="230"/>
      <c r="FKK681" s="275"/>
      <c r="FKY681" s="247"/>
      <c r="FKZ681" s="230"/>
      <c r="FLA681" s="275"/>
      <c r="FLO681" s="247"/>
      <c r="FLP681" s="230"/>
      <c r="FLQ681" s="275"/>
      <c r="FME681" s="247"/>
      <c r="FMF681" s="230"/>
      <c r="FMG681" s="275"/>
      <c r="FMU681" s="247"/>
      <c r="FMV681" s="230"/>
      <c r="FMW681" s="275"/>
      <c r="FNK681" s="247"/>
      <c r="FNL681" s="230"/>
      <c r="FNM681" s="275"/>
      <c r="FOA681" s="247"/>
      <c r="FOB681" s="230"/>
      <c r="FOC681" s="275"/>
      <c r="FOQ681" s="247"/>
      <c r="FOR681" s="230"/>
      <c r="FOS681" s="275"/>
      <c r="FPG681" s="247"/>
      <c r="FPH681" s="230"/>
      <c r="FPI681" s="275"/>
      <c r="FPW681" s="247"/>
      <c r="FPX681" s="230"/>
      <c r="FPY681" s="275"/>
      <c r="FQM681" s="247"/>
      <c r="FQN681" s="230"/>
      <c r="FQO681" s="275"/>
      <c r="FRC681" s="247"/>
      <c r="FRD681" s="230"/>
      <c r="FRE681" s="275"/>
      <c r="FRS681" s="247"/>
      <c r="FRT681" s="230"/>
      <c r="FRU681" s="275"/>
      <c r="FSI681" s="247"/>
      <c r="FSJ681" s="230"/>
      <c r="FSK681" s="275"/>
      <c r="FSY681" s="247"/>
      <c r="FSZ681" s="230"/>
      <c r="FTA681" s="275"/>
      <c r="FTO681" s="247"/>
      <c r="FTP681" s="230"/>
      <c r="FTQ681" s="275"/>
      <c r="FUE681" s="247"/>
      <c r="FUF681" s="230"/>
      <c r="FUG681" s="275"/>
      <c r="FUU681" s="247"/>
      <c r="FUV681" s="230"/>
      <c r="FUW681" s="275"/>
      <c r="FVK681" s="247"/>
      <c r="FVL681" s="230"/>
      <c r="FVM681" s="275"/>
      <c r="FWA681" s="247"/>
      <c r="FWB681" s="230"/>
      <c r="FWC681" s="275"/>
      <c r="FWQ681" s="247"/>
      <c r="FWR681" s="230"/>
      <c r="FWS681" s="275"/>
      <c r="FXG681" s="247"/>
      <c r="FXH681" s="230"/>
      <c r="FXI681" s="275"/>
      <c r="FXW681" s="247"/>
      <c r="FXX681" s="230"/>
      <c r="FXY681" s="275"/>
      <c r="FYM681" s="247"/>
      <c r="FYN681" s="230"/>
      <c r="FYO681" s="275"/>
      <c r="FZC681" s="247"/>
      <c r="FZD681" s="230"/>
      <c r="FZE681" s="275"/>
      <c r="FZS681" s="247"/>
      <c r="FZT681" s="230"/>
      <c r="FZU681" s="275"/>
      <c r="GAI681" s="247"/>
      <c r="GAJ681" s="230"/>
      <c r="GAK681" s="275"/>
      <c r="GAY681" s="247"/>
      <c r="GAZ681" s="230"/>
      <c r="GBA681" s="275"/>
      <c r="GBO681" s="247"/>
      <c r="GBP681" s="230"/>
      <c r="GBQ681" s="275"/>
      <c r="GCE681" s="247"/>
      <c r="GCF681" s="230"/>
      <c r="GCG681" s="275"/>
      <c r="GCU681" s="247"/>
      <c r="GCV681" s="230"/>
      <c r="GCW681" s="275"/>
      <c r="GDK681" s="247"/>
      <c r="GDL681" s="230"/>
      <c r="GDM681" s="275"/>
      <c r="GEA681" s="247"/>
      <c r="GEB681" s="230"/>
      <c r="GEC681" s="275"/>
      <c r="GEQ681" s="247"/>
      <c r="GER681" s="230"/>
      <c r="GES681" s="275"/>
      <c r="GFG681" s="247"/>
      <c r="GFH681" s="230"/>
      <c r="GFI681" s="275"/>
      <c r="GFW681" s="247"/>
      <c r="GFX681" s="230"/>
      <c r="GFY681" s="275"/>
      <c r="GGM681" s="247"/>
      <c r="GGN681" s="230"/>
      <c r="GGO681" s="275"/>
      <c r="GHC681" s="247"/>
      <c r="GHD681" s="230"/>
      <c r="GHE681" s="275"/>
      <c r="GHS681" s="247"/>
      <c r="GHT681" s="230"/>
      <c r="GHU681" s="275"/>
      <c r="GII681" s="247"/>
      <c r="GIJ681" s="230"/>
      <c r="GIK681" s="275"/>
      <c r="GIY681" s="247"/>
      <c r="GIZ681" s="230"/>
      <c r="GJA681" s="275"/>
      <c r="GJO681" s="247"/>
      <c r="GJP681" s="230"/>
      <c r="GJQ681" s="275"/>
      <c r="GKE681" s="247"/>
      <c r="GKF681" s="230"/>
      <c r="GKG681" s="275"/>
      <c r="GKU681" s="247"/>
      <c r="GKV681" s="230"/>
      <c r="GKW681" s="275"/>
      <c r="GLK681" s="247"/>
      <c r="GLL681" s="230"/>
      <c r="GLM681" s="275"/>
      <c r="GMA681" s="247"/>
      <c r="GMB681" s="230"/>
      <c r="GMC681" s="275"/>
      <c r="GMQ681" s="247"/>
      <c r="GMR681" s="230"/>
      <c r="GMS681" s="275"/>
      <c r="GNG681" s="247"/>
      <c r="GNH681" s="230"/>
      <c r="GNI681" s="275"/>
      <c r="GNW681" s="247"/>
      <c r="GNX681" s="230"/>
      <c r="GNY681" s="275"/>
      <c r="GOM681" s="247"/>
      <c r="GON681" s="230"/>
      <c r="GOO681" s="275"/>
      <c r="GPC681" s="247"/>
      <c r="GPD681" s="230"/>
      <c r="GPE681" s="275"/>
      <c r="GPS681" s="247"/>
      <c r="GPT681" s="230"/>
      <c r="GPU681" s="275"/>
      <c r="GQI681" s="247"/>
      <c r="GQJ681" s="230"/>
      <c r="GQK681" s="275"/>
      <c r="GQY681" s="247"/>
      <c r="GQZ681" s="230"/>
      <c r="GRA681" s="275"/>
      <c r="GRO681" s="247"/>
      <c r="GRP681" s="230"/>
      <c r="GRQ681" s="275"/>
      <c r="GSE681" s="247"/>
      <c r="GSF681" s="230"/>
      <c r="GSG681" s="275"/>
      <c r="GSU681" s="247"/>
      <c r="GSV681" s="230"/>
      <c r="GSW681" s="275"/>
      <c r="GTK681" s="247"/>
      <c r="GTL681" s="230"/>
      <c r="GTM681" s="275"/>
      <c r="GUA681" s="247"/>
      <c r="GUB681" s="230"/>
      <c r="GUC681" s="275"/>
      <c r="GUQ681" s="247"/>
      <c r="GUR681" s="230"/>
      <c r="GUS681" s="275"/>
      <c r="GVG681" s="247"/>
      <c r="GVH681" s="230"/>
      <c r="GVI681" s="275"/>
      <c r="GVW681" s="247"/>
      <c r="GVX681" s="230"/>
      <c r="GVY681" s="275"/>
      <c r="GWM681" s="247"/>
      <c r="GWN681" s="230"/>
      <c r="GWO681" s="275"/>
      <c r="GXC681" s="247"/>
      <c r="GXD681" s="230"/>
      <c r="GXE681" s="275"/>
      <c r="GXS681" s="247"/>
      <c r="GXT681" s="230"/>
      <c r="GXU681" s="275"/>
      <c r="GYI681" s="247"/>
      <c r="GYJ681" s="230"/>
      <c r="GYK681" s="275"/>
      <c r="GYY681" s="247"/>
      <c r="GYZ681" s="230"/>
      <c r="GZA681" s="275"/>
      <c r="GZO681" s="247"/>
      <c r="GZP681" s="230"/>
      <c r="GZQ681" s="275"/>
      <c r="HAE681" s="247"/>
      <c r="HAF681" s="230"/>
      <c r="HAG681" s="275"/>
      <c r="HAU681" s="247"/>
      <c r="HAV681" s="230"/>
      <c r="HAW681" s="275"/>
      <c r="HBK681" s="247"/>
      <c r="HBL681" s="230"/>
      <c r="HBM681" s="275"/>
      <c r="HCA681" s="247"/>
      <c r="HCB681" s="230"/>
      <c r="HCC681" s="275"/>
      <c r="HCQ681" s="247"/>
      <c r="HCR681" s="230"/>
      <c r="HCS681" s="275"/>
      <c r="HDG681" s="247"/>
      <c r="HDH681" s="230"/>
      <c r="HDI681" s="275"/>
      <c r="HDW681" s="247"/>
      <c r="HDX681" s="230"/>
      <c r="HDY681" s="275"/>
      <c r="HEM681" s="247"/>
      <c r="HEN681" s="230"/>
      <c r="HEO681" s="275"/>
      <c r="HFC681" s="247"/>
      <c r="HFD681" s="230"/>
      <c r="HFE681" s="275"/>
      <c r="HFS681" s="247"/>
      <c r="HFT681" s="230"/>
      <c r="HFU681" s="275"/>
      <c r="HGI681" s="247"/>
      <c r="HGJ681" s="230"/>
      <c r="HGK681" s="275"/>
      <c r="HGY681" s="247"/>
      <c r="HGZ681" s="230"/>
      <c r="HHA681" s="275"/>
      <c r="HHO681" s="247"/>
      <c r="HHP681" s="230"/>
      <c r="HHQ681" s="275"/>
      <c r="HIE681" s="247"/>
      <c r="HIF681" s="230"/>
      <c r="HIG681" s="275"/>
      <c r="HIU681" s="247"/>
      <c r="HIV681" s="230"/>
      <c r="HIW681" s="275"/>
      <c r="HJK681" s="247"/>
      <c r="HJL681" s="230"/>
      <c r="HJM681" s="275"/>
      <c r="HKA681" s="247"/>
      <c r="HKB681" s="230"/>
      <c r="HKC681" s="275"/>
      <c r="HKQ681" s="247"/>
      <c r="HKR681" s="230"/>
      <c r="HKS681" s="275"/>
      <c r="HLG681" s="247"/>
      <c r="HLH681" s="230"/>
      <c r="HLI681" s="275"/>
      <c r="HLW681" s="247"/>
      <c r="HLX681" s="230"/>
      <c r="HLY681" s="275"/>
      <c r="HMM681" s="247"/>
      <c r="HMN681" s="230"/>
      <c r="HMO681" s="275"/>
      <c r="HNC681" s="247"/>
      <c r="HND681" s="230"/>
      <c r="HNE681" s="275"/>
      <c r="HNS681" s="247"/>
      <c r="HNT681" s="230"/>
      <c r="HNU681" s="275"/>
      <c r="HOI681" s="247"/>
      <c r="HOJ681" s="230"/>
      <c r="HOK681" s="275"/>
      <c r="HOY681" s="247"/>
      <c r="HOZ681" s="230"/>
      <c r="HPA681" s="275"/>
      <c r="HPO681" s="247"/>
      <c r="HPP681" s="230"/>
      <c r="HPQ681" s="275"/>
      <c r="HQE681" s="247"/>
      <c r="HQF681" s="230"/>
      <c r="HQG681" s="275"/>
      <c r="HQU681" s="247"/>
      <c r="HQV681" s="230"/>
      <c r="HQW681" s="275"/>
      <c r="HRK681" s="247"/>
      <c r="HRL681" s="230"/>
      <c r="HRM681" s="275"/>
      <c r="HSA681" s="247"/>
      <c r="HSB681" s="230"/>
      <c r="HSC681" s="275"/>
      <c r="HSQ681" s="247"/>
      <c r="HSR681" s="230"/>
      <c r="HSS681" s="275"/>
      <c r="HTG681" s="247"/>
      <c r="HTH681" s="230"/>
      <c r="HTI681" s="275"/>
      <c r="HTW681" s="247"/>
      <c r="HTX681" s="230"/>
      <c r="HTY681" s="275"/>
      <c r="HUM681" s="247"/>
      <c r="HUN681" s="230"/>
      <c r="HUO681" s="275"/>
      <c r="HVC681" s="247"/>
      <c r="HVD681" s="230"/>
      <c r="HVE681" s="275"/>
      <c r="HVS681" s="247"/>
      <c r="HVT681" s="230"/>
      <c r="HVU681" s="275"/>
      <c r="HWI681" s="247"/>
      <c r="HWJ681" s="230"/>
      <c r="HWK681" s="275"/>
      <c r="HWY681" s="247"/>
      <c r="HWZ681" s="230"/>
      <c r="HXA681" s="275"/>
      <c r="HXO681" s="247"/>
      <c r="HXP681" s="230"/>
      <c r="HXQ681" s="275"/>
      <c r="HYE681" s="247"/>
      <c r="HYF681" s="230"/>
      <c r="HYG681" s="275"/>
      <c r="HYU681" s="247"/>
      <c r="HYV681" s="230"/>
      <c r="HYW681" s="275"/>
      <c r="HZK681" s="247"/>
      <c r="HZL681" s="230"/>
      <c r="HZM681" s="275"/>
      <c r="IAA681" s="247"/>
      <c r="IAB681" s="230"/>
      <c r="IAC681" s="275"/>
      <c r="IAQ681" s="247"/>
      <c r="IAR681" s="230"/>
      <c r="IAS681" s="275"/>
      <c r="IBG681" s="247"/>
      <c r="IBH681" s="230"/>
      <c r="IBI681" s="275"/>
      <c r="IBW681" s="247"/>
      <c r="IBX681" s="230"/>
      <c r="IBY681" s="275"/>
      <c r="ICM681" s="247"/>
      <c r="ICN681" s="230"/>
      <c r="ICO681" s="275"/>
      <c r="IDC681" s="247"/>
      <c r="IDD681" s="230"/>
      <c r="IDE681" s="275"/>
      <c r="IDS681" s="247"/>
      <c r="IDT681" s="230"/>
      <c r="IDU681" s="275"/>
      <c r="IEI681" s="247"/>
      <c r="IEJ681" s="230"/>
      <c r="IEK681" s="275"/>
      <c r="IEY681" s="247"/>
      <c r="IEZ681" s="230"/>
      <c r="IFA681" s="275"/>
      <c r="IFO681" s="247"/>
      <c r="IFP681" s="230"/>
      <c r="IFQ681" s="275"/>
      <c r="IGE681" s="247"/>
      <c r="IGF681" s="230"/>
      <c r="IGG681" s="275"/>
      <c r="IGU681" s="247"/>
      <c r="IGV681" s="230"/>
      <c r="IGW681" s="275"/>
      <c r="IHK681" s="247"/>
      <c r="IHL681" s="230"/>
      <c r="IHM681" s="275"/>
      <c r="IIA681" s="247"/>
      <c r="IIB681" s="230"/>
      <c r="IIC681" s="275"/>
      <c r="IIQ681" s="247"/>
      <c r="IIR681" s="230"/>
      <c r="IIS681" s="275"/>
      <c r="IJG681" s="247"/>
      <c r="IJH681" s="230"/>
      <c r="IJI681" s="275"/>
      <c r="IJW681" s="247"/>
      <c r="IJX681" s="230"/>
      <c r="IJY681" s="275"/>
      <c r="IKM681" s="247"/>
      <c r="IKN681" s="230"/>
      <c r="IKO681" s="275"/>
      <c r="ILC681" s="247"/>
      <c r="ILD681" s="230"/>
      <c r="ILE681" s="275"/>
      <c r="ILS681" s="247"/>
      <c r="ILT681" s="230"/>
      <c r="ILU681" s="275"/>
      <c r="IMI681" s="247"/>
      <c r="IMJ681" s="230"/>
      <c r="IMK681" s="275"/>
      <c r="IMY681" s="247"/>
      <c r="IMZ681" s="230"/>
      <c r="INA681" s="275"/>
      <c r="INO681" s="247"/>
      <c r="INP681" s="230"/>
      <c r="INQ681" s="275"/>
      <c r="IOE681" s="247"/>
      <c r="IOF681" s="230"/>
      <c r="IOG681" s="275"/>
      <c r="IOU681" s="247"/>
      <c r="IOV681" s="230"/>
      <c r="IOW681" s="275"/>
      <c r="IPK681" s="247"/>
      <c r="IPL681" s="230"/>
      <c r="IPM681" s="275"/>
      <c r="IQA681" s="247"/>
      <c r="IQB681" s="230"/>
      <c r="IQC681" s="275"/>
      <c r="IQQ681" s="247"/>
      <c r="IQR681" s="230"/>
      <c r="IQS681" s="275"/>
      <c r="IRG681" s="247"/>
      <c r="IRH681" s="230"/>
      <c r="IRI681" s="275"/>
      <c r="IRW681" s="247"/>
      <c r="IRX681" s="230"/>
      <c r="IRY681" s="275"/>
      <c r="ISM681" s="247"/>
      <c r="ISN681" s="230"/>
      <c r="ISO681" s="275"/>
      <c r="ITC681" s="247"/>
      <c r="ITD681" s="230"/>
      <c r="ITE681" s="275"/>
      <c r="ITS681" s="247"/>
      <c r="ITT681" s="230"/>
      <c r="ITU681" s="275"/>
      <c r="IUI681" s="247"/>
      <c r="IUJ681" s="230"/>
      <c r="IUK681" s="275"/>
      <c r="IUY681" s="247"/>
      <c r="IUZ681" s="230"/>
      <c r="IVA681" s="275"/>
      <c r="IVO681" s="247"/>
      <c r="IVP681" s="230"/>
      <c r="IVQ681" s="275"/>
      <c r="IWE681" s="247"/>
      <c r="IWF681" s="230"/>
      <c r="IWG681" s="275"/>
      <c r="IWU681" s="247"/>
      <c r="IWV681" s="230"/>
      <c r="IWW681" s="275"/>
      <c r="IXK681" s="247"/>
      <c r="IXL681" s="230"/>
      <c r="IXM681" s="275"/>
      <c r="IYA681" s="247"/>
      <c r="IYB681" s="230"/>
      <c r="IYC681" s="275"/>
      <c r="IYQ681" s="247"/>
      <c r="IYR681" s="230"/>
      <c r="IYS681" s="275"/>
      <c r="IZG681" s="247"/>
      <c r="IZH681" s="230"/>
      <c r="IZI681" s="275"/>
      <c r="IZW681" s="247"/>
      <c r="IZX681" s="230"/>
      <c r="IZY681" s="275"/>
      <c r="JAM681" s="247"/>
      <c r="JAN681" s="230"/>
      <c r="JAO681" s="275"/>
      <c r="JBC681" s="247"/>
      <c r="JBD681" s="230"/>
      <c r="JBE681" s="275"/>
      <c r="JBS681" s="247"/>
      <c r="JBT681" s="230"/>
      <c r="JBU681" s="275"/>
      <c r="JCI681" s="247"/>
      <c r="JCJ681" s="230"/>
      <c r="JCK681" s="275"/>
      <c r="JCY681" s="247"/>
      <c r="JCZ681" s="230"/>
      <c r="JDA681" s="275"/>
      <c r="JDO681" s="247"/>
      <c r="JDP681" s="230"/>
      <c r="JDQ681" s="275"/>
      <c r="JEE681" s="247"/>
      <c r="JEF681" s="230"/>
      <c r="JEG681" s="275"/>
      <c r="JEU681" s="247"/>
      <c r="JEV681" s="230"/>
      <c r="JEW681" s="275"/>
      <c r="JFK681" s="247"/>
      <c r="JFL681" s="230"/>
      <c r="JFM681" s="275"/>
      <c r="JGA681" s="247"/>
      <c r="JGB681" s="230"/>
      <c r="JGC681" s="275"/>
      <c r="JGQ681" s="247"/>
      <c r="JGR681" s="230"/>
      <c r="JGS681" s="275"/>
      <c r="JHG681" s="247"/>
      <c r="JHH681" s="230"/>
      <c r="JHI681" s="275"/>
      <c r="JHW681" s="247"/>
      <c r="JHX681" s="230"/>
      <c r="JHY681" s="275"/>
      <c r="JIM681" s="247"/>
      <c r="JIN681" s="230"/>
      <c r="JIO681" s="275"/>
      <c r="JJC681" s="247"/>
      <c r="JJD681" s="230"/>
      <c r="JJE681" s="275"/>
      <c r="JJS681" s="247"/>
      <c r="JJT681" s="230"/>
      <c r="JJU681" s="275"/>
      <c r="JKI681" s="247"/>
      <c r="JKJ681" s="230"/>
      <c r="JKK681" s="275"/>
      <c r="JKY681" s="247"/>
      <c r="JKZ681" s="230"/>
      <c r="JLA681" s="275"/>
      <c r="JLO681" s="247"/>
      <c r="JLP681" s="230"/>
      <c r="JLQ681" s="275"/>
      <c r="JME681" s="247"/>
      <c r="JMF681" s="230"/>
      <c r="JMG681" s="275"/>
      <c r="JMU681" s="247"/>
      <c r="JMV681" s="230"/>
      <c r="JMW681" s="275"/>
      <c r="JNK681" s="247"/>
      <c r="JNL681" s="230"/>
      <c r="JNM681" s="275"/>
      <c r="JOA681" s="247"/>
      <c r="JOB681" s="230"/>
      <c r="JOC681" s="275"/>
      <c r="JOQ681" s="247"/>
      <c r="JOR681" s="230"/>
      <c r="JOS681" s="275"/>
      <c r="JPG681" s="247"/>
      <c r="JPH681" s="230"/>
      <c r="JPI681" s="275"/>
      <c r="JPW681" s="247"/>
      <c r="JPX681" s="230"/>
      <c r="JPY681" s="275"/>
      <c r="JQM681" s="247"/>
      <c r="JQN681" s="230"/>
      <c r="JQO681" s="275"/>
      <c r="JRC681" s="247"/>
      <c r="JRD681" s="230"/>
      <c r="JRE681" s="275"/>
      <c r="JRS681" s="247"/>
      <c r="JRT681" s="230"/>
      <c r="JRU681" s="275"/>
      <c r="JSI681" s="247"/>
      <c r="JSJ681" s="230"/>
      <c r="JSK681" s="275"/>
      <c r="JSY681" s="247"/>
      <c r="JSZ681" s="230"/>
      <c r="JTA681" s="275"/>
      <c r="JTO681" s="247"/>
      <c r="JTP681" s="230"/>
      <c r="JTQ681" s="275"/>
      <c r="JUE681" s="247"/>
      <c r="JUF681" s="230"/>
      <c r="JUG681" s="275"/>
      <c r="JUU681" s="247"/>
      <c r="JUV681" s="230"/>
      <c r="JUW681" s="275"/>
      <c r="JVK681" s="247"/>
      <c r="JVL681" s="230"/>
      <c r="JVM681" s="275"/>
      <c r="JWA681" s="247"/>
      <c r="JWB681" s="230"/>
      <c r="JWC681" s="275"/>
      <c r="JWQ681" s="247"/>
      <c r="JWR681" s="230"/>
      <c r="JWS681" s="275"/>
      <c r="JXG681" s="247"/>
      <c r="JXH681" s="230"/>
      <c r="JXI681" s="275"/>
      <c r="JXW681" s="247"/>
      <c r="JXX681" s="230"/>
      <c r="JXY681" s="275"/>
      <c r="JYM681" s="247"/>
      <c r="JYN681" s="230"/>
      <c r="JYO681" s="275"/>
      <c r="JZC681" s="247"/>
      <c r="JZD681" s="230"/>
      <c r="JZE681" s="275"/>
      <c r="JZS681" s="247"/>
      <c r="JZT681" s="230"/>
      <c r="JZU681" s="275"/>
      <c r="KAI681" s="247"/>
      <c r="KAJ681" s="230"/>
      <c r="KAK681" s="275"/>
      <c r="KAY681" s="247"/>
      <c r="KAZ681" s="230"/>
      <c r="KBA681" s="275"/>
      <c r="KBO681" s="247"/>
      <c r="KBP681" s="230"/>
      <c r="KBQ681" s="275"/>
      <c r="KCE681" s="247"/>
      <c r="KCF681" s="230"/>
      <c r="KCG681" s="275"/>
      <c r="KCU681" s="247"/>
      <c r="KCV681" s="230"/>
      <c r="KCW681" s="275"/>
      <c r="KDK681" s="247"/>
      <c r="KDL681" s="230"/>
      <c r="KDM681" s="275"/>
      <c r="KEA681" s="247"/>
      <c r="KEB681" s="230"/>
      <c r="KEC681" s="275"/>
      <c r="KEQ681" s="247"/>
      <c r="KER681" s="230"/>
      <c r="KES681" s="275"/>
      <c r="KFG681" s="247"/>
      <c r="KFH681" s="230"/>
      <c r="KFI681" s="275"/>
      <c r="KFW681" s="247"/>
      <c r="KFX681" s="230"/>
      <c r="KFY681" s="275"/>
      <c r="KGM681" s="247"/>
      <c r="KGN681" s="230"/>
      <c r="KGO681" s="275"/>
      <c r="KHC681" s="247"/>
      <c r="KHD681" s="230"/>
      <c r="KHE681" s="275"/>
      <c r="KHS681" s="247"/>
      <c r="KHT681" s="230"/>
      <c r="KHU681" s="275"/>
      <c r="KII681" s="247"/>
      <c r="KIJ681" s="230"/>
      <c r="KIK681" s="275"/>
      <c r="KIY681" s="247"/>
      <c r="KIZ681" s="230"/>
      <c r="KJA681" s="275"/>
      <c r="KJO681" s="247"/>
      <c r="KJP681" s="230"/>
      <c r="KJQ681" s="275"/>
      <c r="KKE681" s="247"/>
      <c r="KKF681" s="230"/>
      <c r="KKG681" s="275"/>
      <c r="KKU681" s="247"/>
      <c r="KKV681" s="230"/>
      <c r="KKW681" s="275"/>
      <c r="KLK681" s="247"/>
      <c r="KLL681" s="230"/>
      <c r="KLM681" s="275"/>
      <c r="KMA681" s="247"/>
      <c r="KMB681" s="230"/>
      <c r="KMC681" s="275"/>
      <c r="KMQ681" s="247"/>
      <c r="KMR681" s="230"/>
      <c r="KMS681" s="275"/>
      <c r="KNG681" s="247"/>
      <c r="KNH681" s="230"/>
      <c r="KNI681" s="275"/>
      <c r="KNW681" s="247"/>
      <c r="KNX681" s="230"/>
      <c r="KNY681" s="275"/>
      <c r="KOM681" s="247"/>
      <c r="KON681" s="230"/>
      <c r="KOO681" s="275"/>
      <c r="KPC681" s="247"/>
      <c r="KPD681" s="230"/>
      <c r="KPE681" s="275"/>
      <c r="KPS681" s="247"/>
      <c r="KPT681" s="230"/>
      <c r="KPU681" s="275"/>
      <c r="KQI681" s="247"/>
      <c r="KQJ681" s="230"/>
      <c r="KQK681" s="275"/>
      <c r="KQY681" s="247"/>
      <c r="KQZ681" s="230"/>
      <c r="KRA681" s="275"/>
      <c r="KRO681" s="247"/>
      <c r="KRP681" s="230"/>
      <c r="KRQ681" s="275"/>
      <c r="KSE681" s="247"/>
      <c r="KSF681" s="230"/>
      <c r="KSG681" s="275"/>
      <c r="KSU681" s="247"/>
      <c r="KSV681" s="230"/>
      <c r="KSW681" s="275"/>
      <c r="KTK681" s="247"/>
      <c r="KTL681" s="230"/>
      <c r="KTM681" s="275"/>
      <c r="KUA681" s="247"/>
      <c r="KUB681" s="230"/>
      <c r="KUC681" s="275"/>
      <c r="KUQ681" s="247"/>
      <c r="KUR681" s="230"/>
      <c r="KUS681" s="275"/>
      <c r="KVG681" s="247"/>
      <c r="KVH681" s="230"/>
      <c r="KVI681" s="275"/>
      <c r="KVW681" s="247"/>
      <c r="KVX681" s="230"/>
      <c r="KVY681" s="275"/>
      <c r="KWM681" s="247"/>
      <c r="KWN681" s="230"/>
      <c r="KWO681" s="275"/>
      <c r="KXC681" s="247"/>
      <c r="KXD681" s="230"/>
      <c r="KXE681" s="275"/>
      <c r="KXS681" s="247"/>
      <c r="KXT681" s="230"/>
      <c r="KXU681" s="275"/>
      <c r="KYI681" s="247"/>
      <c r="KYJ681" s="230"/>
      <c r="KYK681" s="275"/>
      <c r="KYY681" s="247"/>
      <c r="KYZ681" s="230"/>
      <c r="KZA681" s="275"/>
      <c r="KZO681" s="247"/>
      <c r="KZP681" s="230"/>
      <c r="KZQ681" s="275"/>
      <c r="LAE681" s="247"/>
      <c r="LAF681" s="230"/>
      <c r="LAG681" s="275"/>
      <c r="LAU681" s="247"/>
      <c r="LAV681" s="230"/>
      <c r="LAW681" s="275"/>
      <c r="LBK681" s="247"/>
      <c r="LBL681" s="230"/>
      <c r="LBM681" s="275"/>
      <c r="LCA681" s="247"/>
      <c r="LCB681" s="230"/>
      <c r="LCC681" s="275"/>
      <c r="LCQ681" s="247"/>
      <c r="LCR681" s="230"/>
      <c r="LCS681" s="275"/>
      <c r="LDG681" s="247"/>
      <c r="LDH681" s="230"/>
      <c r="LDI681" s="275"/>
      <c r="LDW681" s="247"/>
      <c r="LDX681" s="230"/>
      <c r="LDY681" s="275"/>
      <c r="LEM681" s="247"/>
      <c r="LEN681" s="230"/>
      <c r="LEO681" s="275"/>
      <c r="LFC681" s="247"/>
      <c r="LFD681" s="230"/>
      <c r="LFE681" s="275"/>
      <c r="LFS681" s="247"/>
      <c r="LFT681" s="230"/>
      <c r="LFU681" s="275"/>
      <c r="LGI681" s="247"/>
      <c r="LGJ681" s="230"/>
      <c r="LGK681" s="275"/>
      <c r="LGY681" s="247"/>
      <c r="LGZ681" s="230"/>
      <c r="LHA681" s="275"/>
      <c r="LHO681" s="247"/>
      <c r="LHP681" s="230"/>
      <c r="LHQ681" s="275"/>
      <c r="LIE681" s="247"/>
      <c r="LIF681" s="230"/>
      <c r="LIG681" s="275"/>
      <c r="LIU681" s="247"/>
      <c r="LIV681" s="230"/>
      <c r="LIW681" s="275"/>
      <c r="LJK681" s="247"/>
      <c r="LJL681" s="230"/>
      <c r="LJM681" s="275"/>
      <c r="LKA681" s="247"/>
      <c r="LKB681" s="230"/>
      <c r="LKC681" s="275"/>
      <c r="LKQ681" s="247"/>
      <c r="LKR681" s="230"/>
      <c r="LKS681" s="275"/>
      <c r="LLG681" s="247"/>
      <c r="LLH681" s="230"/>
      <c r="LLI681" s="275"/>
      <c r="LLW681" s="247"/>
      <c r="LLX681" s="230"/>
      <c r="LLY681" s="275"/>
      <c r="LMM681" s="247"/>
      <c r="LMN681" s="230"/>
      <c r="LMO681" s="275"/>
      <c r="LNC681" s="247"/>
      <c r="LND681" s="230"/>
      <c r="LNE681" s="275"/>
      <c r="LNS681" s="247"/>
      <c r="LNT681" s="230"/>
      <c r="LNU681" s="275"/>
      <c r="LOI681" s="247"/>
      <c r="LOJ681" s="230"/>
      <c r="LOK681" s="275"/>
      <c r="LOY681" s="247"/>
      <c r="LOZ681" s="230"/>
      <c r="LPA681" s="275"/>
      <c r="LPO681" s="247"/>
      <c r="LPP681" s="230"/>
      <c r="LPQ681" s="275"/>
      <c r="LQE681" s="247"/>
      <c r="LQF681" s="230"/>
      <c r="LQG681" s="275"/>
      <c r="LQU681" s="247"/>
      <c r="LQV681" s="230"/>
      <c r="LQW681" s="275"/>
      <c r="LRK681" s="247"/>
      <c r="LRL681" s="230"/>
      <c r="LRM681" s="275"/>
      <c r="LSA681" s="247"/>
      <c r="LSB681" s="230"/>
      <c r="LSC681" s="275"/>
      <c r="LSQ681" s="247"/>
      <c r="LSR681" s="230"/>
      <c r="LSS681" s="275"/>
      <c r="LTG681" s="247"/>
      <c r="LTH681" s="230"/>
      <c r="LTI681" s="275"/>
      <c r="LTW681" s="247"/>
      <c r="LTX681" s="230"/>
      <c r="LTY681" s="275"/>
      <c r="LUM681" s="247"/>
      <c r="LUN681" s="230"/>
      <c r="LUO681" s="275"/>
      <c r="LVC681" s="247"/>
      <c r="LVD681" s="230"/>
      <c r="LVE681" s="275"/>
      <c r="LVS681" s="247"/>
      <c r="LVT681" s="230"/>
      <c r="LVU681" s="275"/>
      <c r="LWI681" s="247"/>
      <c r="LWJ681" s="230"/>
      <c r="LWK681" s="275"/>
      <c r="LWY681" s="247"/>
      <c r="LWZ681" s="230"/>
      <c r="LXA681" s="275"/>
      <c r="LXO681" s="247"/>
      <c r="LXP681" s="230"/>
      <c r="LXQ681" s="275"/>
      <c r="LYE681" s="247"/>
      <c r="LYF681" s="230"/>
      <c r="LYG681" s="275"/>
      <c r="LYU681" s="247"/>
      <c r="LYV681" s="230"/>
      <c r="LYW681" s="275"/>
      <c r="LZK681" s="247"/>
      <c r="LZL681" s="230"/>
      <c r="LZM681" s="275"/>
      <c r="MAA681" s="247"/>
      <c r="MAB681" s="230"/>
      <c r="MAC681" s="275"/>
      <c r="MAQ681" s="247"/>
      <c r="MAR681" s="230"/>
      <c r="MAS681" s="275"/>
      <c r="MBG681" s="247"/>
      <c r="MBH681" s="230"/>
      <c r="MBI681" s="275"/>
      <c r="MBW681" s="247"/>
      <c r="MBX681" s="230"/>
      <c r="MBY681" s="275"/>
      <c r="MCM681" s="247"/>
      <c r="MCN681" s="230"/>
      <c r="MCO681" s="275"/>
      <c r="MDC681" s="247"/>
      <c r="MDD681" s="230"/>
      <c r="MDE681" s="275"/>
      <c r="MDS681" s="247"/>
      <c r="MDT681" s="230"/>
      <c r="MDU681" s="275"/>
      <c r="MEI681" s="247"/>
      <c r="MEJ681" s="230"/>
      <c r="MEK681" s="275"/>
      <c r="MEY681" s="247"/>
      <c r="MEZ681" s="230"/>
      <c r="MFA681" s="275"/>
      <c r="MFO681" s="247"/>
      <c r="MFP681" s="230"/>
      <c r="MFQ681" s="275"/>
      <c r="MGE681" s="247"/>
      <c r="MGF681" s="230"/>
      <c r="MGG681" s="275"/>
      <c r="MGU681" s="247"/>
      <c r="MGV681" s="230"/>
      <c r="MGW681" s="275"/>
      <c r="MHK681" s="247"/>
      <c r="MHL681" s="230"/>
      <c r="MHM681" s="275"/>
      <c r="MIA681" s="247"/>
      <c r="MIB681" s="230"/>
      <c r="MIC681" s="275"/>
      <c r="MIQ681" s="247"/>
      <c r="MIR681" s="230"/>
      <c r="MIS681" s="275"/>
      <c r="MJG681" s="247"/>
      <c r="MJH681" s="230"/>
      <c r="MJI681" s="275"/>
      <c r="MJW681" s="247"/>
      <c r="MJX681" s="230"/>
      <c r="MJY681" s="275"/>
      <c r="MKM681" s="247"/>
      <c r="MKN681" s="230"/>
      <c r="MKO681" s="275"/>
      <c r="MLC681" s="247"/>
      <c r="MLD681" s="230"/>
      <c r="MLE681" s="275"/>
      <c r="MLS681" s="247"/>
      <c r="MLT681" s="230"/>
      <c r="MLU681" s="275"/>
      <c r="MMI681" s="247"/>
      <c r="MMJ681" s="230"/>
      <c r="MMK681" s="275"/>
      <c r="MMY681" s="247"/>
      <c r="MMZ681" s="230"/>
      <c r="MNA681" s="275"/>
      <c r="MNO681" s="247"/>
      <c r="MNP681" s="230"/>
      <c r="MNQ681" s="275"/>
      <c r="MOE681" s="247"/>
      <c r="MOF681" s="230"/>
      <c r="MOG681" s="275"/>
      <c r="MOU681" s="247"/>
      <c r="MOV681" s="230"/>
      <c r="MOW681" s="275"/>
      <c r="MPK681" s="247"/>
      <c r="MPL681" s="230"/>
      <c r="MPM681" s="275"/>
      <c r="MQA681" s="247"/>
      <c r="MQB681" s="230"/>
      <c r="MQC681" s="275"/>
      <c r="MQQ681" s="247"/>
      <c r="MQR681" s="230"/>
      <c r="MQS681" s="275"/>
      <c r="MRG681" s="247"/>
      <c r="MRH681" s="230"/>
      <c r="MRI681" s="275"/>
      <c r="MRW681" s="247"/>
      <c r="MRX681" s="230"/>
      <c r="MRY681" s="275"/>
      <c r="MSM681" s="247"/>
      <c r="MSN681" s="230"/>
      <c r="MSO681" s="275"/>
      <c r="MTC681" s="247"/>
      <c r="MTD681" s="230"/>
      <c r="MTE681" s="275"/>
      <c r="MTS681" s="247"/>
      <c r="MTT681" s="230"/>
      <c r="MTU681" s="275"/>
      <c r="MUI681" s="247"/>
      <c r="MUJ681" s="230"/>
      <c r="MUK681" s="275"/>
      <c r="MUY681" s="247"/>
      <c r="MUZ681" s="230"/>
      <c r="MVA681" s="275"/>
      <c r="MVO681" s="247"/>
      <c r="MVP681" s="230"/>
      <c r="MVQ681" s="275"/>
      <c r="MWE681" s="247"/>
      <c r="MWF681" s="230"/>
      <c r="MWG681" s="275"/>
      <c r="MWU681" s="247"/>
      <c r="MWV681" s="230"/>
      <c r="MWW681" s="275"/>
      <c r="MXK681" s="247"/>
      <c r="MXL681" s="230"/>
      <c r="MXM681" s="275"/>
      <c r="MYA681" s="247"/>
      <c r="MYB681" s="230"/>
      <c r="MYC681" s="275"/>
      <c r="MYQ681" s="247"/>
      <c r="MYR681" s="230"/>
      <c r="MYS681" s="275"/>
      <c r="MZG681" s="247"/>
      <c r="MZH681" s="230"/>
      <c r="MZI681" s="275"/>
      <c r="MZW681" s="247"/>
      <c r="MZX681" s="230"/>
      <c r="MZY681" s="275"/>
      <c r="NAM681" s="247"/>
      <c r="NAN681" s="230"/>
      <c r="NAO681" s="275"/>
      <c r="NBC681" s="247"/>
      <c r="NBD681" s="230"/>
      <c r="NBE681" s="275"/>
      <c r="NBS681" s="247"/>
      <c r="NBT681" s="230"/>
      <c r="NBU681" s="275"/>
      <c r="NCI681" s="247"/>
      <c r="NCJ681" s="230"/>
      <c r="NCK681" s="275"/>
      <c r="NCY681" s="247"/>
      <c r="NCZ681" s="230"/>
      <c r="NDA681" s="275"/>
      <c r="NDO681" s="247"/>
      <c r="NDP681" s="230"/>
      <c r="NDQ681" s="275"/>
      <c r="NEE681" s="247"/>
      <c r="NEF681" s="230"/>
      <c r="NEG681" s="275"/>
      <c r="NEU681" s="247"/>
      <c r="NEV681" s="230"/>
      <c r="NEW681" s="275"/>
      <c r="NFK681" s="247"/>
      <c r="NFL681" s="230"/>
      <c r="NFM681" s="275"/>
      <c r="NGA681" s="247"/>
      <c r="NGB681" s="230"/>
      <c r="NGC681" s="275"/>
      <c r="NGQ681" s="247"/>
      <c r="NGR681" s="230"/>
      <c r="NGS681" s="275"/>
      <c r="NHG681" s="247"/>
      <c r="NHH681" s="230"/>
      <c r="NHI681" s="275"/>
      <c r="NHW681" s="247"/>
      <c r="NHX681" s="230"/>
      <c r="NHY681" s="275"/>
      <c r="NIM681" s="247"/>
      <c r="NIN681" s="230"/>
      <c r="NIO681" s="275"/>
      <c r="NJC681" s="247"/>
      <c r="NJD681" s="230"/>
      <c r="NJE681" s="275"/>
      <c r="NJS681" s="247"/>
      <c r="NJT681" s="230"/>
      <c r="NJU681" s="275"/>
      <c r="NKI681" s="247"/>
      <c r="NKJ681" s="230"/>
      <c r="NKK681" s="275"/>
      <c r="NKY681" s="247"/>
      <c r="NKZ681" s="230"/>
      <c r="NLA681" s="275"/>
      <c r="NLO681" s="247"/>
      <c r="NLP681" s="230"/>
      <c r="NLQ681" s="275"/>
      <c r="NME681" s="247"/>
      <c r="NMF681" s="230"/>
      <c r="NMG681" s="275"/>
      <c r="NMU681" s="247"/>
      <c r="NMV681" s="230"/>
      <c r="NMW681" s="275"/>
      <c r="NNK681" s="247"/>
      <c r="NNL681" s="230"/>
      <c r="NNM681" s="275"/>
      <c r="NOA681" s="247"/>
      <c r="NOB681" s="230"/>
      <c r="NOC681" s="275"/>
      <c r="NOQ681" s="247"/>
      <c r="NOR681" s="230"/>
      <c r="NOS681" s="275"/>
      <c r="NPG681" s="247"/>
      <c r="NPH681" s="230"/>
      <c r="NPI681" s="275"/>
      <c r="NPW681" s="247"/>
      <c r="NPX681" s="230"/>
      <c r="NPY681" s="275"/>
      <c r="NQM681" s="247"/>
      <c r="NQN681" s="230"/>
      <c r="NQO681" s="275"/>
      <c r="NRC681" s="247"/>
      <c r="NRD681" s="230"/>
      <c r="NRE681" s="275"/>
      <c r="NRS681" s="247"/>
      <c r="NRT681" s="230"/>
      <c r="NRU681" s="275"/>
      <c r="NSI681" s="247"/>
      <c r="NSJ681" s="230"/>
      <c r="NSK681" s="275"/>
      <c r="NSY681" s="247"/>
      <c r="NSZ681" s="230"/>
      <c r="NTA681" s="275"/>
      <c r="NTO681" s="247"/>
      <c r="NTP681" s="230"/>
      <c r="NTQ681" s="275"/>
      <c r="NUE681" s="247"/>
      <c r="NUF681" s="230"/>
      <c r="NUG681" s="275"/>
      <c r="NUU681" s="247"/>
      <c r="NUV681" s="230"/>
      <c r="NUW681" s="275"/>
      <c r="NVK681" s="247"/>
      <c r="NVL681" s="230"/>
      <c r="NVM681" s="275"/>
      <c r="NWA681" s="247"/>
      <c r="NWB681" s="230"/>
      <c r="NWC681" s="275"/>
      <c r="NWQ681" s="247"/>
      <c r="NWR681" s="230"/>
      <c r="NWS681" s="275"/>
      <c r="NXG681" s="247"/>
      <c r="NXH681" s="230"/>
      <c r="NXI681" s="275"/>
      <c r="NXW681" s="247"/>
      <c r="NXX681" s="230"/>
      <c r="NXY681" s="275"/>
      <c r="NYM681" s="247"/>
      <c r="NYN681" s="230"/>
      <c r="NYO681" s="275"/>
      <c r="NZC681" s="247"/>
      <c r="NZD681" s="230"/>
      <c r="NZE681" s="275"/>
      <c r="NZS681" s="247"/>
      <c r="NZT681" s="230"/>
      <c r="NZU681" s="275"/>
      <c r="OAI681" s="247"/>
      <c r="OAJ681" s="230"/>
      <c r="OAK681" s="275"/>
      <c r="OAY681" s="247"/>
      <c r="OAZ681" s="230"/>
      <c r="OBA681" s="275"/>
      <c r="OBO681" s="247"/>
      <c r="OBP681" s="230"/>
      <c r="OBQ681" s="275"/>
      <c r="OCE681" s="247"/>
      <c r="OCF681" s="230"/>
      <c r="OCG681" s="275"/>
      <c r="OCU681" s="247"/>
      <c r="OCV681" s="230"/>
      <c r="OCW681" s="275"/>
      <c r="ODK681" s="247"/>
      <c r="ODL681" s="230"/>
      <c r="ODM681" s="275"/>
      <c r="OEA681" s="247"/>
      <c r="OEB681" s="230"/>
      <c r="OEC681" s="275"/>
      <c r="OEQ681" s="247"/>
      <c r="OER681" s="230"/>
      <c r="OES681" s="275"/>
      <c r="OFG681" s="247"/>
      <c r="OFH681" s="230"/>
      <c r="OFI681" s="275"/>
      <c r="OFW681" s="247"/>
      <c r="OFX681" s="230"/>
      <c r="OFY681" s="275"/>
      <c r="OGM681" s="247"/>
      <c r="OGN681" s="230"/>
      <c r="OGO681" s="275"/>
      <c r="OHC681" s="247"/>
      <c r="OHD681" s="230"/>
      <c r="OHE681" s="275"/>
      <c r="OHS681" s="247"/>
      <c r="OHT681" s="230"/>
      <c r="OHU681" s="275"/>
      <c r="OII681" s="247"/>
      <c r="OIJ681" s="230"/>
      <c r="OIK681" s="275"/>
      <c r="OIY681" s="247"/>
      <c r="OIZ681" s="230"/>
      <c r="OJA681" s="275"/>
      <c r="OJO681" s="247"/>
      <c r="OJP681" s="230"/>
      <c r="OJQ681" s="275"/>
      <c r="OKE681" s="247"/>
      <c r="OKF681" s="230"/>
      <c r="OKG681" s="275"/>
      <c r="OKU681" s="247"/>
      <c r="OKV681" s="230"/>
      <c r="OKW681" s="275"/>
      <c r="OLK681" s="247"/>
      <c r="OLL681" s="230"/>
      <c r="OLM681" s="275"/>
      <c r="OMA681" s="247"/>
      <c r="OMB681" s="230"/>
      <c r="OMC681" s="275"/>
      <c r="OMQ681" s="247"/>
      <c r="OMR681" s="230"/>
      <c r="OMS681" s="275"/>
      <c r="ONG681" s="247"/>
      <c r="ONH681" s="230"/>
      <c r="ONI681" s="275"/>
      <c r="ONW681" s="247"/>
      <c r="ONX681" s="230"/>
      <c r="ONY681" s="275"/>
      <c r="OOM681" s="247"/>
      <c r="OON681" s="230"/>
      <c r="OOO681" s="275"/>
      <c r="OPC681" s="247"/>
      <c r="OPD681" s="230"/>
      <c r="OPE681" s="275"/>
      <c r="OPS681" s="247"/>
      <c r="OPT681" s="230"/>
      <c r="OPU681" s="275"/>
      <c r="OQI681" s="247"/>
      <c r="OQJ681" s="230"/>
      <c r="OQK681" s="275"/>
      <c r="OQY681" s="247"/>
      <c r="OQZ681" s="230"/>
      <c r="ORA681" s="275"/>
      <c r="ORO681" s="247"/>
      <c r="ORP681" s="230"/>
      <c r="ORQ681" s="275"/>
      <c r="OSE681" s="247"/>
      <c r="OSF681" s="230"/>
      <c r="OSG681" s="275"/>
      <c r="OSU681" s="247"/>
      <c r="OSV681" s="230"/>
      <c r="OSW681" s="275"/>
      <c r="OTK681" s="247"/>
      <c r="OTL681" s="230"/>
      <c r="OTM681" s="275"/>
      <c r="OUA681" s="247"/>
      <c r="OUB681" s="230"/>
      <c r="OUC681" s="275"/>
      <c r="OUQ681" s="247"/>
      <c r="OUR681" s="230"/>
      <c r="OUS681" s="275"/>
      <c r="OVG681" s="247"/>
      <c r="OVH681" s="230"/>
      <c r="OVI681" s="275"/>
      <c r="OVW681" s="247"/>
      <c r="OVX681" s="230"/>
      <c r="OVY681" s="275"/>
      <c r="OWM681" s="247"/>
      <c r="OWN681" s="230"/>
      <c r="OWO681" s="275"/>
      <c r="OXC681" s="247"/>
      <c r="OXD681" s="230"/>
      <c r="OXE681" s="275"/>
      <c r="OXS681" s="247"/>
      <c r="OXT681" s="230"/>
      <c r="OXU681" s="275"/>
      <c r="OYI681" s="247"/>
      <c r="OYJ681" s="230"/>
      <c r="OYK681" s="275"/>
      <c r="OYY681" s="247"/>
      <c r="OYZ681" s="230"/>
      <c r="OZA681" s="275"/>
      <c r="OZO681" s="247"/>
      <c r="OZP681" s="230"/>
      <c r="OZQ681" s="275"/>
      <c r="PAE681" s="247"/>
      <c r="PAF681" s="230"/>
      <c r="PAG681" s="275"/>
      <c r="PAU681" s="247"/>
      <c r="PAV681" s="230"/>
      <c r="PAW681" s="275"/>
      <c r="PBK681" s="247"/>
      <c r="PBL681" s="230"/>
      <c r="PBM681" s="275"/>
      <c r="PCA681" s="247"/>
      <c r="PCB681" s="230"/>
      <c r="PCC681" s="275"/>
      <c r="PCQ681" s="247"/>
      <c r="PCR681" s="230"/>
      <c r="PCS681" s="275"/>
      <c r="PDG681" s="247"/>
      <c r="PDH681" s="230"/>
      <c r="PDI681" s="275"/>
      <c r="PDW681" s="247"/>
      <c r="PDX681" s="230"/>
      <c r="PDY681" s="275"/>
      <c r="PEM681" s="247"/>
      <c r="PEN681" s="230"/>
      <c r="PEO681" s="275"/>
      <c r="PFC681" s="247"/>
      <c r="PFD681" s="230"/>
      <c r="PFE681" s="275"/>
      <c r="PFS681" s="247"/>
      <c r="PFT681" s="230"/>
      <c r="PFU681" s="275"/>
      <c r="PGI681" s="247"/>
      <c r="PGJ681" s="230"/>
      <c r="PGK681" s="275"/>
      <c r="PGY681" s="247"/>
      <c r="PGZ681" s="230"/>
      <c r="PHA681" s="275"/>
      <c r="PHO681" s="247"/>
      <c r="PHP681" s="230"/>
      <c r="PHQ681" s="275"/>
      <c r="PIE681" s="247"/>
      <c r="PIF681" s="230"/>
      <c r="PIG681" s="275"/>
      <c r="PIU681" s="247"/>
      <c r="PIV681" s="230"/>
      <c r="PIW681" s="275"/>
      <c r="PJK681" s="247"/>
      <c r="PJL681" s="230"/>
      <c r="PJM681" s="275"/>
      <c r="PKA681" s="247"/>
      <c r="PKB681" s="230"/>
      <c r="PKC681" s="275"/>
      <c r="PKQ681" s="247"/>
      <c r="PKR681" s="230"/>
      <c r="PKS681" s="275"/>
      <c r="PLG681" s="247"/>
      <c r="PLH681" s="230"/>
      <c r="PLI681" s="275"/>
      <c r="PLW681" s="247"/>
      <c r="PLX681" s="230"/>
      <c r="PLY681" s="275"/>
      <c r="PMM681" s="247"/>
      <c r="PMN681" s="230"/>
      <c r="PMO681" s="275"/>
      <c r="PNC681" s="247"/>
      <c r="PND681" s="230"/>
      <c r="PNE681" s="275"/>
      <c r="PNS681" s="247"/>
      <c r="PNT681" s="230"/>
      <c r="PNU681" s="275"/>
      <c r="POI681" s="247"/>
      <c r="POJ681" s="230"/>
      <c r="POK681" s="275"/>
      <c r="POY681" s="247"/>
      <c r="POZ681" s="230"/>
      <c r="PPA681" s="275"/>
      <c r="PPO681" s="247"/>
      <c r="PPP681" s="230"/>
      <c r="PPQ681" s="275"/>
      <c r="PQE681" s="247"/>
      <c r="PQF681" s="230"/>
      <c r="PQG681" s="275"/>
      <c r="PQU681" s="247"/>
      <c r="PQV681" s="230"/>
      <c r="PQW681" s="275"/>
      <c r="PRK681" s="247"/>
      <c r="PRL681" s="230"/>
      <c r="PRM681" s="275"/>
      <c r="PSA681" s="247"/>
      <c r="PSB681" s="230"/>
      <c r="PSC681" s="275"/>
      <c r="PSQ681" s="247"/>
      <c r="PSR681" s="230"/>
      <c r="PSS681" s="275"/>
      <c r="PTG681" s="247"/>
      <c r="PTH681" s="230"/>
      <c r="PTI681" s="275"/>
      <c r="PTW681" s="247"/>
      <c r="PTX681" s="230"/>
      <c r="PTY681" s="275"/>
      <c r="PUM681" s="247"/>
      <c r="PUN681" s="230"/>
      <c r="PUO681" s="275"/>
      <c r="PVC681" s="247"/>
      <c r="PVD681" s="230"/>
      <c r="PVE681" s="275"/>
      <c r="PVS681" s="247"/>
      <c r="PVT681" s="230"/>
      <c r="PVU681" s="275"/>
      <c r="PWI681" s="247"/>
      <c r="PWJ681" s="230"/>
      <c r="PWK681" s="275"/>
      <c r="PWY681" s="247"/>
      <c r="PWZ681" s="230"/>
      <c r="PXA681" s="275"/>
      <c r="PXO681" s="247"/>
      <c r="PXP681" s="230"/>
      <c r="PXQ681" s="275"/>
      <c r="PYE681" s="247"/>
      <c r="PYF681" s="230"/>
      <c r="PYG681" s="275"/>
      <c r="PYU681" s="247"/>
      <c r="PYV681" s="230"/>
      <c r="PYW681" s="275"/>
      <c r="PZK681" s="247"/>
      <c r="PZL681" s="230"/>
      <c r="PZM681" s="275"/>
      <c r="QAA681" s="247"/>
      <c r="QAB681" s="230"/>
      <c r="QAC681" s="275"/>
      <c r="QAQ681" s="247"/>
      <c r="QAR681" s="230"/>
      <c r="QAS681" s="275"/>
      <c r="QBG681" s="247"/>
      <c r="QBH681" s="230"/>
      <c r="QBI681" s="275"/>
      <c r="QBW681" s="247"/>
      <c r="QBX681" s="230"/>
      <c r="QBY681" s="275"/>
      <c r="QCM681" s="247"/>
      <c r="QCN681" s="230"/>
      <c r="QCO681" s="275"/>
      <c r="QDC681" s="247"/>
      <c r="QDD681" s="230"/>
      <c r="QDE681" s="275"/>
      <c r="QDS681" s="247"/>
      <c r="QDT681" s="230"/>
      <c r="QDU681" s="275"/>
      <c r="QEI681" s="247"/>
      <c r="QEJ681" s="230"/>
      <c r="QEK681" s="275"/>
      <c r="QEY681" s="247"/>
      <c r="QEZ681" s="230"/>
      <c r="QFA681" s="275"/>
      <c r="QFO681" s="247"/>
      <c r="QFP681" s="230"/>
      <c r="QFQ681" s="275"/>
      <c r="QGE681" s="247"/>
      <c r="QGF681" s="230"/>
      <c r="QGG681" s="275"/>
      <c r="QGU681" s="247"/>
      <c r="QGV681" s="230"/>
      <c r="QGW681" s="275"/>
      <c r="QHK681" s="247"/>
      <c r="QHL681" s="230"/>
      <c r="QHM681" s="275"/>
      <c r="QIA681" s="247"/>
      <c r="QIB681" s="230"/>
      <c r="QIC681" s="275"/>
      <c r="QIQ681" s="247"/>
      <c r="QIR681" s="230"/>
      <c r="QIS681" s="275"/>
      <c r="QJG681" s="247"/>
      <c r="QJH681" s="230"/>
      <c r="QJI681" s="275"/>
      <c r="QJW681" s="247"/>
      <c r="QJX681" s="230"/>
      <c r="QJY681" s="275"/>
      <c r="QKM681" s="247"/>
      <c r="QKN681" s="230"/>
      <c r="QKO681" s="275"/>
      <c r="QLC681" s="247"/>
      <c r="QLD681" s="230"/>
      <c r="QLE681" s="275"/>
      <c r="QLS681" s="247"/>
      <c r="QLT681" s="230"/>
      <c r="QLU681" s="275"/>
      <c r="QMI681" s="247"/>
      <c r="QMJ681" s="230"/>
      <c r="QMK681" s="275"/>
      <c r="QMY681" s="247"/>
      <c r="QMZ681" s="230"/>
      <c r="QNA681" s="275"/>
      <c r="QNO681" s="247"/>
      <c r="QNP681" s="230"/>
      <c r="QNQ681" s="275"/>
      <c r="QOE681" s="247"/>
      <c r="QOF681" s="230"/>
      <c r="QOG681" s="275"/>
      <c r="QOU681" s="247"/>
      <c r="QOV681" s="230"/>
      <c r="QOW681" s="275"/>
      <c r="QPK681" s="247"/>
      <c r="QPL681" s="230"/>
      <c r="QPM681" s="275"/>
      <c r="QQA681" s="247"/>
      <c r="QQB681" s="230"/>
      <c r="QQC681" s="275"/>
      <c r="QQQ681" s="247"/>
      <c r="QQR681" s="230"/>
      <c r="QQS681" s="275"/>
      <c r="QRG681" s="247"/>
      <c r="QRH681" s="230"/>
      <c r="QRI681" s="275"/>
      <c r="QRW681" s="247"/>
      <c r="QRX681" s="230"/>
      <c r="QRY681" s="275"/>
      <c r="QSM681" s="247"/>
      <c r="QSN681" s="230"/>
      <c r="QSO681" s="275"/>
      <c r="QTC681" s="247"/>
      <c r="QTD681" s="230"/>
      <c r="QTE681" s="275"/>
      <c r="QTS681" s="247"/>
      <c r="QTT681" s="230"/>
      <c r="QTU681" s="275"/>
      <c r="QUI681" s="247"/>
      <c r="QUJ681" s="230"/>
      <c r="QUK681" s="275"/>
      <c r="QUY681" s="247"/>
      <c r="QUZ681" s="230"/>
      <c r="QVA681" s="275"/>
      <c r="QVO681" s="247"/>
      <c r="QVP681" s="230"/>
      <c r="QVQ681" s="275"/>
      <c r="QWE681" s="247"/>
      <c r="QWF681" s="230"/>
      <c r="QWG681" s="275"/>
      <c r="QWU681" s="247"/>
      <c r="QWV681" s="230"/>
      <c r="QWW681" s="275"/>
      <c r="QXK681" s="247"/>
      <c r="QXL681" s="230"/>
      <c r="QXM681" s="275"/>
      <c r="QYA681" s="247"/>
      <c r="QYB681" s="230"/>
      <c r="QYC681" s="275"/>
      <c r="QYQ681" s="247"/>
      <c r="QYR681" s="230"/>
      <c r="QYS681" s="275"/>
      <c r="QZG681" s="247"/>
      <c r="QZH681" s="230"/>
      <c r="QZI681" s="275"/>
      <c r="QZW681" s="247"/>
      <c r="QZX681" s="230"/>
      <c r="QZY681" s="275"/>
      <c r="RAM681" s="247"/>
      <c r="RAN681" s="230"/>
      <c r="RAO681" s="275"/>
      <c r="RBC681" s="247"/>
      <c r="RBD681" s="230"/>
      <c r="RBE681" s="275"/>
      <c r="RBS681" s="247"/>
      <c r="RBT681" s="230"/>
      <c r="RBU681" s="275"/>
      <c r="RCI681" s="247"/>
      <c r="RCJ681" s="230"/>
      <c r="RCK681" s="275"/>
      <c r="RCY681" s="247"/>
      <c r="RCZ681" s="230"/>
      <c r="RDA681" s="275"/>
      <c r="RDO681" s="247"/>
      <c r="RDP681" s="230"/>
      <c r="RDQ681" s="275"/>
      <c r="REE681" s="247"/>
      <c r="REF681" s="230"/>
      <c r="REG681" s="275"/>
      <c r="REU681" s="247"/>
      <c r="REV681" s="230"/>
      <c r="REW681" s="275"/>
      <c r="RFK681" s="247"/>
      <c r="RFL681" s="230"/>
      <c r="RFM681" s="275"/>
      <c r="RGA681" s="247"/>
      <c r="RGB681" s="230"/>
      <c r="RGC681" s="275"/>
      <c r="RGQ681" s="247"/>
      <c r="RGR681" s="230"/>
      <c r="RGS681" s="275"/>
      <c r="RHG681" s="247"/>
      <c r="RHH681" s="230"/>
      <c r="RHI681" s="275"/>
      <c r="RHW681" s="247"/>
      <c r="RHX681" s="230"/>
      <c r="RHY681" s="275"/>
      <c r="RIM681" s="247"/>
      <c r="RIN681" s="230"/>
      <c r="RIO681" s="275"/>
      <c r="RJC681" s="247"/>
      <c r="RJD681" s="230"/>
      <c r="RJE681" s="275"/>
      <c r="RJS681" s="247"/>
      <c r="RJT681" s="230"/>
      <c r="RJU681" s="275"/>
      <c r="RKI681" s="247"/>
      <c r="RKJ681" s="230"/>
      <c r="RKK681" s="275"/>
      <c r="RKY681" s="247"/>
      <c r="RKZ681" s="230"/>
      <c r="RLA681" s="275"/>
      <c r="RLO681" s="247"/>
      <c r="RLP681" s="230"/>
      <c r="RLQ681" s="275"/>
      <c r="RME681" s="247"/>
      <c r="RMF681" s="230"/>
      <c r="RMG681" s="275"/>
      <c r="RMU681" s="247"/>
      <c r="RMV681" s="230"/>
      <c r="RMW681" s="275"/>
      <c r="RNK681" s="247"/>
      <c r="RNL681" s="230"/>
      <c r="RNM681" s="275"/>
      <c r="ROA681" s="247"/>
      <c r="ROB681" s="230"/>
      <c r="ROC681" s="275"/>
      <c r="ROQ681" s="247"/>
      <c r="ROR681" s="230"/>
      <c r="ROS681" s="275"/>
      <c r="RPG681" s="247"/>
      <c r="RPH681" s="230"/>
      <c r="RPI681" s="275"/>
      <c r="RPW681" s="247"/>
      <c r="RPX681" s="230"/>
      <c r="RPY681" s="275"/>
      <c r="RQM681" s="247"/>
      <c r="RQN681" s="230"/>
      <c r="RQO681" s="275"/>
      <c r="RRC681" s="247"/>
      <c r="RRD681" s="230"/>
      <c r="RRE681" s="275"/>
      <c r="RRS681" s="247"/>
      <c r="RRT681" s="230"/>
      <c r="RRU681" s="275"/>
      <c r="RSI681" s="247"/>
      <c r="RSJ681" s="230"/>
      <c r="RSK681" s="275"/>
      <c r="RSY681" s="247"/>
      <c r="RSZ681" s="230"/>
      <c r="RTA681" s="275"/>
      <c r="RTO681" s="247"/>
      <c r="RTP681" s="230"/>
      <c r="RTQ681" s="275"/>
      <c r="RUE681" s="247"/>
      <c r="RUF681" s="230"/>
      <c r="RUG681" s="275"/>
      <c r="RUU681" s="247"/>
      <c r="RUV681" s="230"/>
      <c r="RUW681" s="275"/>
      <c r="RVK681" s="247"/>
      <c r="RVL681" s="230"/>
      <c r="RVM681" s="275"/>
      <c r="RWA681" s="247"/>
      <c r="RWB681" s="230"/>
      <c r="RWC681" s="275"/>
      <c r="RWQ681" s="247"/>
      <c r="RWR681" s="230"/>
      <c r="RWS681" s="275"/>
      <c r="RXG681" s="247"/>
      <c r="RXH681" s="230"/>
      <c r="RXI681" s="275"/>
      <c r="RXW681" s="247"/>
      <c r="RXX681" s="230"/>
      <c r="RXY681" s="275"/>
      <c r="RYM681" s="247"/>
      <c r="RYN681" s="230"/>
      <c r="RYO681" s="275"/>
      <c r="RZC681" s="247"/>
      <c r="RZD681" s="230"/>
      <c r="RZE681" s="275"/>
      <c r="RZS681" s="247"/>
      <c r="RZT681" s="230"/>
      <c r="RZU681" s="275"/>
      <c r="SAI681" s="247"/>
      <c r="SAJ681" s="230"/>
      <c r="SAK681" s="275"/>
      <c r="SAY681" s="247"/>
      <c r="SAZ681" s="230"/>
      <c r="SBA681" s="275"/>
      <c r="SBO681" s="247"/>
      <c r="SBP681" s="230"/>
      <c r="SBQ681" s="275"/>
      <c r="SCE681" s="247"/>
      <c r="SCF681" s="230"/>
      <c r="SCG681" s="275"/>
      <c r="SCU681" s="247"/>
      <c r="SCV681" s="230"/>
      <c r="SCW681" s="275"/>
      <c r="SDK681" s="247"/>
      <c r="SDL681" s="230"/>
      <c r="SDM681" s="275"/>
      <c r="SEA681" s="247"/>
      <c r="SEB681" s="230"/>
      <c r="SEC681" s="275"/>
      <c r="SEQ681" s="247"/>
      <c r="SER681" s="230"/>
      <c r="SES681" s="275"/>
      <c r="SFG681" s="247"/>
      <c r="SFH681" s="230"/>
      <c r="SFI681" s="275"/>
      <c r="SFW681" s="247"/>
      <c r="SFX681" s="230"/>
      <c r="SFY681" s="275"/>
      <c r="SGM681" s="247"/>
      <c r="SGN681" s="230"/>
      <c r="SGO681" s="275"/>
      <c r="SHC681" s="247"/>
      <c r="SHD681" s="230"/>
      <c r="SHE681" s="275"/>
      <c r="SHS681" s="247"/>
      <c r="SHT681" s="230"/>
      <c r="SHU681" s="275"/>
      <c r="SII681" s="247"/>
      <c r="SIJ681" s="230"/>
      <c r="SIK681" s="275"/>
      <c r="SIY681" s="247"/>
      <c r="SIZ681" s="230"/>
      <c r="SJA681" s="275"/>
      <c r="SJO681" s="247"/>
      <c r="SJP681" s="230"/>
      <c r="SJQ681" s="275"/>
      <c r="SKE681" s="247"/>
      <c r="SKF681" s="230"/>
      <c r="SKG681" s="275"/>
      <c r="SKU681" s="247"/>
      <c r="SKV681" s="230"/>
      <c r="SKW681" s="275"/>
      <c r="SLK681" s="247"/>
      <c r="SLL681" s="230"/>
      <c r="SLM681" s="275"/>
      <c r="SMA681" s="247"/>
      <c r="SMB681" s="230"/>
      <c r="SMC681" s="275"/>
      <c r="SMQ681" s="247"/>
      <c r="SMR681" s="230"/>
      <c r="SMS681" s="275"/>
      <c r="SNG681" s="247"/>
      <c r="SNH681" s="230"/>
      <c r="SNI681" s="275"/>
      <c r="SNW681" s="247"/>
      <c r="SNX681" s="230"/>
      <c r="SNY681" s="275"/>
      <c r="SOM681" s="247"/>
      <c r="SON681" s="230"/>
      <c r="SOO681" s="275"/>
      <c r="SPC681" s="247"/>
      <c r="SPD681" s="230"/>
      <c r="SPE681" s="275"/>
      <c r="SPS681" s="247"/>
      <c r="SPT681" s="230"/>
      <c r="SPU681" s="275"/>
      <c r="SQI681" s="247"/>
      <c r="SQJ681" s="230"/>
      <c r="SQK681" s="275"/>
      <c r="SQY681" s="247"/>
      <c r="SQZ681" s="230"/>
      <c r="SRA681" s="275"/>
      <c r="SRO681" s="247"/>
      <c r="SRP681" s="230"/>
      <c r="SRQ681" s="275"/>
      <c r="SSE681" s="247"/>
      <c r="SSF681" s="230"/>
      <c r="SSG681" s="275"/>
      <c r="SSU681" s="247"/>
      <c r="SSV681" s="230"/>
      <c r="SSW681" s="275"/>
      <c r="STK681" s="247"/>
      <c r="STL681" s="230"/>
      <c r="STM681" s="275"/>
      <c r="SUA681" s="247"/>
      <c r="SUB681" s="230"/>
      <c r="SUC681" s="275"/>
      <c r="SUQ681" s="247"/>
      <c r="SUR681" s="230"/>
      <c r="SUS681" s="275"/>
      <c r="SVG681" s="247"/>
      <c r="SVH681" s="230"/>
      <c r="SVI681" s="275"/>
      <c r="SVW681" s="247"/>
      <c r="SVX681" s="230"/>
      <c r="SVY681" s="275"/>
      <c r="SWM681" s="247"/>
      <c r="SWN681" s="230"/>
      <c r="SWO681" s="275"/>
      <c r="SXC681" s="247"/>
      <c r="SXD681" s="230"/>
      <c r="SXE681" s="275"/>
      <c r="SXS681" s="247"/>
      <c r="SXT681" s="230"/>
      <c r="SXU681" s="275"/>
      <c r="SYI681" s="247"/>
      <c r="SYJ681" s="230"/>
      <c r="SYK681" s="275"/>
      <c r="SYY681" s="247"/>
      <c r="SYZ681" s="230"/>
      <c r="SZA681" s="275"/>
      <c r="SZO681" s="247"/>
      <c r="SZP681" s="230"/>
      <c r="SZQ681" s="275"/>
      <c r="TAE681" s="247"/>
      <c r="TAF681" s="230"/>
      <c r="TAG681" s="275"/>
      <c r="TAU681" s="247"/>
      <c r="TAV681" s="230"/>
      <c r="TAW681" s="275"/>
      <c r="TBK681" s="247"/>
      <c r="TBL681" s="230"/>
      <c r="TBM681" s="275"/>
      <c r="TCA681" s="247"/>
      <c r="TCB681" s="230"/>
      <c r="TCC681" s="275"/>
      <c r="TCQ681" s="247"/>
      <c r="TCR681" s="230"/>
      <c r="TCS681" s="275"/>
      <c r="TDG681" s="247"/>
      <c r="TDH681" s="230"/>
      <c r="TDI681" s="275"/>
      <c r="TDW681" s="247"/>
      <c r="TDX681" s="230"/>
      <c r="TDY681" s="275"/>
      <c r="TEM681" s="247"/>
      <c r="TEN681" s="230"/>
      <c r="TEO681" s="275"/>
      <c r="TFC681" s="247"/>
      <c r="TFD681" s="230"/>
      <c r="TFE681" s="275"/>
      <c r="TFS681" s="247"/>
      <c r="TFT681" s="230"/>
      <c r="TFU681" s="275"/>
      <c r="TGI681" s="247"/>
      <c r="TGJ681" s="230"/>
      <c r="TGK681" s="275"/>
      <c r="TGY681" s="247"/>
      <c r="TGZ681" s="230"/>
      <c r="THA681" s="275"/>
      <c r="THO681" s="247"/>
      <c r="THP681" s="230"/>
      <c r="THQ681" s="275"/>
      <c r="TIE681" s="247"/>
      <c r="TIF681" s="230"/>
      <c r="TIG681" s="275"/>
      <c r="TIU681" s="247"/>
      <c r="TIV681" s="230"/>
      <c r="TIW681" s="275"/>
      <c r="TJK681" s="247"/>
      <c r="TJL681" s="230"/>
      <c r="TJM681" s="275"/>
      <c r="TKA681" s="247"/>
      <c r="TKB681" s="230"/>
      <c r="TKC681" s="275"/>
      <c r="TKQ681" s="247"/>
      <c r="TKR681" s="230"/>
      <c r="TKS681" s="275"/>
      <c r="TLG681" s="247"/>
      <c r="TLH681" s="230"/>
      <c r="TLI681" s="275"/>
      <c r="TLW681" s="247"/>
      <c r="TLX681" s="230"/>
      <c r="TLY681" s="275"/>
      <c r="TMM681" s="247"/>
      <c r="TMN681" s="230"/>
      <c r="TMO681" s="275"/>
      <c r="TNC681" s="247"/>
      <c r="TND681" s="230"/>
      <c r="TNE681" s="275"/>
      <c r="TNS681" s="247"/>
      <c r="TNT681" s="230"/>
      <c r="TNU681" s="275"/>
      <c r="TOI681" s="247"/>
      <c r="TOJ681" s="230"/>
      <c r="TOK681" s="275"/>
      <c r="TOY681" s="247"/>
      <c r="TOZ681" s="230"/>
      <c r="TPA681" s="275"/>
      <c r="TPO681" s="247"/>
      <c r="TPP681" s="230"/>
      <c r="TPQ681" s="275"/>
      <c r="TQE681" s="247"/>
      <c r="TQF681" s="230"/>
      <c r="TQG681" s="275"/>
      <c r="TQU681" s="247"/>
      <c r="TQV681" s="230"/>
      <c r="TQW681" s="275"/>
      <c r="TRK681" s="247"/>
      <c r="TRL681" s="230"/>
      <c r="TRM681" s="275"/>
      <c r="TSA681" s="247"/>
      <c r="TSB681" s="230"/>
      <c r="TSC681" s="275"/>
      <c r="TSQ681" s="247"/>
      <c r="TSR681" s="230"/>
      <c r="TSS681" s="275"/>
      <c r="TTG681" s="247"/>
      <c r="TTH681" s="230"/>
      <c r="TTI681" s="275"/>
      <c r="TTW681" s="247"/>
      <c r="TTX681" s="230"/>
      <c r="TTY681" s="275"/>
      <c r="TUM681" s="247"/>
      <c r="TUN681" s="230"/>
      <c r="TUO681" s="275"/>
      <c r="TVC681" s="247"/>
      <c r="TVD681" s="230"/>
      <c r="TVE681" s="275"/>
      <c r="TVS681" s="247"/>
      <c r="TVT681" s="230"/>
      <c r="TVU681" s="275"/>
      <c r="TWI681" s="247"/>
      <c r="TWJ681" s="230"/>
      <c r="TWK681" s="275"/>
      <c r="TWY681" s="247"/>
      <c r="TWZ681" s="230"/>
      <c r="TXA681" s="275"/>
      <c r="TXO681" s="247"/>
      <c r="TXP681" s="230"/>
      <c r="TXQ681" s="275"/>
      <c r="TYE681" s="247"/>
      <c r="TYF681" s="230"/>
      <c r="TYG681" s="275"/>
      <c r="TYU681" s="247"/>
      <c r="TYV681" s="230"/>
      <c r="TYW681" s="275"/>
      <c r="TZK681" s="247"/>
      <c r="TZL681" s="230"/>
      <c r="TZM681" s="275"/>
      <c r="UAA681" s="247"/>
      <c r="UAB681" s="230"/>
      <c r="UAC681" s="275"/>
      <c r="UAQ681" s="247"/>
      <c r="UAR681" s="230"/>
      <c r="UAS681" s="275"/>
      <c r="UBG681" s="247"/>
      <c r="UBH681" s="230"/>
      <c r="UBI681" s="275"/>
      <c r="UBW681" s="247"/>
      <c r="UBX681" s="230"/>
      <c r="UBY681" s="275"/>
      <c r="UCM681" s="247"/>
      <c r="UCN681" s="230"/>
      <c r="UCO681" s="275"/>
      <c r="UDC681" s="247"/>
      <c r="UDD681" s="230"/>
      <c r="UDE681" s="275"/>
      <c r="UDS681" s="247"/>
      <c r="UDT681" s="230"/>
      <c r="UDU681" s="275"/>
      <c r="UEI681" s="247"/>
      <c r="UEJ681" s="230"/>
      <c r="UEK681" s="275"/>
      <c r="UEY681" s="247"/>
      <c r="UEZ681" s="230"/>
      <c r="UFA681" s="275"/>
      <c r="UFO681" s="247"/>
      <c r="UFP681" s="230"/>
      <c r="UFQ681" s="275"/>
      <c r="UGE681" s="247"/>
      <c r="UGF681" s="230"/>
      <c r="UGG681" s="275"/>
      <c r="UGU681" s="247"/>
      <c r="UGV681" s="230"/>
      <c r="UGW681" s="275"/>
      <c r="UHK681" s="247"/>
      <c r="UHL681" s="230"/>
      <c r="UHM681" s="275"/>
      <c r="UIA681" s="247"/>
      <c r="UIB681" s="230"/>
      <c r="UIC681" s="275"/>
      <c r="UIQ681" s="247"/>
      <c r="UIR681" s="230"/>
      <c r="UIS681" s="275"/>
      <c r="UJG681" s="247"/>
      <c r="UJH681" s="230"/>
      <c r="UJI681" s="275"/>
      <c r="UJW681" s="247"/>
      <c r="UJX681" s="230"/>
      <c r="UJY681" s="275"/>
      <c r="UKM681" s="247"/>
      <c r="UKN681" s="230"/>
      <c r="UKO681" s="275"/>
      <c r="ULC681" s="247"/>
      <c r="ULD681" s="230"/>
      <c r="ULE681" s="275"/>
      <c r="ULS681" s="247"/>
      <c r="ULT681" s="230"/>
      <c r="ULU681" s="275"/>
      <c r="UMI681" s="247"/>
      <c r="UMJ681" s="230"/>
      <c r="UMK681" s="275"/>
      <c r="UMY681" s="247"/>
      <c r="UMZ681" s="230"/>
      <c r="UNA681" s="275"/>
      <c r="UNO681" s="247"/>
      <c r="UNP681" s="230"/>
      <c r="UNQ681" s="275"/>
      <c r="UOE681" s="247"/>
      <c r="UOF681" s="230"/>
      <c r="UOG681" s="275"/>
      <c r="UOU681" s="247"/>
      <c r="UOV681" s="230"/>
      <c r="UOW681" s="275"/>
      <c r="UPK681" s="247"/>
      <c r="UPL681" s="230"/>
      <c r="UPM681" s="275"/>
      <c r="UQA681" s="247"/>
      <c r="UQB681" s="230"/>
      <c r="UQC681" s="275"/>
      <c r="UQQ681" s="247"/>
      <c r="UQR681" s="230"/>
      <c r="UQS681" s="275"/>
      <c r="URG681" s="247"/>
      <c r="URH681" s="230"/>
      <c r="URI681" s="275"/>
      <c r="URW681" s="247"/>
      <c r="URX681" s="230"/>
      <c r="URY681" s="275"/>
      <c r="USM681" s="247"/>
      <c r="USN681" s="230"/>
      <c r="USO681" s="275"/>
      <c r="UTC681" s="247"/>
      <c r="UTD681" s="230"/>
      <c r="UTE681" s="275"/>
      <c r="UTS681" s="247"/>
      <c r="UTT681" s="230"/>
      <c r="UTU681" s="275"/>
      <c r="UUI681" s="247"/>
      <c r="UUJ681" s="230"/>
      <c r="UUK681" s="275"/>
      <c r="UUY681" s="247"/>
      <c r="UUZ681" s="230"/>
      <c r="UVA681" s="275"/>
      <c r="UVO681" s="247"/>
      <c r="UVP681" s="230"/>
      <c r="UVQ681" s="275"/>
      <c r="UWE681" s="247"/>
      <c r="UWF681" s="230"/>
      <c r="UWG681" s="275"/>
      <c r="UWU681" s="247"/>
      <c r="UWV681" s="230"/>
      <c r="UWW681" s="275"/>
      <c r="UXK681" s="247"/>
      <c r="UXL681" s="230"/>
      <c r="UXM681" s="275"/>
      <c r="UYA681" s="247"/>
      <c r="UYB681" s="230"/>
      <c r="UYC681" s="275"/>
      <c r="UYQ681" s="247"/>
      <c r="UYR681" s="230"/>
      <c r="UYS681" s="275"/>
      <c r="UZG681" s="247"/>
      <c r="UZH681" s="230"/>
      <c r="UZI681" s="275"/>
      <c r="UZW681" s="247"/>
      <c r="UZX681" s="230"/>
      <c r="UZY681" s="275"/>
      <c r="VAM681" s="247"/>
      <c r="VAN681" s="230"/>
      <c r="VAO681" s="275"/>
      <c r="VBC681" s="247"/>
      <c r="VBD681" s="230"/>
      <c r="VBE681" s="275"/>
      <c r="VBS681" s="247"/>
      <c r="VBT681" s="230"/>
      <c r="VBU681" s="275"/>
      <c r="VCI681" s="247"/>
      <c r="VCJ681" s="230"/>
      <c r="VCK681" s="275"/>
      <c r="VCY681" s="247"/>
      <c r="VCZ681" s="230"/>
      <c r="VDA681" s="275"/>
      <c r="VDO681" s="247"/>
      <c r="VDP681" s="230"/>
      <c r="VDQ681" s="275"/>
      <c r="VEE681" s="247"/>
      <c r="VEF681" s="230"/>
      <c r="VEG681" s="275"/>
      <c r="VEU681" s="247"/>
      <c r="VEV681" s="230"/>
      <c r="VEW681" s="275"/>
      <c r="VFK681" s="247"/>
      <c r="VFL681" s="230"/>
      <c r="VFM681" s="275"/>
      <c r="VGA681" s="247"/>
      <c r="VGB681" s="230"/>
      <c r="VGC681" s="275"/>
      <c r="VGQ681" s="247"/>
      <c r="VGR681" s="230"/>
      <c r="VGS681" s="275"/>
      <c r="VHG681" s="247"/>
      <c r="VHH681" s="230"/>
      <c r="VHI681" s="275"/>
      <c r="VHW681" s="247"/>
      <c r="VHX681" s="230"/>
      <c r="VHY681" s="275"/>
      <c r="VIM681" s="247"/>
      <c r="VIN681" s="230"/>
      <c r="VIO681" s="275"/>
      <c r="VJC681" s="247"/>
      <c r="VJD681" s="230"/>
      <c r="VJE681" s="275"/>
      <c r="VJS681" s="247"/>
      <c r="VJT681" s="230"/>
      <c r="VJU681" s="275"/>
      <c r="VKI681" s="247"/>
      <c r="VKJ681" s="230"/>
      <c r="VKK681" s="275"/>
      <c r="VKY681" s="247"/>
      <c r="VKZ681" s="230"/>
      <c r="VLA681" s="275"/>
      <c r="VLO681" s="247"/>
      <c r="VLP681" s="230"/>
      <c r="VLQ681" s="275"/>
      <c r="VME681" s="247"/>
      <c r="VMF681" s="230"/>
      <c r="VMG681" s="275"/>
      <c r="VMU681" s="247"/>
      <c r="VMV681" s="230"/>
      <c r="VMW681" s="275"/>
      <c r="VNK681" s="247"/>
      <c r="VNL681" s="230"/>
      <c r="VNM681" s="275"/>
      <c r="VOA681" s="247"/>
      <c r="VOB681" s="230"/>
      <c r="VOC681" s="275"/>
      <c r="VOQ681" s="247"/>
      <c r="VOR681" s="230"/>
      <c r="VOS681" s="275"/>
      <c r="VPG681" s="247"/>
      <c r="VPH681" s="230"/>
      <c r="VPI681" s="275"/>
      <c r="VPW681" s="247"/>
      <c r="VPX681" s="230"/>
      <c r="VPY681" s="275"/>
      <c r="VQM681" s="247"/>
      <c r="VQN681" s="230"/>
      <c r="VQO681" s="275"/>
      <c r="VRC681" s="247"/>
      <c r="VRD681" s="230"/>
      <c r="VRE681" s="275"/>
      <c r="VRS681" s="247"/>
      <c r="VRT681" s="230"/>
      <c r="VRU681" s="275"/>
      <c r="VSI681" s="247"/>
      <c r="VSJ681" s="230"/>
      <c r="VSK681" s="275"/>
      <c r="VSY681" s="247"/>
      <c r="VSZ681" s="230"/>
      <c r="VTA681" s="275"/>
      <c r="VTO681" s="247"/>
      <c r="VTP681" s="230"/>
      <c r="VTQ681" s="275"/>
      <c r="VUE681" s="247"/>
      <c r="VUF681" s="230"/>
      <c r="VUG681" s="275"/>
      <c r="VUU681" s="247"/>
      <c r="VUV681" s="230"/>
      <c r="VUW681" s="275"/>
      <c r="VVK681" s="247"/>
      <c r="VVL681" s="230"/>
      <c r="VVM681" s="275"/>
      <c r="VWA681" s="247"/>
      <c r="VWB681" s="230"/>
      <c r="VWC681" s="275"/>
      <c r="VWQ681" s="247"/>
      <c r="VWR681" s="230"/>
      <c r="VWS681" s="275"/>
      <c r="VXG681" s="247"/>
      <c r="VXH681" s="230"/>
      <c r="VXI681" s="275"/>
      <c r="VXW681" s="247"/>
      <c r="VXX681" s="230"/>
      <c r="VXY681" s="275"/>
      <c r="VYM681" s="247"/>
      <c r="VYN681" s="230"/>
      <c r="VYO681" s="275"/>
      <c r="VZC681" s="247"/>
      <c r="VZD681" s="230"/>
      <c r="VZE681" s="275"/>
      <c r="VZS681" s="247"/>
      <c r="VZT681" s="230"/>
      <c r="VZU681" s="275"/>
      <c r="WAI681" s="247"/>
      <c r="WAJ681" s="230"/>
      <c r="WAK681" s="275"/>
      <c r="WAY681" s="247"/>
      <c r="WAZ681" s="230"/>
      <c r="WBA681" s="275"/>
      <c r="WBO681" s="247"/>
      <c r="WBP681" s="230"/>
      <c r="WBQ681" s="275"/>
      <c r="WCE681" s="247"/>
      <c r="WCF681" s="230"/>
      <c r="WCG681" s="275"/>
      <c r="WCU681" s="247"/>
      <c r="WCV681" s="230"/>
      <c r="WCW681" s="275"/>
      <c r="WDK681" s="247"/>
      <c r="WDL681" s="230"/>
      <c r="WDM681" s="275"/>
      <c r="WEA681" s="247"/>
      <c r="WEB681" s="230"/>
      <c r="WEC681" s="275"/>
      <c r="WEQ681" s="247"/>
      <c r="WER681" s="230"/>
      <c r="WES681" s="275"/>
      <c r="WFG681" s="247"/>
      <c r="WFH681" s="230"/>
      <c r="WFI681" s="275"/>
      <c r="WFW681" s="247"/>
      <c r="WFX681" s="230"/>
      <c r="WFY681" s="275"/>
      <c r="WGM681" s="247"/>
      <c r="WGN681" s="230"/>
      <c r="WGO681" s="275"/>
      <c r="WHC681" s="247"/>
      <c r="WHD681" s="230"/>
      <c r="WHE681" s="275"/>
      <c r="WHS681" s="247"/>
      <c r="WHT681" s="230"/>
      <c r="WHU681" s="275"/>
      <c r="WII681" s="247"/>
      <c r="WIJ681" s="230"/>
      <c r="WIK681" s="275"/>
      <c r="WIY681" s="247"/>
      <c r="WIZ681" s="230"/>
      <c r="WJA681" s="275"/>
      <c r="WJO681" s="247"/>
      <c r="WJP681" s="230"/>
      <c r="WJQ681" s="275"/>
      <c r="WKE681" s="247"/>
      <c r="WKF681" s="230"/>
      <c r="WKG681" s="275"/>
      <c r="WKU681" s="247"/>
      <c r="WKV681" s="230"/>
      <c r="WKW681" s="275"/>
      <c r="WLK681" s="247"/>
      <c r="WLL681" s="230"/>
      <c r="WLM681" s="275"/>
      <c r="WMA681" s="247"/>
      <c r="WMB681" s="230"/>
      <c r="WMC681" s="275"/>
      <c r="WMQ681" s="247"/>
      <c r="WMR681" s="230"/>
      <c r="WMS681" s="275"/>
      <c r="WNG681" s="247"/>
      <c r="WNH681" s="230"/>
      <c r="WNI681" s="275"/>
      <c r="WNW681" s="247"/>
      <c r="WNX681" s="230"/>
      <c r="WNY681" s="275"/>
      <c r="WOM681" s="247"/>
      <c r="WON681" s="230"/>
      <c r="WOO681" s="275"/>
      <c r="WPC681" s="247"/>
      <c r="WPD681" s="230"/>
      <c r="WPE681" s="275"/>
      <c r="WPS681" s="247"/>
      <c r="WPT681" s="230"/>
      <c r="WPU681" s="275"/>
      <c r="WQI681" s="247"/>
      <c r="WQJ681" s="230"/>
      <c r="WQK681" s="275"/>
      <c r="WQY681" s="247"/>
      <c r="WQZ681" s="230"/>
      <c r="WRA681" s="275"/>
      <c r="WRO681" s="247"/>
      <c r="WRP681" s="230"/>
      <c r="WRQ681" s="275"/>
      <c r="WSE681" s="247"/>
      <c r="WSF681" s="230"/>
      <c r="WSG681" s="275"/>
      <c r="WSU681" s="247"/>
      <c r="WSV681" s="230"/>
      <c r="WSW681" s="275"/>
      <c r="WTK681" s="247"/>
      <c r="WTL681" s="230"/>
      <c r="WTM681" s="275"/>
      <c r="WUA681" s="247"/>
      <c r="WUB681" s="230"/>
      <c r="WUC681" s="275"/>
      <c r="WUQ681" s="247"/>
      <c r="WUR681" s="230"/>
      <c r="WUS681" s="275"/>
      <c r="WVG681" s="247"/>
      <c r="WVH681" s="230"/>
      <c r="WVI681" s="275"/>
      <c r="WVW681" s="247"/>
      <c r="WVX681" s="230"/>
      <c r="WVY681" s="275"/>
      <c r="WWM681" s="247"/>
      <c r="WWN681" s="230"/>
      <c r="WWO681" s="275"/>
      <c r="WXC681" s="247"/>
      <c r="WXD681" s="230"/>
      <c r="WXE681" s="275"/>
      <c r="WXS681" s="247"/>
      <c r="WXT681" s="230"/>
      <c r="WXU681" s="275"/>
      <c r="WYI681" s="247"/>
      <c r="WYJ681" s="230"/>
      <c r="WYK681" s="275"/>
      <c r="WYY681" s="247"/>
      <c r="WYZ681" s="230"/>
      <c r="WZA681" s="275"/>
      <c r="WZO681" s="247"/>
      <c r="WZP681" s="230"/>
      <c r="WZQ681" s="275"/>
      <c r="XAE681" s="247"/>
      <c r="XAF681" s="230"/>
      <c r="XAG681" s="275"/>
      <c r="XAU681" s="247"/>
      <c r="XAV681" s="230"/>
      <c r="XAW681" s="275"/>
      <c r="XBK681" s="247"/>
      <c r="XBL681" s="230"/>
      <c r="XBM681" s="275"/>
      <c r="XCA681" s="247"/>
      <c r="XCB681" s="230"/>
      <c r="XCC681" s="275"/>
      <c r="XCQ681" s="247"/>
      <c r="XCR681" s="230"/>
      <c r="XCS681" s="275"/>
      <c r="XDG681" s="247"/>
      <c r="XDH681" s="230"/>
      <c r="XDI681" s="275"/>
      <c r="XDW681" s="247"/>
      <c r="XDX681" s="230"/>
      <c r="XDY681" s="275"/>
      <c r="XEM681" s="247"/>
      <c r="XEN681" s="230"/>
      <c r="XEO681" s="275"/>
    </row>
    <row r="682" spans="1:16369" s="272" customFormat="1" x14ac:dyDescent="0.2">
      <c r="A682" s="239">
        <v>9</v>
      </c>
      <c r="B682" s="254" t="s">
        <v>2619</v>
      </c>
      <c r="C682" s="255">
        <f t="shared" si="377"/>
        <v>46073</v>
      </c>
      <c r="D682" s="219">
        <f t="shared" si="378"/>
        <v>46080</v>
      </c>
      <c r="E682" s="256">
        <f t="shared" si="364"/>
        <v>46105</v>
      </c>
      <c r="F682" s="256">
        <f t="shared" si="366"/>
        <v>46105</v>
      </c>
      <c r="G682" s="256">
        <f t="shared" si="367"/>
        <v>46105</v>
      </c>
      <c r="H682" s="219">
        <f t="shared" si="368"/>
        <v>46108</v>
      </c>
      <c r="I682" s="256">
        <f t="shared" si="369"/>
        <v>46108</v>
      </c>
      <c r="J682" s="219">
        <f t="shared" si="370"/>
        <v>46109</v>
      </c>
      <c r="K682" s="256">
        <f t="shared" si="371"/>
        <v>46110</v>
      </c>
      <c r="L682" s="256">
        <f t="shared" si="372"/>
        <v>46112</v>
      </c>
      <c r="M682" s="301">
        <f t="shared" si="359"/>
        <v>46113</v>
      </c>
      <c r="N682" s="301">
        <f t="shared" si="373"/>
        <v>46115</v>
      </c>
      <c r="O682" s="256">
        <f t="shared" si="374"/>
        <v>46115</v>
      </c>
      <c r="P682" s="256">
        <f t="shared" si="375"/>
        <v>46118</v>
      </c>
      <c r="Q682" s="301">
        <f t="shared" si="376"/>
        <v>46120</v>
      </c>
      <c r="AE682" s="247"/>
      <c r="AF682" s="230"/>
      <c r="AG682" s="275"/>
      <c r="AU682" s="247"/>
      <c r="AV682" s="230"/>
      <c r="AW682" s="275"/>
      <c r="BK682" s="247"/>
      <c r="BL682" s="230"/>
      <c r="BM682" s="275"/>
      <c r="CA682" s="247"/>
      <c r="CB682" s="230"/>
      <c r="CC682" s="275"/>
      <c r="CQ682" s="247"/>
      <c r="CR682" s="230"/>
      <c r="CS682" s="275"/>
      <c r="DG682" s="247"/>
      <c r="DH682" s="230"/>
      <c r="DI682" s="275"/>
      <c r="DW682" s="247"/>
      <c r="DX682" s="230"/>
      <c r="DY682" s="275"/>
      <c r="EM682" s="247"/>
      <c r="EN682" s="230"/>
      <c r="EO682" s="275"/>
      <c r="FC682" s="247"/>
      <c r="FD682" s="230"/>
      <c r="FE682" s="275"/>
      <c r="FS682" s="247"/>
      <c r="FT682" s="230"/>
      <c r="FU682" s="275"/>
      <c r="GI682" s="247"/>
      <c r="GJ682" s="230"/>
      <c r="GK682" s="275"/>
      <c r="GY682" s="247"/>
      <c r="GZ682" s="230"/>
      <c r="HA682" s="275"/>
      <c r="HO682" s="247"/>
      <c r="HP682" s="230"/>
      <c r="HQ682" s="275"/>
      <c r="IE682" s="247"/>
      <c r="IF682" s="230"/>
      <c r="IG682" s="275"/>
      <c r="IU682" s="247"/>
      <c r="IV682" s="230"/>
      <c r="IW682" s="275"/>
      <c r="JK682" s="247"/>
      <c r="JL682" s="230"/>
      <c r="JM682" s="275"/>
      <c r="KA682" s="247"/>
      <c r="KB682" s="230"/>
      <c r="KC682" s="275"/>
      <c r="KQ682" s="247"/>
      <c r="KR682" s="230"/>
      <c r="KS682" s="275"/>
      <c r="LG682" s="247"/>
      <c r="LH682" s="230"/>
      <c r="LI682" s="275"/>
      <c r="LW682" s="247"/>
      <c r="LX682" s="230"/>
      <c r="LY682" s="275"/>
      <c r="MM682" s="247"/>
      <c r="MN682" s="230"/>
      <c r="MO682" s="275"/>
      <c r="NC682" s="247"/>
      <c r="ND682" s="230"/>
      <c r="NE682" s="275"/>
      <c r="NS682" s="247"/>
      <c r="NT682" s="230"/>
      <c r="NU682" s="275"/>
      <c r="OI682" s="247"/>
      <c r="OJ682" s="230"/>
      <c r="OK682" s="275"/>
      <c r="OY682" s="247"/>
      <c r="OZ682" s="230"/>
      <c r="PA682" s="275"/>
      <c r="PO682" s="247"/>
      <c r="PP682" s="230"/>
      <c r="PQ682" s="275"/>
      <c r="QE682" s="247"/>
      <c r="QF682" s="230"/>
      <c r="QG682" s="275"/>
      <c r="QU682" s="247"/>
      <c r="QV682" s="230"/>
      <c r="QW682" s="275"/>
      <c r="RK682" s="247"/>
      <c r="RL682" s="230"/>
      <c r="RM682" s="275"/>
      <c r="SA682" s="247"/>
      <c r="SB682" s="230"/>
      <c r="SC682" s="275"/>
      <c r="SQ682" s="247"/>
      <c r="SR682" s="230"/>
      <c r="SS682" s="275"/>
      <c r="TG682" s="247"/>
      <c r="TH682" s="230"/>
      <c r="TI682" s="275"/>
      <c r="TW682" s="247"/>
      <c r="TX682" s="230"/>
      <c r="TY682" s="275"/>
      <c r="UM682" s="247"/>
      <c r="UN682" s="230"/>
      <c r="UO682" s="275"/>
      <c r="VC682" s="247"/>
      <c r="VD682" s="230"/>
      <c r="VE682" s="275"/>
      <c r="VS682" s="247"/>
      <c r="VT682" s="230"/>
      <c r="VU682" s="275"/>
      <c r="WI682" s="247"/>
      <c r="WJ682" s="230"/>
      <c r="WK682" s="275"/>
      <c r="WY682" s="247"/>
      <c r="WZ682" s="230"/>
      <c r="XA682" s="275"/>
      <c r="XO682" s="247"/>
      <c r="XP682" s="230"/>
      <c r="XQ682" s="275"/>
      <c r="YE682" s="247"/>
      <c r="YF682" s="230"/>
      <c r="YG682" s="275"/>
      <c r="YU682" s="247"/>
      <c r="YV682" s="230"/>
      <c r="YW682" s="275"/>
      <c r="ZK682" s="247"/>
      <c r="ZL682" s="230"/>
      <c r="ZM682" s="275"/>
      <c r="AAA682" s="247"/>
      <c r="AAB682" s="230"/>
      <c r="AAC682" s="275"/>
      <c r="AAQ682" s="247"/>
      <c r="AAR682" s="230"/>
      <c r="AAS682" s="275"/>
      <c r="ABG682" s="247"/>
      <c r="ABH682" s="230"/>
      <c r="ABI682" s="275"/>
      <c r="ABW682" s="247"/>
      <c r="ABX682" s="230"/>
      <c r="ABY682" s="275"/>
      <c r="ACM682" s="247"/>
      <c r="ACN682" s="230"/>
      <c r="ACO682" s="275"/>
      <c r="ADC682" s="247"/>
      <c r="ADD682" s="230"/>
      <c r="ADE682" s="275"/>
      <c r="ADS682" s="247"/>
      <c r="ADT682" s="230"/>
      <c r="ADU682" s="275"/>
      <c r="AEI682" s="247"/>
      <c r="AEJ682" s="230"/>
      <c r="AEK682" s="275"/>
      <c r="AEY682" s="247"/>
      <c r="AEZ682" s="230"/>
      <c r="AFA682" s="275"/>
      <c r="AFO682" s="247"/>
      <c r="AFP682" s="230"/>
      <c r="AFQ682" s="275"/>
      <c r="AGE682" s="247"/>
      <c r="AGF682" s="230"/>
      <c r="AGG682" s="275"/>
      <c r="AGU682" s="247"/>
      <c r="AGV682" s="230"/>
      <c r="AGW682" s="275"/>
      <c r="AHK682" s="247"/>
      <c r="AHL682" s="230"/>
      <c r="AHM682" s="275"/>
      <c r="AIA682" s="247"/>
      <c r="AIB682" s="230"/>
      <c r="AIC682" s="275"/>
      <c r="AIQ682" s="247"/>
      <c r="AIR682" s="230"/>
      <c r="AIS682" s="275"/>
      <c r="AJG682" s="247"/>
      <c r="AJH682" s="230"/>
      <c r="AJI682" s="275"/>
      <c r="AJW682" s="247"/>
      <c r="AJX682" s="230"/>
      <c r="AJY682" s="275"/>
      <c r="AKM682" s="247"/>
      <c r="AKN682" s="230"/>
      <c r="AKO682" s="275"/>
      <c r="ALC682" s="247"/>
      <c r="ALD682" s="230"/>
      <c r="ALE682" s="275"/>
      <c r="ALS682" s="247"/>
      <c r="ALT682" s="230"/>
      <c r="ALU682" s="275"/>
      <c r="AMI682" s="247"/>
      <c r="AMJ682" s="230"/>
      <c r="AMK682" s="275"/>
      <c r="AMY682" s="247"/>
      <c r="AMZ682" s="230"/>
      <c r="ANA682" s="275"/>
      <c r="ANO682" s="247"/>
      <c r="ANP682" s="230"/>
      <c r="ANQ682" s="275"/>
      <c r="AOE682" s="247"/>
      <c r="AOF682" s="230"/>
      <c r="AOG682" s="275"/>
      <c r="AOU682" s="247"/>
      <c r="AOV682" s="230"/>
      <c r="AOW682" s="275"/>
      <c r="APK682" s="247"/>
      <c r="APL682" s="230"/>
      <c r="APM682" s="275"/>
      <c r="AQA682" s="247"/>
      <c r="AQB682" s="230"/>
      <c r="AQC682" s="275"/>
      <c r="AQQ682" s="247"/>
      <c r="AQR682" s="230"/>
      <c r="AQS682" s="275"/>
      <c r="ARG682" s="247"/>
      <c r="ARH682" s="230"/>
      <c r="ARI682" s="275"/>
      <c r="ARW682" s="247"/>
      <c r="ARX682" s="230"/>
      <c r="ARY682" s="275"/>
      <c r="ASM682" s="247"/>
      <c r="ASN682" s="230"/>
      <c r="ASO682" s="275"/>
      <c r="ATC682" s="247"/>
      <c r="ATD682" s="230"/>
      <c r="ATE682" s="275"/>
      <c r="ATS682" s="247"/>
      <c r="ATT682" s="230"/>
      <c r="ATU682" s="275"/>
      <c r="AUI682" s="247"/>
      <c r="AUJ682" s="230"/>
      <c r="AUK682" s="275"/>
      <c r="AUY682" s="247"/>
      <c r="AUZ682" s="230"/>
      <c r="AVA682" s="275"/>
      <c r="AVO682" s="247"/>
      <c r="AVP682" s="230"/>
      <c r="AVQ682" s="275"/>
      <c r="AWE682" s="247"/>
      <c r="AWF682" s="230"/>
      <c r="AWG682" s="275"/>
      <c r="AWU682" s="247"/>
      <c r="AWV682" s="230"/>
      <c r="AWW682" s="275"/>
      <c r="AXK682" s="247"/>
      <c r="AXL682" s="230"/>
      <c r="AXM682" s="275"/>
      <c r="AYA682" s="247"/>
      <c r="AYB682" s="230"/>
      <c r="AYC682" s="275"/>
      <c r="AYQ682" s="247"/>
      <c r="AYR682" s="230"/>
      <c r="AYS682" s="275"/>
      <c r="AZG682" s="247"/>
      <c r="AZH682" s="230"/>
      <c r="AZI682" s="275"/>
      <c r="AZW682" s="247"/>
      <c r="AZX682" s="230"/>
      <c r="AZY682" s="275"/>
      <c r="BAM682" s="247"/>
      <c r="BAN682" s="230"/>
      <c r="BAO682" s="275"/>
      <c r="BBC682" s="247"/>
      <c r="BBD682" s="230"/>
      <c r="BBE682" s="275"/>
      <c r="BBS682" s="247"/>
      <c r="BBT682" s="230"/>
      <c r="BBU682" s="275"/>
      <c r="BCI682" s="247"/>
      <c r="BCJ682" s="230"/>
      <c r="BCK682" s="275"/>
      <c r="BCY682" s="247"/>
      <c r="BCZ682" s="230"/>
      <c r="BDA682" s="275"/>
      <c r="BDO682" s="247"/>
      <c r="BDP682" s="230"/>
      <c r="BDQ682" s="275"/>
      <c r="BEE682" s="247"/>
      <c r="BEF682" s="230"/>
      <c r="BEG682" s="275"/>
      <c r="BEU682" s="247"/>
      <c r="BEV682" s="230"/>
      <c r="BEW682" s="275"/>
      <c r="BFK682" s="247"/>
      <c r="BFL682" s="230"/>
      <c r="BFM682" s="275"/>
      <c r="BGA682" s="247"/>
      <c r="BGB682" s="230"/>
      <c r="BGC682" s="275"/>
      <c r="BGQ682" s="247"/>
      <c r="BGR682" s="230"/>
      <c r="BGS682" s="275"/>
      <c r="BHG682" s="247"/>
      <c r="BHH682" s="230"/>
      <c r="BHI682" s="275"/>
      <c r="BHW682" s="247"/>
      <c r="BHX682" s="230"/>
      <c r="BHY682" s="275"/>
      <c r="BIM682" s="247"/>
      <c r="BIN682" s="230"/>
      <c r="BIO682" s="275"/>
      <c r="BJC682" s="247"/>
      <c r="BJD682" s="230"/>
      <c r="BJE682" s="275"/>
      <c r="BJS682" s="247"/>
      <c r="BJT682" s="230"/>
      <c r="BJU682" s="275"/>
      <c r="BKI682" s="247"/>
      <c r="BKJ682" s="230"/>
      <c r="BKK682" s="275"/>
      <c r="BKY682" s="247"/>
      <c r="BKZ682" s="230"/>
      <c r="BLA682" s="275"/>
      <c r="BLO682" s="247"/>
      <c r="BLP682" s="230"/>
      <c r="BLQ682" s="275"/>
      <c r="BME682" s="247"/>
      <c r="BMF682" s="230"/>
      <c r="BMG682" s="275"/>
      <c r="BMU682" s="247"/>
      <c r="BMV682" s="230"/>
      <c r="BMW682" s="275"/>
      <c r="BNK682" s="247"/>
      <c r="BNL682" s="230"/>
      <c r="BNM682" s="275"/>
      <c r="BOA682" s="247"/>
      <c r="BOB682" s="230"/>
      <c r="BOC682" s="275"/>
      <c r="BOQ682" s="247"/>
      <c r="BOR682" s="230"/>
      <c r="BOS682" s="275"/>
      <c r="BPG682" s="247"/>
      <c r="BPH682" s="230"/>
      <c r="BPI682" s="275"/>
      <c r="BPW682" s="247"/>
      <c r="BPX682" s="230"/>
      <c r="BPY682" s="275"/>
      <c r="BQM682" s="247"/>
      <c r="BQN682" s="230"/>
      <c r="BQO682" s="275"/>
      <c r="BRC682" s="247"/>
      <c r="BRD682" s="230"/>
      <c r="BRE682" s="275"/>
      <c r="BRS682" s="247"/>
      <c r="BRT682" s="230"/>
      <c r="BRU682" s="275"/>
      <c r="BSI682" s="247"/>
      <c r="BSJ682" s="230"/>
      <c r="BSK682" s="275"/>
      <c r="BSY682" s="247"/>
      <c r="BSZ682" s="230"/>
      <c r="BTA682" s="275"/>
      <c r="BTO682" s="247"/>
      <c r="BTP682" s="230"/>
      <c r="BTQ682" s="275"/>
      <c r="BUE682" s="247"/>
      <c r="BUF682" s="230"/>
      <c r="BUG682" s="275"/>
      <c r="BUU682" s="247"/>
      <c r="BUV682" s="230"/>
      <c r="BUW682" s="275"/>
      <c r="BVK682" s="247"/>
      <c r="BVL682" s="230"/>
      <c r="BVM682" s="275"/>
      <c r="BWA682" s="247"/>
      <c r="BWB682" s="230"/>
      <c r="BWC682" s="275"/>
      <c r="BWQ682" s="247"/>
      <c r="BWR682" s="230"/>
      <c r="BWS682" s="275"/>
      <c r="BXG682" s="247"/>
      <c r="BXH682" s="230"/>
      <c r="BXI682" s="275"/>
      <c r="BXW682" s="247"/>
      <c r="BXX682" s="230"/>
      <c r="BXY682" s="275"/>
      <c r="BYM682" s="247"/>
      <c r="BYN682" s="230"/>
      <c r="BYO682" s="275"/>
      <c r="BZC682" s="247"/>
      <c r="BZD682" s="230"/>
      <c r="BZE682" s="275"/>
      <c r="BZS682" s="247"/>
      <c r="BZT682" s="230"/>
      <c r="BZU682" s="275"/>
      <c r="CAI682" s="247"/>
      <c r="CAJ682" s="230"/>
      <c r="CAK682" s="275"/>
      <c r="CAY682" s="247"/>
      <c r="CAZ682" s="230"/>
      <c r="CBA682" s="275"/>
      <c r="CBO682" s="247"/>
      <c r="CBP682" s="230"/>
      <c r="CBQ682" s="275"/>
      <c r="CCE682" s="247"/>
      <c r="CCF682" s="230"/>
      <c r="CCG682" s="275"/>
      <c r="CCU682" s="247"/>
      <c r="CCV682" s="230"/>
      <c r="CCW682" s="275"/>
      <c r="CDK682" s="247"/>
      <c r="CDL682" s="230"/>
      <c r="CDM682" s="275"/>
      <c r="CEA682" s="247"/>
      <c r="CEB682" s="230"/>
      <c r="CEC682" s="275"/>
      <c r="CEQ682" s="247"/>
      <c r="CER682" s="230"/>
      <c r="CES682" s="275"/>
      <c r="CFG682" s="247"/>
      <c r="CFH682" s="230"/>
      <c r="CFI682" s="275"/>
      <c r="CFW682" s="247"/>
      <c r="CFX682" s="230"/>
      <c r="CFY682" s="275"/>
      <c r="CGM682" s="247"/>
      <c r="CGN682" s="230"/>
      <c r="CGO682" s="275"/>
      <c r="CHC682" s="247"/>
      <c r="CHD682" s="230"/>
      <c r="CHE682" s="275"/>
      <c r="CHS682" s="247"/>
      <c r="CHT682" s="230"/>
      <c r="CHU682" s="275"/>
      <c r="CII682" s="247"/>
      <c r="CIJ682" s="230"/>
      <c r="CIK682" s="275"/>
      <c r="CIY682" s="247"/>
      <c r="CIZ682" s="230"/>
      <c r="CJA682" s="275"/>
      <c r="CJO682" s="247"/>
      <c r="CJP682" s="230"/>
      <c r="CJQ682" s="275"/>
      <c r="CKE682" s="247"/>
      <c r="CKF682" s="230"/>
      <c r="CKG682" s="275"/>
      <c r="CKU682" s="247"/>
      <c r="CKV682" s="230"/>
      <c r="CKW682" s="275"/>
      <c r="CLK682" s="247"/>
      <c r="CLL682" s="230"/>
      <c r="CLM682" s="275"/>
      <c r="CMA682" s="247"/>
      <c r="CMB682" s="230"/>
      <c r="CMC682" s="275"/>
      <c r="CMQ682" s="247"/>
      <c r="CMR682" s="230"/>
      <c r="CMS682" s="275"/>
      <c r="CNG682" s="247"/>
      <c r="CNH682" s="230"/>
      <c r="CNI682" s="275"/>
      <c r="CNW682" s="247"/>
      <c r="CNX682" s="230"/>
      <c r="CNY682" s="275"/>
      <c r="COM682" s="247"/>
      <c r="CON682" s="230"/>
      <c r="COO682" s="275"/>
      <c r="CPC682" s="247"/>
      <c r="CPD682" s="230"/>
      <c r="CPE682" s="275"/>
      <c r="CPS682" s="247"/>
      <c r="CPT682" s="230"/>
      <c r="CPU682" s="275"/>
      <c r="CQI682" s="247"/>
      <c r="CQJ682" s="230"/>
      <c r="CQK682" s="275"/>
      <c r="CQY682" s="247"/>
      <c r="CQZ682" s="230"/>
      <c r="CRA682" s="275"/>
      <c r="CRO682" s="247"/>
      <c r="CRP682" s="230"/>
      <c r="CRQ682" s="275"/>
      <c r="CSE682" s="247"/>
      <c r="CSF682" s="230"/>
      <c r="CSG682" s="275"/>
      <c r="CSU682" s="247"/>
      <c r="CSV682" s="230"/>
      <c r="CSW682" s="275"/>
      <c r="CTK682" s="247"/>
      <c r="CTL682" s="230"/>
      <c r="CTM682" s="275"/>
      <c r="CUA682" s="247"/>
      <c r="CUB682" s="230"/>
      <c r="CUC682" s="275"/>
      <c r="CUQ682" s="247"/>
      <c r="CUR682" s="230"/>
      <c r="CUS682" s="275"/>
      <c r="CVG682" s="247"/>
      <c r="CVH682" s="230"/>
      <c r="CVI682" s="275"/>
      <c r="CVW682" s="247"/>
      <c r="CVX682" s="230"/>
      <c r="CVY682" s="275"/>
      <c r="CWM682" s="247"/>
      <c r="CWN682" s="230"/>
      <c r="CWO682" s="275"/>
      <c r="CXC682" s="247"/>
      <c r="CXD682" s="230"/>
      <c r="CXE682" s="275"/>
      <c r="CXS682" s="247"/>
      <c r="CXT682" s="230"/>
      <c r="CXU682" s="275"/>
      <c r="CYI682" s="247"/>
      <c r="CYJ682" s="230"/>
      <c r="CYK682" s="275"/>
      <c r="CYY682" s="247"/>
      <c r="CYZ682" s="230"/>
      <c r="CZA682" s="275"/>
      <c r="CZO682" s="247"/>
      <c r="CZP682" s="230"/>
      <c r="CZQ682" s="275"/>
      <c r="DAE682" s="247"/>
      <c r="DAF682" s="230"/>
      <c r="DAG682" s="275"/>
      <c r="DAU682" s="247"/>
      <c r="DAV682" s="230"/>
      <c r="DAW682" s="275"/>
      <c r="DBK682" s="247"/>
      <c r="DBL682" s="230"/>
      <c r="DBM682" s="275"/>
      <c r="DCA682" s="247"/>
      <c r="DCB682" s="230"/>
      <c r="DCC682" s="275"/>
      <c r="DCQ682" s="247"/>
      <c r="DCR682" s="230"/>
      <c r="DCS682" s="275"/>
      <c r="DDG682" s="247"/>
      <c r="DDH682" s="230"/>
      <c r="DDI682" s="275"/>
      <c r="DDW682" s="247"/>
      <c r="DDX682" s="230"/>
      <c r="DDY682" s="275"/>
      <c r="DEM682" s="247"/>
      <c r="DEN682" s="230"/>
      <c r="DEO682" s="275"/>
      <c r="DFC682" s="247"/>
      <c r="DFD682" s="230"/>
      <c r="DFE682" s="275"/>
      <c r="DFS682" s="247"/>
      <c r="DFT682" s="230"/>
      <c r="DFU682" s="275"/>
      <c r="DGI682" s="247"/>
      <c r="DGJ682" s="230"/>
      <c r="DGK682" s="275"/>
      <c r="DGY682" s="247"/>
      <c r="DGZ682" s="230"/>
      <c r="DHA682" s="275"/>
      <c r="DHO682" s="247"/>
      <c r="DHP682" s="230"/>
      <c r="DHQ682" s="275"/>
      <c r="DIE682" s="247"/>
      <c r="DIF682" s="230"/>
      <c r="DIG682" s="275"/>
      <c r="DIU682" s="247"/>
      <c r="DIV682" s="230"/>
      <c r="DIW682" s="275"/>
      <c r="DJK682" s="247"/>
      <c r="DJL682" s="230"/>
      <c r="DJM682" s="275"/>
      <c r="DKA682" s="247"/>
      <c r="DKB682" s="230"/>
      <c r="DKC682" s="275"/>
      <c r="DKQ682" s="247"/>
      <c r="DKR682" s="230"/>
      <c r="DKS682" s="275"/>
      <c r="DLG682" s="247"/>
      <c r="DLH682" s="230"/>
      <c r="DLI682" s="275"/>
      <c r="DLW682" s="247"/>
      <c r="DLX682" s="230"/>
      <c r="DLY682" s="275"/>
      <c r="DMM682" s="247"/>
      <c r="DMN682" s="230"/>
      <c r="DMO682" s="275"/>
      <c r="DNC682" s="247"/>
      <c r="DND682" s="230"/>
      <c r="DNE682" s="275"/>
      <c r="DNS682" s="247"/>
      <c r="DNT682" s="230"/>
      <c r="DNU682" s="275"/>
      <c r="DOI682" s="247"/>
      <c r="DOJ682" s="230"/>
      <c r="DOK682" s="275"/>
      <c r="DOY682" s="247"/>
      <c r="DOZ682" s="230"/>
      <c r="DPA682" s="275"/>
      <c r="DPO682" s="247"/>
      <c r="DPP682" s="230"/>
      <c r="DPQ682" s="275"/>
      <c r="DQE682" s="247"/>
      <c r="DQF682" s="230"/>
      <c r="DQG682" s="275"/>
      <c r="DQU682" s="247"/>
      <c r="DQV682" s="230"/>
      <c r="DQW682" s="275"/>
      <c r="DRK682" s="247"/>
      <c r="DRL682" s="230"/>
      <c r="DRM682" s="275"/>
      <c r="DSA682" s="247"/>
      <c r="DSB682" s="230"/>
      <c r="DSC682" s="275"/>
      <c r="DSQ682" s="247"/>
      <c r="DSR682" s="230"/>
      <c r="DSS682" s="275"/>
      <c r="DTG682" s="247"/>
      <c r="DTH682" s="230"/>
      <c r="DTI682" s="275"/>
      <c r="DTW682" s="247"/>
      <c r="DTX682" s="230"/>
      <c r="DTY682" s="275"/>
      <c r="DUM682" s="247"/>
      <c r="DUN682" s="230"/>
      <c r="DUO682" s="275"/>
      <c r="DVC682" s="247"/>
      <c r="DVD682" s="230"/>
      <c r="DVE682" s="275"/>
      <c r="DVS682" s="247"/>
      <c r="DVT682" s="230"/>
      <c r="DVU682" s="275"/>
      <c r="DWI682" s="247"/>
      <c r="DWJ682" s="230"/>
      <c r="DWK682" s="275"/>
      <c r="DWY682" s="247"/>
      <c r="DWZ682" s="230"/>
      <c r="DXA682" s="275"/>
      <c r="DXO682" s="247"/>
      <c r="DXP682" s="230"/>
      <c r="DXQ682" s="275"/>
      <c r="DYE682" s="247"/>
      <c r="DYF682" s="230"/>
      <c r="DYG682" s="275"/>
      <c r="DYU682" s="247"/>
      <c r="DYV682" s="230"/>
      <c r="DYW682" s="275"/>
      <c r="DZK682" s="247"/>
      <c r="DZL682" s="230"/>
      <c r="DZM682" s="275"/>
      <c r="EAA682" s="247"/>
      <c r="EAB682" s="230"/>
      <c r="EAC682" s="275"/>
      <c r="EAQ682" s="247"/>
      <c r="EAR682" s="230"/>
      <c r="EAS682" s="275"/>
      <c r="EBG682" s="247"/>
      <c r="EBH682" s="230"/>
      <c r="EBI682" s="275"/>
      <c r="EBW682" s="247"/>
      <c r="EBX682" s="230"/>
      <c r="EBY682" s="275"/>
      <c r="ECM682" s="247"/>
      <c r="ECN682" s="230"/>
      <c r="ECO682" s="275"/>
      <c r="EDC682" s="247"/>
      <c r="EDD682" s="230"/>
      <c r="EDE682" s="275"/>
      <c r="EDS682" s="247"/>
      <c r="EDT682" s="230"/>
      <c r="EDU682" s="275"/>
      <c r="EEI682" s="247"/>
      <c r="EEJ682" s="230"/>
      <c r="EEK682" s="275"/>
      <c r="EEY682" s="247"/>
      <c r="EEZ682" s="230"/>
      <c r="EFA682" s="275"/>
      <c r="EFO682" s="247"/>
      <c r="EFP682" s="230"/>
      <c r="EFQ682" s="275"/>
      <c r="EGE682" s="247"/>
      <c r="EGF682" s="230"/>
      <c r="EGG682" s="275"/>
      <c r="EGU682" s="247"/>
      <c r="EGV682" s="230"/>
      <c r="EGW682" s="275"/>
      <c r="EHK682" s="247"/>
      <c r="EHL682" s="230"/>
      <c r="EHM682" s="275"/>
      <c r="EIA682" s="247"/>
      <c r="EIB682" s="230"/>
      <c r="EIC682" s="275"/>
      <c r="EIQ682" s="247"/>
      <c r="EIR682" s="230"/>
      <c r="EIS682" s="275"/>
      <c r="EJG682" s="247"/>
      <c r="EJH682" s="230"/>
      <c r="EJI682" s="275"/>
      <c r="EJW682" s="247"/>
      <c r="EJX682" s="230"/>
      <c r="EJY682" s="275"/>
      <c r="EKM682" s="247"/>
      <c r="EKN682" s="230"/>
      <c r="EKO682" s="275"/>
      <c r="ELC682" s="247"/>
      <c r="ELD682" s="230"/>
      <c r="ELE682" s="275"/>
      <c r="ELS682" s="247"/>
      <c r="ELT682" s="230"/>
      <c r="ELU682" s="275"/>
      <c r="EMI682" s="247"/>
      <c r="EMJ682" s="230"/>
      <c r="EMK682" s="275"/>
      <c r="EMY682" s="247"/>
      <c r="EMZ682" s="230"/>
      <c r="ENA682" s="275"/>
      <c r="ENO682" s="247"/>
      <c r="ENP682" s="230"/>
      <c r="ENQ682" s="275"/>
      <c r="EOE682" s="247"/>
      <c r="EOF682" s="230"/>
      <c r="EOG682" s="275"/>
      <c r="EOU682" s="247"/>
      <c r="EOV682" s="230"/>
      <c r="EOW682" s="275"/>
      <c r="EPK682" s="247"/>
      <c r="EPL682" s="230"/>
      <c r="EPM682" s="275"/>
      <c r="EQA682" s="247"/>
      <c r="EQB682" s="230"/>
      <c r="EQC682" s="275"/>
      <c r="EQQ682" s="247"/>
      <c r="EQR682" s="230"/>
      <c r="EQS682" s="275"/>
      <c r="ERG682" s="247"/>
      <c r="ERH682" s="230"/>
      <c r="ERI682" s="275"/>
      <c r="ERW682" s="247"/>
      <c r="ERX682" s="230"/>
      <c r="ERY682" s="275"/>
      <c r="ESM682" s="247"/>
      <c r="ESN682" s="230"/>
      <c r="ESO682" s="275"/>
      <c r="ETC682" s="247"/>
      <c r="ETD682" s="230"/>
      <c r="ETE682" s="275"/>
      <c r="ETS682" s="247"/>
      <c r="ETT682" s="230"/>
      <c r="ETU682" s="275"/>
      <c r="EUI682" s="247"/>
      <c r="EUJ682" s="230"/>
      <c r="EUK682" s="275"/>
      <c r="EUY682" s="247"/>
      <c r="EUZ682" s="230"/>
      <c r="EVA682" s="275"/>
      <c r="EVO682" s="247"/>
      <c r="EVP682" s="230"/>
      <c r="EVQ682" s="275"/>
      <c r="EWE682" s="247"/>
      <c r="EWF682" s="230"/>
      <c r="EWG682" s="275"/>
      <c r="EWU682" s="247"/>
      <c r="EWV682" s="230"/>
      <c r="EWW682" s="275"/>
      <c r="EXK682" s="247"/>
      <c r="EXL682" s="230"/>
      <c r="EXM682" s="275"/>
      <c r="EYA682" s="247"/>
      <c r="EYB682" s="230"/>
      <c r="EYC682" s="275"/>
      <c r="EYQ682" s="247"/>
      <c r="EYR682" s="230"/>
      <c r="EYS682" s="275"/>
      <c r="EZG682" s="247"/>
      <c r="EZH682" s="230"/>
      <c r="EZI682" s="275"/>
      <c r="EZW682" s="247"/>
      <c r="EZX682" s="230"/>
      <c r="EZY682" s="275"/>
      <c r="FAM682" s="247"/>
      <c r="FAN682" s="230"/>
      <c r="FAO682" s="275"/>
      <c r="FBC682" s="247"/>
      <c r="FBD682" s="230"/>
      <c r="FBE682" s="275"/>
      <c r="FBS682" s="247"/>
      <c r="FBT682" s="230"/>
      <c r="FBU682" s="275"/>
      <c r="FCI682" s="247"/>
      <c r="FCJ682" s="230"/>
      <c r="FCK682" s="275"/>
      <c r="FCY682" s="247"/>
      <c r="FCZ682" s="230"/>
      <c r="FDA682" s="275"/>
      <c r="FDO682" s="247"/>
      <c r="FDP682" s="230"/>
      <c r="FDQ682" s="275"/>
      <c r="FEE682" s="247"/>
      <c r="FEF682" s="230"/>
      <c r="FEG682" s="275"/>
      <c r="FEU682" s="247"/>
      <c r="FEV682" s="230"/>
      <c r="FEW682" s="275"/>
      <c r="FFK682" s="247"/>
      <c r="FFL682" s="230"/>
      <c r="FFM682" s="275"/>
      <c r="FGA682" s="247"/>
      <c r="FGB682" s="230"/>
      <c r="FGC682" s="275"/>
      <c r="FGQ682" s="247"/>
      <c r="FGR682" s="230"/>
      <c r="FGS682" s="275"/>
      <c r="FHG682" s="247"/>
      <c r="FHH682" s="230"/>
      <c r="FHI682" s="275"/>
      <c r="FHW682" s="247"/>
      <c r="FHX682" s="230"/>
      <c r="FHY682" s="275"/>
      <c r="FIM682" s="247"/>
      <c r="FIN682" s="230"/>
      <c r="FIO682" s="275"/>
      <c r="FJC682" s="247"/>
      <c r="FJD682" s="230"/>
      <c r="FJE682" s="275"/>
      <c r="FJS682" s="247"/>
      <c r="FJT682" s="230"/>
      <c r="FJU682" s="275"/>
      <c r="FKI682" s="247"/>
      <c r="FKJ682" s="230"/>
      <c r="FKK682" s="275"/>
      <c r="FKY682" s="247"/>
      <c r="FKZ682" s="230"/>
      <c r="FLA682" s="275"/>
      <c r="FLO682" s="247"/>
      <c r="FLP682" s="230"/>
      <c r="FLQ682" s="275"/>
      <c r="FME682" s="247"/>
      <c r="FMF682" s="230"/>
      <c r="FMG682" s="275"/>
      <c r="FMU682" s="247"/>
      <c r="FMV682" s="230"/>
      <c r="FMW682" s="275"/>
      <c r="FNK682" s="247"/>
      <c r="FNL682" s="230"/>
      <c r="FNM682" s="275"/>
      <c r="FOA682" s="247"/>
      <c r="FOB682" s="230"/>
      <c r="FOC682" s="275"/>
      <c r="FOQ682" s="247"/>
      <c r="FOR682" s="230"/>
      <c r="FOS682" s="275"/>
      <c r="FPG682" s="247"/>
      <c r="FPH682" s="230"/>
      <c r="FPI682" s="275"/>
      <c r="FPW682" s="247"/>
      <c r="FPX682" s="230"/>
      <c r="FPY682" s="275"/>
      <c r="FQM682" s="247"/>
      <c r="FQN682" s="230"/>
      <c r="FQO682" s="275"/>
      <c r="FRC682" s="247"/>
      <c r="FRD682" s="230"/>
      <c r="FRE682" s="275"/>
      <c r="FRS682" s="247"/>
      <c r="FRT682" s="230"/>
      <c r="FRU682" s="275"/>
      <c r="FSI682" s="247"/>
      <c r="FSJ682" s="230"/>
      <c r="FSK682" s="275"/>
      <c r="FSY682" s="247"/>
      <c r="FSZ682" s="230"/>
      <c r="FTA682" s="275"/>
      <c r="FTO682" s="247"/>
      <c r="FTP682" s="230"/>
      <c r="FTQ682" s="275"/>
      <c r="FUE682" s="247"/>
      <c r="FUF682" s="230"/>
      <c r="FUG682" s="275"/>
      <c r="FUU682" s="247"/>
      <c r="FUV682" s="230"/>
      <c r="FUW682" s="275"/>
      <c r="FVK682" s="247"/>
      <c r="FVL682" s="230"/>
      <c r="FVM682" s="275"/>
      <c r="FWA682" s="247"/>
      <c r="FWB682" s="230"/>
      <c r="FWC682" s="275"/>
      <c r="FWQ682" s="247"/>
      <c r="FWR682" s="230"/>
      <c r="FWS682" s="275"/>
      <c r="FXG682" s="247"/>
      <c r="FXH682" s="230"/>
      <c r="FXI682" s="275"/>
      <c r="FXW682" s="247"/>
      <c r="FXX682" s="230"/>
      <c r="FXY682" s="275"/>
      <c r="FYM682" s="247"/>
      <c r="FYN682" s="230"/>
      <c r="FYO682" s="275"/>
      <c r="FZC682" s="247"/>
      <c r="FZD682" s="230"/>
      <c r="FZE682" s="275"/>
      <c r="FZS682" s="247"/>
      <c r="FZT682" s="230"/>
      <c r="FZU682" s="275"/>
      <c r="GAI682" s="247"/>
      <c r="GAJ682" s="230"/>
      <c r="GAK682" s="275"/>
      <c r="GAY682" s="247"/>
      <c r="GAZ682" s="230"/>
      <c r="GBA682" s="275"/>
      <c r="GBO682" s="247"/>
      <c r="GBP682" s="230"/>
      <c r="GBQ682" s="275"/>
      <c r="GCE682" s="247"/>
      <c r="GCF682" s="230"/>
      <c r="GCG682" s="275"/>
      <c r="GCU682" s="247"/>
      <c r="GCV682" s="230"/>
      <c r="GCW682" s="275"/>
      <c r="GDK682" s="247"/>
      <c r="GDL682" s="230"/>
      <c r="GDM682" s="275"/>
      <c r="GEA682" s="247"/>
      <c r="GEB682" s="230"/>
      <c r="GEC682" s="275"/>
      <c r="GEQ682" s="247"/>
      <c r="GER682" s="230"/>
      <c r="GES682" s="275"/>
      <c r="GFG682" s="247"/>
      <c r="GFH682" s="230"/>
      <c r="GFI682" s="275"/>
      <c r="GFW682" s="247"/>
      <c r="GFX682" s="230"/>
      <c r="GFY682" s="275"/>
      <c r="GGM682" s="247"/>
      <c r="GGN682" s="230"/>
      <c r="GGO682" s="275"/>
      <c r="GHC682" s="247"/>
      <c r="GHD682" s="230"/>
      <c r="GHE682" s="275"/>
      <c r="GHS682" s="247"/>
      <c r="GHT682" s="230"/>
      <c r="GHU682" s="275"/>
      <c r="GII682" s="247"/>
      <c r="GIJ682" s="230"/>
      <c r="GIK682" s="275"/>
      <c r="GIY682" s="247"/>
      <c r="GIZ682" s="230"/>
      <c r="GJA682" s="275"/>
      <c r="GJO682" s="247"/>
      <c r="GJP682" s="230"/>
      <c r="GJQ682" s="275"/>
      <c r="GKE682" s="247"/>
      <c r="GKF682" s="230"/>
      <c r="GKG682" s="275"/>
      <c r="GKU682" s="247"/>
      <c r="GKV682" s="230"/>
      <c r="GKW682" s="275"/>
      <c r="GLK682" s="247"/>
      <c r="GLL682" s="230"/>
      <c r="GLM682" s="275"/>
      <c r="GMA682" s="247"/>
      <c r="GMB682" s="230"/>
      <c r="GMC682" s="275"/>
      <c r="GMQ682" s="247"/>
      <c r="GMR682" s="230"/>
      <c r="GMS682" s="275"/>
      <c r="GNG682" s="247"/>
      <c r="GNH682" s="230"/>
      <c r="GNI682" s="275"/>
      <c r="GNW682" s="247"/>
      <c r="GNX682" s="230"/>
      <c r="GNY682" s="275"/>
      <c r="GOM682" s="247"/>
      <c r="GON682" s="230"/>
      <c r="GOO682" s="275"/>
      <c r="GPC682" s="247"/>
      <c r="GPD682" s="230"/>
      <c r="GPE682" s="275"/>
      <c r="GPS682" s="247"/>
      <c r="GPT682" s="230"/>
      <c r="GPU682" s="275"/>
      <c r="GQI682" s="247"/>
      <c r="GQJ682" s="230"/>
      <c r="GQK682" s="275"/>
      <c r="GQY682" s="247"/>
      <c r="GQZ682" s="230"/>
      <c r="GRA682" s="275"/>
      <c r="GRO682" s="247"/>
      <c r="GRP682" s="230"/>
      <c r="GRQ682" s="275"/>
      <c r="GSE682" s="247"/>
      <c r="GSF682" s="230"/>
      <c r="GSG682" s="275"/>
      <c r="GSU682" s="247"/>
      <c r="GSV682" s="230"/>
      <c r="GSW682" s="275"/>
      <c r="GTK682" s="247"/>
      <c r="GTL682" s="230"/>
      <c r="GTM682" s="275"/>
      <c r="GUA682" s="247"/>
      <c r="GUB682" s="230"/>
      <c r="GUC682" s="275"/>
      <c r="GUQ682" s="247"/>
      <c r="GUR682" s="230"/>
      <c r="GUS682" s="275"/>
      <c r="GVG682" s="247"/>
      <c r="GVH682" s="230"/>
      <c r="GVI682" s="275"/>
      <c r="GVW682" s="247"/>
      <c r="GVX682" s="230"/>
      <c r="GVY682" s="275"/>
      <c r="GWM682" s="247"/>
      <c r="GWN682" s="230"/>
      <c r="GWO682" s="275"/>
      <c r="GXC682" s="247"/>
      <c r="GXD682" s="230"/>
      <c r="GXE682" s="275"/>
      <c r="GXS682" s="247"/>
      <c r="GXT682" s="230"/>
      <c r="GXU682" s="275"/>
      <c r="GYI682" s="247"/>
      <c r="GYJ682" s="230"/>
      <c r="GYK682" s="275"/>
      <c r="GYY682" s="247"/>
      <c r="GYZ682" s="230"/>
      <c r="GZA682" s="275"/>
      <c r="GZO682" s="247"/>
      <c r="GZP682" s="230"/>
      <c r="GZQ682" s="275"/>
      <c r="HAE682" s="247"/>
      <c r="HAF682" s="230"/>
      <c r="HAG682" s="275"/>
      <c r="HAU682" s="247"/>
      <c r="HAV682" s="230"/>
      <c r="HAW682" s="275"/>
      <c r="HBK682" s="247"/>
      <c r="HBL682" s="230"/>
      <c r="HBM682" s="275"/>
      <c r="HCA682" s="247"/>
      <c r="HCB682" s="230"/>
      <c r="HCC682" s="275"/>
      <c r="HCQ682" s="247"/>
      <c r="HCR682" s="230"/>
      <c r="HCS682" s="275"/>
      <c r="HDG682" s="247"/>
      <c r="HDH682" s="230"/>
      <c r="HDI682" s="275"/>
      <c r="HDW682" s="247"/>
      <c r="HDX682" s="230"/>
      <c r="HDY682" s="275"/>
      <c r="HEM682" s="247"/>
      <c r="HEN682" s="230"/>
      <c r="HEO682" s="275"/>
      <c r="HFC682" s="247"/>
      <c r="HFD682" s="230"/>
      <c r="HFE682" s="275"/>
      <c r="HFS682" s="247"/>
      <c r="HFT682" s="230"/>
      <c r="HFU682" s="275"/>
      <c r="HGI682" s="247"/>
      <c r="HGJ682" s="230"/>
      <c r="HGK682" s="275"/>
      <c r="HGY682" s="247"/>
      <c r="HGZ682" s="230"/>
      <c r="HHA682" s="275"/>
      <c r="HHO682" s="247"/>
      <c r="HHP682" s="230"/>
      <c r="HHQ682" s="275"/>
      <c r="HIE682" s="247"/>
      <c r="HIF682" s="230"/>
      <c r="HIG682" s="275"/>
      <c r="HIU682" s="247"/>
      <c r="HIV682" s="230"/>
      <c r="HIW682" s="275"/>
      <c r="HJK682" s="247"/>
      <c r="HJL682" s="230"/>
      <c r="HJM682" s="275"/>
      <c r="HKA682" s="247"/>
      <c r="HKB682" s="230"/>
      <c r="HKC682" s="275"/>
      <c r="HKQ682" s="247"/>
      <c r="HKR682" s="230"/>
      <c r="HKS682" s="275"/>
      <c r="HLG682" s="247"/>
      <c r="HLH682" s="230"/>
      <c r="HLI682" s="275"/>
      <c r="HLW682" s="247"/>
      <c r="HLX682" s="230"/>
      <c r="HLY682" s="275"/>
      <c r="HMM682" s="247"/>
      <c r="HMN682" s="230"/>
      <c r="HMO682" s="275"/>
      <c r="HNC682" s="247"/>
      <c r="HND682" s="230"/>
      <c r="HNE682" s="275"/>
      <c r="HNS682" s="247"/>
      <c r="HNT682" s="230"/>
      <c r="HNU682" s="275"/>
      <c r="HOI682" s="247"/>
      <c r="HOJ682" s="230"/>
      <c r="HOK682" s="275"/>
      <c r="HOY682" s="247"/>
      <c r="HOZ682" s="230"/>
      <c r="HPA682" s="275"/>
      <c r="HPO682" s="247"/>
      <c r="HPP682" s="230"/>
      <c r="HPQ682" s="275"/>
      <c r="HQE682" s="247"/>
      <c r="HQF682" s="230"/>
      <c r="HQG682" s="275"/>
      <c r="HQU682" s="247"/>
      <c r="HQV682" s="230"/>
      <c r="HQW682" s="275"/>
      <c r="HRK682" s="247"/>
      <c r="HRL682" s="230"/>
      <c r="HRM682" s="275"/>
      <c r="HSA682" s="247"/>
      <c r="HSB682" s="230"/>
      <c r="HSC682" s="275"/>
      <c r="HSQ682" s="247"/>
      <c r="HSR682" s="230"/>
      <c r="HSS682" s="275"/>
      <c r="HTG682" s="247"/>
      <c r="HTH682" s="230"/>
      <c r="HTI682" s="275"/>
      <c r="HTW682" s="247"/>
      <c r="HTX682" s="230"/>
      <c r="HTY682" s="275"/>
      <c r="HUM682" s="247"/>
      <c r="HUN682" s="230"/>
      <c r="HUO682" s="275"/>
      <c r="HVC682" s="247"/>
      <c r="HVD682" s="230"/>
      <c r="HVE682" s="275"/>
      <c r="HVS682" s="247"/>
      <c r="HVT682" s="230"/>
      <c r="HVU682" s="275"/>
      <c r="HWI682" s="247"/>
      <c r="HWJ682" s="230"/>
      <c r="HWK682" s="275"/>
      <c r="HWY682" s="247"/>
      <c r="HWZ682" s="230"/>
      <c r="HXA682" s="275"/>
      <c r="HXO682" s="247"/>
      <c r="HXP682" s="230"/>
      <c r="HXQ682" s="275"/>
      <c r="HYE682" s="247"/>
      <c r="HYF682" s="230"/>
      <c r="HYG682" s="275"/>
      <c r="HYU682" s="247"/>
      <c r="HYV682" s="230"/>
      <c r="HYW682" s="275"/>
      <c r="HZK682" s="247"/>
      <c r="HZL682" s="230"/>
      <c r="HZM682" s="275"/>
      <c r="IAA682" s="247"/>
      <c r="IAB682" s="230"/>
      <c r="IAC682" s="275"/>
      <c r="IAQ682" s="247"/>
      <c r="IAR682" s="230"/>
      <c r="IAS682" s="275"/>
      <c r="IBG682" s="247"/>
      <c r="IBH682" s="230"/>
      <c r="IBI682" s="275"/>
      <c r="IBW682" s="247"/>
      <c r="IBX682" s="230"/>
      <c r="IBY682" s="275"/>
      <c r="ICM682" s="247"/>
      <c r="ICN682" s="230"/>
      <c r="ICO682" s="275"/>
      <c r="IDC682" s="247"/>
      <c r="IDD682" s="230"/>
      <c r="IDE682" s="275"/>
      <c r="IDS682" s="247"/>
      <c r="IDT682" s="230"/>
      <c r="IDU682" s="275"/>
      <c r="IEI682" s="247"/>
      <c r="IEJ682" s="230"/>
      <c r="IEK682" s="275"/>
      <c r="IEY682" s="247"/>
      <c r="IEZ682" s="230"/>
      <c r="IFA682" s="275"/>
      <c r="IFO682" s="247"/>
      <c r="IFP682" s="230"/>
      <c r="IFQ682" s="275"/>
      <c r="IGE682" s="247"/>
      <c r="IGF682" s="230"/>
      <c r="IGG682" s="275"/>
      <c r="IGU682" s="247"/>
      <c r="IGV682" s="230"/>
      <c r="IGW682" s="275"/>
      <c r="IHK682" s="247"/>
      <c r="IHL682" s="230"/>
      <c r="IHM682" s="275"/>
      <c r="IIA682" s="247"/>
      <c r="IIB682" s="230"/>
      <c r="IIC682" s="275"/>
      <c r="IIQ682" s="247"/>
      <c r="IIR682" s="230"/>
      <c r="IIS682" s="275"/>
      <c r="IJG682" s="247"/>
      <c r="IJH682" s="230"/>
      <c r="IJI682" s="275"/>
      <c r="IJW682" s="247"/>
      <c r="IJX682" s="230"/>
      <c r="IJY682" s="275"/>
      <c r="IKM682" s="247"/>
      <c r="IKN682" s="230"/>
      <c r="IKO682" s="275"/>
      <c r="ILC682" s="247"/>
      <c r="ILD682" s="230"/>
      <c r="ILE682" s="275"/>
      <c r="ILS682" s="247"/>
      <c r="ILT682" s="230"/>
      <c r="ILU682" s="275"/>
      <c r="IMI682" s="247"/>
      <c r="IMJ682" s="230"/>
      <c r="IMK682" s="275"/>
      <c r="IMY682" s="247"/>
      <c r="IMZ682" s="230"/>
      <c r="INA682" s="275"/>
      <c r="INO682" s="247"/>
      <c r="INP682" s="230"/>
      <c r="INQ682" s="275"/>
      <c r="IOE682" s="247"/>
      <c r="IOF682" s="230"/>
      <c r="IOG682" s="275"/>
      <c r="IOU682" s="247"/>
      <c r="IOV682" s="230"/>
      <c r="IOW682" s="275"/>
      <c r="IPK682" s="247"/>
      <c r="IPL682" s="230"/>
      <c r="IPM682" s="275"/>
      <c r="IQA682" s="247"/>
      <c r="IQB682" s="230"/>
      <c r="IQC682" s="275"/>
      <c r="IQQ682" s="247"/>
      <c r="IQR682" s="230"/>
      <c r="IQS682" s="275"/>
      <c r="IRG682" s="247"/>
      <c r="IRH682" s="230"/>
      <c r="IRI682" s="275"/>
      <c r="IRW682" s="247"/>
      <c r="IRX682" s="230"/>
      <c r="IRY682" s="275"/>
      <c r="ISM682" s="247"/>
      <c r="ISN682" s="230"/>
      <c r="ISO682" s="275"/>
      <c r="ITC682" s="247"/>
      <c r="ITD682" s="230"/>
      <c r="ITE682" s="275"/>
      <c r="ITS682" s="247"/>
      <c r="ITT682" s="230"/>
      <c r="ITU682" s="275"/>
      <c r="IUI682" s="247"/>
      <c r="IUJ682" s="230"/>
      <c r="IUK682" s="275"/>
      <c r="IUY682" s="247"/>
      <c r="IUZ682" s="230"/>
      <c r="IVA682" s="275"/>
      <c r="IVO682" s="247"/>
      <c r="IVP682" s="230"/>
      <c r="IVQ682" s="275"/>
      <c r="IWE682" s="247"/>
      <c r="IWF682" s="230"/>
      <c r="IWG682" s="275"/>
      <c r="IWU682" s="247"/>
      <c r="IWV682" s="230"/>
      <c r="IWW682" s="275"/>
      <c r="IXK682" s="247"/>
      <c r="IXL682" s="230"/>
      <c r="IXM682" s="275"/>
      <c r="IYA682" s="247"/>
      <c r="IYB682" s="230"/>
      <c r="IYC682" s="275"/>
      <c r="IYQ682" s="247"/>
      <c r="IYR682" s="230"/>
      <c r="IYS682" s="275"/>
      <c r="IZG682" s="247"/>
      <c r="IZH682" s="230"/>
      <c r="IZI682" s="275"/>
      <c r="IZW682" s="247"/>
      <c r="IZX682" s="230"/>
      <c r="IZY682" s="275"/>
      <c r="JAM682" s="247"/>
      <c r="JAN682" s="230"/>
      <c r="JAO682" s="275"/>
      <c r="JBC682" s="247"/>
      <c r="JBD682" s="230"/>
      <c r="JBE682" s="275"/>
      <c r="JBS682" s="247"/>
      <c r="JBT682" s="230"/>
      <c r="JBU682" s="275"/>
      <c r="JCI682" s="247"/>
      <c r="JCJ682" s="230"/>
      <c r="JCK682" s="275"/>
      <c r="JCY682" s="247"/>
      <c r="JCZ682" s="230"/>
      <c r="JDA682" s="275"/>
      <c r="JDO682" s="247"/>
      <c r="JDP682" s="230"/>
      <c r="JDQ682" s="275"/>
      <c r="JEE682" s="247"/>
      <c r="JEF682" s="230"/>
      <c r="JEG682" s="275"/>
      <c r="JEU682" s="247"/>
      <c r="JEV682" s="230"/>
      <c r="JEW682" s="275"/>
      <c r="JFK682" s="247"/>
      <c r="JFL682" s="230"/>
      <c r="JFM682" s="275"/>
      <c r="JGA682" s="247"/>
      <c r="JGB682" s="230"/>
      <c r="JGC682" s="275"/>
      <c r="JGQ682" s="247"/>
      <c r="JGR682" s="230"/>
      <c r="JGS682" s="275"/>
      <c r="JHG682" s="247"/>
      <c r="JHH682" s="230"/>
      <c r="JHI682" s="275"/>
      <c r="JHW682" s="247"/>
      <c r="JHX682" s="230"/>
      <c r="JHY682" s="275"/>
      <c r="JIM682" s="247"/>
      <c r="JIN682" s="230"/>
      <c r="JIO682" s="275"/>
      <c r="JJC682" s="247"/>
      <c r="JJD682" s="230"/>
      <c r="JJE682" s="275"/>
      <c r="JJS682" s="247"/>
      <c r="JJT682" s="230"/>
      <c r="JJU682" s="275"/>
      <c r="JKI682" s="247"/>
      <c r="JKJ682" s="230"/>
      <c r="JKK682" s="275"/>
      <c r="JKY682" s="247"/>
      <c r="JKZ682" s="230"/>
      <c r="JLA682" s="275"/>
      <c r="JLO682" s="247"/>
      <c r="JLP682" s="230"/>
      <c r="JLQ682" s="275"/>
      <c r="JME682" s="247"/>
      <c r="JMF682" s="230"/>
      <c r="JMG682" s="275"/>
      <c r="JMU682" s="247"/>
      <c r="JMV682" s="230"/>
      <c r="JMW682" s="275"/>
      <c r="JNK682" s="247"/>
      <c r="JNL682" s="230"/>
      <c r="JNM682" s="275"/>
      <c r="JOA682" s="247"/>
      <c r="JOB682" s="230"/>
      <c r="JOC682" s="275"/>
      <c r="JOQ682" s="247"/>
      <c r="JOR682" s="230"/>
      <c r="JOS682" s="275"/>
      <c r="JPG682" s="247"/>
      <c r="JPH682" s="230"/>
      <c r="JPI682" s="275"/>
      <c r="JPW682" s="247"/>
      <c r="JPX682" s="230"/>
      <c r="JPY682" s="275"/>
      <c r="JQM682" s="247"/>
      <c r="JQN682" s="230"/>
      <c r="JQO682" s="275"/>
      <c r="JRC682" s="247"/>
      <c r="JRD682" s="230"/>
      <c r="JRE682" s="275"/>
      <c r="JRS682" s="247"/>
      <c r="JRT682" s="230"/>
      <c r="JRU682" s="275"/>
      <c r="JSI682" s="247"/>
      <c r="JSJ682" s="230"/>
      <c r="JSK682" s="275"/>
      <c r="JSY682" s="247"/>
      <c r="JSZ682" s="230"/>
      <c r="JTA682" s="275"/>
      <c r="JTO682" s="247"/>
      <c r="JTP682" s="230"/>
      <c r="JTQ682" s="275"/>
      <c r="JUE682" s="247"/>
      <c r="JUF682" s="230"/>
      <c r="JUG682" s="275"/>
      <c r="JUU682" s="247"/>
      <c r="JUV682" s="230"/>
      <c r="JUW682" s="275"/>
      <c r="JVK682" s="247"/>
      <c r="JVL682" s="230"/>
      <c r="JVM682" s="275"/>
      <c r="JWA682" s="247"/>
      <c r="JWB682" s="230"/>
      <c r="JWC682" s="275"/>
      <c r="JWQ682" s="247"/>
      <c r="JWR682" s="230"/>
      <c r="JWS682" s="275"/>
      <c r="JXG682" s="247"/>
      <c r="JXH682" s="230"/>
      <c r="JXI682" s="275"/>
      <c r="JXW682" s="247"/>
      <c r="JXX682" s="230"/>
      <c r="JXY682" s="275"/>
      <c r="JYM682" s="247"/>
      <c r="JYN682" s="230"/>
      <c r="JYO682" s="275"/>
      <c r="JZC682" s="247"/>
      <c r="JZD682" s="230"/>
      <c r="JZE682" s="275"/>
      <c r="JZS682" s="247"/>
      <c r="JZT682" s="230"/>
      <c r="JZU682" s="275"/>
      <c r="KAI682" s="247"/>
      <c r="KAJ682" s="230"/>
      <c r="KAK682" s="275"/>
      <c r="KAY682" s="247"/>
      <c r="KAZ682" s="230"/>
      <c r="KBA682" s="275"/>
      <c r="KBO682" s="247"/>
      <c r="KBP682" s="230"/>
      <c r="KBQ682" s="275"/>
      <c r="KCE682" s="247"/>
      <c r="KCF682" s="230"/>
      <c r="KCG682" s="275"/>
      <c r="KCU682" s="247"/>
      <c r="KCV682" s="230"/>
      <c r="KCW682" s="275"/>
      <c r="KDK682" s="247"/>
      <c r="KDL682" s="230"/>
      <c r="KDM682" s="275"/>
      <c r="KEA682" s="247"/>
      <c r="KEB682" s="230"/>
      <c r="KEC682" s="275"/>
      <c r="KEQ682" s="247"/>
      <c r="KER682" s="230"/>
      <c r="KES682" s="275"/>
      <c r="KFG682" s="247"/>
      <c r="KFH682" s="230"/>
      <c r="KFI682" s="275"/>
      <c r="KFW682" s="247"/>
      <c r="KFX682" s="230"/>
      <c r="KFY682" s="275"/>
      <c r="KGM682" s="247"/>
      <c r="KGN682" s="230"/>
      <c r="KGO682" s="275"/>
      <c r="KHC682" s="247"/>
      <c r="KHD682" s="230"/>
      <c r="KHE682" s="275"/>
      <c r="KHS682" s="247"/>
      <c r="KHT682" s="230"/>
      <c r="KHU682" s="275"/>
      <c r="KII682" s="247"/>
      <c r="KIJ682" s="230"/>
      <c r="KIK682" s="275"/>
      <c r="KIY682" s="247"/>
      <c r="KIZ682" s="230"/>
      <c r="KJA682" s="275"/>
      <c r="KJO682" s="247"/>
      <c r="KJP682" s="230"/>
      <c r="KJQ682" s="275"/>
      <c r="KKE682" s="247"/>
      <c r="KKF682" s="230"/>
      <c r="KKG682" s="275"/>
      <c r="KKU682" s="247"/>
      <c r="KKV682" s="230"/>
      <c r="KKW682" s="275"/>
      <c r="KLK682" s="247"/>
      <c r="KLL682" s="230"/>
      <c r="KLM682" s="275"/>
      <c r="KMA682" s="247"/>
      <c r="KMB682" s="230"/>
      <c r="KMC682" s="275"/>
      <c r="KMQ682" s="247"/>
      <c r="KMR682" s="230"/>
      <c r="KMS682" s="275"/>
      <c r="KNG682" s="247"/>
      <c r="KNH682" s="230"/>
      <c r="KNI682" s="275"/>
      <c r="KNW682" s="247"/>
      <c r="KNX682" s="230"/>
      <c r="KNY682" s="275"/>
      <c r="KOM682" s="247"/>
      <c r="KON682" s="230"/>
      <c r="KOO682" s="275"/>
      <c r="KPC682" s="247"/>
      <c r="KPD682" s="230"/>
      <c r="KPE682" s="275"/>
      <c r="KPS682" s="247"/>
      <c r="KPT682" s="230"/>
      <c r="KPU682" s="275"/>
      <c r="KQI682" s="247"/>
      <c r="KQJ682" s="230"/>
      <c r="KQK682" s="275"/>
      <c r="KQY682" s="247"/>
      <c r="KQZ682" s="230"/>
      <c r="KRA682" s="275"/>
      <c r="KRO682" s="247"/>
      <c r="KRP682" s="230"/>
      <c r="KRQ682" s="275"/>
      <c r="KSE682" s="247"/>
      <c r="KSF682" s="230"/>
      <c r="KSG682" s="275"/>
      <c r="KSU682" s="247"/>
      <c r="KSV682" s="230"/>
      <c r="KSW682" s="275"/>
      <c r="KTK682" s="247"/>
      <c r="KTL682" s="230"/>
      <c r="KTM682" s="275"/>
      <c r="KUA682" s="247"/>
      <c r="KUB682" s="230"/>
      <c r="KUC682" s="275"/>
      <c r="KUQ682" s="247"/>
      <c r="KUR682" s="230"/>
      <c r="KUS682" s="275"/>
      <c r="KVG682" s="247"/>
      <c r="KVH682" s="230"/>
      <c r="KVI682" s="275"/>
      <c r="KVW682" s="247"/>
      <c r="KVX682" s="230"/>
      <c r="KVY682" s="275"/>
      <c r="KWM682" s="247"/>
      <c r="KWN682" s="230"/>
      <c r="KWO682" s="275"/>
      <c r="KXC682" s="247"/>
      <c r="KXD682" s="230"/>
      <c r="KXE682" s="275"/>
      <c r="KXS682" s="247"/>
      <c r="KXT682" s="230"/>
      <c r="KXU682" s="275"/>
      <c r="KYI682" s="247"/>
      <c r="KYJ682" s="230"/>
      <c r="KYK682" s="275"/>
      <c r="KYY682" s="247"/>
      <c r="KYZ682" s="230"/>
      <c r="KZA682" s="275"/>
      <c r="KZO682" s="247"/>
      <c r="KZP682" s="230"/>
      <c r="KZQ682" s="275"/>
      <c r="LAE682" s="247"/>
      <c r="LAF682" s="230"/>
      <c r="LAG682" s="275"/>
      <c r="LAU682" s="247"/>
      <c r="LAV682" s="230"/>
      <c r="LAW682" s="275"/>
      <c r="LBK682" s="247"/>
      <c r="LBL682" s="230"/>
      <c r="LBM682" s="275"/>
      <c r="LCA682" s="247"/>
      <c r="LCB682" s="230"/>
      <c r="LCC682" s="275"/>
      <c r="LCQ682" s="247"/>
      <c r="LCR682" s="230"/>
      <c r="LCS682" s="275"/>
      <c r="LDG682" s="247"/>
      <c r="LDH682" s="230"/>
      <c r="LDI682" s="275"/>
      <c r="LDW682" s="247"/>
      <c r="LDX682" s="230"/>
      <c r="LDY682" s="275"/>
      <c r="LEM682" s="247"/>
      <c r="LEN682" s="230"/>
      <c r="LEO682" s="275"/>
      <c r="LFC682" s="247"/>
      <c r="LFD682" s="230"/>
      <c r="LFE682" s="275"/>
      <c r="LFS682" s="247"/>
      <c r="LFT682" s="230"/>
      <c r="LFU682" s="275"/>
      <c r="LGI682" s="247"/>
      <c r="LGJ682" s="230"/>
      <c r="LGK682" s="275"/>
      <c r="LGY682" s="247"/>
      <c r="LGZ682" s="230"/>
      <c r="LHA682" s="275"/>
      <c r="LHO682" s="247"/>
      <c r="LHP682" s="230"/>
      <c r="LHQ682" s="275"/>
      <c r="LIE682" s="247"/>
      <c r="LIF682" s="230"/>
      <c r="LIG682" s="275"/>
      <c r="LIU682" s="247"/>
      <c r="LIV682" s="230"/>
      <c r="LIW682" s="275"/>
      <c r="LJK682" s="247"/>
      <c r="LJL682" s="230"/>
      <c r="LJM682" s="275"/>
      <c r="LKA682" s="247"/>
      <c r="LKB682" s="230"/>
      <c r="LKC682" s="275"/>
      <c r="LKQ682" s="247"/>
      <c r="LKR682" s="230"/>
      <c r="LKS682" s="275"/>
      <c r="LLG682" s="247"/>
      <c r="LLH682" s="230"/>
      <c r="LLI682" s="275"/>
      <c r="LLW682" s="247"/>
      <c r="LLX682" s="230"/>
      <c r="LLY682" s="275"/>
      <c r="LMM682" s="247"/>
      <c r="LMN682" s="230"/>
      <c r="LMO682" s="275"/>
      <c r="LNC682" s="247"/>
      <c r="LND682" s="230"/>
      <c r="LNE682" s="275"/>
      <c r="LNS682" s="247"/>
      <c r="LNT682" s="230"/>
      <c r="LNU682" s="275"/>
      <c r="LOI682" s="247"/>
      <c r="LOJ682" s="230"/>
      <c r="LOK682" s="275"/>
      <c r="LOY682" s="247"/>
      <c r="LOZ682" s="230"/>
      <c r="LPA682" s="275"/>
      <c r="LPO682" s="247"/>
      <c r="LPP682" s="230"/>
      <c r="LPQ682" s="275"/>
      <c r="LQE682" s="247"/>
      <c r="LQF682" s="230"/>
      <c r="LQG682" s="275"/>
      <c r="LQU682" s="247"/>
      <c r="LQV682" s="230"/>
      <c r="LQW682" s="275"/>
      <c r="LRK682" s="247"/>
      <c r="LRL682" s="230"/>
      <c r="LRM682" s="275"/>
      <c r="LSA682" s="247"/>
      <c r="LSB682" s="230"/>
      <c r="LSC682" s="275"/>
      <c r="LSQ682" s="247"/>
      <c r="LSR682" s="230"/>
      <c r="LSS682" s="275"/>
      <c r="LTG682" s="247"/>
      <c r="LTH682" s="230"/>
      <c r="LTI682" s="275"/>
      <c r="LTW682" s="247"/>
      <c r="LTX682" s="230"/>
      <c r="LTY682" s="275"/>
      <c r="LUM682" s="247"/>
      <c r="LUN682" s="230"/>
      <c r="LUO682" s="275"/>
      <c r="LVC682" s="247"/>
      <c r="LVD682" s="230"/>
      <c r="LVE682" s="275"/>
      <c r="LVS682" s="247"/>
      <c r="LVT682" s="230"/>
      <c r="LVU682" s="275"/>
      <c r="LWI682" s="247"/>
      <c r="LWJ682" s="230"/>
      <c r="LWK682" s="275"/>
      <c r="LWY682" s="247"/>
      <c r="LWZ682" s="230"/>
      <c r="LXA682" s="275"/>
      <c r="LXO682" s="247"/>
      <c r="LXP682" s="230"/>
      <c r="LXQ682" s="275"/>
      <c r="LYE682" s="247"/>
      <c r="LYF682" s="230"/>
      <c r="LYG682" s="275"/>
      <c r="LYU682" s="247"/>
      <c r="LYV682" s="230"/>
      <c r="LYW682" s="275"/>
      <c r="LZK682" s="247"/>
      <c r="LZL682" s="230"/>
      <c r="LZM682" s="275"/>
      <c r="MAA682" s="247"/>
      <c r="MAB682" s="230"/>
      <c r="MAC682" s="275"/>
      <c r="MAQ682" s="247"/>
      <c r="MAR682" s="230"/>
      <c r="MAS682" s="275"/>
      <c r="MBG682" s="247"/>
      <c r="MBH682" s="230"/>
      <c r="MBI682" s="275"/>
      <c r="MBW682" s="247"/>
      <c r="MBX682" s="230"/>
      <c r="MBY682" s="275"/>
      <c r="MCM682" s="247"/>
      <c r="MCN682" s="230"/>
      <c r="MCO682" s="275"/>
      <c r="MDC682" s="247"/>
      <c r="MDD682" s="230"/>
      <c r="MDE682" s="275"/>
      <c r="MDS682" s="247"/>
      <c r="MDT682" s="230"/>
      <c r="MDU682" s="275"/>
      <c r="MEI682" s="247"/>
      <c r="MEJ682" s="230"/>
      <c r="MEK682" s="275"/>
      <c r="MEY682" s="247"/>
      <c r="MEZ682" s="230"/>
      <c r="MFA682" s="275"/>
      <c r="MFO682" s="247"/>
      <c r="MFP682" s="230"/>
      <c r="MFQ682" s="275"/>
      <c r="MGE682" s="247"/>
      <c r="MGF682" s="230"/>
      <c r="MGG682" s="275"/>
      <c r="MGU682" s="247"/>
      <c r="MGV682" s="230"/>
      <c r="MGW682" s="275"/>
      <c r="MHK682" s="247"/>
      <c r="MHL682" s="230"/>
      <c r="MHM682" s="275"/>
      <c r="MIA682" s="247"/>
      <c r="MIB682" s="230"/>
      <c r="MIC682" s="275"/>
      <c r="MIQ682" s="247"/>
      <c r="MIR682" s="230"/>
      <c r="MIS682" s="275"/>
      <c r="MJG682" s="247"/>
      <c r="MJH682" s="230"/>
      <c r="MJI682" s="275"/>
      <c r="MJW682" s="247"/>
      <c r="MJX682" s="230"/>
      <c r="MJY682" s="275"/>
      <c r="MKM682" s="247"/>
      <c r="MKN682" s="230"/>
      <c r="MKO682" s="275"/>
      <c r="MLC682" s="247"/>
      <c r="MLD682" s="230"/>
      <c r="MLE682" s="275"/>
      <c r="MLS682" s="247"/>
      <c r="MLT682" s="230"/>
      <c r="MLU682" s="275"/>
      <c r="MMI682" s="247"/>
      <c r="MMJ682" s="230"/>
      <c r="MMK682" s="275"/>
      <c r="MMY682" s="247"/>
      <c r="MMZ682" s="230"/>
      <c r="MNA682" s="275"/>
      <c r="MNO682" s="247"/>
      <c r="MNP682" s="230"/>
      <c r="MNQ682" s="275"/>
      <c r="MOE682" s="247"/>
      <c r="MOF682" s="230"/>
      <c r="MOG682" s="275"/>
      <c r="MOU682" s="247"/>
      <c r="MOV682" s="230"/>
      <c r="MOW682" s="275"/>
      <c r="MPK682" s="247"/>
      <c r="MPL682" s="230"/>
      <c r="MPM682" s="275"/>
      <c r="MQA682" s="247"/>
      <c r="MQB682" s="230"/>
      <c r="MQC682" s="275"/>
      <c r="MQQ682" s="247"/>
      <c r="MQR682" s="230"/>
      <c r="MQS682" s="275"/>
      <c r="MRG682" s="247"/>
      <c r="MRH682" s="230"/>
      <c r="MRI682" s="275"/>
      <c r="MRW682" s="247"/>
      <c r="MRX682" s="230"/>
      <c r="MRY682" s="275"/>
      <c r="MSM682" s="247"/>
      <c r="MSN682" s="230"/>
      <c r="MSO682" s="275"/>
      <c r="MTC682" s="247"/>
      <c r="MTD682" s="230"/>
      <c r="MTE682" s="275"/>
      <c r="MTS682" s="247"/>
      <c r="MTT682" s="230"/>
      <c r="MTU682" s="275"/>
      <c r="MUI682" s="247"/>
      <c r="MUJ682" s="230"/>
      <c r="MUK682" s="275"/>
      <c r="MUY682" s="247"/>
      <c r="MUZ682" s="230"/>
      <c r="MVA682" s="275"/>
      <c r="MVO682" s="247"/>
      <c r="MVP682" s="230"/>
      <c r="MVQ682" s="275"/>
      <c r="MWE682" s="247"/>
      <c r="MWF682" s="230"/>
      <c r="MWG682" s="275"/>
      <c r="MWU682" s="247"/>
      <c r="MWV682" s="230"/>
      <c r="MWW682" s="275"/>
      <c r="MXK682" s="247"/>
      <c r="MXL682" s="230"/>
      <c r="MXM682" s="275"/>
      <c r="MYA682" s="247"/>
      <c r="MYB682" s="230"/>
      <c r="MYC682" s="275"/>
      <c r="MYQ682" s="247"/>
      <c r="MYR682" s="230"/>
      <c r="MYS682" s="275"/>
      <c r="MZG682" s="247"/>
      <c r="MZH682" s="230"/>
      <c r="MZI682" s="275"/>
      <c r="MZW682" s="247"/>
      <c r="MZX682" s="230"/>
      <c r="MZY682" s="275"/>
      <c r="NAM682" s="247"/>
      <c r="NAN682" s="230"/>
      <c r="NAO682" s="275"/>
      <c r="NBC682" s="247"/>
      <c r="NBD682" s="230"/>
      <c r="NBE682" s="275"/>
      <c r="NBS682" s="247"/>
      <c r="NBT682" s="230"/>
      <c r="NBU682" s="275"/>
      <c r="NCI682" s="247"/>
      <c r="NCJ682" s="230"/>
      <c r="NCK682" s="275"/>
      <c r="NCY682" s="247"/>
      <c r="NCZ682" s="230"/>
      <c r="NDA682" s="275"/>
      <c r="NDO682" s="247"/>
      <c r="NDP682" s="230"/>
      <c r="NDQ682" s="275"/>
      <c r="NEE682" s="247"/>
      <c r="NEF682" s="230"/>
      <c r="NEG682" s="275"/>
      <c r="NEU682" s="247"/>
      <c r="NEV682" s="230"/>
      <c r="NEW682" s="275"/>
      <c r="NFK682" s="247"/>
      <c r="NFL682" s="230"/>
      <c r="NFM682" s="275"/>
      <c r="NGA682" s="247"/>
      <c r="NGB682" s="230"/>
      <c r="NGC682" s="275"/>
      <c r="NGQ682" s="247"/>
      <c r="NGR682" s="230"/>
      <c r="NGS682" s="275"/>
      <c r="NHG682" s="247"/>
      <c r="NHH682" s="230"/>
      <c r="NHI682" s="275"/>
      <c r="NHW682" s="247"/>
      <c r="NHX682" s="230"/>
      <c r="NHY682" s="275"/>
      <c r="NIM682" s="247"/>
      <c r="NIN682" s="230"/>
      <c r="NIO682" s="275"/>
      <c r="NJC682" s="247"/>
      <c r="NJD682" s="230"/>
      <c r="NJE682" s="275"/>
      <c r="NJS682" s="247"/>
      <c r="NJT682" s="230"/>
      <c r="NJU682" s="275"/>
      <c r="NKI682" s="247"/>
      <c r="NKJ682" s="230"/>
      <c r="NKK682" s="275"/>
      <c r="NKY682" s="247"/>
      <c r="NKZ682" s="230"/>
      <c r="NLA682" s="275"/>
      <c r="NLO682" s="247"/>
      <c r="NLP682" s="230"/>
      <c r="NLQ682" s="275"/>
      <c r="NME682" s="247"/>
      <c r="NMF682" s="230"/>
      <c r="NMG682" s="275"/>
      <c r="NMU682" s="247"/>
      <c r="NMV682" s="230"/>
      <c r="NMW682" s="275"/>
      <c r="NNK682" s="247"/>
      <c r="NNL682" s="230"/>
      <c r="NNM682" s="275"/>
      <c r="NOA682" s="247"/>
      <c r="NOB682" s="230"/>
      <c r="NOC682" s="275"/>
      <c r="NOQ682" s="247"/>
      <c r="NOR682" s="230"/>
      <c r="NOS682" s="275"/>
      <c r="NPG682" s="247"/>
      <c r="NPH682" s="230"/>
      <c r="NPI682" s="275"/>
      <c r="NPW682" s="247"/>
      <c r="NPX682" s="230"/>
      <c r="NPY682" s="275"/>
      <c r="NQM682" s="247"/>
      <c r="NQN682" s="230"/>
      <c r="NQO682" s="275"/>
      <c r="NRC682" s="247"/>
      <c r="NRD682" s="230"/>
      <c r="NRE682" s="275"/>
      <c r="NRS682" s="247"/>
      <c r="NRT682" s="230"/>
      <c r="NRU682" s="275"/>
      <c r="NSI682" s="247"/>
      <c r="NSJ682" s="230"/>
      <c r="NSK682" s="275"/>
      <c r="NSY682" s="247"/>
      <c r="NSZ682" s="230"/>
      <c r="NTA682" s="275"/>
      <c r="NTO682" s="247"/>
      <c r="NTP682" s="230"/>
      <c r="NTQ682" s="275"/>
      <c r="NUE682" s="247"/>
      <c r="NUF682" s="230"/>
      <c r="NUG682" s="275"/>
      <c r="NUU682" s="247"/>
      <c r="NUV682" s="230"/>
      <c r="NUW682" s="275"/>
      <c r="NVK682" s="247"/>
      <c r="NVL682" s="230"/>
      <c r="NVM682" s="275"/>
      <c r="NWA682" s="247"/>
      <c r="NWB682" s="230"/>
      <c r="NWC682" s="275"/>
      <c r="NWQ682" s="247"/>
      <c r="NWR682" s="230"/>
      <c r="NWS682" s="275"/>
      <c r="NXG682" s="247"/>
      <c r="NXH682" s="230"/>
      <c r="NXI682" s="275"/>
      <c r="NXW682" s="247"/>
      <c r="NXX682" s="230"/>
      <c r="NXY682" s="275"/>
      <c r="NYM682" s="247"/>
      <c r="NYN682" s="230"/>
      <c r="NYO682" s="275"/>
      <c r="NZC682" s="247"/>
      <c r="NZD682" s="230"/>
      <c r="NZE682" s="275"/>
      <c r="NZS682" s="247"/>
      <c r="NZT682" s="230"/>
      <c r="NZU682" s="275"/>
      <c r="OAI682" s="247"/>
      <c r="OAJ682" s="230"/>
      <c r="OAK682" s="275"/>
      <c r="OAY682" s="247"/>
      <c r="OAZ682" s="230"/>
      <c r="OBA682" s="275"/>
      <c r="OBO682" s="247"/>
      <c r="OBP682" s="230"/>
      <c r="OBQ682" s="275"/>
      <c r="OCE682" s="247"/>
      <c r="OCF682" s="230"/>
      <c r="OCG682" s="275"/>
      <c r="OCU682" s="247"/>
      <c r="OCV682" s="230"/>
      <c r="OCW682" s="275"/>
      <c r="ODK682" s="247"/>
      <c r="ODL682" s="230"/>
      <c r="ODM682" s="275"/>
      <c r="OEA682" s="247"/>
      <c r="OEB682" s="230"/>
      <c r="OEC682" s="275"/>
      <c r="OEQ682" s="247"/>
      <c r="OER682" s="230"/>
      <c r="OES682" s="275"/>
      <c r="OFG682" s="247"/>
      <c r="OFH682" s="230"/>
      <c r="OFI682" s="275"/>
      <c r="OFW682" s="247"/>
      <c r="OFX682" s="230"/>
      <c r="OFY682" s="275"/>
      <c r="OGM682" s="247"/>
      <c r="OGN682" s="230"/>
      <c r="OGO682" s="275"/>
      <c r="OHC682" s="247"/>
      <c r="OHD682" s="230"/>
      <c r="OHE682" s="275"/>
      <c r="OHS682" s="247"/>
      <c r="OHT682" s="230"/>
      <c r="OHU682" s="275"/>
      <c r="OII682" s="247"/>
      <c r="OIJ682" s="230"/>
      <c r="OIK682" s="275"/>
      <c r="OIY682" s="247"/>
      <c r="OIZ682" s="230"/>
      <c r="OJA682" s="275"/>
      <c r="OJO682" s="247"/>
      <c r="OJP682" s="230"/>
      <c r="OJQ682" s="275"/>
      <c r="OKE682" s="247"/>
      <c r="OKF682" s="230"/>
      <c r="OKG682" s="275"/>
      <c r="OKU682" s="247"/>
      <c r="OKV682" s="230"/>
      <c r="OKW682" s="275"/>
      <c r="OLK682" s="247"/>
      <c r="OLL682" s="230"/>
      <c r="OLM682" s="275"/>
      <c r="OMA682" s="247"/>
      <c r="OMB682" s="230"/>
      <c r="OMC682" s="275"/>
      <c r="OMQ682" s="247"/>
      <c r="OMR682" s="230"/>
      <c r="OMS682" s="275"/>
      <c r="ONG682" s="247"/>
      <c r="ONH682" s="230"/>
      <c r="ONI682" s="275"/>
      <c r="ONW682" s="247"/>
      <c r="ONX682" s="230"/>
      <c r="ONY682" s="275"/>
      <c r="OOM682" s="247"/>
      <c r="OON682" s="230"/>
      <c r="OOO682" s="275"/>
      <c r="OPC682" s="247"/>
      <c r="OPD682" s="230"/>
      <c r="OPE682" s="275"/>
      <c r="OPS682" s="247"/>
      <c r="OPT682" s="230"/>
      <c r="OPU682" s="275"/>
      <c r="OQI682" s="247"/>
      <c r="OQJ682" s="230"/>
      <c r="OQK682" s="275"/>
      <c r="OQY682" s="247"/>
      <c r="OQZ682" s="230"/>
      <c r="ORA682" s="275"/>
      <c r="ORO682" s="247"/>
      <c r="ORP682" s="230"/>
      <c r="ORQ682" s="275"/>
      <c r="OSE682" s="247"/>
      <c r="OSF682" s="230"/>
      <c r="OSG682" s="275"/>
      <c r="OSU682" s="247"/>
      <c r="OSV682" s="230"/>
      <c r="OSW682" s="275"/>
      <c r="OTK682" s="247"/>
      <c r="OTL682" s="230"/>
      <c r="OTM682" s="275"/>
      <c r="OUA682" s="247"/>
      <c r="OUB682" s="230"/>
      <c r="OUC682" s="275"/>
      <c r="OUQ682" s="247"/>
      <c r="OUR682" s="230"/>
      <c r="OUS682" s="275"/>
      <c r="OVG682" s="247"/>
      <c r="OVH682" s="230"/>
      <c r="OVI682" s="275"/>
      <c r="OVW682" s="247"/>
      <c r="OVX682" s="230"/>
      <c r="OVY682" s="275"/>
      <c r="OWM682" s="247"/>
      <c r="OWN682" s="230"/>
      <c r="OWO682" s="275"/>
      <c r="OXC682" s="247"/>
      <c r="OXD682" s="230"/>
      <c r="OXE682" s="275"/>
      <c r="OXS682" s="247"/>
      <c r="OXT682" s="230"/>
      <c r="OXU682" s="275"/>
      <c r="OYI682" s="247"/>
      <c r="OYJ682" s="230"/>
      <c r="OYK682" s="275"/>
      <c r="OYY682" s="247"/>
      <c r="OYZ682" s="230"/>
      <c r="OZA682" s="275"/>
      <c r="OZO682" s="247"/>
      <c r="OZP682" s="230"/>
      <c r="OZQ682" s="275"/>
      <c r="PAE682" s="247"/>
      <c r="PAF682" s="230"/>
      <c r="PAG682" s="275"/>
      <c r="PAU682" s="247"/>
      <c r="PAV682" s="230"/>
      <c r="PAW682" s="275"/>
      <c r="PBK682" s="247"/>
      <c r="PBL682" s="230"/>
      <c r="PBM682" s="275"/>
      <c r="PCA682" s="247"/>
      <c r="PCB682" s="230"/>
      <c r="PCC682" s="275"/>
      <c r="PCQ682" s="247"/>
      <c r="PCR682" s="230"/>
      <c r="PCS682" s="275"/>
      <c r="PDG682" s="247"/>
      <c r="PDH682" s="230"/>
      <c r="PDI682" s="275"/>
      <c r="PDW682" s="247"/>
      <c r="PDX682" s="230"/>
      <c r="PDY682" s="275"/>
      <c r="PEM682" s="247"/>
      <c r="PEN682" s="230"/>
      <c r="PEO682" s="275"/>
      <c r="PFC682" s="247"/>
      <c r="PFD682" s="230"/>
      <c r="PFE682" s="275"/>
      <c r="PFS682" s="247"/>
      <c r="PFT682" s="230"/>
      <c r="PFU682" s="275"/>
      <c r="PGI682" s="247"/>
      <c r="PGJ682" s="230"/>
      <c r="PGK682" s="275"/>
      <c r="PGY682" s="247"/>
      <c r="PGZ682" s="230"/>
      <c r="PHA682" s="275"/>
      <c r="PHO682" s="247"/>
      <c r="PHP682" s="230"/>
      <c r="PHQ682" s="275"/>
      <c r="PIE682" s="247"/>
      <c r="PIF682" s="230"/>
      <c r="PIG682" s="275"/>
      <c r="PIU682" s="247"/>
      <c r="PIV682" s="230"/>
      <c r="PIW682" s="275"/>
      <c r="PJK682" s="247"/>
      <c r="PJL682" s="230"/>
      <c r="PJM682" s="275"/>
      <c r="PKA682" s="247"/>
      <c r="PKB682" s="230"/>
      <c r="PKC682" s="275"/>
      <c r="PKQ682" s="247"/>
      <c r="PKR682" s="230"/>
      <c r="PKS682" s="275"/>
      <c r="PLG682" s="247"/>
      <c r="PLH682" s="230"/>
      <c r="PLI682" s="275"/>
      <c r="PLW682" s="247"/>
      <c r="PLX682" s="230"/>
      <c r="PLY682" s="275"/>
      <c r="PMM682" s="247"/>
      <c r="PMN682" s="230"/>
      <c r="PMO682" s="275"/>
      <c r="PNC682" s="247"/>
      <c r="PND682" s="230"/>
      <c r="PNE682" s="275"/>
      <c r="PNS682" s="247"/>
      <c r="PNT682" s="230"/>
      <c r="PNU682" s="275"/>
      <c r="POI682" s="247"/>
      <c r="POJ682" s="230"/>
      <c r="POK682" s="275"/>
      <c r="POY682" s="247"/>
      <c r="POZ682" s="230"/>
      <c r="PPA682" s="275"/>
      <c r="PPO682" s="247"/>
      <c r="PPP682" s="230"/>
      <c r="PPQ682" s="275"/>
      <c r="PQE682" s="247"/>
      <c r="PQF682" s="230"/>
      <c r="PQG682" s="275"/>
      <c r="PQU682" s="247"/>
      <c r="PQV682" s="230"/>
      <c r="PQW682" s="275"/>
      <c r="PRK682" s="247"/>
      <c r="PRL682" s="230"/>
      <c r="PRM682" s="275"/>
      <c r="PSA682" s="247"/>
      <c r="PSB682" s="230"/>
      <c r="PSC682" s="275"/>
      <c r="PSQ682" s="247"/>
      <c r="PSR682" s="230"/>
      <c r="PSS682" s="275"/>
      <c r="PTG682" s="247"/>
      <c r="PTH682" s="230"/>
      <c r="PTI682" s="275"/>
      <c r="PTW682" s="247"/>
      <c r="PTX682" s="230"/>
      <c r="PTY682" s="275"/>
      <c r="PUM682" s="247"/>
      <c r="PUN682" s="230"/>
      <c r="PUO682" s="275"/>
      <c r="PVC682" s="247"/>
      <c r="PVD682" s="230"/>
      <c r="PVE682" s="275"/>
      <c r="PVS682" s="247"/>
      <c r="PVT682" s="230"/>
      <c r="PVU682" s="275"/>
      <c r="PWI682" s="247"/>
      <c r="PWJ682" s="230"/>
      <c r="PWK682" s="275"/>
      <c r="PWY682" s="247"/>
      <c r="PWZ682" s="230"/>
      <c r="PXA682" s="275"/>
      <c r="PXO682" s="247"/>
      <c r="PXP682" s="230"/>
      <c r="PXQ682" s="275"/>
      <c r="PYE682" s="247"/>
      <c r="PYF682" s="230"/>
      <c r="PYG682" s="275"/>
      <c r="PYU682" s="247"/>
      <c r="PYV682" s="230"/>
      <c r="PYW682" s="275"/>
      <c r="PZK682" s="247"/>
      <c r="PZL682" s="230"/>
      <c r="PZM682" s="275"/>
      <c r="QAA682" s="247"/>
      <c r="QAB682" s="230"/>
      <c r="QAC682" s="275"/>
      <c r="QAQ682" s="247"/>
      <c r="QAR682" s="230"/>
      <c r="QAS682" s="275"/>
      <c r="QBG682" s="247"/>
      <c r="QBH682" s="230"/>
      <c r="QBI682" s="275"/>
      <c r="QBW682" s="247"/>
      <c r="QBX682" s="230"/>
      <c r="QBY682" s="275"/>
      <c r="QCM682" s="247"/>
      <c r="QCN682" s="230"/>
      <c r="QCO682" s="275"/>
      <c r="QDC682" s="247"/>
      <c r="QDD682" s="230"/>
      <c r="QDE682" s="275"/>
      <c r="QDS682" s="247"/>
      <c r="QDT682" s="230"/>
      <c r="QDU682" s="275"/>
      <c r="QEI682" s="247"/>
      <c r="QEJ682" s="230"/>
      <c r="QEK682" s="275"/>
      <c r="QEY682" s="247"/>
      <c r="QEZ682" s="230"/>
      <c r="QFA682" s="275"/>
      <c r="QFO682" s="247"/>
      <c r="QFP682" s="230"/>
      <c r="QFQ682" s="275"/>
      <c r="QGE682" s="247"/>
      <c r="QGF682" s="230"/>
      <c r="QGG682" s="275"/>
      <c r="QGU682" s="247"/>
      <c r="QGV682" s="230"/>
      <c r="QGW682" s="275"/>
      <c r="QHK682" s="247"/>
      <c r="QHL682" s="230"/>
      <c r="QHM682" s="275"/>
      <c r="QIA682" s="247"/>
      <c r="QIB682" s="230"/>
      <c r="QIC682" s="275"/>
      <c r="QIQ682" s="247"/>
      <c r="QIR682" s="230"/>
      <c r="QIS682" s="275"/>
      <c r="QJG682" s="247"/>
      <c r="QJH682" s="230"/>
      <c r="QJI682" s="275"/>
      <c r="QJW682" s="247"/>
      <c r="QJX682" s="230"/>
      <c r="QJY682" s="275"/>
      <c r="QKM682" s="247"/>
      <c r="QKN682" s="230"/>
      <c r="QKO682" s="275"/>
      <c r="QLC682" s="247"/>
      <c r="QLD682" s="230"/>
      <c r="QLE682" s="275"/>
      <c r="QLS682" s="247"/>
      <c r="QLT682" s="230"/>
      <c r="QLU682" s="275"/>
      <c r="QMI682" s="247"/>
      <c r="QMJ682" s="230"/>
      <c r="QMK682" s="275"/>
      <c r="QMY682" s="247"/>
      <c r="QMZ682" s="230"/>
      <c r="QNA682" s="275"/>
      <c r="QNO682" s="247"/>
      <c r="QNP682" s="230"/>
      <c r="QNQ682" s="275"/>
      <c r="QOE682" s="247"/>
      <c r="QOF682" s="230"/>
      <c r="QOG682" s="275"/>
      <c r="QOU682" s="247"/>
      <c r="QOV682" s="230"/>
      <c r="QOW682" s="275"/>
      <c r="QPK682" s="247"/>
      <c r="QPL682" s="230"/>
      <c r="QPM682" s="275"/>
      <c r="QQA682" s="247"/>
      <c r="QQB682" s="230"/>
      <c r="QQC682" s="275"/>
      <c r="QQQ682" s="247"/>
      <c r="QQR682" s="230"/>
      <c r="QQS682" s="275"/>
      <c r="QRG682" s="247"/>
      <c r="QRH682" s="230"/>
      <c r="QRI682" s="275"/>
      <c r="QRW682" s="247"/>
      <c r="QRX682" s="230"/>
      <c r="QRY682" s="275"/>
      <c r="QSM682" s="247"/>
      <c r="QSN682" s="230"/>
      <c r="QSO682" s="275"/>
      <c r="QTC682" s="247"/>
      <c r="QTD682" s="230"/>
      <c r="QTE682" s="275"/>
      <c r="QTS682" s="247"/>
      <c r="QTT682" s="230"/>
      <c r="QTU682" s="275"/>
      <c r="QUI682" s="247"/>
      <c r="QUJ682" s="230"/>
      <c r="QUK682" s="275"/>
      <c r="QUY682" s="247"/>
      <c r="QUZ682" s="230"/>
      <c r="QVA682" s="275"/>
      <c r="QVO682" s="247"/>
      <c r="QVP682" s="230"/>
      <c r="QVQ682" s="275"/>
      <c r="QWE682" s="247"/>
      <c r="QWF682" s="230"/>
      <c r="QWG682" s="275"/>
      <c r="QWU682" s="247"/>
      <c r="QWV682" s="230"/>
      <c r="QWW682" s="275"/>
      <c r="QXK682" s="247"/>
      <c r="QXL682" s="230"/>
      <c r="QXM682" s="275"/>
      <c r="QYA682" s="247"/>
      <c r="QYB682" s="230"/>
      <c r="QYC682" s="275"/>
      <c r="QYQ682" s="247"/>
      <c r="QYR682" s="230"/>
      <c r="QYS682" s="275"/>
      <c r="QZG682" s="247"/>
      <c r="QZH682" s="230"/>
      <c r="QZI682" s="275"/>
      <c r="QZW682" s="247"/>
      <c r="QZX682" s="230"/>
      <c r="QZY682" s="275"/>
      <c r="RAM682" s="247"/>
      <c r="RAN682" s="230"/>
      <c r="RAO682" s="275"/>
      <c r="RBC682" s="247"/>
      <c r="RBD682" s="230"/>
      <c r="RBE682" s="275"/>
      <c r="RBS682" s="247"/>
      <c r="RBT682" s="230"/>
      <c r="RBU682" s="275"/>
      <c r="RCI682" s="247"/>
      <c r="RCJ682" s="230"/>
      <c r="RCK682" s="275"/>
      <c r="RCY682" s="247"/>
      <c r="RCZ682" s="230"/>
      <c r="RDA682" s="275"/>
      <c r="RDO682" s="247"/>
      <c r="RDP682" s="230"/>
      <c r="RDQ682" s="275"/>
      <c r="REE682" s="247"/>
      <c r="REF682" s="230"/>
      <c r="REG682" s="275"/>
      <c r="REU682" s="247"/>
      <c r="REV682" s="230"/>
      <c r="REW682" s="275"/>
      <c r="RFK682" s="247"/>
      <c r="RFL682" s="230"/>
      <c r="RFM682" s="275"/>
      <c r="RGA682" s="247"/>
      <c r="RGB682" s="230"/>
      <c r="RGC682" s="275"/>
      <c r="RGQ682" s="247"/>
      <c r="RGR682" s="230"/>
      <c r="RGS682" s="275"/>
      <c r="RHG682" s="247"/>
      <c r="RHH682" s="230"/>
      <c r="RHI682" s="275"/>
      <c r="RHW682" s="247"/>
      <c r="RHX682" s="230"/>
      <c r="RHY682" s="275"/>
      <c r="RIM682" s="247"/>
      <c r="RIN682" s="230"/>
      <c r="RIO682" s="275"/>
      <c r="RJC682" s="247"/>
      <c r="RJD682" s="230"/>
      <c r="RJE682" s="275"/>
      <c r="RJS682" s="247"/>
      <c r="RJT682" s="230"/>
      <c r="RJU682" s="275"/>
      <c r="RKI682" s="247"/>
      <c r="RKJ682" s="230"/>
      <c r="RKK682" s="275"/>
      <c r="RKY682" s="247"/>
      <c r="RKZ682" s="230"/>
      <c r="RLA682" s="275"/>
      <c r="RLO682" s="247"/>
      <c r="RLP682" s="230"/>
      <c r="RLQ682" s="275"/>
      <c r="RME682" s="247"/>
      <c r="RMF682" s="230"/>
      <c r="RMG682" s="275"/>
      <c r="RMU682" s="247"/>
      <c r="RMV682" s="230"/>
      <c r="RMW682" s="275"/>
      <c r="RNK682" s="247"/>
      <c r="RNL682" s="230"/>
      <c r="RNM682" s="275"/>
      <c r="ROA682" s="247"/>
      <c r="ROB682" s="230"/>
      <c r="ROC682" s="275"/>
      <c r="ROQ682" s="247"/>
      <c r="ROR682" s="230"/>
      <c r="ROS682" s="275"/>
      <c r="RPG682" s="247"/>
      <c r="RPH682" s="230"/>
      <c r="RPI682" s="275"/>
      <c r="RPW682" s="247"/>
      <c r="RPX682" s="230"/>
      <c r="RPY682" s="275"/>
      <c r="RQM682" s="247"/>
      <c r="RQN682" s="230"/>
      <c r="RQO682" s="275"/>
      <c r="RRC682" s="247"/>
      <c r="RRD682" s="230"/>
      <c r="RRE682" s="275"/>
      <c r="RRS682" s="247"/>
      <c r="RRT682" s="230"/>
      <c r="RRU682" s="275"/>
      <c r="RSI682" s="247"/>
      <c r="RSJ682" s="230"/>
      <c r="RSK682" s="275"/>
      <c r="RSY682" s="247"/>
      <c r="RSZ682" s="230"/>
      <c r="RTA682" s="275"/>
      <c r="RTO682" s="247"/>
      <c r="RTP682" s="230"/>
      <c r="RTQ682" s="275"/>
      <c r="RUE682" s="247"/>
      <c r="RUF682" s="230"/>
      <c r="RUG682" s="275"/>
      <c r="RUU682" s="247"/>
      <c r="RUV682" s="230"/>
      <c r="RUW682" s="275"/>
      <c r="RVK682" s="247"/>
      <c r="RVL682" s="230"/>
      <c r="RVM682" s="275"/>
      <c r="RWA682" s="247"/>
      <c r="RWB682" s="230"/>
      <c r="RWC682" s="275"/>
      <c r="RWQ682" s="247"/>
      <c r="RWR682" s="230"/>
      <c r="RWS682" s="275"/>
      <c r="RXG682" s="247"/>
      <c r="RXH682" s="230"/>
      <c r="RXI682" s="275"/>
      <c r="RXW682" s="247"/>
      <c r="RXX682" s="230"/>
      <c r="RXY682" s="275"/>
      <c r="RYM682" s="247"/>
      <c r="RYN682" s="230"/>
      <c r="RYO682" s="275"/>
      <c r="RZC682" s="247"/>
      <c r="RZD682" s="230"/>
      <c r="RZE682" s="275"/>
      <c r="RZS682" s="247"/>
      <c r="RZT682" s="230"/>
      <c r="RZU682" s="275"/>
      <c r="SAI682" s="247"/>
      <c r="SAJ682" s="230"/>
      <c r="SAK682" s="275"/>
      <c r="SAY682" s="247"/>
      <c r="SAZ682" s="230"/>
      <c r="SBA682" s="275"/>
      <c r="SBO682" s="247"/>
      <c r="SBP682" s="230"/>
      <c r="SBQ682" s="275"/>
      <c r="SCE682" s="247"/>
      <c r="SCF682" s="230"/>
      <c r="SCG682" s="275"/>
      <c r="SCU682" s="247"/>
      <c r="SCV682" s="230"/>
      <c r="SCW682" s="275"/>
      <c r="SDK682" s="247"/>
      <c r="SDL682" s="230"/>
      <c r="SDM682" s="275"/>
      <c r="SEA682" s="247"/>
      <c r="SEB682" s="230"/>
      <c r="SEC682" s="275"/>
      <c r="SEQ682" s="247"/>
      <c r="SER682" s="230"/>
      <c r="SES682" s="275"/>
      <c r="SFG682" s="247"/>
      <c r="SFH682" s="230"/>
      <c r="SFI682" s="275"/>
      <c r="SFW682" s="247"/>
      <c r="SFX682" s="230"/>
      <c r="SFY682" s="275"/>
      <c r="SGM682" s="247"/>
      <c r="SGN682" s="230"/>
      <c r="SGO682" s="275"/>
      <c r="SHC682" s="247"/>
      <c r="SHD682" s="230"/>
      <c r="SHE682" s="275"/>
      <c r="SHS682" s="247"/>
      <c r="SHT682" s="230"/>
      <c r="SHU682" s="275"/>
      <c r="SII682" s="247"/>
      <c r="SIJ682" s="230"/>
      <c r="SIK682" s="275"/>
      <c r="SIY682" s="247"/>
      <c r="SIZ682" s="230"/>
      <c r="SJA682" s="275"/>
      <c r="SJO682" s="247"/>
      <c r="SJP682" s="230"/>
      <c r="SJQ682" s="275"/>
      <c r="SKE682" s="247"/>
      <c r="SKF682" s="230"/>
      <c r="SKG682" s="275"/>
      <c r="SKU682" s="247"/>
      <c r="SKV682" s="230"/>
      <c r="SKW682" s="275"/>
      <c r="SLK682" s="247"/>
      <c r="SLL682" s="230"/>
      <c r="SLM682" s="275"/>
      <c r="SMA682" s="247"/>
      <c r="SMB682" s="230"/>
      <c r="SMC682" s="275"/>
      <c r="SMQ682" s="247"/>
      <c r="SMR682" s="230"/>
      <c r="SMS682" s="275"/>
      <c r="SNG682" s="247"/>
      <c r="SNH682" s="230"/>
      <c r="SNI682" s="275"/>
      <c r="SNW682" s="247"/>
      <c r="SNX682" s="230"/>
      <c r="SNY682" s="275"/>
      <c r="SOM682" s="247"/>
      <c r="SON682" s="230"/>
      <c r="SOO682" s="275"/>
      <c r="SPC682" s="247"/>
      <c r="SPD682" s="230"/>
      <c r="SPE682" s="275"/>
      <c r="SPS682" s="247"/>
      <c r="SPT682" s="230"/>
      <c r="SPU682" s="275"/>
      <c r="SQI682" s="247"/>
      <c r="SQJ682" s="230"/>
      <c r="SQK682" s="275"/>
      <c r="SQY682" s="247"/>
      <c r="SQZ682" s="230"/>
      <c r="SRA682" s="275"/>
      <c r="SRO682" s="247"/>
      <c r="SRP682" s="230"/>
      <c r="SRQ682" s="275"/>
      <c r="SSE682" s="247"/>
      <c r="SSF682" s="230"/>
      <c r="SSG682" s="275"/>
      <c r="SSU682" s="247"/>
      <c r="SSV682" s="230"/>
      <c r="SSW682" s="275"/>
      <c r="STK682" s="247"/>
      <c r="STL682" s="230"/>
      <c r="STM682" s="275"/>
      <c r="SUA682" s="247"/>
      <c r="SUB682" s="230"/>
      <c r="SUC682" s="275"/>
      <c r="SUQ682" s="247"/>
      <c r="SUR682" s="230"/>
      <c r="SUS682" s="275"/>
      <c r="SVG682" s="247"/>
      <c r="SVH682" s="230"/>
      <c r="SVI682" s="275"/>
      <c r="SVW682" s="247"/>
      <c r="SVX682" s="230"/>
      <c r="SVY682" s="275"/>
      <c r="SWM682" s="247"/>
      <c r="SWN682" s="230"/>
      <c r="SWO682" s="275"/>
      <c r="SXC682" s="247"/>
      <c r="SXD682" s="230"/>
      <c r="SXE682" s="275"/>
      <c r="SXS682" s="247"/>
      <c r="SXT682" s="230"/>
      <c r="SXU682" s="275"/>
      <c r="SYI682" s="247"/>
      <c r="SYJ682" s="230"/>
      <c r="SYK682" s="275"/>
      <c r="SYY682" s="247"/>
      <c r="SYZ682" s="230"/>
      <c r="SZA682" s="275"/>
      <c r="SZO682" s="247"/>
      <c r="SZP682" s="230"/>
      <c r="SZQ682" s="275"/>
      <c r="TAE682" s="247"/>
      <c r="TAF682" s="230"/>
      <c r="TAG682" s="275"/>
      <c r="TAU682" s="247"/>
      <c r="TAV682" s="230"/>
      <c r="TAW682" s="275"/>
      <c r="TBK682" s="247"/>
      <c r="TBL682" s="230"/>
      <c r="TBM682" s="275"/>
      <c r="TCA682" s="247"/>
      <c r="TCB682" s="230"/>
      <c r="TCC682" s="275"/>
      <c r="TCQ682" s="247"/>
      <c r="TCR682" s="230"/>
      <c r="TCS682" s="275"/>
      <c r="TDG682" s="247"/>
      <c r="TDH682" s="230"/>
      <c r="TDI682" s="275"/>
      <c r="TDW682" s="247"/>
      <c r="TDX682" s="230"/>
      <c r="TDY682" s="275"/>
      <c r="TEM682" s="247"/>
      <c r="TEN682" s="230"/>
      <c r="TEO682" s="275"/>
      <c r="TFC682" s="247"/>
      <c r="TFD682" s="230"/>
      <c r="TFE682" s="275"/>
      <c r="TFS682" s="247"/>
      <c r="TFT682" s="230"/>
      <c r="TFU682" s="275"/>
      <c r="TGI682" s="247"/>
      <c r="TGJ682" s="230"/>
      <c r="TGK682" s="275"/>
      <c r="TGY682" s="247"/>
      <c r="TGZ682" s="230"/>
      <c r="THA682" s="275"/>
      <c r="THO682" s="247"/>
      <c r="THP682" s="230"/>
      <c r="THQ682" s="275"/>
      <c r="TIE682" s="247"/>
      <c r="TIF682" s="230"/>
      <c r="TIG682" s="275"/>
      <c r="TIU682" s="247"/>
      <c r="TIV682" s="230"/>
      <c r="TIW682" s="275"/>
      <c r="TJK682" s="247"/>
      <c r="TJL682" s="230"/>
      <c r="TJM682" s="275"/>
      <c r="TKA682" s="247"/>
      <c r="TKB682" s="230"/>
      <c r="TKC682" s="275"/>
      <c r="TKQ682" s="247"/>
      <c r="TKR682" s="230"/>
      <c r="TKS682" s="275"/>
      <c r="TLG682" s="247"/>
      <c r="TLH682" s="230"/>
      <c r="TLI682" s="275"/>
      <c r="TLW682" s="247"/>
      <c r="TLX682" s="230"/>
      <c r="TLY682" s="275"/>
      <c r="TMM682" s="247"/>
      <c r="TMN682" s="230"/>
      <c r="TMO682" s="275"/>
      <c r="TNC682" s="247"/>
      <c r="TND682" s="230"/>
      <c r="TNE682" s="275"/>
      <c r="TNS682" s="247"/>
      <c r="TNT682" s="230"/>
      <c r="TNU682" s="275"/>
      <c r="TOI682" s="247"/>
      <c r="TOJ682" s="230"/>
      <c r="TOK682" s="275"/>
      <c r="TOY682" s="247"/>
      <c r="TOZ682" s="230"/>
      <c r="TPA682" s="275"/>
      <c r="TPO682" s="247"/>
      <c r="TPP682" s="230"/>
      <c r="TPQ682" s="275"/>
      <c r="TQE682" s="247"/>
      <c r="TQF682" s="230"/>
      <c r="TQG682" s="275"/>
      <c r="TQU682" s="247"/>
      <c r="TQV682" s="230"/>
      <c r="TQW682" s="275"/>
      <c r="TRK682" s="247"/>
      <c r="TRL682" s="230"/>
      <c r="TRM682" s="275"/>
      <c r="TSA682" s="247"/>
      <c r="TSB682" s="230"/>
      <c r="TSC682" s="275"/>
      <c r="TSQ682" s="247"/>
      <c r="TSR682" s="230"/>
      <c r="TSS682" s="275"/>
      <c r="TTG682" s="247"/>
      <c r="TTH682" s="230"/>
      <c r="TTI682" s="275"/>
      <c r="TTW682" s="247"/>
      <c r="TTX682" s="230"/>
      <c r="TTY682" s="275"/>
      <c r="TUM682" s="247"/>
      <c r="TUN682" s="230"/>
      <c r="TUO682" s="275"/>
      <c r="TVC682" s="247"/>
      <c r="TVD682" s="230"/>
      <c r="TVE682" s="275"/>
      <c r="TVS682" s="247"/>
      <c r="TVT682" s="230"/>
      <c r="TVU682" s="275"/>
      <c r="TWI682" s="247"/>
      <c r="TWJ682" s="230"/>
      <c r="TWK682" s="275"/>
      <c r="TWY682" s="247"/>
      <c r="TWZ682" s="230"/>
      <c r="TXA682" s="275"/>
      <c r="TXO682" s="247"/>
      <c r="TXP682" s="230"/>
      <c r="TXQ682" s="275"/>
      <c r="TYE682" s="247"/>
      <c r="TYF682" s="230"/>
      <c r="TYG682" s="275"/>
      <c r="TYU682" s="247"/>
      <c r="TYV682" s="230"/>
      <c r="TYW682" s="275"/>
      <c r="TZK682" s="247"/>
      <c r="TZL682" s="230"/>
      <c r="TZM682" s="275"/>
      <c r="UAA682" s="247"/>
      <c r="UAB682" s="230"/>
      <c r="UAC682" s="275"/>
      <c r="UAQ682" s="247"/>
      <c r="UAR682" s="230"/>
      <c r="UAS682" s="275"/>
      <c r="UBG682" s="247"/>
      <c r="UBH682" s="230"/>
      <c r="UBI682" s="275"/>
      <c r="UBW682" s="247"/>
      <c r="UBX682" s="230"/>
      <c r="UBY682" s="275"/>
      <c r="UCM682" s="247"/>
      <c r="UCN682" s="230"/>
      <c r="UCO682" s="275"/>
      <c r="UDC682" s="247"/>
      <c r="UDD682" s="230"/>
      <c r="UDE682" s="275"/>
      <c r="UDS682" s="247"/>
      <c r="UDT682" s="230"/>
      <c r="UDU682" s="275"/>
      <c r="UEI682" s="247"/>
      <c r="UEJ682" s="230"/>
      <c r="UEK682" s="275"/>
      <c r="UEY682" s="247"/>
      <c r="UEZ682" s="230"/>
      <c r="UFA682" s="275"/>
      <c r="UFO682" s="247"/>
      <c r="UFP682" s="230"/>
      <c r="UFQ682" s="275"/>
      <c r="UGE682" s="247"/>
      <c r="UGF682" s="230"/>
      <c r="UGG682" s="275"/>
      <c r="UGU682" s="247"/>
      <c r="UGV682" s="230"/>
      <c r="UGW682" s="275"/>
      <c r="UHK682" s="247"/>
      <c r="UHL682" s="230"/>
      <c r="UHM682" s="275"/>
      <c r="UIA682" s="247"/>
      <c r="UIB682" s="230"/>
      <c r="UIC682" s="275"/>
      <c r="UIQ682" s="247"/>
      <c r="UIR682" s="230"/>
      <c r="UIS682" s="275"/>
      <c r="UJG682" s="247"/>
      <c r="UJH682" s="230"/>
      <c r="UJI682" s="275"/>
      <c r="UJW682" s="247"/>
      <c r="UJX682" s="230"/>
      <c r="UJY682" s="275"/>
      <c r="UKM682" s="247"/>
      <c r="UKN682" s="230"/>
      <c r="UKO682" s="275"/>
      <c r="ULC682" s="247"/>
      <c r="ULD682" s="230"/>
      <c r="ULE682" s="275"/>
      <c r="ULS682" s="247"/>
      <c r="ULT682" s="230"/>
      <c r="ULU682" s="275"/>
      <c r="UMI682" s="247"/>
      <c r="UMJ682" s="230"/>
      <c r="UMK682" s="275"/>
      <c r="UMY682" s="247"/>
      <c r="UMZ682" s="230"/>
      <c r="UNA682" s="275"/>
      <c r="UNO682" s="247"/>
      <c r="UNP682" s="230"/>
      <c r="UNQ682" s="275"/>
      <c r="UOE682" s="247"/>
      <c r="UOF682" s="230"/>
      <c r="UOG682" s="275"/>
      <c r="UOU682" s="247"/>
      <c r="UOV682" s="230"/>
      <c r="UOW682" s="275"/>
      <c r="UPK682" s="247"/>
      <c r="UPL682" s="230"/>
      <c r="UPM682" s="275"/>
      <c r="UQA682" s="247"/>
      <c r="UQB682" s="230"/>
      <c r="UQC682" s="275"/>
      <c r="UQQ682" s="247"/>
      <c r="UQR682" s="230"/>
      <c r="UQS682" s="275"/>
      <c r="URG682" s="247"/>
      <c r="URH682" s="230"/>
      <c r="URI682" s="275"/>
      <c r="URW682" s="247"/>
      <c r="URX682" s="230"/>
      <c r="URY682" s="275"/>
      <c r="USM682" s="247"/>
      <c r="USN682" s="230"/>
      <c r="USO682" s="275"/>
      <c r="UTC682" s="247"/>
      <c r="UTD682" s="230"/>
      <c r="UTE682" s="275"/>
      <c r="UTS682" s="247"/>
      <c r="UTT682" s="230"/>
      <c r="UTU682" s="275"/>
      <c r="UUI682" s="247"/>
      <c r="UUJ682" s="230"/>
      <c r="UUK682" s="275"/>
      <c r="UUY682" s="247"/>
      <c r="UUZ682" s="230"/>
      <c r="UVA682" s="275"/>
      <c r="UVO682" s="247"/>
      <c r="UVP682" s="230"/>
      <c r="UVQ682" s="275"/>
      <c r="UWE682" s="247"/>
      <c r="UWF682" s="230"/>
      <c r="UWG682" s="275"/>
      <c r="UWU682" s="247"/>
      <c r="UWV682" s="230"/>
      <c r="UWW682" s="275"/>
      <c r="UXK682" s="247"/>
      <c r="UXL682" s="230"/>
      <c r="UXM682" s="275"/>
      <c r="UYA682" s="247"/>
      <c r="UYB682" s="230"/>
      <c r="UYC682" s="275"/>
      <c r="UYQ682" s="247"/>
      <c r="UYR682" s="230"/>
      <c r="UYS682" s="275"/>
      <c r="UZG682" s="247"/>
      <c r="UZH682" s="230"/>
      <c r="UZI682" s="275"/>
      <c r="UZW682" s="247"/>
      <c r="UZX682" s="230"/>
      <c r="UZY682" s="275"/>
      <c r="VAM682" s="247"/>
      <c r="VAN682" s="230"/>
      <c r="VAO682" s="275"/>
      <c r="VBC682" s="247"/>
      <c r="VBD682" s="230"/>
      <c r="VBE682" s="275"/>
      <c r="VBS682" s="247"/>
      <c r="VBT682" s="230"/>
      <c r="VBU682" s="275"/>
      <c r="VCI682" s="247"/>
      <c r="VCJ682" s="230"/>
      <c r="VCK682" s="275"/>
      <c r="VCY682" s="247"/>
      <c r="VCZ682" s="230"/>
      <c r="VDA682" s="275"/>
      <c r="VDO682" s="247"/>
      <c r="VDP682" s="230"/>
      <c r="VDQ682" s="275"/>
      <c r="VEE682" s="247"/>
      <c r="VEF682" s="230"/>
      <c r="VEG682" s="275"/>
      <c r="VEU682" s="247"/>
      <c r="VEV682" s="230"/>
      <c r="VEW682" s="275"/>
      <c r="VFK682" s="247"/>
      <c r="VFL682" s="230"/>
      <c r="VFM682" s="275"/>
      <c r="VGA682" s="247"/>
      <c r="VGB682" s="230"/>
      <c r="VGC682" s="275"/>
      <c r="VGQ682" s="247"/>
      <c r="VGR682" s="230"/>
      <c r="VGS682" s="275"/>
      <c r="VHG682" s="247"/>
      <c r="VHH682" s="230"/>
      <c r="VHI682" s="275"/>
      <c r="VHW682" s="247"/>
      <c r="VHX682" s="230"/>
      <c r="VHY682" s="275"/>
      <c r="VIM682" s="247"/>
      <c r="VIN682" s="230"/>
      <c r="VIO682" s="275"/>
      <c r="VJC682" s="247"/>
      <c r="VJD682" s="230"/>
      <c r="VJE682" s="275"/>
      <c r="VJS682" s="247"/>
      <c r="VJT682" s="230"/>
      <c r="VJU682" s="275"/>
      <c r="VKI682" s="247"/>
      <c r="VKJ682" s="230"/>
      <c r="VKK682" s="275"/>
      <c r="VKY682" s="247"/>
      <c r="VKZ682" s="230"/>
      <c r="VLA682" s="275"/>
      <c r="VLO682" s="247"/>
      <c r="VLP682" s="230"/>
      <c r="VLQ682" s="275"/>
      <c r="VME682" s="247"/>
      <c r="VMF682" s="230"/>
      <c r="VMG682" s="275"/>
      <c r="VMU682" s="247"/>
      <c r="VMV682" s="230"/>
      <c r="VMW682" s="275"/>
      <c r="VNK682" s="247"/>
      <c r="VNL682" s="230"/>
      <c r="VNM682" s="275"/>
      <c r="VOA682" s="247"/>
      <c r="VOB682" s="230"/>
      <c r="VOC682" s="275"/>
      <c r="VOQ682" s="247"/>
      <c r="VOR682" s="230"/>
      <c r="VOS682" s="275"/>
      <c r="VPG682" s="247"/>
      <c r="VPH682" s="230"/>
      <c r="VPI682" s="275"/>
      <c r="VPW682" s="247"/>
      <c r="VPX682" s="230"/>
      <c r="VPY682" s="275"/>
      <c r="VQM682" s="247"/>
      <c r="VQN682" s="230"/>
      <c r="VQO682" s="275"/>
      <c r="VRC682" s="247"/>
      <c r="VRD682" s="230"/>
      <c r="VRE682" s="275"/>
      <c r="VRS682" s="247"/>
      <c r="VRT682" s="230"/>
      <c r="VRU682" s="275"/>
      <c r="VSI682" s="247"/>
      <c r="VSJ682" s="230"/>
      <c r="VSK682" s="275"/>
      <c r="VSY682" s="247"/>
      <c r="VSZ682" s="230"/>
      <c r="VTA682" s="275"/>
      <c r="VTO682" s="247"/>
      <c r="VTP682" s="230"/>
      <c r="VTQ682" s="275"/>
      <c r="VUE682" s="247"/>
      <c r="VUF682" s="230"/>
      <c r="VUG682" s="275"/>
      <c r="VUU682" s="247"/>
      <c r="VUV682" s="230"/>
      <c r="VUW682" s="275"/>
      <c r="VVK682" s="247"/>
      <c r="VVL682" s="230"/>
      <c r="VVM682" s="275"/>
      <c r="VWA682" s="247"/>
      <c r="VWB682" s="230"/>
      <c r="VWC682" s="275"/>
      <c r="VWQ682" s="247"/>
      <c r="VWR682" s="230"/>
      <c r="VWS682" s="275"/>
      <c r="VXG682" s="247"/>
      <c r="VXH682" s="230"/>
      <c r="VXI682" s="275"/>
      <c r="VXW682" s="247"/>
      <c r="VXX682" s="230"/>
      <c r="VXY682" s="275"/>
      <c r="VYM682" s="247"/>
      <c r="VYN682" s="230"/>
      <c r="VYO682" s="275"/>
      <c r="VZC682" s="247"/>
      <c r="VZD682" s="230"/>
      <c r="VZE682" s="275"/>
      <c r="VZS682" s="247"/>
      <c r="VZT682" s="230"/>
      <c r="VZU682" s="275"/>
      <c r="WAI682" s="247"/>
      <c r="WAJ682" s="230"/>
      <c r="WAK682" s="275"/>
      <c r="WAY682" s="247"/>
      <c r="WAZ682" s="230"/>
      <c r="WBA682" s="275"/>
      <c r="WBO682" s="247"/>
      <c r="WBP682" s="230"/>
      <c r="WBQ682" s="275"/>
      <c r="WCE682" s="247"/>
      <c r="WCF682" s="230"/>
      <c r="WCG682" s="275"/>
      <c r="WCU682" s="247"/>
      <c r="WCV682" s="230"/>
      <c r="WCW682" s="275"/>
      <c r="WDK682" s="247"/>
      <c r="WDL682" s="230"/>
      <c r="WDM682" s="275"/>
      <c r="WEA682" s="247"/>
      <c r="WEB682" s="230"/>
      <c r="WEC682" s="275"/>
      <c r="WEQ682" s="247"/>
      <c r="WER682" s="230"/>
      <c r="WES682" s="275"/>
      <c r="WFG682" s="247"/>
      <c r="WFH682" s="230"/>
      <c r="WFI682" s="275"/>
      <c r="WFW682" s="247"/>
      <c r="WFX682" s="230"/>
      <c r="WFY682" s="275"/>
      <c r="WGM682" s="247"/>
      <c r="WGN682" s="230"/>
      <c r="WGO682" s="275"/>
      <c r="WHC682" s="247"/>
      <c r="WHD682" s="230"/>
      <c r="WHE682" s="275"/>
      <c r="WHS682" s="247"/>
      <c r="WHT682" s="230"/>
      <c r="WHU682" s="275"/>
      <c r="WII682" s="247"/>
      <c r="WIJ682" s="230"/>
      <c r="WIK682" s="275"/>
      <c r="WIY682" s="247"/>
      <c r="WIZ682" s="230"/>
      <c r="WJA682" s="275"/>
      <c r="WJO682" s="247"/>
      <c r="WJP682" s="230"/>
      <c r="WJQ682" s="275"/>
      <c r="WKE682" s="247"/>
      <c r="WKF682" s="230"/>
      <c r="WKG682" s="275"/>
      <c r="WKU682" s="247"/>
      <c r="WKV682" s="230"/>
      <c r="WKW682" s="275"/>
      <c r="WLK682" s="247"/>
      <c r="WLL682" s="230"/>
      <c r="WLM682" s="275"/>
      <c r="WMA682" s="247"/>
      <c r="WMB682" s="230"/>
      <c r="WMC682" s="275"/>
      <c r="WMQ682" s="247"/>
      <c r="WMR682" s="230"/>
      <c r="WMS682" s="275"/>
      <c r="WNG682" s="247"/>
      <c r="WNH682" s="230"/>
      <c r="WNI682" s="275"/>
      <c r="WNW682" s="247"/>
      <c r="WNX682" s="230"/>
      <c r="WNY682" s="275"/>
      <c r="WOM682" s="247"/>
      <c r="WON682" s="230"/>
      <c r="WOO682" s="275"/>
      <c r="WPC682" s="247"/>
      <c r="WPD682" s="230"/>
      <c r="WPE682" s="275"/>
      <c r="WPS682" s="247"/>
      <c r="WPT682" s="230"/>
      <c r="WPU682" s="275"/>
      <c r="WQI682" s="247"/>
      <c r="WQJ682" s="230"/>
      <c r="WQK682" s="275"/>
      <c r="WQY682" s="247"/>
      <c r="WQZ682" s="230"/>
      <c r="WRA682" s="275"/>
      <c r="WRO682" s="247"/>
      <c r="WRP682" s="230"/>
      <c r="WRQ682" s="275"/>
      <c r="WSE682" s="247"/>
      <c r="WSF682" s="230"/>
      <c r="WSG682" s="275"/>
      <c r="WSU682" s="247"/>
      <c r="WSV682" s="230"/>
      <c r="WSW682" s="275"/>
      <c r="WTK682" s="247"/>
      <c r="WTL682" s="230"/>
      <c r="WTM682" s="275"/>
      <c r="WUA682" s="247"/>
      <c r="WUB682" s="230"/>
      <c r="WUC682" s="275"/>
      <c r="WUQ682" s="247"/>
      <c r="WUR682" s="230"/>
      <c r="WUS682" s="275"/>
      <c r="WVG682" s="247"/>
      <c r="WVH682" s="230"/>
      <c r="WVI682" s="275"/>
      <c r="WVW682" s="247"/>
      <c r="WVX682" s="230"/>
      <c r="WVY682" s="275"/>
      <c r="WWM682" s="247"/>
      <c r="WWN682" s="230"/>
      <c r="WWO682" s="275"/>
      <c r="WXC682" s="247"/>
      <c r="WXD682" s="230"/>
      <c r="WXE682" s="275"/>
      <c r="WXS682" s="247"/>
      <c r="WXT682" s="230"/>
      <c r="WXU682" s="275"/>
      <c r="WYI682" s="247"/>
      <c r="WYJ682" s="230"/>
      <c r="WYK682" s="275"/>
      <c r="WYY682" s="247"/>
      <c r="WYZ682" s="230"/>
      <c r="WZA682" s="275"/>
      <c r="WZO682" s="247"/>
      <c r="WZP682" s="230"/>
      <c r="WZQ682" s="275"/>
      <c r="XAE682" s="247"/>
      <c r="XAF682" s="230"/>
      <c r="XAG682" s="275"/>
      <c r="XAU682" s="247"/>
      <c r="XAV682" s="230"/>
      <c r="XAW682" s="275"/>
      <c r="XBK682" s="247"/>
      <c r="XBL682" s="230"/>
      <c r="XBM682" s="275"/>
      <c r="XCA682" s="247"/>
      <c r="XCB682" s="230"/>
      <c r="XCC682" s="275"/>
      <c r="XCQ682" s="247"/>
      <c r="XCR682" s="230"/>
      <c r="XCS682" s="275"/>
      <c r="XDG682" s="247"/>
      <c r="XDH682" s="230"/>
      <c r="XDI682" s="275"/>
      <c r="XDW682" s="247"/>
      <c r="XDX682" s="230"/>
      <c r="XDY682" s="275"/>
      <c r="XEM682" s="247"/>
      <c r="XEN682" s="230"/>
      <c r="XEO682" s="275"/>
    </row>
    <row r="683" spans="1:16369" s="272" customFormat="1" x14ac:dyDescent="0.2">
      <c r="A683" s="239">
        <v>10</v>
      </c>
      <c r="B683" s="254" t="s">
        <v>2633</v>
      </c>
      <c r="C683" s="255">
        <f t="shared" si="377"/>
        <v>46080</v>
      </c>
      <c r="D683" s="219">
        <f t="shared" si="378"/>
        <v>46087</v>
      </c>
      <c r="E683" s="256">
        <f t="shared" si="364"/>
        <v>46112</v>
      </c>
      <c r="F683" s="256">
        <f t="shared" si="366"/>
        <v>46112</v>
      </c>
      <c r="G683" s="256">
        <f t="shared" si="367"/>
        <v>46112</v>
      </c>
      <c r="H683" s="219">
        <f t="shared" si="368"/>
        <v>46115</v>
      </c>
      <c r="I683" s="256">
        <f t="shared" si="369"/>
        <v>46115</v>
      </c>
      <c r="J683" s="219">
        <f t="shared" si="370"/>
        <v>46116</v>
      </c>
      <c r="K683" s="256">
        <f t="shared" si="371"/>
        <v>46117</v>
      </c>
      <c r="L683" s="256">
        <f t="shared" si="372"/>
        <v>46119</v>
      </c>
      <c r="M683" s="301">
        <f t="shared" si="359"/>
        <v>46120</v>
      </c>
      <c r="N683" s="301">
        <f t="shared" si="373"/>
        <v>46122</v>
      </c>
      <c r="O683" s="256">
        <f t="shared" si="374"/>
        <v>46122</v>
      </c>
      <c r="P683" s="256">
        <f t="shared" si="375"/>
        <v>46125</v>
      </c>
      <c r="Q683" s="301">
        <f t="shared" si="376"/>
        <v>46127</v>
      </c>
      <c r="AE683" s="247"/>
      <c r="AF683" s="230"/>
      <c r="AG683" s="275"/>
      <c r="AU683" s="247"/>
      <c r="AV683" s="230"/>
      <c r="AW683" s="275"/>
      <c r="BK683" s="247"/>
      <c r="BL683" s="230"/>
      <c r="BM683" s="275"/>
      <c r="CA683" s="247"/>
      <c r="CB683" s="230"/>
      <c r="CC683" s="275"/>
      <c r="CQ683" s="247"/>
      <c r="CR683" s="230"/>
      <c r="CS683" s="275"/>
      <c r="DG683" s="247"/>
      <c r="DH683" s="230"/>
      <c r="DI683" s="275"/>
      <c r="DW683" s="247"/>
      <c r="DX683" s="230"/>
      <c r="DY683" s="275"/>
      <c r="EM683" s="247"/>
      <c r="EN683" s="230"/>
      <c r="EO683" s="275"/>
      <c r="FC683" s="247"/>
      <c r="FD683" s="230"/>
      <c r="FE683" s="275"/>
      <c r="FS683" s="247"/>
      <c r="FT683" s="230"/>
      <c r="FU683" s="275"/>
      <c r="GI683" s="247"/>
      <c r="GJ683" s="230"/>
      <c r="GK683" s="275"/>
      <c r="GY683" s="247"/>
      <c r="GZ683" s="230"/>
      <c r="HA683" s="275"/>
      <c r="HO683" s="247"/>
      <c r="HP683" s="230"/>
      <c r="HQ683" s="275"/>
      <c r="IE683" s="247"/>
      <c r="IF683" s="230"/>
      <c r="IG683" s="275"/>
      <c r="IU683" s="247"/>
      <c r="IV683" s="230"/>
      <c r="IW683" s="275"/>
      <c r="JK683" s="247"/>
      <c r="JL683" s="230"/>
      <c r="JM683" s="275"/>
      <c r="KA683" s="247"/>
      <c r="KB683" s="230"/>
      <c r="KC683" s="275"/>
      <c r="KQ683" s="247"/>
      <c r="KR683" s="230"/>
      <c r="KS683" s="275"/>
      <c r="LG683" s="247"/>
      <c r="LH683" s="230"/>
      <c r="LI683" s="275"/>
      <c r="LW683" s="247"/>
      <c r="LX683" s="230"/>
      <c r="LY683" s="275"/>
      <c r="MM683" s="247"/>
      <c r="MN683" s="230"/>
      <c r="MO683" s="275"/>
      <c r="NC683" s="247"/>
      <c r="ND683" s="230"/>
      <c r="NE683" s="275"/>
      <c r="NS683" s="247"/>
      <c r="NT683" s="230"/>
      <c r="NU683" s="275"/>
      <c r="OI683" s="247"/>
      <c r="OJ683" s="230"/>
      <c r="OK683" s="275"/>
      <c r="OY683" s="247"/>
      <c r="OZ683" s="230"/>
      <c r="PA683" s="275"/>
      <c r="PO683" s="247"/>
      <c r="PP683" s="230"/>
      <c r="PQ683" s="275"/>
      <c r="QE683" s="247"/>
      <c r="QF683" s="230"/>
      <c r="QG683" s="275"/>
      <c r="QU683" s="247"/>
      <c r="QV683" s="230"/>
      <c r="QW683" s="275"/>
      <c r="RK683" s="247"/>
      <c r="RL683" s="230"/>
      <c r="RM683" s="275"/>
      <c r="SA683" s="247"/>
      <c r="SB683" s="230"/>
      <c r="SC683" s="275"/>
      <c r="SQ683" s="247"/>
      <c r="SR683" s="230"/>
      <c r="SS683" s="275"/>
      <c r="TG683" s="247"/>
      <c r="TH683" s="230"/>
      <c r="TI683" s="275"/>
      <c r="TW683" s="247"/>
      <c r="TX683" s="230"/>
      <c r="TY683" s="275"/>
      <c r="UM683" s="247"/>
      <c r="UN683" s="230"/>
      <c r="UO683" s="275"/>
      <c r="VC683" s="247"/>
      <c r="VD683" s="230"/>
      <c r="VE683" s="275"/>
      <c r="VS683" s="247"/>
      <c r="VT683" s="230"/>
      <c r="VU683" s="275"/>
      <c r="WI683" s="247"/>
      <c r="WJ683" s="230"/>
      <c r="WK683" s="275"/>
      <c r="WY683" s="247"/>
      <c r="WZ683" s="230"/>
      <c r="XA683" s="275"/>
      <c r="XO683" s="247"/>
      <c r="XP683" s="230"/>
      <c r="XQ683" s="275"/>
      <c r="YE683" s="247"/>
      <c r="YF683" s="230"/>
      <c r="YG683" s="275"/>
      <c r="YU683" s="247"/>
      <c r="YV683" s="230"/>
      <c r="YW683" s="275"/>
      <c r="ZK683" s="247"/>
      <c r="ZL683" s="230"/>
      <c r="ZM683" s="275"/>
      <c r="AAA683" s="247"/>
      <c r="AAB683" s="230"/>
      <c r="AAC683" s="275"/>
      <c r="AAQ683" s="247"/>
      <c r="AAR683" s="230"/>
      <c r="AAS683" s="275"/>
      <c r="ABG683" s="247"/>
      <c r="ABH683" s="230"/>
      <c r="ABI683" s="275"/>
      <c r="ABW683" s="247"/>
      <c r="ABX683" s="230"/>
      <c r="ABY683" s="275"/>
      <c r="ACM683" s="247"/>
      <c r="ACN683" s="230"/>
      <c r="ACO683" s="275"/>
      <c r="ADC683" s="247"/>
      <c r="ADD683" s="230"/>
      <c r="ADE683" s="275"/>
      <c r="ADS683" s="247"/>
      <c r="ADT683" s="230"/>
      <c r="ADU683" s="275"/>
      <c r="AEI683" s="247"/>
      <c r="AEJ683" s="230"/>
      <c r="AEK683" s="275"/>
      <c r="AEY683" s="247"/>
      <c r="AEZ683" s="230"/>
      <c r="AFA683" s="275"/>
      <c r="AFO683" s="247"/>
      <c r="AFP683" s="230"/>
      <c r="AFQ683" s="275"/>
      <c r="AGE683" s="247"/>
      <c r="AGF683" s="230"/>
      <c r="AGG683" s="275"/>
      <c r="AGU683" s="247"/>
      <c r="AGV683" s="230"/>
      <c r="AGW683" s="275"/>
      <c r="AHK683" s="247"/>
      <c r="AHL683" s="230"/>
      <c r="AHM683" s="275"/>
      <c r="AIA683" s="247"/>
      <c r="AIB683" s="230"/>
      <c r="AIC683" s="275"/>
      <c r="AIQ683" s="247"/>
      <c r="AIR683" s="230"/>
      <c r="AIS683" s="275"/>
      <c r="AJG683" s="247"/>
      <c r="AJH683" s="230"/>
      <c r="AJI683" s="275"/>
      <c r="AJW683" s="247"/>
      <c r="AJX683" s="230"/>
      <c r="AJY683" s="275"/>
      <c r="AKM683" s="247"/>
      <c r="AKN683" s="230"/>
      <c r="AKO683" s="275"/>
      <c r="ALC683" s="247"/>
      <c r="ALD683" s="230"/>
      <c r="ALE683" s="275"/>
      <c r="ALS683" s="247"/>
      <c r="ALT683" s="230"/>
      <c r="ALU683" s="275"/>
      <c r="AMI683" s="247"/>
      <c r="AMJ683" s="230"/>
      <c r="AMK683" s="275"/>
      <c r="AMY683" s="247"/>
      <c r="AMZ683" s="230"/>
      <c r="ANA683" s="275"/>
      <c r="ANO683" s="247"/>
      <c r="ANP683" s="230"/>
      <c r="ANQ683" s="275"/>
      <c r="AOE683" s="247"/>
      <c r="AOF683" s="230"/>
      <c r="AOG683" s="275"/>
      <c r="AOU683" s="247"/>
      <c r="AOV683" s="230"/>
      <c r="AOW683" s="275"/>
      <c r="APK683" s="247"/>
      <c r="APL683" s="230"/>
      <c r="APM683" s="275"/>
      <c r="AQA683" s="247"/>
      <c r="AQB683" s="230"/>
      <c r="AQC683" s="275"/>
      <c r="AQQ683" s="247"/>
      <c r="AQR683" s="230"/>
      <c r="AQS683" s="275"/>
      <c r="ARG683" s="247"/>
      <c r="ARH683" s="230"/>
      <c r="ARI683" s="275"/>
      <c r="ARW683" s="247"/>
      <c r="ARX683" s="230"/>
      <c r="ARY683" s="275"/>
      <c r="ASM683" s="247"/>
      <c r="ASN683" s="230"/>
      <c r="ASO683" s="275"/>
      <c r="ATC683" s="247"/>
      <c r="ATD683" s="230"/>
      <c r="ATE683" s="275"/>
      <c r="ATS683" s="247"/>
      <c r="ATT683" s="230"/>
      <c r="ATU683" s="275"/>
      <c r="AUI683" s="247"/>
      <c r="AUJ683" s="230"/>
      <c r="AUK683" s="275"/>
      <c r="AUY683" s="247"/>
      <c r="AUZ683" s="230"/>
      <c r="AVA683" s="275"/>
      <c r="AVO683" s="247"/>
      <c r="AVP683" s="230"/>
      <c r="AVQ683" s="275"/>
      <c r="AWE683" s="247"/>
      <c r="AWF683" s="230"/>
      <c r="AWG683" s="275"/>
      <c r="AWU683" s="247"/>
      <c r="AWV683" s="230"/>
      <c r="AWW683" s="275"/>
      <c r="AXK683" s="247"/>
      <c r="AXL683" s="230"/>
      <c r="AXM683" s="275"/>
      <c r="AYA683" s="247"/>
      <c r="AYB683" s="230"/>
      <c r="AYC683" s="275"/>
      <c r="AYQ683" s="247"/>
      <c r="AYR683" s="230"/>
      <c r="AYS683" s="275"/>
      <c r="AZG683" s="247"/>
      <c r="AZH683" s="230"/>
      <c r="AZI683" s="275"/>
      <c r="AZW683" s="247"/>
      <c r="AZX683" s="230"/>
      <c r="AZY683" s="275"/>
      <c r="BAM683" s="247"/>
      <c r="BAN683" s="230"/>
      <c r="BAO683" s="275"/>
      <c r="BBC683" s="247"/>
      <c r="BBD683" s="230"/>
      <c r="BBE683" s="275"/>
      <c r="BBS683" s="247"/>
      <c r="BBT683" s="230"/>
      <c r="BBU683" s="275"/>
      <c r="BCI683" s="247"/>
      <c r="BCJ683" s="230"/>
      <c r="BCK683" s="275"/>
      <c r="BCY683" s="247"/>
      <c r="BCZ683" s="230"/>
      <c r="BDA683" s="275"/>
      <c r="BDO683" s="247"/>
      <c r="BDP683" s="230"/>
      <c r="BDQ683" s="275"/>
      <c r="BEE683" s="247"/>
      <c r="BEF683" s="230"/>
      <c r="BEG683" s="275"/>
      <c r="BEU683" s="247"/>
      <c r="BEV683" s="230"/>
      <c r="BEW683" s="275"/>
      <c r="BFK683" s="247"/>
      <c r="BFL683" s="230"/>
      <c r="BFM683" s="275"/>
      <c r="BGA683" s="247"/>
      <c r="BGB683" s="230"/>
      <c r="BGC683" s="275"/>
      <c r="BGQ683" s="247"/>
      <c r="BGR683" s="230"/>
      <c r="BGS683" s="275"/>
      <c r="BHG683" s="247"/>
      <c r="BHH683" s="230"/>
      <c r="BHI683" s="275"/>
      <c r="BHW683" s="247"/>
      <c r="BHX683" s="230"/>
      <c r="BHY683" s="275"/>
      <c r="BIM683" s="247"/>
      <c r="BIN683" s="230"/>
      <c r="BIO683" s="275"/>
      <c r="BJC683" s="247"/>
      <c r="BJD683" s="230"/>
      <c r="BJE683" s="275"/>
      <c r="BJS683" s="247"/>
      <c r="BJT683" s="230"/>
      <c r="BJU683" s="275"/>
      <c r="BKI683" s="247"/>
      <c r="BKJ683" s="230"/>
      <c r="BKK683" s="275"/>
      <c r="BKY683" s="247"/>
      <c r="BKZ683" s="230"/>
      <c r="BLA683" s="275"/>
      <c r="BLO683" s="247"/>
      <c r="BLP683" s="230"/>
      <c r="BLQ683" s="275"/>
      <c r="BME683" s="247"/>
      <c r="BMF683" s="230"/>
      <c r="BMG683" s="275"/>
      <c r="BMU683" s="247"/>
      <c r="BMV683" s="230"/>
      <c r="BMW683" s="275"/>
      <c r="BNK683" s="247"/>
      <c r="BNL683" s="230"/>
      <c r="BNM683" s="275"/>
      <c r="BOA683" s="247"/>
      <c r="BOB683" s="230"/>
      <c r="BOC683" s="275"/>
      <c r="BOQ683" s="247"/>
      <c r="BOR683" s="230"/>
      <c r="BOS683" s="275"/>
      <c r="BPG683" s="247"/>
      <c r="BPH683" s="230"/>
      <c r="BPI683" s="275"/>
      <c r="BPW683" s="247"/>
      <c r="BPX683" s="230"/>
      <c r="BPY683" s="275"/>
      <c r="BQM683" s="247"/>
      <c r="BQN683" s="230"/>
      <c r="BQO683" s="275"/>
      <c r="BRC683" s="247"/>
      <c r="BRD683" s="230"/>
      <c r="BRE683" s="275"/>
      <c r="BRS683" s="247"/>
      <c r="BRT683" s="230"/>
      <c r="BRU683" s="275"/>
      <c r="BSI683" s="247"/>
      <c r="BSJ683" s="230"/>
      <c r="BSK683" s="275"/>
      <c r="BSY683" s="247"/>
      <c r="BSZ683" s="230"/>
      <c r="BTA683" s="275"/>
      <c r="BTO683" s="247"/>
      <c r="BTP683" s="230"/>
      <c r="BTQ683" s="275"/>
      <c r="BUE683" s="247"/>
      <c r="BUF683" s="230"/>
      <c r="BUG683" s="275"/>
      <c r="BUU683" s="247"/>
      <c r="BUV683" s="230"/>
      <c r="BUW683" s="275"/>
      <c r="BVK683" s="247"/>
      <c r="BVL683" s="230"/>
      <c r="BVM683" s="275"/>
      <c r="BWA683" s="247"/>
      <c r="BWB683" s="230"/>
      <c r="BWC683" s="275"/>
      <c r="BWQ683" s="247"/>
      <c r="BWR683" s="230"/>
      <c r="BWS683" s="275"/>
      <c r="BXG683" s="247"/>
      <c r="BXH683" s="230"/>
      <c r="BXI683" s="275"/>
      <c r="BXW683" s="247"/>
      <c r="BXX683" s="230"/>
      <c r="BXY683" s="275"/>
      <c r="BYM683" s="247"/>
      <c r="BYN683" s="230"/>
      <c r="BYO683" s="275"/>
      <c r="BZC683" s="247"/>
      <c r="BZD683" s="230"/>
      <c r="BZE683" s="275"/>
      <c r="BZS683" s="247"/>
      <c r="BZT683" s="230"/>
      <c r="BZU683" s="275"/>
      <c r="CAI683" s="247"/>
      <c r="CAJ683" s="230"/>
      <c r="CAK683" s="275"/>
      <c r="CAY683" s="247"/>
      <c r="CAZ683" s="230"/>
      <c r="CBA683" s="275"/>
      <c r="CBO683" s="247"/>
      <c r="CBP683" s="230"/>
      <c r="CBQ683" s="275"/>
      <c r="CCE683" s="247"/>
      <c r="CCF683" s="230"/>
      <c r="CCG683" s="275"/>
      <c r="CCU683" s="247"/>
      <c r="CCV683" s="230"/>
      <c r="CCW683" s="275"/>
      <c r="CDK683" s="247"/>
      <c r="CDL683" s="230"/>
      <c r="CDM683" s="275"/>
      <c r="CEA683" s="247"/>
      <c r="CEB683" s="230"/>
      <c r="CEC683" s="275"/>
      <c r="CEQ683" s="247"/>
      <c r="CER683" s="230"/>
      <c r="CES683" s="275"/>
      <c r="CFG683" s="247"/>
      <c r="CFH683" s="230"/>
      <c r="CFI683" s="275"/>
      <c r="CFW683" s="247"/>
      <c r="CFX683" s="230"/>
      <c r="CFY683" s="275"/>
      <c r="CGM683" s="247"/>
      <c r="CGN683" s="230"/>
      <c r="CGO683" s="275"/>
      <c r="CHC683" s="247"/>
      <c r="CHD683" s="230"/>
      <c r="CHE683" s="275"/>
      <c r="CHS683" s="247"/>
      <c r="CHT683" s="230"/>
      <c r="CHU683" s="275"/>
      <c r="CII683" s="247"/>
      <c r="CIJ683" s="230"/>
      <c r="CIK683" s="275"/>
      <c r="CIY683" s="247"/>
      <c r="CIZ683" s="230"/>
      <c r="CJA683" s="275"/>
      <c r="CJO683" s="247"/>
      <c r="CJP683" s="230"/>
      <c r="CJQ683" s="275"/>
      <c r="CKE683" s="247"/>
      <c r="CKF683" s="230"/>
      <c r="CKG683" s="275"/>
      <c r="CKU683" s="247"/>
      <c r="CKV683" s="230"/>
      <c r="CKW683" s="275"/>
      <c r="CLK683" s="247"/>
      <c r="CLL683" s="230"/>
      <c r="CLM683" s="275"/>
      <c r="CMA683" s="247"/>
      <c r="CMB683" s="230"/>
      <c r="CMC683" s="275"/>
      <c r="CMQ683" s="247"/>
      <c r="CMR683" s="230"/>
      <c r="CMS683" s="275"/>
      <c r="CNG683" s="247"/>
      <c r="CNH683" s="230"/>
      <c r="CNI683" s="275"/>
      <c r="CNW683" s="247"/>
      <c r="CNX683" s="230"/>
      <c r="CNY683" s="275"/>
      <c r="COM683" s="247"/>
      <c r="CON683" s="230"/>
      <c r="COO683" s="275"/>
      <c r="CPC683" s="247"/>
      <c r="CPD683" s="230"/>
      <c r="CPE683" s="275"/>
      <c r="CPS683" s="247"/>
      <c r="CPT683" s="230"/>
      <c r="CPU683" s="275"/>
      <c r="CQI683" s="247"/>
      <c r="CQJ683" s="230"/>
      <c r="CQK683" s="275"/>
      <c r="CQY683" s="247"/>
      <c r="CQZ683" s="230"/>
      <c r="CRA683" s="275"/>
      <c r="CRO683" s="247"/>
      <c r="CRP683" s="230"/>
      <c r="CRQ683" s="275"/>
      <c r="CSE683" s="247"/>
      <c r="CSF683" s="230"/>
      <c r="CSG683" s="275"/>
      <c r="CSU683" s="247"/>
      <c r="CSV683" s="230"/>
      <c r="CSW683" s="275"/>
      <c r="CTK683" s="247"/>
      <c r="CTL683" s="230"/>
      <c r="CTM683" s="275"/>
      <c r="CUA683" s="247"/>
      <c r="CUB683" s="230"/>
      <c r="CUC683" s="275"/>
      <c r="CUQ683" s="247"/>
      <c r="CUR683" s="230"/>
      <c r="CUS683" s="275"/>
      <c r="CVG683" s="247"/>
      <c r="CVH683" s="230"/>
      <c r="CVI683" s="275"/>
      <c r="CVW683" s="247"/>
      <c r="CVX683" s="230"/>
      <c r="CVY683" s="275"/>
      <c r="CWM683" s="247"/>
      <c r="CWN683" s="230"/>
      <c r="CWO683" s="275"/>
      <c r="CXC683" s="247"/>
      <c r="CXD683" s="230"/>
      <c r="CXE683" s="275"/>
      <c r="CXS683" s="247"/>
      <c r="CXT683" s="230"/>
      <c r="CXU683" s="275"/>
      <c r="CYI683" s="247"/>
      <c r="CYJ683" s="230"/>
      <c r="CYK683" s="275"/>
      <c r="CYY683" s="247"/>
      <c r="CYZ683" s="230"/>
      <c r="CZA683" s="275"/>
      <c r="CZO683" s="247"/>
      <c r="CZP683" s="230"/>
      <c r="CZQ683" s="275"/>
      <c r="DAE683" s="247"/>
      <c r="DAF683" s="230"/>
      <c r="DAG683" s="275"/>
      <c r="DAU683" s="247"/>
      <c r="DAV683" s="230"/>
      <c r="DAW683" s="275"/>
      <c r="DBK683" s="247"/>
      <c r="DBL683" s="230"/>
      <c r="DBM683" s="275"/>
      <c r="DCA683" s="247"/>
      <c r="DCB683" s="230"/>
      <c r="DCC683" s="275"/>
      <c r="DCQ683" s="247"/>
      <c r="DCR683" s="230"/>
      <c r="DCS683" s="275"/>
      <c r="DDG683" s="247"/>
      <c r="DDH683" s="230"/>
      <c r="DDI683" s="275"/>
      <c r="DDW683" s="247"/>
      <c r="DDX683" s="230"/>
      <c r="DDY683" s="275"/>
      <c r="DEM683" s="247"/>
      <c r="DEN683" s="230"/>
      <c r="DEO683" s="275"/>
      <c r="DFC683" s="247"/>
      <c r="DFD683" s="230"/>
      <c r="DFE683" s="275"/>
      <c r="DFS683" s="247"/>
      <c r="DFT683" s="230"/>
      <c r="DFU683" s="275"/>
      <c r="DGI683" s="247"/>
      <c r="DGJ683" s="230"/>
      <c r="DGK683" s="275"/>
      <c r="DGY683" s="247"/>
      <c r="DGZ683" s="230"/>
      <c r="DHA683" s="275"/>
      <c r="DHO683" s="247"/>
      <c r="DHP683" s="230"/>
      <c r="DHQ683" s="275"/>
      <c r="DIE683" s="247"/>
      <c r="DIF683" s="230"/>
      <c r="DIG683" s="275"/>
      <c r="DIU683" s="247"/>
      <c r="DIV683" s="230"/>
      <c r="DIW683" s="275"/>
      <c r="DJK683" s="247"/>
      <c r="DJL683" s="230"/>
      <c r="DJM683" s="275"/>
      <c r="DKA683" s="247"/>
      <c r="DKB683" s="230"/>
      <c r="DKC683" s="275"/>
      <c r="DKQ683" s="247"/>
      <c r="DKR683" s="230"/>
      <c r="DKS683" s="275"/>
      <c r="DLG683" s="247"/>
      <c r="DLH683" s="230"/>
      <c r="DLI683" s="275"/>
      <c r="DLW683" s="247"/>
      <c r="DLX683" s="230"/>
      <c r="DLY683" s="275"/>
      <c r="DMM683" s="247"/>
      <c r="DMN683" s="230"/>
      <c r="DMO683" s="275"/>
      <c r="DNC683" s="247"/>
      <c r="DND683" s="230"/>
      <c r="DNE683" s="275"/>
      <c r="DNS683" s="247"/>
      <c r="DNT683" s="230"/>
      <c r="DNU683" s="275"/>
      <c r="DOI683" s="247"/>
      <c r="DOJ683" s="230"/>
      <c r="DOK683" s="275"/>
      <c r="DOY683" s="247"/>
      <c r="DOZ683" s="230"/>
      <c r="DPA683" s="275"/>
      <c r="DPO683" s="247"/>
      <c r="DPP683" s="230"/>
      <c r="DPQ683" s="275"/>
      <c r="DQE683" s="247"/>
      <c r="DQF683" s="230"/>
      <c r="DQG683" s="275"/>
      <c r="DQU683" s="247"/>
      <c r="DQV683" s="230"/>
      <c r="DQW683" s="275"/>
      <c r="DRK683" s="247"/>
      <c r="DRL683" s="230"/>
      <c r="DRM683" s="275"/>
      <c r="DSA683" s="247"/>
      <c r="DSB683" s="230"/>
      <c r="DSC683" s="275"/>
      <c r="DSQ683" s="247"/>
      <c r="DSR683" s="230"/>
      <c r="DSS683" s="275"/>
      <c r="DTG683" s="247"/>
      <c r="DTH683" s="230"/>
      <c r="DTI683" s="275"/>
      <c r="DTW683" s="247"/>
      <c r="DTX683" s="230"/>
      <c r="DTY683" s="275"/>
      <c r="DUM683" s="247"/>
      <c r="DUN683" s="230"/>
      <c r="DUO683" s="275"/>
      <c r="DVC683" s="247"/>
      <c r="DVD683" s="230"/>
      <c r="DVE683" s="275"/>
      <c r="DVS683" s="247"/>
      <c r="DVT683" s="230"/>
      <c r="DVU683" s="275"/>
      <c r="DWI683" s="247"/>
      <c r="DWJ683" s="230"/>
      <c r="DWK683" s="275"/>
      <c r="DWY683" s="247"/>
      <c r="DWZ683" s="230"/>
      <c r="DXA683" s="275"/>
      <c r="DXO683" s="247"/>
      <c r="DXP683" s="230"/>
      <c r="DXQ683" s="275"/>
      <c r="DYE683" s="247"/>
      <c r="DYF683" s="230"/>
      <c r="DYG683" s="275"/>
      <c r="DYU683" s="247"/>
      <c r="DYV683" s="230"/>
      <c r="DYW683" s="275"/>
      <c r="DZK683" s="247"/>
      <c r="DZL683" s="230"/>
      <c r="DZM683" s="275"/>
      <c r="EAA683" s="247"/>
      <c r="EAB683" s="230"/>
      <c r="EAC683" s="275"/>
      <c r="EAQ683" s="247"/>
      <c r="EAR683" s="230"/>
      <c r="EAS683" s="275"/>
      <c r="EBG683" s="247"/>
      <c r="EBH683" s="230"/>
      <c r="EBI683" s="275"/>
      <c r="EBW683" s="247"/>
      <c r="EBX683" s="230"/>
      <c r="EBY683" s="275"/>
      <c r="ECM683" s="247"/>
      <c r="ECN683" s="230"/>
      <c r="ECO683" s="275"/>
      <c r="EDC683" s="247"/>
      <c r="EDD683" s="230"/>
      <c r="EDE683" s="275"/>
      <c r="EDS683" s="247"/>
      <c r="EDT683" s="230"/>
      <c r="EDU683" s="275"/>
      <c r="EEI683" s="247"/>
      <c r="EEJ683" s="230"/>
      <c r="EEK683" s="275"/>
      <c r="EEY683" s="247"/>
      <c r="EEZ683" s="230"/>
      <c r="EFA683" s="275"/>
      <c r="EFO683" s="247"/>
      <c r="EFP683" s="230"/>
      <c r="EFQ683" s="275"/>
      <c r="EGE683" s="247"/>
      <c r="EGF683" s="230"/>
      <c r="EGG683" s="275"/>
      <c r="EGU683" s="247"/>
      <c r="EGV683" s="230"/>
      <c r="EGW683" s="275"/>
      <c r="EHK683" s="247"/>
      <c r="EHL683" s="230"/>
      <c r="EHM683" s="275"/>
      <c r="EIA683" s="247"/>
      <c r="EIB683" s="230"/>
      <c r="EIC683" s="275"/>
      <c r="EIQ683" s="247"/>
      <c r="EIR683" s="230"/>
      <c r="EIS683" s="275"/>
      <c r="EJG683" s="247"/>
      <c r="EJH683" s="230"/>
      <c r="EJI683" s="275"/>
      <c r="EJW683" s="247"/>
      <c r="EJX683" s="230"/>
      <c r="EJY683" s="275"/>
      <c r="EKM683" s="247"/>
      <c r="EKN683" s="230"/>
      <c r="EKO683" s="275"/>
      <c r="ELC683" s="247"/>
      <c r="ELD683" s="230"/>
      <c r="ELE683" s="275"/>
      <c r="ELS683" s="247"/>
      <c r="ELT683" s="230"/>
      <c r="ELU683" s="275"/>
      <c r="EMI683" s="247"/>
      <c r="EMJ683" s="230"/>
      <c r="EMK683" s="275"/>
      <c r="EMY683" s="247"/>
      <c r="EMZ683" s="230"/>
      <c r="ENA683" s="275"/>
      <c r="ENO683" s="247"/>
      <c r="ENP683" s="230"/>
      <c r="ENQ683" s="275"/>
      <c r="EOE683" s="247"/>
      <c r="EOF683" s="230"/>
      <c r="EOG683" s="275"/>
      <c r="EOU683" s="247"/>
      <c r="EOV683" s="230"/>
      <c r="EOW683" s="275"/>
      <c r="EPK683" s="247"/>
      <c r="EPL683" s="230"/>
      <c r="EPM683" s="275"/>
      <c r="EQA683" s="247"/>
      <c r="EQB683" s="230"/>
      <c r="EQC683" s="275"/>
      <c r="EQQ683" s="247"/>
      <c r="EQR683" s="230"/>
      <c r="EQS683" s="275"/>
      <c r="ERG683" s="247"/>
      <c r="ERH683" s="230"/>
      <c r="ERI683" s="275"/>
      <c r="ERW683" s="247"/>
      <c r="ERX683" s="230"/>
      <c r="ERY683" s="275"/>
      <c r="ESM683" s="247"/>
      <c r="ESN683" s="230"/>
      <c r="ESO683" s="275"/>
      <c r="ETC683" s="247"/>
      <c r="ETD683" s="230"/>
      <c r="ETE683" s="275"/>
      <c r="ETS683" s="247"/>
      <c r="ETT683" s="230"/>
      <c r="ETU683" s="275"/>
      <c r="EUI683" s="247"/>
      <c r="EUJ683" s="230"/>
      <c r="EUK683" s="275"/>
      <c r="EUY683" s="247"/>
      <c r="EUZ683" s="230"/>
      <c r="EVA683" s="275"/>
      <c r="EVO683" s="247"/>
      <c r="EVP683" s="230"/>
      <c r="EVQ683" s="275"/>
      <c r="EWE683" s="247"/>
      <c r="EWF683" s="230"/>
      <c r="EWG683" s="275"/>
      <c r="EWU683" s="247"/>
      <c r="EWV683" s="230"/>
      <c r="EWW683" s="275"/>
      <c r="EXK683" s="247"/>
      <c r="EXL683" s="230"/>
      <c r="EXM683" s="275"/>
      <c r="EYA683" s="247"/>
      <c r="EYB683" s="230"/>
      <c r="EYC683" s="275"/>
      <c r="EYQ683" s="247"/>
      <c r="EYR683" s="230"/>
      <c r="EYS683" s="275"/>
      <c r="EZG683" s="247"/>
      <c r="EZH683" s="230"/>
      <c r="EZI683" s="275"/>
      <c r="EZW683" s="247"/>
      <c r="EZX683" s="230"/>
      <c r="EZY683" s="275"/>
      <c r="FAM683" s="247"/>
      <c r="FAN683" s="230"/>
      <c r="FAO683" s="275"/>
      <c r="FBC683" s="247"/>
      <c r="FBD683" s="230"/>
      <c r="FBE683" s="275"/>
      <c r="FBS683" s="247"/>
      <c r="FBT683" s="230"/>
      <c r="FBU683" s="275"/>
      <c r="FCI683" s="247"/>
      <c r="FCJ683" s="230"/>
      <c r="FCK683" s="275"/>
      <c r="FCY683" s="247"/>
      <c r="FCZ683" s="230"/>
      <c r="FDA683" s="275"/>
      <c r="FDO683" s="247"/>
      <c r="FDP683" s="230"/>
      <c r="FDQ683" s="275"/>
      <c r="FEE683" s="247"/>
      <c r="FEF683" s="230"/>
      <c r="FEG683" s="275"/>
      <c r="FEU683" s="247"/>
      <c r="FEV683" s="230"/>
      <c r="FEW683" s="275"/>
      <c r="FFK683" s="247"/>
      <c r="FFL683" s="230"/>
      <c r="FFM683" s="275"/>
      <c r="FGA683" s="247"/>
      <c r="FGB683" s="230"/>
      <c r="FGC683" s="275"/>
      <c r="FGQ683" s="247"/>
      <c r="FGR683" s="230"/>
      <c r="FGS683" s="275"/>
      <c r="FHG683" s="247"/>
      <c r="FHH683" s="230"/>
      <c r="FHI683" s="275"/>
      <c r="FHW683" s="247"/>
      <c r="FHX683" s="230"/>
      <c r="FHY683" s="275"/>
      <c r="FIM683" s="247"/>
      <c r="FIN683" s="230"/>
      <c r="FIO683" s="275"/>
      <c r="FJC683" s="247"/>
      <c r="FJD683" s="230"/>
      <c r="FJE683" s="275"/>
      <c r="FJS683" s="247"/>
      <c r="FJT683" s="230"/>
      <c r="FJU683" s="275"/>
      <c r="FKI683" s="247"/>
      <c r="FKJ683" s="230"/>
      <c r="FKK683" s="275"/>
      <c r="FKY683" s="247"/>
      <c r="FKZ683" s="230"/>
      <c r="FLA683" s="275"/>
      <c r="FLO683" s="247"/>
      <c r="FLP683" s="230"/>
      <c r="FLQ683" s="275"/>
      <c r="FME683" s="247"/>
      <c r="FMF683" s="230"/>
      <c r="FMG683" s="275"/>
      <c r="FMU683" s="247"/>
      <c r="FMV683" s="230"/>
      <c r="FMW683" s="275"/>
      <c r="FNK683" s="247"/>
      <c r="FNL683" s="230"/>
      <c r="FNM683" s="275"/>
      <c r="FOA683" s="247"/>
      <c r="FOB683" s="230"/>
      <c r="FOC683" s="275"/>
      <c r="FOQ683" s="247"/>
      <c r="FOR683" s="230"/>
      <c r="FOS683" s="275"/>
      <c r="FPG683" s="247"/>
      <c r="FPH683" s="230"/>
      <c r="FPI683" s="275"/>
      <c r="FPW683" s="247"/>
      <c r="FPX683" s="230"/>
      <c r="FPY683" s="275"/>
      <c r="FQM683" s="247"/>
      <c r="FQN683" s="230"/>
      <c r="FQO683" s="275"/>
      <c r="FRC683" s="247"/>
      <c r="FRD683" s="230"/>
      <c r="FRE683" s="275"/>
      <c r="FRS683" s="247"/>
      <c r="FRT683" s="230"/>
      <c r="FRU683" s="275"/>
      <c r="FSI683" s="247"/>
      <c r="FSJ683" s="230"/>
      <c r="FSK683" s="275"/>
      <c r="FSY683" s="247"/>
      <c r="FSZ683" s="230"/>
      <c r="FTA683" s="275"/>
      <c r="FTO683" s="247"/>
      <c r="FTP683" s="230"/>
      <c r="FTQ683" s="275"/>
      <c r="FUE683" s="247"/>
      <c r="FUF683" s="230"/>
      <c r="FUG683" s="275"/>
      <c r="FUU683" s="247"/>
      <c r="FUV683" s="230"/>
      <c r="FUW683" s="275"/>
      <c r="FVK683" s="247"/>
      <c r="FVL683" s="230"/>
      <c r="FVM683" s="275"/>
      <c r="FWA683" s="247"/>
      <c r="FWB683" s="230"/>
      <c r="FWC683" s="275"/>
      <c r="FWQ683" s="247"/>
      <c r="FWR683" s="230"/>
      <c r="FWS683" s="275"/>
      <c r="FXG683" s="247"/>
      <c r="FXH683" s="230"/>
      <c r="FXI683" s="275"/>
      <c r="FXW683" s="247"/>
      <c r="FXX683" s="230"/>
      <c r="FXY683" s="275"/>
      <c r="FYM683" s="247"/>
      <c r="FYN683" s="230"/>
      <c r="FYO683" s="275"/>
      <c r="FZC683" s="247"/>
      <c r="FZD683" s="230"/>
      <c r="FZE683" s="275"/>
      <c r="FZS683" s="247"/>
      <c r="FZT683" s="230"/>
      <c r="FZU683" s="275"/>
      <c r="GAI683" s="247"/>
      <c r="GAJ683" s="230"/>
      <c r="GAK683" s="275"/>
      <c r="GAY683" s="247"/>
      <c r="GAZ683" s="230"/>
      <c r="GBA683" s="275"/>
      <c r="GBO683" s="247"/>
      <c r="GBP683" s="230"/>
      <c r="GBQ683" s="275"/>
      <c r="GCE683" s="247"/>
      <c r="GCF683" s="230"/>
      <c r="GCG683" s="275"/>
      <c r="GCU683" s="247"/>
      <c r="GCV683" s="230"/>
      <c r="GCW683" s="275"/>
      <c r="GDK683" s="247"/>
      <c r="GDL683" s="230"/>
      <c r="GDM683" s="275"/>
      <c r="GEA683" s="247"/>
      <c r="GEB683" s="230"/>
      <c r="GEC683" s="275"/>
      <c r="GEQ683" s="247"/>
      <c r="GER683" s="230"/>
      <c r="GES683" s="275"/>
      <c r="GFG683" s="247"/>
      <c r="GFH683" s="230"/>
      <c r="GFI683" s="275"/>
      <c r="GFW683" s="247"/>
      <c r="GFX683" s="230"/>
      <c r="GFY683" s="275"/>
      <c r="GGM683" s="247"/>
      <c r="GGN683" s="230"/>
      <c r="GGO683" s="275"/>
      <c r="GHC683" s="247"/>
      <c r="GHD683" s="230"/>
      <c r="GHE683" s="275"/>
      <c r="GHS683" s="247"/>
      <c r="GHT683" s="230"/>
      <c r="GHU683" s="275"/>
      <c r="GII683" s="247"/>
      <c r="GIJ683" s="230"/>
      <c r="GIK683" s="275"/>
      <c r="GIY683" s="247"/>
      <c r="GIZ683" s="230"/>
      <c r="GJA683" s="275"/>
      <c r="GJO683" s="247"/>
      <c r="GJP683" s="230"/>
      <c r="GJQ683" s="275"/>
      <c r="GKE683" s="247"/>
      <c r="GKF683" s="230"/>
      <c r="GKG683" s="275"/>
      <c r="GKU683" s="247"/>
      <c r="GKV683" s="230"/>
      <c r="GKW683" s="275"/>
      <c r="GLK683" s="247"/>
      <c r="GLL683" s="230"/>
      <c r="GLM683" s="275"/>
      <c r="GMA683" s="247"/>
      <c r="GMB683" s="230"/>
      <c r="GMC683" s="275"/>
      <c r="GMQ683" s="247"/>
      <c r="GMR683" s="230"/>
      <c r="GMS683" s="275"/>
      <c r="GNG683" s="247"/>
      <c r="GNH683" s="230"/>
      <c r="GNI683" s="275"/>
      <c r="GNW683" s="247"/>
      <c r="GNX683" s="230"/>
      <c r="GNY683" s="275"/>
      <c r="GOM683" s="247"/>
      <c r="GON683" s="230"/>
      <c r="GOO683" s="275"/>
      <c r="GPC683" s="247"/>
      <c r="GPD683" s="230"/>
      <c r="GPE683" s="275"/>
      <c r="GPS683" s="247"/>
      <c r="GPT683" s="230"/>
      <c r="GPU683" s="275"/>
      <c r="GQI683" s="247"/>
      <c r="GQJ683" s="230"/>
      <c r="GQK683" s="275"/>
      <c r="GQY683" s="247"/>
      <c r="GQZ683" s="230"/>
      <c r="GRA683" s="275"/>
      <c r="GRO683" s="247"/>
      <c r="GRP683" s="230"/>
      <c r="GRQ683" s="275"/>
      <c r="GSE683" s="247"/>
      <c r="GSF683" s="230"/>
      <c r="GSG683" s="275"/>
      <c r="GSU683" s="247"/>
      <c r="GSV683" s="230"/>
      <c r="GSW683" s="275"/>
      <c r="GTK683" s="247"/>
      <c r="GTL683" s="230"/>
      <c r="GTM683" s="275"/>
      <c r="GUA683" s="247"/>
      <c r="GUB683" s="230"/>
      <c r="GUC683" s="275"/>
      <c r="GUQ683" s="247"/>
      <c r="GUR683" s="230"/>
      <c r="GUS683" s="275"/>
      <c r="GVG683" s="247"/>
      <c r="GVH683" s="230"/>
      <c r="GVI683" s="275"/>
      <c r="GVW683" s="247"/>
      <c r="GVX683" s="230"/>
      <c r="GVY683" s="275"/>
      <c r="GWM683" s="247"/>
      <c r="GWN683" s="230"/>
      <c r="GWO683" s="275"/>
      <c r="GXC683" s="247"/>
      <c r="GXD683" s="230"/>
      <c r="GXE683" s="275"/>
      <c r="GXS683" s="247"/>
      <c r="GXT683" s="230"/>
      <c r="GXU683" s="275"/>
      <c r="GYI683" s="247"/>
      <c r="GYJ683" s="230"/>
      <c r="GYK683" s="275"/>
      <c r="GYY683" s="247"/>
      <c r="GYZ683" s="230"/>
      <c r="GZA683" s="275"/>
      <c r="GZO683" s="247"/>
      <c r="GZP683" s="230"/>
      <c r="GZQ683" s="275"/>
      <c r="HAE683" s="247"/>
      <c r="HAF683" s="230"/>
      <c r="HAG683" s="275"/>
      <c r="HAU683" s="247"/>
      <c r="HAV683" s="230"/>
      <c r="HAW683" s="275"/>
      <c r="HBK683" s="247"/>
      <c r="HBL683" s="230"/>
      <c r="HBM683" s="275"/>
      <c r="HCA683" s="247"/>
      <c r="HCB683" s="230"/>
      <c r="HCC683" s="275"/>
      <c r="HCQ683" s="247"/>
      <c r="HCR683" s="230"/>
      <c r="HCS683" s="275"/>
      <c r="HDG683" s="247"/>
      <c r="HDH683" s="230"/>
      <c r="HDI683" s="275"/>
      <c r="HDW683" s="247"/>
      <c r="HDX683" s="230"/>
      <c r="HDY683" s="275"/>
      <c r="HEM683" s="247"/>
      <c r="HEN683" s="230"/>
      <c r="HEO683" s="275"/>
      <c r="HFC683" s="247"/>
      <c r="HFD683" s="230"/>
      <c r="HFE683" s="275"/>
      <c r="HFS683" s="247"/>
      <c r="HFT683" s="230"/>
      <c r="HFU683" s="275"/>
      <c r="HGI683" s="247"/>
      <c r="HGJ683" s="230"/>
      <c r="HGK683" s="275"/>
      <c r="HGY683" s="247"/>
      <c r="HGZ683" s="230"/>
      <c r="HHA683" s="275"/>
      <c r="HHO683" s="247"/>
      <c r="HHP683" s="230"/>
      <c r="HHQ683" s="275"/>
      <c r="HIE683" s="247"/>
      <c r="HIF683" s="230"/>
      <c r="HIG683" s="275"/>
      <c r="HIU683" s="247"/>
      <c r="HIV683" s="230"/>
      <c r="HIW683" s="275"/>
      <c r="HJK683" s="247"/>
      <c r="HJL683" s="230"/>
      <c r="HJM683" s="275"/>
      <c r="HKA683" s="247"/>
      <c r="HKB683" s="230"/>
      <c r="HKC683" s="275"/>
      <c r="HKQ683" s="247"/>
      <c r="HKR683" s="230"/>
      <c r="HKS683" s="275"/>
      <c r="HLG683" s="247"/>
      <c r="HLH683" s="230"/>
      <c r="HLI683" s="275"/>
      <c r="HLW683" s="247"/>
      <c r="HLX683" s="230"/>
      <c r="HLY683" s="275"/>
      <c r="HMM683" s="247"/>
      <c r="HMN683" s="230"/>
      <c r="HMO683" s="275"/>
      <c r="HNC683" s="247"/>
      <c r="HND683" s="230"/>
      <c r="HNE683" s="275"/>
      <c r="HNS683" s="247"/>
      <c r="HNT683" s="230"/>
      <c r="HNU683" s="275"/>
      <c r="HOI683" s="247"/>
      <c r="HOJ683" s="230"/>
      <c r="HOK683" s="275"/>
      <c r="HOY683" s="247"/>
      <c r="HOZ683" s="230"/>
      <c r="HPA683" s="275"/>
      <c r="HPO683" s="247"/>
      <c r="HPP683" s="230"/>
      <c r="HPQ683" s="275"/>
      <c r="HQE683" s="247"/>
      <c r="HQF683" s="230"/>
      <c r="HQG683" s="275"/>
      <c r="HQU683" s="247"/>
      <c r="HQV683" s="230"/>
      <c r="HQW683" s="275"/>
      <c r="HRK683" s="247"/>
      <c r="HRL683" s="230"/>
      <c r="HRM683" s="275"/>
      <c r="HSA683" s="247"/>
      <c r="HSB683" s="230"/>
      <c r="HSC683" s="275"/>
      <c r="HSQ683" s="247"/>
      <c r="HSR683" s="230"/>
      <c r="HSS683" s="275"/>
      <c r="HTG683" s="247"/>
      <c r="HTH683" s="230"/>
      <c r="HTI683" s="275"/>
      <c r="HTW683" s="247"/>
      <c r="HTX683" s="230"/>
      <c r="HTY683" s="275"/>
      <c r="HUM683" s="247"/>
      <c r="HUN683" s="230"/>
      <c r="HUO683" s="275"/>
      <c r="HVC683" s="247"/>
      <c r="HVD683" s="230"/>
      <c r="HVE683" s="275"/>
      <c r="HVS683" s="247"/>
      <c r="HVT683" s="230"/>
      <c r="HVU683" s="275"/>
      <c r="HWI683" s="247"/>
      <c r="HWJ683" s="230"/>
      <c r="HWK683" s="275"/>
      <c r="HWY683" s="247"/>
      <c r="HWZ683" s="230"/>
      <c r="HXA683" s="275"/>
      <c r="HXO683" s="247"/>
      <c r="HXP683" s="230"/>
      <c r="HXQ683" s="275"/>
      <c r="HYE683" s="247"/>
      <c r="HYF683" s="230"/>
      <c r="HYG683" s="275"/>
      <c r="HYU683" s="247"/>
      <c r="HYV683" s="230"/>
      <c r="HYW683" s="275"/>
      <c r="HZK683" s="247"/>
      <c r="HZL683" s="230"/>
      <c r="HZM683" s="275"/>
      <c r="IAA683" s="247"/>
      <c r="IAB683" s="230"/>
      <c r="IAC683" s="275"/>
      <c r="IAQ683" s="247"/>
      <c r="IAR683" s="230"/>
      <c r="IAS683" s="275"/>
      <c r="IBG683" s="247"/>
      <c r="IBH683" s="230"/>
      <c r="IBI683" s="275"/>
      <c r="IBW683" s="247"/>
      <c r="IBX683" s="230"/>
      <c r="IBY683" s="275"/>
      <c r="ICM683" s="247"/>
      <c r="ICN683" s="230"/>
      <c r="ICO683" s="275"/>
      <c r="IDC683" s="247"/>
      <c r="IDD683" s="230"/>
      <c r="IDE683" s="275"/>
      <c r="IDS683" s="247"/>
      <c r="IDT683" s="230"/>
      <c r="IDU683" s="275"/>
      <c r="IEI683" s="247"/>
      <c r="IEJ683" s="230"/>
      <c r="IEK683" s="275"/>
      <c r="IEY683" s="247"/>
      <c r="IEZ683" s="230"/>
      <c r="IFA683" s="275"/>
      <c r="IFO683" s="247"/>
      <c r="IFP683" s="230"/>
      <c r="IFQ683" s="275"/>
      <c r="IGE683" s="247"/>
      <c r="IGF683" s="230"/>
      <c r="IGG683" s="275"/>
      <c r="IGU683" s="247"/>
      <c r="IGV683" s="230"/>
      <c r="IGW683" s="275"/>
      <c r="IHK683" s="247"/>
      <c r="IHL683" s="230"/>
      <c r="IHM683" s="275"/>
      <c r="IIA683" s="247"/>
      <c r="IIB683" s="230"/>
      <c r="IIC683" s="275"/>
      <c r="IIQ683" s="247"/>
      <c r="IIR683" s="230"/>
      <c r="IIS683" s="275"/>
      <c r="IJG683" s="247"/>
      <c r="IJH683" s="230"/>
      <c r="IJI683" s="275"/>
      <c r="IJW683" s="247"/>
      <c r="IJX683" s="230"/>
      <c r="IJY683" s="275"/>
      <c r="IKM683" s="247"/>
      <c r="IKN683" s="230"/>
      <c r="IKO683" s="275"/>
      <c r="ILC683" s="247"/>
      <c r="ILD683" s="230"/>
      <c r="ILE683" s="275"/>
      <c r="ILS683" s="247"/>
      <c r="ILT683" s="230"/>
      <c r="ILU683" s="275"/>
      <c r="IMI683" s="247"/>
      <c r="IMJ683" s="230"/>
      <c r="IMK683" s="275"/>
      <c r="IMY683" s="247"/>
      <c r="IMZ683" s="230"/>
      <c r="INA683" s="275"/>
      <c r="INO683" s="247"/>
      <c r="INP683" s="230"/>
      <c r="INQ683" s="275"/>
      <c r="IOE683" s="247"/>
      <c r="IOF683" s="230"/>
      <c r="IOG683" s="275"/>
      <c r="IOU683" s="247"/>
      <c r="IOV683" s="230"/>
      <c r="IOW683" s="275"/>
      <c r="IPK683" s="247"/>
      <c r="IPL683" s="230"/>
      <c r="IPM683" s="275"/>
      <c r="IQA683" s="247"/>
      <c r="IQB683" s="230"/>
      <c r="IQC683" s="275"/>
      <c r="IQQ683" s="247"/>
      <c r="IQR683" s="230"/>
      <c r="IQS683" s="275"/>
      <c r="IRG683" s="247"/>
      <c r="IRH683" s="230"/>
      <c r="IRI683" s="275"/>
      <c r="IRW683" s="247"/>
      <c r="IRX683" s="230"/>
      <c r="IRY683" s="275"/>
      <c r="ISM683" s="247"/>
      <c r="ISN683" s="230"/>
      <c r="ISO683" s="275"/>
      <c r="ITC683" s="247"/>
      <c r="ITD683" s="230"/>
      <c r="ITE683" s="275"/>
      <c r="ITS683" s="247"/>
      <c r="ITT683" s="230"/>
      <c r="ITU683" s="275"/>
      <c r="IUI683" s="247"/>
      <c r="IUJ683" s="230"/>
      <c r="IUK683" s="275"/>
      <c r="IUY683" s="247"/>
      <c r="IUZ683" s="230"/>
      <c r="IVA683" s="275"/>
      <c r="IVO683" s="247"/>
      <c r="IVP683" s="230"/>
      <c r="IVQ683" s="275"/>
      <c r="IWE683" s="247"/>
      <c r="IWF683" s="230"/>
      <c r="IWG683" s="275"/>
      <c r="IWU683" s="247"/>
      <c r="IWV683" s="230"/>
      <c r="IWW683" s="275"/>
      <c r="IXK683" s="247"/>
      <c r="IXL683" s="230"/>
      <c r="IXM683" s="275"/>
      <c r="IYA683" s="247"/>
      <c r="IYB683" s="230"/>
      <c r="IYC683" s="275"/>
      <c r="IYQ683" s="247"/>
      <c r="IYR683" s="230"/>
      <c r="IYS683" s="275"/>
      <c r="IZG683" s="247"/>
      <c r="IZH683" s="230"/>
      <c r="IZI683" s="275"/>
      <c r="IZW683" s="247"/>
      <c r="IZX683" s="230"/>
      <c r="IZY683" s="275"/>
      <c r="JAM683" s="247"/>
      <c r="JAN683" s="230"/>
      <c r="JAO683" s="275"/>
      <c r="JBC683" s="247"/>
      <c r="JBD683" s="230"/>
      <c r="JBE683" s="275"/>
      <c r="JBS683" s="247"/>
      <c r="JBT683" s="230"/>
      <c r="JBU683" s="275"/>
      <c r="JCI683" s="247"/>
      <c r="JCJ683" s="230"/>
      <c r="JCK683" s="275"/>
      <c r="JCY683" s="247"/>
      <c r="JCZ683" s="230"/>
      <c r="JDA683" s="275"/>
      <c r="JDO683" s="247"/>
      <c r="JDP683" s="230"/>
      <c r="JDQ683" s="275"/>
      <c r="JEE683" s="247"/>
      <c r="JEF683" s="230"/>
      <c r="JEG683" s="275"/>
      <c r="JEU683" s="247"/>
      <c r="JEV683" s="230"/>
      <c r="JEW683" s="275"/>
      <c r="JFK683" s="247"/>
      <c r="JFL683" s="230"/>
      <c r="JFM683" s="275"/>
      <c r="JGA683" s="247"/>
      <c r="JGB683" s="230"/>
      <c r="JGC683" s="275"/>
      <c r="JGQ683" s="247"/>
      <c r="JGR683" s="230"/>
      <c r="JGS683" s="275"/>
      <c r="JHG683" s="247"/>
      <c r="JHH683" s="230"/>
      <c r="JHI683" s="275"/>
      <c r="JHW683" s="247"/>
      <c r="JHX683" s="230"/>
      <c r="JHY683" s="275"/>
      <c r="JIM683" s="247"/>
      <c r="JIN683" s="230"/>
      <c r="JIO683" s="275"/>
      <c r="JJC683" s="247"/>
      <c r="JJD683" s="230"/>
      <c r="JJE683" s="275"/>
      <c r="JJS683" s="247"/>
      <c r="JJT683" s="230"/>
      <c r="JJU683" s="275"/>
      <c r="JKI683" s="247"/>
      <c r="JKJ683" s="230"/>
      <c r="JKK683" s="275"/>
      <c r="JKY683" s="247"/>
      <c r="JKZ683" s="230"/>
      <c r="JLA683" s="275"/>
      <c r="JLO683" s="247"/>
      <c r="JLP683" s="230"/>
      <c r="JLQ683" s="275"/>
      <c r="JME683" s="247"/>
      <c r="JMF683" s="230"/>
      <c r="JMG683" s="275"/>
      <c r="JMU683" s="247"/>
      <c r="JMV683" s="230"/>
      <c r="JMW683" s="275"/>
      <c r="JNK683" s="247"/>
      <c r="JNL683" s="230"/>
      <c r="JNM683" s="275"/>
      <c r="JOA683" s="247"/>
      <c r="JOB683" s="230"/>
      <c r="JOC683" s="275"/>
      <c r="JOQ683" s="247"/>
      <c r="JOR683" s="230"/>
      <c r="JOS683" s="275"/>
      <c r="JPG683" s="247"/>
      <c r="JPH683" s="230"/>
      <c r="JPI683" s="275"/>
      <c r="JPW683" s="247"/>
      <c r="JPX683" s="230"/>
      <c r="JPY683" s="275"/>
      <c r="JQM683" s="247"/>
      <c r="JQN683" s="230"/>
      <c r="JQO683" s="275"/>
      <c r="JRC683" s="247"/>
      <c r="JRD683" s="230"/>
      <c r="JRE683" s="275"/>
      <c r="JRS683" s="247"/>
      <c r="JRT683" s="230"/>
      <c r="JRU683" s="275"/>
      <c r="JSI683" s="247"/>
      <c r="JSJ683" s="230"/>
      <c r="JSK683" s="275"/>
      <c r="JSY683" s="247"/>
      <c r="JSZ683" s="230"/>
      <c r="JTA683" s="275"/>
      <c r="JTO683" s="247"/>
      <c r="JTP683" s="230"/>
      <c r="JTQ683" s="275"/>
      <c r="JUE683" s="247"/>
      <c r="JUF683" s="230"/>
      <c r="JUG683" s="275"/>
      <c r="JUU683" s="247"/>
      <c r="JUV683" s="230"/>
      <c r="JUW683" s="275"/>
      <c r="JVK683" s="247"/>
      <c r="JVL683" s="230"/>
      <c r="JVM683" s="275"/>
      <c r="JWA683" s="247"/>
      <c r="JWB683" s="230"/>
      <c r="JWC683" s="275"/>
      <c r="JWQ683" s="247"/>
      <c r="JWR683" s="230"/>
      <c r="JWS683" s="275"/>
      <c r="JXG683" s="247"/>
      <c r="JXH683" s="230"/>
      <c r="JXI683" s="275"/>
      <c r="JXW683" s="247"/>
      <c r="JXX683" s="230"/>
      <c r="JXY683" s="275"/>
      <c r="JYM683" s="247"/>
      <c r="JYN683" s="230"/>
      <c r="JYO683" s="275"/>
      <c r="JZC683" s="247"/>
      <c r="JZD683" s="230"/>
      <c r="JZE683" s="275"/>
      <c r="JZS683" s="247"/>
      <c r="JZT683" s="230"/>
      <c r="JZU683" s="275"/>
      <c r="KAI683" s="247"/>
      <c r="KAJ683" s="230"/>
      <c r="KAK683" s="275"/>
      <c r="KAY683" s="247"/>
      <c r="KAZ683" s="230"/>
      <c r="KBA683" s="275"/>
      <c r="KBO683" s="247"/>
      <c r="KBP683" s="230"/>
      <c r="KBQ683" s="275"/>
      <c r="KCE683" s="247"/>
      <c r="KCF683" s="230"/>
      <c r="KCG683" s="275"/>
      <c r="KCU683" s="247"/>
      <c r="KCV683" s="230"/>
      <c r="KCW683" s="275"/>
      <c r="KDK683" s="247"/>
      <c r="KDL683" s="230"/>
      <c r="KDM683" s="275"/>
      <c r="KEA683" s="247"/>
      <c r="KEB683" s="230"/>
      <c r="KEC683" s="275"/>
      <c r="KEQ683" s="247"/>
      <c r="KER683" s="230"/>
      <c r="KES683" s="275"/>
      <c r="KFG683" s="247"/>
      <c r="KFH683" s="230"/>
      <c r="KFI683" s="275"/>
      <c r="KFW683" s="247"/>
      <c r="KFX683" s="230"/>
      <c r="KFY683" s="275"/>
      <c r="KGM683" s="247"/>
      <c r="KGN683" s="230"/>
      <c r="KGO683" s="275"/>
      <c r="KHC683" s="247"/>
      <c r="KHD683" s="230"/>
      <c r="KHE683" s="275"/>
      <c r="KHS683" s="247"/>
      <c r="KHT683" s="230"/>
      <c r="KHU683" s="275"/>
      <c r="KII683" s="247"/>
      <c r="KIJ683" s="230"/>
      <c r="KIK683" s="275"/>
      <c r="KIY683" s="247"/>
      <c r="KIZ683" s="230"/>
      <c r="KJA683" s="275"/>
      <c r="KJO683" s="247"/>
      <c r="KJP683" s="230"/>
      <c r="KJQ683" s="275"/>
      <c r="KKE683" s="247"/>
      <c r="KKF683" s="230"/>
      <c r="KKG683" s="275"/>
      <c r="KKU683" s="247"/>
      <c r="KKV683" s="230"/>
      <c r="KKW683" s="275"/>
      <c r="KLK683" s="247"/>
      <c r="KLL683" s="230"/>
      <c r="KLM683" s="275"/>
      <c r="KMA683" s="247"/>
      <c r="KMB683" s="230"/>
      <c r="KMC683" s="275"/>
      <c r="KMQ683" s="247"/>
      <c r="KMR683" s="230"/>
      <c r="KMS683" s="275"/>
      <c r="KNG683" s="247"/>
      <c r="KNH683" s="230"/>
      <c r="KNI683" s="275"/>
      <c r="KNW683" s="247"/>
      <c r="KNX683" s="230"/>
      <c r="KNY683" s="275"/>
      <c r="KOM683" s="247"/>
      <c r="KON683" s="230"/>
      <c r="KOO683" s="275"/>
      <c r="KPC683" s="247"/>
      <c r="KPD683" s="230"/>
      <c r="KPE683" s="275"/>
      <c r="KPS683" s="247"/>
      <c r="KPT683" s="230"/>
      <c r="KPU683" s="275"/>
      <c r="KQI683" s="247"/>
      <c r="KQJ683" s="230"/>
      <c r="KQK683" s="275"/>
      <c r="KQY683" s="247"/>
      <c r="KQZ683" s="230"/>
      <c r="KRA683" s="275"/>
      <c r="KRO683" s="247"/>
      <c r="KRP683" s="230"/>
      <c r="KRQ683" s="275"/>
      <c r="KSE683" s="247"/>
      <c r="KSF683" s="230"/>
      <c r="KSG683" s="275"/>
      <c r="KSU683" s="247"/>
      <c r="KSV683" s="230"/>
      <c r="KSW683" s="275"/>
      <c r="KTK683" s="247"/>
      <c r="KTL683" s="230"/>
      <c r="KTM683" s="275"/>
      <c r="KUA683" s="247"/>
      <c r="KUB683" s="230"/>
      <c r="KUC683" s="275"/>
      <c r="KUQ683" s="247"/>
      <c r="KUR683" s="230"/>
      <c r="KUS683" s="275"/>
      <c r="KVG683" s="247"/>
      <c r="KVH683" s="230"/>
      <c r="KVI683" s="275"/>
      <c r="KVW683" s="247"/>
      <c r="KVX683" s="230"/>
      <c r="KVY683" s="275"/>
      <c r="KWM683" s="247"/>
      <c r="KWN683" s="230"/>
      <c r="KWO683" s="275"/>
      <c r="KXC683" s="247"/>
      <c r="KXD683" s="230"/>
      <c r="KXE683" s="275"/>
      <c r="KXS683" s="247"/>
      <c r="KXT683" s="230"/>
      <c r="KXU683" s="275"/>
      <c r="KYI683" s="247"/>
      <c r="KYJ683" s="230"/>
      <c r="KYK683" s="275"/>
      <c r="KYY683" s="247"/>
      <c r="KYZ683" s="230"/>
      <c r="KZA683" s="275"/>
      <c r="KZO683" s="247"/>
      <c r="KZP683" s="230"/>
      <c r="KZQ683" s="275"/>
      <c r="LAE683" s="247"/>
      <c r="LAF683" s="230"/>
      <c r="LAG683" s="275"/>
      <c r="LAU683" s="247"/>
      <c r="LAV683" s="230"/>
      <c r="LAW683" s="275"/>
      <c r="LBK683" s="247"/>
      <c r="LBL683" s="230"/>
      <c r="LBM683" s="275"/>
      <c r="LCA683" s="247"/>
      <c r="LCB683" s="230"/>
      <c r="LCC683" s="275"/>
      <c r="LCQ683" s="247"/>
      <c r="LCR683" s="230"/>
      <c r="LCS683" s="275"/>
      <c r="LDG683" s="247"/>
      <c r="LDH683" s="230"/>
      <c r="LDI683" s="275"/>
      <c r="LDW683" s="247"/>
      <c r="LDX683" s="230"/>
      <c r="LDY683" s="275"/>
      <c r="LEM683" s="247"/>
      <c r="LEN683" s="230"/>
      <c r="LEO683" s="275"/>
      <c r="LFC683" s="247"/>
      <c r="LFD683" s="230"/>
      <c r="LFE683" s="275"/>
      <c r="LFS683" s="247"/>
      <c r="LFT683" s="230"/>
      <c r="LFU683" s="275"/>
      <c r="LGI683" s="247"/>
      <c r="LGJ683" s="230"/>
      <c r="LGK683" s="275"/>
      <c r="LGY683" s="247"/>
      <c r="LGZ683" s="230"/>
      <c r="LHA683" s="275"/>
      <c r="LHO683" s="247"/>
      <c r="LHP683" s="230"/>
      <c r="LHQ683" s="275"/>
      <c r="LIE683" s="247"/>
      <c r="LIF683" s="230"/>
      <c r="LIG683" s="275"/>
      <c r="LIU683" s="247"/>
      <c r="LIV683" s="230"/>
      <c r="LIW683" s="275"/>
      <c r="LJK683" s="247"/>
      <c r="LJL683" s="230"/>
      <c r="LJM683" s="275"/>
      <c r="LKA683" s="247"/>
      <c r="LKB683" s="230"/>
      <c r="LKC683" s="275"/>
      <c r="LKQ683" s="247"/>
      <c r="LKR683" s="230"/>
      <c r="LKS683" s="275"/>
      <c r="LLG683" s="247"/>
      <c r="LLH683" s="230"/>
      <c r="LLI683" s="275"/>
      <c r="LLW683" s="247"/>
      <c r="LLX683" s="230"/>
      <c r="LLY683" s="275"/>
      <c r="LMM683" s="247"/>
      <c r="LMN683" s="230"/>
      <c r="LMO683" s="275"/>
      <c r="LNC683" s="247"/>
      <c r="LND683" s="230"/>
      <c r="LNE683" s="275"/>
      <c r="LNS683" s="247"/>
      <c r="LNT683" s="230"/>
      <c r="LNU683" s="275"/>
      <c r="LOI683" s="247"/>
      <c r="LOJ683" s="230"/>
      <c r="LOK683" s="275"/>
      <c r="LOY683" s="247"/>
      <c r="LOZ683" s="230"/>
      <c r="LPA683" s="275"/>
      <c r="LPO683" s="247"/>
      <c r="LPP683" s="230"/>
      <c r="LPQ683" s="275"/>
      <c r="LQE683" s="247"/>
      <c r="LQF683" s="230"/>
      <c r="LQG683" s="275"/>
      <c r="LQU683" s="247"/>
      <c r="LQV683" s="230"/>
      <c r="LQW683" s="275"/>
      <c r="LRK683" s="247"/>
      <c r="LRL683" s="230"/>
      <c r="LRM683" s="275"/>
      <c r="LSA683" s="247"/>
      <c r="LSB683" s="230"/>
      <c r="LSC683" s="275"/>
      <c r="LSQ683" s="247"/>
      <c r="LSR683" s="230"/>
      <c r="LSS683" s="275"/>
      <c r="LTG683" s="247"/>
      <c r="LTH683" s="230"/>
      <c r="LTI683" s="275"/>
      <c r="LTW683" s="247"/>
      <c r="LTX683" s="230"/>
      <c r="LTY683" s="275"/>
      <c r="LUM683" s="247"/>
      <c r="LUN683" s="230"/>
      <c r="LUO683" s="275"/>
      <c r="LVC683" s="247"/>
      <c r="LVD683" s="230"/>
      <c r="LVE683" s="275"/>
      <c r="LVS683" s="247"/>
      <c r="LVT683" s="230"/>
      <c r="LVU683" s="275"/>
      <c r="LWI683" s="247"/>
      <c r="LWJ683" s="230"/>
      <c r="LWK683" s="275"/>
      <c r="LWY683" s="247"/>
      <c r="LWZ683" s="230"/>
      <c r="LXA683" s="275"/>
      <c r="LXO683" s="247"/>
      <c r="LXP683" s="230"/>
      <c r="LXQ683" s="275"/>
      <c r="LYE683" s="247"/>
      <c r="LYF683" s="230"/>
      <c r="LYG683" s="275"/>
      <c r="LYU683" s="247"/>
      <c r="LYV683" s="230"/>
      <c r="LYW683" s="275"/>
      <c r="LZK683" s="247"/>
      <c r="LZL683" s="230"/>
      <c r="LZM683" s="275"/>
      <c r="MAA683" s="247"/>
      <c r="MAB683" s="230"/>
      <c r="MAC683" s="275"/>
      <c r="MAQ683" s="247"/>
      <c r="MAR683" s="230"/>
      <c r="MAS683" s="275"/>
      <c r="MBG683" s="247"/>
      <c r="MBH683" s="230"/>
      <c r="MBI683" s="275"/>
      <c r="MBW683" s="247"/>
      <c r="MBX683" s="230"/>
      <c r="MBY683" s="275"/>
      <c r="MCM683" s="247"/>
      <c r="MCN683" s="230"/>
      <c r="MCO683" s="275"/>
      <c r="MDC683" s="247"/>
      <c r="MDD683" s="230"/>
      <c r="MDE683" s="275"/>
      <c r="MDS683" s="247"/>
      <c r="MDT683" s="230"/>
      <c r="MDU683" s="275"/>
      <c r="MEI683" s="247"/>
      <c r="MEJ683" s="230"/>
      <c r="MEK683" s="275"/>
      <c r="MEY683" s="247"/>
      <c r="MEZ683" s="230"/>
      <c r="MFA683" s="275"/>
      <c r="MFO683" s="247"/>
      <c r="MFP683" s="230"/>
      <c r="MFQ683" s="275"/>
      <c r="MGE683" s="247"/>
      <c r="MGF683" s="230"/>
      <c r="MGG683" s="275"/>
      <c r="MGU683" s="247"/>
      <c r="MGV683" s="230"/>
      <c r="MGW683" s="275"/>
      <c r="MHK683" s="247"/>
      <c r="MHL683" s="230"/>
      <c r="MHM683" s="275"/>
      <c r="MIA683" s="247"/>
      <c r="MIB683" s="230"/>
      <c r="MIC683" s="275"/>
      <c r="MIQ683" s="247"/>
      <c r="MIR683" s="230"/>
      <c r="MIS683" s="275"/>
      <c r="MJG683" s="247"/>
      <c r="MJH683" s="230"/>
      <c r="MJI683" s="275"/>
      <c r="MJW683" s="247"/>
      <c r="MJX683" s="230"/>
      <c r="MJY683" s="275"/>
      <c r="MKM683" s="247"/>
      <c r="MKN683" s="230"/>
      <c r="MKO683" s="275"/>
      <c r="MLC683" s="247"/>
      <c r="MLD683" s="230"/>
      <c r="MLE683" s="275"/>
      <c r="MLS683" s="247"/>
      <c r="MLT683" s="230"/>
      <c r="MLU683" s="275"/>
      <c r="MMI683" s="247"/>
      <c r="MMJ683" s="230"/>
      <c r="MMK683" s="275"/>
      <c r="MMY683" s="247"/>
      <c r="MMZ683" s="230"/>
      <c r="MNA683" s="275"/>
      <c r="MNO683" s="247"/>
      <c r="MNP683" s="230"/>
      <c r="MNQ683" s="275"/>
      <c r="MOE683" s="247"/>
      <c r="MOF683" s="230"/>
      <c r="MOG683" s="275"/>
      <c r="MOU683" s="247"/>
      <c r="MOV683" s="230"/>
      <c r="MOW683" s="275"/>
      <c r="MPK683" s="247"/>
      <c r="MPL683" s="230"/>
      <c r="MPM683" s="275"/>
      <c r="MQA683" s="247"/>
      <c r="MQB683" s="230"/>
      <c r="MQC683" s="275"/>
      <c r="MQQ683" s="247"/>
      <c r="MQR683" s="230"/>
      <c r="MQS683" s="275"/>
      <c r="MRG683" s="247"/>
      <c r="MRH683" s="230"/>
      <c r="MRI683" s="275"/>
      <c r="MRW683" s="247"/>
      <c r="MRX683" s="230"/>
      <c r="MRY683" s="275"/>
      <c r="MSM683" s="247"/>
      <c r="MSN683" s="230"/>
      <c r="MSO683" s="275"/>
      <c r="MTC683" s="247"/>
      <c r="MTD683" s="230"/>
      <c r="MTE683" s="275"/>
      <c r="MTS683" s="247"/>
      <c r="MTT683" s="230"/>
      <c r="MTU683" s="275"/>
      <c r="MUI683" s="247"/>
      <c r="MUJ683" s="230"/>
      <c r="MUK683" s="275"/>
      <c r="MUY683" s="247"/>
      <c r="MUZ683" s="230"/>
      <c r="MVA683" s="275"/>
      <c r="MVO683" s="247"/>
      <c r="MVP683" s="230"/>
      <c r="MVQ683" s="275"/>
      <c r="MWE683" s="247"/>
      <c r="MWF683" s="230"/>
      <c r="MWG683" s="275"/>
      <c r="MWU683" s="247"/>
      <c r="MWV683" s="230"/>
      <c r="MWW683" s="275"/>
      <c r="MXK683" s="247"/>
      <c r="MXL683" s="230"/>
      <c r="MXM683" s="275"/>
      <c r="MYA683" s="247"/>
      <c r="MYB683" s="230"/>
      <c r="MYC683" s="275"/>
      <c r="MYQ683" s="247"/>
      <c r="MYR683" s="230"/>
      <c r="MYS683" s="275"/>
      <c r="MZG683" s="247"/>
      <c r="MZH683" s="230"/>
      <c r="MZI683" s="275"/>
      <c r="MZW683" s="247"/>
      <c r="MZX683" s="230"/>
      <c r="MZY683" s="275"/>
      <c r="NAM683" s="247"/>
      <c r="NAN683" s="230"/>
      <c r="NAO683" s="275"/>
      <c r="NBC683" s="247"/>
      <c r="NBD683" s="230"/>
      <c r="NBE683" s="275"/>
      <c r="NBS683" s="247"/>
      <c r="NBT683" s="230"/>
      <c r="NBU683" s="275"/>
      <c r="NCI683" s="247"/>
      <c r="NCJ683" s="230"/>
      <c r="NCK683" s="275"/>
      <c r="NCY683" s="247"/>
      <c r="NCZ683" s="230"/>
      <c r="NDA683" s="275"/>
      <c r="NDO683" s="247"/>
      <c r="NDP683" s="230"/>
      <c r="NDQ683" s="275"/>
      <c r="NEE683" s="247"/>
      <c r="NEF683" s="230"/>
      <c r="NEG683" s="275"/>
      <c r="NEU683" s="247"/>
      <c r="NEV683" s="230"/>
      <c r="NEW683" s="275"/>
      <c r="NFK683" s="247"/>
      <c r="NFL683" s="230"/>
      <c r="NFM683" s="275"/>
      <c r="NGA683" s="247"/>
      <c r="NGB683" s="230"/>
      <c r="NGC683" s="275"/>
      <c r="NGQ683" s="247"/>
      <c r="NGR683" s="230"/>
      <c r="NGS683" s="275"/>
      <c r="NHG683" s="247"/>
      <c r="NHH683" s="230"/>
      <c r="NHI683" s="275"/>
      <c r="NHW683" s="247"/>
      <c r="NHX683" s="230"/>
      <c r="NHY683" s="275"/>
      <c r="NIM683" s="247"/>
      <c r="NIN683" s="230"/>
      <c r="NIO683" s="275"/>
      <c r="NJC683" s="247"/>
      <c r="NJD683" s="230"/>
      <c r="NJE683" s="275"/>
      <c r="NJS683" s="247"/>
      <c r="NJT683" s="230"/>
      <c r="NJU683" s="275"/>
      <c r="NKI683" s="247"/>
      <c r="NKJ683" s="230"/>
      <c r="NKK683" s="275"/>
      <c r="NKY683" s="247"/>
      <c r="NKZ683" s="230"/>
      <c r="NLA683" s="275"/>
      <c r="NLO683" s="247"/>
      <c r="NLP683" s="230"/>
      <c r="NLQ683" s="275"/>
      <c r="NME683" s="247"/>
      <c r="NMF683" s="230"/>
      <c r="NMG683" s="275"/>
      <c r="NMU683" s="247"/>
      <c r="NMV683" s="230"/>
      <c r="NMW683" s="275"/>
      <c r="NNK683" s="247"/>
      <c r="NNL683" s="230"/>
      <c r="NNM683" s="275"/>
      <c r="NOA683" s="247"/>
      <c r="NOB683" s="230"/>
      <c r="NOC683" s="275"/>
      <c r="NOQ683" s="247"/>
      <c r="NOR683" s="230"/>
      <c r="NOS683" s="275"/>
      <c r="NPG683" s="247"/>
      <c r="NPH683" s="230"/>
      <c r="NPI683" s="275"/>
      <c r="NPW683" s="247"/>
      <c r="NPX683" s="230"/>
      <c r="NPY683" s="275"/>
      <c r="NQM683" s="247"/>
      <c r="NQN683" s="230"/>
      <c r="NQO683" s="275"/>
      <c r="NRC683" s="247"/>
      <c r="NRD683" s="230"/>
      <c r="NRE683" s="275"/>
      <c r="NRS683" s="247"/>
      <c r="NRT683" s="230"/>
      <c r="NRU683" s="275"/>
      <c r="NSI683" s="247"/>
      <c r="NSJ683" s="230"/>
      <c r="NSK683" s="275"/>
      <c r="NSY683" s="247"/>
      <c r="NSZ683" s="230"/>
      <c r="NTA683" s="275"/>
      <c r="NTO683" s="247"/>
      <c r="NTP683" s="230"/>
      <c r="NTQ683" s="275"/>
      <c r="NUE683" s="247"/>
      <c r="NUF683" s="230"/>
      <c r="NUG683" s="275"/>
      <c r="NUU683" s="247"/>
      <c r="NUV683" s="230"/>
      <c r="NUW683" s="275"/>
      <c r="NVK683" s="247"/>
      <c r="NVL683" s="230"/>
      <c r="NVM683" s="275"/>
      <c r="NWA683" s="247"/>
      <c r="NWB683" s="230"/>
      <c r="NWC683" s="275"/>
      <c r="NWQ683" s="247"/>
      <c r="NWR683" s="230"/>
      <c r="NWS683" s="275"/>
      <c r="NXG683" s="247"/>
      <c r="NXH683" s="230"/>
      <c r="NXI683" s="275"/>
      <c r="NXW683" s="247"/>
      <c r="NXX683" s="230"/>
      <c r="NXY683" s="275"/>
      <c r="NYM683" s="247"/>
      <c r="NYN683" s="230"/>
      <c r="NYO683" s="275"/>
      <c r="NZC683" s="247"/>
      <c r="NZD683" s="230"/>
      <c r="NZE683" s="275"/>
      <c r="NZS683" s="247"/>
      <c r="NZT683" s="230"/>
      <c r="NZU683" s="275"/>
      <c r="OAI683" s="247"/>
      <c r="OAJ683" s="230"/>
      <c r="OAK683" s="275"/>
      <c r="OAY683" s="247"/>
      <c r="OAZ683" s="230"/>
      <c r="OBA683" s="275"/>
      <c r="OBO683" s="247"/>
      <c r="OBP683" s="230"/>
      <c r="OBQ683" s="275"/>
      <c r="OCE683" s="247"/>
      <c r="OCF683" s="230"/>
      <c r="OCG683" s="275"/>
      <c r="OCU683" s="247"/>
      <c r="OCV683" s="230"/>
      <c r="OCW683" s="275"/>
      <c r="ODK683" s="247"/>
      <c r="ODL683" s="230"/>
      <c r="ODM683" s="275"/>
      <c r="OEA683" s="247"/>
      <c r="OEB683" s="230"/>
      <c r="OEC683" s="275"/>
      <c r="OEQ683" s="247"/>
      <c r="OER683" s="230"/>
      <c r="OES683" s="275"/>
      <c r="OFG683" s="247"/>
      <c r="OFH683" s="230"/>
      <c r="OFI683" s="275"/>
      <c r="OFW683" s="247"/>
      <c r="OFX683" s="230"/>
      <c r="OFY683" s="275"/>
      <c r="OGM683" s="247"/>
      <c r="OGN683" s="230"/>
      <c r="OGO683" s="275"/>
      <c r="OHC683" s="247"/>
      <c r="OHD683" s="230"/>
      <c r="OHE683" s="275"/>
      <c r="OHS683" s="247"/>
      <c r="OHT683" s="230"/>
      <c r="OHU683" s="275"/>
      <c r="OII683" s="247"/>
      <c r="OIJ683" s="230"/>
      <c r="OIK683" s="275"/>
      <c r="OIY683" s="247"/>
      <c r="OIZ683" s="230"/>
      <c r="OJA683" s="275"/>
      <c r="OJO683" s="247"/>
      <c r="OJP683" s="230"/>
      <c r="OJQ683" s="275"/>
      <c r="OKE683" s="247"/>
      <c r="OKF683" s="230"/>
      <c r="OKG683" s="275"/>
      <c r="OKU683" s="247"/>
      <c r="OKV683" s="230"/>
      <c r="OKW683" s="275"/>
      <c r="OLK683" s="247"/>
      <c r="OLL683" s="230"/>
      <c r="OLM683" s="275"/>
      <c r="OMA683" s="247"/>
      <c r="OMB683" s="230"/>
      <c r="OMC683" s="275"/>
      <c r="OMQ683" s="247"/>
      <c r="OMR683" s="230"/>
      <c r="OMS683" s="275"/>
      <c r="ONG683" s="247"/>
      <c r="ONH683" s="230"/>
      <c r="ONI683" s="275"/>
      <c r="ONW683" s="247"/>
      <c r="ONX683" s="230"/>
      <c r="ONY683" s="275"/>
      <c r="OOM683" s="247"/>
      <c r="OON683" s="230"/>
      <c r="OOO683" s="275"/>
      <c r="OPC683" s="247"/>
      <c r="OPD683" s="230"/>
      <c r="OPE683" s="275"/>
      <c r="OPS683" s="247"/>
      <c r="OPT683" s="230"/>
      <c r="OPU683" s="275"/>
      <c r="OQI683" s="247"/>
      <c r="OQJ683" s="230"/>
      <c r="OQK683" s="275"/>
      <c r="OQY683" s="247"/>
      <c r="OQZ683" s="230"/>
      <c r="ORA683" s="275"/>
      <c r="ORO683" s="247"/>
      <c r="ORP683" s="230"/>
      <c r="ORQ683" s="275"/>
      <c r="OSE683" s="247"/>
      <c r="OSF683" s="230"/>
      <c r="OSG683" s="275"/>
      <c r="OSU683" s="247"/>
      <c r="OSV683" s="230"/>
      <c r="OSW683" s="275"/>
      <c r="OTK683" s="247"/>
      <c r="OTL683" s="230"/>
      <c r="OTM683" s="275"/>
      <c r="OUA683" s="247"/>
      <c r="OUB683" s="230"/>
      <c r="OUC683" s="275"/>
      <c r="OUQ683" s="247"/>
      <c r="OUR683" s="230"/>
      <c r="OUS683" s="275"/>
      <c r="OVG683" s="247"/>
      <c r="OVH683" s="230"/>
      <c r="OVI683" s="275"/>
      <c r="OVW683" s="247"/>
      <c r="OVX683" s="230"/>
      <c r="OVY683" s="275"/>
      <c r="OWM683" s="247"/>
      <c r="OWN683" s="230"/>
      <c r="OWO683" s="275"/>
      <c r="OXC683" s="247"/>
      <c r="OXD683" s="230"/>
      <c r="OXE683" s="275"/>
      <c r="OXS683" s="247"/>
      <c r="OXT683" s="230"/>
      <c r="OXU683" s="275"/>
      <c r="OYI683" s="247"/>
      <c r="OYJ683" s="230"/>
      <c r="OYK683" s="275"/>
      <c r="OYY683" s="247"/>
      <c r="OYZ683" s="230"/>
      <c r="OZA683" s="275"/>
      <c r="OZO683" s="247"/>
      <c r="OZP683" s="230"/>
      <c r="OZQ683" s="275"/>
      <c r="PAE683" s="247"/>
      <c r="PAF683" s="230"/>
      <c r="PAG683" s="275"/>
      <c r="PAU683" s="247"/>
      <c r="PAV683" s="230"/>
      <c r="PAW683" s="275"/>
      <c r="PBK683" s="247"/>
      <c r="PBL683" s="230"/>
      <c r="PBM683" s="275"/>
      <c r="PCA683" s="247"/>
      <c r="PCB683" s="230"/>
      <c r="PCC683" s="275"/>
      <c r="PCQ683" s="247"/>
      <c r="PCR683" s="230"/>
      <c r="PCS683" s="275"/>
      <c r="PDG683" s="247"/>
      <c r="PDH683" s="230"/>
      <c r="PDI683" s="275"/>
      <c r="PDW683" s="247"/>
      <c r="PDX683" s="230"/>
      <c r="PDY683" s="275"/>
      <c r="PEM683" s="247"/>
      <c r="PEN683" s="230"/>
      <c r="PEO683" s="275"/>
      <c r="PFC683" s="247"/>
      <c r="PFD683" s="230"/>
      <c r="PFE683" s="275"/>
      <c r="PFS683" s="247"/>
      <c r="PFT683" s="230"/>
      <c r="PFU683" s="275"/>
      <c r="PGI683" s="247"/>
      <c r="PGJ683" s="230"/>
      <c r="PGK683" s="275"/>
      <c r="PGY683" s="247"/>
      <c r="PGZ683" s="230"/>
      <c r="PHA683" s="275"/>
      <c r="PHO683" s="247"/>
      <c r="PHP683" s="230"/>
      <c r="PHQ683" s="275"/>
      <c r="PIE683" s="247"/>
      <c r="PIF683" s="230"/>
      <c r="PIG683" s="275"/>
      <c r="PIU683" s="247"/>
      <c r="PIV683" s="230"/>
      <c r="PIW683" s="275"/>
      <c r="PJK683" s="247"/>
      <c r="PJL683" s="230"/>
      <c r="PJM683" s="275"/>
      <c r="PKA683" s="247"/>
      <c r="PKB683" s="230"/>
      <c r="PKC683" s="275"/>
      <c r="PKQ683" s="247"/>
      <c r="PKR683" s="230"/>
      <c r="PKS683" s="275"/>
      <c r="PLG683" s="247"/>
      <c r="PLH683" s="230"/>
      <c r="PLI683" s="275"/>
      <c r="PLW683" s="247"/>
      <c r="PLX683" s="230"/>
      <c r="PLY683" s="275"/>
      <c r="PMM683" s="247"/>
      <c r="PMN683" s="230"/>
      <c r="PMO683" s="275"/>
      <c r="PNC683" s="247"/>
      <c r="PND683" s="230"/>
      <c r="PNE683" s="275"/>
      <c r="PNS683" s="247"/>
      <c r="PNT683" s="230"/>
      <c r="PNU683" s="275"/>
      <c r="POI683" s="247"/>
      <c r="POJ683" s="230"/>
      <c r="POK683" s="275"/>
      <c r="POY683" s="247"/>
      <c r="POZ683" s="230"/>
      <c r="PPA683" s="275"/>
      <c r="PPO683" s="247"/>
      <c r="PPP683" s="230"/>
      <c r="PPQ683" s="275"/>
      <c r="PQE683" s="247"/>
      <c r="PQF683" s="230"/>
      <c r="PQG683" s="275"/>
      <c r="PQU683" s="247"/>
      <c r="PQV683" s="230"/>
      <c r="PQW683" s="275"/>
      <c r="PRK683" s="247"/>
      <c r="PRL683" s="230"/>
      <c r="PRM683" s="275"/>
      <c r="PSA683" s="247"/>
      <c r="PSB683" s="230"/>
      <c r="PSC683" s="275"/>
      <c r="PSQ683" s="247"/>
      <c r="PSR683" s="230"/>
      <c r="PSS683" s="275"/>
      <c r="PTG683" s="247"/>
      <c r="PTH683" s="230"/>
      <c r="PTI683" s="275"/>
      <c r="PTW683" s="247"/>
      <c r="PTX683" s="230"/>
      <c r="PTY683" s="275"/>
      <c r="PUM683" s="247"/>
      <c r="PUN683" s="230"/>
      <c r="PUO683" s="275"/>
      <c r="PVC683" s="247"/>
      <c r="PVD683" s="230"/>
      <c r="PVE683" s="275"/>
      <c r="PVS683" s="247"/>
      <c r="PVT683" s="230"/>
      <c r="PVU683" s="275"/>
      <c r="PWI683" s="247"/>
      <c r="PWJ683" s="230"/>
      <c r="PWK683" s="275"/>
      <c r="PWY683" s="247"/>
      <c r="PWZ683" s="230"/>
      <c r="PXA683" s="275"/>
      <c r="PXO683" s="247"/>
      <c r="PXP683" s="230"/>
      <c r="PXQ683" s="275"/>
      <c r="PYE683" s="247"/>
      <c r="PYF683" s="230"/>
      <c r="PYG683" s="275"/>
      <c r="PYU683" s="247"/>
      <c r="PYV683" s="230"/>
      <c r="PYW683" s="275"/>
      <c r="PZK683" s="247"/>
      <c r="PZL683" s="230"/>
      <c r="PZM683" s="275"/>
      <c r="QAA683" s="247"/>
      <c r="QAB683" s="230"/>
      <c r="QAC683" s="275"/>
      <c r="QAQ683" s="247"/>
      <c r="QAR683" s="230"/>
      <c r="QAS683" s="275"/>
      <c r="QBG683" s="247"/>
      <c r="QBH683" s="230"/>
      <c r="QBI683" s="275"/>
      <c r="QBW683" s="247"/>
      <c r="QBX683" s="230"/>
      <c r="QBY683" s="275"/>
      <c r="QCM683" s="247"/>
      <c r="QCN683" s="230"/>
      <c r="QCO683" s="275"/>
      <c r="QDC683" s="247"/>
      <c r="QDD683" s="230"/>
      <c r="QDE683" s="275"/>
      <c r="QDS683" s="247"/>
      <c r="QDT683" s="230"/>
      <c r="QDU683" s="275"/>
      <c r="QEI683" s="247"/>
      <c r="QEJ683" s="230"/>
      <c r="QEK683" s="275"/>
      <c r="QEY683" s="247"/>
      <c r="QEZ683" s="230"/>
      <c r="QFA683" s="275"/>
      <c r="QFO683" s="247"/>
      <c r="QFP683" s="230"/>
      <c r="QFQ683" s="275"/>
      <c r="QGE683" s="247"/>
      <c r="QGF683" s="230"/>
      <c r="QGG683" s="275"/>
      <c r="QGU683" s="247"/>
      <c r="QGV683" s="230"/>
      <c r="QGW683" s="275"/>
      <c r="QHK683" s="247"/>
      <c r="QHL683" s="230"/>
      <c r="QHM683" s="275"/>
      <c r="QIA683" s="247"/>
      <c r="QIB683" s="230"/>
      <c r="QIC683" s="275"/>
      <c r="QIQ683" s="247"/>
      <c r="QIR683" s="230"/>
      <c r="QIS683" s="275"/>
      <c r="QJG683" s="247"/>
      <c r="QJH683" s="230"/>
      <c r="QJI683" s="275"/>
      <c r="QJW683" s="247"/>
      <c r="QJX683" s="230"/>
      <c r="QJY683" s="275"/>
      <c r="QKM683" s="247"/>
      <c r="QKN683" s="230"/>
      <c r="QKO683" s="275"/>
      <c r="QLC683" s="247"/>
      <c r="QLD683" s="230"/>
      <c r="QLE683" s="275"/>
      <c r="QLS683" s="247"/>
      <c r="QLT683" s="230"/>
      <c r="QLU683" s="275"/>
      <c r="QMI683" s="247"/>
      <c r="QMJ683" s="230"/>
      <c r="QMK683" s="275"/>
      <c r="QMY683" s="247"/>
      <c r="QMZ683" s="230"/>
      <c r="QNA683" s="275"/>
      <c r="QNO683" s="247"/>
      <c r="QNP683" s="230"/>
      <c r="QNQ683" s="275"/>
      <c r="QOE683" s="247"/>
      <c r="QOF683" s="230"/>
      <c r="QOG683" s="275"/>
      <c r="QOU683" s="247"/>
      <c r="QOV683" s="230"/>
      <c r="QOW683" s="275"/>
      <c r="QPK683" s="247"/>
      <c r="QPL683" s="230"/>
      <c r="QPM683" s="275"/>
      <c r="QQA683" s="247"/>
      <c r="QQB683" s="230"/>
      <c r="QQC683" s="275"/>
      <c r="QQQ683" s="247"/>
      <c r="QQR683" s="230"/>
      <c r="QQS683" s="275"/>
      <c r="QRG683" s="247"/>
      <c r="QRH683" s="230"/>
      <c r="QRI683" s="275"/>
      <c r="QRW683" s="247"/>
      <c r="QRX683" s="230"/>
      <c r="QRY683" s="275"/>
      <c r="QSM683" s="247"/>
      <c r="QSN683" s="230"/>
      <c r="QSO683" s="275"/>
      <c r="QTC683" s="247"/>
      <c r="QTD683" s="230"/>
      <c r="QTE683" s="275"/>
      <c r="QTS683" s="247"/>
      <c r="QTT683" s="230"/>
      <c r="QTU683" s="275"/>
      <c r="QUI683" s="247"/>
      <c r="QUJ683" s="230"/>
      <c r="QUK683" s="275"/>
      <c r="QUY683" s="247"/>
      <c r="QUZ683" s="230"/>
      <c r="QVA683" s="275"/>
      <c r="QVO683" s="247"/>
      <c r="QVP683" s="230"/>
      <c r="QVQ683" s="275"/>
      <c r="QWE683" s="247"/>
      <c r="QWF683" s="230"/>
      <c r="QWG683" s="275"/>
      <c r="QWU683" s="247"/>
      <c r="QWV683" s="230"/>
      <c r="QWW683" s="275"/>
      <c r="QXK683" s="247"/>
      <c r="QXL683" s="230"/>
      <c r="QXM683" s="275"/>
      <c r="QYA683" s="247"/>
      <c r="QYB683" s="230"/>
      <c r="QYC683" s="275"/>
      <c r="QYQ683" s="247"/>
      <c r="QYR683" s="230"/>
      <c r="QYS683" s="275"/>
      <c r="QZG683" s="247"/>
      <c r="QZH683" s="230"/>
      <c r="QZI683" s="275"/>
      <c r="QZW683" s="247"/>
      <c r="QZX683" s="230"/>
      <c r="QZY683" s="275"/>
      <c r="RAM683" s="247"/>
      <c r="RAN683" s="230"/>
      <c r="RAO683" s="275"/>
      <c r="RBC683" s="247"/>
      <c r="RBD683" s="230"/>
      <c r="RBE683" s="275"/>
      <c r="RBS683" s="247"/>
      <c r="RBT683" s="230"/>
      <c r="RBU683" s="275"/>
      <c r="RCI683" s="247"/>
      <c r="RCJ683" s="230"/>
      <c r="RCK683" s="275"/>
      <c r="RCY683" s="247"/>
      <c r="RCZ683" s="230"/>
      <c r="RDA683" s="275"/>
      <c r="RDO683" s="247"/>
      <c r="RDP683" s="230"/>
      <c r="RDQ683" s="275"/>
      <c r="REE683" s="247"/>
      <c r="REF683" s="230"/>
      <c r="REG683" s="275"/>
      <c r="REU683" s="247"/>
      <c r="REV683" s="230"/>
      <c r="REW683" s="275"/>
      <c r="RFK683" s="247"/>
      <c r="RFL683" s="230"/>
      <c r="RFM683" s="275"/>
      <c r="RGA683" s="247"/>
      <c r="RGB683" s="230"/>
      <c r="RGC683" s="275"/>
      <c r="RGQ683" s="247"/>
      <c r="RGR683" s="230"/>
      <c r="RGS683" s="275"/>
      <c r="RHG683" s="247"/>
      <c r="RHH683" s="230"/>
      <c r="RHI683" s="275"/>
      <c r="RHW683" s="247"/>
      <c r="RHX683" s="230"/>
      <c r="RHY683" s="275"/>
      <c r="RIM683" s="247"/>
      <c r="RIN683" s="230"/>
      <c r="RIO683" s="275"/>
      <c r="RJC683" s="247"/>
      <c r="RJD683" s="230"/>
      <c r="RJE683" s="275"/>
      <c r="RJS683" s="247"/>
      <c r="RJT683" s="230"/>
      <c r="RJU683" s="275"/>
      <c r="RKI683" s="247"/>
      <c r="RKJ683" s="230"/>
      <c r="RKK683" s="275"/>
      <c r="RKY683" s="247"/>
      <c r="RKZ683" s="230"/>
      <c r="RLA683" s="275"/>
      <c r="RLO683" s="247"/>
      <c r="RLP683" s="230"/>
      <c r="RLQ683" s="275"/>
      <c r="RME683" s="247"/>
      <c r="RMF683" s="230"/>
      <c r="RMG683" s="275"/>
      <c r="RMU683" s="247"/>
      <c r="RMV683" s="230"/>
      <c r="RMW683" s="275"/>
      <c r="RNK683" s="247"/>
      <c r="RNL683" s="230"/>
      <c r="RNM683" s="275"/>
      <c r="ROA683" s="247"/>
      <c r="ROB683" s="230"/>
      <c r="ROC683" s="275"/>
      <c r="ROQ683" s="247"/>
      <c r="ROR683" s="230"/>
      <c r="ROS683" s="275"/>
      <c r="RPG683" s="247"/>
      <c r="RPH683" s="230"/>
      <c r="RPI683" s="275"/>
      <c r="RPW683" s="247"/>
      <c r="RPX683" s="230"/>
      <c r="RPY683" s="275"/>
      <c r="RQM683" s="247"/>
      <c r="RQN683" s="230"/>
      <c r="RQO683" s="275"/>
      <c r="RRC683" s="247"/>
      <c r="RRD683" s="230"/>
      <c r="RRE683" s="275"/>
      <c r="RRS683" s="247"/>
      <c r="RRT683" s="230"/>
      <c r="RRU683" s="275"/>
      <c r="RSI683" s="247"/>
      <c r="RSJ683" s="230"/>
      <c r="RSK683" s="275"/>
      <c r="RSY683" s="247"/>
      <c r="RSZ683" s="230"/>
      <c r="RTA683" s="275"/>
      <c r="RTO683" s="247"/>
      <c r="RTP683" s="230"/>
      <c r="RTQ683" s="275"/>
      <c r="RUE683" s="247"/>
      <c r="RUF683" s="230"/>
      <c r="RUG683" s="275"/>
      <c r="RUU683" s="247"/>
      <c r="RUV683" s="230"/>
      <c r="RUW683" s="275"/>
      <c r="RVK683" s="247"/>
      <c r="RVL683" s="230"/>
      <c r="RVM683" s="275"/>
      <c r="RWA683" s="247"/>
      <c r="RWB683" s="230"/>
      <c r="RWC683" s="275"/>
      <c r="RWQ683" s="247"/>
      <c r="RWR683" s="230"/>
      <c r="RWS683" s="275"/>
      <c r="RXG683" s="247"/>
      <c r="RXH683" s="230"/>
      <c r="RXI683" s="275"/>
      <c r="RXW683" s="247"/>
      <c r="RXX683" s="230"/>
      <c r="RXY683" s="275"/>
      <c r="RYM683" s="247"/>
      <c r="RYN683" s="230"/>
      <c r="RYO683" s="275"/>
      <c r="RZC683" s="247"/>
      <c r="RZD683" s="230"/>
      <c r="RZE683" s="275"/>
      <c r="RZS683" s="247"/>
      <c r="RZT683" s="230"/>
      <c r="RZU683" s="275"/>
      <c r="SAI683" s="247"/>
      <c r="SAJ683" s="230"/>
      <c r="SAK683" s="275"/>
      <c r="SAY683" s="247"/>
      <c r="SAZ683" s="230"/>
      <c r="SBA683" s="275"/>
      <c r="SBO683" s="247"/>
      <c r="SBP683" s="230"/>
      <c r="SBQ683" s="275"/>
      <c r="SCE683" s="247"/>
      <c r="SCF683" s="230"/>
      <c r="SCG683" s="275"/>
      <c r="SCU683" s="247"/>
      <c r="SCV683" s="230"/>
      <c r="SCW683" s="275"/>
      <c r="SDK683" s="247"/>
      <c r="SDL683" s="230"/>
      <c r="SDM683" s="275"/>
      <c r="SEA683" s="247"/>
      <c r="SEB683" s="230"/>
      <c r="SEC683" s="275"/>
      <c r="SEQ683" s="247"/>
      <c r="SER683" s="230"/>
      <c r="SES683" s="275"/>
      <c r="SFG683" s="247"/>
      <c r="SFH683" s="230"/>
      <c r="SFI683" s="275"/>
      <c r="SFW683" s="247"/>
      <c r="SFX683" s="230"/>
      <c r="SFY683" s="275"/>
      <c r="SGM683" s="247"/>
      <c r="SGN683" s="230"/>
      <c r="SGO683" s="275"/>
      <c r="SHC683" s="247"/>
      <c r="SHD683" s="230"/>
      <c r="SHE683" s="275"/>
      <c r="SHS683" s="247"/>
      <c r="SHT683" s="230"/>
      <c r="SHU683" s="275"/>
      <c r="SII683" s="247"/>
      <c r="SIJ683" s="230"/>
      <c r="SIK683" s="275"/>
      <c r="SIY683" s="247"/>
      <c r="SIZ683" s="230"/>
      <c r="SJA683" s="275"/>
      <c r="SJO683" s="247"/>
      <c r="SJP683" s="230"/>
      <c r="SJQ683" s="275"/>
      <c r="SKE683" s="247"/>
      <c r="SKF683" s="230"/>
      <c r="SKG683" s="275"/>
      <c r="SKU683" s="247"/>
      <c r="SKV683" s="230"/>
      <c r="SKW683" s="275"/>
      <c r="SLK683" s="247"/>
      <c r="SLL683" s="230"/>
      <c r="SLM683" s="275"/>
      <c r="SMA683" s="247"/>
      <c r="SMB683" s="230"/>
      <c r="SMC683" s="275"/>
      <c r="SMQ683" s="247"/>
      <c r="SMR683" s="230"/>
      <c r="SMS683" s="275"/>
      <c r="SNG683" s="247"/>
      <c r="SNH683" s="230"/>
      <c r="SNI683" s="275"/>
      <c r="SNW683" s="247"/>
      <c r="SNX683" s="230"/>
      <c r="SNY683" s="275"/>
      <c r="SOM683" s="247"/>
      <c r="SON683" s="230"/>
      <c r="SOO683" s="275"/>
      <c r="SPC683" s="247"/>
      <c r="SPD683" s="230"/>
      <c r="SPE683" s="275"/>
      <c r="SPS683" s="247"/>
      <c r="SPT683" s="230"/>
      <c r="SPU683" s="275"/>
      <c r="SQI683" s="247"/>
      <c r="SQJ683" s="230"/>
      <c r="SQK683" s="275"/>
      <c r="SQY683" s="247"/>
      <c r="SQZ683" s="230"/>
      <c r="SRA683" s="275"/>
      <c r="SRO683" s="247"/>
      <c r="SRP683" s="230"/>
      <c r="SRQ683" s="275"/>
      <c r="SSE683" s="247"/>
      <c r="SSF683" s="230"/>
      <c r="SSG683" s="275"/>
      <c r="SSU683" s="247"/>
      <c r="SSV683" s="230"/>
      <c r="SSW683" s="275"/>
      <c r="STK683" s="247"/>
      <c r="STL683" s="230"/>
      <c r="STM683" s="275"/>
      <c r="SUA683" s="247"/>
      <c r="SUB683" s="230"/>
      <c r="SUC683" s="275"/>
      <c r="SUQ683" s="247"/>
      <c r="SUR683" s="230"/>
      <c r="SUS683" s="275"/>
      <c r="SVG683" s="247"/>
      <c r="SVH683" s="230"/>
      <c r="SVI683" s="275"/>
      <c r="SVW683" s="247"/>
      <c r="SVX683" s="230"/>
      <c r="SVY683" s="275"/>
      <c r="SWM683" s="247"/>
      <c r="SWN683" s="230"/>
      <c r="SWO683" s="275"/>
      <c r="SXC683" s="247"/>
      <c r="SXD683" s="230"/>
      <c r="SXE683" s="275"/>
      <c r="SXS683" s="247"/>
      <c r="SXT683" s="230"/>
      <c r="SXU683" s="275"/>
      <c r="SYI683" s="247"/>
      <c r="SYJ683" s="230"/>
      <c r="SYK683" s="275"/>
      <c r="SYY683" s="247"/>
      <c r="SYZ683" s="230"/>
      <c r="SZA683" s="275"/>
      <c r="SZO683" s="247"/>
      <c r="SZP683" s="230"/>
      <c r="SZQ683" s="275"/>
      <c r="TAE683" s="247"/>
      <c r="TAF683" s="230"/>
      <c r="TAG683" s="275"/>
      <c r="TAU683" s="247"/>
      <c r="TAV683" s="230"/>
      <c r="TAW683" s="275"/>
      <c r="TBK683" s="247"/>
      <c r="TBL683" s="230"/>
      <c r="TBM683" s="275"/>
      <c r="TCA683" s="247"/>
      <c r="TCB683" s="230"/>
      <c r="TCC683" s="275"/>
      <c r="TCQ683" s="247"/>
      <c r="TCR683" s="230"/>
      <c r="TCS683" s="275"/>
      <c r="TDG683" s="247"/>
      <c r="TDH683" s="230"/>
      <c r="TDI683" s="275"/>
      <c r="TDW683" s="247"/>
      <c r="TDX683" s="230"/>
      <c r="TDY683" s="275"/>
      <c r="TEM683" s="247"/>
      <c r="TEN683" s="230"/>
      <c r="TEO683" s="275"/>
      <c r="TFC683" s="247"/>
      <c r="TFD683" s="230"/>
      <c r="TFE683" s="275"/>
      <c r="TFS683" s="247"/>
      <c r="TFT683" s="230"/>
      <c r="TFU683" s="275"/>
      <c r="TGI683" s="247"/>
      <c r="TGJ683" s="230"/>
      <c r="TGK683" s="275"/>
      <c r="TGY683" s="247"/>
      <c r="TGZ683" s="230"/>
      <c r="THA683" s="275"/>
      <c r="THO683" s="247"/>
      <c r="THP683" s="230"/>
      <c r="THQ683" s="275"/>
      <c r="TIE683" s="247"/>
      <c r="TIF683" s="230"/>
      <c r="TIG683" s="275"/>
      <c r="TIU683" s="247"/>
      <c r="TIV683" s="230"/>
      <c r="TIW683" s="275"/>
      <c r="TJK683" s="247"/>
      <c r="TJL683" s="230"/>
      <c r="TJM683" s="275"/>
      <c r="TKA683" s="247"/>
      <c r="TKB683" s="230"/>
      <c r="TKC683" s="275"/>
      <c r="TKQ683" s="247"/>
      <c r="TKR683" s="230"/>
      <c r="TKS683" s="275"/>
      <c r="TLG683" s="247"/>
      <c r="TLH683" s="230"/>
      <c r="TLI683" s="275"/>
      <c r="TLW683" s="247"/>
      <c r="TLX683" s="230"/>
      <c r="TLY683" s="275"/>
      <c r="TMM683" s="247"/>
      <c r="TMN683" s="230"/>
      <c r="TMO683" s="275"/>
      <c r="TNC683" s="247"/>
      <c r="TND683" s="230"/>
      <c r="TNE683" s="275"/>
      <c r="TNS683" s="247"/>
      <c r="TNT683" s="230"/>
      <c r="TNU683" s="275"/>
      <c r="TOI683" s="247"/>
      <c r="TOJ683" s="230"/>
      <c r="TOK683" s="275"/>
      <c r="TOY683" s="247"/>
      <c r="TOZ683" s="230"/>
      <c r="TPA683" s="275"/>
      <c r="TPO683" s="247"/>
      <c r="TPP683" s="230"/>
      <c r="TPQ683" s="275"/>
      <c r="TQE683" s="247"/>
      <c r="TQF683" s="230"/>
      <c r="TQG683" s="275"/>
      <c r="TQU683" s="247"/>
      <c r="TQV683" s="230"/>
      <c r="TQW683" s="275"/>
      <c r="TRK683" s="247"/>
      <c r="TRL683" s="230"/>
      <c r="TRM683" s="275"/>
      <c r="TSA683" s="247"/>
      <c r="TSB683" s="230"/>
      <c r="TSC683" s="275"/>
      <c r="TSQ683" s="247"/>
      <c r="TSR683" s="230"/>
      <c r="TSS683" s="275"/>
      <c r="TTG683" s="247"/>
      <c r="TTH683" s="230"/>
      <c r="TTI683" s="275"/>
      <c r="TTW683" s="247"/>
      <c r="TTX683" s="230"/>
      <c r="TTY683" s="275"/>
      <c r="TUM683" s="247"/>
      <c r="TUN683" s="230"/>
      <c r="TUO683" s="275"/>
      <c r="TVC683" s="247"/>
      <c r="TVD683" s="230"/>
      <c r="TVE683" s="275"/>
      <c r="TVS683" s="247"/>
      <c r="TVT683" s="230"/>
      <c r="TVU683" s="275"/>
      <c r="TWI683" s="247"/>
      <c r="TWJ683" s="230"/>
      <c r="TWK683" s="275"/>
      <c r="TWY683" s="247"/>
      <c r="TWZ683" s="230"/>
      <c r="TXA683" s="275"/>
      <c r="TXO683" s="247"/>
      <c r="TXP683" s="230"/>
      <c r="TXQ683" s="275"/>
      <c r="TYE683" s="247"/>
      <c r="TYF683" s="230"/>
      <c r="TYG683" s="275"/>
      <c r="TYU683" s="247"/>
      <c r="TYV683" s="230"/>
      <c r="TYW683" s="275"/>
      <c r="TZK683" s="247"/>
      <c r="TZL683" s="230"/>
      <c r="TZM683" s="275"/>
      <c r="UAA683" s="247"/>
      <c r="UAB683" s="230"/>
      <c r="UAC683" s="275"/>
      <c r="UAQ683" s="247"/>
      <c r="UAR683" s="230"/>
      <c r="UAS683" s="275"/>
      <c r="UBG683" s="247"/>
      <c r="UBH683" s="230"/>
      <c r="UBI683" s="275"/>
      <c r="UBW683" s="247"/>
      <c r="UBX683" s="230"/>
      <c r="UBY683" s="275"/>
      <c r="UCM683" s="247"/>
      <c r="UCN683" s="230"/>
      <c r="UCO683" s="275"/>
      <c r="UDC683" s="247"/>
      <c r="UDD683" s="230"/>
      <c r="UDE683" s="275"/>
      <c r="UDS683" s="247"/>
      <c r="UDT683" s="230"/>
      <c r="UDU683" s="275"/>
      <c r="UEI683" s="247"/>
      <c r="UEJ683" s="230"/>
      <c r="UEK683" s="275"/>
      <c r="UEY683" s="247"/>
      <c r="UEZ683" s="230"/>
      <c r="UFA683" s="275"/>
      <c r="UFO683" s="247"/>
      <c r="UFP683" s="230"/>
      <c r="UFQ683" s="275"/>
      <c r="UGE683" s="247"/>
      <c r="UGF683" s="230"/>
      <c r="UGG683" s="275"/>
      <c r="UGU683" s="247"/>
      <c r="UGV683" s="230"/>
      <c r="UGW683" s="275"/>
      <c r="UHK683" s="247"/>
      <c r="UHL683" s="230"/>
      <c r="UHM683" s="275"/>
      <c r="UIA683" s="247"/>
      <c r="UIB683" s="230"/>
      <c r="UIC683" s="275"/>
      <c r="UIQ683" s="247"/>
      <c r="UIR683" s="230"/>
      <c r="UIS683" s="275"/>
      <c r="UJG683" s="247"/>
      <c r="UJH683" s="230"/>
      <c r="UJI683" s="275"/>
      <c r="UJW683" s="247"/>
      <c r="UJX683" s="230"/>
      <c r="UJY683" s="275"/>
      <c r="UKM683" s="247"/>
      <c r="UKN683" s="230"/>
      <c r="UKO683" s="275"/>
      <c r="ULC683" s="247"/>
      <c r="ULD683" s="230"/>
      <c r="ULE683" s="275"/>
      <c r="ULS683" s="247"/>
      <c r="ULT683" s="230"/>
      <c r="ULU683" s="275"/>
      <c r="UMI683" s="247"/>
      <c r="UMJ683" s="230"/>
      <c r="UMK683" s="275"/>
      <c r="UMY683" s="247"/>
      <c r="UMZ683" s="230"/>
      <c r="UNA683" s="275"/>
      <c r="UNO683" s="247"/>
      <c r="UNP683" s="230"/>
      <c r="UNQ683" s="275"/>
      <c r="UOE683" s="247"/>
      <c r="UOF683" s="230"/>
      <c r="UOG683" s="275"/>
      <c r="UOU683" s="247"/>
      <c r="UOV683" s="230"/>
      <c r="UOW683" s="275"/>
      <c r="UPK683" s="247"/>
      <c r="UPL683" s="230"/>
      <c r="UPM683" s="275"/>
      <c r="UQA683" s="247"/>
      <c r="UQB683" s="230"/>
      <c r="UQC683" s="275"/>
      <c r="UQQ683" s="247"/>
      <c r="UQR683" s="230"/>
      <c r="UQS683" s="275"/>
      <c r="URG683" s="247"/>
      <c r="URH683" s="230"/>
      <c r="URI683" s="275"/>
      <c r="URW683" s="247"/>
      <c r="URX683" s="230"/>
      <c r="URY683" s="275"/>
      <c r="USM683" s="247"/>
      <c r="USN683" s="230"/>
      <c r="USO683" s="275"/>
      <c r="UTC683" s="247"/>
      <c r="UTD683" s="230"/>
      <c r="UTE683" s="275"/>
      <c r="UTS683" s="247"/>
      <c r="UTT683" s="230"/>
      <c r="UTU683" s="275"/>
      <c r="UUI683" s="247"/>
      <c r="UUJ683" s="230"/>
      <c r="UUK683" s="275"/>
      <c r="UUY683" s="247"/>
      <c r="UUZ683" s="230"/>
      <c r="UVA683" s="275"/>
      <c r="UVO683" s="247"/>
      <c r="UVP683" s="230"/>
      <c r="UVQ683" s="275"/>
      <c r="UWE683" s="247"/>
      <c r="UWF683" s="230"/>
      <c r="UWG683" s="275"/>
      <c r="UWU683" s="247"/>
      <c r="UWV683" s="230"/>
      <c r="UWW683" s="275"/>
      <c r="UXK683" s="247"/>
      <c r="UXL683" s="230"/>
      <c r="UXM683" s="275"/>
      <c r="UYA683" s="247"/>
      <c r="UYB683" s="230"/>
      <c r="UYC683" s="275"/>
      <c r="UYQ683" s="247"/>
      <c r="UYR683" s="230"/>
      <c r="UYS683" s="275"/>
      <c r="UZG683" s="247"/>
      <c r="UZH683" s="230"/>
      <c r="UZI683" s="275"/>
      <c r="UZW683" s="247"/>
      <c r="UZX683" s="230"/>
      <c r="UZY683" s="275"/>
      <c r="VAM683" s="247"/>
      <c r="VAN683" s="230"/>
      <c r="VAO683" s="275"/>
      <c r="VBC683" s="247"/>
      <c r="VBD683" s="230"/>
      <c r="VBE683" s="275"/>
      <c r="VBS683" s="247"/>
      <c r="VBT683" s="230"/>
      <c r="VBU683" s="275"/>
      <c r="VCI683" s="247"/>
      <c r="VCJ683" s="230"/>
      <c r="VCK683" s="275"/>
      <c r="VCY683" s="247"/>
      <c r="VCZ683" s="230"/>
      <c r="VDA683" s="275"/>
      <c r="VDO683" s="247"/>
      <c r="VDP683" s="230"/>
      <c r="VDQ683" s="275"/>
      <c r="VEE683" s="247"/>
      <c r="VEF683" s="230"/>
      <c r="VEG683" s="275"/>
      <c r="VEU683" s="247"/>
      <c r="VEV683" s="230"/>
      <c r="VEW683" s="275"/>
      <c r="VFK683" s="247"/>
      <c r="VFL683" s="230"/>
      <c r="VFM683" s="275"/>
      <c r="VGA683" s="247"/>
      <c r="VGB683" s="230"/>
      <c r="VGC683" s="275"/>
      <c r="VGQ683" s="247"/>
      <c r="VGR683" s="230"/>
      <c r="VGS683" s="275"/>
      <c r="VHG683" s="247"/>
      <c r="VHH683" s="230"/>
      <c r="VHI683" s="275"/>
      <c r="VHW683" s="247"/>
      <c r="VHX683" s="230"/>
      <c r="VHY683" s="275"/>
      <c r="VIM683" s="247"/>
      <c r="VIN683" s="230"/>
      <c r="VIO683" s="275"/>
      <c r="VJC683" s="247"/>
      <c r="VJD683" s="230"/>
      <c r="VJE683" s="275"/>
      <c r="VJS683" s="247"/>
      <c r="VJT683" s="230"/>
      <c r="VJU683" s="275"/>
      <c r="VKI683" s="247"/>
      <c r="VKJ683" s="230"/>
      <c r="VKK683" s="275"/>
      <c r="VKY683" s="247"/>
      <c r="VKZ683" s="230"/>
      <c r="VLA683" s="275"/>
      <c r="VLO683" s="247"/>
      <c r="VLP683" s="230"/>
      <c r="VLQ683" s="275"/>
      <c r="VME683" s="247"/>
      <c r="VMF683" s="230"/>
      <c r="VMG683" s="275"/>
      <c r="VMU683" s="247"/>
      <c r="VMV683" s="230"/>
      <c r="VMW683" s="275"/>
      <c r="VNK683" s="247"/>
      <c r="VNL683" s="230"/>
      <c r="VNM683" s="275"/>
      <c r="VOA683" s="247"/>
      <c r="VOB683" s="230"/>
      <c r="VOC683" s="275"/>
      <c r="VOQ683" s="247"/>
      <c r="VOR683" s="230"/>
      <c r="VOS683" s="275"/>
      <c r="VPG683" s="247"/>
      <c r="VPH683" s="230"/>
      <c r="VPI683" s="275"/>
      <c r="VPW683" s="247"/>
      <c r="VPX683" s="230"/>
      <c r="VPY683" s="275"/>
      <c r="VQM683" s="247"/>
      <c r="VQN683" s="230"/>
      <c r="VQO683" s="275"/>
      <c r="VRC683" s="247"/>
      <c r="VRD683" s="230"/>
      <c r="VRE683" s="275"/>
      <c r="VRS683" s="247"/>
      <c r="VRT683" s="230"/>
      <c r="VRU683" s="275"/>
      <c r="VSI683" s="247"/>
      <c r="VSJ683" s="230"/>
      <c r="VSK683" s="275"/>
      <c r="VSY683" s="247"/>
      <c r="VSZ683" s="230"/>
      <c r="VTA683" s="275"/>
      <c r="VTO683" s="247"/>
      <c r="VTP683" s="230"/>
      <c r="VTQ683" s="275"/>
      <c r="VUE683" s="247"/>
      <c r="VUF683" s="230"/>
      <c r="VUG683" s="275"/>
      <c r="VUU683" s="247"/>
      <c r="VUV683" s="230"/>
      <c r="VUW683" s="275"/>
      <c r="VVK683" s="247"/>
      <c r="VVL683" s="230"/>
      <c r="VVM683" s="275"/>
      <c r="VWA683" s="247"/>
      <c r="VWB683" s="230"/>
      <c r="VWC683" s="275"/>
      <c r="VWQ683" s="247"/>
      <c r="VWR683" s="230"/>
      <c r="VWS683" s="275"/>
      <c r="VXG683" s="247"/>
      <c r="VXH683" s="230"/>
      <c r="VXI683" s="275"/>
      <c r="VXW683" s="247"/>
      <c r="VXX683" s="230"/>
      <c r="VXY683" s="275"/>
      <c r="VYM683" s="247"/>
      <c r="VYN683" s="230"/>
      <c r="VYO683" s="275"/>
      <c r="VZC683" s="247"/>
      <c r="VZD683" s="230"/>
      <c r="VZE683" s="275"/>
      <c r="VZS683" s="247"/>
      <c r="VZT683" s="230"/>
      <c r="VZU683" s="275"/>
      <c r="WAI683" s="247"/>
      <c r="WAJ683" s="230"/>
      <c r="WAK683" s="275"/>
      <c r="WAY683" s="247"/>
      <c r="WAZ683" s="230"/>
      <c r="WBA683" s="275"/>
      <c r="WBO683" s="247"/>
      <c r="WBP683" s="230"/>
      <c r="WBQ683" s="275"/>
      <c r="WCE683" s="247"/>
      <c r="WCF683" s="230"/>
      <c r="WCG683" s="275"/>
      <c r="WCU683" s="247"/>
      <c r="WCV683" s="230"/>
      <c r="WCW683" s="275"/>
      <c r="WDK683" s="247"/>
      <c r="WDL683" s="230"/>
      <c r="WDM683" s="275"/>
      <c r="WEA683" s="247"/>
      <c r="WEB683" s="230"/>
      <c r="WEC683" s="275"/>
      <c r="WEQ683" s="247"/>
      <c r="WER683" s="230"/>
      <c r="WES683" s="275"/>
      <c r="WFG683" s="247"/>
      <c r="WFH683" s="230"/>
      <c r="WFI683" s="275"/>
      <c r="WFW683" s="247"/>
      <c r="WFX683" s="230"/>
      <c r="WFY683" s="275"/>
      <c r="WGM683" s="247"/>
      <c r="WGN683" s="230"/>
      <c r="WGO683" s="275"/>
      <c r="WHC683" s="247"/>
      <c r="WHD683" s="230"/>
      <c r="WHE683" s="275"/>
      <c r="WHS683" s="247"/>
      <c r="WHT683" s="230"/>
      <c r="WHU683" s="275"/>
      <c r="WII683" s="247"/>
      <c r="WIJ683" s="230"/>
      <c r="WIK683" s="275"/>
      <c r="WIY683" s="247"/>
      <c r="WIZ683" s="230"/>
      <c r="WJA683" s="275"/>
      <c r="WJO683" s="247"/>
      <c r="WJP683" s="230"/>
      <c r="WJQ683" s="275"/>
      <c r="WKE683" s="247"/>
      <c r="WKF683" s="230"/>
      <c r="WKG683" s="275"/>
      <c r="WKU683" s="247"/>
      <c r="WKV683" s="230"/>
      <c r="WKW683" s="275"/>
      <c r="WLK683" s="247"/>
      <c r="WLL683" s="230"/>
      <c r="WLM683" s="275"/>
      <c r="WMA683" s="247"/>
      <c r="WMB683" s="230"/>
      <c r="WMC683" s="275"/>
      <c r="WMQ683" s="247"/>
      <c r="WMR683" s="230"/>
      <c r="WMS683" s="275"/>
      <c r="WNG683" s="247"/>
      <c r="WNH683" s="230"/>
      <c r="WNI683" s="275"/>
      <c r="WNW683" s="247"/>
      <c r="WNX683" s="230"/>
      <c r="WNY683" s="275"/>
      <c r="WOM683" s="247"/>
      <c r="WON683" s="230"/>
      <c r="WOO683" s="275"/>
      <c r="WPC683" s="247"/>
      <c r="WPD683" s="230"/>
      <c r="WPE683" s="275"/>
      <c r="WPS683" s="247"/>
      <c r="WPT683" s="230"/>
      <c r="WPU683" s="275"/>
      <c r="WQI683" s="247"/>
      <c r="WQJ683" s="230"/>
      <c r="WQK683" s="275"/>
      <c r="WQY683" s="247"/>
      <c r="WQZ683" s="230"/>
      <c r="WRA683" s="275"/>
      <c r="WRO683" s="247"/>
      <c r="WRP683" s="230"/>
      <c r="WRQ683" s="275"/>
      <c r="WSE683" s="247"/>
      <c r="WSF683" s="230"/>
      <c r="WSG683" s="275"/>
      <c r="WSU683" s="247"/>
      <c r="WSV683" s="230"/>
      <c r="WSW683" s="275"/>
      <c r="WTK683" s="247"/>
      <c r="WTL683" s="230"/>
      <c r="WTM683" s="275"/>
      <c r="WUA683" s="247"/>
      <c r="WUB683" s="230"/>
      <c r="WUC683" s="275"/>
      <c r="WUQ683" s="247"/>
      <c r="WUR683" s="230"/>
      <c r="WUS683" s="275"/>
      <c r="WVG683" s="247"/>
      <c r="WVH683" s="230"/>
      <c r="WVI683" s="275"/>
      <c r="WVW683" s="247"/>
      <c r="WVX683" s="230"/>
      <c r="WVY683" s="275"/>
      <c r="WWM683" s="247"/>
      <c r="WWN683" s="230"/>
      <c r="WWO683" s="275"/>
      <c r="WXC683" s="247"/>
      <c r="WXD683" s="230"/>
      <c r="WXE683" s="275"/>
      <c r="WXS683" s="247"/>
      <c r="WXT683" s="230"/>
      <c r="WXU683" s="275"/>
      <c r="WYI683" s="247"/>
      <c r="WYJ683" s="230"/>
      <c r="WYK683" s="275"/>
      <c r="WYY683" s="247"/>
      <c r="WYZ683" s="230"/>
      <c r="WZA683" s="275"/>
      <c r="WZO683" s="247"/>
      <c r="WZP683" s="230"/>
      <c r="WZQ683" s="275"/>
      <c r="XAE683" s="247"/>
      <c r="XAF683" s="230"/>
      <c r="XAG683" s="275"/>
      <c r="XAU683" s="247"/>
      <c r="XAV683" s="230"/>
      <c r="XAW683" s="275"/>
      <c r="XBK683" s="247"/>
      <c r="XBL683" s="230"/>
      <c r="XBM683" s="275"/>
      <c r="XCA683" s="247"/>
      <c r="XCB683" s="230"/>
      <c r="XCC683" s="275"/>
      <c r="XCQ683" s="247"/>
      <c r="XCR683" s="230"/>
      <c r="XCS683" s="275"/>
      <c r="XDG683" s="247"/>
      <c r="XDH683" s="230"/>
      <c r="XDI683" s="275"/>
      <c r="XDW683" s="247"/>
      <c r="XDX683" s="230"/>
      <c r="XDY683" s="275"/>
      <c r="XEM683" s="247"/>
      <c r="XEN683" s="230"/>
      <c r="XEO683" s="275"/>
    </row>
    <row r="684" spans="1:16369" s="272" customFormat="1" x14ac:dyDescent="0.2">
      <c r="A684" s="239">
        <v>11</v>
      </c>
      <c r="B684" s="254" t="s">
        <v>2664</v>
      </c>
      <c r="C684" s="255">
        <f t="shared" si="377"/>
        <v>46087</v>
      </c>
      <c r="D684" s="219">
        <f t="shared" si="378"/>
        <v>46094</v>
      </c>
      <c r="E684" s="256">
        <f t="shared" si="364"/>
        <v>46119</v>
      </c>
      <c r="F684" s="256">
        <f t="shared" si="366"/>
        <v>46119</v>
      </c>
      <c r="G684" s="256">
        <f t="shared" si="367"/>
        <v>46119</v>
      </c>
      <c r="H684" s="219">
        <f t="shared" si="368"/>
        <v>46122</v>
      </c>
      <c r="I684" s="256">
        <f t="shared" si="369"/>
        <v>46122</v>
      </c>
      <c r="J684" s="219">
        <f t="shared" si="370"/>
        <v>46123</v>
      </c>
      <c r="K684" s="256">
        <f t="shared" si="371"/>
        <v>46124</v>
      </c>
      <c r="L684" s="256">
        <f t="shared" si="372"/>
        <v>46126</v>
      </c>
      <c r="M684" s="301">
        <f t="shared" si="359"/>
        <v>46127</v>
      </c>
      <c r="N684" s="301">
        <f t="shared" si="373"/>
        <v>46129</v>
      </c>
      <c r="O684" s="256">
        <f t="shared" si="374"/>
        <v>46129</v>
      </c>
      <c r="P684" s="256">
        <f t="shared" si="375"/>
        <v>46132</v>
      </c>
      <c r="Q684" s="301">
        <f t="shared" si="376"/>
        <v>46134</v>
      </c>
      <c r="AE684" s="247"/>
      <c r="AF684" s="230"/>
      <c r="AG684" s="275"/>
      <c r="AU684" s="247"/>
      <c r="AV684" s="230"/>
      <c r="AW684" s="275"/>
      <c r="BK684" s="247"/>
      <c r="BL684" s="230"/>
      <c r="BM684" s="275"/>
      <c r="CA684" s="247"/>
      <c r="CB684" s="230"/>
      <c r="CC684" s="275"/>
      <c r="CQ684" s="247"/>
      <c r="CR684" s="230"/>
      <c r="CS684" s="275"/>
      <c r="DG684" s="247"/>
      <c r="DH684" s="230"/>
      <c r="DI684" s="275"/>
      <c r="DW684" s="247"/>
      <c r="DX684" s="230"/>
      <c r="DY684" s="275"/>
      <c r="EM684" s="247"/>
      <c r="EN684" s="230"/>
      <c r="EO684" s="275"/>
      <c r="FC684" s="247"/>
      <c r="FD684" s="230"/>
      <c r="FE684" s="275"/>
      <c r="FS684" s="247"/>
      <c r="FT684" s="230"/>
      <c r="FU684" s="275"/>
      <c r="GI684" s="247"/>
      <c r="GJ684" s="230"/>
      <c r="GK684" s="275"/>
      <c r="GY684" s="247"/>
      <c r="GZ684" s="230"/>
      <c r="HA684" s="275"/>
      <c r="HO684" s="247"/>
      <c r="HP684" s="230"/>
      <c r="HQ684" s="275"/>
      <c r="IE684" s="247"/>
      <c r="IF684" s="230"/>
      <c r="IG684" s="275"/>
      <c r="IU684" s="247"/>
      <c r="IV684" s="230"/>
      <c r="IW684" s="275"/>
      <c r="JK684" s="247"/>
      <c r="JL684" s="230"/>
      <c r="JM684" s="275"/>
      <c r="KA684" s="247"/>
      <c r="KB684" s="230"/>
      <c r="KC684" s="275"/>
      <c r="KQ684" s="247"/>
      <c r="KR684" s="230"/>
      <c r="KS684" s="275"/>
      <c r="LG684" s="247"/>
      <c r="LH684" s="230"/>
      <c r="LI684" s="275"/>
      <c r="LW684" s="247"/>
      <c r="LX684" s="230"/>
      <c r="LY684" s="275"/>
      <c r="MM684" s="247"/>
      <c r="MN684" s="230"/>
      <c r="MO684" s="275"/>
      <c r="NC684" s="247"/>
      <c r="ND684" s="230"/>
      <c r="NE684" s="275"/>
      <c r="NS684" s="247"/>
      <c r="NT684" s="230"/>
      <c r="NU684" s="275"/>
      <c r="OI684" s="247"/>
      <c r="OJ684" s="230"/>
      <c r="OK684" s="275"/>
      <c r="OY684" s="247"/>
      <c r="OZ684" s="230"/>
      <c r="PA684" s="275"/>
      <c r="PO684" s="247"/>
      <c r="PP684" s="230"/>
      <c r="PQ684" s="275"/>
      <c r="QE684" s="247"/>
      <c r="QF684" s="230"/>
      <c r="QG684" s="275"/>
      <c r="QU684" s="247"/>
      <c r="QV684" s="230"/>
      <c r="QW684" s="275"/>
      <c r="RK684" s="247"/>
      <c r="RL684" s="230"/>
      <c r="RM684" s="275"/>
      <c r="SA684" s="247"/>
      <c r="SB684" s="230"/>
      <c r="SC684" s="275"/>
      <c r="SQ684" s="247"/>
      <c r="SR684" s="230"/>
      <c r="SS684" s="275"/>
      <c r="TG684" s="247"/>
      <c r="TH684" s="230"/>
      <c r="TI684" s="275"/>
      <c r="TW684" s="247"/>
      <c r="TX684" s="230"/>
      <c r="TY684" s="275"/>
      <c r="UM684" s="247"/>
      <c r="UN684" s="230"/>
      <c r="UO684" s="275"/>
      <c r="VC684" s="247"/>
      <c r="VD684" s="230"/>
      <c r="VE684" s="275"/>
      <c r="VS684" s="247"/>
      <c r="VT684" s="230"/>
      <c r="VU684" s="275"/>
      <c r="WI684" s="247"/>
      <c r="WJ684" s="230"/>
      <c r="WK684" s="275"/>
      <c r="WY684" s="247"/>
      <c r="WZ684" s="230"/>
      <c r="XA684" s="275"/>
      <c r="XO684" s="247"/>
      <c r="XP684" s="230"/>
      <c r="XQ684" s="275"/>
      <c r="YE684" s="247"/>
      <c r="YF684" s="230"/>
      <c r="YG684" s="275"/>
      <c r="YU684" s="247"/>
      <c r="YV684" s="230"/>
      <c r="YW684" s="275"/>
      <c r="ZK684" s="247"/>
      <c r="ZL684" s="230"/>
      <c r="ZM684" s="275"/>
      <c r="AAA684" s="247"/>
      <c r="AAB684" s="230"/>
      <c r="AAC684" s="275"/>
      <c r="AAQ684" s="247"/>
      <c r="AAR684" s="230"/>
      <c r="AAS684" s="275"/>
      <c r="ABG684" s="247"/>
      <c r="ABH684" s="230"/>
      <c r="ABI684" s="275"/>
      <c r="ABW684" s="247"/>
      <c r="ABX684" s="230"/>
      <c r="ABY684" s="275"/>
      <c r="ACM684" s="247"/>
      <c r="ACN684" s="230"/>
      <c r="ACO684" s="275"/>
      <c r="ADC684" s="247"/>
      <c r="ADD684" s="230"/>
      <c r="ADE684" s="275"/>
      <c r="ADS684" s="247"/>
      <c r="ADT684" s="230"/>
      <c r="ADU684" s="275"/>
      <c r="AEI684" s="247"/>
      <c r="AEJ684" s="230"/>
      <c r="AEK684" s="275"/>
      <c r="AEY684" s="247"/>
      <c r="AEZ684" s="230"/>
      <c r="AFA684" s="275"/>
      <c r="AFO684" s="247"/>
      <c r="AFP684" s="230"/>
      <c r="AFQ684" s="275"/>
      <c r="AGE684" s="247"/>
      <c r="AGF684" s="230"/>
      <c r="AGG684" s="275"/>
      <c r="AGU684" s="247"/>
      <c r="AGV684" s="230"/>
      <c r="AGW684" s="275"/>
      <c r="AHK684" s="247"/>
      <c r="AHL684" s="230"/>
      <c r="AHM684" s="275"/>
      <c r="AIA684" s="247"/>
      <c r="AIB684" s="230"/>
      <c r="AIC684" s="275"/>
      <c r="AIQ684" s="247"/>
      <c r="AIR684" s="230"/>
      <c r="AIS684" s="275"/>
      <c r="AJG684" s="247"/>
      <c r="AJH684" s="230"/>
      <c r="AJI684" s="275"/>
      <c r="AJW684" s="247"/>
      <c r="AJX684" s="230"/>
      <c r="AJY684" s="275"/>
      <c r="AKM684" s="247"/>
      <c r="AKN684" s="230"/>
      <c r="AKO684" s="275"/>
      <c r="ALC684" s="247"/>
      <c r="ALD684" s="230"/>
      <c r="ALE684" s="275"/>
      <c r="ALS684" s="247"/>
      <c r="ALT684" s="230"/>
      <c r="ALU684" s="275"/>
      <c r="AMI684" s="247"/>
      <c r="AMJ684" s="230"/>
      <c r="AMK684" s="275"/>
      <c r="AMY684" s="247"/>
      <c r="AMZ684" s="230"/>
      <c r="ANA684" s="275"/>
      <c r="ANO684" s="247"/>
      <c r="ANP684" s="230"/>
      <c r="ANQ684" s="275"/>
      <c r="AOE684" s="247"/>
      <c r="AOF684" s="230"/>
      <c r="AOG684" s="275"/>
      <c r="AOU684" s="247"/>
      <c r="AOV684" s="230"/>
      <c r="AOW684" s="275"/>
      <c r="APK684" s="247"/>
      <c r="APL684" s="230"/>
      <c r="APM684" s="275"/>
      <c r="AQA684" s="247"/>
      <c r="AQB684" s="230"/>
      <c r="AQC684" s="275"/>
      <c r="AQQ684" s="247"/>
      <c r="AQR684" s="230"/>
      <c r="AQS684" s="275"/>
      <c r="ARG684" s="247"/>
      <c r="ARH684" s="230"/>
      <c r="ARI684" s="275"/>
      <c r="ARW684" s="247"/>
      <c r="ARX684" s="230"/>
      <c r="ARY684" s="275"/>
      <c r="ASM684" s="247"/>
      <c r="ASN684" s="230"/>
      <c r="ASO684" s="275"/>
      <c r="ATC684" s="247"/>
      <c r="ATD684" s="230"/>
      <c r="ATE684" s="275"/>
      <c r="ATS684" s="247"/>
      <c r="ATT684" s="230"/>
      <c r="ATU684" s="275"/>
      <c r="AUI684" s="247"/>
      <c r="AUJ684" s="230"/>
      <c r="AUK684" s="275"/>
      <c r="AUY684" s="247"/>
      <c r="AUZ684" s="230"/>
      <c r="AVA684" s="275"/>
      <c r="AVO684" s="247"/>
      <c r="AVP684" s="230"/>
      <c r="AVQ684" s="275"/>
      <c r="AWE684" s="247"/>
      <c r="AWF684" s="230"/>
      <c r="AWG684" s="275"/>
      <c r="AWU684" s="247"/>
      <c r="AWV684" s="230"/>
      <c r="AWW684" s="275"/>
      <c r="AXK684" s="247"/>
      <c r="AXL684" s="230"/>
      <c r="AXM684" s="275"/>
      <c r="AYA684" s="247"/>
      <c r="AYB684" s="230"/>
      <c r="AYC684" s="275"/>
      <c r="AYQ684" s="247"/>
      <c r="AYR684" s="230"/>
      <c r="AYS684" s="275"/>
      <c r="AZG684" s="247"/>
      <c r="AZH684" s="230"/>
      <c r="AZI684" s="275"/>
      <c r="AZW684" s="247"/>
      <c r="AZX684" s="230"/>
      <c r="AZY684" s="275"/>
      <c r="BAM684" s="247"/>
      <c r="BAN684" s="230"/>
      <c r="BAO684" s="275"/>
      <c r="BBC684" s="247"/>
      <c r="BBD684" s="230"/>
      <c r="BBE684" s="275"/>
      <c r="BBS684" s="247"/>
      <c r="BBT684" s="230"/>
      <c r="BBU684" s="275"/>
      <c r="BCI684" s="247"/>
      <c r="BCJ684" s="230"/>
      <c r="BCK684" s="275"/>
      <c r="BCY684" s="247"/>
      <c r="BCZ684" s="230"/>
      <c r="BDA684" s="275"/>
      <c r="BDO684" s="247"/>
      <c r="BDP684" s="230"/>
      <c r="BDQ684" s="275"/>
      <c r="BEE684" s="247"/>
      <c r="BEF684" s="230"/>
      <c r="BEG684" s="275"/>
      <c r="BEU684" s="247"/>
      <c r="BEV684" s="230"/>
      <c r="BEW684" s="275"/>
      <c r="BFK684" s="247"/>
      <c r="BFL684" s="230"/>
      <c r="BFM684" s="275"/>
      <c r="BGA684" s="247"/>
      <c r="BGB684" s="230"/>
      <c r="BGC684" s="275"/>
      <c r="BGQ684" s="247"/>
      <c r="BGR684" s="230"/>
      <c r="BGS684" s="275"/>
      <c r="BHG684" s="247"/>
      <c r="BHH684" s="230"/>
      <c r="BHI684" s="275"/>
      <c r="BHW684" s="247"/>
      <c r="BHX684" s="230"/>
      <c r="BHY684" s="275"/>
      <c r="BIM684" s="247"/>
      <c r="BIN684" s="230"/>
      <c r="BIO684" s="275"/>
      <c r="BJC684" s="247"/>
      <c r="BJD684" s="230"/>
      <c r="BJE684" s="275"/>
      <c r="BJS684" s="247"/>
      <c r="BJT684" s="230"/>
      <c r="BJU684" s="275"/>
      <c r="BKI684" s="247"/>
      <c r="BKJ684" s="230"/>
      <c r="BKK684" s="275"/>
      <c r="BKY684" s="247"/>
      <c r="BKZ684" s="230"/>
      <c r="BLA684" s="275"/>
      <c r="BLO684" s="247"/>
      <c r="BLP684" s="230"/>
      <c r="BLQ684" s="275"/>
      <c r="BME684" s="247"/>
      <c r="BMF684" s="230"/>
      <c r="BMG684" s="275"/>
      <c r="BMU684" s="247"/>
      <c r="BMV684" s="230"/>
      <c r="BMW684" s="275"/>
      <c r="BNK684" s="247"/>
      <c r="BNL684" s="230"/>
      <c r="BNM684" s="275"/>
      <c r="BOA684" s="247"/>
      <c r="BOB684" s="230"/>
      <c r="BOC684" s="275"/>
      <c r="BOQ684" s="247"/>
      <c r="BOR684" s="230"/>
      <c r="BOS684" s="275"/>
      <c r="BPG684" s="247"/>
      <c r="BPH684" s="230"/>
      <c r="BPI684" s="275"/>
      <c r="BPW684" s="247"/>
      <c r="BPX684" s="230"/>
      <c r="BPY684" s="275"/>
      <c r="BQM684" s="247"/>
      <c r="BQN684" s="230"/>
      <c r="BQO684" s="275"/>
      <c r="BRC684" s="247"/>
      <c r="BRD684" s="230"/>
      <c r="BRE684" s="275"/>
      <c r="BRS684" s="247"/>
      <c r="BRT684" s="230"/>
      <c r="BRU684" s="275"/>
      <c r="BSI684" s="247"/>
      <c r="BSJ684" s="230"/>
      <c r="BSK684" s="275"/>
      <c r="BSY684" s="247"/>
      <c r="BSZ684" s="230"/>
      <c r="BTA684" s="275"/>
      <c r="BTO684" s="247"/>
      <c r="BTP684" s="230"/>
      <c r="BTQ684" s="275"/>
      <c r="BUE684" s="247"/>
      <c r="BUF684" s="230"/>
      <c r="BUG684" s="275"/>
      <c r="BUU684" s="247"/>
      <c r="BUV684" s="230"/>
      <c r="BUW684" s="275"/>
      <c r="BVK684" s="247"/>
      <c r="BVL684" s="230"/>
      <c r="BVM684" s="275"/>
      <c r="BWA684" s="247"/>
      <c r="BWB684" s="230"/>
      <c r="BWC684" s="275"/>
      <c r="BWQ684" s="247"/>
      <c r="BWR684" s="230"/>
      <c r="BWS684" s="275"/>
      <c r="BXG684" s="247"/>
      <c r="BXH684" s="230"/>
      <c r="BXI684" s="275"/>
      <c r="BXW684" s="247"/>
      <c r="BXX684" s="230"/>
      <c r="BXY684" s="275"/>
      <c r="BYM684" s="247"/>
      <c r="BYN684" s="230"/>
      <c r="BYO684" s="275"/>
      <c r="BZC684" s="247"/>
      <c r="BZD684" s="230"/>
      <c r="BZE684" s="275"/>
      <c r="BZS684" s="247"/>
      <c r="BZT684" s="230"/>
      <c r="BZU684" s="275"/>
      <c r="CAI684" s="247"/>
      <c r="CAJ684" s="230"/>
      <c r="CAK684" s="275"/>
      <c r="CAY684" s="247"/>
      <c r="CAZ684" s="230"/>
      <c r="CBA684" s="275"/>
      <c r="CBO684" s="247"/>
      <c r="CBP684" s="230"/>
      <c r="CBQ684" s="275"/>
      <c r="CCE684" s="247"/>
      <c r="CCF684" s="230"/>
      <c r="CCG684" s="275"/>
      <c r="CCU684" s="247"/>
      <c r="CCV684" s="230"/>
      <c r="CCW684" s="275"/>
      <c r="CDK684" s="247"/>
      <c r="CDL684" s="230"/>
      <c r="CDM684" s="275"/>
      <c r="CEA684" s="247"/>
      <c r="CEB684" s="230"/>
      <c r="CEC684" s="275"/>
      <c r="CEQ684" s="247"/>
      <c r="CER684" s="230"/>
      <c r="CES684" s="275"/>
      <c r="CFG684" s="247"/>
      <c r="CFH684" s="230"/>
      <c r="CFI684" s="275"/>
      <c r="CFW684" s="247"/>
      <c r="CFX684" s="230"/>
      <c r="CFY684" s="275"/>
      <c r="CGM684" s="247"/>
      <c r="CGN684" s="230"/>
      <c r="CGO684" s="275"/>
      <c r="CHC684" s="247"/>
      <c r="CHD684" s="230"/>
      <c r="CHE684" s="275"/>
      <c r="CHS684" s="247"/>
      <c r="CHT684" s="230"/>
      <c r="CHU684" s="275"/>
      <c r="CII684" s="247"/>
      <c r="CIJ684" s="230"/>
      <c r="CIK684" s="275"/>
      <c r="CIY684" s="247"/>
      <c r="CIZ684" s="230"/>
      <c r="CJA684" s="275"/>
      <c r="CJO684" s="247"/>
      <c r="CJP684" s="230"/>
      <c r="CJQ684" s="275"/>
      <c r="CKE684" s="247"/>
      <c r="CKF684" s="230"/>
      <c r="CKG684" s="275"/>
      <c r="CKU684" s="247"/>
      <c r="CKV684" s="230"/>
      <c r="CKW684" s="275"/>
      <c r="CLK684" s="247"/>
      <c r="CLL684" s="230"/>
      <c r="CLM684" s="275"/>
      <c r="CMA684" s="247"/>
      <c r="CMB684" s="230"/>
      <c r="CMC684" s="275"/>
      <c r="CMQ684" s="247"/>
      <c r="CMR684" s="230"/>
      <c r="CMS684" s="275"/>
      <c r="CNG684" s="247"/>
      <c r="CNH684" s="230"/>
      <c r="CNI684" s="275"/>
      <c r="CNW684" s="247"/>
      <c r="CNX684" s="230"/>
      <c r="CNY684" s="275"/>
      <c r="COM684" s="247"/>
      <c r="CON684" s="230"/>
      <c r="COO684" s="275"/>
      <c r="CPC684" s="247"/>
      <c r="CPD684" s="230"/>
      <c r="CPE684" s="275"/>
      <c r="CPS684" s="247"/>
      <c r="CPT684" s="230"/>
      <c r="CPU684" s="275"/>
      <c r="CQI684" s="247"/>
      <c r="CQJ684" s="230"/>
      <c r="CQK684" s="275"/>
      <c r="CQY684" s="247"/>
      <c r="CQZ684" s="230"/>
      <c r="CRA684" s="275"/>
      <c r="CRO684" s="247"/>
      <c r="CRP684" s="230"/>
      <c r="CRQ684" s="275"/>
      <c r="CSE684" s="247"/>
      <c r="CSF684" s="230"/>
      <c r="CSG684" s="275"/>
      <c r="CSU684" s="247"/>
      <c r="CSV684" s="230"/>
      <c r="CSW684" s="275"/>
      <c r="CTK684" s="247"/>
      <c r="CTL684" s="230"/>
      <c r="CTM684" s="275"/>
      <c r="CUA684" s="247"/>
      <c r="CUB684" s="230"/>
      <c r="CUC684" s="275"/>
      <c r="CUQ684" s="247"/>
      <c r="CUR684" s="230"/>
      <c r="CUS684" s="275"/>
      <c r="CVG684" s="247"/>
      <c r="CVH684" s="230"/>
      <c r="CVI684" s="275"/>
      <c r="CVW684" s="247"/>
      <c r="CVX684" s="230"/>
      <c r="CVY684" s="275"/>
      <c r="CWM684" s="247"/>
      <c r="CWN684" s="230"/>
      <c r="CWO684" s="275"/>
      <c r="CXC684" s="247"/>
      <c r="CXD684" s="230"/>
      <c r="CXE684" s="275"/>
      <c r="CXS684" s="247"/>
      <c r="CXT684" s="230"/>
      <c r="CXU684" s="275"/>
      <c r="CYI684" s="247"/>
      <c r="CYJ684" s="230"/>
      <c r="CYK684" s="275"/>
      <c r="CYY684" s="247"/>
      <c r="CYZ684" s="230"/>
      <c r="CZA684" s="275"/>
      <c r="CZO684" s="247"/>
      <c r="CZP684" s="230"/>
      <c r="CZQ684" s="275"/>
      <c r="DAE684" s="247"/>
      <c r="DAF684" s="230"/>
      <c r="DAG684" s="275"/>
      <c r="DAU684" s="247"/>
      <c r="DAV684" s="230"/>
      <c r="DAW684" s="275"/>
      <c r="DBK684" s="247"/>
      <c r="DBL684" s="230"/>
      <c r="DBM684" s="275"/>
      <c r="DCA684" s="247"/>
      <c r="DCB684" s="230"/>
      <c r="DCC684" s="275"/>
      <c r="DCQ684" s="247"/>
      <c r="DCR684" s="230"/>
      <c r="DCS684" s="275"/>
      <c r="DDG684" s="247"/>
      <c r="DDH684" s="230"/>
      <c r="DDI684" s="275"/>
      <c r="DDW684" s="247"/>
      <c r="DDX684" s="230"/>
      <c r="DDY684" s="275"/>
      <c r="DEM684" s="247"/>
      <c r="DEN684" s="230"/>
      <c r="DEO684" s="275"/>
      <c r="DFC684" s="247"/>
      <c r="DFD684" s="230"/>
      <c r="DFE684" s="275"/>
      <c r="DFS684" s="247"/>
      <c r="DFT684" s="230"/>
      <c r="DFU684" s="275"/>
      <c r="DGI684" s="247"/>
      <c r="DGJ684" s="230"/>
      <c r="DGK684" s="275"/>
      <c r="DGY684" s="247"/>
      <c r="DGZ684" s="230"/>
      <c r="DHA684" s="275"/>
      <c r="DHO684" s="247"/>
      <c r="DHP684" s="230"/>
      <c r="DHQ684" s="275"/>
      <c r="DIE684" s="247"/>
      <c r="DIF684" s="230"/>
      <c r="DIG684" s="275"/>
      <c r="DIU684" s="247"/>
      <c r="DIV684" s="230"/>
      <c r="DIW684" s="275"/>
      <c r="DJK684" s="247"/>
      <c r="DJL684" s="230"/>
      <c r="DJM684" s="275"/>
      <c r="DKA684" s="247"/>
      <c r="DKB684" s="230"/>
      <c r="DKC684" s="275"/>
      <c r="DKQ684" s="247"/>
      <c r="DKR684" s="230"/>
      <c r="DKS684" s="275"/>
      <c r="DLG684" s="247"/>
      <c r="DLH684" s="230"/>
      <c r="DLI684" s="275"/>
      <c r="DLW684" s="247"/>
      <c r="DLX684" s="230"/>
      <c r="DLY684" s="275"/>
      <c r="DMM684" s="247"/>
      <c r="DMN684" s="230"/>
      <c r="DMO684" s="275"/>
      <c r="DNC684" s="247"/>
      <c r="DND684" s="230"/>
      <c r="DNE684" s="275"/>
      <c r="DNS684" s="247"/>
      <c r="DNT684" s="230"/>
      <c r="DNU684" s="275"/>
      <c r="DOI684" s="247"/>
      <c r="DOJ684" s="230"/>
      <c r="DOK684" s="275"/>
      <c r="DOY684" s="247"/>
      <c r="DOZ684" s="230"/>
      <c r="DPA684" s="275"/>
      <c r="DPO684" s="247"/>
      <c r="DPP684" s="230"/>
      <c r="DPQ684" s="275"/>
      <c r="DQE684" s="247"/>
      <c r="DQF684" s="230"/>
      <c r="DQG684" s="275"/>
      <c r="DQU684" s="247"/>
      <c r="DQV684" s="230"/>
      <c r="DQW684" s="275"/>
      <c r="DRK684" s="247"/>
      <c r="DRL684" s="230"/>
      <c r="DRM684" s="275"/>
      <c r="DSA684" s="247"/>
      <c r="DSB684" s="230"/>
      <c r="DSC684" s="275"/>
      <c r="DSQ684" s="247"/>
      <c r="DSR684" s="230"/>
      <c r="DSS684" s="275"/>
      <c r="DTG684" s="247"/>
      <c r="DTH684" s="230"/>
      <c r="DTI684" s="275"/>
      <c r="DTW684" s="247"/>
      <c r="DTX684" s="230"/>
      <c r="DTY684" s="275"/>
      <c r="DUM684" s="247"/>
      <c r="DUN684" s="230"/>
      <c r="DUO684" s="275"/>
      <c r="DVC684" s="247"/>
      <c r="DVD684" s="230"/>
      <c r="DVE684" s="275"/>
      <c r="DVS684" s="247"/>
      <c r="DVT684" s="230"/>
      <c r="DVU684" s="275"/>
      <c r="DWI684" s="247"/>
      <c r="DWJ684" s="230"/>
      <c r="DWK684" s="275"/>
      <c r="DWY684" s="247"/>
      <c r="DWZ684" s="230"/>
      <c r="DXA684" s="275"/>
      <c r="DXO684" s="247"/>
      <c r="DXP684" s="230"/>
      <c r="DXQ684" s="275"/>
      <c r="DYE684" s="247"/>
      <c r="DYF684" s="230"/>
      <c r="DYG684" s="275"/>
      <c r="DYU684" s="247"/>
      <c r="DYV684" s="230"/>
      <c r="DYW684" s="275"/>
      <c r="DZK684" s="247"/>
      <c r="DZL684" s="230"/>
      <c r="DZM684" s="275"/>
      <c r="EAA684" s="247"/>
      <c r="EAB684" s="230"/>
      <c r="EAC684" s="275"/>
      <c r="EAQ684" s="247"/>
      <c r="EAR684" s="230"/>
      <c r="EAS684" s="275"/>
      <c r="EBG684" s="247"/>
      <c r="EBH684" s="230"/>
      <c r="EBI684" s="275"/>
      <c r="EBW684" s="247"/>
      <c r="EBX684" s="230"/>
      <c r="EBY684" s="275"/>
      <c r="ECM684" s="247"/>
      <c r="ECN684" s="230"/>
      <c r="ECO684" s="275"/>
      <c r="EDC684" s="247"/>
      <c r="EDD684" s="230"/>
      <c r="EDE684" s="275"/>
      <c r="EDS684" s="247"/>
      <c r="EDT684" s="230"/>
      <c r="EDU684" s="275"/>
      <c r="EEI684" s="247"/>
      <c r="EEJ684" s="230"/>
      <c r="EEK684" s="275"/>
      <c r="EEY684" s="247"/>
      <c r="EEZ684" s="230"/>
      <c r="EFA684" s="275"/>
      <c r="EFO684" s="247"/>
      <c r="EFP684" s="230"/>
      <c r="EFQ684" s="275"/>
      <c r="EGE684" s="247"/>
      <c r="EGF684" s="230"/>
      <c r="EGG684" s="275"/>
      <c r="EGU684" s="247"/>
      <c r="EGV684" s="230"/>
      <c r="EGW684" s="275"/>
      <c r="EHK684" s="247"/>
      <c r="EHL684" s="230"/>
      <c r="EHM684" s="275"/>
      <c r="EIA684" s="247"/>
      <c r="EIB684" s="230"/>
      <c r="EIC684" s="275"/>
      <c r="EIQ684" s="247"/>
      <c r="EIR684" s="230"/>
      <c r="EIS684" s="275"/>
      <c r="EJG684" s="247"/>
      <c r="EJH684" s="230"/>
      <c r="EJI684" s="275"/>
      <c r="EJW684" s="247"/>
      <c r="EJX684" s="230"/>
      <c r="EJY684" s="275"/>
      <c r="EKM684" s="247"/>
      <c r="EKN684" s="230"/>
      <c r="EKO684" s="275"/>
      <c r="ELC684" s="247"/>
      <c r="ELD684" s="230"/>
      <c r="ELE684" s="275"/>
      <c r="ELS684" s="247"/>
      <c r="ELT684" s="230"/>
      <c r="ELU684" s="275"/>
      <c r="EMI684" s="247"/>
      <c r="EMJ684" s="230"/>
      <c r="EMK684" s="275"/>
      <c r="EMY684" s="247"/>
      <c r="EMZ684" s="230"/>
      <c r="ENA684" s="275"/>
      <c r="ENO684" s="247"/>
      <c r="ENP684" s="230"/>
      <c r="ENQ684" s="275"/>
      <c r="EOE684" s="247"/>
      <c r="EOF684" s="230"/>
      <c r="EOG684" s="275"/>
      <c r="EOU684" s="247"/>
      <c r="EOV684" s="230"/>
      <c r="EOW684" s="275"/>
      <c r="EPK684" s="247"/>
      <c r="EPL684" s="230"/>
      <c r="EPM684" s="275"/>
      <c r="EQA684" s="247"/>
      <c r="EQB684" s="230"/>
      <c r="EQC684" s="275"/>
      <c r="EQQ684" s="247"/>
      <c r="EQR684" s="230"/>
      <c r="EQS684" s="275"/>
      <c r="ERG684" s="247"/>
      <c r="ERH684" s="230"/>
      <c r="ERI684" s="275"/>
      <c r="ERW684" s="247"/>
      <c r="ERX684" s="230"/>
      <c r="ERY684" s="275"/>
      <c r="ESM684" s="247"/>
      <c r="ESN684" s="230"/>
      <c r="ESO684" s="275"/>
      <c r="ETC684" s="247"/>
      <c r="ETD684" s="230"/>
      <c r="ETE684" s="275"/>
      <c r="ETS684" s="247"/>
      <c r="ETT684" s="230"/>
      <c r="ETU684" s="275"/>
      <c r="EUI684" s="247"/>
      <c r="EUJ684" s="230"/>
      <c r="EUK684" s="275"/>
      <c r="EUY684" s="247"/>
      <c r="EUZ684" s="230"/>
      <c r="EVA684" s="275"/>
      <c r="EVO684" s="247"/>
      <c r="EVP684" s="230"/>
      <c r="EVQ684" s="275"/>
      <c r="EWE684" s="247"/>
      <c r="EWF684" s="230"/>
      <c r="EWG684" s="275"/>
      <c r="EWU684" s="247"/>
      <c r="EWV684" s="230"/>
      <c r="EWW684" s="275"/>
      <c r="EXK684" s="247"/>
      <c r="EXL684" s="230"/>
      <c r="EXM684" s="275"/>
      <c r="EYA684" s="247"/>
      <c r="EYB684" s="230"/>
      <c r="EYC684" s="275"/>
      <c r="EYQ684" s="247"/>
      <c r="EYR684" s="230"/>
      <c r="EYS684" s="275"/>
      <c r="EZG684" s="247"/>
      <c r="EZH684" s="230"/>
      <c r="EZI684" s="275"/>
      <c r="EZW684" s="247"/>
      <c r="EZX684" s="230"/>
      <c r="EZY684" s="275"/>
      <c r="FAM684" s="247"/>
      <c r="FAN684" s="230"/>
      <c r="FAO684" s="275"/>
      <c r="FBC684" s="247"/>
      <c r="FBD684" s="230"/>
      <c r="FBE684" s="275"/>
      <c r="FBS684" s="247"/>
      <c r="FBT684" s="230"/>
      <c r="FBU684" s="275"/>
      <c r="FCI684" s="247"/>
      <c r="FCJ684" s="230"/>
      <c r="FCK684" s="275"/>
      <c r="FCY684" s="247"/>
      <c r="FCZ684" s="230"/>
      <c r="FDA684" s="275"/>
      <c r="FDO684" s="247"/>
      <c r="FDP684" s="230"/>
      <c r="FDQ684" s="275"/>
      <c r="FEE684" s="247"/>
      <c r="FEF684" s="230"/>
      <c r="FEG684" s="275"/>
      <c r="FEU684" s="247"/>
      <c r="FEV684" s="230"/>
      <c r="FEW684" s="275"/>
      <c r="FFK684" s="247"/>
      <c r="FFL684" s="230"/>
      <c r="FFM684" s="275"/>
      <c r="FGA684" s="247"/>
      <c r="FGB684" s="230"/>
      <c r="FGC684" s="275"/>
      <c r="FGQ684" s="247"/>
      <c r="FGR684" s="230"/>
      <c r="FGS684" s="275"/>
      <c r="FHG684" s="247"/>
      <c r="FHH684" s="230"/>
      <c r="FHI684" s="275"/>
      <c r="FHW684" s="247"/>
      <c r="FHX684" s="230"/>
      <c r="FHY684" s="275"/>
      <c r="FIM684" s="247"/>
      <c r="FIN684" s="230"/>
      <c r="FIO684" s="275"/>
      <c r="FJC684" s="247"/>
      <c r="FJD684" s="230"/>
      <c r="FJE684" s="275"/>
      <c r="FJS684" s="247"/>
      <c r="FJT684" s="230"/>
      <c r="FJU684" s="275"/>
      <c r="FKI684" s="247"/>
      <c r="FKJ684" s="230"/>
      <c r="FKK684" s="275"/>
      <c r="FKY684" s="247"/>
      <c r="FKZ684" s="230"/>
      <c r="FLA684" s="275"/>
      <c r="FLO684" s="247"/>
      <c r="FLP684" s="230"/>
      <c r="FLQ684" s="275"/>
      <c r="FME684" s="247"/>
      <c r="FMF684" s="230"/>
      <c r="FMG684" s="275"/>
      <c r="FMU684" s="247"/>
      <c r="FMV684" s="230"/>
      <c r="FMW684" s="275"/>
      <c r="FNK684" s="247"/>
      <c r="FNL684" s="230"/>
      <c r="FNM684" s="275"/>
      <c r="FOA684" s="247"/>
      <c r="FOB684" s="230"/>
      <c r="FOC684" s="275"/>
      <c r="FOQ684" s="247"/>
      <c r="FOR684" s="230"/>
      <c r="FOS684" s="275"/>
      <c r="FPG684" s="247"/>
      <c r="FPH684" s="230"/>
      <c r="FPI684" s="275"/>
      <c r="FPW684" s="247"/>
      <c r="FPX684" s="230"/>
      <c r="FPY684" s="275"/>
      <c r="FQM684" s="247"/>
      <c r="FQN684" s="230"/>
      <c r="FQO684" s="275"/>
      <c r="FRC684" s="247"/>
      <c r="FRD684" s="230"/>
      <c r="FRE684" s="275"/>
      <c r="FRS684" s="247"/>
      <c r="FRT684" s="230"/>
      <c r="FRU684" s="275"/>
      <c r="FSI684" s="247"/>
      <c r="FSJ684" s="230"/>
      <c r="FSK684" s="275"/>
      <c r="FSY684" s="247"/>
      <c r="FSZ684" s="230"/>
      <c r="FTA684" s="275"/>
      <c r="FTO684" s="247"/>
      <c r="FTP684" s="230"/>
      <c r="FTQ684" s="275"/>
      <c r="FUE684" s="247"/>
      <c r="FUF684" s="230"/>
      <c r="FUG684" s="275"/>
      <c r="FUU684" s="247"/>
      <c r="FUV684" s="230"/>
      <c r="FUW684" s="275"/>
      <c r="FVK684" s="247"/>
      <c r="FVL684" s="230"/>
      <c r="FVM684" s="275"/>
      <c r="FWA684" s="247"/>
      <c r="FWB684" s="230"/>
      <c r="FWC684" s="275"/>
      <c r="FWQ684" s="247"/>
      <c r="FWR684" s="230"/>
      <c r="FWS684" s="275"/>
      <c r="FXG684" s="247"/>
      <c r="FXH684" s="230"/>
      <c r="FXI684" s="275"/>
      <c r="FXW684" s="247"/>
      <c r="FXX684" s="230"/>
      <c r="FXY684" s="275"/>
      <c r="FYM684" s="247"/>
      <c r="FYN684" s="230"/>
      <c r="FYO684" s="275"/>
      <c r="FZC684" s="247"/>
      <c r="FZD684" s="230"/>
      <c r="FZE684" s="275"/>
      <c r="FZS684" s="247"/>
      <c r="FZT684" s="230"/>
      <c r="FZU684" s="275"/>
      <c r="GAI684" s="247"/>
      <c r="GAJ684" s="230"/>
      <c r="GAK684" s="275"/>
      <c r="GAY684" s="247"/>
      <c r="GAZ684" s="230"/>
      <c r="GBA684" s="275"/>
      <c r="GBO684" s="247"/>
      <c r="GBP684" s="230"/>
      <c r="GBQ684" s="275"/>
      <c r="GCE684" s="247"/>
      <c r="GCF684" s="230"/>
      <c r="GCG684" s="275"/>
      <c r="GCU684" s="247"/>
      <c r="GCV684" s="230"/>
      <c r="GCW684" s="275"/>
      <c r="GDK684" s="247"/>
      <c r="GDL684" s="230"/>
      <c r="GDM684" s="275"/>
      <c r="GEA684" s="247"/>
      <c r="GEB684" s="230"/>
      <c r="GEC684" s="275"/>
      <c r="GEQ684" s="247"/>
      <c r="GER684" s="230"/>
      <c r="GES684" s="275"/>
      <c r="GFG684" s="247"/>
      <c r="GFH684" s="230"/>
      <c r="GFI684" s="275"/>
      <c r="GFW684" s="247"/>
      <c r="GFX684" s="230"/>
      <c r="GFY684" s="275"/>
      <c r="GGM684" s="247"/>
      <c r="GGN684" s="230"/>
      <c r="GGO684" s="275"/>
      <c r="GHC684" s="247"/>
      <c r="GHD684" s="230"/>
      <c r="GHE684" s="275"/>
      <c r="GHS684" s="247"/>
      <c r="GHT684" s="230"/>
      <c r="GHU684" s="275"/>
      <c r="GII684" s="247"/>
      <c r="GIJ684" s="230"/>
      <c r="GIK684" s="275"/>
      <c r="GIY684" s="247"/>
      <c r="GIZ684" s="230"/>
      <c r="GJA684" s="275"/>
      <c r="GJO684" s="247"/>
      <c r="GJP684" s="230"/>
      <c r="GJQ684" s="275"/>
      <c r="GKE684" s="247"/>
      <c r="GKF684" s="230"/>
      <c r="GKG684" s="275"/>
      <c r="GKU684" s="247"/>
      <c r="GKV684" s="230"/>
      <c r="GKW684" s="275"/>
      <c r="GLK684" s="247"/>
      <c r="GLL684" s="230"/>
      <c r="GLM684" s="275"/>
      <c r="GMA684" s="247"/>
      <c r="GMB684" s="230"/>
      <c r="GMC684" s="275"/>
      <c r="GMQ684" s="247"/>
      <c r="GMR684" s="230"/>
      <c r="GMS684" s="275"/>
      <c r="GNG684" s="247"/>
      <c r="GNH684" s="230"/>
      <c r="GNI684" s="275"/>
      <c r="GNW684" s="247"/>
      <c r="GNX684" s="230"/>
      <c r="GNY684" s="275"/>
      <c r="GOM684" s="247"/>
      <c r="GON684" s="230"/>
      <c r="GOO684" s="275"/>
      <c r="GPC684" s="247"/>
      <c r="GPD684" s="230"/>
      <c r="GPE684" s="275"/>
      <c r="GPS684" s="247"/>
      <c r="GPT684" s="230"/>
      <c r="GPU684" s="275"/>
      <c r="GQI684" s="247"/>
      <c r="GQJ684" s="230"/>
      <c r="GQK684" s="275"/>
      <c r="GQY684" s="247"/>
      <c r="GQZ684" s="230"/>
      <c r="GRA684" s="275"/>
      <c r="GRO684" s="247"/>
      <c r="GRP684" s="230"/>
      <c r="GRQ684" s="275"/>
      <c r="GSE684" s="247"/>
      <c r="GSF684" s="230"/>
      <c r="GSG684" s="275"/>
      <c r="GSU684" s="247"/>
      <c r="GSV684" s="230"/>
      <c r="GSW684" s="275"/>
      <c r="GTK684" s="247"/>
      <c r="GTL684" s="230"/>
      <c r="GTM684" s="275"/>
      <c r="GUA684" s="247"/>
      <c r="GUB684" s="230"/>
      <c r="GUC684" s="275"/>
      <c r="GUQ684" s="247"/>
      <c r="GUR684" s="230"/>
      <c r="GUS684" s="275"/>
      <c r="GVG684" s="247"/>
      <c r="GVH684" s="230"/>
      <c r="GVI684" s="275"/>
      <c r="GVW684" s="247"/>
      <c r="GVX684" s="230"/>
      <c r="GVY684" s="275"/>
      <c r="GWM684" s="247"/>
      <c r="GWN684" s="230"/>
      <c r="GWO684" s="275"/>
      <c r="GXC684" s="247"/>
      <c r="GXD684" s="230"/>
      <c r="GXE684" s="275"/>
      <c r="GXS684" s="247"/>
      <c r="GXT684" s="230"/>
      <c r="GXU684" s="275"/>
      <c r="GYI684" s="247"/>
      <c r="GYJ684" s="230"/>
      <c r="GYK684" s="275"/>
      <c r="GYY684" s="247"/>
      <c r="GYZ684" s="230"/>
      <c r="GZA684" s="275"/>
      <c r="GZO684" s="247"/>
      <c r="GZP684" s="230"/>
      <c r="GZQ684" s="275"/>
      <c r="HAE684" s="247"/>
      <c r="HAF684" s="230"/>
      <c r="HAG684" s="275"/>
      <c r="HAU684" s="247"/>
      <c r="HAV684" s="230"/>
      <c r="HAW684" s="275"/>
      <c r="HBK684" s="247"/>
      <c r="HBL684" s="230"/>
      <c r="HBM684" s="275"/>
      <c r="HCA684" s="247"/>
      <c r="HCB684" s="230"/>
      <c r="HCC684" s="275"/>
      <c r="HCQ684" s="247"/>
      <c r="HCR684" s="230"/>
      <c r="HCS684" s="275"/>
      <c r="HDG684" s="247"/>
      <c r="HDH684" s="230"/>
      <c r="HDI684" s="275"/>
      <c r="HDW684" s="247"/>
      <c r="HDX684" s="230"/>
      <c r="HDY684" s="275"/>
      <c r="HEM684" s="247"/>
      <c r="HEN684" s="230"/>
      <c r="HEO684" s="275"/>
      <c r="HFC684" s="247"/>
      <c r="HFD684" s="230"/>
      <c r="HFE684" s="275"/>
      <c r="HFS684" s="247"/>
      <c r="HFT684" s="230"/>
      <c r="HFU684" s="275"/>
      <c r="HGI684" s="247"/>
      <c r="HGJ684" s="230"/>
      <c r="HGK684" s="275"/>
      <c r="HGY684" s="247"/>
      <c r="HGZ684" s="230"/>
      <c r="HHA684" s="275"/>
      <c r="HHO684" s="247"/>
      <c r="HHP684" s="230"/>
      <c r="HHQ684" s="275"/>
      <c r="HIE684" s="247"/>
      <c r="HIF684" s="230"/>
      <c r="HIG684" s="275"/>
      <c r="HIU684" s="247"/>
      <c r="HIV684" s="230"/>
      <c r="HIW684" s="275"/>
      <c r="HJK684" s="247"/>
      <c r="HJL684" s="230"/>
      <c r="HJM684" s="275"/>
      <c r="HKA684" s="247"/>
      <c r="HKB684" s="230"/>
      <c r="HKC684" s="275"/>
      <c r="HKQ684" s="247"/>
      <c r="HKR684" s="230"/>
      <c r="HKS684" s="275"/>
      <c r="HLG684" s="247"/>
      <c r="HLH684" s="230"/>
      <c r="HLI684" s="275"/>
      <c r="HLW684" s="247"/>
      <c r="HLX684" s="230"/>
      <c r="HLY684" s="275"/>
      <c r="HMM684" s="247"/>
      <c r="HMN684" s="230"/>
      <c r="HMO684" s="275"/>
      <c r="HNC684" s="247"/>
      <c r="HND684" s="230"/>
      <c r="HNE684" s="275"/>
      <c r="HNS684" s="247"/>
      <c r="HNT684" s="230"/>
      <c r="HNU684" s="275"/>
      <c r="HOI684" s="247"/>
      <c r="HOJ684" s="230"/>
      <c r="HOK684" s="275"/>
      <c r="HOY684" s="247"/>
      <c r="HOZ684" s="230"/>
      <c r="HPA684" s="275"/>
      <c r="HPO684" s="247"/>
      <c r="HPP684" s="230"/>
      <c r="HPQ684" s="275"/>
      <c r="HQE684" s="247"/>
      <c r="HQF684" s="230"/>
      <c r="HQG684" s="275"/>
      <c r="HQU684" s="247"/>
      <c r="HQV684" s="230"/>
      <c r="HQW684" s="275"/>
      <c r="HRK684" s="247"/>
      <c r="HRL684" s="230"/>
      <c r="HRM684" s="275"/>
      <c r="HSA684" s="247"/>
      <c r="HSB684" s="230"/>
      <c r="HSC684" s="275"/>
      <c r="HSQ684" s="247"/>
      <c r="HSR684" s="230"/>
      <c r="HSS684" s="275"/>
      <c r="HTG684" s="247"/>
      <c r="HTH684" s="230"/>
      <c r="HTI684" s="275"/>
      <c r="HTW684" s="247"/>
      <c r="HTX684" s="230"/>
      <c r="HTY684" s="275"/>
      <c r="HUM684" s="247"/>
      <c r="HUN684" s="230"/>
      <c r="HUO684" s="275"/>
      <c r="HVC684" s="247"/>
      <c r="HVD684" s="230"/>
      <c r="HVE684" s="275"/>
      <c r="HVS684" s="247"/>
      <c r="HVT684" s="230"/>
      <c r="HVU684" s="275"/>
      <c r="HWI684" s="247"/>
      <c r="HWJ684" s="230"/>
      <c r="HWK684" s="275"/>
      <c r="HWY684" s="247"/>
      <c r="HWZ684" s="230"/>
      <c r="HXA684" s="275"/>
      <c r="HXO684" s="247"/>
      <c r="HXP684" s="230"/>
      <c r="HXQ684" s="275"/>
      <c r="HYE684" s="247"/>
      <c r="HYF684" s="230"/>
      <c r="HYG684" s="275"/>
      <c r="HYU684" s="247"/>
      <c r="HYV684" s="230"/>
      <c r="HYW684" s="275"/>
      <c r="HZK684" s="247"/>
      <c r="HZL684" s="230"/>
      <c r="HZM684" s="275"/>
      <c r="IAA684" s="247"/>
      <c r="IAB684" s="230"/>
      <c r="IAC684" s="275"/>
      <c r="IAQ684" s="247"/>
      <c r="IAR684" s="230"/>
      <c r="IAS684" s="275"/>
      <c r="IBG684" s="247"/>
      <c r="IBH684" s="230"/>
      <c r="IBI684" s="275"/>
      <c r="IBW684" s="247"/>
      <c r="IBX684" s="230"/>
      <c r="IBY684" s="275"/>
      <c r="ICM684" s="247"/>
      <c r="ICN684" s="230"/>
      <c r="ICO684" s="275"/>
      <c r="IDC684" s="247"/>
      <c r="IDD684" s="230"/>
      <c r="IDE684" s="275"/>
      <c r="IDS684" s="247"/>
      <c r="IDT684" s="230"/>
      <c r="IDU684" s="275"/>
      <c r="IEI684" s="247"/>
      <c r="IEJ684" s="230"/>
      <c r="IEK684" s="275"/>
      <c r="IEY684" s="247"/>
      <c r="IEZ684" s="230"/>
      <c r="IFA684" s="275"/>
      <c r="IFO684" s="247"/>
      <c r="IFP684" s="230"/>
      <c r="IFQ684" s="275"/>
      <c r="IGE684" s="247"/>
      <c r="IGF684" s="230"/>
      <c r="IGG684" s="275"/>
      <c r="IGU684" s="247"/>
      <c r="IGV684" s="230"/>
      <c r="IGW684" s="275"/>
      <c r="IHK684" s="247"/>
      <c r="IHL684" s="230"/>
      <c r="IHM684" s="275"/>
      <c r="IIA684" s="247"/>
      <c r="IIB684" s="230"/>
      <c r="IIC684" s="275"/>
      <c r="IIQ684" s="247"/>
      <c r="IIR684" s="230"/>
      <c r="IIS684" s="275"/>
      <c r="IJG684" s="247"/>
      <c r="IJH684" s="230"/>
      <c r="IJI684" s="275"/>
      <c r="IJW684" s="247"/>
      <c r="IJX684" s="230"/>
      <c r="IJY684" s="275"/>
      <c r="IKM684" s="247"/>
      <c r="IKN684" s="230"/>
      <c r="IKO684" s="275"/>
      <c r="ILC684" s="247"/>
      <c r="ILD684" s="230"/>
      <c r="ILE684" s="275"/>
      <c r="ILS684" s="247"/>
      <c r="ILT684" s="230"/>
      <c r="ILU684" s="275"/>
      <c r="IMI684" s="247"/>
      <c r="IMJ684" s="230"/>
      <c r="IMK684" s="275"/>
      <c r="IMY684" s="247"/>
      <c r="IMZ684" s="230"/>
      <c r="INA684" s="275"/>
      <c r="INO684" s="247"/>
      <c r="INP684" s="230"/>
      <c r="INQ684" s="275"/>
      <c r="IOE684" s="247"/>
      <c r="IOF684" s="230"/>
      <c r="IOG684" s="275"/>
      <c r="IOU684" s="247"/>
      <c r="IOV684" s="230"/>
      <c r="IOW684" s="275"/>
      <c r="IPK684" s="247"/>
      <c r="IPL684" s="230"/>
      <c r="IPM684" s="275"/>
      <c r="IQA684" s="247"/>
      <c r="IQB684" s="230"/>
      <c r="IQC684" s="275"/>
      <c r="IQQ684" s="247"/>
      <c r="IQR684" s="230"/>
      <c r="IQS684" s="275"/>
      <c r="IRG684" s="247"/>
      <c r="IRH684" s="230"/>
      <c r="IRI684" s="275"/>
      <c r="IRW684" s="247"/>
      <c r="IRX684" s="230"/>
      <c r="IRY684" s="275"/>
      <c r="ISM684" s="247"/>
      <c r="ISN684" s="230"/>
      <c r="ISO684" s="275"/>
      <c r="ITC684" s="247"/>
      <c r="ITD684" s="230"/>
      <c r="ITE684" s="275"/>
      <c r="ITS684" s="247"/>
      <c r="ITT684" s="230"/>
      <c r="ITU684" s="275"/>
      <c r="IUI684" s="247"/>
      <c r="IUJ684" s="230"/>
      <c r="IUK684" s="275"/>
      <c r="IUY684" s="247"/>
      <c r="IUZ684" s="230"/>
      <c r="IVA684" s="275"/>
      <c r="IVO684" s="247"/>
      <c r="IVP684" s="230"/>
      <c r="IVQ684" s="275"/>
      <c r="IWE684" s="247"/>
      <c r="IWF684" s="230"/>
      <c r="IWG684" s="275"/>
      <c r="IWU684" s="247"/>
      <c r="IWV684" s="230"/>
      <c r="IWW684" s="275"/>
      <c r="IXK684" s="247"/>
      <c r="IXL684" s="230"/>
      <c r="IXM684" s="275"/>
      <c r="IYA684" s="247"/>
      <c r="IYB684" s="230"/>
      <c r="IYC684" s="275"/>
      <c r="IYQ684" s="247"/>
      <c r="IYR684" s="230"/>
      <c r="IYS684" s="275"/>
      <c r="IZG684" s="247"/>
      <c r="IZH684" s="230"/>
      <c r="IZI684" s="275"/>
      <c r="IZW684" s="247"/>
      <c r="IZX684" s="230"/>
      <c r="IZY684" s="275"/>
      <c r="JAM684" s="247"/>
      <c r="JAN684" s="230"/>
      <c r="JAO684" s="275"/>
      <c r="JBC684" s="247"/>
      <c r="JBD684" s="230"/>
      <c r="JBE684" s="275"/>
      <c r="JBS684" s="247"/>
      <c r="JBT684" s="230"/>
      <c r="JBU684" s="275"/>
      <c r="JCI684" s="247"/>
      <c r="JCJ684" s="230"/>
      <c r="JCK684" s="275"/>
      <c r="JCY684" s="247"/>
      <c r="JCZ684" s="230"/>
      <c r="JDA684" s="275"/>
      <c r="JDO684" s="247"/>
      <c r="JDP684" s="230"/>
      <c r="JDQ684" s="275"/>
      <c r="JEE684" s="247"/>
      <c r="JEF684" s="230"/>
      <c r="JEG684" s="275"/>
      <c r="JEU684" s="247"/>
      <c r="JEV684" s="230"/>
      <c r="JEW684" s="275"/>
      <c r="JFK684" s="247"/>
      <c r="JFL684" s="230"/>
      <c r="JFM684" s="275"/>
      <c r="JGA684" s="247"/>
      <c r="JGB684" s="230"/>
      <c r="JGC684" s="275"/>
      <c r="JGQ684" s="247"/>
      <c r="JGR684" s="230"/>
      <c r="JGS684" s="275"/>
      <c r="JHG684" s="247"/>
      <c r="JHH684" s="230"/>
      <c r="JHI684" s="275"/>
      <c r="JHW684" s="247"/>
      <c r="JHX684" s="230"/>
      <c r="JHY684" s="275"/>
      <c r="JIM684" s="247"/>
      <c r="JIN684" s="230"/>
      <c r="JIO684" s="275"/>
      <c r="JJC684" s="247"/>
      <c r="JJD684" s="230"/>
      <c r="JJE684" s="275"/>
      <c r="JJS684" s="247"/>
      <c r="JJT684" s="230"/>
      <c r="JJU684" s="275"/>
      <c r="JKI684" s="247"/>
      <c r="JKJ684" s="230"/>
      <c r="JKK684" s="275"/>
      <c r="JKY684" s="247"/>
      <c r="JKZ684" s="230"/>
      <c r="JLA684" s="275"/>
      <c r="JLO684" s="247"/>
      <c r="JLP684" s="230"/>
      <c r="JLQ684" s="275"/>
      <c r="JME684" s="247"/>
      <c r="JMF684" s="230"/>
      <c r="JMG684" s="275"/>
      <c r="JMU684" s="247"/>
      <c r="JMV684" s="230"/>
      <c r="JMW684" s="275"/>
      <c r="JNK684" s="247"/>
      <c r="JNL684" s="230"/>
      <c r="JNM684" s="275"/>
      <c r="JOA684" s="247"/>
      <c r="JOB684" s="230"/>
      <c r="JOC684" s="275"/>
      <c r="JOQ684" s="247"/>
      <c r="JOR684" s="230"/>
      <c r="JOS684" s="275"/>
      <c r="JPG684" s="247"/>
      <c r="JPH684" s="230"/>
      <c r="JPI684" s="275"/>
      <c r="JPW684" s="247"/>
      <c r="JPX684" s="230"/>
      <c r="JPY684" s="275"/>
      <c r="JQM684" s="247"/>
      <c r="JQN684" s="230"/>
      <c r="JQO684" s="275"/>
      <c r="JRC684" s="247"/>
      <c r="JRD684" s="230"/>
      <c r="JRE684" s="275"/>
      <c r="JRS684" s="247"/>
      <c r="JRT684" s="230"/>
      <c r="JRU684" s="275"/>
      <c r="JSI684" s="247"/>
      <c r="JSJ684" s="230"/>
      <c r="JSK684" s="275"/>
      <c r="JSY684" s="247"/>
      <c r="JSZ684" s="230"/>
      <c r="JTA684" s="275"/>
      <c r="JTO684" s="247"/>
      <c r="JTP684" s="230"/>
      <c r="JTQ684" s="275"/>
      <c r="JUE684" s="247"/>
      <c r="JUF684" s="230"/>
      <c r="JUG684" s="275"/>
      <c r="JUU684" s="247"/>
      <c r="JUV684" s="230"/>
      <c r="JUW684" s="275"/>
      <c r="JVK684" s="247"/>
      <c r="JVL684" s="230"/>
      <c r="JVM684" s="275"/>
      <c r="JWA684" s="247"/>
      <c r="JWB684" s="230"/>
      <c r="JWC684" s="275"/>
      <c r="JWQ684" s="247"/>
      <c r="JWR684" s="230"/>
      <c r="JWS684" s="275"/>
      <c r="JXG684" s="247"/>
      <c r="JXH684" s="230"/>
      <c r="JXI684" s="275"/>
      <c r="JXW684" s="247"/>
      <c r="JXX684" s="230"/>
      <c r="JXY684" s="275"/>
      <c r="JYM684" s="247"/>
      <c r="JYN684" s="230"/>
      <c r="JYO684" s="275"/>
      <c r="JZC684" s="247"/>
      <c r="JZD684" s="230"/>
      <c r="JZE684" s="275"/>
      <c r="JZS684" s="247"/>
      <c r="JZT684" s="230"/>
      <c r="JZU684" s="275"/>
      <c r="KAI684" s="247"/>
      <c r="KAJ684" s="230"/>
      <c r="KAK684" s="275"/>
      <c r="KAY684" s="247"/>
      <c r="KAZ684" s="230"/>
      <c r="KBA684" s="275"/>
      <c r="KBO684" s="247"/>
      <c r="KBP684" s="230"/>
      <c r="KBQ684" s="275"/>
      <c r="KCE684" s="247"/>
      <c r="KCF684" s="230"/>
      <c r="KCG684" s="275"/>
      <c r="KCU684" s="247"/>
      <c r="KCV684" s="230"/>
      <c r="KCW684" s="275"/>
      <c r="KDK684" s="247"/>
      <c r="KDL684" s="230"/>
      <c r="KDM684" s="275"/>
      <c r="KEA684" s="247"/>
      <c r="KEB684" s="230"/>
      <c r="KEC684" s="275"/>
      <c r="KEQ684" s="247"/>
      <c r="KER684" s="230"/>
      <c r="KES684" s="275"/>
      <c r="KFG684" s="247"/>
      <c r="KFH684" s="230"/>
      <c r="KFI684" s="275"/>
      <c r="KFW684" s="247"/>
      <c r="KFX684" s="230"/>
      <c r="KFY684" s="275"/>
      <c r="KGM684" s="247"/>
      <c r="KGN684" s="230"/>
      <c r="KGO684" s="275"/>
      <c r="KHC684" s="247"/>
      <c r="KHD684" s="230"/>
      <c r="KHE684" s="275"/>
      <c r="KHS684" s="247"/>
      <c r="KHT684" s="230"/>
      <c r="KHU684" s="275"/>
      <c r="KII684" s="247"/>
      <c r="KIJ684" s="230"/>
      <c r="KIK684" s="275"/>
      <c r="KIY684" s="247"/>
      <c r="KIZ684" s="230"/>
      <c r="KJA684" s="275"/>
      <c r="KJO684" s="247"/>
      <c r="KJP684" s="230"/>
      <c r="KJQ684" s="275"/>
      <c r="KKE684" s="247"/>
      <c r="KKF684" s="230"/>
      <c r="KKG684" s="275"/>
      <c r="KKU684" s="247"/>
      <c r="KKV684" s="230"/>
      <c r="KKW684" s="275"/>
      <c r="KLK684" s="247"/>
      <c r="KLL684" s="230"/>
      <c r="KLM684" s="275"/>
      <c r="KMA684" s="247"/>
      <c r="KMB684" s="230"/>
      <c r="KMC684" s="275"/>
      <c r="KMQ684" s="247"/>
      <c r="KMR684" s="230"/>
      <c r="KMS684" s="275"/>
      <c r="KNG684" s="247"/>
      <c r="KNH684" s="230"/>
      <c r="KNI684" s="275"/>
      <c r="KNW684" s="247"/>
      <c r="KNX684" s="230"/>
      <c r="KNY684" s="275"/>
      <c r="KOM684" s="247"/>
      <c r="KON684" s="230"/>
      <c r="KOO684" s="275"/>
      <c r="KPC684" s="247"/>
      <c r="KPD684" s="230"/>
      <c r="KPE684" s="275"/>
      <c r="KPS684" s="247"/>
      <c r="KPT684" s="230"/>
      <c r="KPU684" s="275"/>
      <c r="KQI684" s="247"/>
      <c r="KQJ684" s="230"/>
      <c r="KQK684" s="275"/>
      <c r="KQY684" s="247"/>
      <c r="KQZ684" s="230"/>
      <c r="KRA684" s="275"/>
      <c r="KRO684" s="247"/>
      <c r="KRP684" s="230"/>
      <c r="KRQ684" s="275"/>
      <c r="KSE684" s="247"/>
      <c r="KSF684" s="230"/>
      <c r="KSG684" s="275"/>
      <c r="KSU684" s="247"/>
      <c r="KSV684" s="230"/>
      <c r="KSW684" s="275"/>
      <c r="KTK684" s="247"/>
      <c r="KTL684" s="230"/>
      <c r="KTM684" s="275"/>
      <c r="KUA684" s="247"/>
      <c r="KUB684" s="230"/>
      <c r="KUC684" s="275"/>
      <c r="KUQ684" s="247"/>
      <c r="KUR684" s="230"/>
      <c r="KUS684" s="275"/>
      <c r="KVG684" s="247"/>
      <c r="KVH684" s="230"/>
      <c r="KVI684" s="275"/>
      <c r="KVW684" s="247"/>
      <c r="KVX684" s="230"/>
      <c r="KVY684" s="275"/>
      <c r="KWM684" s="247"/>
      <c r="KWN684" s="230"/>
      <c r="KWO684" s="275"/>
      <c r="KXC684" s="247"/>
      <c r="KXD684" s="230"/>
      <c r="KXE684" s="275"/>
      <c r="KXS684" s="247"/>
      <c r="KXT684" s="230"/>
      <c r="KXU684" s="275"/>
      <c r="KYI684" s="247"/>
      <c r="KYJ684" s="230"/>
      <c r="KYK684" s="275"/>
      <c r="KYY684" s="247"/>
      <c r="KYZ684" s="230"/>
      <c r="KZA684" s="275"/>
      <c r="KZO684" s="247"/>
      <c r="KZP684" s="230"/>
      <c r="KZQ684" s="275"/>
      <c r="LAE684" s="247"/>
      <c r="LAF684" s="230"/>
      <c r="LAG684" s="275"/>
      <c r="LAU684" s="247"/>
      <c r="LAV684" s="230"/>
      <c r="LAW684" s="275"/>
      <c r="LBK684" s="247"/>
      <c r="LBL684" s="230"/>
      <c r="LBM684" s="275"/>
      <c r="LCA684" s="247"/>
      <c r="LCB684" s="230"/>
      <c r="LCC684" s="275"/>
      <c r="LCQ684" s="247"/>
      <c r="LCR684" s="230"/>
      <c r="LCS684" s="275"/>
      <c r="LDG684" s="247"/>
      <c r="LDH684" s="230"/>
      <c r="LDI684" s="275"/>
      <c r="LDW684" s="247"/>
      <c r="LDX684" s="230"/>
      <c r="LDY684" s="275"/>
      <c r="LEM684" s="247"/>
      <c r="LEN684" s="230"/>
      <c r="LEO684" s="275"/>
      <c r="LFC684" s="247"/>
      <c r="LFD684" s="230"/>
      <c r="LFE684" s="275"/>
      <c r="LFS684" s="247"/>
      <c r="LFT684" s="230"/>
      <c r="LFU684" s="275"/>
      <c r="LGI684" s="247"/>
      <c r="LGJ684" s="230"/>
      <c r="LGK684" s="275"/>
      <c r="LGY684" s="247"/>
      <c r="LGZ684" s="230"/>
      <c r="LHA684" s="275"/>
      <c r="LHO684" s="247"/>
      <c r="LHP684" s="230"/>
      <c r="LHQ684" s="275"/>
      <c r="LIE684" s="247"/>
      <c r="LIF684" s="230"/>
      <c r="LIG684" s="275"/>
      <c r="LIU684" s="247"/>
      <c r="LIV684" s="230"/>
      <c r="LIW684" s="275"/>
      <c r="LJK684" s="247"/>
      <c r="LJL684" s="230"/>
      <c r="LJM684" s="275"/>
      <c r="LKA684" s="247"/>
      <c r="LKB684" s="230"/>
      <c r="LKC684" s="275"/>
      <c r="LKQ684" s="247"/>
      <c r="LKR684" s="230"/>
      <c r="LKS684" s="275"/>
      <c r="LLG684" s="247"/>
      <c r="LLH684" s="230"/>
      <c r="LLI684" s="275"/>
      <c r="LLW684" s="247"/>
      <c r="LLX684" s="230"/>
      <c r="LLY684" s="275"/>
      <c r="LMM684" s="247"/>
      <c r="LMN684" s="230"/>
      <c r="LMO684" s="275"/>
      <c r="LNC684" s="247"/>
      <c r="LND684" s="230"/>
      <c r="LNE684" s="275"/>
      <c r="LNS684" s="247"/>
      <c r="LNT684" s="230"/>
      <c r="LNU684" s="275"/>
      <c r="LOI684" s="247"/>
      <c r="LOJ684" s="230"/>
      <c r="LOK684" s="275"/>
      <c r="LOY684" s="247"/>
      <c r="LOZ684" s="230"/>
      <c r="LPA684" s="275"/>
      <c r="LPO684" s="247"/>
      <c r="LPP684" s="230"/>
      <c r="LPQ684" s="275"/>
      <c r="LQE684" s="247"/>
      <c r="LQF684" s="230"/>
      <c r="LQG684" s="275"/>
      <c r="LQU684" s="247"/>
      <c r="LQV684" s="230"/>
      <c r="LQW684" s="275"/>
      <c r="LRK684" s="247"/>
      <c r="LRL684" s="230"/>
      <c r="LRM684" s="275"/>
      <c r="LSA684" s="247"/>
      <c r="LSB684" s="230"/>
      <c r="LSC684" s="275"/>
      <c r="LSQ684" s="247"/>
      <c r="LSR684" s="230"/>
      <c r="LSS684" s="275"/>
      <c r="LTG684" s="247"/>
      <c r="LTH684" s="230"/>
      <c r="LTI684" s="275"/>
      <c r="LTW684" s="247"/>
      <c r="LTX684" s="230"/>
      <c r="LTY684" s="275"/>
      <c r="LUM684" s="247"/>
      <c r="LUN684" s="230"/>
      <c r="LUO684" s="275"/>
      <c r="LVC684" s="247"/>
      <c r="LVD684" s="230"/>
      <c r="LVE684" s="275"/>
      <c r="LVS684" s="247"/>
      <c r="LVT684" s="230"/>
      <c r="LVU684" s="275"/>
      <c r="LWI684" s="247"/>
      <c r="LWJ684" s="230"/>
      <c r="LWK684" s="275"/>
      <c r="LWY684" s="247"/>
      <c r="LWZ684" s="230"/>
      <c r="LXA684" s="275"/>
      <c r="LXO684" s="247"/>
      <c r="LXP684" s="230"/>
      <c r="LXQ684" s="275"/>
      <c r="LYE684" s="247"/>
      <c r="LYF684" s="230"/>
      <c r="LYG684" s="275"/>
      <c r="LYU684" s="247"/>
      <c r="LYV684" s="230"/>
      <c r="LYW684" s="275"/>
      <c r="LZK684" s="247"/>
      <c r="LZL684" s="230"/>
      <c r="LZM684" s="275"/>
      <c r="MAA684" s="247"/>
      <c r="MAB684" s="230"/>
      <c r="MAC684" s="275"/>
      <c r="MAQ684" s="247"/>
      <c r="MAR684" s="230"/>
      <c r="MAS684" s="275"/>
      <c r="MBG684" s="247"/>
      <c r="MBH684" s="230"/>
      <c r="MBI684" s="275"/>
      <c r="MBW684" s="247"/>
      <c r="MBX684" s="230"/>
      <c r="MBY684" s="275"/>
      <c r="MCM684" s="247"/>
      <c r="MCN684" s="230"/>
      <c r="MCO684" s="275"/>
      <c r="MDC684" s="247"/>
      <c r="MDD684" s="230"/>
      <c r="MDE684" s="275"/>
      <c r="MDS684" s="247"/>
      <c r="MDT684" s="230"/>
      <c r="MDU684" s="275"/>
      <c r="MEI684" s="247"/>
      <c r="MEJ684" s="230"/>
      <c r="MEK684" s="275"/>
      <c r="MEY684" s="247"/>
      <c r="MEZ684" s="230"/>
      <c r="MFA684" s="275"/>
      <c r="MFO684" s="247"/>
      <c r="MFP684" s="230"/>
      <c r="MFQ684" s="275"/>
      <c r="MGE684" s="247"/>
      <c r="MGF684" s="230"/>
      <c r="MGG684" s="275"/>
      <c r="MGU684" s="247"/>
      <c r="MGV684" s="230"/>
      <c r="MGW684" s="275"/>
      <c r="MHK684" s="247"/>
      <c r="MHL684" s="230"/>
      <c r="MHM684" s="275"/>
      <c r="MIA684" s="247"/>
      <c r="MIB684" s="230"/>
      <c r="MIC684" s="275"/>
      <c r="MIQ684" s="247"/>
      <c r="MIR684" s="230"/>
      <c r="MIS684" s="275"/>
      <c r="MJG684" s="247"/>
      <c r="MJH684" s="230"/>
      <c r="MJI684" s="275"/>
      <c r="MJW684" s="247"/>
      <c r="MJX684" s="230"/>
      <c r="MJY684" s="275"/>
      <c r="MKM684" s="247"/>
      <c r="MKN684" s="230"/>
      <c r="MKO684" s="275"/>
      <c r="MLC684" s="247"/>
      <c r="MLD684" s="230"/>
      <c r="MLE684" s="275"/>
      <c r="MLS684" s="247"/>
      <c r="MLT684" s="230"/>
      <c r="MLU684" s="275"/>
      <c r="MMI684" s="247"/>
      <c r="MMJ684" s="230"/>
      <c r="MMK684" s="275"/>
      <c r="MMY684" s="247"/>
      <c r="MMZ684" s="230"/>
      <c r="MNA684" s="275"/>
      <c r="MNO684" s="247"/>
      <c r="MNP684" s="230"/>
      <c r="MNQ684" s="275"/>
      <c r="MOE684" s="247"/>
      <c r="MOF684" s="230"/>
      <c r="MOG684" s="275"/>
      <c r="MOU684" s="247"/>
      <c r="MOV684" s="230"/>
      <c r="MOW684" s="275"/>
      <c r="MPK684" s="247"/>
      <c r="MPL684" s="230"/>
      <c r="MPM684" s="275"/>
      <c r="MQA684" s="247"/>
      <c r="MQB684" s="230"/>
      <c r="MQC684" s="275"/>
      <c r="MQQ684" s="247"/>
      <c r="MQR684" s="230"/>
      <c r="MQS684" s="275"/>
      <c r="MRG684" s="247"/>
      <c r="MRH684" s="230"/>
      <c r="MRI684" s="275"/>
      <c r="MRW684" s="247"/>
      <c r="MRX684" s="230"/>
      <c r="MRY684" s="275"/>
      <c r="MSM684" s="247"/>
      <c r="MSN684" s="230"/>
      <c r="MSO684" s="275"/>
      <c r="MTC684" s="247"/>
      <c r="MTD684" s="230"/>
      <c r="MTE684" s="275"/>
      <c r="MTS684" s="247"/>
      <c r="MTT684" s="230"/>
      <c r="MTU684" s="275"/>
      <c r="MUI684" s="247"/>
      <c r="MUJ684" s="230"/>
      <c r="MUK684" s="275"/>
      <c r="MUY684" s="247"/>
      <c r="MUZ684" s="230"/>
      <c r="MVA684" s="275"/>
      <c r="MVO684" s="247"/>
      <c r="MVP684" s="230"/>
      <c r="MVQ684" s="275"/>
      <c r="MWE684" s="247"/>
      <c r="MWF684" s="230"/>
      <c r="MWG684" s="275"/>
      <c r="MWU684" s="247"/>
      <c r="MWV684" s="230"/>
      <c r="MWW684" s="275"/>
      <c r="MXK684" s="247"/>
      <c r="MXL684" s="230"/>
      <c r="MXM684" s="275"/>
      <c r="MYA684" s="247"/>
      <c r="MYB684" s="230"/>
      <c r="MYC684" s="275"/>
      <c r="MYQ684" s="247"/>
      <c r="MYR684" s="230"/>
      <c r="MYS684" s="275"/>
      <c r="MZG684" s="247"/>
      <c r="MZH684" s="230"/>
      <c r="MZI684" s="275"/>
      <c r="MZW684" s="247"/>
      <c r="MZX684" s="230"/>
      <c r="MZY684" s="275"/>
      <c r="NAM684" s="247"/>
      <c r="NAN684" s="230"/>
      <c r="NAO684" s="275"/>
      <c r="NBC684" s="247"/>
      <c r="NBD684" s="230"/>
      <c r="NBE684" s="275"/>
      <c r="NBS684" s="247"/>
      <c r="NBT684" s="230"/>
      <c r="NBU684" s="275"/>
      <c r="NCI684" s="247"/>
      <c r="NCJ684" s="230"/>
      <c r="NCK684" s="275"/>
      <c r="NCY684" s="247"/>
      <c r="NCZ684" s="230"/>
      <c r="NDA684" s="275"/>
      <c r="NDO684" s="247"/>
      <c r="NDP684" s="230"/>
      <c r="NDQ684" s="275"/>
      <c r="NEE684" s="247"/>
      <c r="NEF684" s="230"/>
      <c r="NEG684" s="275"/>
      <c r="NEU684" s="247"/>
      <c r="NEV684" s="230"/>
      <c r="NEW684" s="275"/>
      <c r="NFK684" s="247"/>
      <c r="NFL684" s="230"/>
      <c r="NFM684" s="275"/>
      <c r="NGA684" s="247"/>
      <c r="NGB684" s="230"/>
      <c r="NGC684" s="275"/>
      <c r="NGQ684" s="247"/>
      <c r="NGR684" s="230"/>
      <c r="NGS684" s="275"/>
      <c r="NHG684" s="247"/>
      <c r="NHH684" s="230"/>
      <c r="NHI684" s="275"/>
      <c r="NHW684" s="247"/>
      <c r="NHX684" s="230"/>
      <c r="NHY684" s="275"/>
      <c r="NIM684" s="247"/>
      <c r="NIN684" s="230"/>
      <c r="NIO684" s="275"/>
      <c r="NJC684" s="247"/>
      <c r="NJD684" s="230"/>
      <c r="NJE684" s="275"/>
      <c r="NJS684" s="247"/>
      <c r="NJT684" s="230"/>
      <c r="NJU684" s="275"/>
      <c r="NKI684" s="247"/>
      <c r="NKJ684" s="230"/>
      <c r="NKK684" s="275"/>
      <c r="NKY684" s="247"/>
      <c r="NKZ684" s="230"/>
      <c r="NLA684" s="275"/>
      <c r="NLO684" s="247"/>
      <c r="NLP684" s="230"/>
      <c r="NLQ684" s="275"/>
      <c r="NME684" s="247"/>
      <c r="NMF684" s="230"/>
      <c r="NMG684" s="275"/>
      <c r="NMU684" s="247"/>
      <c r="NMV684" s="230"/>
      <c r="NMW684" s="275"/>
      <c r="NNK684" s="247"/>
      <c r="NNL684" s="230"/>
      <c r="NNM684" s="275"/>
      <c r="NOA684" s="247"/>
      <c r="NOB684" s="230"/>
      <c r="NOC684" s="275"/>
      <c r="NOQ684" s="247"/>
      <c r="NOR684" s="230"/>
      <c r="NOS684" s="275"/>
      <c r="NPG684" s="247"/>
      <c r="NPH684" s="230"/>
      <c r="NPI684" s="275"/>
      <c r="NPW684" s="247"/>
      <c r="NPX684" s="230"/>
      <c r="NPY684" s="275"/>
      <c r="NQM684" s="247"/>
      <c r="NQN684" s="230"/>
      <c r="NQO684" s="275"/>
      <c r="NRC684" s="247"/>
      <c r="NRD684" s="230"/>
      <c r="NRE684" s="275"/>
      <c r="NRS684" s="247"/>
      <c r="NRT684" s="230"/>
      <c r="NRU684" s="275"/>
      <c r="NSI684" s="247"/>
      <c r="NSJ684" s="230"/>
      <c r="NSK684" s="275"/>
      <c r="NSY684" s="247"/>
      <c r="NSZ684" s="230"/>
      <c r="NTA684" s="275"/>
      <c r="NTO684" s="247"/>
      <c r="NTP684" s="230"/>
      <c r="NTQ684" s="275"/>
      <c r="NUE684" s="247"/>
      <c r="NUF684" s="230"/>
      <c r="NUG684" s="275"/>
      <c r="NUU684" s="247"/>
      <c r="NUV684" s="230"/>
      <c r="NUW684" s="275"/>
      <c r="NVK684" s="247"/>
      <c r="NVL684" s="230"/>
      <c r="NVM684" s="275"/>
      <c r="NWA684" s="247"/>
      <c r="NWB684" s="230"/>
      <c r="NWC684" s="275"/>
      <c r="NWQ684" s="247"/>
      <c r="NWR684" s="230"/>
      <c r="NWS684" s="275"/>
      <c r="NXG684" s="247"/>
      <c r="NXH684" s="230"/>
      <c r="NXI684" s="275"/>
      <c r="NXW684" s="247"/>
      <c r="NXX684" s="230"/>
      <c r="NXY684" s="275"/>
      <c r="NYM684" s="247"/>
      <c r="NYN684" s="230"/>
      <c r="NYO684" s="275"/>
      <c r="NZC684" s="247"/>
      <c r="NZD684" s="230"/>
      <c r="NZE684" s="275"/>
      <c r="NZS684" s="247"/>
      <c r="NZT684" s="230"/>
      <c r="NZU684" s="275"/>
      <c r="OAI684" s="247"/>
      <c r="OAJ684" s="230"/>
      <c r="OAK684" s="275"/>
      <c r="OAY684" s="247"/>
      <c r="OAZ684" s="230"/>
      <c r="OBA684" s="275"/>
      <c r="OBO684" s="247"/>
      <c r="OBP684" s="230"/>
      <c r="OBQ684" s="275"/>
      <c r="OCE684" s="247"/>
      <c r="OCF684" s="230"/>
      <c r="OCG684" s="275"/>
      <c r="OCU684" s="247"/>
      <c r="OCV684" s="230"/>
      <c r="OCW684" s="275"/>
      <c r="ODK684" s="247"/>
      <c r="ODL684" s="230"/>
      <c r="ODM684" s="275"/>
      <c r="OEA684" s="247"/>
      <c r="OEB684" s="230"/>
      <c r="OEC684" s="275"/>
      <c r="OEQ684" s="247"/>
      <c r="OER684" s="230"/>
      <c r="OES684" s="275"/>
      <c r="OFG684" s="247"/>
      <c r="OFH684" s="230"/>
      <c r="OFI684" s="275"/>
      <c r="OFW684" s="247"/>
      <c r="OFX684" s="230"/>
      <c r="OFY684" s="275"/>
      <c r="OGM684" s="247"/>
      <c r="OGN684" s="230"/>
      <c r="OGO684" s="275"/>
      <c r="OHC684" s="247"/>
      <c r="OHD684" s="230"/>
      <c r="OHE684" s="275"/>
      <c r="OHS684" s="247"/>
      <c r="OHT684" s="230"/>
      <c r="OHU684" s="275"/>
      <c r="OII684" s="247"/>
      <c r="OIJ684" s="230"/>
      <c r="OIK684" s="275"/>
      <c r="OIY684" s="247"/>
      <c r="OIZ684" s="230"/>
      <c r="OJA684" s="275"/>
      <c r="OJO684" s="247"/>
      <c r="OJP684" s="230"/>
      <c r="OJQ684" s="275"/>
      <c r="OKE684" s="247"/>
      <c r="OKF684" s="230"/>
      <c r="OKG684" s="275"/>
      <c r="OKU684" s="247"/>
      <c r="OKV684" s="230"/>
      <c r="OKW684" s="275"/>
      <c r="OLK684" s="247"/>
      <c r="OLL684" s="230"/>
      <c r="OLM684" s="275"/>
      <c r="OMA684" s="247"/>
      <c r="OMB684" s="230"/>
      <c r="OMC684" s="275"/>
      <c r="OMQ684" s="247"/>
      <c r="OMR684" s="230"/>
      <c r="OMS684" s="275"/>
      <c r="ONG684" s="247"/>
      <c r="ONH684" s="230"/>
      <c r="ONI684" s="275"/>
      <c r="ONW684" s="247"/>
      <c r="ONX684" s="230"/>
      <c r="ONY684" s="275"/>
      <c r="OOM684" s="247"/>
      <c r="OON684" s="230"/>
      <c r="OOO684" s="275"/>
      <c r="OPC684" s="247"/>
      <c r="OPD684" s="230"/>
      <c r="OPE684" s="275"/>
      <c r="OPS684" s="247"/>
      <c r="OPT684" s="230"/>
      <c r="OPU684" s="275"/>
      <c r="OQI684" s="247"/>
      <c r="OQJ684" s="230"/>
      <c r="OQK684" s="275"/>
      <c r="OQY684" s="247"/>
      <c r="OQZ684" s="230"/>
      <c r="ORA684" s="275"/>
      <c r="ORO684" s="247"/>
      <c r="ORP684" s="230"/>
      <c r="ORQ684" s="275"/>
      <c r="OSE684" s="247"/>
      <c r="OSF684" s="230"/>
      <c r="OSG684" s="275"/>
      <c r="OSU684" s="247"/>
      <c r="OSV684" s="230"/>
      <c r="OSW684" s="275"/>
      <c r="OTK684" s="247"/>
      <c r="OTL684" s="230"/>
      <c r="OTM684" s="275"/>
      <c r="OUA684" s="247"/>
      <c r="OUB684" s="230"/>
      <c r="OUC684" s="275"/>
      <c r="OUQ684" s="247"/>
      <c r="OUR684" s="230"/>
      <c r="OUS684" s="275"/>
      <c r="OVG684" s="247"/>
      <c r="OVH684" s="230"/>
      <c r="OVI684" s="275"/>
      <c r="OVW684" s="247"/>
      <c r="OVX684" s="230"/>
      <c r="OVY684" s="275"/>
      <c r="OWM684" s="247"/>
      <c r="OWN684" s="230"/>
      <c r="OWO684" s="275"/>
      <c r="OXC684" s="247"/>
      <c r="OXD684" s="230"/>
      <c r="OXE684" s="275"/>
      <c r="OXS684" s="247"/>
      <c r="OXT684" s="230"/>
      <c r="OXU684" s="275"/>
      <c r="OYI684" s="247"/>
      <c r="OYJ684" s="230"/>
      <c r="OYK684" s="275"/>
      <c r="OYY684" s="247"/>
      <c r="OYZ684" s="230"/>
      <c r="OZA684" s="275"/>
      <c r="OZO684" s="247"/>
      <c r="OZP684" s="230"/>
      <c r="OZQ684" s="275"/>
      <c r="PAE684" s="247"/>
      <c r="PAF684" s="230"/>
      <c r="PAG684" s="275"/>
      <c r="PAU684" s="247"/>
      <c r="PAV684" s="230"/>
      <c r="PAW684" s="275"/>
      <c r="PBK684" s="247"/>
      <c r="PBL684" s="230"/>
      <c r="PBM684" s="275"/>
      <c r="PCA684" s="247"/>
      <c r="PCB684" s="230"/>
      <c r="PCC684" s="275"/>
      <c r="PCQ684" s="247"/>
      <c r="PCR684" s="230"/>
      <c r="PCS684" s="275"/>
      <c r="PDG684" s="247"/>
      <c r="PDH684" s="230"/>
      <c r="PDI684" s="275"/>
      <c r="PDW684" s="247"/>
      <c r="PDX684" s="230"/>
      <c r="PDY684" s="275"/>
      <c r="PEM684" s="247"/>
      <c r="PEN684" s="230"/>
      <c r="PEO684" s="275"/>
      <c r="PFC684" s="247"/>
      <c r="PFD684" s="230"/>
      <c r="PFE684" s="275"/>
      <c r="PFS684" s="247"/>
      <c r="PFT684" s="230"/>
      <c r="PFU684" s="275"/>
      <c r="PGI684" s="247"/>
      <c r="PGJ684" s="230"/>
      <c r="PGK684" s="275"/>
      <c r="PGY684" s="247"/>
      <c r="PGZ684" s="230"/>
      <c r="PHA684" s="275"/>
      <c r="PHO684" s="247"/>
      <c r="PHP684" s="230"/>
      <c r="PHQ684" s="275"/>
      <c r="PIE684" s="247"/>
      <c r="PIF684" s="230"/>
      <c r="PIG684" s="275"/>
      <c r="PIU684" s="247"/>
      <c r="PIV684" s="230"/>
      <c r="PIW684" s="275"/>
      <c r="PJK684" s="247"/>
      <c r="PJL684" s="230"/>
      <c r="PJM684" s="275"/>
      <c r="PKA684" s="247"/>
      <c r="PKB684" s="230"/>
      <c r="PKC684" s="275"/>
      <c r="PKQ684" s="247"/>
      <c r="PKR684" s="230"/>
      <c r="PKS684" s="275"/>
      <c r="PLG684" s="247"/>
      <c r="PLH684" s="230"/>
      <c r="PLI684" s="275"/>
      <c r="PLW684" s="247"/>
      <c r="PLX684" s="230"/>
      <c r="PLY684" s="275"/>
      <c r="PMM684" s="247"/>
      <c r="PMN684" s="230"/>
      <c r="PMO684" s="275"/>
      <c r="PNC684" s="247"/>
      <c r="PND684" s="230"/>
      <c r="PNE684" s="275"/>
      <c r="PNS684" s="247"/>
      <c r="PNT684" s="230"/>
      <c r="PNU684" s="275"/>
      <c r="POI684" s="247"/>
      <c r="POJ684" s="230"/>
      <c r="POK684" s="275"/>
      <c r="POY684" s="247"/>
      <c r="POZ684" s="230"/>
      <c r="PPA684" s="275"/>
      <c r="PPO684" s="247"/>
      <c r="PPP684" s="230"/>
      <c r="PPQ684" s="275"/>
      <c r="PQE684" s="247"/>
      <c r="PQF684" s="230"/>
      <c r="PQG684" s="275"/>
      <c r="PQU684" s="247"/>
      <c r="PQV684" s="230"/>
      <c r="PQW684" s="275"/>
      <c r="PRK684" s="247"/>
      <c r="PRL684" s="230"/>
      <c r="PRM684" s="275"/>
      <c r="PSA684" s="247"/>
      <c r="PSB684" s="230"/>
      <c r="PSC684" s="275"/>
      <c r="PSQ684" s="247"/>
      <c r="PSR684" s="230"/>
      <c r="PSS684" s="275"/>
      <c r="PTG684" s="247"/>
      <c r="PTH684" s="230"/>
      <c r="PTI684" s="275"/>
      <c r="PTW684" s="247"/>
      <c r="PTX684" s="230"/>
      <c r="PTY684" s="275"/>
      <c r="PUM684" s="247"/>
      <c r="PUN684" s="230"/>
      <c r="PUO684" s="275"/>
      <c r="PVC684" s="247"/>
      <c r="PVD684" s="230"/>
      <c r="PVE684" s="275"/>
      <c r="PVS684" s="247"/>
      <c r="PVT684" s="230"/>
      <c r="PVU684" s="275"/>
      <c r="PWI684" s="247"/>
      <c r="PWJ684" s="230"/>
      <c r="PWK684" s="275"/>
      <c r="PWY684" s="247"/>
      <c r="PWZ684" s="230"/>
      <c r="PXA684" s="275"/>
      <c r="PXO684" s="247"/>
      <c r="PXP684" s="230"/>
      <c r="PXQ684" s="275"/>
      <c r="PYE684" s="247"/>
      <c r="PYF684" s="230"/>
      <c r="PYG684" s="275"/>
      <c r="PYU684" s="247"/>
      <c r="PYV684" s="230"/>
      <c r="PYW684" s="275"/>
      <c r="PZK684" s="247"/>
      <c r="PZL684" s="230"/>
      <c r="PZM684" s="275"/>
      <c r="QAA684" s="247"/>
      <c r="QAB684" s="230"/>
      <c r="QAC684" s="275"/>
      <c r="QAQ684" s="247"/>
      <c r="QAR684" s="230"/>
      <c r="QAS684" s="275"/>
      <c r="QBG684" s="247"/>
      <c r="QBH684" s="230"/>
      <c r="QBI684" s="275"/>
      <c r="QBW684" s="247"/>
      <c r="QBX684" s="230"/>
      <c r="QBY684" s="275"/>
      <c r="QCM684" s="247"/>
      <c r="QCN684" s="230"/>
      <c r="QCO684" s="275"/>
      <c r="QDC684" s="247"/>
      <c r="QDD684" s="230"/>
      <c r="QDE684" s="275"/>
      <c r="QDS684" s="247"/>
      <c r="QDT684" s="230"/>
      <c r="QDU684" s="275"/>
      <c r="QEI684" s="247"/>
      <c r="QEJ684" s="230"/>
      <c r="QEK684" s="275"/>
      <c r="QEY684" s="247"/>
      <c r="QEZ684" s="230"/>
      <c r="QFA684" s="275"/>
      <c r="QFO684" s="247"/>
      <c r="QFP684" s="230"/>
      <c r="QFQ684" s="275"/>
      <c r="QGE684" s="247"/>
      <c r="QGF684" s="230"/>
      <c r="QGG684" s="275"/>
      <c r="QGU684" s="247"/>
      <c r="QGV684" s="230"/>
      <c r="QGW684" s="275"/>
      <c r="QHK684" s="247"/>
      <c r="QHL684" s="230"/>
      <c r="QHM684" s="275"/>
      <c r="QIA684" s="247"/>
      <c r="QIB684" s="230"/>
      <c r="QIC684" s="275"/>
      <c r="QIQ684" s="247"/>
      <c r="QIR684" s="230"/>
      <c r="QIS684" s="275"/>
      <c r="QJG684" s="247"/>
      <c r="QJH684" s="230"/>
      <c r="QJI684" s="275"/>
      <c r="QJW684" s="247"/>
      <c r="QJX684" s="230"/>
      <c r="QJY684" s="275"/>
      <c r="QKM684" s="247"/>
      <c r="QKN684" s="230"/>
      <c r="QKO684" s="275"/>
      <c r="QLC684" s="247"/>
      <c r="QLD684" s="230"/>
      <c r="QLE684" s="275"/>
      <c r="QLS684" s="247"/>
      <c r="QLT684" s="230"/>
      <c r="QLU684" s="275"/>
      <c r="QMI684" s="247"/>
      <c r="QMJ684" s="230"/>
      <c r="QMK684" s="275"/>
      <c r="QMY684" s="247"/>
      <c r="QMZ684" s="230"/>
      <c r="QNA684" s="275"/>
      <c r="QNO684" s="247"/>
      <c r="QNP684" s="230"/>
      <c r="QNQ684" s="275"/>
      <c r="QOE684" s="247"/>
      <c r="QOF684" s="230"/>
      <c r="QOG684" s="275"/>
      <c r="QOU684" s="247"/>
      <c r="QOV684" s="230"/>
      <c r="QOW684" s="275"/>
      <c r="QPK684" s="247"/>
      <c r="QPL684" s="230"/>
      <c r="QPM684" s="275"/>
      <c r="QQA684" s="247"/>
      <c r="QQB684" s="230"/>
      <c r="QQC684" s="275"/>
      <c r="QQQ684" s="247"/>
      <c r="QQR684" s="230"/>
      <c r="QQS684" s="275"/>
      <c r="QRG684" s="247"/>
      <c r="QRH684" s="230"/>
      <c r="QRI684" s="275"/>
      <c r="QRW684" s="247"/>
      <c r="QRX684" s="230"/>
      <c r="QRY684" s="275"/>
      <c r="QSM684" s="247"/>
      <c r="QSN684" s="230"/>
      <c r="QSO684" s="275"/>
      <c r="QTC684" s="247"/>
      <c r="QTD684" s="230"/>
      <c r="QTE684" s="275"/>
      <c r="QTS684" s="247"/>
      <c r="QTT684" s="230"/>
      <c r="QTU684" s="275"/>
      <c r="QUI684" s="247"/>
      <c r="QUJ684" s="230"/>
      <c r="QUK684" s="275"/>
      <c r="QUY684" s="247"/>
      <c r="QUZ684" s="230"/>
      <c r="QVA684" s="275"/>
      <c r="QVO684" s="247"/>
      <c r="QVP684" s="230"/>
      <c r="QVQ684" s="275"/>
      <c r="QWE684" s="247"/>
      <c r="QWF684" s="230"/>
      <c r="QWG684" s="275"/>
      <c r="QWU684" s="247"/>
      <c r="QWV684" s="230"/>
      <c r="QWW684" s="275"/>
      <c r="QXK684" s="247"/>
      <c r="QXL684" s="230"/>
      <c r="QXM684" s="275"/>
      <c r="QYA684" s="247"/>
      <c r="QYB684" s="230"/>
      <c r="QYC684" s="275"/>
      <c r="QYQ684" s="247"/>
      <c r="QYR684" s="230"/>
      <c r="QYS684" s="275"/>
      <c r="QZG684" s="247"/>
      <c r="QZH684" s="230"/>
      <c r="QZI684" s="275"/>
      <c r="QZW684" s="247"/>
      <c r="QZX684" s="230"/>
      <c r="QZY684" s="275"/>
      <c r="RAM684" s="247"/>
      <c r="RAN684" s="230"/>
      <c r="RAO684" s="275"/>
      <c r="RBC684" s="247"/>
      <c r="RBD684" s="230"/>
      <c r="RBE684" s="275"/>
      <c r="RBS684" s="247"/>
      <c r="RBT684" s="230"/>
      <c r="RBU684" s="275"/>
      <c r="RCI684" s="247"/>
      <c r="RCJ684" s="230"/>
      <c r="RCK684" s="275"/>
      <c r="RCY684" s="247"/>
      <c r="RCZ684" s="230"/>
      <c r="RDA684" s="275"/>
      <c r="RDO684" s="247"/>
      <c r="RDP684" s="230"/>
      <c r="RDQ684" s="275"/>
      <c r="REE684" s="247"/>
      <c r="REF684" s="230"/>
      <c r="REG684" s="275"/>
      <c r="REU684" s="247"/>
      <c r="REV684" s="230"/>
      <c r="REW684" s="275"/>
      <c r="RFK684" s="247"/>
      <c r="RFL684" s="230"/>
      <c r="RFM684" s="275"/>
      <c r="RGA684" s="247"/>
      <c r="RGB684" s="230"/>
      <c r="RGC684" s="275"/>
      <c r="RGQ684" s="247"/>
      <c r="RGR684" s="230"/>
      <c r="RGS684" s="275"/>
      <c r="RHG684" s="247"/>
      <c r="RHH684" s="230"/>
      <c r="RHI684" s="275"/>
      <c r="RHW684" s="247"/>
      <c r="RHX684" s="230"/>
      <c r="RHY684" s="275"/>
      <c r="RIM684" s="247"/>
      <c r="RIN684" s="230"/>
      <c r="RIO684" s="275"/>
      <c r="RJC684" s="247"/>
      <c r="RJD684" s="230"/>
      <c r="RJE684" s="275"/>
      <c r="RJS684" s="247"/>
      <c r="RJT684" s="230"/>
      <c r="RJU684" s="275"/>
      <c r="RKI684" s="247"/>
      <c r="RKJ684" s="230"/>
      <c r="RKK684" s="275"/>
      <c r="RKY684" s="247"/>
      <c r="RKZ684" s="230"/>
      <c r="RLA684" s="275"/>
      <c r="RLO684" s="247"/>
      <c r="RLP684" s="230"/>
      <c r="RLQ684" s="275"/>
      <c r="RME684" s="247"/>
      <c r="RMF684" s="230"/>
      <c r="RMG684" s="275"/>
      <c r="RMU684" s="247"/>
      <c r="RMV684" s="230"/>
      <c r="RMW684" s="275"/>
      <c r="RNK684" s="247"/>
      <c r="RNL684" s="230"/>
      <c r="RNM684" s="275"/>
      <c r="ROA684" s="247"/>
      <c r="ROB684" s="230"/>
      <c r="ROC684" s="275"/>
      <c r="ROQ684" s="247"/>
      <c r="ROR684" s="230"/>
      <c r="ROS684" s="275"/>
      <c r="RPG684" s="247"/>
      <c r="RPH684" s="230"/>
      <c r="RPI684" s="275"/>
      <c r="RPW684" s="247"/>
      <c r="RPX684" s="230"/>
      <c r="RPY684" s="275"/>
      <c r="RQM684" s="247"/>
      <c r="RQN684" s="230"/>
      <c r="RQO684" s="275"/>
      <c r="RRC684" s="247"/>
      <c r="RRD684" s="230"/>
      <c r="RRE684" s="275"/>
      <c r="RRS684" s="247"/>
      <c r="RRT684" s="230"/>
      <c r="RRU684" s="275"/>
      <c r="RSI684" s="247"/>
      <c r="RSJ684" s="230"/>
      <c r="RSK684" s="275"/>
      <c r="RSY684" s="247"/>
      <c r="RSZ684" s="230"/>
      <c r="RTA684" s="275"/>
      <c r="RTO684" s="247"/>
      <c r="RTP684" s="230"/>
      <c r="RTQ684" s="275"/>
      <c r="RUE684" s="247"/>
      <c r="RUF684" s="230"/>
      <c r="RUG684" s="275"/>
      <c r="RUU684" s="247"/>
      <c r="RUV684" s="230"/>
      <c r="RUW684" s="275"/>
      <c r="RVK684" s="247"/>
      <c r="RVL684" s="230"/>
      <c r="RVM684" s="275"/>
      <c r="RWA684" s="247"/>
      <c r="RWB684" s="230"/>
      <c r="RWC684" s="275"/>
      <c r="RWQ684" s="247"/>
      <c r="RWR684" s="230"/>
      <c r="RWS684" s="275"/>
      <c r="RXG684" s="247"/>
      <c r="RXH684" s="230"/>
      <c r="RXI684" s="275"/>
      <c r="RXW684" s="247"/>
      <c r="RXX684" s="230"/>
      <c r="RXY684" s="275"/>
      <c r="RYM684" s="247"/>
      <c r="RYN684" s="230"/>
      <c r="RYO684" s="275"/>
      <c r="RZC684" s="247"/>
      <c r="RZD684" s="230"/>
      <c r="RZE684" s="275"/>
      <c r="RZS684" s="247"/>
      <c r="RZT684" s="230"/>
      <c r="RZU684" s="275"/>
      <c r="SAI684" s="247"/>
      <c r="SAJ684" s="230"/>
      <c r="SAK684" s="275"/>
      <c r="SAY684" s="247"/>
      <c r="SAZ684" s="230"/>
      <c r="SBA684" s="275"/>
      <c r="SBO684" s="247"/>
      <c r="SBP684" s="230"/>
      <c r="SBQ684" s="275"/>
      <c r="SCE684" s="247"/>
      <c r="SCF684" s="230"/>
      <c r="SCG684" s="275"/>
      <c r="SCU684" s="247"/>
      <c r="SCV684" s="230"/>
      <c r="SCW684" s="275"/>
      <c r="SDK684" s="247"/>
      <c r="SDL684" s="230"/>
      <c r="SDM684" s="275"/>
      <c r="SEA684" s="247"/>
      <c r="SEB684" s="230"/>
      <c r="SEC684" s="275"/>
      <c r="SEQ684" s="247"/>
      <c r="SER684" s="230"/>
      <c r="SES684" s="275"/>
      <c r="SFG684" s="247"/>
      <c r="SFH684" s="230"/>
      <c r="SFI684" s="275"/>
      <c r="SFW684" s="247"/>
      <c r="SFX684" s="230"/>
      <c r="SFY684" s="275"/>
      <c r="SGM684" s="247"/>
      <c r="SGN684" s="230"/>
      <c r="SGO684" s="275"/>
      <c r="SHC684" s="247"/>
      <c r="SHD684" s="230"/>
      <c r="SHE684" s="275"/>
      <c r="SHS684" s="247"/>
      <c r="SHT684" s="230"/>
      <c r="SHU684" s="275"/>
      <c r="SII684" s="247"/>
      <c r="SIJ684" s="230"/>
      <c r="SIK684" s="275"/>
      <c r="SIY684" s="247"/>
      <c r="SIZ684" s="230"/>
      <c r="SJA684" s="275"/>
      <c r="SJO684" s="247"/>
      <c r="SJP684" s="230"/>
      <c r="SJQ684" s="275"/>
      <c r="SKE684" s="247"/>
      <c r="SKF684" s="230"/>
      <c r="SKG684" s="275"/>
      <c r="SKU684" s="247"/>
      <c r="SKV684" s="230"/>
      <c r="SKW684" s="275"/>
      <c r="SLK684" s="247"/>
      <c r="SLL684" s="230"/>
      <c r="SLM684" s="275"/>
      <c r="SMA684" s="247"/>
      <c r="SMB684" s="230"/>
      <c r="SMC684" s="275"/>
      <c r="SMQ684" s="247"/>
      <c r="SMR684" s="230"/>
      <c r="SMS684" s="275"/>
      <c r="SNG684" s="247"/>
      <c r="SNH684" s="230"/>
      <c r="SNI684" s="275"/>
      <c r="SNW684" s="247"/>
      <c r="SNX684" s="230"/>
      <c r="SNY684" s="275"/>
      <c r="SOM684" s="247"/>
      <c r="SON684" s="230"/>
      <c r="SOO684" s="275"/>
      <c r="SPC684" s="247"/>
      <c r="SPD684" s="230"/>
      <c r="SPE684" s="275"/>
      <c r="SPS684" s="247"/>
      <c r="SPT684" s="230"/>
      <c r="SPU684" s="275"/>
      <c r="SQI684" s="247"/>
      <c r="SQJ684" s="230"/>
      <c r="SQK684" s="275"/>
      <c r="SQY684" s="247"/>
      <c r="SQZ684" s="230"/>
      <c r="SRA684" s="275"/>
      <c r="SRO684" s="247"/>
      <c r="SRP684" s="230"/>
      <c r="SRQ684" s="275"/>
      <c r="SSE684" s="247"/>
      <c r="SSF684" s="230"/>
      <c r="SSG684" s="275"/>
      <c r="SSU684" s="247"/>
      <c r="SSV684" s="230"/>
      <c r="SSW684" s="275"/>
      <c r="STK684" s="247"/>
      <c r="STL684" s="230"/>
      <c r="STM684" s="275"/>
      <c r="SUA684" s="247"/>
      <c r="SUB684" s="230"/>
      <c r="SUC684" s="275"/>
      <c r="SUQ684" s="247"/>
      <c r="SUR684" s="230"/>
      <c r="SUS684" s="275"/>
      <c r="SVG684" s="247"/>
      <c r="SVH684" s="230"/>
      <c r="SVI684" s="275"/>
      <c r="SVW684" s="247"/>
      <c r="SVX684" s="230"/>
      <c r="SVY684" s="275"/>
      <c r="SWM684" s="247"/>
      <c r="SWN684" s="230"/>
      <c r="SWO684" s="275"/>
      <c r="SXC684" s="247"/>
      <c r="SXD684" s="230"/>
      <c r="SXE684" s="275"/>
      <c r="SXS684" s="247"/>
      <c r="SXT684" s="230"/>
      <c r="SXU684" s="275"/>
      <c r="SYI684" s="247"/>
      <c r="SYJ684" s="230"/>
      <c r="SYK684" s="275"/>
      <c r="SYY684" s="247"/>
      <c r="SYZ684" s="230"/>
      <c r="SZA684" s="275"/>
      <c r="SZO684" s="247"/>
      <c r="SZP684" s="230"/>
      <c r="SZQ684" s="275"/>
      <c r="TAE684" s="247"/>
      <c r="TAF684" s="230"/>
      <c r="TAG684" s="275"/>
      <c r="TAU684" s="247"/>
      <c r="TAV684" s="230"/>
      <c r="TAW684" s="275"/>
      <c r="TBK684" s="247"/>
      <c r="TBL684" s="230"/>
      <c r="TBM684" s="275"/>
      <c r="TCA684" s="247"/>
      <c r="TCB684" s="230"/>
      <c r="TCC684" s="275"/>
      <c r="TCQ684" s="247"/>
      <c r="TCR684" s="230"/>
      <c r="TCS684" s="275"/>
      <c r="TDG684" s="247"/>
      <c r="TDH684" s="230"/>
      <c r="TDI684" s="275"/>
      <c r="TDW684" s="247"/>
      <c r="TDX684" s="230"/>
      <c r="TDY684" s="275"/>
      <c r="TEM684" s="247"/>
      <c r="TEN684" s="230"/>
      <c r="TEO684" s="275"/>
      <c r="TFC684" s="247"/>
      <c r="TFD684" s="230"/>
      <c r="TFE684" s="275"/>
      <c r="TFS684" s="247"/>
      <c r="TFT684" s="230"/>
      <c r="TFU684" s="275"/>
      <c r="TGI684" s="247"/>
      <c r="TGJ684" s="230"/>
      <c r="TGK684" s="275"/>
      <c r="TGY684" s="247"/>
      <c r="TGZ684" s="230"/>
      <c r="THA684" s="275"/>
      <c r="THO684" s="247"/>
      <c r="THP684" s="230"/>
      <c r="THQ684" s="275"/>
      <c r="TIE684" s="247"/>
      <c r="TIF684" s="230"/>
      <c r="TIG684" s="275"/>
      <c r="TIU684" s="247"/>
      <c r="TIV684" s="230"/>
      <c r="TIW684" s="275"/>
      <c r="TJK684" s="247"/>
      <c r="TJL684" s="230"/>
      <c r="TJM684" s="275"/>
      <c r="TKA684" s="247"/>
      <c r="TKB684" s="230"/>
      <c r="TKC684" s="275"/>
      <c r="TKQ684" s="247"/>
      <c r="TKR684" s="230"/>
      <c r="TKS684" s="275"/>
      <c r="TLG684" s="247"/>
      <c r="TLH684" s="230"/>
      <c r="TLI684" s="275"/>
      <c r="TLW684" s="247"/>
      <c r="TLX684" s="230"/>
      <c r="TLY684" s="275"/>
      <c r="TMM684" s="247"/>
      <c r="TMN684" s="230"/>
      <c r="TMO684" s="275"/>
      <c r="TNC684" s="247"/>
      <c r="TND684" s="230"/>
      <c r="TNE684" s="275"/>
      <c r="TNS684" s="247"/>
      <c r="TNT684" s="230"/>
      <c r="TNU684" s="275"/>
      <c r="TOI684" s="247"/>
      <c r="TOJ684" s="230"/>
      <c r="TOK684" s="275"/>
      <c r="TOY684" s="247"/>
      <c r="TOZ684" s="230"/>
      <c r="TPA684" s="275"/>
      <c r="TPO684" s="247"/>
      <c r="TPP684" s="230"/>
      <c r="TPQ684" s="275"/>
      <c r="TQE684" s="247"/>
      <c r="TQF684" s="230"/>
      <c r="TQG684" s="275"/>
      <c r="TQU684" s="247"/>
      <c r="TQV684" s="230"/>
      <c r="TQW684" s="275"/>
      <c r="TRK684" s="247"/>
      <c r="TRL684" s="230"/>
      <c r="TRM684" s="275"/>
      <c r="TSA684" s="247"/>
      <c r="TSB684" s="230"/>
      <c r="TSC684" s="275"/>
      <c r="TSQ684" s="247"/>
      <c r="TSR684" s="230"/>
      <c r="TSS684" s="275"/>
      <c r="TTG684" s="247"/>
      <c r="TTH684" s="230"/>
      <c r="TTI684" s="275"/>
      <c r="TTW684" s="247"/>
      <c r="TTX684" s="230"/>
      <c r="TTY684" s="275"/>
      <c r="TUM684" s="247"/>
      <c r="TUN684" s="230"/>
      <c r="TUO684" s="275"/>
      <c r="TVC684" s="247"/>
      <c r="TVD684" s="230"/>
      <c r="TVE684" s="275"/>
      <c r="TVS684" s="247"/>
      <c r="TVT684" s="230"/>
      <c r="TVU684" s="275"/>
      <c r="TWI684" s="247"/>
      <c r="TWJ684" s="230"/>
      <c r="TWK684" s="275"/>
      <c r="TWY684" s="247"/>
      <c r="TWZ684" s="230"/>
      <c r="TXA684" s="275"/>
      <c r="TXO684" s="247"/>
      <c r="TXP684" s="230"/>
      <c r="TXQ684" s="275"/>
      <c r="TYE684" s="247"/>
      <c r="TYF684" s="230"/>
      <c r="TYG684" s="275"/>
      <c r="TYU684" s="247"/>
      <c r="TYV684" s="230"/>
      <c r="TYW684" s="275"/>
      <c r="TZK684" s="247"/>
      <c r="TZL684" s="230"/>
      <c r="TZM684" s="275"/>
      <c r="UAA684" s="247"/>
      <c r="UAB684" s="230"/>
      <c r="UAC684" s="275"/>
      <c r="UAQ684" s="247"/>
      <c r="UAR684" s="230"/>
      <c r="UAS684" s="275"/>
      <c r="UBG684" s="247"/>
      <c r="UBH684" s="230"/>
      <c r="UBI684" s="275"/>
      <c r="UBW684" s="247"/>
      <c r="UBX684" s="230"/>
      <c r="UBY684" s="275"/>
      <c r="UCM684" s="247"/>
      <c r="UCN684" s="230"/>
      <c r="UCO684" s="275"/>
      <c r="UDC684" s="247"/>
      <c r="UDD684" s="230"/>
      <c r="UDE684" s="275"/>
      <c r="UDS684" s="247"/>
      <c r="UDT684" s="230"/>
      <c r="UDU684" s="275"/>
      <c r="UEI684" s="247"/>
      <c r="UEJ684" s="230"/>
      <c r="UEK684" s="275"/>
      <c r="UEY684" s="247"/>
      <c r="UEZ684" s="230"/>
      <c r="UFA684" s="275"/>
      <c r="UFO684" s="247"/>
      <c r="UFP684" s="230"/>
      <c r="UFQ684" s="275"/>
      <c r="UGE684" s="247"/>
      <c r="UGF684" s="230"/>
      <c r="UGG684" s="275"/>
      <c r="UGU684" s="247"/>
      <c r="UGV684" s="230"/>
      <c r="UGW684" s="275"/>
      <c r="UHK684" s="247"/>
      <c r="UHL684" s="230"/>
      <c r="UHM684" s="275"/>
      <c r="UIA684" s="247"/>
      <c r="UIB684" s="230"/>
      <c r="UIC684" s="275"/>
      <c r="UIQ684" s="247"/>
      <c r="UIR684" s="230"/>
      <c r="UIS684" s="275"/>
      <c r="UJG684" s="247"/>
      <c r="UJH684" s="230"/>
      <c r="UJI684" s="275"/>
      <c r="UJW684" s="247"/>
      <c r="UJX684" s="230"/>
      <c r="UJY684" s="275"/>
      <c r="UKM684" s="247"/>
      <c r="UKN684" s="230"/>
      <c r="UKO684" s="275"/>
      <c r="ULC684" s="247"/>
      <c r="ULD684" s="230"/>
      <c r="ULE684" s="275"/>
      <c r="ULS684" s="247"/>
      <c r="ULT684" s="230"/>
      <c r="ULU684" s="275"/>
      <c r="UMI684" s="247"/>
      <c r="UMJ684" s="230"/>
      <c r="UMK684" s="275"/>
      <c r="UMY684" s="247"/>
      <c r="UMZ684" s="230"/>
      <c r="UNA684" s="275"/>
      <c r="UNO684" s="247"/>
      <c r="UNP684" s="230"/>
      <c r="UNQ684" s="275"/>
      <c r="UOE684" s="247"/>
      <c r="UOF684" s="230"/>
      <c r="UOG684" s="275"/>
      <c r="UOU684" s="247"/>
      <c r="UOV684" s="230"/>
      <c r="UOW684" s="275"/>
      <c r="UPK684" s="247"/>
      <c r="UPL684" s="230"/>
      <c r="UPM684" s="275"/>
      <c r="UQA684" s="247"/>
      <c r="UQB684" s="230"/>
      <c r="UQC684" s="275"/>
      <c r="UQQ684" s="247"/>
      <c r="UQR684" s="230"/>
      <c r="UQS684" s="275"/>
      <c r="URG684" s="247"/>
      <c r="URH684" s="230"/>
      <c r="URI684" s="275"/>
      <c r="URW684" s="247"/>
      <c r="URX684" s="230"/>
      <c r="URY684" s="275"/>
      <c r="USM684" s="247"/>
      <c r="USN684" s="230"/>
      <c r="USO684" s="275"/>
      <c r="UTC684" s="247"/>
      <c r="UTD684" s="230"/>
      <c r="UTE684" s="275"/>
      <c r="UTS684" s="247"/>
      <c r="UTT684" s="230"/>
      <c r="UTU684" s="275"/>
      <c r="UUI684" s="247"/>
      <c r="UUJ684" s="230"/>
      <c r="UUK684" s="275"/>
      <c r="UUY684" s="247"/>
      <c r="UUZ684" s="230"/>
      <c r="UVA684" s="275"/>
      <c r="UVO684" s="247"/>
      <c r="UVP684" s="230"/>
      <c r="UVQ684" s="275"/>
      <c r="UWE684" s="247"/>
      <c r="UWF684" s="230"/>
      <c r="UWG684" s="275"/>
      <c r="UWU684" s="247"/>
      <c r="UWV684" s="230"/>
      <c r="UWW684" s="275"/>
      <c r="UXK684" s="247"/>
      <c r="UXL684" s="230"/>
      <c r="UXM684" s="275"/>
      <c r="UYA684" s="247"/>
      <c r="UYB684" s="230"/>
      <c r="UYC684" s="275"/>
      <c r="UYQ684" s="247"/>
      <c r="UYR684" s="230"/>
      <c r="UYS684" s="275"/>
      <c r="UZG684" s="247"/>
      <c r="UZH684" s="230"/>
      <c r="UZI684" s="275"/>
      <c r="UZW684" s="247"/>
      <c r="UZX684" s="230"/>
      <c r="UZY684" s="275"/>
      <c r="VAM684" s="247"/>
      <c r="VAN684" s="230"/>
      <c r="VAO684" s="275"/>
      <c r="VBC684" s="247"/>
      <c r="VBD684" s="230"/>
      <c r="VBE684" s="275"/>
      <c r="VBS684" s="247"/>
      <c r="VBT684" s="230"/>
      <c r="VBU684" s="275"/>
      <c r="VCI684" s="247"/>
      <c r="VCJ684" s="230"/>
      <c r="VCK684" s="275"/>
      <c r="VCY684" s="247"/>
      <c r="VCZ684" s="230"/>
      <c r="VDA684" s="275"/>
      <c r="VDO684" s="247"/>
      <c r="VDP684" s="230"/>
      <c r="VDQ684" s="275"/>
      <c r="VEE684" s="247"/>
      <c r="VEF684" s="230"/>
      <c r="VEG684" s="275"/>
      <c r="VEU684" s="247"/>
      <c r="VEV684" s="230"/>
      <c r="VEW684" s="275"/>
      <c r="VFK684" s="247"/>
      <c r="VFL684" s="230"/>
      <c r="VFM684" s="275"/>
      <c r="VGA684" s="247"/>
      <c r="VGB684" s="230"/>
      <c r="VGC684" s="275"/>
      <c r="VGQ684" s="247"/>
      <c r="VGR684" s="230"/>
      <c r="VGS684" s="275"/>
      <c r="VHG684" s="247"/>
      <c r="VHH684" s="230"/>
      <c r="VHI684" s="275"/>
      <c r="VHW684" s="247"/>
      <c r="VHX684" s="230"/>
      <c r="VHY684" s="275"/>
      <c r="VIM684" s="247"/>
      <c r="VIN684" s="230"/>
      <c r="VIO684" s="275"/>
      <c r="VJC684" s="247"/>
      <c r="VJD684" s="230"/>
      <c r="VJE684" s="275"/>
      <c r="VJS684" s="247"/>
      <c r="VJT684" s="230"/>
      <c r="VJU684" s="275"/>
      <c r="VKI684" s="247"/>
      <c r="VKJ684" s="230"/>
      <c r="VKK684" s="275"/>
      <c r="VKY684" s="247"/>
      <c r="VKZ684" s="230"/>
      <c r="VLA684" s="275"/>
      <c r="VLO684" s="247"/>
      <c r="VLP684" s="230"/>
      <c r="VLQ684" s="275"/>
      <c r="VME684" s="247"/>
      <c r="VMF684" s="230"/>
      <c r="VMG684" s="275"/>
      <c r="VMU684" s="247"/>
      <c r="VMV684" s="230"/>
      <c r="VMW684" s="275"/>
      <c r="VNK684" s="247"/>
      <c r="VNL684" s="230"/>
      <c r="VNM684" s="275"/>
      <c r="VOA684" s="247"/>
      <c r="VOB684" s="230"/>
      <c r="VOC684" s="275"/>
      <c r="VOQ684" s="247"/>
      <c r="VOR684" s="230"/>
      <c r="VOS684" s="275"/>
      <c r="VPG684" s="247"/>
      <c r="VPH684" s="230"/>
      <c r="VPI684" s="275"/>
      <c r="VPW684" s="247"/>
      <c r="VPX684" s="230"/>
      <c r="VPY684" s="275"/>
      <c r="VQM684" s="247"/>
      <c r="VQN684" s="230"/>
      <c r="VQO684" s="275"/>
      <c r="VRC684" s="247"/>
      <c r="VRD684" s="230"/>
      <c r="VRE684" s="275"/>
      <c r="VRS684" s="247"/>
      <c r="VRT684" s="230"/>
      <c r="VRU684" s="275"/>
      <c r="VSI684" s="247"/>
      <c r="VSJ684" s="230"/>
      <c r="VSK684" s="275"/>
      <c r="VSY684" s="247"/>
      <c r="VSZ684" s="230"/>
      <c r="VTA684" s="275"/>
      <c r="VTO684" s="247"/>
      <c r="VTP684" s="230"/>
      <c r="VTQ684" s="275"/>
      <c r="VUE684" s="247"/>
      <c r="VUF684" s="230"/>
      <c r="VUG684" s="275"/>
      <c r="VUU684" s="247"/>
      <c r="VUV684" s="230"/>
      <c r="VUW684" s="275"/>
      <c r="VVK684" s="247"/>
      <c r="VVL684" s="230"/>
      <c r="VVM684" s="275"/>
      <c r="VWA684" s="247"/>
      <c r="VWB684" s="230"/>
      <c r="VWC684" s="275"/>
      <c r="VWQ684" s="247"/>
      <c r="VWR684" s="230"/>
      <c r="VWS684" s="275"/>
      <c r="VXG684" s="247"/>
      <c r="VXH684" s="230"/>
      <c r="VXI684" s="275"/>
      <c r="VXW684" s="247"/>
      <c r="VXX684" s="230"/>
      <c r="VXY684" s="275"/>
      <c r="VYM684" s="247"/>
      <c r="VYN684" s="230"/>
      <c r="VYO684" s="275"/>
      <c r="VZC684" s="247"/>
      <c r="VZD684" s="230"/>
      <c r="VZE684" s="275"/>
      <c r="VZS684" s="247"/>
      <c r="VZT684" s="230"/>
      <c r="VZU684" s="275"/>
      <c r="WAI684" s="247"/>
      <c r="WAJ684" s="230"/>
      <c r="WAK684" s="275"/>
      <c r="WAY684" s="247"/>
      <c r="WAZ684" s="230"/>
      <c r="WBA684" s="275"/>
      <c r="WBO684" s="247"/>
      <c r="WBP684" s="230"/>
      <c r="WBQ684" s="275"/>
      <c r="WCE684" s="247"/>
      <c r="WCF684" s="230"/>
      <c r="WCG684" s="275"/>
      <c r="WCU684" s="247"/>
      <c r="WCV684" s="230"/>
      <c r="WCW684" s="275"/>
      <c r="WDK684" s="247"/>
      <c r="WDL684" s="230"/>
      <c r="WDM684" s="275"/>
      <c r="WEA684" s="247"/>
      <c r="WEB684" s="230"/>
      <c r="WEC684" s="275"/>
      <c r="WEQ684" s="247"/>
      <c r="WER684" s="230"/>
      <c r="WES684" s="275"/>
      <c r="WFG684" s="247"/>
      <c r="WFH684" s="230"/>
      <c r="WFI684" s="275"/>
      <c r="WFW684" s="247"/>
      <c r="WFX684" s="230"/>
      <c r="WFY684" s="275"/>
      <c r="WGM684" s="247"/>
      <c r="WGN684" s="230"/>
      <c r="WGO684" s="275"/>
      <c r="WHC684" s="247"/>
      <c r="WHD684" s="230"/>
      <c r="WHE684" s="275"/>
      <c r="WHS684" s="247"/>
      <c r="WHT684" s="230"/>
      <c r="WHU684" s="275"/>
      <c r="WII684" s="247"/>
      <c r="WIJ684" s="230"/>
      <c r="WIK684" s="275"/>
      <c r="WIY684" s="247"/>
      <c r="WIZ684" s="230"/>
      <c r="WJA684" s="275"/>
      <c r="WJO684" s="247"/>
      <c r="WJP684" s="230"/>
      <c r="WJQ684" s="275"/>
      <c r="WKE684" s="247"/>
      <c r="WKF684" s="230"/>
      <c r="WKG684" s="275"/>
      <c r="WKU684" s="247"/>
      <c r="WKV684" s="230"/>
      <c r="WKW684" s="275"/>
      <c r="WLK684" s="247"/>
      <c r="WLL684" s="230"/>
      <c r="WLM684" s="275"/>
      <c r="WMA684" s="247"/>
      <c r="WMB684" s="230"/>
      <c r="WMC684" s="275"/>
      <c r="WMQ684" s="247"/>
      <c r="WMR684" s="230"/>
      <c r="WMS684" s="275"/>
      <c r="WNG684" s="247"/>
      <c r="WNH684" s="230"/>
      <c r="WNI684" s="275"/>
      <c r="WNW684" s="247"/>
      <c r="WNX684" s="230"/>
      <c r="WNY684" s="275"/>
      <c r="WOM684" s="247"/>
      <c r="WON684" s="230"/>
      <c r="WOO684" s="275"/>
      <c r="WPC684" s="247"/>
      <c r="WPD684" s="230"/>
      <c r="WPE684" s="275"/>
      <c r="WPS684" s="247"/>
      <c r="WPT684" s="230"/>
      <c r="WPU684" s="275"/>
      <c r="WQI684" s="247"/>
      <c r="WQJ684" s="230"/>
      <c r="WQK684" s="275"/>
      <c r="WQY684" s="247"/>
      <c r="WQZ684" s="230"/>
      <c r="WRA684" s="275"/>
      <c r="WRO684" s="247"/>
      <c r="WRP684" s="230"/>
      <c r="WRQ684" s="275"/>
      <c r="WSE684" s="247"/>
      <c r="WSF684" s="230"/>
      <c r="WSG684" s="275"/>
      <c r="WSU684" s="247"/>
      <c r="WSV684" s="230"/>
      <c r="WSW684" s="275"/>
      <c r="WTK684" s="247"/>
      <c r="WTL684" s="230"/>
      <c r="WTM684" s="275"/>
      <c r="WUA684" s="247"/>
      <c r="WUB684" s="230"/>
      <c r="WUC684" s="275"/>
      <c r="WUQ684" s="247"/>
      <c r="WUR684" s="230"/>
      <c r="WUS684" s="275"/>
      <c r="WVG684" s="247"/>
      <c r="WVH684" s="230"/>
      <c r="WVI684" s="275"/>
      <c r="WVW684" s="247"/>
      <c r="WVX684" s="230"/>
      <c r="WVY684" s="275"/>
      <c r="WWM684" s="247"/>
      <c r="WWN684" s="230"/>
      <c r="WWO684" s="275"/>
      <c r="WXC684" s="247"/>
      <c r="WXD684" s="230"/>
      <c r="WXE684" s="275"/>
      <c r="WXS684" s="247"/>
      <c r="WXT684" s="230"/>
      <c r="WXU684" s="275"/>
      <c r="WYI684" s="247"/>
      <c r="WYJ684" s="230"/>
      <c r="WYK684" s="275"/>
      <c r="WYY684" s="247"/>
      <c r="WYZ684" s="230"/>
      <c r="WZA684" s="275"/>
      <c r="WZO684" s="247"/>
      <c r="WZP684" s="230"/>
      <c r="WZQ684" s="275"/>
      <c r="XAE684" s="247"/>
      <c r="XAF684" s="230"/>
      <c r="XAG684" s="275"/>
      <c r="XAU684" s="247"/>
      <c r="XAV684" s="230"/>
      <c r="XAW684" s="275"/>
      <c r="XBK684" s="247"/>
      <c r="XBL684" s="230"/>
      <c r="XBM684" s="275"/>
      <c r="XCA684" s="247"/>
      <c r="XCB684" s="230"/>
      <c r="XCC684" s="275"/>
      <c r="XCQ684" s="247"/>
      <c r="XCR684" s="230"/>
      <c r="XCS684" s="275"/>
      <c r="XDG684" s="247"/>
      <c r="XDH684" s="230"/>
      <c r="XDI684" s="275"/>
      <c r="XDW684" s="247"/>
      <c r="XDX684" s="230"/>
      <c r="XDY684" s="275"/>
      <c r="XEM684" s="247"/>
      <c r="XEN684" s="230"/>
      <c r="XEO684" s="275"/>
    </row>
    <row r="685" spans="1:16369" s="272" customFormat="1" x14ac:dyDescent="0.2">
      <c r="A685" s="239">
        <v>12</v>
      </c>
      <c r="B685" s="254" t="s">
        <v>2683</v>
      </c>
      <c r="C685" s="255">
        <f t="shared" ref="C685" si="379">D685-7</f>
        <v>46094</v>
      </c>
      <c r="D685" s="219">
        <f t="shared" si="378"/>
        <v>46101</v>
      </c>
      <c r="E685" s="256">
        <f t="shared" si="364"/>
        <v>46126</v>
      </c>
      <c r="F685" s="256">
        <f t="shared" si="366"/>
        <v>46126</v>
      </c>
      <c r="G685" s="256">
        <f t="shared" si="367"/>
        <v>46126</v>
      </c>
      <c r="H685" s="219">
        <f t="shared" si="368"/>
        <v>46129</v>
      </c>
      <c r="I685" s="256">
        <f t="shared" si="369"/>
        <v>46129</v>
      </c>
      <c r="J685" s="219">
        <f t="shared" si="370"/>
        <v>46130</v>
      </c>
      <c r="K685" s="256">
        <f t="shared" si="371"/>
        <v>46131</v>
      </c>
      <c r="L685" s="256">
        <f t="shared" si="372"/>
        <v>46133</v>
      </c>
      <c r="M685" s="301">
        <f t="shared" si="359"/>
        <v>46134</v>
      </c>
      <c r="N685" s="301">
        <f t="shared" si="373"/>
        <v>46136</v>
      </c>
      <c r="O685" s="256">
        <f t="shared" si="374"/>
        <v>46136</v>
      </c>
      <c r="P685" s="256">
        <f t="shared" si="375"/>
        <v>46139</v>
      </c>
      <c r="Q685" s="301">
        <f t="shared" si="376"/>
        <v>46141</v>
      </c>
      <c r="AE685" s="247"/>
      <c r="AF685" s="230"/>
      <c r="AG685" s="275"/>
      <c r="AU685" s="247"/>
      <c r="AV685" s="230"/>
      <c r="AW685" s="275"/>
      <c r="BK685" s="247"/>
      <c r="BL685" s="230"/>
      <c r="BM685" s="275"/>
      <c r="CA685" s="247"/>
      <c r="CB685" s="230"/>
      <c r="CC685" s="275"/>
      <c r="CQ685" s="247"/>
      <c r="CR685" s="230"/>
      <c r="CS685" s="275"/>
      <c r="DG685" s="247"/>
      <c r="DH685" s="230"/>
      <c r="DI685" s="275"/>
      <c r="DW685" s="247"/>
      <c r="DX685" s="230"/>
      <c r="DY685" s="275"/>
      <c r="EM685" s="247"/>
      <c r="EN685" s="230"/>
      <c r="EO685" s="275"/>
      <c r="FC685" s="247"/>
      <c r="FD685" s="230"/>
      <c r="FE685" s="275"/>
      <c r="FS685" s="247"/>
      <c r="FT685" s="230"/>
      <c r="FU685" s="275"/>
      <c r="GI685" s="247"/>
      <c r="GJ685" s="230"/>
      <c r="GK685" s="275"/>
      <c r="GY685" s="247"/>
      <c r="GZ685" s="230"/>
      <c r="HA685" s="275"/>
      <c r="HO685" s="247"/>
      <c r="HP685" s="230"/>
      <c r="HQ685" s="275"/>
      <c r="IE685" s="247"/>
      <c r="IF685" s="230"/>
      <c r="IG685" s="275"/>
      <c r="IU685" s="247"/>
      <c r="IV685" s="230"/>
      <c r="IW685" s="275"/>
      <c r="JK685" s="247"/>
      <c r="JL685" s="230"/>
      <c r="JM685" s="275"/>
      <c r="KA685" s="247"/>
      <c r="KB685" s="230"/>
      <c r="KC685" s="275"/>
      <c r="KQ685" s="247"/>
      <c r="KR685" s="230"/>
      <c r="KS685" s="275"/>
      <c r="LG685" s="247"/>
      <c r="LH685" s="230"/>
      <c r="LI685" s="275"/>
      <c r="LW685" s="247"/>
      <c r="LX685" s="230"/>
      <c r="LY685" s="275"/>
      <c r="MM685" s="247"/>
      <c r="MN685" s="230"/>
      <c r="MO685" s="275"/>
      <c r="NC685" s="247"/>
      <c r="ND685" s="230"/>
      <c r="NE685" s="275"/>
      <c r="NS685" s="247"/>
      <c r="NT685" s="230"/>
      <c r="NU685" s="275"/>
      <c r="OI685" s="247"/>
      <c r="OJ685" s="230"/>
      <c r="OK685" s="275"/>
      <c r="OY685" s="247"/>
      <c r="OZ685" s="230"/>
      <c r="PA685" s="275"/>
      <c r="PO685" s="247"/>
      <c r="PP685" s="230"/>
      <c r="PQ685" s="275"/>
      <c r="QE685" s="247"/>
      <c r="QF685" s="230"/>
      <c r="QG685" s="275"/>
      <c r="QU685" s="247"/>
      <c r="QV685" s="230"/>
      <c r="QW685" s="275"/>
      <c r="RK685" s="247"/>
      <c r="RL685" s="230"/>
      <c r="RM685" s="275"/>
      <c r="SA685" s="247"/>
      <c r="SB685" s="230"/>
      <c r="SC685" s="275"/>
      <c r="SQ685" s="247"/>
      <c r="SR685" s="230"/>
      <c r="SS685" s="275"/>
      <c r="TG685" s="247"/>
      <c r="TH685" s="230"/>
      <c r="TI685" s="275"/>
      <c r="TW685" s="247"/>
      <c r="TX685" s="230"/>
      <c r="TY685" s="275"/>
      <c r="UM685" s="247"/>
      <c r="UN685" s="230"/>
      <c r="UO685" s="275"/>
      <c r="VC685" s="247"/>
      <c r="VD685" s="230"/>
      <c r="VE685" s="275"/>
      <c r="VS685" s="247"/>
      <c r="VT685" s="230"/>
      <c r="VU685" s="275"/>
      <c r="WI685" s="247"/>
      <c r="WJ685" s="230"/>
      <c r="WK685" s="275"/>
      <c r="WY685" s="247"/>
      <c r="WZ685" s="230"/>
      <c r="XA685" s="275"/>
      <c r="XO685" s="247"/>
      <c r="XP685" s="230"/>
      <c r="XQ685" s="275"/>
      <c r="YE685" s="247"/>
      <c r="YF685" s="230"/>
      <c r="YG685" s="275"/>
      <c r="YU685" s="247"/>
      <c r="YV685" s="230"/>
      <c r="YW685" s="275"/>
      <c r="ZK685" s="247"/>
      <c r="ZL685" s="230"/>
      <c r="ZM685" s="275"/>
      <c r="AAA685" s="247"/>
      <c r="AAB685" s="230"/>
      <c r="AAC685" s="275"/>
      <c r="AAQ685" s="247"/>
      <c r="AAR685" s="230"/>
      <c r="AAS685" s="275"/>
      <c r="ABG685" s="247"/>
      <c r="ABH685" s="230"/>
      <c r="ABI685" s="275"/>
      <c r="ABW685" s="247"/>
      <c r="ABX685" s="230"/>
      <c r="ABY685" s="275"/>
      <c r="ACM685" s="247"/>
      <c r="ACN685" s="230"/>
      <c r="ACO685" s="275"/>
      <c r="ADC685" s="247"/>
      <c r="ADD685" s="230"/>
      <c r="ADE685" s="275"/>
      <c r="ADS685" s="247"/>
      <c r="ADT685" s="230"/>
      <c r="ADU685" s="275"/>
      <c r="AEI685" s="247"/>
      <c r="AEJ685" s="230"/>
      <c r="AEK685" s="275"/>
      <c r="AEY685" s="247"/>
      <c r="AEZ685" s="230"/>
      <c r="AFA685" s="275"/>
      <c r="AFO685" s="247"/>
      <c r="AFP685" s="230"/>
      <c r="AFQ685" s="275"/>
      <c r="AGE685" s="247"/>
      <c r="AGF685" s="230"/>
      <c r="AGG685" s="275"/>
      <c r="AGU685" s="247"/>
      <c r="AGV685" s="230"/>
      <c r="AGW685" s="275"/>
      <c r="AHK685" s="247"/>
      <c r="AHL685" s="230"/>
      <c r="AHM685" s="275"/>
      <c r="AIA685" s="247"/>
      <c r="AIB685" s="230"/>
      <c r="AIC685" s="275"/>
      <c r="AIQ685" s="247"/>
      <c r="AIR685" s="230"/>
      <c r="AIS685" s="275"/>
      <c r="AJG685" s="247"/>
      <c r="AJH685" s="230"/>
      <c r="AJI685" s="275"/>
      <c r="AJW685" s="247"/>
      <c r="AJX685" s="230"/>
      <c r="AJY685" s="275"/>
      <c r="AKM685" s="247"/>
      <c r="AKN685" s="230"/>
      <c r="AKO685" s="275"/>
      <c r="ALC685" s="247"/>
      <c r="ALD685" s="230"/>
      <c r="ALE685" s="275"/>
      <c r="ALS685" s="247"/>
      <c r="ALT685" s="230"/>
      <c r="ALU685" s="275"/>
      <c r="AMI685" s="247"/>
      <c r="AMJ685" s="230"/>
      <c r="AMK685" s="275"/>
      <c r="AMY685" s="247"/>
      <c r="AMZ685" s="230"/>
      <c r="ANA685" s="275"/>
      <c r="ANO685" s="247"/>
      <c r="ANP685" s="230"/>
      <c r="ANQ685" s="275"/>
      <c r="AOE685" s="247"/>
      <c r="AOF685" s="230"/>
      <c r="AOG685" s="275"/>
      <c r="AOU685" s="247"/>
      <c r="AOV685" s="230"/>
      <c r="AOW685" s="275"/>
      <c r="APK685" s="247"/>
      <c r="APL685" s="230"/>
      <c r="APM685" s="275"/>
      <c r="AQA685" s="247"/>
      <c r="AQB685" s="230"/>
      <c r="AQC685" s="275"/>
      <c r="AQQ685" s="247"/>
      <c r="AQR685" s="230"/>
      <c r="AQS685" s="275"/>
      <c r="ARG685" s="247"/>
      <c r="ARH685" s="230"/>
      <c r="ARI685" s="275"/>
      <c r="ARW685" s="247"/>
      <c r="ARX685" s="230"/>
      <c r="ARY685" s="275"/>
      <c r="ASM685" s="247"/>
      <c r="ASN685" s="230"/>
      <c r="ASO685" s="275"/>
      <c r="ATC685" s="247"/>
      <c r="ATD685" s="230"/>
      <c r="ATE685" s="275"/>
      <c r="ATS685" s="247"/>
      <c r="ATT685" s="230"/>
      <c r="ATU685" s="275"/>
      <c r="AUI685" s="247"/>
      <c r="AUJ685" s="230"/>
      <c r="AUK685" s="275"/>
      <c r="AUY685" s="247"/>
      <c r="AUZ685" s="230"/>
      <c r="AVA685" s="275"/>
      <c r="AVO685" s="247"/>
      <c r="AVP685" s="230"/>
      <c r="AVQ685" s="275"/>
      <c r="AWE685" s="247"/>
      <c r="AWF685" s="230"/>
      <c r="AWG685" s="275"/>
      <c r="AWU685" s="247"/>
      <c r="AWV685" s="230"/>
      <c r="AWW685" s="275"/>
      <c r="AXK685" s="247"/>
      <c r="AXL685" s="230"/>
      <c r="AXM685" s="275"/>
      <c r="AYA685" s="247"/>
      <c r="AYB685" s="230"/>
      <c r="AYC685" s="275"/>
      <c r="AYQ685" s="247"/>
      <c r="AYR685" s="230"/>
      <c r="AYS685" s="275"/>
      <c r="AZG685" s="247"/>
      <c r="AZH685" s="230"/>
      <c r="AZI685" s="275"/>
      <c r="AZW685" s="247"/>
      <c r="AZX685" s="230"/>
      <c r="AZY685" s="275"/>
      <c r="BAM685" s="247"/>
      <c r="BAN685" s="230"/>
      <c r="BAO685" s="275"/>
      <c r="BBC685" s="247"/>
      <c r="BBD685" s="230"/>
      <c r="BBE685" s="275"/>
      <c r="BBS685" s="247"/>
      <c r="BBT685" s="230"/>
      <c r="BBU685" s="275"/>
      <c r="BCI685" s="247"/>
      <c r="BCJ685" s="230"/>
      <c r="BCK685" s="275"/>
      <c r="BCY685" s="247"/>
      <c r="BCZ685" s="230"/>
      <c r="BDA685" s="275"/>
      <c r="BDO685" s="247"/>
      <c r="BDP685" s="230"/>
      <c r="BDQ685" s="275"/>
      <c r="BEE685" s="247"/>
      <c r="BEF685" s="230"/>
      <c r="BEG685" s="275"/>
      <c r="BEU685" s="247"/>
      <c r="BEV685" s="230"/>
      <c r="BEW685" s="275"/>
      <c r="BFK685" s="247"/>
      <c r="BFL685" s="230"/>
      <c r="BFM685" s="275"/>
      <c r="BGA685" s="247"/>
      <c r="BGB685" s="230"/>
      <c r="BGC685" s="275"/>
      <c r="BGQ685" s="247"/>
      <c r="BGR685" s="230"/>
      <c r="BGS685" s="275"/>
      <c r="BHG685" s="247"/>
      <c r="BHH685" s="230"/>
      <c r="BHI685" s="275"/>
      <c r="BHW685" s="247"/>
      <c r="BHX685" s="230"/>
      <c r="BHY685" s="275"/>
      <c r="BIM685" s="247"/>
      <c r="BIN685" s="230"/>
      <c r="BIO685" s="275"/>
      <c r="BJC685" s="247"/>
      <c r="BJD685" s="230"/>
      <c r="BJE685" s="275"/>
      <c r="BJS685" s="247"/>
      <c r="BJT685" s="230"/>
      <c r="BJU685" s="275"/>
      <c r="BKI685" s="247"/>
      <c r="BKJ685" s="230"/>
      <c r="BKK685" s="275"/>
      <c r="BKY685" s="247"/>
      <c r="BKZ685" s="230"/>
      <c r="BLA685" s="275"/>
      <c r="BLO685" s="247"/>
      <c r="BLP685" s="230"/>
      <c r="BLQ685" s="275"/>
      <c r="BME685" s="247"/>
      <c r="BMF685" s="230"/>
      <c r="BMG685" s="275"/>
      <c r="BMU685" s="247"/>
      <c r="BMV685" s="230"/>
      <c r="BMW685" s="275"/>
      <c r="BNK685" s="247"/>
      <c r="BNL685" s="230"/>
      <c r="BNM685" s="275"/>
      <c r="BOA685" s="247"/>
      <c r="BOB685" s="230"/>
      <c r="BOC685" s="275"/>
      <c r="BOQ685" s="247"/>
      <c r="BOR685" s="230"/>
      <c r="BOS685" s="275"/>
      <c r="BPG685" s="247"/>
      <c r="BPH685" s="230"/>
      <c r="BPI685" s="275"/>
      <c r="BPW685" s="247"/>
      <c r="BPX685" s="230"/>
      <c r="BPY685" s="275"/>
      <c r="BQM685" s="247"/>
      <c r="BQN685" s="230"/>
      <c r="BQO685" s="275"/>
      <c r="BRC685" s="247"/>
      <c r="BRD685" s="230"/>
      <c r="BRE685" s="275"/>
      <c r="BRS685" s="247"/>
      <c r="BRT685" s="230"/>
      <c r="BRU685" s="275"/>
      <c r="BSI685" s="247"/>
      <c r="BSJ685" s="230"/>
      <c r="BSK685" s="275"/>
      <c r="BSY685" s="247"/>
      <c r="BSZ685" s="230"/>
      <c r="BTA685" s="275"/>
      <c r="BTO685" s="247"/>
      <c r="BTP685" s="230"/>
      <c r="BTQ685" s="275"/>
      <c r="BUE685" s="247"/>
      <c r="BUF685" s="230"/>
      <c r="BUG685" s="275"/>
      <c r="BUU685" s="247"/>
      <c r="BUV685" s="230"/>
      <c r="BUW685" s="275"/>
      <c r="BVK685" s="247"/>
      <c r="BVL685" s="230"/>
      <c r="BVM685" s="275"/>
      <c r="BWA685" s="247"/>
      <c r="BWB685" s="230"/>
      <c r="BWC685" s="275"/>
      <c r="BWQ685" s="247"/>
      <c r="BWR685" s="230"/>
      <c r="BWS685" s="275"/>
      <c r="BXG685" s="247"/>
      <c r="BXH685" s="230"/>
      <c r="BXI685" s="275"/>
      <c r="BXW685" s="247"/>
      <c r="BXX685" s="230"/>
      <c r="BXY685" s="275"/>
      <c r="BYM685" s="247"/>
      <c r="BYN685" s="230"/>
      <c r="BYO685" s="275"/>
      <c r="BZC685" s="247"/>
      <c r="BZD685" s="230"/>
      <c r="BZE685" s="275"/>
      <c r="BZS685" s="247"/>
      <c r="BZT685" s="230"/>
      <c r="BZU685" s="275"/>
      <c r="CAI685" s="247"/>
      <c r="CAJ685" s="230"/>
      <c r="CAK685" s="275"/>
      <c r="CAY685" s="247"/>
      <c r="CAZ685" s="230"/>
      <c r="CBA685" s="275"/>
      <c r="CBO685" s="247"/>
      <c r="CBP685" s="230"/>
      <c r="CBQ685" s="275"/>
      <c r="CCE685" s="247"/>
      <c r="CCF685" s="230"/>
      <c r="CCG685" s="275"/>
      <c r="CCU685" s="247"/>
      <c r="CCV685" s="230"/>
      <c r="CCW685" s="275"/>
      <c r="CDK685" s="247"/>
      <c r="CDL685" s="230"/>
      <c r="CDM685" s="275"/>
      <c r="CEA685" s="247"/>
      <c r="CEB685" s="230"/>
      <c r="CEC685" s="275"/>
      <c r="CEQ685" s="247"/>
      <c r="CER685" s="230"/>
      <c r="CES685" s="275"/>
      <c r="CFG685" s="247"/>
      <c r="CFH685" s="230"/>
      <c r="CFI685" s="275"/>
      <c r="CFW685" s="247"/>
      <c r="CFX685" s="230"/>
      <c r="CFY685" s="275"/>
      <c r="CGM685" s="247"/>
      <c r="CGN685" s="230"/>
      <c r="CGO685" s="275"/>
      <c r="CHC685" s="247"/>
      <c r="CHD685" s="230"/>
      <c r="CHE685" s="275"/>
      <c r="CHS685" s="247"/>
      <c r="CHT685" s="230"/>
      <c r="CHU685" s="275"/>
      <c r="CII685" s="247"/>
      <c r="CIJ685" s="230"/>
      <c r="CIK685" s="275"/>
      <c r="CIY685" s="247"/>
      <c r="CIZ685" s="230"/>
      <c r="CJA685" s="275"/>
      <c r="CJO685" s="247"/>
      <c r="CJP685" s="230"/>
      <c r="CJQ685" s="275"/>
      <c r="CKE685" s="247"/>
      <c r="CKF685" s="230"/>
      <c r="CKG685" s="275"/>
      <c r="CKU685" s="247"/>
      <c r="CKV685" s="230"/>
      <c r="CKW685" s="275"/>
      <c r="CLK685" s="247"/>
      <c r="CLL685" s="230"/>
      <c r="CLM685" s="275"/>
      <c r="CMA685" s="247"/>
      <c r="CMB685" s="230"/>
      <c r="CMC685" s="275"/>
      <c r="CMQ685" s="247"/>
      <c r="CMR685" s="230"/>
      <c r="CMS685" s="275"/>
      <c r="CNG685" s="247"/>
      <c r="CNH685" s="230"/>
      <c r="CNI685" s="275"/>
      <c r="CNW685" s="247"/>
      <c r="CNX685" s="230"/>
      <c r="CNY685" s="275"/>
      <c r="COM685" s="247"/>
      <c r="CON685" s="230"/>
      <c r="COO685" s="275"/>
      <c r="CPC685" s="247"/>
      <c r="CPD685" s="230"/>
      <c r="CPE685" s="275"/>
      <c r="CPS685" s="247"/>
      <c r="CPT685" s="230"/>
      <c r="CPU685" s="275"/>
      <c r="CQI685" s="247"/>
      <c r="CQJ685" s="230"/>
      <c r="CQK685" s="275"/>
      <c r="CQY685" s="247"/>
      <c r="CQZ685" s="230"/>
      <c r="CRA685" s="275"/>
      <c r="CRO685" s="247"/>
      <c r="CRP685" s="230"/>
      <c r="CRQ685" s="275"/>
      <c r="CSE685" s="247"/>
      <c r="CSF685" s="230"/>
      <c r="CSG685" s="275"/>
      <c r="CSU685" s="247"/>
      <c r="CSV685" s="230"/>
      <c r="CSW685" s="275"/>
      <c r="CTK685" s="247"/>
      <c r="CTL685" s="230"/>
      <c r="CTM685" s="275"/>
      <c r="CUA685" s="247"/>
      <c r="CUB685" s="230"/>
      <c r="CUC685" s="275"/>
      <c r="CUQ685" s="247"/>
      <c r="CUR685" s="230"/>
      <c r="CUS685" s="275"/>
      <c r="CVG685" s="247"/>
      <c r="CVH685" s="230"/>
      <c r="CVI685" s="275"/>
      <c r="CVW685" s="247"/>
      <c r="CVX685" s="230"/>
      <c r="CVY685" s="275"/>
      <c r="CWM685" s="247"/>
      <c r="CWN685" s="230"/>
      <c r="CWO685" s="275"/>
      <c r="CXC685" s="247"/>
      <c r="CXD685" s="230"/>
      <c r="CXE685" s="275"/>
      <c r="CXS685" s="247"/>
      <c r="CXT685" s="230"/>
      <c r="CXU685" s="275"/>
      <c r="CYI685" s="247"/>
      <c r="CYJ685" s="230"/>
      <c r="CYK685" s="275"/>
      <c r="CYY685" s="247"/>
      <c r="CYZ685" s="230"/>
      <c r="CZA685" s="275"/>
      <c r="CZO685" s="247"/>
      <c r="CZP685" s="230"/>
      <c r="CZQ685" s="275"/>
      <c r="DAE685" s="247"/>
      <c r="DAF685" s="230"/>
      <c r="DAG685" s="275"/>
      <c r="DAU685" s="247"/>
      <c r="DAV685" s="230"/>
      <c r="DAW685" s="275"/>
      <c r="DBK685" s="247"/>
      <c r="DBL685" s="230"/>
      <c r="DBM685" s="275"/>
      <c r="DCA685" s="247"/>
      <c r="DCB685" s="230"/>
      <c r="DCC685" s="275"/>
      <c r="DCQ685" s="247"/>
      <c r="DCR685" s="230"/>
      <c r="DCS685" s="275"/>
      <c r="DDG685" s="247"/>
      <c r="DDH685" s="230"/>
      <c r="DDI685" s="275"/>
      <c r="DDW685" s="247"/>
      <c r="DDX685" s="230"/>
      <c r="DDY685" s="275"/>
      <c r="DEM685" s="247"/>
      <c r="DEN685" s="230"/>
      <c r="DEO685" s="275"/>
      <c r="DFC685" s="247"/>
      <c r="DFD685" s="230"/>
      <c r="DFE685" s="275"/>
      <c r="DFS685" s="247"/>
      <c r="DFT685" s="230"/>
      <c r="DFU685" s="275"/>
      <c r="DGI685" s="247"/>
      <c r="DGJ685" s="230"/>
      <c r="DGK685" s="275"/>
      <c r="DGY685" s="247"/>
      <c r="DGZ685" s="230"/>
      <c r="DHA685" s="275"/>
      <c r="DHO685" s="247"/>
      <c r="DHP685" s="230"/>
      <c r="DHQ685" s="275"/>
      <c r="DIE685" s="247"/>
      <c r="DIF685" s="230"/>
      <c r="DIG685" s="275"/>
      <c r="DIU685" s="247"/>
      <c r="DIV685" s="230"/>
      <c r="DIW685" s="275"/>
      <c r="DJK685" s="247"/>
      <c r="DJL685" s="230"/>
      <c r="DJM685" s="275"/>
      <c r="DKA685" s="247"/>
      <c r="DKB685" s="230"/>
      <c r="DKC685" s="275"/>
      <c r="DKQ685" s="247"/>
      <c r="DKR685" s="230"/>
      <c r="DKS685" s="275"/>
      <c r="DLG685" s="247"/>
      <c r="DLH685" s="230"/>
      <c r="DLI685" s="275"/>
      <c r="DLW685" s="247"/>
      <c r="DLX685" s="230"/>
      <c r="DLY685" s="275"/>
      <c r="DMM685" s="247"/>
      <c r="DMN685" s="230"/>
      <c r="DMO685" s="275"/>
      <c r="DNC685" s="247"/>
      <c r="DND685" s="230"/>
      <c r="DNE685" s="275"/>
      <c r="DNS685" s="247"/>
      <c r="DNT685" s="230"/>
      <c r="DNU685" s="275"/>
      <c r="DOI685" s="247"/>
      <c r="DOJ685" s="230"/>
      <c r="DOK685" s="275"/>
      <c r="DOY685" s="247"/>
      <c r="DOZ685" s="230"/>
      <c r="DPA685" s="275"/>
      <c r="DPO685" s="247"/>
      <c r="DPP685" s="230"/>
      <c r="DPQ685" s="275"/>
      <c r="DQE685" s="247"/>
      <c r="DQF685" s="230"/>
      <c r="DQG685" s="275"/>
      <c r="DQU685" s="247"/>
      <c r="DQV685" s="230"/>
      <c r="DQW685" s="275"/>
      <c r="DRK685" s="247"/>
      <c r="DRL685" s="230"/>
      <c r="DRM685" s="275"/>
      <c r="DSA685" s="247"/>
      <c r="DSB685" s="230"/>
      <c r="DSC685" s="275"/>
      <c r="DSQ685" s="247"/>
      <c r="DSR685" s="230"/>
      <c r="DSS685" s="275"/>
      <c r="DTG685" s="247"/>
      <c r="DTH685" s="230"/>
      <c r="DTI685" s="275"/>
      <c r="DTW685" s="247"/>
      <c r="DTX685" s="230"/>
      <c r="DTY685" s="275"/>
      <c r="DUM685" s="247"/>
      <c r="DUN685" s="230"/>
      <c r="DUO685" s="275"/>
      <c r="DVC685" s="247"/>
      <c r="DVD685" s="230"/>
      <c r="DVE685" s="275"/>
      <c r="DVS685" s="247"/>
      <c r="DVT685" s="230"/>
      <c r="DVU685" s="275"/>
      <c r="DWI685" s="247"/>
      <c r="DWJ685" s="230"/>
      <c r="DWK685" s="275"/>
      <c r="DWY685" s="247"/>
      <c r="DWZ685" s="230"/>
      <c r="DXA685" s="275"/>
      <c r="DXO685" s="247"/>
      <c r="DXP685" s="230"/>
      <c r="DXQ685" s="275"/>
      <c r="DYE685" s="247"/>
      <c r="DYF685" s="230"/>
      <c r="DYG685" s="275"/>
      <c r="DYU685" s="247"/>
      <c r="DYV685" s="230"/>
      <c r="DYW685" s="275"/>
      <c r="DZK685" s="247"/>
      <c r="DZL685" s="230"/>
      <c r="DZM685" s="275"/>
      <c r="EAA685" s="247"/>
      <c r="EAB685" s="230"/>
      <c r="EAC685" s="275"/>
      <c r="EAQ685" s="247"/>
      <c r="EAR685" s="230"/>
      <c r="EAS685" s="275"/>
      <c r="EBG685" s="247"/>
      <c r="EBH685" s="230"/>
      <c r="EBI685" s="275"/>
      <c r="EBW685" s="247"/>
      <c r="EBX685" s="230"/>
      <c r="EBY685" s="275"/>
      <c r="ECM685" s="247"/>
      <c r="ECN685" s="230"/>
      <c r="ECO685" s="275"/>
      <c r="EDC685" s="247"/>
      <c r="EDD685" s="230"/>
      <c r="EDE685" s="275"/>
      <c r="EDS685" s="247"/>
      <c r="EDT685" s="230"/>
      <c r="EDU685" s="275"/>
      <c r="EEI685" s="247"/>
      <c r="EEJ685" s="230"/>
      <c r="EEK685" s="275"/>
      <c r="EEY685" s="247"/>
      <c r="EEZ685" s="230"/>
      <c r="EFA685" s="275"/>
      <c r="EFO685" s="247"/>
      <c r="EFP685" s="230"/>
      <c r="EFQ685" s="275"/>
      <c r="EGE685" s="247"/>
      <c r="EGF685" s="230"/>
      <c r="EGG685" s="275"/>
      <c r="EGU685" s="247"/>
      <c r="EGV685" s="230"/>
      <c r="EGW685" s="275"/>
      <c r="EHK685" s="247"/>
      <c r="EHL685" s="230"/>
      <c r="EHM685" s="275"/>
      <c r="EIA685" s="247"/>
      <c r="EIB685" s="230"/>
      <c r="EIC685" s="275"/>
      <c r="EIQ685" s="247"/>
      <c r="EIR685" s="230"/>
      <c r="EIS685" s="275"/>
      <c r="EJG685" s="247"/>
      <c r="EJH685" s="230"/>
      <c r="EJI685" s="275"/>
      <c r="EJW685" s="247"/>
      <c r="EJX685" s="230"/>
      <c r="EJY685" s="275"/>
      <c r="EKM685" s="247"/>
      <c r="EKN685" s="230"/>
      <c r="EKO685" s="275"/>
      <c r="ELC685" s="247"/>
      <c r="ELD685" s="230"/>
      <c r="ELE685" s="275"/>
      <c r="ELS685" s="247"/>
      <c r="ELT685" s="230"/>
      <c r="ELU685" s="275"/>
      <c r="EMI685" s="247"/>
      <c r="EMJ685" s="230"/>
      <c r="EMK685" s="275"/>
      <c r="EMY685" s="247"/>
      <c r="EMZ685" s="230"/>
      <c r="ENA685" s="275"/>
      <c r="ENO685" s="247"/>
      <c r="ENP685" s="230"/>
      <c r="ENQ685" s="275"/>
      <c r="EOE685" s="247"/>
      <c r="EOF685" s="230"/>
      <c r="EOG685" s="275"/>
      <c r="EOU685" s="247"/>
      <c r="EOV685" s="230"/>
      <c r="EOW685" s="275"/>
      <c r="EPK685" s="247"/>
      <c r="EPL685" s="230"/>
      <c r="EPM685" s="275"/>
      <c r="EQA685" s="247"/>
      <c r="EQB685" s="230"/>
      <c r="EQC685" s="275"/>
      <c r="EQQ685" s="247"/>
      <c r="EQR685" s="230"/>
      <c r="EQS685" s="275"/>
      <c r="ERG685" s="247"/>
      <c r="ERH685" s="230"/>
      <c r="ERI685" s="275"/>
      <c r="ERW685" s="247"/>
      <c r="ERX685" s="230"/>
      <c r="ERY685" s="275"/>
      <c r="ESM685" s="247"/>
      <c r="ESN685" s="230"/>
      <c r="ESO685" s="275"/>
      <c r="ETC685" s="247"/>
      <c r="ETD685" s="230"/>
      <c r="ETE685" s="275"/>
      <c r="ETS685" s="247"/>
      <c r="ETT685" s="230"/>
      <c r="ETU685" s="275"/>
      <c r="EUI685" s="247"/>
      <c r="EUJ685" s="230"/>
      <c r="EUK685" s="275"/>
      <c r="EUY685" s="247"/>
      <c r="EUZ685" s="230"/>
      <c r="EVA685" s="275"/>
      <c r="EVO685" s="247"/>
      <c r="EVP685" s="230"/>
      <c r="EVQ685" s="275"/>
      <c r="EWE685" s="247"/>
      <c r="EWF685" s="230"/>
      <c r="EWG685" s="275"/>
      <c r="EWU685" s="247"/>
      <c r="EWV685" s="230"/>
      <c r="EWW685" s="275"/>
      <c r="EXK685" s="247"/>
      <c r="EXL685" s="230"/>
      <c r="EXM685" s="275"/>
      <c r="EYA685" s="247"/>
      <c r="EYB685" s="230"/>
      <c r="EYC685" s="275"/>
      <c r="EYQ685" s="247"/>
      <c r="EYR685" s="230"/>
      <c r="EYS685" s="275"/>
      <c r="EZG685" s="247"/>
      <c r="EZH685" s="230"/>
      <c r="EZI685" s="275"/>
      <c r="EZW685" s="247"/>
      <c r="EZX685" s="230"/>
      <c r="EZY685" s="275"/>
      <c r="FAM685" s="247"/>
      <c r="FAN685" s="230"/>
      <c r="FAO685" s="275"/>
      <c r="FBC685" s="247"/>
      <c r="FBD685" s="230"/>
      <c r="FBE685" s="275"/>
      <c r="FBS685" s="247"/>
      <c r="FBT685" s="230"/>
      <c r="FBU685" s="275"/>
      <c r="FCI685" s="247"/>
      <c r="FCJ685" s="230"/>
      <c r="FCK685" s="275"/>
      <c r="FCY685" s="247"/>
      <c r="FCZ685" s="230"/>
      <c r="FDA685" s="275"/>
      <c r="FDO685" s="247"/>
      <c r="FDP685" s="230"/>
      <c r="FDQ685" s="275"/>
      <c r="FEE685" s="247"/>
      <c r="FEF685" s="230"/>
      <c r="FEG685" s="275"/>
      <c r="FEU685" s="247"/>
      <c r="FEV685" s="230"/>
      <c r="FEW685" s="275"/>
      <c r="FFK685" s="247"/>
      <c r="FFL685" s="230"/>
      <c r="FFM685" s="275"/>
      <c r="FGA685" s="247"/>
      <c r="FGB685" s="230"/>
      <c r="FGC685" s="275"/>
      <c r="FGQ685" s="247"/>
      <c r="FGR685" s="230"/>
      <c r="FGS685" s="275"/>
      <c r="FHG685" s="247"/>
      <c r="FHH685" s="230"/>
      <c r="FHI685" s="275"/>
      <c r="FHW685" s="247"/>
      <c r="FHX685" s="230"/>
      <c r="FHY685" s="275"/>
      <c r="FIM685" s="247"/>
      <c r="FIN685" s="230"/>
      <c r="FIO685" s="275"/>
      <c r="FJC685" s="247"/>
      <c r="FJD685" s="230"/>
      <c r="FJE685" s="275"/>
      <c r="FJS685" s="247"/>
      <c r="FJT685" s="230"/>
      <c r="FJU685" s="275"/>
      <c r="FKI685" s="247"/>
      <c r="FKJ685" s="230"/>
      <c r="FKK685" s="275"/>
      <c r="FKY685" s="247"/>
      <c r="FKZ685" s="230"/>
      <c r="FLA685" s="275"/>
      <c r="FLO685" s="247"/>
      <c r="FLP685" s="230"/>
      <c r="FLQ685" s="275"/>
      <c r="FME685" s="247"/>
      <c r="FMF685" s="230"/>
      <c r="FMG685" s="275"/>
      <c r="FMU685" s="247"/>
      <c r="FMV685" s="230"/>
      <c r="FMW685" s="275"/>
      <c r="FNK685" s="247"/>
      <c r="FNL685" s="230"/>
      <c r="FNM685" s="275"/>
      <c r="FOA685" s="247"/>
      <c r="FOB685" s="230"/>
      <c r="FOC685" s="275"/>
      <c r="FOQ685" s="247"/>
      <c r="FOR685" s="230"/>
      <c r="FOS685" s="275"/>
      <c r="FPG685" s="247"/>
      <c r="FPH685" s="230"/>
      <c r="FPI685" s="275"/>
      <c r="FPW685" s="247"/>
      <c r="FPX685" s="230"/>
      <c r="FPY685" s="275"/>
      <c r="FQM685" s="247"/>
      <c r="FQN685" s="230"/>
      <c r="FQO685" s="275"/>
      <c r="FRC685" s="247"/>
      <c r="FRD685" s="230"/>
      <c r="FRE685" s="275"/>
      <c r="FRS685" s="247"/>
      <c r="FRT685" s="230"/>
      <c r="FRU685" s="275"/>
      <c r="FSI685" s="247"/>
      <c r="FSJ685" s="230"/>
      <c r="FSK685" s="275"/>
      <c r="FSY685" s="247"/>
      <c r="FSZ685" s="230"/>
      <c r="FTA685" s="275"/>
      <c r="FTO685" s="247"/>
      <c r="FTP685" s="230"/>
      <c r="FTQ685" s="275"/>
      <c r="FUE685" s="247"/>
      <c r="FUF685" s="230"/>
      <c r="FUG685" s="275"/>
      <c r="FUU685" s="247"/>
      <c r="FUV685" s="230"/>
      <c r="FUW685" s="275"/>
      <c r="FVK685" s="247"/>
      <c r="FVL685" s="230"/>
      <c r="FVM685" s="275"/>
      <c r="FWA685" s="247"/>
      <c r="FWB685" s="230"/>
      <c r="FWC685" s="275"/>
      <c r="FWQ685" s="247"/>
      <c r="FWR685" s="230"/>
      <c r="FWS685" s="275"/>
      <c r="FXG685" s="247"/>
      <c r="FXH685" s="230"/>
      <c r="FXI685" s="275"/>
      <c r="FXW685" s="247"/>
      <c r="FXX685" s="230"/>
      <c r="FXY685" s="275"/>
      <c r="FYM685" s="247"/>
      <c r="FYN685" s="230"/>
      <c r="FYO685" s="275"/>
      <c r="FZC685" s="247"/>
      <c r="FZD685" s="230"/>
      <c r="FZE685" s="275"/>
      <c r="FZS685" s="247"/>
      <c r="FZT685" s="230"/>
      <c r="FZU685" s="275"/>
      <c r="GAI685" s="247"/>
      <c r="GAJ685" s="230"/>
      <c r="GAK685" s="275"/>
      <c r="GAY685" s="247"/>
      <c r="GAZ685" s="230"/>
      <c r="GBA685" s="275"/>
      <c r="GBO685" s="247"/>
      <c r="GBP685" s="230"/>
      <c r="GBQ685" s="275"/>
      <c r="GCE685" s="247"/>
      <c r="GCF685" s="230"/>
      <c r="GCG685" s="275"/>
      <c r="GCU685" s="247"/>
      <c r="GCV685" s="230"/>
      <c r="GCW685" s="275"/>
      <c r="GDK685" s="247"/>
      <c r="GDL685" s="230"/>
      <c r="GDM685" s="275"/>
      <c r="GEA685" s="247"/>
      <c r="GEB685" s="230"/>
      <c r="GEC685" s="275"/>
      <c r="GEQ685" s="247"/>
      <c r="GER685" s="230"/>
      <c r="GES685" s="275"/>
      <c r="GFG685" s="247"/>
      <c r="GFH685" s="230"/>
      <c r="GFI685" s="275"/>
      <c r="GFW685" s="247"/>
      <c r="GFX685" s="230"/>
      <c r="GFY685" s="275"/>
      <c r="GGM685" s="247"/>
      <c r="GGN685" s="230"/>
      <c r="GGO685" s="275"/>
      <c r="GHC685" s="247"/>
      <c r="GHD685" s="230"/>
      <c r="GHE685" s="275"/>
      <c r="GHS685" s="247"/>
      <c r="GHT685" s="230"/>
      <c r="GHU685" s="275"/>
      <c r="GII685" s="247"/>
      <c r="GIJ685" s="230"/>
      <c r="GIK685" s="275"/>
      <c r="GIY685" s="247"/>
      <c r="GIZ685" s="230"/>
      <c r="GJA685" s="275"/>
      <c r="GJO685" s="247"/>
      <c r="GJP685" s="230"/>
      <c r="GJQ685" s="275"/>
      <c r="GKE685" s="247"/>
      <c r="GKF685" s="230"/>
      <c r="GKG685" s="275"/>
      <c r="GKU685" s="247"/>
      <c r="GKV685" s="230"/>
      <c r="GKW685" s="275"/>
      <c r="GLK685" s="247"/>
      <c r="GLL685" s="230"/>
      <c r="GLM685" s="275"/>
      <c r="GMA685" s="247"/>
      <c r="GMB685" s="230"/>
      <c r="GMC685" s="275"/>
      <c r="GMQ685" s="247"/>
      <c r="GMR685" s="230"/>
      <c r="GMS685" s="275"/>
      <c r="GNG685" s="247"/>
      <c r="GNH685" s="230"/>
      <c r="GNI685" s="275"/>
      <c r="GNW685" s="247"/>
      <c r="GNX685" s="230"/>
      <c r="GNY685" s="275"/>
      <c r="GOM685" s="247"/>
      <c r="GON685" s="230"/>
      <c r="GOO685" s="275"/>
      <c r="GPC685" s="247"/>
      <c r="GPD685" s="230"/>
      <c r="GPE685" s="275"/>
      <c r="GPS685" s="247"/>
      <c r="GPT685" s="230"/>
      <c r="GPU685" s="275"/>
      <c r="GQI685" s="247"/>
      <c r="GQJ685" s="230"/>
      <c r="GQK685" s="275"/>
      <c r="GQY685" s="247"/>
      <c r="GQZ685" s="230"/>
      <c r="GRA685" s="275"/>
      <c r="GRO685" s="247"/>
      <c r="GRP685" s="230"/>
      <c r="GRQ685" s="275"/>
      <c r="GSE685" s="247"/>
      <c r="GSF685" s="230"/>
      <c r="GSG685" s="275"/>
      <c r="GSU685" s="247"/>
      <c r="GSV685" s="230"/>
      <c r="GSW685" s="275"/>
      <c r="GTK685" s="247"/>
      <c r="GTL685" s="230"/>
      <c r="GTM685" s="275"/>
      <c r="GUA685" s="247"/>
      <c r="GUB685" s="230"/>
      <c r="GUC685" s="275"/>
      <c r="GUQ685" s="247"/>
      <c r="GUR685" s="230"/>
      <c r="GUS685" s="275"/>
      <c r="GVG685" s="247"/>
      <c r="GVH685" s="230"/>
      <c r="GVI685" s="275"/>
      <c r="GVW685" s="247"/>
      <c r="GVX685" s="230"/>
      <c r="GVY685" s="275"/>
      <c r="GWM685" s="247"/>
      <c r="GWN685" s="230"/>
      <c r="GWO685" s="275"/>
      <c r="GXC685" s="247"/>
      <c r="GXD685" s="230"/>
      <c r="GXE685" s="275"/>
      <c r="GXS685" s="247"/>
      <c r="GXT685" s="230"/>
      <c r="GXU685" s="275"/>
      <c r="GYI685" s="247"/>
      <c r="GYJ685" s="230"/>
      <c r="GYK685" s="275"/>
      <c r="GYY685" s="247"/>
      <c r="GYZ685" s="230"/>
      <c r="GZA685" s="275"/>
      <c r="GZO685" s="247"/>
      <c r="GZP685" s="230"/>
      <c r="GZQ685" s="275"/>
      <c r="HAE685" s="247"/>
      <c r="HAF685" s="230"/>
      <c r="HAG685" s="275"/>
      <c r="HAU685" s="247"/>
      <c r="HAV685" s="230"/>
      <c r="HAW685" s="275"/>
      <c r="HBK685" s="247"/>
      <c r="HBL685" s="230"/>
      <c r="HBM685" s="275"/>
      <c r="HCA685" s="247"/>
      <c r="HCB685" s="230"/>
      <c r="HCC685" s="275"/>
      <c r="HCQ685" s="247"/>
      <c r="HCR685" s="230"/>
      <c r="HCS685" s="275"/>
      <c r="HDG685" s="247"/>
      <c r="HDH685" s="230"/>
      <c r="HDI685" s="275"/>
      <c r="HDW685" s="247"/>
      <c r="HDX685" s="230"/>
      <c r="HDY685" s="275"/>
      <c r="HEM685" s="247"/>
      <c r="HEN685" s="230"/>
      <c r="HEO685" s="275"/>
      <c r="HFC685" s="247"/>
      <c r="HFD685" s="230"/>
      <c r="HFE685" s="275"/>
      <c r="HFS685" s="247"/>
      <c r="HFT685" s="230"/>
      <c r="HFU685" s="275"/>
      <c r="HGI685" s="247"/>
      <c r="HGJ685" s="230"/>
      <c r="HGK685" s="275"/>
      <c r="HGY685" s="247"/>
      <c r="HGZ685" s="230"/>
      <c r="HHA685" s="275"/>
      <c r="HHO685" s="247"/>
      <c r="HHP685" s="230"/>
      <c r="HHQ685" s="275"/>
      <c r="HIE685" s="247"/>
      <c r="HIF685" s="230"/>
      <c r="HIG685" s="275"/>
      <c r="HIU685" s="247"/>
      <c r="HIV685" s="230"/>
      <c r="HIW685" s="275"/>
      <c r="HJK685" s="247"/>
      <c r="HJL685" s="230"/>
      <c r="HJM685" s="275"/>
      <c r="HKA685" s="247"/>
      <c r="HKB685" s="230"/>
      <c r="HKC685" s="275"/>
      <c r="HKQ685" s="247"/>
      <c r="HKR685" s="230"/>
      <c r="HKS685" s="275"/>
      <c r="HLG685" s="247"/>
      <c r="HLH685" s="230"/>
      <c r="HLI685" s="275"/>
      <c r="HLW685" s="247"/>
      <c r="HLX685" s="230"/>
      <c r="HLY685" s="275"/>
      <c r="HMM685" s="247"/>
      <c r="HMN685" s="230"/>
      <c r="HMO685" s="275"/>
      <c r="HNC685" s="247"/>
      <c r="HND685" s="230"/>
      <c r="HNE685" s="275"/>
      <c r="HNS685" s="247"/>
      <c r="HNT685" s="230"/>
      <c r="HNU685" s="275"/>
      <c r="HOI685" s="247"/>
      <c r="HOJ685" s="230"/>
      <c r="HOK685" s="275"/>
      <c r="HOY685" s="247"/>
      <c r="HOZ685" s="230"/>
      <c r="HPA685" s="275"/>
      <c r="HPO685" s="247"/>
      <c r="HPP685" s="230"/>
      <c r="HPQ685" s="275"/>
      <c r="HQE685" s="247"/>
      <c r="HQF685" s="230"/>
      <c r="HQG685" s="275"/>
      <c r="HQU685" s="247"/>
      <c r="HQV685" s="230"/>
      <c r="HQW685" s="275"/>
      <c r="HRK685" s="247"/>
      <c r="HRL685" s="230"/>
      <c r="HRM685" s="275"/>
      <c r="HSA685" s="247"/>
      <c r="HSB685" s="230"/>
      <c r="HSC685" s="275"/>
      <c r="HSQ685" s="247"/>
      <c r="HSR685" s="230"/>
      <c r="HSS685" s="275"/>
      <c r="HTG685" s="247"/>
      <c r="HTH685" s="230"/>
      <c r="HTI685" s="275"/>
      <c r="HTW685" s="247"/>
      <c r="HTX685" s="230"/>
      <c r="HTY685" s="275"/>
      <c r="HUM685" s="247"/>
      <c r="HUN685" s="230"/>
      <c r="HUO685" s="275"/>
      <c r="HVC685" s="247"/>
      <c r="HVD685" s="230"/>
      <c r="HVE685" s="275"/>
      <c r="HVS685" s="247"/>
      <c r="HVT685" s="230"/>
      <c r="HVU685" s="275"/>
      <c r="HWI685" s="247"/>
      <c r="HWJ685" s="230"/>
      <c r="HWK685" s="275"/>
      <c r="HWY685" s="247"/>
      <c r="HWZ685" s="230"/>
      <c r="HXA685" s="275"/>
      <c r="HXO685" s="247"/>
      <c r="HXP685" s="230"/>
      <c r="HXQ685" s="275"/>
      <c r="HYE685" s="247"/>
      <c r="HYF685" s="230"/>
      <c r="HYG685" s="275"/>
      <c r="HYU685" s="247"/>
      <c r="HYV685" s="230"/>
      <c r="HYW685" s="275"/>
      <c r="HZK685" s="247"/>
      <c r="HZL685" s="230"/>
      <c r="HZM685" s="275"/>
      <c r="IAA685" s="247"/>
      <c r="IAB685" s="230"/>
      <c r="IAC685" s="275"/>
      <c r="IAQ685" s="247"/>
      <c r="IAR685" s="230"/>
      <c r="IAS685" s="275"/>
      <c r="IBG685" s="247"/>
      <c r="IBH685" s="230"/>
      <c r="IBI685" s="275"/>
      <c r="IBW685" s="247"/>
      <c r="IBX685" s="230"/>
      <c r="IBY685" s="275"/>
      <c r="ICM685" s="247"/>
      <c r="ICN685" s="230"/>
      <c r="ICO685" s="275"/>
      <c r="IDC685" s="247"/>
      <c r="IDD685" s="230"/>
      <c r="IDE685" s="275"/>
      <c r="IDS685" s="247"/>
      <c r="IDT685" s="230"/>
      <c r="IDU685" s="275"/>
      <c r="IEI685" s="247"/>
      <c r="IEJ685" s="230"/>
      <c r="IEK685" s="275"/>
      <c r="IEY685" s="247"/>
      <c r="IEZ685" s="230"/>
      <c r="IFA685" s="275"/>
      <c r="IFO685" s="247"/>
      <c r="IFP685" s="230"/>
      <c r="IFQ685" s="275"/>
      <c r="IGE685" s="247"/>
      <c r="IGF685" s="230"/>
      <c r="IGG685" s="275"/>
      <c r="IGU685" s="247"/>
      <c r="IGV685" s="230"/>
      <c r="IGW685" s="275"/>
      <c r="IHK685" s="247"/>
      <c r="IHL685" s="230"/>
      <c r="IHM685" s="275"/>
      <c r="IIA685" s="247"/>
      <c r="IIB685" s="230"/>
      <c r="IIC685" s="275"/>
      <c r="IIQ685" s="247"/>
      <c r="IIR685" s="230"/>
      <c r="IIS685" s="275"/>
      <c r="IJG685" s="247"/>
      <c r="IJH685" s="230"/>
      <c r="IJI685" s="275"/>
      <c r="IJW685" s="247"/>
      <c r="IJX685" s="230"/>
      <c r="IJY685" s="275"/>
      <c r="IKM685" s="247"/>
      <c r="IKN685" s="230"/>
      <c r="IKO685" s="275"/>
      <c r="ILC685" s="247"/>
      <c r="ILD685" s="230"/>
      <c r="ILE685" s="275"/>
      <c r="ILS685" s="247"/>
      <c r="ILT685" s="230"/>
      <c r="ILU685" s="275"/>
      <c r="IMI685" s="247"/>
      <c r="IMJ685" s="230"/>
      <c r="IMK685" s="275"/>
      <c r="IMY685" s="247"/>
      <c r="IMZ685" s="230"/>
      <c r="INA685" s="275"/>
      <c r="INO685" s="247"/>
      <c r="INP685" s="230"/>
      <c r="INQ685" s="275"/>
      <c r="IOE685" s="247"/>
      <c r="IOF685" s="230"/>
      <c r="IOG685" s="275"/>
      <c r="IOU685" s="247"/>
      <c r="IOV685" s="230"/>
      <c r="IOW685" s="275"/>
      <c r="IPK685" s="247"/>
      <c r="IPL685" s="230"/>
      <c r="IPM685" s="275"/>
      <c r="IQA685" s="247"/>
      <c r="IQB685" s="230"/>
      <c r="IQC685" s="275"/>
      <c r="IQQ685" s="247"/>
      <c r="IQR685" s="230"/>
      <c r="IQS685" s="275"/>
      <c r="IRG685" s="247"/>
      <c r="IRH685" s="230"/>
      <c r="IRI685" s="275"/>
      <c r="IRW685" s="247"/>
      <c r="IRX685" s="230"/>
      <c r="IRY685" s="275"/>
      <c r="ISM685" s="247"/>
      <c r="ISN685" s="230"/>
      <c r="ISO685" s="275"/>
      <c r="ITC685" s="247"/>
      <c r="ITD685" s="230"/>
      <c r="ITE685" s="275"/>
      <c r="ITS685" s="247"/>
      <c r="ITT685" s="230"/>
      <c r="ITU685" s="275"/>
      <c r="IUI685" s="247"/>
      <c r="IUJ685" s="230"/>
      <c r="IUK685" s="275"/>
      <c r="IUY685" s="247"/>
      <c r="IUZ685" s="230"/>
      <c r="IVA685" s="275"/>
      <c r="IVO685" s="247"/>
      <c r="IVP685" s="230"/>
      <c r="IVQ685" s="275"/>
      <c r="IWE685" s="247"/>
      <c r="IWF685" s="230"/>
      <c r="IWG685" s="275"/>
      <c r="IWU685" s="247"/>
      <c r="IWV685" s="230"/>
      <c r="IWW685" s="275"/>
      <c r="IXK685" s="247"/>
      <c r="IXL685" s="230"/>
      <c r="IXM685" s="275"/>
      <c r="IYA685" s="247"/>
      <c r="IYB685" s="230"/>
      <c r="IYC685" s="275"/>
      <c r="IYQ685" s="247"/>
      <c r="IYR685" s="230"/>
      <c r="IYS685" s="275"/>
      <c r="IZG685" s="247"/>
      <c r="IZH685" s="230"/>
      <c r="IZI685" s="275"/>
      <c r="IZW685" s="247"/>
      <c r="IZX685" s="230"/>
      <c r="IZY685" s="275"/>
      <c r="JAM685" s="247"/>
      <c r="JAN685" s="230"/>
      <c r="JAO685" s="275"/>
      <c r="JBC685" s="247"/>
      <c r="JBD685" s="230"/>
      <c r="JBE685" s="275"/>
      <c r="JBS685" s="247"/>
      <c r="JBT685" s="230"/>
      <c r="JBU685" s="275"/>
      <c r="JCI685" s="247"/>
      <c r="JCJ685" s="230"/>
      <c r="JCK685" s="275"/>
      <c r="JCY685" s="247"/>
      <c r="JCZ685" s="230"/>
      <c r="JDA685" s="275"/>
      <c r="JDO685" s="247"/>
      <c r="JDP685" s="230"/>
      <c r="JDQ685" s="275"/>
      <c r="JEE685" s="247"/>
      <c r="JEF685" s="230"/>
      <c r="JEG685" s="275"/>
      <c r="JEU685" s="247"/>
      <c r="JEV685" s="230"/>
      <c r="JEW685" s="275"/>
      <c r="JFK685" s="247"/>
      <c r="JFL685" s="230"/>
      <c r="JFM685" s="275"/>
      <c r="JGA685" s="247"/>
      <c r="JGB685" s="230"/>
      <c r="JGC685" s="275"/>
      <c r="JGQ685" s="247"/>
      <c r="JGR685" s="230"/>
      <c r="JGS685" s="275"/>
      <c r="JHG685" s="247"/>
      <c r="JHH685" s="230"/>
      <c r="JHI685" s="275"/>
      <c r="JHW685" s="247"/>
      <c r="JHX685" s="230"/>
      <c r="JHY685" s="275"/>
      <c r="JIM685" s="247"/>
      <c r="JIN685" s="230"/>
      <c r="JIO685" s="275"/>
      <c r="JJC685" s="247"/>
      <c r="JJD685" s="230"/>
      <c r="JJE685" s="275"/>
      <c r="JJS685" s="247"/>
      <c r="JJT685" s="230"/>
      <c r="JJU685" s="275"/>
      <c r="JKI685" s="247"/>
      <c r="JKJ685" s="230"/>
      <c r="JKK685" s="275"/>
      <c r="JKY685" s="247"/>
      <c r="JKZ685" s="230"/>
      <c r="JLA685" s="275"/>
      <c r="JLO685" s="247"/>
      <c r="JLP685" s="230"/>
      <c r="JLQ685" s="275"/>
      <c r="JME685" s="247"/>
      <c r="JMF685" s="230"/>
      <c r="JMG685" s="275"/>
      <c r="JMU685" s="247"/>
      <c r="JMV685" s="230"/>
      <c r="JMW685" s="275"/>
      <c r="JNK685" s="247"/>
      <c r="JNL685" s="230"/>
      <c r="JNM685" s="275"/>
      <c r="JOA685" s="247"/>
      <c r="JOB685" s="230"/>
      <c r="JOC685" s="275"/>
      <c r="JOQ685" s="247"/>
      <c r="JOR685" s="230"/>
      <c r="JOS685" s="275"/>
      <c r="JPG685" s="247"/>
      <c r="JPH685" s="230"/>
      <c r="JPI685" s="275"/>
      <c r="JPW685" s="247"/>
      <c r="JPX685" s="230"/>
      <c r="JPY685" s="275"/>
      <c r="JQM685" s="247"/>
      <c r="JQN685" s="230"/>
      <c r="JQO685" s="275"/>
      <c r="JRC685" s="247"/>
      <c r="JRD685" s="230"/>
      <c r="JRE685" s="275"/>
      <c r="JRS685" s="247"/>
      <c r="JRT685" s="230"/>
      <c r="JRU685" s="275"/>
      <c r="JSI685" s="247"/>
      <c r="JSJ685" s="230"/>
      <c r="JSK685" s="275"/>
      <c r="JSY685" s="247"/>
      <c r="JSZ685" s="230"/>
      <c r="JTA685" s="275"/>
      <c r="JTO685" s="247"/>
      <c r="JTP685" s="230"/>
      <c r="JTQ685" s="275"/>
      <c r="JUE685" s="247"/>
      <c r="JUF685" s="230"/>
      <c r="JUG685" s="275"/>
      <c r="JUU685" s="247"/>
      <c r="JUV685" s="230"/>
      <c r="JUW685" s="275"/>
      <c r="JVK685" s="247"/>
      <c r="JVL685" s="230"/>
      <c r="JVM685" s="275"/>
      <c r="JWA685" s="247"/>
      <c r="JWB685" s="230"/>
      <c r="JWC685" s="275"/>
      <c r="JWQ685" s="247"/>
      <c r="JWR685" s="230"/>
      <c r="JWS685" s="275"/>
      <c r="JXG685" s="247"/>
      <c r="JXH685" s="230"/>
      <c r="JXI685" s="275"/>
      <c r="JXW685" s="247"/>
      <c r="JXX685" s="230"/>
      <c r="JXY685" s="275"/>
      <c r="JYM685" s="247"/>
      <c r="JYN685" s="230"/>
      <c r="JYO685" s="275"/>
      <c r="JZC685" s="247"/>
      <c r="JZD685" s="230"/>
      <c r="JZE685" s="275"/>
      <c r="JZS685" s="247"/>
      <c r="JZT685" s="230"/>
      <c r="JZU685" s="275"/>
      <c r="KAI685" s="247"/>
      <c r="KAJ685" s="230"/>
      <c r="KAK685" s="275"/>
      <c r="KAY685" s="247"/>
      <c r="KAZ685" s="230"/>
      <c r="KBA685" s="275"/>
      <c r="KBO685" s="247"/>
      <c r="KBP685" s="230"/>
      <c r="KBQ685" s="275"/>
      <c r="KCE685" s="247"/>
      <c r="KCF685" s="230"/>
      <c r="KCG685" s="275"/>
      <c r="KCU685" s="247"/>
      <c r="KCV685" s="230"/>
      <c r="KCW685" s="275"/>
      <c r="KDK685" s="247"/>
      <c r="KDL685" s="230"/>
      <c r="KDM685" s="275"/>
      <c r="KEA685" s="247"/>
      <c r="KEB685" s="230"/>
      <c r="KEC685" s="275"/>
      <c r="KEQ685" s="247"/>
      <c r="KER685" s="230"/>
      <c r="KES685" s="275"/>
      <c r="KFG685" s="247"/>
      <c r="KFH685" s="230"/>
      <c r="KFI685" s="275"/>
      <c r="KFW685" s="247"/>
      <c r="KFX685" s="230"/>
      <c r="KFY685" s="275"/>
      <c r="KGM685" s="247"/>
      <c r="KGN685" s="230"/>
      <c r="KGO685" s="275"/>
      <c r="KHC685" s="247"/>
      <c r="KHD685" s="230"/>
      <c r="KHE685" s="275"/>
      <c r="KHS685" s="247"/>
      <c r="KHT685" s="230"/>
      <c r="KHU685" s="275"/>
      <c r="KII685" s="247"/>
      <c r="KIJ685" s="230"/>
      <c r="KIK685" s="275"/>
      <c r="KIY685" s="247"/>
      <c r="KIZ685" s="230"/>
      <c r="KJA685" s="275"/>
      <c r="KJO685" s="247"/>
      <c r="KJP685" s="230"/>
      <c r="KJQ685" s="275"/>
      <c r="KKE685" s="247"/>
      <c r="KKF685" s="230"/>
      <c r="KKG685" s="275"/>
      <c r="KKU685" s="247"/>
      <c r="KKV685" s="230"/>
      <c r="KKW685" s="275"/>
      <c r="KLK685" s="247"/>
      <c r="KLL685" s="230"/>
      <c r="KLM685" s="275"/>
      <c r="KMA685" s="247"/>
      <c r="KMB685" s="230"/>
      <c r="KMC685" s="275"/>
      <c r="KMQ685" s="247"/>
      <c r="KMR685" s="230"/>
      <c r="KMS685" s="275"/>
      <c r="KNG685" s="247"/>
      <c r="KNH685" s="230"/>
      <c r="KNI685" s="275"/>
      <c r="KNW685" s="247"/>
      <c r="KNX685" s="230"/>
      <c r="KNY685" s="275"/>
      <c r="KOM685" s="247"/>
      <c r="KON685" s="230"/>
      <c r="KOO685" s="275"/>
      <c r="KPC685" s="247"/>
      <c r="KPD685" s="230"/>
      <c r="KPE685" s="275"/>
      <c r="KPS685" s="247"/>
      <c r="KPT685" s="230"/>
      <c r="KPU685" s="275"/>
      <c r="KQI685" s="247"/>
      <c r="KQJ685" s="230"/>
      <c r="KQK685" s="275"/>
      <c r="KQY685" s="247"/>
      <c r="KQZ685" s="230"/>
      <c r="KRA685" s="275"/>
      <c r="KRO685" s="247"/>
      <c r="KRP685" s="230"/>
      <c r="KRQ685" s="275"/>
      <c r="KSE685" s="247"/>
      <c r="KSF685" s="230"/>
      <c r="KSG685" s="275"/>
      <c r="KSU685" s="247"/>
      <c r="KSV685" s="230"/>
      <c r="KSW685" s="275"/>
      <c r="KTK685" s="247"/>
      <c r="KTL685" s="230"/>
      <c r="KTM685" s="275"/>
      <c r="KUA685" s="247"/>
      <c r="KUB685" s="230"/>
      <c r="KUC685" s="275"/>
      <c r="KUQ685" s="247"/>
      <c r="KUR685" s="230"/>
      <c r="KUS685" s="275"/>
      <c r="KVG685" s="247"/>
      <c r="KVH685" s="230"/>
      <c r="KVI685" s="275"/>
      <c r="KVW685" s="247"/>
      <c r="KVX685" s="230"/>
      <c r="KVY685" s="275"/>
      <c r="KWM685" s="247"/>
      <c r="KWN685" s="230"/>
      <c r="KWO685" s="275"/>
      <c r="KXC685" s="247"/>
      <c r="KXD685" s="230"/>
      <c r="KXE685" s="275"/>
      <c r="KXS685" s="247"/>
      <c r="KXT685" s="230"/>
      <c r="KXU685" s="275"/>
      <c r="KYI685" s="247"/>
      <c r="KYJ685" s="230"/>
      <c r="KYK685" s="275"/>
      <c r="KYY685" s="247"/>
      <c r="KYZ685" s="230"/>
      <c r="KZA685" s="275"/>
      <c r="KZO685" s="247"/>
      <c r="KZP685" s="230"/>
      <c r="KZQ685" s="275"/>
      <c r="LAE685" s="247"/>
      <c r="LAF685" s="230"/>
      <c r="LAG685" s="275"/>
      <c r="LAU685" s="247"/>
      <c r="LAV685" s="230"/>
      <c r="LAW685" s="275"/>
      <c r="LBK685" s="247"/>
      <c r="LBL685" s="230"/>
      <c r="LBM685" s="275"/>
      <c r="LCA685" s="247"/>
      <c r="LCB685" s="230"/>
      <c r="LCC685" s="275"/>
      <c r="LCQ685" s="247"/>
      <c r="LCR685" s="230"/>
      <c r="LCS685" s="275"/>
      <c r="LDG685" s="247"/>
      <c r="LDH685" s="230"/>
      <c r="LDI685" s="275"/>
      <c r="LDW685" s="247"/>
      <c r="LDX685" s="230"/>
      <c r="LDY685" s="275"/>
      <c r="LEM685" s="247"/>
      <c r="LEN685" s="230"/>
      <c r="LEO685" s="275"/>
      <c r="LFC685" s="247"/>
      <c r="LFD685" s="230"/>
      <c r="LFE685" s="275"/>
      <c r="LFS685" s="247"/>
      <c r="LFT685" s="230"/>
      <c r="LFU685" s="275"/>
      <c r="LGI685" s="247"/>
      <c r="LGJ685" s="230"/>
      <c r="LGK685" s="275"/>
      <c r="LGY685" s="247"/>
      <c r="LGZ685" s="230"/>
      <c r="LHA685" s="275"/>
      <c r="LHO685" s="247"/>
      <c r="LHP685" s="230"/>
      <c r="LHQ685" s="275"/>
      <c r="LIE685" s="247"/>
      <c r="LIF685" s="230"/>
      <c r="LIG685" s="275"/>
      <c r="LIU685" s="247"/>
      <c r="LIV685" s="230"/>
      <c r="LIW685" s="275"/>
      <c r="LJK685" s="247"/>
      <c r="LJL685" s="230"/>
      <c r="LJM685" s="275"/>
      <c r="LKA685" s="247"/>
      <c r="LKB685" s="230"/>
      <c r="LKC685" s="275"/>
      <c r="LKQ685" s="247"/>
      <c r="LKR685" s="230"/>
      <c r="LKS685" s="275"/>
      <c r="LLG685" s="247"/>
      <c r="LLH685" s="230"/>
      <c r="LLI685" s="275"/>
      <c r="LLW685" s="247"/>
      <c r="LLX685" s="230"/>
      <c r="LLY685" s="275"/>
      <c r="LMM685" s="247"/>
      <c r="LMN685" s="230"/>
      <c r="LMO685" s="275"/>
      <c r="LNC685" s="247"/>
      <c r="LND685" s="230"/>
      <c r="LNE685" s="275"/>
      <c r="LNS685" s="247"/>
      <c r="LNT685" s="230"/>
      <c r="LNU685" s="275"/>
      <c r="LOI685" s="247"/>
      <c r="LOJ685" s="230"/>
      <c r="LOK685" s="275"/>
      <c r="LOY685" s="247"/>
      <c r="LOZ685" s="230"/>
      <c r="LPA685" s="275"/>
      <c r="LPO685" s="247"/>
      <c r="LPP685" s="230"/>
      <c r="LPQ685" s="275"/>
      <c r="LQE685" s="247"/>
      <c r="LQF685" s="230"/>
      <c r="LQG685" s="275"/>
      <c r="LQU685" s="247"/>
      <c r="LQV685" s="230"/>
      <c r="LQW685" s="275"/>
      <c r="LRK685" s="247"/>
      <c r="LRL685" s="230"/>
      <c r="LRM685" s="275"/>
      <c r="LSA685" s="247"/>
      <c r="LSB685" s="230"/>
      <c r="LSC685" s="275"/>
      <c r="LSQ685" s="247"/>
      <c r="LSR685" s="230"/>
      <c r="LSS685" s="275"/>
      <c r="LTG685" s="247"/>
      <c r="LTH685" s="230"/>
      <c r="LTI685" s="275"/>
      <c r="LTW685" s="247"/>
      <c r="LTX685" s="230"/>
      <c r="LTY685" s="275"/>
      <c r="LUM685" s="247"/>
      <c r="LUN685" s="230"/>
      <c r="LUO685" s="275"/>
      <c r="LVC685" s="247"/>
      <c r="LVD685" s="230"/>
      <c r="LVE685" s="275"/>
      <c r="LVS685" s="247"/>
      <c r="LVT685" s="230"/>
      <c r="LVU685" s="275"/>
      <c r="LWI685" s="247"/>
      <c r="LWJ685" s="230"/>
      <c r="LWK685" s="275"/>
      <c r="LWY685" s="247"/>
      <c r="LWZ685" s="230"/>
      <c r="LXA685" s="275"/>
      <c r="LXO685" s="247"/>
      <c r="LXP685" s="230"/>
      <c r="LXQ685" s="275"/>
      <c r="LYE685" s="247"/>
      <c r="LYF685" s="230"/>
      <c r="LYG685" s="275"/>
      <c r="LYU685" s="247"/>
      <c r="LYV685" s="230"/>
      <c r="LYW685" s="275"/>
      <c r="LZK685" s="247"/>
      <c r="LZL685" s="230"/>
      <c r="LZM685" s="275"/>
      <c r="MAA685" s="247"/>
      <c r="MAB685" s="230"/>
      <c r="MAC685" s="275"/>
      <c r="MAQ685" s="247"/>
      <c r="MAR685" s="230"/>
      <c r="MAS685" s="275"/>
      <c r="MBG685" s="247"/>
      <c r="MBH685" s="230"/>
      <c r="MBI685" s="275"/>
      <c r="MBW685" s="247"/>
      <c r="MBX685" s="230"/>
      <c r="MBY685" s="275"/>
      <c r="MCM685" s="247"/>
      <c r="MCN685" s="230"/>
      <c r="MCO685" s="275"/>
      <c r="MDC685" s="247"/>
      <c r="MDD685" s="230"/>
      <c r="MDE685" s="275"/>
      <c r="MDS685" s="247"/>
      <c r="MDT685" s="230"/>
      <c r="MDU685" s="275"/>
      <c r="MEI685" s="247"/>
      <c r="MEJ685" s="230"/>
      <c r="MEK685" s="275"/>
      <c r="MEY685" s="247"/>
      <c r="MEZ685" s="230"/>
      <c r="MFA685" s="275"/>
      <c r="MFO685" s="247"/>
      <c r="MFP685" s="230"/>
      <c r="MFQ685" s="275"/>
      <c r="MGE685" s="247"/>
      <c r="MGF685" s="230"/>
      <c r="MGG685" s="275"/>
      <c r="MGU685" s="247"/>
      <c r="MGV685" s="230"/>
      <c r="MGW685" s="275"/>
      <c r="MHK685" s="247"/>
      <c r="MHL685" s="230"/>
      <c r="MHM685" s="275"/>
      <c r="MIA685" s="247"/>
      <c r="MIB685" s="230"/>
      <c r="MIC685" s="275"/>
      <c r="MIQ685" s="247"/>
      <c r="MIR685" s="230"/>
      <c r="MIS685" s="275"/>
      <c r="MJG685" s="247"/>
      <c r="MJH685" s="230"/>
      <c r="MJI685" s="275"/>
      <c r="MJW685" s="247"/>
      <c r="MJX685" s="230"/>
      <c r="MJY685" s="275"/>
      <c r="MKM685" s="247"/>
      <c r="MKN685" s="230"/>
      <c r="MKO685" s="275"/>
      <c r="MLC685" s="247"/>
      <c r="MLD685" s="230"/>
      <c r="MLE685" s="275"/>
      <c r="MLS685" s="247"/>
      <c r="MLT685" s="230"/>
      <c r="MLU685" s="275"/>
      <c r="MMI685" s="247"/>
      <c r="MMJ685" s="230"/>
      <c r="MMK685" s="275"/>
      <c r="MMY685" s="247"/>
      <c r="MMZ685" s="230"/>
      <c r="MNA685" s="275"/>
      <c r="MNO685" s="247"/>
      <c r="MNP685" s="230"/>
      <c r="MNQ685" s="275"/>
      <c r="MOE685" s="247"/>
      <c r="MOF685" s="230"/>
      <c r="MOG685" s="275"/>
      <c r="MOU685" s="247"/>
      <c r="MOV685" s="230"/>
      <c r="MOW685" s="275"/>
      <c r="MPK685" s="247"/>
      <c r="MPL685" s="230"/>
      <c r="MPM685" s="275"/>
      <c r="MQA685" s="247"/>
      <c r="MQB685" s="230"/>
      <c r="MQC685" s="275"/>
      <c r="MQQ685" s="247"/>
      <c r="MQR685" s="230"/>
      <c r="MQS685" s="275"/>
      <c r="MRG685" s="247"/>
      <c r="MRH685" s="230"/>
      <c r="MRI685" s="275"/>
      <c r="MRW685" s="247"/>
      <c r="MRX685" s="230"/>
      <c r="MRY685" s="275"/>
      <c r="MSM685" s="247"/>
      <c r="MSN685" s="230"/>
      <c r="MSO685" s="275"/>
      <c r="MTC685" s="247"/>
      <c r="MTD685" s="230"/>
      <c r="MTE685" s="275"/>
      <c r="MTS685" s="247"/>
      <c r="MTT685" s="230"/>
      <c r="MTU685" s="275"/>
      <c r="MUI685" s="247"/>
      <c r="MUJ685" s="230"/>
      <c r="MUK685" s="275"/>
      <c r="MUY685" s="247"/>
      <c r="MUZ685" s="230"/>
      <c r="MVA685" s="275"/>
      <c r="MVO685" s="247"/>
      <c r="MVP685" s="230"/>
      <c r="MVQ685" s="275"/>
      <c r="MWE685" s="247"/>
      <c r="MWF685" s="230"/>
      <c r="MWG685" s="275"/>
      <c r="MWU685" s="247"/>
      <c r="MWV685" s="230"/>
      <c r="MWW685" s="275"/>
      <c r="MXK685" s="247"/>
      <c r="MXL685" s="230"/>
      <c r="MXM685" s="275"/>
      <c r="MYA685" s="247"/>
      <c r="MYB685" s="230"/>
      <c r="MYC685" s="275"/>
      <c r="MYQ685" s="247"/>
      <c r="MYR685" s="230"/>
      <c r="MYS685" s="275"/>
      <c r="MZG685" s="247"/>
      <c r="MZH685" s="230"/>
      <c r="MZI685" s="275"/>
      <c r="MZW685" s="247"/>
      <c r="MZX685" s="230"/>
      <c r="MZY685" s="275"/>
      <c r="NAM685" s="247"/>
      <c r="NAN685" s="230"/>
      <c r="NAO685" s="275"/>
      <c r="NBC685" s="247"/>
      <c r="NBD685" s="230"/>
      <c r="NBE685" s="275"/>
      <c r="NBS685" s="247"/>
      <c r="NBT685" s="230"/>
      <c r="NBU685" s="275"/>
      <c r="NCI685" s="247"/>
      <c r="NCJ685" s="230"/>
      <c r="NCK685" s="275"/>
      <c r="NCY685" s="247"/>
      <c r="NCZ685" s="230"/>
      <c r="NDA685" s="275"/>
      <c r="NDO685" s="247"/>
      <c r="NDP685" s="230"/>
      <c r="NDQ685" s="275"/>
      <c r="NEE685" s="247"/>
      <c r="NEF685" s="230"/>
      <c r="NEG685" s="275"/>
      <c r="NEU685" s="247"/>
      <c r="NEV685" s="230"/>
      <c r="NEW685" s="275"/>
      <c r="NFK685" s="247"/>
      <c r="NFL685" s="230"/>
      <c r="NFM685" s="275"/>
      <c r="NGA685" s="247"/>
      <c r="NGB685" s="230"/>
      <c r="NGC685" s="275"/>
      <c r="NGQ685" s="247"/>
      <c r="NGR685" s="230"/>
      <c r="NGS685" s="275"/>
      <c r="NHG685" s="247"/>
      <c r="NHH685" s="230"/>
      <c r="NHI685" s="275"/>
      <c r="NHW685" s="247"/>
      <c r="NHX685" s="230"/>
      <c r="NHY685" s="275"/>
      <c r="NIM685" s="247"/>
      <c r="NIN685" s="230"/>
      <c r="NIO685" s="275"/>
      <c r="NJC685" s="247"/>
      <c r="NJD685" s="230"/>
      <c r="NJE685" s="275"/>
      <c r="NJS685" s="247"/>
      <c r="NJT685" s="230"/>
      <c r="NJU685" s="275"/>
      <c r="NKI685" s="247"/>
      <c r="NKJ685" s="230"/>
      <c r="NKK685" s="275"/>
      <c r="NKY685" s="247"/>
      <c r="NKZ685" s="230"/>
      <c r="NLA685" s="275"/>
      <c r="NLO685" s="247"/>
      <c r="NLP685" s="230"/>
      <c r="NLQ685" s="275"/>
      <c r="NME685" s="247"/>
      <c r="NMF685" s="230"/>
      <c r="NMG685" s="275"/>
      <c r="NMU685" s="247"/>
      <c r="NMV685" s="230"/>
      <c r="NMW685" s="275"/>
      <c r="NNK685" s="247"/>
      <c r="NNL685" s="230"/>
      <c r="NNM685" s="275"/>
      <c r="NOA685" s="247"/>
      <c r="NOB685" s="230"/>
      <c r="NOC685" s="275"/>
      <c r="NOQ685" s="247"/>
      <c r="NOR685" s="230"/>
      <c r="NOS685" s="275"/>
      <c r="NPG685" s="247"/>
      <c r="NPH685" s="230"/>
      <c r="NPI685" s="275"/>
      <c r="NPW685" s="247"/>
      <c r="NPX685" s="230"/>
      <c r="NPY685" s="275"/>
      <c r="NQM685" s="247"/>
      <c r="NQN685" s="230"/>
      <c r="NQO685" s="275"/>
      <c r="NRC685" s="247"/>
      <c r="NRD685" s="230"/>
      <c r="NRE685" s="275"/>
      <c r="NRS685" s="247"/>
      <c r="NRT685" s="230"/>
      <c r="NRU685" s="275"/>
      <c r="NSI685" s="247"/>
      <c r="NSJ685" s="230"/>
      <c r="NSK685" s="275"/>
      <c r="NSY685" s="247"/>
      <c r="NSZ685" s="230"/>
      <c r="NTA685" s="275"/>
      <c r="NTO685" s="247"/>
      <c r="NTP685" s="230"/>
      <c r="NTQ685" s="275"/>
      <c r="NUE685" s="247"/>
      <c r="NUF685" s="230"/>
      <c r="NUG685" s="275"/>
      <c r="NUU685" s="247"/>
      <c r="NUV685" s="230"/>
      <c r="NUW685" s="275"/>
      <c r="NVK685" s="247"/>
      <c r="NVL685" s="230"/>
      <c r="NVM685" s="275"/>
      <c r="NWA685" s="247"/>
      <c r="NWB685" s="230"/>
      <c r="NWC685" s="275"/>
      <c r="NWQ685" s="247"/>
      <c r="NWR685" s="230"/>
      <c r="NWS685" s="275"/>
      <c r="NXG685" s="247"/>
      <c r="NXH685" s="230"/>
      <c r="NXI685" s="275"/>
      <c r="NXW685" s="247"/>
      <c r="NXX685" s="230"/>
      <c r="NXY685" s="275"/>
      <c r="NYM685" s="247"/>
      <c r="NYN685" s="230"/>
      <c r="NYO685" s="275"/>
      <c r="NZC685" s="247"/>
      <c r="NZD685" s="230"/>
      <c r="NZE685" s="275"/>
      <c r="NZS685" s="247"/>
      <c r="NZT685" s="230"/>
      <c r="NZU685" s="275"/>
      <c r="OAI685" s="247"/>
      <c r="OAJ685" s="230"/>
      <c r="OAK685" s="275"/>
      <c r="OAY685" s="247"/>
      <c r="OAZ685" s="230"/>
      <c r="OBA685" s="275"/>
      <c r="OBO685" s="247"/>
      <c r="OBP685" s="230"/>
      <c r="OBQ685" s="275"/>
      <c r="OCE685" s="247"/>
      <c r="OCF685" s="230"/>
      <c r="OCG685" s="275"/>
      <c r="OCU685" s="247"/>
      <c r="OCV685" s="230"/>
      <c r="OCW685" s="275"/>
      <c r="ODK685" s="247"/>
      <c r="ODL685" s="230"/>
      <c r="ODM685" s="275"/>
      <c r="OEA685" s="247"/>
      <c r="OEB685" s="230"/>
      <c r="OEC685" s="275"/>
      <c r="OEQ685" s="247"/>
      <c r="OER685" s="230"/>
      <c r="OES685" s="275"/>
      <c r="OFG685" s="247"/>
      <c r="OFH685" s="230"/>
      <c r="OFI685" s="275"/>
      <c r="OFW685" s="247"/>
      <c r="OFX685" s="230"/>
      <c r="OFY685" s="275"/>
      <c r="OGM685" s="247"/>
      <c r="OGN685" s="230"/>
      <c r="OGO685" s="275"/>
      <c r="OHC685" s="247"/>
      <c r="OHD685" s="230"/>
      <c r="OHE685" s="275"/>
      <c r="OHS685" s="247"/>
      <c r="OHT685" s="230"/>
      <c r="OHU685" s="275"/>
      <c r="OII685" s="247"/>
      <c r="OIJ685" s="230"/>
      <c r="OIK685" s="275"/>
      <c r="OIY685" s="247"/>
      <c r="OIZ685" s="230"/>
      <c r="OJA685" s="275"/>
      <c r="OJO685" s="247"/>
      <c r="OJP685" s="230"/>
      <c r="OJQ685" s="275"/>
      <c r="OKE685" s="247"/>
      <c r="OKF685" s="230"/>
      <c r="OKG685" s="275"/>
      <c r="OKU685" s="247"/>
      <c r="OKV685" s="230"/>
      <c r="OKW685" s="275"/>
      <c r="OLK685" s="247"/>
      <c r="OLL685" s="230"/>
      <c r="OLM685" s="275"/>
      <c r="OMA685" s="247"/>
      <c r="OMB685" s="230"/>
      <c r="OMC685" s="275"/>
      <c r="OMQ685" s="247"/>
      <c r="OMR685" s="230"/>
      <c r="OMS685" s="275"/>
      <c r="ONG685" s="247"/>
      <c r="ONH685" s="230"/>
      <c r="ONI685" s="275"/>
      <c r="ONW685" s="247"/>
      <c r="ONX685" s="230"/>
      <c r="ONY685" s="275"/>
      <c r="OOM685" s="247"/>
      <c r="OON685" s="230"/>
      <c r="OOO685" s="275"/>
      <c r="OPC685" s="247"/>
      <c r="OPD685" s="230"/>
      <c r="OPE685" s="275"/>
      <c r="OPS685" s="247"/>
      <c r="OPT685" s="230"/>
      <c r="OPU685" s="275"/>
      <c r="OQI685" s="247"/>
      <c r="OQJ685" s="230"/>
      <c r="OQK685" s="275"/>
      <c r="OQY685" s="247"/>
      <c r="OQZ685" s="230"/>
      <c r="ORA685" s="275"/>
      <c r="ORO685" s="247"/>
      <c r="ORP685" s="230"/>
      <c r="ORQ685" s="275"/>
      <c r="OSE685" s="247"/>
      <c r="OSF685" s="230"/>
      <c r="OSG685" s="275"/>
      <c r="OSU685" s="247"/>
      <c r="OSV685" s="230"/>
      <c r="OSW685" s="275"/>
      <c r="OTK685" s="247"/>
      <c r="OTL685" s="230"/>
      <c r="OTM685" s="275"/>
      <c r="OUA685" s="247"/>
      <c r="OUB685" s="230"/>
      <c r="OUC685" s="275"/>
      <c r="OUQ685" s="247"/>
      <c r="OUR685" s="230"/>
      <c r="OUS685" s="275"/>
      <c r="OVG685" s="247"/>
      <c r="OVH685" s="230"/>
      <c r="OVI685" s="275"/>
      <c r="OVW685" s="247"/>
      <c r="OVX685" s="230"/>
      <c r="OVY685" s="275"/>
      <c r="OWM685" s="247"/>
      <c r="OWN685" s="230"/>
      <c r="OWO685" s="275"/>
      <c r="OXC685" s="247"/>
      <c r="OXD685" s="230"/>
      <c r="OXE685" s="275"/>
      <c r="OXS685" s="247"/>
      <c r="OXT685" s="230"/>
      <c r="OXU685" s="275"/>
      <c r="OYI685" s="247"/>
      <c r="OYJ685" s="230"/>
      <c r="OYK685" s="275"/>
      <c r="OYY685" s="247"/>
      <c r="OYZ685" s="230"/>
      <c r="OZA685" s="275"/>
      <c r="OZO685" s="247"/>
      <c r="OZP685" s="230"/>
      <c r="OZQ685" s="275"/>
      <c r="PAE685" s="247"/>
      <c r="PAF685" s="230"/>
      <c r="PAG685" s="275"/>
      <c r="PAU685" s="247"/>
      <c r="PAV685" s="230"/>
      <c r="PAW685" s="275"/>
      <c r="PBK685" s="247"/>
      <c r="PBL685" s="230"/>
      <c r="PBM685" s="275"/>
      <c r="PCA685" s="247"/>
      <c r="PCB685" s="230"/>
      <c r="PCC685" s="275"/>
      <c r="PCQ685" s="247"/>
      <c r="PCR685" s="230"/>
      <c r="PCS685" s="275"/>
      <c r="PDG685" s="247"/>
      <c r="PDH685" s="230"/>
      <c r="PDI685" s="275"/>
      <c r="PDW685" s="247"/>
      <c r="PDX685" s="230"/>
      <c r="PDY685" s="275"/>
      <c r="PEM685" s="247"/>
      <c r="PEN685" s="230"/>
      <c r="PEO685" s="275"/>
      <c r="PFC685" s="247"/>
      <c r="PFD685" s="230"/>
      <c r="PFE685" s="275"/>
      <c r="PFS685" s="247"/>
      <c r="PFT685" s="230"/>
      <c r="PFU685" s="275"/>
      <c r="PGI685" s="247"/>
      <c r="PGJ685" s="230"/>
      <c r="PGK685" s="275"/>
      <c r="PGY685" s="247"/>
      <c r="PGZ685" s="230"/>
      <c r="PHA685" s="275"/>
      <c r="PHO685" s="247"/>
      <c r="PHP685" s="230"/>
      <c r="PHQ685" s="275"/>
      <c r="PIE685" s="247"/>
      <c r="PIF685" s="230"/>
      <c r="PIG685" s="275"/>
      <c r="PIU685" s="247"/>
      <c r="PIV685" s="230"/>
      <c r="PIW685" s="275"/>
      <c r="PJK685" s="247"/>
      <c r="PJL685" s="230"/>
      <c r="PJM685" s="275"/>
      <c r="PKA685" s="247"/>
      <c r="PKB685" s="230"/>
      <c r="PKC685" s="275"/>
      <c r="PKQ685" s="247"/>
      <c r="PKR685" s="230"/>
      <c r="PKS685" s="275"/>
      <c r="PLG685" s="247"/>
      <c r="PLH685" s="230"/>
      <c r="PLI685" s="275"/>
      <c r="PLW685" s="247"/>
      <c r="PLX685" s="230"/>
      <c r="PLY685" s="275"/>
      <c r="PMM685" s="247"/>
      <c r="PMN685" s="230"/>
      <c r="PMO685" s="275"/>
      <c r="PNC685" s="247"/>
      <c r="PND685" s="230"/>
      <c r="PNE685" s="275"/>
      <c r="PNS685" s="247"/>
      <c r="PNT685" s="230"/>
      <c r="PNU685" s="275"/>
      <c r="POI685" s="247"/>
      <c r="POJ685" s="230"/>
      <c r="POK685" s="275"/>
      <c r="POY685" s="247"/>
      <c r="POZ685" s="230"/>
      <c r="PPA685" s="275"/>
      <c r="PPO685" s="247"/>
      <c r="PPP685" s="230"/>
      <c r="PPQ685" s="275"/>
      <c r="PQE685" s="247"/>
      <c r="PQF685" s="230"/>
      <c r="PQG685" s="275"/>
      <c r="PQU685" s="247"/>
      <c r="PQV685" s="230"/>
      <c r="PQW685" s="275"/>
      <c r="PRK685" s="247"/>
      <c r="PRL685" s="230"/>
      <c r="PRM685" s="275"/>
      <c r="PSA685" s="247"/>
      <c r="PSB685" s="230"/>
      <c r="PSC685" s="275"/>
      <c r="PSQ685" s="247"/>
      <c r="PSR685" s="230"/>
      <c r="PSS685" s="275"/>
      <c r="PTG685" s="247"/>
      <c r="PTH685" s="230"/>
      <c r="PTI685" s="275"/>
      <c r="PTW685" s="247"/>
      <c r="PTX685" s="230"/>
      <c r="PTY685" s="275"/>
      <c r="PUM685" s="247"/>
      <c r="PUN685" s="230"/>
      <c r="PUO685" s="275"/>
      <c r="PVC685" s="247"/>
      <c r="PVD685" s="230"/>
      <c r="PVE685" s="275"/>
      <c r="PVS685" s="247"/>
      <c r="PVT685" s="230"/>
      <c r="PVU685" s="275"/>
      <c r="PWI685" s="247"/>
      <c r="PWJ685" s="230"/>
      <c r="PWK685" s="275"/>
      <c r="PWY685" s="247"/>
      <c r="PWZ685" s="230"/>
      <c r="PXA685" s="275"/>
      <c r="PXO685" s="247"/>
      <c r="PXP685" s="230"/>
      <c r="PXQ685" s="275"/>
      <c r="PYE685" s="247"/>
      <c r="PYF685" s="230"/>
      <c r="PYG685" s="275"/>
      <c r="PYU685" s="247"/>
      <c r="PYV685" s="230"/>
      <c r="PYW685" s="275"/>
      <c r="PZK685" s="247"/>
      <c r="PZL685" s="230"/>
      <c r="PZM685" s="275"/>
      <c r="QAA685" s="247"/>
      <c r="QAB685" s="230"/>
      <c r="QAC685" s="275"/>
      <c r="QAQ685" s="247"/>
      <c r="QAR685" s="230"/>
      <c r="QAS685" s="275"/>
      <c r="QBG685" s="247"/>
      <c r="QBH685" s="230"/>
      <c r="QBI685" s="275"/>
      <c r="QBW685" s="247"/>
      <c r="QBX685" s="230"/>
      <c r="QBY685" s="275"/>
      <c r="QCM685" s="247"/>
      <c r="QCN685" s="230"/>
      <c r="QCO685" s="275"/>
      <c r="QDC685" s="247"/>
      <c r="QDD685" s="230"/>
      <c r="QDE685" s="275"/>
      <c r="QDS685" s="247"/>
      <c r="QDT685" s="230"/>
      <c r="QDU685" s="275"/>
      <c r="QEI685" s="247"/>
      <c r="QEJ685" s="230"/>
      <c r="QEK685" s="275"/>
      <c r="QEY685" s="247"/>
      <c r="QEZ685" s="230"/>
      <c r="QFA685" s="275"/>
      <c r="QFO685" s="247"/>
      <c r="QFP685" s="230"/>
      <c r="QFQ685" s="275"/>
      <c r="QGE685" s="247"/>
      <c r="QGF685" s="230"/>
      <c r="QGG685" s="275"/>
      <c r="QGU685" s="247"/>
      <c r="QGV685" s="230"/>
      <c r="QGW685" s="275"/>
      <c r="QHK685" s="247"/>
      <c r="QHL685" s="230"/>
      <c r="QHM685" s="275"/>
      <c r="QIA685" s="247"/>
      <c r="QIB685" s="230"/>
      <c r="QIC685" s="275"/>
      <c r="QIQ685" s="247"/>
      <c r="QIR685" s="230"/>
      <c r="QIS685" s="275"/>
      <c r="QJG685" s="247"/>
      <c r="QJH685" s="230"/>
      <c r="QJI685" s="275"/>
      <c r="QJW685" s="247"/>
      <c r="QJX685" s="230"/>
      <c r="QJY685" s="275"/>
      <c r="QKM685" s="247"/>
      <c r="QKN685" s="230"/>
      <c r="QKO685" s="275"/>
      <c r="QLC685" s="247"/>
      <c r="QLD685" s="230"/>
      <c r="QLE685" s="275"/>
      <c r="QLS685" s="247"/>
      <c r="QLT685" s="230"/>
      <c r="QLU685" s="275"/>
      <c r="QMI685" s="247"/>
      <c r="QMJ685" s="230"/>
      <c r="QMK685" s="275"/>
      <c r="QMY685" s="247"/>
      <c r="QMZ685" s="230"/>
      <c r="QNA685" s="275"/>
      <c r="QNO685" s="247"/>
      <c r="QNP685" s="230"/>
      <c r="QNQ685" s="275"/>
      <c r="QOE685" s="247"/>
      <c r="QOF685" s="230"/>
      <c r="QOG685" s="275"/>
      <c r="QOU685" s="247"/>
      <c r="QOV685" s="230"/>
      <c r="QOW685" s="275"/>
      <c r="QPK685" s="247"/>
      <c r="QPL685" s="230"/>
      <c r="QPM685" s="275"/>
      <c r="QQA685" s="247"/>
      <c r="QQB685" s="230"/>
      <c r="QQC685" s="275"/>
      <c r="QQQ685" s="247"/>
      <c r="QQR685" s="230"/>
      <c r="QQS685" s="275"/>
      <c r="QRG685" s="247"/>
      <c r="QRH685" s="230"/>
      <c r="QRI685" s="275"/>
      <c r="QRW685" s="247"/>
      <c r="QRX685" s="230"/>
      <c r="QRY685" s="275"/>
      <c r="QSM685" s="247"/>
      <c r="QSN685" s="230"/>
      <c r="QSO685" s="275"/>
      <c r="QTC685" s="247"/>
      <c r="QTD685" s="230"/>
      <c r="QTE685" s="275"/>
      <c r="QTS685" s="247"/>
      <c r="QTT685" s="230"/>
      <c r="QTU685" s="275"/>
      <c r="QUI685" s="247"/>
      <c r="QUJ685" s="230"/>
      <c r="QUK685" s="275"/>
      <c r="QUY685" s="247"/>
      <c r="QUZ685" s="230"/>
      <c r="QVA685" s="275"/>
      <c r="QVO685" s="247"/>
      <c r="QVP685" s="230"/>
      <c r="QVQ685" s="275"/>
      <c r="QWE685" s="247"/>
      <c r="QWF685" s="230"/>
      <c r="QWG685" s="275"/>
      <c r="QWU685" s="247"/>
      <c r="QWV685" s="230"/>
      <c r="QWW685" s="275"/>
      <c r="QXK685" s="247"/>
      <c r="QXL685" s="230"/>
      <c r="QXM685" s="275"/>
      <c r="QYA685" s="247"/>
      <c r="QYB685" s="230"/>
      <c r="QYC685" s="275"/>
      <c r="QYQ685" s="247"/>
      <c r="QYR685" s="230"/>
      <c r="QYS685" s="275"/>
      <c r="QZG685" s="247"/>
      <c r="QZH685" s="230"/>
      <c r="QZI685" s="275"/>
      <c r="QZW685" s="247"/>
      <c r="QZX685" s="230"/>
      <c r="QZY685" s="275"/>
      <c r="RAM685" s="247"/>
      <c r="RAN685" s="230"/>
      <c r="RAO685" s="275"/>
      <c r="RBC685" s="247"/>
      <c r="RBD685" s="230"/>
      <c r="RBE685" s="275"/>
      <c r="RBS685" s="247"/>
      <c r="RBT685" s="230"/>
      <c r="RBU685" s="275"/>
      <c r="RCI685" s="247"/>
      <c r="RCJ685" s="230"/>
      <c r="RCK685" s="275"/>
      <c r="RCY685" s="247"/>
      <c r="RCZ685" s="230"/>
      <c r="RDA685" s="275"/>
      <c r="RDO685" s="247"/>
      <c r="RDP685" s="230"/>
      <c r="RDQ685" s="275"/>
      <c r="REE685" s="247"/>
      <c r="REF685" s="230"/>
      <c r="REG685" s="275"/>
      <c r="REU685" s="247"/>
      <c r="REV685" s="230"/>
      <c r="REW685" s="275"/>
      <c r="RFK685" s="247"/>
      <c r="RFL685" s="230"/>
      <c r="RFM685" s="275"/>
      <c r="RGA685" s="247"/>
      <c r="RGB685" s="230"/>
      <c r="RGC685" s="275"/>
      <c r="RGQ685" s="247"/>
      <c r="RGR685" s="230"/>
      <c r="RGS685" s="275"/>
      <c r="RHG685" s="247"/>
      <c r="RHH685" s="230"/>
      <c r="RHI685" s="275"/>
      <c r="RHW685" s="247"/>
      <c r="RHX685" s="230"/>
      <c r="RHY685" s="275"/>
      <c r="RIM685" s="247"/>
      <c r="RIN685" s="230"/>
      <c r="RIO685" s="275"/>
      <c r="RJC685" s="247"/>
      <c r="RJD685" s="230"/>
      <c r="RJE685" s="275"/>
      <c r="RJS685" s="247"/>
      <c r="RJT685" s="230"/>
      <c r="RJU685" s="275"/>
      <c r="RKI685" s="247"/>
      <c r="RKJ685" s="230"/>
      <c r="RKK685" s="275"/>
      <c r="RKY685" s="247"/>
      <c r="RKZ685" s="230"/>
      <c r="RLA685" s="275"/>
      <c r="RLO685" s="247"/>
      <c r="RLP685" s="230"/>
      <c r="RLQ685" s="275"/>
      <c r="RME685" s="247"/>
      <c r="RMF685" s="230"/>
      <c r="RMG685" s="275"/>
      <c r="RMU685" s="247"/>
      <c r="RMV685" s="230"/>
      <c r="RMW685" s="275"/>
      <c r="RNK685" s="247"/>
      <c r="RNL685" s="230"/>
      <c r="RNM685" s="275"/>
      <c r="ROA685" s="247"/>
      <c r="ROB685" s="230"/>
      <c r="ROC685" s="275"/>
      <c r="ROQ685" s="247"/>
      <c r="ROR685" s="230"/>
      <c r="ROS685" s="275"/>
      <c r="RPG685" s="247"/>
      <c r="RPH685" s="230"/>
      <c r="RPI685" s="275"/>
      <c r="RPW685" s="247"/>
      <c r="RPX685" s="230"/>
      <c r="RPY685" s="275"/>
      <c r="RQM685" s="247"/>
      <c r="RQN685" s="230"/>
      <c r="RQO685" s="275"/>
      <c r="RRC685" s="247"/>
      <c r="RRD685" s="230"/>
      <c r="RRE685" s="275"/>
      <c r="RRS685" s="247"/>
      <c r="RRT685" s="230"/>
      <c r="RRU685" s="275"/>
      <c r="RSI685" s="247"/>
      <c r="RSJ685" s="230"/>
      <c r="RSK685" s="275"/>
      <c r="RSY685" s="247"/>
      <c r="RSZ685" s="230"/>
      <c r="RTA685" s="275"/>
      <c r="RTO685" s="247"/>
      <c r="RTP685" s="230"/>
      <c r="RTQ685" s="275"/>
      <c r="RUE685" s="247"/>
      <c r="RUF685" s="230"/>
      <c r="RUG685" s="275"/>
      <c r="RUU685" s="247"/>
      <c r="RUV685" s="230"/>
      <c r="RUW685" s="275"/>
      <c r="RVK685" s="247"/>
      <c r="RVL685" s="230"/>
      <c r="RVM685" s="275"/>
      <c r="RWA685" s="247"/>
      <c r="RWB685" s="230"/>
      <c r="RWC685" s="275"/>
      <c r="RWQ685" s="247"/>
      <c r="RWR685" s="230"/>
      <c r="RWS685" s="275"/>
      <c r="RXG685" s="247"/>
      <c r="RXH685" s="230"/>
      <c r="RXI685" s="275"/>
      <c r="RXW685" s="247"/>
      <c r="RXX685" s="230"/>
      <c r="RXY685" s="275"/>
      <c r="RYM685" s="247"/>
      <c r="RYN685" s="230"/>
      <c r="RYO685" s="275"/>
      <c r="RZC685" s="247"/>
      <c r="RZD685" s="230"/>
      <c r="RZE685" s="275"/>
      <c r="RZS685" s="247"/>
      <c r="RZT685" s="230"/>
      <c r="RZU685" s="275"/>
      <c r="SAI685" s="247"/>
      <c r="SAJ685" s="230"/>
      <c r="SAK685" s="275"/>
      <c r="SAY685" s="247"/>
      <c r="SAZ685" s="230"/>
      <c r="SBA685" s="275"/>
      <c r="SBO685" s="247"/>
      <c r="SBP685" s="230"/>
      <c r="SBQ685" s="275"/>
      <c r="SCE685" s="247"/>
      <c r="SCF685" s="230"/>
      <c r="SCG685" s="275"/>
      <c r="SCU685" s="247"/>
      <c r="SCV685" s="230"/>
      <c r="SCW685" s="275"/>
      <c r="SDK685" s="247"/>
      <c r="SDL685" s="230"/>
      <c r="SDM685" s="275"/>
      <c r="SEA685" s="247"/>
      <c r="SEB685" s="230"/>
      <c r="SEC685" s="275"/>
      <c r="SEQ685" s="247"/>
      <c r="SER685" s="230"/>
      <c r="SES685" s="275"/>
      <c r="SFG685" s="247"/>
      <c r="SFH685" s="230"/>
      <c r="SFI685" s="275"/>
      <c r="SFW685" s="247"/>
      <c r="SFX685" s="230"/>
      <c r="SFY685" s="275"/>
      <c r="SGM685" s="247"/>
      <c r="SGN685" s="230"/>
      <c r="SGO685" s="275"/>
      <c r="SHC685" s="247"/>
      <c r="SHD685" s="230"/>
      <c r="SHE685" s="275"/>
      <c r="SHS685" s="247"/>
      <c r="SHT685" s="230"/>
      <c r="SHU685" s="275"/>
      <c r="SII685" s="247"/>
      <c r="SIJ685" s="230"/>
      <c r="SIK685" s="275"/>
      <c r="SIY685" s="247"/>
      <c r="SIZ685" s="230"/>
      <c r="SJA685" s="275"/>
      <c r="SJO685" s="247"/>
      <c r="SJP685" s="230"/>
      <c r="SJQ685" s="275"/>
      <c r="SKE685" s="247"/>
      <c r="SKF685" s="230"/>
      <c r="SKG685" s="275"/>
      <c r="SKU685" s="247"/>
      <c r="SKV685" s="230"/>
      <c r="SKW685" s="275"/>
      <c r="SLK685" s="247"/>
      <c r="SLL685" s="230"/>
      <c r="SLM685" s="275"/>
      <c r="SMA685" s="247"/>
      <c r="SMB685" s="230"/>
      <c r="SMC685" s="275"/>
      <c r="SMQ685" s="247"/>
      <c r="SMR685" s="230"/>
      <c r="SMS685" s="275"/>
      <c r="SNG685" s="247"/>
      <c r="SNH685" s="230"/>
      <c r="SNI685" s="275"/>
      <c r="SNW685" s="247"/>
      <c r="SNX685" s="230"/>
      <c r="SNY685" s="275"/>
      <c r="SOM685" s="247"/>
      <c r="SON685" s="230"/>
      <c r="SOO685" s="275"/>
      <c r="SPC685" s="247"/>
      <c r="SPD685" s="230"/>
      <c r="SPE685" s="275"/>
      <c r="SPS685" s="247"/>
      <c r="SPT685" s="230"/>
      <c r="SPU685" s="275"/>
      <c r="SQI685" s="247"/>
      <c r="SQJ685" s="230"/>
      <c r="SQK685" s="275"/>
      <c r="SQY685" s="247"/>
      <c r="SQZ685" s="230"/>
      <c r="SRA685" s="275"/>
      <c r="SRO685" s="247"/>
      <c r="SRP685" s="230"/>
      <c r="SRQ685" s="275"/>
      <c r="SSE685" s="247"/>
      <c r="SSF685" s="230"/>
      <c r="SSG685" s="275"/>
      <c r="SSU685" s="247"/>
      <c r="SSV685" s="230"/>
      <c r="SSW685" s="275"/>
      <c r="STK685" s="247"/>
      <c r="STL685" s="230"/>
      <c r="STM685" s="275"/>
      <c r="SUA685" s="247"/>
      <c r="SUB685" s="230"/>
      <c r="SUC685" s="275"/>
      <c r="SUQ685" s="247"/>
      <c r="SUR685" s="230"/>
      <c r="SUS685" s="275"/>
      <c r="SVG685" s="247"/>
      <c r="SVH685" s="230"/>
      <c r="SVI685" s="275"/>
      <c r="SVW685" s="247"/>
      <c r="SVX685" s="230"/>
      <c r="SVY685" s="275"/>
      <c r="SWM685" s="247"/>
      <c r="SWN685" s="230"/>
      <c r="SWO685" s="275"/>
      <c r="SXC685" s="247"/>
      <c r="SXD685" s="230"/>
      <c r="SXE685" s="275"/>
      <c r="SXS685" s="247"/>
      <c r="SXT685" s="230"/>
      <c r="SXU685" s="275"/>
      <c r="SYI685" s="247"/>
      <c r="SYJ685" s="230"/>
      <c r="SYK685" s="275"/>
      <c r="SYY685" s="247"/>
      <c r="SYZ685" s="230"/>
      <c r="SZA685" s="275"/>
      <c r="SZO685" s="247"/>
      <c r="SZP685" s="230"/>
      <c r="SZQ685" s="275"/>
      <c r="TAE685" s="247"/>
      <c r="TAF685" s="230"/>
      <c r="TAG685" s="275"/>
      <c r="TAU685" s="247"/>
      <c r="TAV685" s="230"/>
      <c r="TAW685" s="275"/>
      <c r="TBK685" s="247"/>
      <c r="TBL685" s="230"/>
      <c r="TBM685" s="275"/>
      <c r="TCA685" s="247"/>
      <c r="TCB685" s="230"/>
      <c r="TCC685" s="275"/>
      <c r="TCQ685" s="247"/>
      <c r="TCR685" s="230"/>
      <c r="TCS685" s="275"/>
      <c r="TDG685" s="247"/>
      <c r="TDH685" s="230"/>
      <c r="TDI685" s="275"/>
      <c r="TDW685" s="247"/>
      <c r="TDX685" s="230"/>
      <c r="TDY685" s="275"/>
      <c r="TEM685" s="247"/>
      <c r="TEN685" s="230"/>
      <c r="TEO685" s="275"/>
      <c r="TFC685" s="247"/>
      <c r="TFD685" s="230"/>
      <c r="TFE685" s="275"/>
      <c r="TFS685" s="247"/>
      <c r="TFT685" s="230"/>
      <c r="TFU685" s="275"/>
      <c r="TGI685" s="247"/>
      <c r="TGJ685" s="230"/>
      <c r="TGK685" s="275"/>
      <c r="TGY685" s="247"/>
      <c r="TGZ685" s="230"/>
      <c r="THA685" s="275"/>
      <c r="THO685" s="247"/>
      <c r="THP685" s="230"/>
      <c r="THQ685" s="275"/>
      <c r="TIE685" s="247"/>
      <c r="TIF685" s="230"/>
      <c r="TIG685" s="275"/>
      <c r="TIU685" s="247"/>
      <c r="TIV685" s="230"/>
      <c r="TIW685" s="275"/>
      <c r="TJK685" s="247"/>
      <c r="TJL685" s="230"/>
      <c r="TJM685" s="275"/>
      <c r="TKA685" s="247"/>
      <c r="TKB685" s="230"/>
      <c r="TKC685" s="275"/>
      <c r="TKQ685" s="247"/>
      <c r="TKR685" s="230"/>
      <c r="TKS685" s="275"/>
      <c r="TLG685" s="247"/>
      <c r="TLH685" s="230"/>
      <c r="TLI685" s="275"/>
      <c r="TLW685" s="247"/>
      <c r="TLX685" s="230"/>
      <c r="TLY685" s="275"/>
      <c r="TMM685" s="247"/>
      <c r="TMN685" s="230"/>
      <c r="TMO685" s="275"/>
      <c r="TNC685" s="247"/>
      <c r="TND685" s="230"/>
      <c r="TNE685" s="275"/>
      <c r="TNS685" s="247"/>
      <c r="TNT685" s="230"/>
      <c r="TNU685" s="275"/>
      <c r="TOI685" s="247"/>
      <c r="TOJ685" s="230"/>
      <c r="TOK685" s="275"/>
      <c r="TOY685" s="247"/>
      <c r="TOZ685" s="230"/>
      <c r="TPA685" s="275"/>
      <c r="TPO685" s="247"/>
      <c r="TPP685" s="230"/>
      <c r="TPQ685" s="275"/>
      <c r="TQE685" s="247"/>
      <c r="TQF685" s="230"/>
      <c r="TQG685" s="275"/>
      <c r="TQU685" s="247"/>
      <c r="TQV685" s="230"/>
      <c r="TQW685" s="275"/>
      <c r="TRK685" s="247"/>
      <c r="TRL685" s="230"/>
      <c r="TRM685" s="275"/>
      <c r="TSA685" s="247"/>
      <c r="TSB685" s="230"/>
      <c r="TSC685" s="275"/>
      <c r="TSQ685" s="247"/>
      <c r="TSR685" s="230"/>
      <c r="TSS685" s="275"/>
      <c r="TTG685" s="247"/>
      <c r="TTH685" s="230"/>
      <c r="TTI685" s="275"/>
      <c r="TTW685" s="247"/>
      <c r="TTX685" s="230"/>
      <c r="TTY685" s="275"/>
      <c r="TUM685" s="247"/>
      <c r="TUN685" s="230"/>
      <c r="TUO685" s="275"/>
      <c r="TVC685" s="247"/>
      <c r="TVD685" s="230"/>
      <c r="TVE685" s="275"/>
      <c r="TVS685" s="247"/>
      <c r="TVT685" s="230"/>
      <c r="TVU685" s="275"/>
      <c r="TWI685" s="247"/>
      <c r="TWJ685" s="230"/>
      <c r="TWK685" s="275"/>
      <c r="TWY685" s="247"/>
      <c r="TWZ685" s="230"/>
      <c r="TXA685" s="275"/>
      <c r="TXO685" s="247"/>
      <c r="TXP685" s="230"/>
      <c r="TXQ685" s="275"/>
      <c r="TYE685" s="247"/>
      <c r="TYF685" s="230"/>
      <c r="TYG685" s="275"/>
      <c r="TYU685" s="247"/>
      <c r="TYV685" s="230"/>
      <c r="TYW685" s="275"/>
      <c r="TZK685" s="247"/>
      <c r="TZL685" s="230"/>
      <c r="TZM685" s="275"/>
      <c r="UAA685" s="247"/>
      <c r="UAB685" s="230"/>
      <c r="UAC685" s="275"/>
      <c r="UAQ685" s="247"/>
      <c r="UAR685" s="230"/>
      <c r="UAS685" s="275"/>
      <c r="UBG685" s="247"/>
      <c r="UBH685" s="230"/>
      <c r="UBI685" s="275"/>
      <c r="UBW685" s="247"/>
      <c r="UBX685" s="230"/>
      <c r="UBY685" s="275"/>
      <c r="UCM685" s="247"/>
      <c r="UCN685" s="230"/>
      <c r="UCO685" s="275"/>
      <c r="UDC685" s="247"/>
      <c r="UDD685" s="230"/>
      <c r="UDE685" s="275"/>
      <c r="UDS685" s="247"/>
      <c r="UDT685" s="230"/>
      <c r="UDU685" s="275"/>
      <c r="UEI685" s="247"/>
      <c r="UEJ685" s="230"/>
      <c r="UEK685" s="275"/>
      <c r="UEY685" s="247"/>
      <c r="UEZ685" s="230"/>
      <c r="UFA685" s="275"/>
      <c r="UFO685" s="247"/>
      <c r="UFP685" s="230"/>
      <c r="UFQ685" s="275"/>
      <c r="UGE685" s="247"/>
      <c r="UGF685" s="230"/>
      <c r="UGG685" s="275"/>
      <c r="UGU685" s="247"/>
      <c r="UGV685" s="230"/>
      <c r="UGW685" s="275"/>
      <c r="UHK685" s="247"/>
      <c r="UHL685" s="230"/>
      <c r="UHM685" s="275"/>
      <c r="UIA685" s="247"/>
      <c r="UIB685" s="230"/>
      <c r="UIC685" s="275"/>
      <c r="UIQ685" s="247"/>
      <c r="UIR685" s="230"/>
      <c r="UIS685" s="275"/>
      <c r="UJG685" s="247"/>
      <c r="UJH685" s="230"/>
      <c r="UJI685" s="275"/>
      <c r="UJW685" s="247"/>
      <c r="UJX685" s="230"/>
      <c r="UJY685" s="275"/>
      <c r="UKM685" s="247"/>
      <c r="UKN685" s="230"/>
      <c r="UKO685" s="275"/>
      <c r="ULC685" s="247"/>
      <c r="ULD685" s="230"/>
      <c r="ULE685" s="275"/>
      <c r="ULS685" s="247"/>
      <c r="ULT685" s="230"/>
      <c r="ULU685" s="275"/>
      <c r="UMI685" s="247"/>
      <c r="UMJ685" s="230"/>
      <c r="UMK685" s="275"/>
      <c r="UMY685" s="247"/>
      <c r="UMZ685" s="230"/>
      <c r="UNA685" s="275"/>
      <c r="UNO685" s="247"/>
      <c r="UNP685" s="230"/>
      <c r="UNQ685" s="275"/>
      <c r="UOE685" s="247"/>
      <c r="UOF685" s="230"/>
      <c r="UOG685" s="275"/>
      <c r="UOU685" s="247"/>
      <c r="UOV685" s="230"/>
      <c r="UOW685" s="275"/>
      <c r="UPK685" s="247"/>
      <c r="UPL685" s="230"/>
      <c r="UPM685" s="275"/>
      <c r="UQA685" s="247"/>
      <c r="UQB685" s="230"/>
      <c r="UQC685" s="275"/>
      <c r="UQQ685" s="247"/>
      <c r="UQR685" s="230"/>
      <c r="UQS685" s="275"/>
      <c r="URG685" s="247"/>
      <c r="URH685" s="230"/>
      <c r="URI685" s="275"/>
      <c r="URW685" s="247"/>
      <c r="URX685" s="230"/>
      <c r="URY685" s="275"/>
      <c r="USM685" s="247"/>
      <c r="USN685" s="230"/>
      <c r="USO685" s="275"/>
      <c r="UTC685" s="247"/>
      <c r="UTD685" s="230"/>
      <c r="UTE685" s="275"/>
      <c r="UTS685" s="247"/>
      <c r="UTT685" s="230"/>
      <c r="UTU685" s="275"/>
      <c r="UUI685" s="247"/>
      <c r="UUJ685" s="230"/>
      <c r="UUK685" s="275"/>
      <c r="UUY685" s="247"/>
      <c r="UUZ685" s="230"/>
      <c r="UVA685" s="275"/>
      <c r="UVO685" s="247"/>
      <c r="UVP685" s="230"/>
      <c r="UVQ685" s="275"/>
      <c r="UWE685" s="247"/>
      <c r="UWF685" s="230"/>
      <c r="UWG685" s="275"/>
      <c r="UWU685" s="247"/>
      <c r="UWV685" s="230"/>
      <c r="UWW685" s="275"/>
      <c r="UXK685" s="247"/>
      <c r="UXL685" s="230"/>
      <c r="UXM685" s="275"/>
      <c r="UYA685" s="247"/>
      <c r="UYB685" s="230"/>
      <c r="UYC685" s="275"/>
      <c r="UYQ685" s="247"/>
      <c r="UYR685" s="230"/>
      <c r="UYS685" s="275"/>
      <c r="UZG685" s="247"/>
      <c r="UZH685" s="230"/>
      <c r="UZI685" s="275"/>
      <c r="UZW685" s="247"/>
      <c r="UZX685" s="230"/>
      <c r="UZY685" s="275"/>
      <c r="VAM685" s="247"/>
      <c r="VAN685" s="230"/>
      <c r="VAO685" s="275"/>
      <c r="VBC685" s="247"/>
      <c r="VBD685" s="230"/>
      <c r="VBE685" s="275"/>
      <c r="VBS685" s="247"/>
      <c r="VBT685" s="230"/>
      <c r="VBU685" s="275"/>
      <c r="VCI685" s="247"/>
      <c r="VCJ685" s="230"/>
      <c r="VCK685" s="275"/>
      <c r="VCY685" s="247"/>
      <c r="VCZ685" s="230"/>
      <c r="VDA685" s="275"/>
      <c r="VDO685" s="247"/>
      <c r="VDP685" s="230"/>
      <c r="VDQ685" s="275"/>
      <c r="VEE685" s="247"/>
      <c r="VEF685" s="230"/>
      <c r="VEG685" s="275"/>
      <c r="VEU685" s="247"/>
      <c r="VEV685" s="230"/>
      <c r="VEW685" s="275"/>
      <c r="VFK685" s="247"/>
      <c r="VFL685" s="230"/>
      <c r="VFM685" s="275"/>
      <c r="VGA685" s="247"/>
      <c r="VGB685" s="230"/>
      <c r="VGC685" s="275"/>
      <c r="VGQ685" s="247"/>
      <c r="VGR685" s="230"/>
      <c r="VGS685" s="275"/>
      <c r="VHG685" s="247"/>
      <c r="VHH685" s="230"/>
      <c r="VHI685" s="275"/>
      <c r="VHW685" s="247"/>
      <c r="VHX685" s="230"/>
      <c r="VHY685" s="275"/>
      <c r="VIM685" s="247"/>
      <c r="VIN685" s="230"/>
      <c r="VIO685" s="275"/>
      <c r="VJC685" s="247"/>
      <c r="VJD685" s="230"/>
      <c r="VJE685" s="275"/>
      <c r="VJS685" s="247"/>
      <c r="VJT685" s="230"/>
      <c r="VJU685" s="275"/>
      <c r="VKI685" s="247"/>
      <c r="VKJ685" s="230"/>
      <c r="VKK685" s="275"/>
      <c r="VKY685" s="247"/>
      <c r="VKZ685" s="230"/>
      <c r="VLA685" s="275"/>
      <c r="VLO685" s="247"/>
      <c r="VLP685" s="230"/>
      <c r="VLQ685" s="275"/>
      <c r="VME685" s="247"/>
      <c r="VMF685" s="230"/>
      <c r="VMG685" s="275"/>
      <c r="VMU685" s="247"/>
      <c r="VMV685" s="230"/>
      <c r="VMW685" s="275"/>
      <c r="VNK685" s="247"/>
      <c r="VNL685" s="230"/>
      <c r="VNM685" s="275"/>
      <c r="VOA685" s="247"/>
      <c r="VOB685" s="230"/>
      <c r="VOC685" s="275"/>
      <c r="VOQ685" s="247"/>
      <c r="VOR685" s="230"/>
      <c r="VOS685" s="275"/>
      <c r="VPG685" s="247"/>
      <c r="VPH685" s="230"/>
      <c r="VPI685" s="275"/>
      <c r="VPW685" s="247"/>
      <c r="VPX685" s="230"/>
      <c r="VPY685" s="275"/>
      <c r="VQM685" s="247"/>
      <c r="VQN685" s="230"/>
      <c r="VQO685" s="275"/>
      <c r="VRC685" s="247"/>
      <c r="VRD685" s="230"/>
      <c r="VRE685" s="275"/>
      <c r="VRS685" s="247"/>
      <c r="VRT685" s="230"/>
      <c r="VRU685" s="275"/>
      <c r="VSI685" s="247"/>
      <c r="VSJ685" s="230"/>
      <c r="VSK685" s="275"/>
      <c r="VSY685" s="247"/>
      <c r="VSZ685" s="230"/>
      <c r="VTA685" s="275"/>
      <c r="VTO685" s="247"/>
      <c r="VTP685" s="230"/>
      <c r="VTQ685" s="275"/>
      <c r="VUE685" s="247"/>
      <c r="VUF685" s="230"/>
      <c r="VUG685" s="275"/>
      <c r="VUU685" s="247"/>
      <c r="VUV685" s="230"/>
      <c r="VUW685" s="275"/>
      <c r="VVK685" s="247"/>
      <c r="VVL685" s="230"/>
      <c r="VVM685" s="275"/>
      <c r="VWA685" s="247"/>
      <c r="VWB685" s="230"/>
      <c r="VWC685" s="275"/>
      <c r="VWQ685" s="247"/>
      <c r="VWR685" s="230"/>
      <c r="VWS685" s="275"/>
      <c r="VXG685" s="247"/>
      <c r="VXH685" s="230"/>
      <c r="VXI685" s="275"/>
      <c r="VXW685" s="247"/>
      <c r="VXX685" s="230"/>
      <c r="VXY685" s="275"/>
      <c r="VYM685" s="247"/>
      <c r="VYN685" s="230"/>
      <c r="VYO685" s="275"/>
      <c r="VZC685" s="247"/>
      <c r="VZD685" s="230"/>
      <c r="VZE685" s="275"/>
      <c r="VZS685" s="247"/>
      <c r="VZT685" s="230"/>
      <c r="VZU685" s="275"/>
      <c r="WAI685" s="247"/>
      <c r="WAJ685" s="230"/>
      <c r="WAK685" s="275"/>
      <c r="WAY685" s="247"/>
      <c r="WAZ685" s="230"/>
      <c r="WBA685" s="275"/>
      <c r="WBO685" s="247"/>
      <c r="WBP685" s="230"/>
      <c r="WBQ685" s="275"/>
      <c r="WCE685" s="247"/>
      <c r="WCF685" s="230"/>
      <c r="WCG685" s="275"/>
      <c r="WCU685" s="247"/>
      <c r="WCV685" s="230"/>
      <c r="WCW685" s="275"/>
      <c r="WDK685" s="247"/>
      <c r="WDL685" s="230"/>
      <c r="WDM685" s="275"/>
      <c r="WEA685" s="247"/>
      <c r="WEB685" s="230"/>
      <c r="WEC685" s="275"/>
      <c r="WEQ685" s="247"/>
      <c r="WER685" s="230"/>
      <c r="WES685" s="275"/>
      <c r="WFG685" s="247"/>
      <c r="WFH685" s="230"/>
      <c r="WFI685" s="275"/>
      <c r="WFW685" s="247"/>
      <c r="WFX685" s="230"/>
      <c r="WFY685" s="275"/>
      <c r="WGM685" s="247"/>
      <c r="WGN685" s="230"/>
      <c r="WGO685" s="275"/>
      <c r="WHC685" s="247"/>
      <c r="WHD685" s="230"/>
      <c r="WHE685" s="275"/>
      <c r="WHS685" s="247"/>
      <c r="WHT685" s="230"/>
      <c r="WHU685" s="275"/>
      <c r="WII685" s="247"/>
      <c r="WIJ685" s="230"/>
      <c r="WIK685" s="275"/>
      <c r="WIY685" s="247"/>
      <c r="WIZ685" s="230"/>
      <c r="WJA685" s="275"/>
      <c r="WJO685" s="247"/>
      <c r="WJP685" s="230"/>
      <c r="WJQ685" s="275"/>
      <c r="WKE685" s="247"/>
      <c r="WKF685" s="230"/>
      <c r="WKG685" s="275"/>
      <c r="WKU685" s="247"/>
      <c r="WKV685" s="230"/>
      <c r="WKW685" s="275"/>
      <c r="WLK685" s="247"/>
      <c r="WLL685" s="230"/>
      <c r="WLM685" s="275"/>
      <c r="WMA685" s="247"/>
      <c r="WMB685" s="230"/>
      <c r="WMC685" s="275"/>
      <c r="WMQ685" s="247"/>
      <c r="WMR685" s="230"/>
      <c r="WMS685" s="275"/>
      <c r="WNG685" s="247"/>
      <c r="WNH685" s="230"/>
      <c r="WNI685" s="275"/>
      <c r="WNW685" s="247"/>
      <c r="WNX685" s="230"/>
      <c r="WNY685" s="275"/>
      <c r="WOM685" s="247"/>
      <c r="WON685" s="230"/>
      <c r="WOO685" s="275"/>
      <c r="WPC685" s="247"/>
      <c r="WPD685" s="230"/>
      <c r="WPE685" s="275"/>
      <c r="WPS685" s="247"/>
      <c r="WPT685" s="230"/>
      <c r="WPU685" s="275"/>
      <c r="WQI685" s="247"/>
      <c r="WQJ685" s="230"/>
      <c r="WQK685" s="275"/>
      <c r="WQY685" s="247"/>
      <c r="WQZ685" s="230"/>
      <c r="WRA685" s="275"/>
      <c r="WRO685" s="247"/>
      <c r="WRP685" s="230"/>
      <c r="WRQ685" s="275"/>
      <c r="WSE685" s="247"/>
      <c r="WSF685" s="230"/>
      <c r="WSG685" s="275"/>
      <c r="WSU685" s="247"/>
      <c r="WSV685" s="230"/>
      <c r="WSW685" s="275"/>
      <c r="WTK685" s="247"/>
      <c r="WTL685" s="230"/>
      <c r="WTM685" s="275"/>
      <c r="WUA685" s="247"/>
      <c r="WUB685" s="230"/>
      <c r="WUC685" s="275"/>
      <c r="WUQ685" s="247"/>
      <c r="WUR685" s="230"/>
      <c r="WUS685" s="275"/>
      <c r="WVG685" s="247"/>
      <c r="WVH685" s="230"/>
      <c r="WVI685" s="275"/>
      <c r="WVW685" s="247"/>
      <c r="WVX685" s="230"/>
      <c r="WVY685" s="275"/>
      <c r="WWM685" s="247"/>
      <c r="WWN685" s="230"/>
      <c r="WWO685" s="275"/>
      <c r="WXC685" s="247"/>
      <c r="WXD685" s="230"/>
      <c r="WXE685" s="275"/>
      <c r="WXS685" s="247"/>
      <c r="WXT685" s="230"/>
      <c r="WXU685" s="275"/>
      <c r="WYI685" s="247"/>
      <c r="WYJ685" s="230"/>
      <c r="WYK685" s="275"/>
      <c r="WYY685" s="247"/>
      <c r="WYZ685" s="230"/>
      <c r="WZA685" s="275"/>
      <c r="WZO685" s="247"/>
      <c r="WZP685" s="230"/>
      <c r="WZQ685" s="275"/>
      <c r="XAE685" s="247"/>
      <c r="XAF685" s="230"/>
      <c r="XAG685" s="275"/>
      <c r="XAU685" s="247"/>
      <c r="XAV685" s="230"/>
      <c r="XAW685" s="275"/>
      <c r="XBK685" s="247"/>
      <c r="XBL685" s="230"/>
      <c r="XBM685" s="275"/>
      <c r="XCA685" s="247"/>
      <c r="XCB685" s="230"/>
      <c r="XCC685" s="275"/>
      <c r="XCQ685" s="247"/>
      <c r="XCR685" s="230"/>
      <c r="XCS685" s="275"/>
      <c r="XDG685" s="247"/>
      <c r="XDH685" s="230"/>
      <c r="XDI685" s="275"/>
      <c r="XDW685" s="247"/>
      <c r="XDX685" s="230"/>
      <c r="XDY685" s="275"/>
      <c r="XEM685" s="247"/>
      <c r="XEN685" s="230"/>
      <c r="XEO685" s="275"/>
    </row>
    <row r="686" spans="1:16369" x14ac:dyDescent="0.2">
      <c r="A686" s="240">
        <v>13</v>
      </c>
      <c r="B686" s="325" t="s">
        <v>2697</v>
      </c>
      <c r="C686" s="326">
        <f t="shared" ref="C686" si="380">D686-7</f>
        <v>46101</v>
      </c>
      <c r="D686" s="327">
        <f t="shared" si="378"/>
        <v>46108</v>
      </c>
      <c r="E686" s="328">
        <f t="shared" si="364"/>
        <v>46133</v>
      </c>
      <c r="F686" s="328">
        <f t="shared" si="366"/>
        <v>46133</v>
      </c>
      <c r="G686" s="328">
        <f t="shared" si="367"/>
        <v>46133</v>
      </c>
      <c r="H686" s="327">
        <f t="shared" si="368"/>
        <v>46136</v>
      </c>
      <c r="I686" s="328">
        <f t="shared" si="369"/>
        <v>46136</v>
      </c>
      <c r="J686" s="327">
        <f t="shared" si="370"/>
        <v>46137</v>
      </c>
      <c r="K686" s="328">
        <f t="shared" si="371"/>
        <v>46138</v>
      </c>
      <c r="L686" s="328">
        <f t="shared" si="372"/>
        <v>46140</v>
      </c>
      <c r="M686" s="329">
        <f t="shared" si="359"/>
        <v>46141</v>
      </c>
      <c r="N686" s="329">
        <f t="shared" si="373"/>
        <v>46143</v>
      </c>
      <c r="O686" s="328">
        <f t="shared" si="374"/>
        <v>46143</v>
      </c>
      <c r="P686" s="328">
        <f t="shared" si="375"/>
        <v>46146</v>
      </c>
      <c r="Q686" s="329">
        <f t="shared" si="376"/>
        <v>46148</v>
      </c>
      <c r="R686" s="272"/>
    </row>
    <row r="687" spans="1:16369" x14ac:dyDescent="0.2">
      <c r="A687" s="25"/>
      <c r="B687" s="5"/>
      <c r="C687" s="82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/>
    </row>
    <row r="688" spans="1:16369" x14ac:dyDescent="0.2">
      <c r="A688" s="334" t="s">
        <v>436</v>
      </c>
      <c r="B688" s="330" t="s">
        <v>1622</v>
      </c>
      <c r="C688" s="330"/>
      <c r="D688" s="331"/>
      <c r="E688" s="93"/>
      <c r="F688" s="93"/>
      <c r="G688" s="93"/>
      <c r="H688" s="93"/>
      <c r="I688" s="93"/>
      <c r="J688" s="93"/>
      <c r="K688" s="93"/>
      <c r="L688" s="93"/>
      <c r="M688" s="39"/>
      <c r="N688" s="39"/>
      <c r="O688" s="39"/>
      <c r="P688" s="39"/>
      <c r="Q688"/>
    </row>
    <row r="689" spans="1:17" customFormat="1" x14ac:dyDescent="0.2">
      <c r="A689" s="469" t="s">
        <v>435</v>
      </c>
      <c r="B689" s="471" t="s">
        <v>441</v>
      </c>
      <c r="C689" s="471"/>
      <c r="D689" s="472"/>
      <c r="E689" s="93"/>
      <c r="F689" s="93"/>
      <c r="G689" s="93"/>
      <c r="H689" s="93"/>
      <c r="I689" s="93"/>
      <c r="J689" s="93"/>
      <c r="K689" s="93"/>
      <c r="L689" s="93"/>
      <c r="M689" s="39"/>
      <c r="N689" s="39"/>
      <c r="O689" s="39"/>
      <c r="P689" s="39"/>
    </row>
    <row r="690" spans="1:17" customFormat="1" x14ac:dyDescent="0.2">
      <c r="A690" s="335" t="s">
        <v>437</v>
      </c>
      <c r="B690" s="332" t="s">
        <v>2650</v>
      </c>
      <c r="C690" s="332"/>
      <c r="D690" s="333"/>
      <c r="E690" s="93"/>
      <c r="F690" s="93"/>
      <c r="G690" s="93"/>
      <c r="H690" s="93"/>
      <c r="I690" s="93"/>
      <c r="J690" s="93"/>
      <c r="K690" s="93"/>
      <c r="L690" s="93"/>
      <c r="M690" s="39"/>
      <c r="N690" s="39"/>
      <c r="O690" s="39"/>
      <c r="P690" s="39"/>
    </row>
    <row r="691" spans="1:17" customFormat="1" ht="6" customHeight="1" x14ac:dyDescent="0.2">
      <c r="A691" s="25"/>
      <c r="B691" s="5"/>
      <c r="C691" s="92"/>
      <c r="D691" s="93"/>
      <c r="E691" s="93"/>
      <c r="F691" s="93"/>
      <c r="G691" s="93"/>
      <c r="H691" s="93"/>
      <c r="I691" s="93"/>
      <c r="J691" s="93"/>
      <c r="K691" s="93"/>
      <c r="L691" s="93"/>
      <c r="M691" s="39"/>
      <c r="N691" s="39"/>
      <c r="O691" s="39"/>
      <c r="P691" s="39"/>
    </row>
    <row r="692" spans="1:17" s="247" customFormat="1" x14ac:dyDescent="0.2">
      <c r="A692" s="431" t="s">
        <v>434</v>
      </c>
      <c r="B692" s="431" t="s">
        <v>431</v>
      </c>
      <c r="C692" s="431" t="s">
        <v>0</v>
      </c>
      <c r="D692" s="431" t="s">
        <v>5</v>
      </c>
      <c r="E692" s="431" t="s">
        <v>2416</v>
      </c>
      <c r="F692" s="432" t="s">
        <v>1623</v>
      </c>
      <c r="G692" s="431" t="s">
        <v>2415</v>
      </c>
      <c r="H692" s="431" t="s">
        <v>2417</v>
      </c>
      <c r="I692" s="433"/>
      <c r="J692" s="434"/>
      <c r="K692" s="434"/>
      <c r="L692" s="434"/>
      <c r="M692" s="434"/>
      <c r="N692" s="434"/>
      <c r="O692" s="434"/>
      <c r="P692" s="434"/>
      <c r="Q692" s="434"/>
    </row>
    <row r="693" spans="1:17" hidden="1" x14ac:dyDescent="0.2">
      <c r="A693" s="239">
        <v>7</v>
      </c>
      <c r="B693" s="336" t="s">
        <v>2052</v>
      </c>
      <c r="C693" s="259">
        <f t="shared" ref="C693:C724" si="381">D693-7</f>
        <v>45694</v>
      </c>
      <c r="D693" s="219">
        <v>45701</v>
      </c>
      <c r="E693" s="294">
        <f t="shared" ref="E693:E728" si="382">D693+23</f>
        <v>45724</v>
      </c>
      <c r="F693" s="294">
        <f t="shared" ref="F693:F724" si="383">D693+24</f>
        <v>45725</v>
      </c>
      <c r="G693" s="296">
        <f t="shared" ref="G693:G728" si="384">D693+27</f>
        <v>45728</v>
      </c>
      <c r="H693" s="294">
        <f t="shared" ref="H693:H728" si="385">D693+31</f>
        <v>45732</v>
      </c>
      <c r="J693" s="272"/>
      <c r="K693" s="272"/>
      <c r="L693" s="244"/>
      <c r="M693" s="244"/>
      <c r="N693" s="244"/>
      <c r="O693" s="244"/>
      <c r="P693" s="244"/>
    </row>
    <row r="694" spans="1:17" hidden="1" x14ac:dyDescent="0.2">
      <c r="A694" s="239">
        <v>8</v>
      </c>
      <c r="B694" s="336" t="s">
        <v>2053</v>
      </c>
      <c r="C694" s="259">
        <f t="shared" si="381"/>
        <v>45701</v>
      </c>
      <c r="D694" s="219">
        <f t="shared" ref="D694:D724" si="386">D693+7</f>
        <v>45708</v>
      </c>
      <c r="E694" s="243">
        <f t="shared" si="382"/>
        <v>45731</v>
      </c>
      <c r="F694" s="243">
        <f t="shared" si="383"/>
        <v>45732</v>
      </c>
      <c r="G694" s="246">
        <f t="shared" si="384"/>
        <v>45735</v>
      </c>
      <c r="H694" s="243">
        <f t="shared" si="385"/>
        <v>45739</v>
      </c>
      <c r="J694" s="272"/>
      <c r="K694" s="272"/>
      <c r="L694" s="244"/>
      <c r="M694" s="244"/>
      <c r="N694" s="244"/>
      <c r="O694" s="244"/>
      <c r="P694" s="244"/>
    </row>
    <row r="695" spans="1:17" hidden="1" x14ac:dyDescent="0.2">
      <c r="A695" s="239">
        <v>9</v>
      </c>
      <c r="B695" s="336" t="s">
        <v>2054</v>
      </c>
      <c r="C695" s="259">
        <f t="shared" si="381"/>
        <v>45708</v>
      </c>
      <c r="D695" s="219">
        <f t="shared" si="386"/>
        <v>45715</v>
      </c>
      <c r="E695" s="243">
        <f t="shared" si="382"/>
        <v>45738</v>
      </c>
      <c r="F695" s="243">
        <f t="shared" si="383"/>
        <v>45739</v>
      </c>
      <c r="G695" s="246">
        <f t="shared" si="384"/>
        <v>45742</v>
      </c>
      <c r="H695" s="243">
        <f t="shared" si="385"/>
        <v>45746</v>
      </c>
      <c r="J695" s="272"/>
      <c r="K695" s="272"/>
      <c r="L695" s="244"/>
      <c r="M695" s="244"/>
      <c r="N695" s="244"/>
      <c r="O695" s="244"/>
      <c r="P695" s="244"/>
    </row>
    <row r="696" spans="1:17" hidden="1" x14ac:dyDescent="0.2">
      <c r="A696" s="239">
        <v>10</v>
      </c>
      <c r="B696" s="336" t="s">
        <v>2055</v>
      </c>
      <c r="C696" s="259">
        <f t="shared" si="381"/>
        <v>45715</v>
      </c>
      <c r="D696" s="219">
        <f t="shared" si="386"/>
        <v>45722</v>
      </c>
      <c r="E696" s="243">
        <f t="shared" si="382"/>
        <v>45745</v>
      </c>
      <c r="F696" s="243">
        <f t="shared" si="383"/>
        <v>45746</v>
      </c>
      <c r="G696" s="246">
        <f t="shared" si="384"/>
        <v>45749</v>
      </c>
      <c r="H696" s="243">
        <f t="shared" si="385"/>
        <v>45753</v>
      </c>
      <c r="J696" s="272"/>
      <c r="K696" s="272"/>
      <c r="L696" s="244"/>
      <c r="M696" s="244"/>
      <c r="N696" s="244"/>
      <c r="O696" s="244"/>
      <c r="P696" s="244"/>
    </row>
    <row r="697" spans="1:17" hidden="1" x14ac:dyDescent="0.2">
      <c r="A697" s="239">
        <v>11</v>
      </c>
      <c r="B697" s="336" t="s">
        <v>2056</v>
      </c>
      <c r="C697" s="259">
        <f t="shared" si="381"/>
        <v>45722</v>
      </c>
      <c r="D697" s="219">
        <f t="shared" si="386"/>
        <v>45729</v>
      </c>
      <c r="E697" s="243">
        <f t="shared" si="382"/>
        <v>45752</v>
      </c>
      <c r="F697" s="243">
        <f t="shared" si="383"/>
        <v>45753</v>
      </c>
      <c r="G697" s="246">
        <f t="shared" si="384"/>
        <v>45756</v>
      </c>
      <c r="H697" s="243">
        <f t="shared" si="385"/>
        <v>45760</v>
      </c>
      <c r="J697" s="272"/>
      <c r="K697" s="272"/>
      <c r="L697" s="244"/>
      <c r="M697" s="244"/>
      <c r="N697" s="244"/>
      <c r="O697" s="244"/>
      <c r="P697" s="244"/>
    </row>
    <row r="698" spans="1:17" hidden="1" x14ac:dyDescent="0.2">
      <c r="A698" s="239">
        <v>12</v>
      </c>
      <c r="B698" s="336" t="s">
        <v>2068</v>
      </c>
      <c r="C698" s="259">
        <f t="shared" si="381"/>
        <v>45729</v>
      </c>
      <c r="D698" s="219">
        <f t="shared" si="386"/>
        <v>45736</v>
      </c>
      <c r="E698" s="243">
        <f t="shared" si="382"/>
        <v>45759</v>
      </c>
      <c r="F698" s="243">
        <f t="shared" si="383"/>
        <v>45760</v>
      </c>
      <c r="G698" s="246">
        <f t="shared" si="384"/>
        <v>45763</v>
      </c>
      <c r="H698" s="243">
        <f t="shared" si="385"/>
        <v>45767</v>
      </c>
      <c r="J698" s="272"/>
      <c r="K698" s="272"/>
      <c r="L698" s="244"/>
      <c r="M698" s="244"/>
      <c r="N698" s="244"/>
      <c r="O698" s="244"/>
      <c r="P698" s="244"/>
    </row>
    <row r="699" spans="1:17" hidden="1" x14ac:dyDescent="0.2">
      <c r="A699" s="239">
        <v>13</v>
      </c>
      <c r="B699" s="336" t="s">
        <v>2069</v>
      </c>
      <c r="C699" s="259">
        <f t="shared" si="381"/>
        <v>45736</v>
      </c>
      <c r="D699" s="219">
        <f t="shared" si="386"/>
        <v>45743</v>
      </c>
      <c r="E699" s="243">
        <f t="shared" si="382"/>
        <v>45766</v>
      </c>
      <c r="F699" s="243">
        <f t="shared" si="383"/>
        <v>45767</v>
      </c>
      <c r="G699" s="246">
        <f t="shared" si="384"/>
        <v>45770</v>
      </c>
      <c r="H699" s="243">
        <f t="shared" si="385"/>
        <v>45774</v>
      </c>
      <c r="J699" s="272"/>
      <c r="K699" s="272"/>
      <c r="L699" s="244"/>
      <c r="M699" s="244"/>
      <c r="N699" s="244"/>
      <c r="O699" s="244"/>
      <c r="P699" s="244"/>
    </row>
    <row r="700" spans="1:17" hidden="1" x14ac:dyDescent="0.2">
      <c r="A700" s="239">
        <v>14</v>
      </c>
      <c r="B700" s="336" t="s">
        <v>2073</v>
      </c>
      <c r="C700" s="259">
        <f t="shared" si="381"/>
        <v>45743</v>
      </c>
      <c r="D700" s="219">
        <f t="shared" si="386"/>
        <v>45750</v>
      </c>
      <c r="E700" s="243">
        <f t="shared" si="382"/>
        <v>45773</v>
      </c>
      <c r="F700" s="243">
        <f t="shared" si="383"/>
        <v>45774</v>
      </c>
      <c r="G700" s="246">
        <f t="shared" si="384"/>
        <v>45777</v>
      </c>
      <c r="H700" s="243">
        <f t="shared" si="385"/>
        <v>45781</v>
      </c>
      <c r="J700" s="272"/>
      <c r="K700" s="272"/>
      <c r="L700" s="244"/>
      <c r="M700" s="244"/>
      <c r="N700" s="244"/>
      <c r="O700" s="244"/>
      <c r="P700" s="244"/>
    </row>
    <row r="701" spans="1:17" hidden="1" x14ac:dyDescent="0.2">
      <c r="A701" s="239">
        <v>15</v>
      </c>
      <c r="B701" s="336" t="s">
        <v>2084</v>
      </c>
      <c r="C701" s="259">
        <f t="shared" si="381"/>
        <v>45750</v>
      </c>
      <c r="D701" s="219">
        <f t="shared" si="386"/>
        <v>45757</v>
      </c>
      <c r="E701" s="243">
        <f t="shared" si="382"/>
        <v>45780</v>
      </c>
      <c r="F701" s="243">
        <f t="shared" si="383"/>
        <v>45781</v>
      </c>
      <c r="G701" s="246">
        <f t="shared" si="384"/>
        <v>45784</v>
      </c>
      <c r="H701" s="243">
        <f t="shared" si="385"/>
        <v>45788</v>
      </c>
      <c r="J701" s="272"/>
      <c r="K701" s="272"/>
      <c r="L701" s="244"/>
      <c r="M701" s="244"/>
      <c r="N701" s="244"/>
      <c r="O701" s="244"/>
      <c r="P701" s="244"/>
    </row>
    <row r="702" spans="1:17" hidden="1" x14ac:dyDescent="0.2">
      <c r="A702" s="239">
        <v>16</v>
      </c>
      <c r="B702" s="336" t="s">
        <v>2097</v>
      </c>
      <c r="C702" s="259">
        <f t="shared" si="381"/>
        <v>45757</v>
      </c>
      <c r="D702" s="219">
        <f t="shared" si="386"/>
        <v>45764</v>
      </c>
      <c r="E702" s="243">
        <f t="shared" si="382"/>
        <v>45787</v>
      </c>
      <c r="F702" s="243">
        <f t="shared" si="383"/>
        <v>45788</v>
      </c>
      <c r="G702" s="246">
        <f t="shared" si="384"/>
        <v>45791</v>
      </c>
      <c r="H702" s="243">
        <f t="shared" si="385"/>
        <v>45795</v>
      </c>
      <c r="J702" s="272"/>
      <c r="K702" s="272"/>
      <c r="L702" s="244"/>
      <c r="M702" s="244"/>
      <c r="N702" s="244"/>
      <c r="O702" s="244"/>
      <c r="P702" s="244"/>
    </row>
    <row r="703" spans="1:17" hidden="1" x14ac:dyDescent="0.2">
      <c r="A703" s="239">
        <v>17</v>
      </c>
      <c r="B703" s="336" t="s">
        <v>2103</v>
      </c>
      <c r="C703" s="259">
        <f t="shared" si="381"/>
        <v>45764</v>
      </c>
      <c r="D703" s="219">
        <f t="shared" si="386"/>
        <v>45771</v>
      </c>
      <c r="E703" s="243">
        <f t="shared" si="382"/>
        <v>45794</v>
      </c>
      <c r="F703" s="243">
        <f t="shared" si="383"/>
        <v>45795</v>
      </c>
      <c r="G703" s="246">
        <f t="shared" si="384"/>
        <v>45798</v>
      </c>
      <c r="H703" s="243">
        <f t="shared" si="385"/>
        <v>45802</v>
      </c>
      <c r="J703" s="272"/>
      <c r="K703" s="272"/>
      <c r="L703" s="244"/>
      <c r="M703" s="244"/>
      <c r="N703" s="244"/>
      <c r="O703" s="244"/>
      <c r="P703" s="244"/>
    </row>
    <row r="704" spans="1:17" hidden="1" x14ac:dyDescent="0.2">
      <c r="A704" s="239">
        <v>18</v>
      </c>
      <c r="B704" s="336" t="s">
        <v>2111</v>
      </c>
      <c r="C704" s="259">
        <f t="shared" si="381"/>
        <v>45771</v>
      </c>
      <c r="D704" s="219">
        <f t="shared" si="386"/>
        <v>45778</v>
      </c>
      <c r="E704" s="243">
        <f t="shared" si="382"/>
        <v>45801</v>
      </c>
      <c r="F704" s="243">
        <f t="shared" si="383"/>
        <v>45802</v>
      </c>
      <c r="G704" s="246">
        <f t="shared" si="384"/>
        <v>45805</v>
      </c>
      <c r="H704" s="243">
        <f t="shared" si="385"/>
        <v>45809</v>
      </c>
      <c r="J704" s="272"/>
      <c r="K704" s="272"/>
      <c r="L704" s="244"/>
      <c r="M704" s="244"/>
      <c r="N704" s="244"/>
      <c r="O704" s="244"/>
      <c r="P704" s="244"/>
    </row>
    <row r="705" spans="1:16" hidden="1" x14ac:dyDescent="0.2">
      <c r="A705" s="239">
        <v>19</v>
      </c>
      <c r="B705" s="336" t="s">
        <v>2124</v>
      </c>
      <c r="C705" s="259">
        <f t="shared" si="381"/>
        <v>45778</v>
      </c>
      <c r="D705" s="219">
        <f t="shared" si="386"/>
        <v>45785</v>
      </c>
      <c r="E705" s="243">
        <f t="shared" si="382"/>
        <v>45808</v>
      </c>
      <c r="F705" s="243">
        <f t="shared" si="383"/>
        <v>45809</v>
      </c>
      <c r="G705" s="246">
        <f t="shared" si="384"/>
        <v>45812</v>
      </c>
      <c r="H705" s="243">
        <f t="shared" si="385"/>
        <v>45816</v>
      </c>
      <c r="J705" s="272"/>
      <c r="K705" s="272"/>
      <c r="L705" s="244"/>
      <c r="M705" s="244"/>
      <c r="N705" s="244"/>
      <c r="O705" s="244"/>
      <c r="P705" s="244"/>
    </row>
    <row r="706" spans="1:16" hidden="1" x14ac:dyDescent="0.2">
      <c r="A706" s="239">
        <v>20</v>
      </c>
      <c r="B706" s="336" t="s">
        <v>2133</v>
      </c>
      <c r="C706" s="259">
        <f t="shared" si="381"/>
        <v>45785</v>
      </c>
      <c r="D706" s="219">
        <f t="shared" si="386"/>
        <v>45792</v>
      </c>
      <c r="E706" s="243">
        <f t="shared" si="382"/>
        <v>45815</v>
      </c>
      <c r="F706" s="243">
        <f t="shared" si="383"/>
        <v>45816</v>
      </c>
      <c r="G706" s="246">
        <f t="shared" si="384"/>
        <v>45819</v>
      </c>
      <c r="H706" s="243">
        <f t="shared" si="385"/>
        <v>45823</v>
      </c>
      <c r="J706" s="272"/>
      <c r="K706" s="272"/>
      <c r="L706" s="244"/>
      <c r="M706" s="244"/>
      <c r="N706" s="244"/>
      <c r="O706" s="244"/>
      <c r="P706" s="244"/>
    </row>
    <row r="707" spans="1:16" hidden="1" x14ac:dyDescent="0.2">
      <c r="A707" s="239">
        <v>21</v>
      </c>
      <c r="B707" s="336" t="s">
        <v>2147</v>
      </c>
      <c r="C707" s="259">
        <f t="shared" si="381"/>
        <v>45792</v>
      </c>
      <c r="D707" s="219">
        <f t="shared" si="386"/>
        <v>45799</v>
      </c>
      <c r="E707" s="243">
        <f t="shared" si="382"/>
        <v>45822</v>
      </c>
      <c r="F707" s="243">
        <f t="shared" si="383"/>
        <v>45823</v>
      </c>
      <c r="G707" s="246">
        <f t="shared" si="384"/>
        <v>45826</v>
      </c>
      <c r="H707" s="243">
        <f t="shared" si="385"/>
        <v>45830</v>
      </c>
      <c r="J707" s="272"/>
      <c r="K707" s="272"/>
      <c r="L707" s="244"/>
      <c r="M707" s="244"/>
      <c r="N707" s="244"/>
      <c r="O707" s="244"/>
      <c r="P707" s="244"/>
    </row>
    <row r="708" spans="1:16" hidden="1" x14ac:dyDescent="0.2">
      <c r="A708" s="239">
        <v>22</v>
      </c>
      <c r="B708" s="336" t="s">
        <v>2148</v>
      </c>
      <c r="C708" s="259">
        <f t="shared" si="381"/>
        <v>45799</v>
      </c>
      <c r="D708" s="219">
        <f t="shared" si="386"/>
        <v>45806</v>
      </c>
      <c r="E708" s="243">
        <f t="shared" si="382"/>
        <v>45829</v>
      </c>
      <c r="F708" s="243">
        <f t="shared" si="383"/>
        <v>45830</v>
      </c>
      <c r="G708" s="246">
        <f t="shared" si="384"/>
        <v>45833</v>
      </c>
      <c r="H708" s="243">
        <f t="shared" si="385"/>
        <v>45837</v>
      </c>
      <c r="J708" s="272"/>
      <c r="K708" s="272"/>
      <c r="L708" s="244"/>
      <c r="M708" s="244"/>
      <c r="N708" s="244"/>
      <c r="O708" s="244"/>
      <c r="P708" s="244"/>
    </row>
    <row r="709" spans="1:16" hidden="1" x14ac:dyDescent="0.2">
      <c r="A709" s="239">
        <v>23</v>
      </c>
      <c r="B709" s="336" t="s">
        <v>2156</v>
      </c>
      <c r="C709" s="259">
        <f t="shared" si="381"/>
        <v>45806</v>
      </c>
      <c r="D709" s="219">
        <f t="shared" si="386"/>
        <v>45813</v>
      </c>
      <c r="E709" s="243">
        <f t="shared" si="382"/>
        <v>45836</v>
      </c>
      <c r="F709" s="243">
        <f t="shared" si="383"/>
        <v>45837</v>
      </c>
      <c r="G709" s="246">
        <f t="shared" si="384"/>
        <v>45840</v>
      </c>
      <c r="H709" s="243">
        <f t="shared" si="385"/>
        <v>45844</v>
      </c>
      <c r="J709" s="272"/>
      <c r="K709" s="272"/>
      <c r="L709" s="244"/>
      <c r="M709" s="244"/>
      <c r="N709" s="244"/>
      <c r="O709" s="244"/>
      <c r="P709" s="244"/>
    </row>
    <row r="710" spans="1:16" hidden="1" x14ac:dyDescent="0.2">
      <c r="A710" s="239">
        <v>24</v>
      </c>
      <c r="B710" s="336" t="s">
        <v>2176</v>
      </c>
      <c r="C710" s="259">
        <f t="shared" si="381"/>
        <v>45813</v>
      </c>
      <c r="D710" s="219">
        <f t="shared" si="386"/>
        <v>45820</v>
      </c>
      <c r="E710" s="243">
        <f t="shared" si="382"/>
        <v>45843</v>
      </c>
      <c r="F710" s="243">
        <f t="shared" si="383"/>
        <v>45844</v>
      </c>
      <c r="G710" s="246">
        <f t="shared" si="384"/>
        <v>45847</v>
      </c>
      <c r="H710" s="243">
        <f t="shared" si="385"/>
        <v>45851</v>
      </c>
      <c r="J710" s="272"/>
      <c r="K710" s="272"/>
      <c r="L710" s="244"/>
      <c r="M710" s="244"/>
      <c r="N710" s="244"/>
      <c r="O710" s="244"/>
      <c r="P710" s="244"/>
    </row>
    <row r="711" spans="1:16" hidden="1" x14ac:dyDescent="0.2">
      <c r="A711" s="239">
        <v>25</v>
      </c>
      <c r="B711" s="336" t="s">
        <v>2191</v>
      </c>
      <c r="C711" s="259">
        <f t="shared" si="381"/>
        <v>45820</v>
      </c>
      <c r="D711" s="219">
        <f t="shared" si="386"/>
        <v>45827</v>
      </c>
      <c r="E711" s="243">
        <f t="shared" si="382"/>
        <v>45850</v>
      </c>
      <c r="F711" s="243">
        <f t="shared" si="383"/>
        <v>45851</v>
      </c>
      <c r="G711" s="246">
        <f t="shared" si="384"/>
        <v>45854</v>
      </c>
      <c r="H711" s="243">
        <f t="shared" si="385"/>
        <v>45858</v>
      </c>
      <c r="J711" s="272"/>
      <c r="K711" s="272"/>
      <c r="L711" s="244"/>
      <c r="M711" s="244"/>
      <c r="N711" s="244"/>
      <c r="O711" s="244"/>
      <c r="P711" s="244"/>
    </row>
    <row r="712" spans="1:16" hidden="1" x14ac:dyDescent="0.2">
      <c r="A712" s="239">
        <v>26</v>
      </c>
      <c r="B712" s="336" t="s">
        <v>2202</v>
      </c>
      <c r="C712" s="259">
        <f t="shared" si="381"/>
        <v>45827</v>
      </c>
      <c r="D712" s="219">
        <f t="shared" si="386"/>
        <v>45834</v>
      </c>
      <c r="E712" s="243">
        <f t="shared" si="382"/>
        <v>45857</v>
      </c>
      <c r="F712" s="243">
        <f t="shared" si="383"/>
        <v>45858</v>
      </c>
      <c r="G712" s="246">
        <f t="shared" si="384"/>
        <v>45861</v>
      </c>
      <c r="H712" s="243">
        <f t="shared" si="385"/>
        <v>45865</v>
      </c>
      <c r="J712" s="272"/>
      <c r="K712" s="272"/>
      <c r="L712" s="244"/>
      <c r="M712" s="244"/>
      <c r="N712" s="244"/>
      <c r="O712" s="244"/>
      <c r="P712" s="244"/>
    </row>
    <row r="713" spans="1:16" hidden="1" x14ac:dyDescent="0.2">
      <c r="A713" s="239">
        <v>27</v>
      </c>
      <c r="B713" s="336" t="s">
        <v>2215</v>
      </c>
      <c r="C713" s="259">
        <f t="shared" si="381"/>
        <v>45834</v>
      </c>
      <c r="D713" s="219">
        <f t="shared" si="386"/>
        <v>45841</v>
      </c>
      <c r="E713" s="243">
        <f t="shared" si="382"/>
        <v>45864</v>
      </c>
      <c r="F713" s="243">
        <f t="shared" si="383"/>
        <v>45865</v>
      </c>
      <c r="G713" s="246">
        <f t="shared" si="384"/>
        <v>45868</v>
      </c>
      <c r="H713" s="243">
        <f t="shared" si="385"/>
        <v>45872</v>
      </c>
      <c r="J713" s="272"/>
      <c r="K713" s="272"/>
      <c r="L713" s="244"/>
      <c r="M713" s="244"/>
      <c r="N713" s="244"/>
      <c r="O713" s="244"/>
      <c r="P713" s="244"/>
    </row>
    <row r="714" spans="1:16" hidden="1" x14ac:dyDescent="0.2">
      <c r="A714" s="239">
        <v>28</v>
      </c>
      <c r="B714" s="336" t="s">
        <v>2226</v>
      </c>
      <c r="C714" s="259">
        <f t="shared" si="381"/>
        <v>45841</v>
      </c>
      <c r="D714" s="219">
        <f t="shared" si="386"/>
        <v>45848</v>
      </c>
      <c r="E714" s="243">
        <f t="shared" si="382"/>
        <v>45871</v>
      </c>
      <c r="F714" s="243">
        <f t="shared" si="383"/>
        <v>45872</v>
      </c>
      <c r="G714" s="246">
        <f t="shared" si="384"/>
        <v>45875</v>
      </c>
      <c r="H714" s="243">
        <f t="shared" si="385"/>
        <v>45879</v>
      </c>
      <c r="J714" s="272"/>
      <c r="K714" s="272"/>
      <c r="L714" s="244"/>
      <c r="M714" s="244"/>
      <c r="N714" s="244"/>
      <c r="O714" s="244"/>
      <c r="P714" s="244"/>
    </row>
    <row r="715" spans="1:16" hidden="1" x14ac:dyDescent="0.2">
      <c r="A715" s="239">
        <v>29</v>
      </c>
      <c r="B715" s="336" t="s">
        <v>2235</v>
      </c>
      <c r="C715" s="259">
        <f t="shared" si="381"/>
        <v>45848</v>
      </c>
      <c r="D715" s="219">
        <f t="shared" si="386"/>
        <v>45855</v>
      </c>
      <c r="E715" s="243">
        <f t="shared" si="382"/>
        <v>45878</v>
      </c>
      <c r="F715" s="243">
        <f t="shared" si="383"/>
        <v>45879</v>
      </c>
      <c r="G715" s="246">
        <f t="shared" si="384"/>
        <v>45882</v>
      </c>
      <c r="H715" s="243">
        <f t="shared" si="385"/>
        <v>45886</v>
      </c>
      <c r="J715" s="272"/>
      <c r="K715" s="272"/>
      <c r="L715" s="244"/>
      <c r="M715" s="244"/>
      <c r="N715" s="244"/>
      <c r="O715" s="244"/>
      <c r="P715" s="244"/>
    </row>
    <row r="716" spans="1:16" hidden="1" x14ac:dyDescent="0.2">
      <c r="A716" s="239">
        <v>30</v>
      </c>
      <c r="B716" s="336" t="s">
        <v>2244</v>
      </c>
      <c r="C716" s="259">
        <f t="shared" si="381"/>
        <v>45855</v>
      </c>
      <c r="D716" s="219">
        <f t="shared" si="386"/>
        <v>45862</v>
      </c>
      <c r="E716" s="243">
        <f t="shared" si="382"/>
        <v>45885</v>
      </c>
      <c r="F716" s="243">
        <f t="shared" si="383"/>
        <v>45886</v>
      </c>
      <c r="G716" s="246">
        <f t="shared" si="384"/>
        <v>45889</v>
      </c>
      <c r="H716" s="243">
        <f t="shared" si="385"/>
        <v>45893</v>
      </c>
      <c r="J716" s="272"/>
      <c r="K716" s="272"/>
      <c r="L716" s="244"/>
      <c r="M716" s="244"/>
      <c r="N716" s="244"/>
      <c r="O716" s="244"/>
      <c r="P716" s="244"/>
    </row>
    <row r="717" spans="1:16" hidden="1" x14ac:dyDescent="0.2">
      <c r="A717" s="239">
        <v>31</v>
      </c>
      <c r="B717" s="336" t="s">
        <v>2254</v>
      </c>
      <c r="C717" s="259">
        <f t="shared" si="381"/>
        <v>45862</v>
      </c>
      <c r="D717" s="219">
        <f t="shared" si="386"/>
        <v>45869</v>
      </c>
      <c r="E717" s="243">
        <f t="shared" si="382"/>
        <v>45892</v>
      </c>
      <c r="F717" s="243">
        <f t="shared" si="383"/>
        <v>45893</v>
      </c>
      <c r="G717" s="246">
        <f t="shared" si="384"/>
        <v>45896</v>
      </c>
      <c r="H717" s="243">
        <f t="shared" si="385"/>
        <v>45900</v>
      </c>
      <c r="J717" s="272"/>
      <c r="K717" s="272"/>
      <c r="L717" s="244"/>
      <c r="M717" s="244"/>
      <c r="N717" s="244"/>
      <c r="O717" s="244"/>
      <c r="P717" s="244"/>
    </row>
    <row r="718" spans="1:16" hidden="1" x14ac:dyDescent="0.2">
      <c r="A718" s="239">
        <v>32</v>
      </c>
      <c r="B718" s="336" t="s">
        <v>2264</v>
      </c>
      <c r="C718" s="259">
        <f t="shared" si="381"/>
        <v>45869</v>
      </c>
      <c r="D718" s="219">
        <f t="shared" si="386"/>
        <v>45876</v>
      </c>
      <c r="E718" s="243">
        <f t="shared" si="382"/>
        <v>45899</v>
      </c>
      <c r="F718" s="243">
        <f t="shared" si="383"/>
        <v>45900</v>
      </c>
      <c r="G718" s="246">
        <f t="shared" si="384"/>
        <v>45903</v>
      </c>
      <c r="H718" s="243">
        <f t="shared" si="385"/>
        <v>45907</v>
      </c>
      <c r="J718" s="272"/>
      <c r="K718" s="272"/>
      <c r="L718" s="244"/>
      <c r="M718" s="244"/>
      <c r="N718" s="244"/>
      <c r="O718" s="244"/>
      <c r="P718" s="244"/>
    </row>
    <row r="719" spans="1:16" hidden="1" x14ac:dyDescent="0.2">
      <c r="A719" s="239">
        <v>33</v>
      </c>
      <c r="B719" s="336" t="s">
        <v>2274</v>
      </c>
      <c r="C719" s="259">
        <f t="shared" si="381"/>
        <v>45876</v>
      </c>
      <c r="D719" s="219">
        <f t="shared" si="386"/>
        <v>45883</v>
      </c>
      <c r="E719" s="243">
        <f t="shared" si="382"/>
        <v>45906</v>
      </c>
      <c r="F719" s="243">
        <f t="shared" si="383"/>
        <v>45907</v>
      </c>
      <c r="G719" s="246">
        <f t="shared" si="384"/>
        <v>45910</v>
      </c>
      <c r="H719" s="243">
        <f t="shared" si="385"/>
        <v>45914</v>
      </c>
      <c r="J719" s="272"/>
      <c r="K719" s="272"/>
      <c r="L719" s="244"/>
      <c r="M719" s="244"/>
      <c r="N719" s="244"/>
      <c r="O719" s="244"/>
      <c r="P719" s="244"/>
    </row>
    <row r="720" spans="1:16" hidden="1" x14ac:dyDescent="0.2">
      <c r="A720" s="239">
        <v>34</v>
      </c>
      <c r="B720" s="336" t="s">
        <v>2283</v>
      </c>
      <c r="C720" s="259">
        <f t="shared" si="381"/>
        <v>45883</v>
      </c>
      <c r="D720" s="219">
        <f t="shared" si="386"/>
        <v>45890</v>
      </c>
      <c r="E720" s="243">
        <f t="shared" si="382"/>
        <v>45913</v>
      </c>
      <c r="F720" s="243">
        <f t="shared" si="383"/>
        <v>45914</v>
      </c>
      <c r="G720" s="246">
        <f t="shared" si="384"/>
        <v>45917</v>
      </c>
      <c r="H720" s="243">
        <f t="shared" si="385"/>
        <v>45921</v>
      </c>
      <c r="J720" s="272"/>
      <c r="K720" s="272"/>
      <c r="L720" s="244"/>
      <c r="M720" s="244"/>
      <c r="N720" s="244"/>
      <c r="O720" s="244"/>
      <c r="P720" s="244"/>
    </row>
    <row r="721" spans="1:16" hidden="1" x14ac:dyDescent="0.2">
      <c r="A721" s="239">
        <v>35</v>
      </c>
      <c r="B721" s="336" t="s">
        <v>2302</v>
      </c>
      <c r="C721" s="259">
        <f t="shared" si="381"/>
        <v>45890</v>
      </c>
      <c r="D721" s="219">
        <f t="shared" si="386"/>
        <v>45897</v>
      </c>
      <c r="E721" s="243">
        <f t="shared" si="382"/>
        <v>45920</v>
      </c>
      <c r="F721" s="243">
        <f t="shared" si="383"/>
        <v>45921</v>
      </c>
      <c r="G721" s="246">
        <f t="shared" si="384"/>
        <v>45924</v>
      </c>
      <c r="H721" s="243">
        <f t="shared" si="385"/>
        <v>45928</v>
      </c>
      <c r="J721" s="272"/>
      <c r="K721" s="272"/>
      <c r="L721" s="244"/>
      <c r="M721" s="244"/>
      <c r="N721" s="244"/>
      <c r="O721" s="244"/>
      <c r="P721" s="244"/>
    </row>
    <row r="722" spans="1:16" hidden="1" x14ac:dyDescent="0.2">
      <c r="A722" s="239">
        <v>36</v>
      </c>
      <c r="B722" s="336" t="s">
        <v>2308</v>
      </c>
      <c r="C722" s="259">
        <f t="shared" si="381"/>
        <v>45897</v>
      </c>
      <c r="D722" s="219">
        <f t="shared" si="386"/>
        <v>45904</v>
      </c>
      <c r="E722" s="243">
        <f t="shared" si="382"/>
        <v>45927</v>
      </c>
      <c r="F722" s="243">
        <f t="shared" si="383"/>
        <v>45928</v>
      </c>
      <c r="G722" s="246">
        <f t="shared" si="384"/>
        <v>45931</v>
      </c>
      <c r="H722" s="243">
        <f t="shared" si="385"/>
        <v>45935</v>
      </c>
      <c r="J722" s="272"/>
      <c r="K722" s="272"/>
      <c r="L722" s="244"/>
      <c r="M722" s="244"/>
      <c r="N722" s="244"/>
      <c r="O722" s="244"/>
      <c r="P722" s="244"/>
    </row>
    <row r="723" spans="1:16" hidden="1" x14ac:dyDescent="0.2">
      <c r="A723" s="239">
        <v>37</v>
      </c>
      <c r="B723" s="336" t="s">
        <v>2318</v>
      </c>
      <c r="C723" s="259">
        <f t="shared" si="381"/>
        <v>45904</v>
      </c>
      <c r="D723" s="219">
        <f t="shared" si="386"/>
        <v>45911</v>
      </c>
      <c r="E723" s="243">
        <f t="shared" si="382"/>
        <v>45934</v>
      </c>
      <c r="F723" s="243">
        <f t="shared" si="383"/>
        <v>45935</v>
      </c>
      <c r="G723" s="246">
        <f t="shared" si="384"/>
        <v>45938</v>
      </c>
      <c r="H723" s="243">
        <f t="shared" si="385"/>
        <v>45942</v>
      </c>
      <c r="J723" s="272"/>
      <c r="K723" s="272"/>
      <c r="L723" s="244"/>
      <c r="M723" s="244"/>
      <c r="N723" s="244"/>
      <c r="O723" s="244"/>
      <c r="P723" s="244"/>
    </row>
    <row r="724" spans="1:16" hidden="1" x14ac:dyDescent="0.2">
      <c r="A724" s="239">
        <v>38</v>
      </c>
      <c r="B724" s="336" t="s">
        <v>2327</v>
      </c>
      <c r="C724" s="259">
        <f t="shared" si="381"/>
        <v>45911</v>
      </c>
      <c r="D724" s="219">
        <f t="shared" si="386"/>
        <v>45918</v>
      </c>
      <c r="E724" s="243">
        <f t="shared" si="382"/>
        <v>45941</v>
      </c>
      <c r="F724" s="243">
        <f t="shared" si="383"/>
        <v>45942</v>
      </c>
      <c r="G724" s="246">
        <f t="shared" si="384"/>
        <v>45945</v>
      </c>
      <c r="H724" s="243">
        <f t="shared" si="385"/>
        <v>45949</v>
      </c>
      <c r="J724" s="272"/>
      <c r="K724" s="272"/>
      <c r="L724" s="244"/>
      <c r="M724" s="244"/>
      <c r="N724" s="244"/>
      <c r="O724" s="244"/>
      <c r="P724" s="244"/>
    </row>
    <row r="725" spans="1:16" hidden="1" x14ac:dyDescent="0.2">
      <c r="A725" s="239">
        <v>39</v>
      </c>
      <c r="B725" s="336" t="s">
        <v>2338</v>
      </c>
      <c r="C725" s="259">
        <f t="shared" ref="C725:C749" si="387">D725-7</f>
        <v>45917</v>
      </c>
      <c r="D725" s="219">
        <v>45924</v>
      </c>
      <c r="E725" s="243">
        <f t="shared" si="382"/>
        <v>45947</v>
      </c>
      <c r="F725" s="243">
        <f t="shared" ref="F725:F740" si="388">D725+24</f>
        <v>45948</v>
      </c>
      <c r="G725" s="246">
        <f t="shared" si="384"/>
        <v>45951</v>
      </c>
      <c r="H725" s="243">
        <f t="shared" si="385"/>
        <v>45955</v>
      </c>
      <c r="J725" s="272"/>
      <c r="K725" s="272"/>
      <c r="L725" s="244"/>
      <c r="M725" s="244"/>
      <c r="N725" s="244"/>
      <c r="O725" s="244"/>
      <c r="P725" s="244"/>
    </row>
    <row r="726" spans="1:16" hidden="1" x14ac:dyDescent="0.2">
      <c r="A726" s="239">
        <v>40</v>
      </c>
      <c r="B726" s="336" t="s">
        <v>2345</v>
      </c>
      <c r="C726" s="259">
        <f t="shared" si="387"/>
        <v>45924</v>
      </c>
      <c r="D726" s="219">
        <f>D725+7</f>
        <v>45931</v>
      </c>
      <c r="E726" s="243">
        <f t="shared" si="382"/>
        <v>45954</v>
      </c>
      <c r="F726" s="243">
        <f t="shared" si="388"/>
        <v>45955</v>
      </c>
      <c r="G726" s="246">
        <f t="shared" si="384"/>
        <v>45958</v>
      </c>
      <c r="H726" s="243">
        <f t="shared" si="385"/>
        <v>45962</v>
      </c>
      <c r="J726" s="272"/>
      <c r="K726" s="272"/>
      <c r="L726" s="244"/>
      <c r="M726" s="244"/>
      <c r="N726" s="244"/>
      <c r="O726" s="244"/>
      <c r="P726" s="244"/>
    </row>
    <row r="727" spans="1:16" hidden="1" x14ac:dyDescent="0.2">
      <c r="A727" s="239">
        <v>41</v>
      </c>
      <c r="B727" s="336" t="s">
        <v>2357</v>
      </c>
      <c r="C727" s="259">
        <f t="shared" si="387"/>
        <v>45931</v>
      </c>
      <c r="D727" s="219">
        <f>D726+7</f>
        <v>45938</v>
      </c>
      <c r="E727" s="243">
        <f t="shared" si="382"/>
        <v>45961</v>
      </c>
      <c r="F727" s="243">
        <f t="shared" si="388"/>
        <v>45962</v>
      </c>
      <c r="G727" s="246">
        <f t="shared" si="384"/>
        <v>45965</v>
      </c>
      <c r="H727" s="243">
        <f t="shared" si="385"/>
        <v>45969</v>
      </c>
      <c r="J727" s="272"/>
      <c r="K727" s="272"/>
      <c r="L727" s="244"/>
      <c r="M727" s="244"/>
      <c r="N727" s="244"/>
      <c r="O727" s="244"/>
      <c r="P727" s="244"/>
    </row>
    <row r="728" spans="1:16" hidden="1" x14ac:dyDescent="0.2">
      <c r="A728" s="239">
        <v>42</v>
      </c>
      <c r="B728" s="336" t="s">
        <v>2364</v>
      </c>
      <c r="C728" s="255">
        <f t="shared" si="387"/>
        <v>45938</v>
      </c>
      <c r="D728" s="264">
        <f>D727+7</f>
        <v>45945</v>
      </c>
      <c r="E728" s="245">
        <f t="shared" si="382"/>
        <v>45968</v>
      </c>
      <c r="F728" s="294">
        <f t="shared" si="388"/>
        <v>45969</v>
      </c>
      <c r="G728" s="246">
        <f t="shared" si="384"/>
        <v>45972</v>
      </c>
      <c r="H728" s="243">
        <f t="shared" si="385"/>
        <v>45976</v>
      </c>
      <c r="J728" s="272"/>
      <c r="K728" s="272"/>
      <c r="L728" s="244"/>
      <c r="M728" s="244"/>
      <c r="N728" s="244"/>
      <c r="O728" s="244"/>
      <c r="P728" s="244"/>
    </row>
    <row r="729" spans="1:16" hidden="1" x14ac:dyDescent="0.2">
      <c r="A729" s="239">
        <v>43</v>
      </c>
      <c r="B729" s="336" t="s">
        <v>2374</v>
      </c>
      <c r="C729" s="255">
        <f t="shared" si="387"/>
        <v>45946</v>
      </c>
      <c r="D729" s="264">
        <f>D728+8</f>
        <v>45953</v>
      </c>
      <c r="E729" s="243">
        <f t="shared" ref="E729:E744" si="389">D729+24</f>
        <v>45977</v>
      </c>
      <c r="F729" s="243">
        <f t="shared" si="388"/>
        <v>45977</v>
      </c>
      <c r="G729" s="246">
        <f t="shared" ref="G729:G744" si="390">D729+30</f>
        <v>45983</v>
      </c>
      <c r="H729" s="243">
        <f t="shared" ref="H729:H744" si="391">D729+32</f>
        <v>45985</v>
      </c>
      <c r="J729" s="272"/>
      <c r="K729" s="272"/>
      <c r="L729" s="244"/>
      <c r="M729" s="244"/>
      <c r="N729" s="244"/>
      <c r="O729" s="244"/>
      <c r="P729" s="244"/>
    </row>
    <row r="730" spans="1:16" hidden="1" x14ac:dyDescent="0.2">
      <c r="A730" s="239">
        <v>44</v>
      </c>
      <c r="B730" s="336" t="s">
        <v>2382</v>
      </c>
      <c r="C730" s="255">
        <f t="shared" si="387"/>
        <v>45953</v>
      </c>
      <c r="D730" s="256">
        <f t="shared" ref="D730:D743" si="392">D729+7</f>
        <v>45960</v>
      </c>
      <c r="E730" s="243">
        <f t="shared" si="389"/>
        <v>45984</v>
      </c>
      <c r="F730" s="243">
        <f t="shared" si="388"/>
        <v>45984</v>
      </c>
      <c r="G730" s="294">
        <f t="shared" si="390"/>
        <v>45990</v>
      </c>
      <c r="H730" s="243">
        <f t="shared" si="391"/>
        <v>45992</v>
      </c>
      <c r="J730" s="272"/>
      <c r="K730" s="272"/>
      <c r="L730" s="244"/>
      <c r="M730" s="244"/>
      <c r="N730" s="244"/>
      <c r="O730" s="244"/>
      <c r="P730" s="244"/>
    </row>
    <row r="731" spans="1:16" hidden="1" x14ac:dyDescent="0.2">
      <c r="A731" s="239">
        <v>45</v>
      </c>
      <c r="B731" s="336" t="s">
        <v>2393</v>
      </c>
      <c r="C731" s="255">
        <f t="shared" si="387"/>
        <v>45960</v>
      </c>
      <c r="D731" s="256">
        <f t="shared" si="392"/>
        <v>45967</v>
      </c>
      <c r="E731" s="243">
        <f t="shared" si="389"/>
        <v>45991</v>
      </c>
      <c r="F731" s="243">
        <f t="shared" si="388"/>
        <v>45991</v>
      </c>
      <c r="G731" s="243">
        <f t="shared" si="390"/>
        <v>45997</v>
      </c>
      <c r="H731" s="243">
        <f t="shared" si="391"/>
        <v>45999</v>
      </c>
      <c r="J731" s="272"/>
      <c r="K731" s="272"/>
      <c r="L731" s="244"/>
      <c r="M731" s="244"/>
      <c r="N731" s="244"/>
      <c r="O731" s="244"/>
      <c r="P731" s="244"/>
    </row>
    <row r="732" spans="1:16" hidden="1" x14ac:dyDescent="0.2">
      <c r="A732" s="239">
        <v>46</v>
      </c>
      <c r="B732" s="336" t="s">
        <v>2400</v>
      </c>
      <c r="C732" s="255">
        <f t="shared" si="387"/>
        <v>45967</v>
      </c>
      <c r="D732" s="256">
        <f t="shared" si="392"/>
        <v>45974</v>
      </c>
      <c r="E732" s="243">
        <f t="shared" si="389"/>
        <v>45998</v>
      </c>
      <c r="F732" s="243">
        <f t="shared" si="388"/>
        <v>45998</v>
      </c>
      <c r="G732" s="243">
        <f t="shared" si="390"/>
        <v>46004</v>
      </c>
      <c r="H732" s="243">
        <f t="shared" si="391"/>
        <v>46006</v>
      </c>
      <c r="J732" s="272"/>
      <c r="K732" s="272"/>
      <c r="L732" s="244"/>
      <c r="M732" s="244"/>
      <c r="N732" s="244"/>
      <c r="O732" s="244"/>
      <c r="P732" s="244"/>
    </row>
    <row r="733" spans="1:16" hidden="1" x14ac:dyDescent="0.2">
      <c r="A733" s="239">
        <v>47</v>
      </c>
      <c r="B733" s="336" t="s">
        <v>2409</v>
      </c>
      <c r="C733" s="255">
        <f t="shared" si="387"/>
        <v>45974</v>
      </c>
      <c r="D733" s="256">
        <f t="shared" si="392"/>
        <v>45981</v>
      </c>
      <c r="E733" s="243">
        <f t="shared" si="389"/>
        <v>46005</v>
      </c>
      <c r="F733" s="243">
        <f t="shared" si="388"/>
        <v>46005</v>
      </c>
      <c r="G733" s="243">
        <f t="shared" si="390"/>
        <v>46011</v>
      </c>
      <c r="H733" s="243">
        <f t="shared" si="391"/>
        <v>46013</v>
      </c>
      <c r="J733" s="272"/>
      <c r="K733" s="272"/>
      <c r="L733" s="244"/>
      <c r="M733" s="244"/>
      <c r="N733" s="244"/>
      <c r="O733" s="244"/>
      <c r="P733" s="244"/>
    </row>
    <row r="734" spans="1:16" hidden="1" x14ac:dyDescent="0.2">
      <c r="A734" s="239">
        <v>48</v>
      </c>
      <c r="B734" s="336" t="s">
        <v>2432</v>
      </c>
      <c r="C734" s="255">
        <f t="shared" si="387"/>
        <v>45981</v>
      </c>
      <c r="D734" s="256">
        <f t="shared" si="392"/>
        <v>45988</v>
      </c>
      <c r="E734" s="243">
        <f t="shared" si="389"/>
        <v>46012</v>
      </c>
      <c r="F734" s="243">
        <f t="shared" si="388"/>
        <v>46012</v>
      </c>
      <c r="G734" s="243">
        <f t="shared" si="390"/>
        <v>46018</v>
      </c>
      <c r="H734" s="243">
        <f t="shared" si="391"/>
        <v>46020</v>
      </c>
      <c r="J734" s="272"/>
      <c r="K734" s="272"/>
      <c r="L734" s="244"/>
      <c r="M734" s="244"/>
      <c r="N734" s="244"/>
      <c r="O734" s="244"/>
      <c r="P734" s="244"/>
    </row>
    <row r="735" spans="1:16" hidden="1" x14ac:dyDescent="0.2">
      <c r="A735" s="239">
        <v>49</v>
      </c>
      <c r="B735" s="336" t="s">
        <v>2439</v>
      </c>
      <c r="C735" s="255">
        <f t="shared" si="387"/>
        <v>45988</v>
      </c>
      <c r="D735" s="256">
        <f t="shared" si="392"/>
        <v>45995</v>
      </c>
      <c r="E735" s="243">
        <f t="shared" si="389"/>
        <v>46019</v>
      </c>
      <c r="F735" s="243">
        <f t="shared" si="388"/>
        <v>46019</v>
      </c>
      <c r="G735" s="243">
        <f t="shared" si="390"/>
        <v>46025</v>
      </c>
      <c r="H735" s="243">
        <f t="shared" si="391"/>
        <v>46027</v>
      </c>
      <c r="J735" s="272"/>
      <c r="K735" s="272"/>
      <c r="L735" s="244"/>
      <c r="M735" s="244"/>
      <c r="N735" s="244"/>
      <c r="O735" s="244"/>
      <c r="P735" s="244"/>
    </row>
    <row r="736" spans="1:16" hidden="1" x14ac:dyDescent="0.2">
      <c r="A736" s="239">
        <v>50</v>
      </c>
      <c r="B736" s="336" t="s">
        <v>2449</v>
      </c>
      <c r="C736" s="255">
        <f t="shared" si="387"/>
        <v>45995</v>
      </c>
      <c r="D736" s="256">
        <f t="shared" si="392"/>
        <v>46002</v>
      </c>
      <c r="E736" s="243">
        <f t="shared" si="389"/>
        <v>46026</v>
      </c>
      <c r="F736" s="243">
        <f t="shared" si="388"/>
        <v>46026</v>
      </c>
      <c r="G736" s="243">
        <f t="shared" si="390"/>
        <v>46032</v>
      </c>
      <c r="H736" s="243">
        <f t="shared" si="391"/>
        <v>46034</v>
      </c>
      <c r="J736" s="272"/>
      <c r="K736" s="272"/>
      <c r="L736" s="244"/>
      <c r="M736" s="244"/>
      <c r="N736" s="244"/>
      <c r="O736" s="244"/>
      <c r="P736" s="244"/>
    </row>
    <row r="737" spans="1:16" hidden="1" x14ac:dyDescent="0.2">
      <c r="A737" s="239">
        <v>51</v>
      </c>
      <c r="B737" s="336" t="s">
        <v>2466</v>
      </c>
      <c r="C737" s="255">
        <f t="shared" si="387"/>
        <v>46002</v>
      </c>
      <c r="D737" s="256">
        <f t="shared" si="392"/>
        <v>46009</v>
      </c>
      <c r="E737" s="243">
        <f t="shared" si="389"/>
        <v>46033</v>
      </c>
      <c r="F737" s="243">
        <f t="shared" si="388"/>
        <v>46033</v>
      </c>
      <c r="G737" s="243">
        <f t="shared" si="390"/>
        <v>46039</v>
      </c>
      <c r="H737" s="243">
        <f t="shared" si="391"/>
        <v>46041</v>
      </c>
      <c r="J737" s="272"/>
      <c r="K737" s="272"/>
      <c r="L737" s="244"/>
      <c r="M737" s="244"/>
      <c r="N737" s="244"/>
      <c r="O737" s="244"/>
      <c r="P737" s="244"/>
    </row>
    <row r="738" spans="1:16" hidden="1" x14ac:dyDescent="0.2">
      <c r="A738" s="239">
        <v>52</v>
      </c>
      <c r="B738" s="336" t="s">
        <v>2482</v>
      </c>
      <c r="C738" s="255">
        <f t="shared" si="387"/>
        <v>46009</v>
      </c>
      <c r="D738" s="256">
        <f t="shared" si="392"/>
        <v>46016</v>
      </c>
      <c r="E738" s="243">
        <f t="shared" si="389"/>
        <v>46040</v>
      </c>
      <c r="F738" s="243">
        <f t="shared" si="388"/>
        <v>46040</v>
      </c>
      <c r="G738" s="243">
        <f t="shared" si="390"/>
        <v>46046</v>
      </c>
      <c r="H738" s="243">
        <f t="shared" si="391"/>
        <v>46048</v>
      </c>
      <c r="J738" s="272"/>
      <c r="K738" s="272"/>
      <c r="L738" s="244"/>
      <c r="M738" s="244"/>
      <c r="N738" s="244"/>
      <c r="O738" s="244"/>
      <c r="P738" s="244"/>
    </row>
    <row r="739" spans="1:16" hidden="1" x14ac:dyDescent="0.2">
      <c r="A739" s="239">
        <v>1</v>
      </c>
      <c r="B739" s="336" t="s">
        <v>2494</v>
      </c>
      <c r="C739" s="255">
        <f t="shared" si="387"/>
        <v>46016</v>
      </c>
      <c r="D739" s="256">
        <f t="shared" si="392"/>
        <v>46023</v>
      </c>
      <c r="E739" s="243">
        <f t="shared" si="389"/>
        <v>46047</v>
      </c>
      <c r="F739" s="243">
        <f t="shared" si="388"/>
        <v>46047</v>
      </c>
      <c r="G739" s="243">
        <f t="shared" si="390"/>
        <v>46053</v>
      </c>
      <c r="H739" s="243">
        <f t="shared" si="391"/>
        <v>46055</v>
      </c>
      <c r="J739" s="272"/>
      <c r="K739" s="272"/>
      <c r="L739" s="244"/>
      <c r="M739" s="244"/>
      <c r="N739" s="244"/>
      <c r="O739" s="244"/>
      <c r="P739" s="244"/>
    </row>
    <row r="740" spans="1:16" hidden="1" x14ac:dyDescent="0.2">
      <c r="A740" s="239">
        <v>2</v>
      </c>
      <c r="B740" s="336" t="s">
        <v>2504</v>
      </c>
      <c r="C740" s="255">
        <f t="shared" si="387"/>
        <v>46023</v>
      </c>
      <c r="D740" s="256">
        <f t="shared" si="392"/>
        <v>46030</v>
      </c>
      <c r="E740" s="243">
        <f t="shared" si="389"/>
        <v>46054</v>
      </c>
      <c r="F740" s="243">
        <f t="shared" si="388"/>
        <v>46054</v>
      </c>
      <c r="G740" s="243">
        <f t="shared" si="390"/>
        <v>46060</v>
      </c>
      <c r="H740" s="243">
        <f t="shared" si="391"/>
        <v>46062</v>
      </c>
      <c r="J740" s="272"/>
      <c r="K740" s="272"/>
      <c r="L740" s="244"/>
      <c r="M740" s="244"/>
      <c r="N740" s="244"/>
      <c r="O740" s="244"/>
      <c r="P740" s="244"/>
    </row>
    <row r="741" spans="1:16" hidden="1" x14ac:dyDescent="0.2">
      <c r="A741" s="239">
        <v>3</v>
      </c>
      <c r="B741" s="336" t="s">
        <v>2514</v>
      </c>
      <c r="C741" s="255">
        <f t="shared" si="387"/>
        <v>46030</v>
      </c>
      <c r="D741" s="256">
        <f t="shared" si="392"/>
        <v>46037</v>
      </c>
      <c r="E741" s="243">
        <f t="shared" si="389"/>
        <v>46061</v>
      </c>
      <c r="F741" s="243">
        <f t="shared" ref="F741:F746" si="393">D741+25</f>
        <v>46062</v>
      </c>
      <c r="G741" s="243">
        <f t="shared" si="390"/>
        <v>46067</v>
      </c>
      <c r="H741" s="243">
        <f t="shared" si="391"/>
        <v>46069</v>
      </c>
      <c r="J741" s="272"/>
      <c r="K741" s="272"/>
      <c r="L741" s="244"/>
      <c r="M741" s="244"/>
      <c r="N741" s="244"/>
      <c r="O741" s="244"/>
      <c r="P741" s="244"/>
    </row>
    <row r="742" spans="1:16" hidden="1" x14ac:dyDescent="0.2">
      <c r="A742" s="239">
        <v>4</v>
      </c>
      <c r="B742" s="336" t="s">
        <v>2523</v>
      </c>
      <c r="C742" s="255">
        <f t="shared" si="387"/>
        <v>46037</v>
      </c>
      <c r="D742" s="256">
        <f t="shared" si="392"/>
        <v>46044</v>
      </c>
      <c r="E742" s="243">
        <f t="shared" si="389"/>
        <v>46068</v>
      </c>
      <c r="F742" s="243">
        <f t="shared" si="393"/>
        <v>46069</v>
      </c>
      <c r="G742" s="243">
        <f t="shared" si="390"/>
        <v>46074</v>
      </c>
      <c r="H742" s="243">
        <f t="shared" si="391"/>
        <v>46076</v>
      </c>
      <c r="J742" s="272"/>
      <c r="K742" s="272"/>
      <c r="L742" s="244"/>
      <c r="M742" s="244"/>
      <c r="N742" s="244"/>
      <c r="O742" s="244"/>
      <c r="P742" s="244"/>
    </row>
    <row r="743" spans="1:16" hidden="1" x14ac:dyDescent="0.2">
      <c r="A743" s="239">
        <v>5</v>
      </c>
      <c r="B743" s="336" t="s">
        <v>2531</v>
      </c>
      <c r="C743" s="255">
        <f t="shared" si="387"/>
        <v>46044</v>
      </c>
      <c r="D743" s="256">
        <f t="shared" si="392"/>
        <v>46051</v>
      </c>
      <c r="E743" s="243">
        <f t="shared" si="389"/>
        <v>46075</v>
      </c>
      <c r="F743" s="243">
        <f t="shared" si="393"/>
        <v>46076</v>
      </c>
      <c r="G743" s="243">
        <f t="shared" si="390"/>
        <v>46081</v>
      </c>
      <c r="H743" s="243">
        <f t="shared" si="391"/>
        <v>46083</v>
      </c>
      <c r="J743" s="272"/>
      <c r="K743" s="272"/>
      <c r="M743" s="244"/>
      <c r="N743" s="244"/>
      <c r="O743" s="244"/>
      <c r="P743" s="244"/>
    </row>
    <row r="744" spans="1:16" hidden="1" x14ac:dyDescent="0.2">
      <c r="A744" s="239">
        <v>6</v>
      </c>
      <c r="B744" s="336" t="s">
        <v>2542</v>
      </c>
      <c r="C744" s="255">
        <f t="shared" si="387"/>
        <v>46051</v>
      </c>
      <c r="D744" s="256">
        <f>D743+7</f>
        <v>46058</v>
      </c>
      <c r="E744" s="243">
        <f t="shared" si="389"/>
        <v>46082</v>
      </c>
      <c r="F744" s="243">
        <f t="shared" si="393"/>
        <v>46083</v>
      </c>
      <c r="G744" s="243">
        <f t="shared" si="390"/>
        <v>46088</v>
      </c>
      <c r="H744" s="243">
        <f t="shared" si="391"/>
        <v>46090</v>
      </c>
      <c r="J744" s="272"/>
      <c r="K744" s="272"/>
      <c r="M744" s="244"/>
      <c r="N744" s="244"/>
      <c r="O744" s="244"/>
      <c r="P744" s="244"/>
    </row>
    <row r="745" spans="1:16" hidden="1" x14ac:dyDescent="0.2">
      <c r="A745" s="239">
        <v>7</v>
      </c>
      <c r="B745" s="336" t="s">
        <v>2564</v>
      </c>
      <c r="C745" s="255">
        <f t="shared" si="387"/>
        <v>46058</v>
      </c>
      <c r="D745" s="256">
        <f t="shared" ref="D745:D751" si="394">D744+7</f>
        <v>46065</v>
      </c>
      <c r="E745" s="243">
        <f t="shared" ref="E745" si="395">D745+24</f>
        <v>46089</v>
      </c>
      <c r="F745" s="243">
        <f t="shared" si="393"/>
        <v>46090</v>
      </c>
      <c r="G745" s="243">
        <f t="shared" ref="G745" si="396">D745+30</f>
        <v>46095</v>
      </c>
      <c r="H745" s="243">
        <f t="shared" ref="H745" si="397">D745+32</f>
        <v>46097</v>
      </c>
      <c r="J745" s="272"/>
      <c r="K745" s="272"/>
      <c r="M745" s="244"/>
      <c r="N745" s="244"/>
      <c r="O745" s="244"/>
      <c r="P745" s="244"/>
    </row>
    <row r="746" spans="1:16" hidden="1" x14ac:dyDescent="0.2">
      <c r="A746" s="239">
        <v>8</v>
      </c>
      <c r="B746" s="336" t="s">
        <v>2671</v>
      </c>
      <c r="C746" s="255">
        <f t="shared" si="387"/>
        <v>46065</v>
      </c>
      <c r="D746" s="256">
        <f t="shared" si="394"/>
        <v>46072</v>
      </c>
      <c r="E746" s="243">
        <f t="shared" ref="E746" si="398">D746+24</f>
        <v>46096</v>
      </c>
      <c r="F746" s="243">
        <f t="shared" si="393"/>
        <v>46097</v>
      </c>
      <c r="G746" s="243">
        <f t="shared" ref="G746" si="399">D746+30</f>
        <v>46102</v>
      </c>
      <c r="H746" s="243">
        <f t="shared" ref="H746" si="400">D746+32</f>
        <v>46104</v>
      </c>
      <c r="J746" s="272"/>
      <c r="K746" s="272"/>
      <c r="M746" s="244"/>
      <c r="N746" s="244"/>
      <c r="O746" s="244"/>
      <c r="P746" s="244"/>
    </row>
    <row r="747" spans="1:16" x14ac:dyDescent="0.2">
      <c r="A747" s="239">
        <v>9</v>
      </c>
      <c r="B747" s="336" t="s">
        <v>2684</v>
      </c>
      <c r="C747" s="255">
        <f t="shared" si="387"/>
        <v>46072</v>
      </c>
      <c r="D747" s="256">
        <f t="shared" si="394"/>
        <v>46079</v>
      </c>
      <c r="E747" s="243">
        <f t="shared" ref="E747:E748" si="401">D747+24</f>
        <v>46103</v>
      </c>
      <c r="F747" s="243">
        <f t="shared" ref="F747:F748" si="402">D747+25</f>
        <v>46104</v>
      </c>
      <c r="G747" s="243">
        <f t="shared" ref="G747:G748" si="403">D747+30</f>
        <v>46109</v>
      </c>
      <c r="H747" s="243">
        <f t="shared" ref="H747:H748" si="404">D747+32</f>
        <v>46111</v>
      </c>
      <c r="J747" s="272"/>
      <c r="K747" s="272"/>
      <c r="M747" s="244"/>
      <c r="N747" s="244"/>
      <c r="O747" s="244"/>
      <c r="P747" s="244"/>
    </row>
    <row r="748" spans="1:16" x14ac:dyDescent="0.2">
      <c r="A748" s="239">
        <v>10</v>
      </c>
      <c r="B748" s="336" t="s">
        <v>2634</v>
      </c>
      <c r="C748" s="255">
        <f t="shared" si="387"/>
        <v>46079</v>
      </c>
      <c r="D748" s="256">
        <f t="shared" si="394"/>
        <v>46086</v>
      </c>
      <c r="E748" s="243">
        <f t="shared" si="401"/>
        <v>46110</v>
      </c>
      <c r="F748" s="243">
        <f t="shared" si="402"/>
        <v>46111</v>
      </c>
      <c r="G748" s="243">
        <f t="shared" si="403"/>
        <v>46116</v>
      </c>
      <c r="H748" s="243">
        <f t="shared" si="404"/>
        <v>46118</v>
      </c>
      <c r="J748" s="272"/>
      <c r="K748" s="272"/>
      <c r="M748" s="244"/>
      <c r="N748" s="244"/>
      <c r="O748" s="244"/>
      <c r="P748" s="244"/>
    </row>
    <row r="749" spans="1:16" x14ac:dyDescent="0.2">
      <c r="A749" s="239">
        <v>11</v>
      </c>
      <c r="B749" s="336" t="s">
        <v>2672</v>
      </c>
      <c r="C749" s="255">
        <f t="shared" si="387"/>
        <v>46086</v>
      </c>
      <c r="D749" s="256">
        <f t="shared" si="394"/>
        <v>46093</v>
      </c>
      <c r="E749" s="243">
        <f t="shared" ref="E749" si="405">D749+24</f>
        <v>46117</v>
      </c>
      <c r="F749" s="243">
        <f t="shared" ref="F749" si="406">D749+25</f>
        <v>46118</v>
      </c>
      <c r="G749" s="243">
        <f t="shared" ref="G749" si="407">D749+30</f>
        <v>46123</v>
      </c>
      <c r="H749" s="243">
        <f t="shared" ref="H749" si="408">D749+32</f>
        <v>46125</v>
      </c>
      <c r="J749" s="272"/>
      <c r="K749" s="272"/>
      <c r="M749" s="244"/>
      <c r="N749" s="244"/>
      <c r="O749" s="244"/>
      <c r="P749" s="244"/>
    </row>
    <row r="750" spans="1:16" x14ac:dyDescent="0.2">
      <c r="A750" s="239">
        <v>12</v>
      </c>
      <c r="B750" s="336" t="s">
        <v>2685</v>
      </c>
      <c r="C750" s="255">
        <f t="shared" ref="C750" si="409">D750-7</f>
        <v>46093</v>
      </c>
      <c r="D750" s="256">
        <f t="shared" si="394"/>
        <v>46100</v>
      </c>
      <c r="E750" s="243">
        <f t="shared" ref="E750" si="410">D750+24</f>
        <v>46124</v>
      </c>
      <c r="F750" s="243">
        <f t="shared" ref="F750" si="411">D750+25</f>
        <v>46125</v>
      </c>
      <c r="G750" s="243">
        <f t="shared" ref="G750" si="412">D750+30</f>
        <v>46130</v>
      </c>
      <c r="H750" s="243">
        <f t="shared" ref="H750" si="413">D750+32</f>
        <v>46132</v>
      </c>
      <c r="J750" s="272"/>
      <c r="K750" s="272"/>
      <c r="M750" s="244"/>
      <c r="N750" s="244"/>
      <c r="O750" s="244"/>
      <c r="P750" s="244"/>
    </row>
    <row r="751" spans="1:16" x14ac:dyDescent="0.2">
      <c r="A751" s="240">
        <v>13</v>
      </c>
      <c r="B751" s="414" t="s">
        <v>2698</v>
      </c>
      <c r="C751" s="326">
        <f t="shared" ref="C751" si="414">D751-7</f>
        <v>46100</v>
      </c>
      <c r="D751" s="328">
        <f t="shared" si="394"/>
        <v>46107</v>
      </c>
      <c r="E751" s="312">
        <f t="shared" ref="E751" si="415">D751+24</f>
        <v>46131</v>
      </c>
      <c r="F751" s="312">
        <f t="shared" ref="F751" si="416">D751+25</f>
        <v>46132</v>
      </c>
      <c r="G751" s="312">
        <f t="shared" ref="G751" si="417">D751+30</f>
        <v>46137</v>
      </c>
      <c r="H751" s="312">
        <f t="shared" ref="H751" si="418">D751+32</f>
        <v>46139</v>
      </c>
      <c r="J751" s="272"/>
      <c r="K751" s="272"/>
      <c r="M751" s="244"/>
      <c r="N751" s="244"/>
      <c r="O751" s="244"/>
      <c r="P751" s="244"/>
    </row>
    <row r="752" spans="1:16" x14ac:dyDescent="0.2">
      <c r="A752" s="247"/>
      <c r="B752" s="230"/>
      <c r="C752" s="275"/>
      <c r="D752" s="272"/>
      <c r="E752" s="272"/>
      <c r="F752" s="272"/>
      <c r="G752" s="272"/>
      <c r="H752" s="272"/>
      <c r="I752" s="272"/>
      <c r="J752" s="272"/>
      <c r="K752" s="272"/>
      <c r="M752" s="244"/>
      <c r="N752" s="244"/>
      <c r="O752" s="244"/>
      <c r="P752" s="244"/>
    </row>
    <row r="753" spans="1:11" x14ac:dyDescent="0.2">
      <c r="A753" s="4" t="s">
        <v>432</v>
      </c>
      <c r="B753" s="4"/>
      <c r="C753" s="4"/>
      <c r="D753" s="4"/>
      <c r="E753" s="4"/>
      <c r="F753" s="4"/>
      <c r="G753" s="4"/>
      <c r="H753" s="4"/>
      <c r="I753" s="4"/>
      <c r="J753" s="273"/>
      <c r="K753" s="274"/>
    </row>
    <row r="754" spans="1:11" x14ac:dyDescent="0.2">
      <c r="A754" s="4" t="s">
        <v>433</v>
      </c>
      <c r="B754" s="4"/>
      <c r="C754" s="4"/>
      <c r="D754" s="4"/>
      <c r="E754" s="4"/>
      <c r="F754" s="4"/>
      <c r="G754" s="4"/>
      <c r="H754" s="4"/>
      <c r="I754" s="4"/>
      <c r="J754" s="273"/>
      <c r="K754" s="274"/>
    </row>
    <row r="755" spans="1:11" x14ac:dyDescent="0.2">
      <c r="A755" s="5"/>
      <c r="B755" s="5"/>
      <c r="C755" s="10"/>
      <c r="D755" s="10"/>
      <c r="E755" s="10"/>
      <c r="F755" s="10"/>
      <c r="G755" s="10"/>
      <c r="H755" s="10"/>
      <c r="I755" s="10"/>
      <c r="J755" s="274"/>
      <c r="K755" s="274"/>
    </row>
    <row r="756" spans="1:11" x14ac:dyDescent="0.2">
      <c r="B756" s="5"/>
      <c r="C756" s="10"/>
      <c r="D756" s="10"/>
      <c r="E756" s="10"/>
      <c r="F756" s="10"/>
      <c r="G756" s="10"/>
      <c r="H756" s="10"/>
      <c r="I756" s="10"/>
      <c r="J756" s="274"/>
      <c r="K756" s="274"/>
    </row>
    <row r="757" spans="1:11" x14ac:dyDescent="0.2">
      <c r="B757" s="5"/>
      <c r="C757" s="10"/>
      <c r="D757" s="10"/>
      <c r="E757" s="10"/>
      <c r="F757" s="10"/>
      <c r="G757" s="10"/>
      <c r="H757" s="10"/>
      <c r="I757" s="10"/>
      <c r="J757" s="274"/>
      <c r="K757" s="274"/>
    </row>
    <row r="758" spans="1:11" x14ac:dyDescent="0.2">
      <c r="B758" s="5"/>
      <c r="C758" s="10"/>
      <c r="D758" s="10"/>
      <c r="E758" s="10"/>
      <c r="F758" s="10"/>
      <c r="G758" s="425"/>
      <c r="H758" s="10"/>
      <c r="I758" s="10"/>
      <c r="J758" s="274"/>
      <c r="K758" s="274"/>
    </row>
    <row r="759" spans="1:11" x14ac:dyDescent="0.2">
      <c r="C759" s="2"/>
      <c r="D759" s="2"/>
      <c r="E759" s="2"/>
      <c r="F759" s="2"/>
      <c r="G759" s="2"/>
      <c r="H759" s="2"/>
      <c r="I759" s="2"/>
      <c r="J759" s="274"/>
      <c r="K759" s="274"/>
    </row>
    <row r="760" spans="1:11" x14ac:dyDescent="0.2">
      <c r="C760" s="2"/>
      <c r="D760" s="2"/>
      <c r="E760" s="2"/>
      <c r="F760" s="2"/>
      <c r="G760" s="2"/>
      <c r="H760" s="2"/>
      <c r="I760" s="2"/>
      <c r="J760" s="274"/>
      <c r="K760" s="274"/>
    </row>
    <row r="761" spans="1:11" x14ac:dyDescent="0.2">
      <c r="C761" s="2"/>
      <c r="D761" s="2"/>
      <c r="E761" s="2"/>
      <c r="F761" s="2"/>
      <c r="G761" s="2"/>
      <c r="H761" s="2"/>
      <c r="I761" s="2"/>
      <c r="J761" s="274"/>
      <c r="K761" s="274"/>
    </row>
    <row r="762" spans="1:11" x14ac:dyDescent="0.2">
      <c r="C762" s="2"/>
      <c r="D762" s="2"/>
      <c r="E762" s="2"/>
      <c r="F762" s="2"/>
      <c r="G762" s="2"/>
      <c r="H762" s="2"/>
      <c r="I762" s="2"/>
      <c r="J762" s="274"/>
      <c r="K762" s="274"/>
    </row>
    <row r="763" spans="1:11" x14ac:dyDescent="0.2">
      <c r="C763" s="2"/>
      <c r="D763" s="2"/>
      <c r="E763" s="2"/>
      <c r="F763" s="2"/>
      <c r="G763" s="2"/>
      <c r="H763" s="2"/>
      <c r="I763" s="2"/>
      <c r="J763" s="274"/>
      <c r="K763" s="274"/>
    </row>
    <row r="764" spans="1:11" x14ac:dyDescent="0.2">
      <c r="C764" s="2"/>
      <c r="D764" s="2"/>
      <c r="E764" s="2"/>
      <c r="F764" s="2"/>
      <c r="G764" s="2"/>
      <c r="H764" s="2"/>
      <c r="I764" s="2"/>
      <c r="J764" s="274"/>
      <c r="K764" s="274"/>
    </row>
    <row r="765" spans="1:11" x14ac:dyDescent="0.2">
      <c r="C765" s="2"/>
      <c r="D765" s="2"/>
      <c r="E765" s="2"/>
      <c r="F765" s="2"/>
      <c r="G765" s="2"/>
      <c r="H765" s="2"/>
      <c r="I765" s="2"/>
      <c r="J765" s="274"/>
      <c r="K765" s="274"/>
    </row>
    <row r="766" spans="1:11" x14ac:dyDescent="0.2">
      <c r="C766" s="2"/>
      <c r="D766" s="2"/>
      <c r="E766" s="2"/>
      <c r="F766" s="2"/>
      <c r="G766" s="2"/>
      <c r="H766" s="2"/>
      <c r="I766" s="2"/>
      <c r="J766" s="274"/>
      <c r="K766" s="274"/>
    </row>
    <row r="767" spans="1:11" x14ac:dyDescent="0.2">
      <c r="C767" s="2"/>
      <c r="D767" s="2"/>
      <c r="E767" s="2"/>
      <c r="F767" s="2"/>
      <c r="G767" s="2"/>
      <c r="H767" s="2"/>
      <c r="I767" s="2"/>
      <c r="J767" s="274"/>
      <c r="K767" s="274"/>
    </row>
    <row r="768" spans="1:11" x14ac:dyDescent="0.2">
      <c r="C768" s="2"/>
      <c r="D768" s="2"/>
      <c r="E768" s="2"/>
      <c r="F768" s="2"/>
      <c r="G768" s="2"/>
      <c r="H768" s="2"/>
      <c r="I768" s="2"/>
      <c r="J768" s="274"/>
      <c r="K768" s="274"/>
    </row>
    <row r="769" spans="3:11" x14ac:dyDescent="0.2">
      <c r="C769" s="2"/>
      <c r="D769" s="2"/>
      <c r="E769" s="2"/>
      <c r="F769" s="2"/>
      <c r="G769" s="2"/>
      <c r="H769" s="2"/>
      <c r="I769" s="2"/>
      <c r="J769" s="274"/>
      <c r="K769" s="274"/>
    </row>
    <row r="770" spans="3:11" x14ac:dyDescent="0.2">
      <c r="C770" s="2"/>
      <c r="D770" s="2"/>
      <c r="E770" s="2"/>
      <c r="F770" s="2"/>
      <c r="G770" s="2"/>
      <c r="H770" s="2"/>
      <c r="I770" s="2"/>
      <c r="J770" s="274"/>
      <c r="K770" s="274"/>
    </row>
    <row r="771" spans="3:11" x14ac:dyDescent="0.2">
      <c r="C771" s="2"/>
      <c r="D771" s="2"/>
      <c r="E771" s="2"/>
      <c r="F771" s="2"/>
      <c r="G771" s="2"/>
      <c r="H771" s="2"/>
      <c r="I771" s="2"/>
      <c r="J771" s="274"/>
      <c r="K771" s="274"/>
    </row>
    <row r="772" spans="3:11" x14ac:dyDescent="0.2">
      <c r="C772" s="2"/>
      <c r="D772" s="2"/>
      <c r="E772" s="2"/>
      <c r="F772" s="2"/>
      <c r="G772" s="2"/>
      <c r="H772" s="2"/>
      <c r="I772" s="2"/>
      <c r="J772" s="274"/>
      <c r="K772" s="274"/>
    </row>
    <row r="773" spans="3:11" x14ac:dyDescent="0.2">
      <c r="C773" s="2"/>
      <c r="D773" s="2"/>
      <c r="E773" s="2"/>
      <c r="F773" s="2"/>
      <c r="G773" s="2"/>
      <c r="H773" s="2"/>
      <c r="I773" s="2"/>
      <c r="J773" s="274"/>
      <c r="K773" s="274"/>
    </row>
    <row r="774" spans="3:11" x14ac:dyDescent="0.2">
      <c r="C774" s="2"/>
      <c r="D774" s="2"/>
      <c r="E774" s="2"/>
      <c r="F774" s="2"/>
      <c r="G774" s="2"/>
      <c r="H774" s="2"/>
      <c r="I774" s="2"/>
      <c r="J774" s="274"/>
      <c r="K774" s="274"/>
    </row>
    <row r="775" spans="3:11" x14ac:dyDescent="0.2">
      <c r="C775" s="2"/>
      <c r="D775" s="2"/>
      <c r="E775" s="2"/>
      <c r="F775" s="2"/>
      <c r="G775" s="2"/>
      <c r="H775" s="2"/>
      <c r="I775" s="2"/>
      <c r="J775" s="274"/>
      <c r="K775" s="274"/>
    </row>
    <row r="776" spans="3:11" x14ac:dyDescent="0.2">
      <c r="C776" s="2"/>
      <c r="D776" s="2"/>
      <c r="E776" s="2"/>
      <c r="F776" s="2"/>
      <c r="G776" s="2"/>
      <c r="H776" s="2"/>
      <c r="I776" s="2"/>
      <c r="J776" s="274"/>
      <c r="K776" s="274"/>
    </row>
    <row r="777" spans="3:11" x14ac:dyDescent="0.2">
      <c r="C777" s="2"/>
      <c r="D777" s="2"/>
      <c r="E777" s="2"/>
      <c r="F777" s="2"/>
      <c r="G777" s="2"/>
      <c r="H777" s="2"/>
      <c r="I777" s="2"/>
      <c r="J777" s="274"/>
      <c r="K777" s="274"/>
    </row>
    <row r="778" spans="3:11" x14ac:dyDescent="0.2">
      <c r="C778" s="2"/>
      <c r="D778" s="2"/>
      <c r="E778" s="2"/>
      <c r="F778" s="2"/>
      <c r="G778" s="2"/>
      <c r="H778" s="2"/>
      <c r="I778" s="2"/>
      <c r="J778" s="274"/>
      <c r="K778" s="274"/>
    </row>
    <row r="779" spans="3:11" x14ac:dyDescent="0.2">
      <c r="C779" s="2"/>
      <c r="D779" s="2"/>
      <c r="E779" s="2"/>
      <c r="F779" s="2"/>
      <c r="G779" s="2"/>
      <c r="H779" s="2"/>
      <c r="I779" s="2"/>
      <c r="J779" s="274"/>
      <c r="K779" s="274"/>
    </row>
    <row r="780" spans="3:11" x14ac:dyDescent="0.2">
      <c r="C780" s="2"/>
      <c r="D780" s="2"/>
      <c r="E780" s="2"/>
      <c r="F780" s="2"/>
      <c r="G780" s="2"/>
      <c r="H780" s="2"/>
      <c r="I780" s="2"/>
      <c r="J780" s="274"/>
      <c r="K780" s="274"/>
    </row>
    <row r="781" spans="3:11" x14ac:dyDescent="0.2">
      <c r="C781" s="2"/>
      <c r="D781" s="2"/>
      <c r="E781" s="2"/>
      <c r="F781" s="2"/>
      <c r="G781" s="2"/>
      <c r="H781" s="2"/>
      <c r="I781" s="2"/>
      <c r="J781" s="274"/>
      <c r="K781" s="274"/>
    </row>
    <row r="782" spans="3:11" x14ac:dyDescent="0.2">
      <c r="C782" s="2"/>
      <c r="D782" s="2"/>
      <c r="E782" s="2"/>
      <c r="F782" s="2"/>
      <c r="G782" s="2"/>
      <c r="H782" s="2"/>
      <c r="I782" s="2"/>
      <c r="J782" s="274"/>
      <c r="K782" s="274"/>
    </row>
    <row r="783" spans="3:11" x14ac:dyDescent="0.2">
      <c r="C783" s="2"/>
      <c r="D783" s="2"/>
      <c r="E783" s="2"/>
      <c r="F783" s="2"/>
      <c r="G783" s="2"/>
      <c r="H783" s="2"/>
      <c r="I783" s="2"/>
      <c r="J783" s="274"/>
      <c r="K783" s="274"/>
    </row>
    <row r="784" spans="3:11" x14ac:dyDescent="0.2">
      <c r="C784" s="2"/>
      <c r="D784" s="2"/>
      <c r="E784" s="2"/>
      <c r="F784" s="2"/>
      <c r="G784" s="2"/>
      <c r="H784" s="2"/>
      <c r="I784" s="2"/>
      <c r="J784" s="274"/>
      <c r="K784" s="274"/>
    </row>
    <row r="785" spans="3:11" x14ac:dyDescent="0.2">
      <c r="C785" s="2"/>
      <c r="D785" s="2"/>
      <c r="E785" s="2"/>
      <c r="F785" s="2"/>
      <c r="G785" s="2"/>
      <c r="H785" s="2"/>
      <c r="I785" s="2"/>
      <c r="J785" s="274"/>
      <c r="K785" s="274"/>
    </row>
    <row r="786" spans="3:11" x14ac:dyDescent="0.2">
      <c r="C786" s="2"/>
      <c r="D786" s="2"/>
      <c r="E786" s="2"/>
      <c r="F786" s="2"/>
      <c r="G786" s="2"/>
      <c r="H786" s="2"/>
      <c r="I786" s="2"/>
      <c r="J786" s="274"/>
      <c r="K786" s="274"/>
    </row>
    <row r="787" spans="3:11" x14ac:dyDescent="0.2">
      <c r="C787" s="2"/>
      <c r="D787" s="2"/>
      <c r="E787" s="2"/>
      <c r="F787" s="2"/>
      <c r="G787" s="2"/>
      <c r="H787" s="2"/>
      <c r="I787" s="2"/>
      <c r="J787" s="274"/>
      <c r="K787" s="274"/>
    </row>
    <row r="788" spans="3:11" x14ac:dyDescent="0.2">
      <c r="C788" s="2"/>
      <c r="D788" s="2"/>
      <c r="E788" s="2"/>
      <c r="F788" s="2"/>
      <c r="G788" s="2"/>
      <c r="H788" s="2"/>
      <c r="I788" s="2"/>
      <c r="J788" s="274"/>
      <c r="K788" s="274"/>
    </row>
    <row r="789" spans="3:11" x14ac:dyDescent="0.2">
      <c r="C789" s="2"/>
      <c r="D789" s="2"/>
      <c r="E789" s="2"/>
      <c r="F789" s="2"/>
      <c r="G789" s="2"/>
      <c r="H789" s="2"/>
      <c r="I789" s="2"/>
      <c r="J789" s="274"/>
      <c r="K789" s="274"/>
    </row>
    <row r="790" spans="3:11" x14ac:dyDescent="0.2">
      <c r="C790" s="2"/>
      <c r="D790" s="2"/>
      <c r="E790" s="2"/>
      <c r="F790" s="2"/>
      <c r="G790" s="2"/>
      <c r="H790" s="2"/>
      <c r="I790" s="2"/>
      <c r="J790" s="274"/>
      <c r="K790" s="274"/>
    </row>
    <row r="791" spans="3:11" x14ac:dyDescent="0.2">
      <c r="C791" s="2"/>
      <c r="D791" s="2"/>
      <c r="E791" s="2"/>
      <c r="F791" s="2"/>
      <c r="G791" s="2"/>
      <c r="H791" s="2"/>
      <c r="I791" s="2"/>
      <c r="J791" s="274"/>
      <c r="K791" s="274"/>
    </row>
    <row r="792" spans="3:11" x14ac:dyDescent="0.2">
      <c r="C792" s="2"/>
      <c r="D792" s="2"/>
      <c r="E792" s="2"/>
      <c r="F792" s="2"/>
      <c r="G792" s="2"/>
      <c r="H792" s="2"/>
      <c r="I792" s="2"/>
      <c r="J792" s="274"/>
      <c r="K792" s="274"/>
    </row>
    <row r="793" spans="3:11" x14ac:dyDescent="0.2">
      <c r="C793" s="2"/>
      <c r="D793" s="2"/>
      <c r="E793" s="2"/>
      <c r="F793" s="2"/>
      <c r="G793" s="2"/>
      <c r="H793" s="2"/>
      <c r="I793" s="2"/>
      <c r="J793" s="274"/>
      <c r="K793" s="274"/>
    </row>
    <row r="794" spans="3:11" x14ac:dyDescent="0.2">
      <c r="C794" s="2"/>
      <c r="D794" s="2"/>
      <c r="E794" s="2"/>
      <c r="F794" s="2"/>
      <c r="G794" s="2"/>
      <c r="H794" s="2"/>
      <c r="I794" s="2"/>
      <c r="J794" s="274"/>
      <c r="K794" s="274"/>
    </row>
    <row r="795" spans="3:11" x14ac:dyDescent="0.2">
      <c r="C795" s="2"/>
      <c r="D795" s="2"/>
      <c r="E795" s="2"/>
      <c r="F795" s="2"/>
      <c r="G795" s="2"/>
      <c r="H795" s="2"/>
      <c r="I795" s="2"/>
      <c r="J795" s="274"/>
      <c r="K795" s="274"/>
    </row>
    <row r="796" spans="3:11" x14ac:dyDescent="0.2">
      <c r="C796" s="2"/>
      <c r="D796" s="2"/>
      <c r="E796" s="2"/>
      <c r="F796" s="2"/>
      <c r="G796" s="2"/>
      <c r="H796" s="2"/>
      <c r="I796" s="2"/>
      <c r="J796" s="274"/>
      <c r="K796" s="274"/>
    </row>
    <row r="797" spans="3:11" x14ac:dyDescent="0.2">
      <c r="C797" s="2"/>
      <c r="D797" s="2"/>
      <c r="E797" s="2"/>
      <c r="F797" s="2"/>
      <c r="G797" s="2"/>
      <c r="H797" s="2"/>
      <c r="I797" s="2"/>
      <c r="J797" s="274"/>
      <c r="K797" s="274"/>
    </row>
    <row r="798" spans="3:11" x14ac:dyDescent="0.2">
      <c r="C798" s="2"/>
      <c r="D798" s="2"/>
      <c r="E798" s="2"/>
      <c r="F798" s="2"/>
      <c r="G798" s="2"/>
      <c r="H798" s="2"/>
      <c r="I798" s="2"/>
      <c r="J798" s="274"/>
      <c r="K798" s="274"/>
    </row>
    <row r="799" spans="3:11" x14ac:dyDescent="0.2">
      <c r="C799" s="2"/>
      <c r="D799" s="2"/>
      <c r="E799" s="2"/>
      <c r="F799" s="2"/>
      <c r="G799" s="2"/>
      <c r="H799" s="2"/>
      <c r="I799" s="2"/>
      <c r="J799" s="274"/>
      <c r="K799" s="274"/>
    </row>
    <row r="800" spans="3:11" x14ac:dyDescent="0.2">
      <c r="C800" s="2"/>
      <c r="D800" s="2"/>
      <c r="E800" s="2"/>
      <c r="F800" s="2"/>
      <c r="G800" s="2"/>
      <c r="H800" s="2"/>
      <c r="I800" s="2"/>
      <c r="J800" s="274"/>
      <c r="K800" s="274"/>
    </row>
    <row r="801" spans="3:11" x14ac:dyDescent="0.2">
      <c r="C801" s="2"/>
      <c r="D801" s="2"/>
      <c r="E801" s="2"/>
      <c r="F801" s="2"/>
      <c r="G801" s="2"/>
      <c r="H801" s="2"/>
      <c r="I801" s="2"/>
      <c r="J801" s="274"/>
      <c r="K801" s="274"/>
    </row>
    <row r="802" spans="3:11" x14ac:dyDescent="0.2">
      <c r="C802" s="2"/>
      <c r="D802" s="2"/>
      <c r="E802" s="2"/>
      <c r="F802" s="2"/>
      <c r="G802" s="2"/>
      <c r="H802" s="2"/>
      <c r="I802" s="2"/>
      <c r="J802" s="274"/>
      <c r="K802" s="274"/>
    </row>
    <row r="803" spans="3:11" x14ac:dyDescent="0.2">
      <c r="C803" s="2"/>
      <c r="D803" s="2"/>
      <c r="E803" s="2"/>
      <c r="F803" s="2"/>
      <c r="G803" s="2"/>
      <c r="H803" s="2"/>
      <c r="I803" s="2"/>
      <c r="J803" s="274"/>
      <c r="K803" s="274"/>
    </row>
    <row r="804" spans="3:11" x14ac:dyDescent="0.2">
      <c r="C804" s="2"/>
      <c r="D804" s="2"/>
      <c r="E804" s="2"/>
      <c r="F804" s="2"/>
      <c r="G804" s="2"/>
      <c r="H804" s="2"/>
      <c r="I804" s="2"/>
      <c r="J804" s="274"/>
      <c r="K804" s="274"/>
    </row>
    <row r="805" spans="3:11" x14ac:dyDescent="0.2">
      <c r="C805" s="2"/>
      <c r="D805" s="2"/>
      <c r="E805" s="2"/>
      <c r="F805" s="2"/>
      <c r="G805" s="2"/>
      <c r="H805" s="2"/>
      <c r="I805" s="2"/>
      <c r="J805" s="274"/>
      <c r="K805" s="274"/>
    </row>
    <row r="806" spans="3:11" x14ac:dyDescent="0.2">
      <c r="C806" s="2"/>
      <c r="D806" s="2"/>
      <c r="E806" s="2"/>
      <c r="F806" s="2"/>
      <c r="G806" s="2"/>
      <c r="H806" s="2"/>
      <c r="I806" s="2"/>
      <c r="J806" s="274"/>
      <c r="K806" s="274"/>
    </row>
    <row r="807" spans="3:11" x14ac:dyDescent="0.2">
      <c r="C807" s="2"/>
      <c r="D807" s="2"/>
      <c r="E807" s="2"/>
      <c r="F807" s="2"/>
      <c r="G807" s="2"/>
      <c r="H807" s="2"/>
      <c r="I807" s="2"/>
      <c r="J807" s="274"/>
      <c r="K807" s="274"/>
    </row>
    <row r="808" spans="3:11" x14ac:dyDescent="0.2">
      <c r="C808" s="2"/>
      <c r="D808" s="2"/>
      <c r="E808" s="2"/>
      <c r="F808" s="2"/>
      <c r="G808" s="2"/>
      <c r="H808" s="2"/>
      <c r="I808" s="2"/>
      <c r="J808" s="274"/>
      <c r="K808" s="274"/>
    </row>
    <row r="809" spans="3:11" x14ac:dyDescent="0.2">
      <c r="C809" s="2"/>
      <c r="D809" s="2"/>
      <c r="E809" s="2"/>
      <c r="F809" s="2"/>
      <c r="G809" s="2"/>
      <c r="H809" s="2"/>
      <c r="I809" s="2"/>
      <c r="J809" s="274"/>
      <c r="K809" s="274"/>
    </row>
    <row r="810" spans="3:11" x14ac:dyDescent="0.2">
      <c r="C810" s="2"/>
      <c r="D810" s="2"/>
      <c r="E810" s="2"/>
      <c r="F810" s="2"/>
      <c r="G810" s="2"/>
      <c r="H810" s="2"/>
      <c r="I810" s="2"/>
      <c r="J810" s="274"/>
      <c r="K810" s="274"/>
    </row>
    <row r="811" spans="3:11" x14ac:dyDescent="0.2">
      <c r="C811" s="2"/>
      <c r="D811" s="2"/>
      <c r="E811" s="2"/>
      <c r="F811" s="2"/>
      <c r="G811" s="2"/>
      <c r="H811" s="2"/>
      <c r="I811" s="2"/>
      <c r="J811" s="274"/>
      <c r="K811" s="274"/>
    </row>
    <row r="812" spans="3:11" x14ac:dyDescent="0.2">
      <c r="C812" s="2"/>
      <c r="D812" s="2"/>
      <c r="E812" s="2"/>
      <c r="F812" s="2"/>
      <c r="G812" s="2"/>
      <c r="H812" s="2"/>
      <c r="I812" s="2"/>
      <c r="J812" s="274"/>
      <c r="K812" s="274"/>
    </row>
    <row r="813" spans="3:11" x14ac:dyDescent="0.2">
      <c r="C813" s="2"/>
      <c r="D813" s="2"/>
      <c r="E813" s="2"/>
      <c r="F813" s="2"/>
      <c r="G813" s="2"/>
      <c r="H813" s="2"/>
      <c r="I813" s="2"/>
      <c r="J813" s="274"/>
      <c r="K813" s="274"/>
    </row>
    <row r="814" spans="3:11" x14ac:dyDescent="0.2">
      <c r="C814" s="2"/>
      <c r="D814" s="2"/>
      <c r="E814" s="2"/>
      <c r="F814" s="2"/>
      <c r="G814" s="2"/>
      <c r="H814" s="2"/>
      <c r="I814" s="2"/>
      <c r="J814" s="274"/>
      <c r="K814" s="274"/>
    </row>
    <row r="815" spans="3:11" x14ac:dyDescent="0.2">
      <c r="C815" s="2"/>
      <c r="D815" s="2"/>
      <c r="E815" s="2"/>
      <c r="F815" s="2"/>
      <c r="G815" s="2"/>
      <c r="H815" s="2"/>
      <c r="I815" s="2"/>
      <c r="J815" s="274"/>
      <c r="K815" s="274"/>
    </row>
    <row r="816" spans="3:11" x14ac:dyDescent="0.2">
      <c r="C816" s="2"/>
      <c r="D816" s="2"/>
      <c r="E816" s="2"/>
      <c r="F816" s="2"/>
      <c r="G816" s="2"/>
      <c r="H816" s="2"/>
      <c r="I816" s="2"/>
      <c r="J816" s="274"/>
      <c r="K816" s="274"/>
    </row>
    <row r="1075" spans="12:12" x14ac:dyDescent="0.2">
      <c r="L1075" s="244"/>
    </row>
    <row r="1076" spans="12:12" x14ac:dyDescent="0.2">
      <c r="L1076" s="244"/>
    </row>
    <row r="1077" spans="12:12" x14ac:dyDescent="0.2">
      <c r="L1077" s="244"/>
    </row>
    <row r="1078" spans="12:12" x14ac:dyDescent="0.2">
      <c r="L1078" s="244"/>
    </row>
  </sheetData>
  <mergeCells count="3">
    <mergeCell ref="F4:I4"/>
    <mergeCell ref="G5:H5"/>
    <mergeCell ref="B689:D689"/>
  </mergeCells>
  <phoneticPr fontId="17" type="noConversion"/>
  <printOptions horizontalCentered="1"/>
  <pageMargins left="0.39370078740157483" right="0.39370078740157483" top="0.55118110236220474" bottom="0.35433070866141736" header="0.31496062992125984" footer="0.31496062992125984"/>
  <pageSetup scale="62" orientation="landscape" horizontalDpi="360" verticalDpi="360" r:id="rId1"/>
  <ignoredErrors>
    <ignoredError sqref="E34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1468"/>
  <sheetViews>
    <sheetView showGridLines="0" zoomScale="85" zoomScaleNormal="85" zoomScaleSheetLayoutView="80" workbookViewId="0">
      <selection activeCell="H5" sqref="H5:I5"/>
    </sheetView>
  </sheetViews>
  <sheetFormatPr baseColWidth="10" defaultColWidth="17" defaultRowHeight="15" x14ac:dyDescent="0.2"/>
  <cols>
    <col min="1" max="1" width="8.33203125" bestFit="1" customWidth="1"/>
    <col min="2" max="2" width="45.6640625" style="3" customWidth="1"/>
    <col min="3" max="3" width="17" customWidth="1"/>
    <col min="4" max="4" width="11.6640625" customWidth="1"/>
    <col min="5" max="5" width="19.5" customWidth="1"/>
    <col min="6" max="6" width="17.33203125" customWidth="1"/>
    <col min="7" max="7" width="18.33203125" bestFit="1" customWidth="1"/>
    <col min="8" max="8" width="19.33203125" bestFit="1" customWidth="1"/>
    <col min="9" max="9" width="15.5" customWidth="1"/>
    <col min="10" max="10" width="15.5" bestFit="1" customWidth="1"/>
    <col min="11" max="11" width="18.5" customWidth="1"/>
    <col min="12" max="12" width="18.6640625" bestFit="1" customWidth="1"/>
    <col min="13" max="13" width="18.5" bestFit="1" customWidth="1"/>
    <col min="14" max="14" width="16" customWidth="1"/>
  </cols>
  <sheetData>
    <row r="1" spans="1:15" x14ac:dyDescent="0.2">
      <c r="A1" s="5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15" x14ac:dyDescent="0.2">
      <c r="A2" s="5"/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5" x14ac:dyDescent="0.2">
      <c r="A3" s="5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5" ht="17.25" customHeight="1" x14ac:dyDescent="0.25">
      <c r="A4" s="62"/>
      <c r="B4" s="62"/>
      <c r="C4" s="62"/>
      <c r="F4" s="470" t="s">
        <v>2436</v>
      </c>
      <c r="G4" s="470"/>
      <c r="H4" s="470"/>
      <c r="I4" s="470"/>
      <c r="J4" s="470"/>
      <c r="K4" s="470"/>
      <c r="L4" s="62"/>
      <c r="M4" s="62"/>
      <c r="N4" s="62"/>
    </row>
    <row r="5" spans="1:15" ht="21" x14ac:dyDescent="0.25">
      <c r="A5" s="62"/>
      <c r="B5" s="62"/>
      <c r="C5" s="62"/>
      <c r="F5" s="62"/>
      <c r="G5" s="62"/>
      <c r="H5" s="470" t="s">
        <v>2695</v>
      </c>
      <c r="I5" s="470"/>
      <c r="J5" s="62"/>
      <c r="K5" s="62"/>
      <c r="L5" s="62"/>
      <c r="M5" s="62"/>
      <c r="N5" s="62"/>
    </row>
    <row r="6" spans="1:15" x14ac:dyDescent="0.2"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x14ac:dyDescent="0.2">
      <c r="A7" s="337" t="s">
        <v>436</v>
      </c>
      <c r="B7" s="338" t="s">
        <v>438</v>
      </c>
      <c r="C7" s="338"/>
      <c r="D7" s="339"/>
      <c r="E7" s="10"/>
      <c r="F7" s="10"/>
      <c r="G7" s="10"/>
      <c r="H7" s="5"/>
      <c r="I7" s="5"/>
      <c r="J7" s="5"/>
      <c r="K7" s="5"/>
      <c r="L7" s="5"/>
      <c r="M7" s="5"/>
      <c r="N7" s="5"/>
      <c r="O7" s="5"/>
    </row>
    <row r="8" spans="1:15" x14ac:dyDescent="0.2">
      <c r="A8" s="340" t="s">
        <v>435</v>
      </c>
      <c r="B8" s="276" t="s">
        <v>442</v>
      </c>
      <c r="C8" s="276"/>
      <c r="D8" s="341"/>
      <c r="E8" s="10"/>
      <c r="F8" s="10"/>
      <c r="G8" s="10"/>
      <c r="H8" s="5"/>
      <c r="I8" s="5"/>
      <c r="J8" s="5"/>
      <c r="K8" s="5"/>
      <c r="L8" s="5"/>
      <c r="M8" s="5"/>
      <c r="N8" s="5"/>
      <c r="O8" s="5"/>
    </row>
    <row r="9" spans="1:15" ht="14" customHeight="1" x14ac:dyDescent="0.2">
      <c r="A9" s="342" t="s">
        <v>437</v>
      </c>
      <c r="B9" s="343" t="s">
        <v>2658</v>
      </c>
      <c r="C9" s="343"/>
      <c r="D9" s="344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s="5" customFormat="1" ht="7.25" customHeight="1" x14ac:dyDescent="0.2">
      <c r="A10" s="57"/>
      <c r="B10" s="57"/>
    </row>
    <row r="11" spans="1:15" x14ac:dyDescent="0.2">
      <c r="A11" s="90" t="s">
        <v>434</v>
      </c>
      <c r="B11" s="90" t="s">
        <v>431</v>
      </c>
      <c r="C11" s="90" t="s">
        <v>0</v>
      </c>
      <c r="D11" s="90" t="s">
        <v>1</v>
      </c>
      <c r="E11" s="90" t="s">
        <v>2418</v>
      </c>
      <c r="F11" s="90" t="s">
        <v>2419</v>
      </c>
      <c r="G11" s="90" t="s">
        <v>1533</v>
      </c>
      <c r="H11" s="5"/>
      <c r="I11" s="5"/>
      <c r="J11" s="5"/>
      <c r="K11" s="5"/>
      <c r="L11" s="5"/>
      <c r="M11" s="5"/>
      <c r="N11" s="5"/>
      <c r="O11" s="5"/>
    </row>
    <row r="12" spans="1:15" ht="15" hidden="1" customHeight="1" x14ac:dyDescent="0.2">
      <c r="A12" s="41"/>
      <c r="B12" s="14" t="s">
        <v>134</v>
      </c>
      <c r="C12" s="29">
        <v>43678</v>
      </c>
      <c r="D12" s="36">
        <f>C12+8</f>
        <v>43686</v>
      </c>
      <c r="E12" s="29">
        <v>43690</v>
      </c>
      <c r="F12" s="29">
        <v>43701</v>
      </c>
      <c r="G12" s="29">
        <v>43701</v>
      </c>
      <c r="H12" s="5"/>
      <c r="I12" s="5"/>
      <c r="J12" s="5"/>
      <c r="K12" s="5"/>
      <c r="L12" s="5"/>
      <c r="M12" s="5"/>
      <c r="N12" s="5"/>
      <c r="O12" s="5"/>
    </row>
    <row r="13" spans="1:15" ht="15" hidden="1" customHeight="1" x14ac:dyDescent="0.2">
      <c r="A13" s="58"/>
      <c r="B13" s="11" t="s">
        <v>133</v>
      </c>
      <c r="C13" s="29">
        <f t="shared" ref="C13:E16" si="0">C12+7</f>
        <v>43685</v>
      </c>
      <c r="D13" s="35">
        <f t="shared" si="0"/>
        <v>43693</v>
      </c>
      <c r="E13" s="27">
        <f t="shared" si="0"/>
        <v>43697</v>
      </c>
      <c r="F13" s="27">
        <v>43711</v>
      </c>
      <c r="G13" s="27">
        <v>43711</v>
      </c>
      <c r="H13" s="5"/>
      <c r="I13" s="5"/>
      <c r="J13" s="5"/>
      <c r="K13" s="5"/>
      <c r="L13" s="5"/>
      <c r="M13" s="5"/>
      <c r="N13" s="5"/>
      <c r="O13" s="5"/>
    </row>
    <row r="14" spans="1:15" ht="15" hidden="1" customHeight="1" x14ac:dyDescent="0.2">
      <c r="A14" s="58"/>
      <c r="B14" s="14" t="s">
        <v>132</v>
      </c>
      <c r="C14" s="29">
        <f t="shared" si="0"/>
        <v>43692</v>
      </c>
      <c r="D14" s="36">
        <f t="shared" si="0"/>
        <v>43700</v>
      </c>
      <c r="E14" s="29">
        <f t="shared" si="0"/>
        <v>43704</v>
      </c>
      <c r="F14" s="29">
        <f t="shared" ref="F14:F16" si="1">F13+7</f>
        <v>43718</v>
      </c>
      <c r="G14" s="29">
        <f>G13+7</f>
        <v>43718</v>
      </c>
      <c r="H14" s="5"/>
      <c r="I14" s="5"/>
      <c r="J14" s="5"/>
      <c r="K14" s="5"/>
      <c r="L14" s="5"/>
      <c r="M14" s="5"/>
      <c r="N14" s="5"/>
      <c r="O14" s="5"/>
    </row>
    <row r="15" spans="1:15" ht="15" hidden="1" customHeight="1" x14ac:dyDescent="0.2">
      <c r="A15" s="58"/>
      <c r="B15" s="11" t="s">
        <v>135</v>
      </c>
      <c r="C15" s="29">
        <f t="shared" si="0"/>
        <v>43699</v>
      </c>
      <c r="D15" s="35">
        <f t="shared" si="0"/>
        <v>43707</v>
      </c>
      <c r="E15" s="27">
        <f t="shared" si="0"/>
        <v>43711</v>
      </c>
      <c r="F15" s="27">
        <f t="shared" si="1"/>
        <v>43725</v>
      </c>
      <c r="G15" s="27">
        <f>G14+7</f>
        <v>43725</v>
      </c>
      <c r="H15" s="5"/>
      <c r="I15" s="5"/>
      <c r="J15" s="5"/>
      <c r="K15" s="5"/>
      <c r="L15" s="5"/>
      <c r="M15" s="5"/>
      <c r="N15" s="5"/>
      <c r="O15" s="5"/>
    </row>
    <row r="16" spans="1:15" ht="15" hidden="1" customHeight="1" x14ac:dyDescent="0.2">
      <c r="A16" s="58"/>
      <c r="B16" s="14" t="s">
        <v>138</v>
      </c>
      <c r="C16" s="29">
        <f t="shared" si="0"/>
        <v>43706</v>
      </c>
      <c r="D16" s="36">
        <f t="shared" si="0"/>
        <v>43714</v>
      </c>
      <c r="E16" s="29">
        <f t="shared" si="0"/>
        <v>43718</v>
      </c>
      <c r="F16" s="29">
        <f t="shared" si="1"/>
        <v>43732</v>
      </c>
      <c r="G16" s="29">
        <f>G15+7</f>
        <v>43732</v>
      </c>
      <c r="H16" s="5"/>
      <c r="I16" s="5"/>
      <c r="J16" s="5"/>
      <c r="K16" s="5"/>
      <c r="L16" s="5"/>
      <c r="M16" s="5"/>
      <c r="N16" s="5"/>
      <c r="O16" s="5"/>
    </row>
    <row r="17" spans="1:15" ht="15" hidden="1" customHeight="1" x14ac:dyDescent="0.2">
      <c r="A17" s="58"/>
      <c r="B17" s="14" t="s">
        <v>139</v>
      </c>
      <c r="C17" s="29">
        <f>C16+7</f>
        <v>43713</v>
      </c>
      <c r="D17" s="36">
        <v>43721</v>
      </c>
      <c r="E17" s="29">
        <v>43721</v>
      </c>
      <c r="F17" s="29">
        <v>43721</v>
      </c>
      <c r="G17" s="29">
        <v>43721</v>
      </c>
      <c r="H17" s="5"/>
      <c r="I17" s="5"/>
      <c r="J17" s="5"/>
      <c r="K17" s="5"/>
      <c r="L17" s="5"/>
      <c r="M17" s="5"/>
      <c r="N17" s="5"/>
      <c r="O17" s="5"/>
    </row>
    <row r="18" spans="1:15" ht="15" hidden="1" customHeight="1" x14ac:dyDescent="0.2">
      <c r="A18" s="58"/>
      <c r="B18" s="14" t="s">
        <v>140</v>
      </c>
      <c r="C18" s="29">
        <f>C17+7</f>
        <v>43720</v>
      </c>
      <c r="D18" s="36">
        <v>43728</v>
      </c>
      <c r="E18" s="29">
        <v>43728</v>
      </c>
      <c r="F18" s="29">
        <v>43728</v>
      </c>
      <c r="G18" s="29">
        <v>43728</v>
      </c>
      <c r="H18" s="5"/>
      <c r="I18" s="5"/>
      <c r="J18" s="5"/>
      <c r="K18" s="5"/>
      <c r="L18" s="5"/>
      <c r="M18" s="5"/>
      <c r="N18" s="5"/>
      <c r="O18" s="5"/>
    </row>
    <row r="19" spans="1:15" ht="15" hidden="1" customHeight="1" x14ac:dyDescent="0.2">
      <c r="A19" s="58"/>
      <c r="B19" s="14"/>
      <c r="C19" s="29">
        <f t="shared" ref="C19:D49" si="2">C18+7</f>
        <v>43727</v>
      </c>
      <c r="D19" s="36">
        <v>43735</v>
      </c>
      <c r="E19" s="29">
        <v>43735</v>
      </c>
      <c r="F19" s="29">
        <v>43735</v>
      </c>
      <c r="G19" s="29">
        <v>43735</v>
      </c>
      <c r="H19" s="5"/>
      <c r="I19" s="5"/>
      <c r="J19" s="5"/>
      <c r="K19" s="5"/>
      <c r="L19" s="5"/>
      <c r="M19" s="5"/>
      <c r="N19" s="5"/>
      <c r="O19" s="5"/>
    </row>
    <row r="20" spans="1:15" ht="15" hidden="1" customHeight="1" x14ac:dyDescent="0.2">
      <c r="A20" s="58"/>
      <c r="B20" s="11" t="s">
        <v>147</v>
      </c>
      <c r="C20" s="29">
        <f>D20-7</f>
        <v>43735</v>
      </c>
      <c r="D20" s="35">
        <v>43742</v>
      </c>
      <c r="E20" s="27">
        <f>D20+4</f>
        <v>43746</v>
      </c>
      <c r="F20" s="27">
        <f t="shared" ref="F20:F51" si="3">E20+18</f>
        <v>43764</v>
      </c>
      <c r="G20" s="27">
        <f t="shared" ref="G20:G51" si="4">D20+18</f>
        <v>43760</v>
      </c>
      <c r="H20" s="5"/>
      <c r="I20" s="5"/>
      <c r="J20" s="5"/>
      <c r="K20" s="5"/>
      <c r="L20" s="5"/>
      <c r="M20" s="5"/>
      <c r="N20" s="5"/>
      <c r="O20" s="5"/>
    </row>
    <row r="21" spans="1:15" ht="15" hidden="1" customHeight="1" x14ac:dyDescent="0.2">
      <c r="A21" s="58"/>
      <c r="B21" s="14" t="s">
        <v>148</v>
      </c>
      <c r="C21" s="29">
        <f t="shared" si="2"/>
        <v>43742</v>
      </c>
      <c r="D21" s="36">
        <v>43749</v>
      </c>
      <c r="E21" s="29">
        <f>D21+4</f>
        <v>43753</v>
      </c>
      <c r="F21" s="29">
        <f t="shared" si="3"/>
        <v>43771</v>
      </c>
      <c r="G21" s="29">
        <f t="shared" si="4"/>
        <v>43767</v>
      </c>
      <c r="H21" s="5"/>
      <c r="I21" s="5"/>
      <c r="J21" s="5"/>
      <c r="K21" s="5"/>
      <c r="L21" s="5"/>
      <c r="M21" s="5"/>
      <c r="N21" s="5"/>
      <c r="O21" s="5"/>
    </row>
    <row r="22" spans="1:15" ht="15" hidden="1" customHeight="1" x14ac:dyDescent="0.2">
      <c r="A22" s="58"/>
      <c r="B22" s="14" t="s">
        <v>149</v>
      </c>
      <c r="C22" s="29">
        <f t="shared" si="2"/>
        <v>43749</v>
      </c>
      <c r="D22" s="36">
        <v>43756</v>
      </c>
      <c r="E22" s="29">
        <f>D22+4</f>
        <v>43760</v>
      </c>
      <c r="F22" s="29">
        <f t="shared" si="3"/>
        <v>43778</v>
      </c>
      <c r="G22" s="29">
        <f t="shared" si="4"/>
        <v>43774</v>
      </c>
      <c r="H22" s="5"/>
      <c r="I22" s="5"/>
      <c r="J22" s="5"/>
      <c r="K22" s="5"/>
      <c r="L22" s="5"/>
      <c r="M22" s="5"/>
      <c r="N22" s="5"/>
      <c r="O22" s="5"/>
    </row>
    <row r="23" spans="1:15" ht="15" hidden="1" customHeight="1" x14ac:dyDescent="0.2">
      <c r="A23" s="58"/>
      <c r="B23" s="14" t="s">
        <v>150</v>
      </c>
      <c r="C23" s="29">
        <f t="shared" si="2"/>
        <v>43756</v>
      </c>
      <c r="D23" s="36">
        <v>43763</v>
      </c>
      <c r="E23" s="29">
        <f t="shared" ref="E23:E29" si="5">D23+4</f>
        <v>43767</v>
      </c>
      <c r="F23" s="29">
        <f t="shared" si="3"/>
        <v>43785</v>
      </c>
      <c r="G23" s="29">
        <f t="shared" si="4"/>
        <v>43781</v>
      </c>
      <c r="H23" s="5"/>
      <c r="I23" s="5"/>
      <c r="J23" s="5"/>
      <c r="K23" s="5"/>
      <c r="L23" s="5"/>
      <c r="M23" s="5"/>
      <c r="N23" s="5"/>
      <c r="O23" s="5"/>
    </row>
    <row r="24" spans="1:15" ht="15" hidden="1" customHeight="1" x14ac:dyDescent="0.2">
      <c r="A24" s="58"/>
      <c r="B24" s="14" t="s">
        <v>151</v>
      </c>
      <c r="C24" s="29">
        <f t="shared" si="2"/>
        <v>43763</v>
      </c>
      <c r="D24" s="36">
        <v>43770</v>
      </c>
      <c r="E24" s="29">
        <f t="shared" si="5"/>
        <v>43774</v>
      </c>
      <c r="F24" s="29">
        <f t="shared" si="3"/>
        <v>43792</v>
      </c>
      <c r="G24" s="29">
        <f t="shared" si="4"/>
        <v>43788</v>
      </c>
      <c r="H24" s="5"/>
      <c r="I24" s="5"/>
      <c r="J24" s="5"/>
      <c r="K24" s="5"/>
      <c r="L24" s="5"/>
      <c r="M24" s="5"/>
      <c r="N24" s="5"/>
      <c r="O24" s="5"/>
    </row>
    <row r="25" spans="1:15" ht="15" hidden="1" customHeight="1" x14ac:dyDescent="0.2">
      <c r="A25" s="58"/>
      <c r="B25" s="11" t="s">
        <v>164</v>
      </c>
      <c r="C25" s="29">
        <f t="shared" si="2"/>
        <v>43770</v>
      </c>
      <c r="D25" s="35">
        <v>43777</v>
      </c>
      <c r="E25" s="27">
        <f t="shared" si="5"/>
        <v>43781</v>
      </c>
      <c r="F25" s="27">
        <f t="shared" si="3"/>
        <v>43799</v>
      </c>
      <c r="G25" s="27">
        <f t="shared" si="4"/>
        <v>43795</v>
      </c>
      <c r="H25" s="5"/>
      <c r="I25" s="5"/>
      <c r="J25" s="5"/>
      <c r="K25" s="5"/>
      <c r="L25" s="5"/>
      <c r="M25" s="5"/>
      <c r="N25" s="5"/>
      <c r="O25" s="5"/>
    </row>
    <row r="26" spans="1:15" ht="15" hidden="1" customHeight="1" x14ac:dyDescent="0.2">
      <c r="A26" s="58"/>
      <c r="B26" s="14" t="s">
        <v>168</v>
      </c>
      <c r="C26" s="29">
        <f t="shared" si="2"/>
        <v>43777</v>
      </c>
      <c r="D26" s="36">
        <v>43784</v>
      </c>
      <c r="E26" s="29">
        <f t="shared" si="5"/>
        <v>43788</v>
      </c>
      <c r="F26" s="29">
        <f t="shared" si="3"/>
        <v>43806</v>
      </c>
      <c r="G26" s="29">
        <f t="shared" si="4"/>
        <v>43802</v>
      </c>
      <c r="H26" s="5"/>
      <c r="I26" s="5"/>
      <c r="J26" s="5"/>
      <c r="K26" s="5"/>
      <c r="L26" s="5"/>
      <c r="M26" s="5"/>
      <c r="N26" s="5"/>
      <c r="O26" s="5"/>
    </row>
    <row r="27" spans="1:15" ht="15" hidden="1" customHeight="1" x14ac:dyDescent="0.2">
      <c r="A27" s="58"/>
      <c r="B27" s="11" t="s">
        <v>169</v>
      </c>
      <c r="C27" s="29">
        <f t="shared" si="2"/>
        <v>43784</v>
      </c>
      <c r="D27" s="35">
        <v>43791</v>
      </c>
      <c r="E27" s="27">
        <f t="shared" si="5"/>
        <v>43795</v>
      </c>
      <c r="F27" s="27">
        <f t="shared" si="3"/>
        <v>43813</v>
      </c>
      <c r="G27" s="27">
        <f t="shared" si="4"/>
        <v>43809</v>
      </c>
      <c r="H27" s="5"/>
      <c r="I27" s="5"/>
      <c r="J27" s="5"/>
      <c r="K27" s="5"/>
      <c r="L27" s="5"/>
      <c r="M27" s="5"/>
      <c r="N27" s="5"/>
      <c r="O27" s="5"/>
    </row>
    <row r="28" spans="1:15" ht="15" hidden="1" customHeight="1" x14ac:dyDescent="0.2">
      <c r="A28" s="58"/>
      <c r="B28" s="11" t="s">
        <v>170</v>
      </c>
      <c r="C28" s="29">
        <f t="shared" si="2"/>
        <v>43791</v>
      </c>
      <c r="D28" s="35">
        <v>43798</v>
      </c>
      <c r="E28" s="27">
        <f t="shared" si="5"/>
        <v>43802</v>
      </c>
      <c r="F28" s="27">
        <f t="shared" si="3"/>
        <v>43820</v>
      </c>
      <c r="G28" s="27">
        <f t="shared" si="4"/>
        <v>43816</v>
      </c>
      <c r="H28" s="5"/>
      <c r="I28" s="5"/>
      <c r="J28" s="5"/>
      <c r="K28" s="5"/>
      <c r="L28" s="5"/>
      <c r="M28" s="5"/>
      <c r="N28" s="5"/>
      <c r="O28" s="5"/>
    </row>
    <row r="29" spans="1:15" ht="15" hidden="1" customHeight="1" x14ac:dyDescent="0.2">
      <c r="A29" s="58"/>
      <c r="B29" s="14" t="s">
        <v>171</v>
      </c>
      <c r="C29" s="29">
        <f t="shared" si="2"/>
        <v>43798</v>
      </c>
      <c r="D29" s="36">
        <v>43805</v>
      </c>
      <c r="E29" s="29">
        <f t="shared" si="5"/>
        <v>43809</v>
      </c>
      <c r="F29" s="29">
        <f t="shared" si="3"/>
        <v>43827</v>
      </c>
      <c r="G29" s="29">
        <f t="shared" si="4"/>
        <v>43823</v>
      </c>
      <c r="H29" s="5"/>
      <c r="I29" s="5"/>
      <c r="J29" s="5"/>
      <c r="K29" s="5"/>
      <c r="L29" s="5"/>
      <c r="M29" s="5"/>
      <c r="N29" s="5"/>
      <c r="O29" s="5"/>
    </row>
    <row r="30" spans="1:15" ht="15" hidden="1" customHeight="1" x14ac:dyDescent="0.2">
      <c r="A30" s="58"/>
      <c r="B30" s="11" t="s">
        <v>184</v>
      </c>
      <c r="C30" s="29">
        <f t="shared" si="2"/>
        <v>43805</v>
      </c>
      <c r="D30" s="35">
        <v>43812</v>
      </c>
      <c r="E30" s="27">
        <f t="shared" ref="E30:E52" si="6">D30+4</f>
        <v>43816</v>
      </c>
      <c r="F30" s="27">
        <f t="shared" si="3"/>
        <v>43834</v>
      </c>
      <c r="G30" s="27">
        <f t="shared" si="4"/>
        <v>43830</v>
      </c>
      <c r="H30" s="5"/>
      <c r="I30" s="5"/>
      <c r="J30" s="5"/>
      <c r="K30" s="5"/>
      <c r="L30" s="5"/>
      <c r="M30" s="5"/>
      <c r="N30" s="5"/>
      <c r="O30" s="5"/>
    </row>
    <row r="31" spans="1:15" ht="15" hidden="1" customHeight="1" x14ac:dyDescent="0.2">
      <c r="A31" s="58"/>
      <c r="B31" s="14" t="s">
        <v>185</v>
      </c>
      <c r="C31" s="29">
        <f t="shared" si="2"/>
        <v>43812</v>
      </c>
      <c r="D31" s="36">
        <v>43819</v>
      </c>
      <c r="E31" s="29">
        <f t="shared" si="6"/>
        <v>43823</v>
      </c>
      <c r="F31" s="29">
        <f t="shared" si="3"/>
        <v>43841</v>
      </c>
      <c r="G31" s="29">
        <f t="shared" si="4"/>
        <v>43837</v>
      </c>
      <c r="H31" s="5"/>
      <c r="I31" s="5"/>
      <c r="J31" s="5"/>
      <c r="K31" s="5"/>
      <c r="L31" s="5"/>
      <c r="M31" s="5"/>
      <c r="N31" s="5"/>
      <c r="O31" s="5"/>
    </row>
    <row r="32" spans="1:15" ht="15" hidden="1" customHeight="1" x14ac:dyDescent="0.2">
      <c r="A32" s="58"/>
      <c r="B32" s="14" t="s">
        <v>186</v>
      </c>
      <c r="C32" s="29">
        <f t="shared" si="2"/>
        <v>43819</v>
      </c>
      <c r="D32" s="36">
        <v>43826</v>
      </c>
      <c r="E32" s="29">
        <f t="shared" si="6"/>
        <v>43830</v>
      </c>
      <c r="F32" s="29">
        <f t="shared" si="3"/>
        <v>43848</v>
      </c>
      <c r="G32" s="29">
        <f t="shared" si="4"/>
        <v>43844</v>
      </c>
      <c r="H32" s="5"/>
      <c r="I32" s="5"/>
      <c r="J32" s="5"/>
      <c r="K32" s="5"/>
      <c r="L32" s="5"/>
      <c r="M32" s="5"/>
      <c r="N32" s="5"/>
      <c r="O32" s="5"/>
    </row>
    <row r="33" spans="1:15" ht="15" hidden="1" customHeight="1" x14ac:dyDescent="0.2">
      <c r="A33" s="58"/>
      <c r="B33" s="11" t="s">
        <v>190</v>
      </c>
      <c r="C33" s="29">
        <f t="shared" si="2"/>
        <v>43826</v>
      </c>
      <c r="D33" s="35">
        <v>43833</v>
      </c>
      <c r="E33" s="27">
        <f t="shared" si="6"/>
        <v>43837</v>
      </c>
      <c r="F33" s="27">
        <f t="shared" si="3"/>
        <v>43855</v>
      </c>
      <c r="G33" s="27">
        <f t="shared" si="4"/>
        <v>43851</v>
      </c>
      <c r="H33" s="5"/>
      <c r="I33" s="5"/>
      <c r="J33" s="5"/>
      <c r="K33" s="5"/>
      <c r="L33" s="5"/>
      <c r="M33" s="5"/>
      <c r="N33" s="5"/>
      <c r="O33" s="5"/>
    </row>
    <row r="34" spans="1:15" ht="15" hidden="1" customHeight="1" x14ac:dyDescent="0.2">
      <c r="A34" s="58"/>
      <c r="B34" s="11" t="s">
        <v>191</v>
      </c>
      <c r="C34" s="29">
        <f t="shared" si="2"/>
        <v>43833</v>
      </c>
      <c r="D34" s="35">
        <v>43840</v>
      </c>
      <c r="E34" s="27">
        <f t="shared" si="6"/>
        <v>43844</v>
      </c>
      <c r="F34" s="27">
        <f t="shared" si="3"/>
        <v>43862</v>
      </c>
      <c r="G34" s="27">
        <f t="shared" si="4"/>
        <v>43858</v>
      </c>
      <c r="H34" s="5"/>
      <c r="I34" s="5"/>
      <c r="J34" s="5"/>
      <c r="K34" s="5"/>
      <c r="L34" s="5"/>
      <c r="M34" s="5"/>
      <c r="N34" s="5"/>
      <c r="O34" s="5"/>
    </row>
    <row r="35" spans="1:15" ht="15" hidden="1" customHeight="1" x14ac:dyDescent="0.2">
      <c r="A35" s="58"/>
      <c r="B35" s="14" t="s">
        <v>192</v>
      </c>
      <c r="C35" s="29">
        <f t="shared" si="2"/>
        <v>43840</v>
      </c>
      <c r="D35" s="36">
        <v>43847</v>
      </c>
      <c r="E35" s="29">
        <f t="shared" si="6"/>
        <v>43851</v>
      </c>
      <c r="F35" s="29">
        <f t="shared" si="3"/>
        <v>43869</v>
      </c>
      <c r="G35" s="29">
        <f t="shared" si="4"/>
        <v>43865</v>
      </c>
      <c r="H35" s="5"/>
      <c r="I35" s="5"/>
      <c r="J35" s="5"/>
      <c r="K35" s="5"/>
      <c r="L35" s="5"/>
      <c r="M35" s="5"/>
      <c r="N35" s="5"/>
      <c r="O35" s="5"/>
    </row>
    <row r="36" spans="1:15" ht="15" hidden="1" customHeight="1" x14ac:dyDescent="0.2">
      <c r="A36" s="58"/>
      <c r="B36" s="11" t="s">
        <v>193</v>
      </c>
      <c r="C36" s="29">
        <f t="shared" si="2"/>
        <v>43847</v>
      </c>
      <c r="D36" s="35">
        <v>43854</v>
      </c>
      <c r="E36" s="27">
        <f t="shared" si="6"/>
        <v>43858</v>
      </c>
      <c r="F36" s="27">
        <f t="shared" si="3"/>
        <v>43876</v>
      </c>
      <c r="G36" s="27">
        <f t="shared" si="4"/>
        <v>43872</v>
      </c>
      <c r="H36" s="5"/>
      <c r="I36" s="5"/>
      <c r="J36" s="5"/>
      <c r="K36" s="5"/>
      <c r="L36" s="5"/>
      <c r="M36" s="5"/>
      <c r="N36" s="5"/>
      <c r="O36" s="5"/>
    </row>
    <row r="37" spans="1:15" ht="15" hidden="1" customHeight="1" x14ac:dyDescent="0.2">
      <c r="A37" s="58"/>
      <c r="B37" s="11" t="s">
        <v>213</v>
      </c>
      <c r="C37" s="29">
        <f t="shared" si="2"/>
        <v>43854</v>
      </c>
      <c r="D37" s="35">
        <v>43861</v>
      </c>
      <c r="E37" s="27">
        <f t="shared" si="6"/>
        <v>43865</v>
      </c>
      <c r="F37" s="27">
        <f t="shared" si="3"/>
        <v>43883</v>
      </c>
      <c r="G37" s="27">
        <f t="shared" si="4"/>
        <v>43879</v>
      </c>
      <c r="H37" s="5"/>
      <c r="I37" s="5"/>
      <c r="J37" s="5"/>
      <c r="K37" s="5"/>
      <c r="L37" s="5"/>
      <c r="M37" s="5"/>
      <c r="N37" s="5"/>
      <c r="O37" s="5"/>
    </row>
    <row r="38" spans="1:15" ht="15" hidden="1" customHeight="1" x14ac:dyDescent="0.2">
      <c r="A38" s="58"/>
      <c r="B38" s="14" t="s">
        <v>234</v>
      </c>
      <c r="C38" s="29">
        <f t="shared" si="2"/>
        <v>43861</v>
      </c>
      <c r="D38" s="36">
        <v>43868</v>
      </c>
      <c r="E38" s="29">
        <f t="shared" si="6"/>
        <v>43872</v>
      </c>
      <c r="F38" s="29">
        <f t="shared" si="3"/>
        <v>43890</v>
      </c>
      <c r="G38" s="29">
        <f t="shared" si="4"/>
        <v>43886</v>
      </c>
      <c r="H38" s="5"/>
      <c r="I38" s="5"/>
      <c r="J38" s="5"/>
      <c r="K38" s="5"/>
      <c r="L38" s="5"/>
      <c r="M38" s="5"/>
      <c r="N38" s="5"/>
      <c r="O38" s="5"/>
    </row>
    <row r="39" spans="1:15" ht="15" hidden="1" customHeight="1" x14ac:dyDescent="0.2">
      <c r="A39" s="58"/>
      <c r="B39" s="11" t="s">
        <v>235</v>
      </c>
      <c r="C39" s="29">
        <f t="shared" si="2"/>
        <v>43868</v>
      </c>
      <c r="D39" s="35">
        <f>D38+7</f>
        <v>43875</v>
      </c>
      <c r="E39" s="27">
        <f t="shared" si="6"/>
        <v>43879</v>
      </c>
      <c r="F39" s="27">
        <f t="shared" si="3"/>
        <v>43897</v>
      </c>
      <c r="G39" s="27">
        <f t="shared" si="4"/>
        <v>43893</v>
      </c>
      <c r="H39" s="5"/>
      <c r="I39" s="5"/>
      <c r="J39" s="5"/>
      <c r="K39" s="5"/>
      <c r="L39" s="5"/>
      <c r="M39" s="5"/>
      <c r="N39" s="5"/>
      <c r="O39" s="5"/>
    </row>
    <row r="40" spans="1:15" ht="15" hidden="1" customHeight="1" x14ac:dyDescent="0.2">
      <c r="A40" s="58"/>
      <c r="B40" s="11" t="s">
        <v>236</v>
      </c>
      <c r="C40" s="29">
        <f t="shared" si="2"/>
        <v>43875</v>
      </c>
      <c r="D40" s="35">
        <f>D39+7</f>
        <v>43882</v>
      </c>
      <c r="E40" s="27">
        <f t="shared" si="6"/>
        <v>43886</v>
      </c>
      <c r="F40" s="27">
        <f t="shared" si="3"/>
        <v>43904</v>
      </c>
      <c r="G40" s="27">
        <f t="shared" si="4"/>
        <v>43900</v>
      </c>
      <c r="H40" s="5"/>
      <c r="I40" s="5"/>
      <c r="J40" s="5"/>
      <c r="K40" s="5"/>
      <c r="L40" s="5"/>
      <c r="M40" s="5"/>
      <c r="N40" s="5"/>
      <c r="O40" s="5"/>
    </row>
    <row r="41" spans="1:15" ht="15" hidden="1" customHeight="1" x14ac:dyDescent="0.2">
      <c r="A41" s="58"/>
      <c r="B41" s="11" t="s">
        <v>245</v>
      </c>
      <c r="C41" s="29">
        <f t="shared" si="2"/>
        <v>43882</v>
      </c>
      <c r="D41" s="35">
        <f t="shared" si="2"/>
        <v>43889</v>
      </c>
      <c r="E41" s="27">
        <f t="shared" si="6"/>
        <v>43893</v>
      </c>
      <c r="F41" s="27">
        <f t="shared" si="3"/>
        <v>43911</v>
      </c>
      <c r="G41" s="27">
        <f t="shared" si="4"/>
        <v>43907</v>
      </c>
      <c r="H41" s="5"/>
      <c r="I41" s="5"/>
      <c r="J41" s="5"/>
      <c r="K41" s="5"/>
      <c r="L41" s="5"/>
      <c r="M41" s="5"/>
      <c r="N41" s="5"/>
      <c r="O41" s="5"/>
    </row>
    <row r="42" spans="1:15" ht="15" hidden="1" customHeight="1" x14ac:dyDescent="0.2">
      <c r="A42" s="58"/>
      <c r="B42" s="11" t="s">
        <v>246</v>
      </c>
      <c r="C42" s="29">
        <f t="shared" si="2"/>
        <v>43889</v>
      </c>
      <c r="D42" s="35">
        <f t="shared" si="2"/>
        <v>43896</v>
      </c>
      <c r="E42" s="27">
        <f t="shared" si="6"/>
        <v>43900</v>
      </c>
      <c r="F42" s="27">
        <f t="shared" si="3"/>
        <v>43918</v>
      </c>
      <c r="G42" s="27">
        <f t="shared" si="4"/>
        <v>43914</v>
      </c>
      <c r="H42" s="5"/>
      <c r="I42" s="5"/>
      <c r="J42" s="5"/>
      <c r="K42" s="5"/>
      <c r="L42" s="5"/>
      <c r="M42" s="5"/>
      <c r="N42" s="5"/>
      <c r="O42" s="5"/>
    </row>
    <row r="43" spans="1:15" ht="15" hidden="1" customHeight="1" x14ac:dyDescent="0.2">
      <c r="A43" s="58"/>
      <c r="B43" s="11" t="s">
        <v>247</v>
      </c>
      <c r="C43" s="29">
        <f t="shared" si="2"/>
        <v>43896</v>
      </c>
      <c r="D43" s="35">
        <f t="shared" si="2"/>
        <v>43903</v>
      </c>
      <c r="E43" s="27">
        <f t="shared" si="6"/>
        <v>43907</v>
      </c>
      <c r="F43" s="27">
        <f t="shared" si="3"/>
        <v>43925</v>
      </c>
      <c r="G43" s="27">
        <f t="shared" si="4"/>
        <v>43921</v>
      </c>
      <c r="H43" s="5"/>
      <c r="I43" s="5"/>
      <c r="J43" s="5"/>
      <c r="K43" s="5"/>
      <c r="L43" s="5"/>
      <c r="M43" s="5"/>
      <c r="N43" s="5"/>
      <c r="O43" s="5"/>
    </row>
    <row r="44" spans="1:15" ht="15" hidden="1" customHeight="1" x14ac:dyDescent="0.2">
      <c r="A44" s="58"/>
      <c r="B44" s="11" t="s">
        <v>248</v>
      </c>
      <c r="C44" s="29">
        <f t="shared" si="2"/>
        <v>43903</v>
      </c>
      <c r="D44" s="35">
        <f t="shared" si="2"/>
        <v>43910</v>
      </c>
      <c r="E44" s="27">
        <f t="shared" si="6"/>
        <v>43914</v>
      </c>
      <c r="F44" s="27">
        <f t="shared" si="3"/>
        <v>43932</v>
      </c>
      <c r="G44" s="27">
        <f t="shared" si="4"/>
        <v>43928</v>
      </c>
      <c r="H44" s="5"/>
      <c r="I44" s="5"/>
      <c r="J44" s="5"/>
      <c r="K44" s="5"/>
      <c r="L44" s="5"/>
      <c r="M44" s="5"/>
      <c r="N44" s="5"/>
      <c r="O44" s="5"/>
    </row>
    <row r="45" spans="1:15" ht="15" hidden="1" customHeight="1" x14ac:dyDescent="0.2">
      <c r="A45" s="58"/>
      <c r="B45" s="11" t="s">
        <v>253</v>
      </c>
      <c r="C45" s="29">
        <f t="shared" si="2"/>
        <v>43910</v>
      </c>
      <c r="D45" s="35">
        <f t="shared" si="2"/>
        <v>43917</v>
      </c>
      <c r="E45" s="27">
        <f t="shared" si="6"/>
        <v>43921</v>
      </c>
      <c r="F45" s="27">
        <f t="shared" si="3"/>
        <v>43939</v>
      </c>
      <c r="G45" s="27">
        <f t="shared" si="4"/>
        <v>43935</v>
      </c>
      <c r="H45" s="5"/>
      <c r="I45" s="5"/>
      <c r="J45" s="5"/>
      <c r="K45" s="5"/>
      <c r="L45" s="5"/>
      <c r="M45" s="5"/>
      <c r="N45" s="5"/>
      <c r="O45" s="5"/>
    </row>
    <row r="46" spans="1:15" ht="15" hidden="1" customHeight="1" x14ac:dyDescent="0.2">
      <c r="A46" s="58"/>
      <c r="B46" s="11" t="s">
        <v>254</v>
      </c>
      <c r="C46" s="29">
        <f t="shared" si="2"/>
        <v>43917</v>
      </c>
      <c r="D46" s="35">
        <f t="shared" si="2"/>
        <v>43924</v>
      </c>
      <c r="E46" s="27">
        <f t="shared" si="6"/>
        <v>43928</v>
      </c>
      <c r="F46" s="27">
        <f t="shared" si="3"/>
        <v>43946</v>
      </c>
      <c r="G46" s="27">
        <f t="shared" si="4"/>
        <v>43942</v>
      </c>
      <c r="H46" s="5"/>
      <c r="I46" s="5"/>
      <c r="J46" s="5"/>
      <c r="K46" s="5"/>
      <c r="L46" s="5"/>
      <c r="M46" s="5"/>
      <c r="N46" s="5"/>
      <c r="O46" s="5"/>
    </row>
    <row r="47" spans="1:15" ht="15" hidden="1" customHeight="1" x14ac:dyDescent="0.2">
      <c r="A47" s="58"/>
      <c r="B47" s="11" t="s">
        <v>260</v>
      </c>
      <c r="C47" s="29">
        <f t="shared" si="2"/>
        <v>43924</v>
      </c>
      <c r="D47" s="35">
        <f t="shared" si="2"/>
        <v>43931</v>
      </c>
      <c r="E47" s="27">
        <f t="shared" si="6"/>
        <v>43935</v>
      </c>
      <c r="F47" s="27">
        <f t="shared" si="3"/>
        <v>43953</v>
      </c>
      <c r="G47" s="27">
        <f t="shared" si="4"/>
        <v>43949</v>
      </c>
      <c r="H47" s="5"/>
      <c r="I47" s="5"/>
      <c r="J47" s="5"/>
      <c r="K47" s="5"/>
      <c r="L47" s="5"/>
      <c r="M47" s="5"/>
      <c r="N47" s="5"/>
      <c r="O47" s="5"/>
    </row>
    <row r="48" spans="1:15" ht="15" hidden="1" customHeight="1" x14ac:dyDescent="0.2">
      <c r="A48" s="58"/>
      <c r="B48" s="14" t="s">
        <v>261</v>
      </c>
      <c r="C48" s="29">
        <f t="shared" si="2"/>
        <v>43931</v>
      </c>
      <c r="D48" s="36">
        <f t="shared" si="2"/>
        <v>43938</v>
      </c>
      <c r="E48" s="29">
        <f t="shared" si="6"/>
        <v>43942</v>
      </c>
      <c r="F48" s="29">
        <f t="shared" si="3"/>
        <v>43960</v>
      </c>
      <c r="G48" s="29">
        <f t="shared" si="4"/>
        <v>43956</v>
      </c>
      <c r="H48" s="5"/>
      <c r="I48" s="5"/>
      <c r="J48" s="5"/>
      <c r="K48" s="5"/>
      <c r="L48" s="5"/>
      <c r="M48" s="5"/>
      <c r="N48" s="5"/>
      <c r="O48" s="5"/>
    </row>
    <row r="49" spans="1:15" ht="15" hidden="1" customHeight="1" x14ac:dyDescent="0.2">
      <c r="A49" s="58"/>
      <c r="B49" s="11" t="s">
        <v>262</v>
      </c>
      <c r="C49" s="29">
        <f t="shared" si="2"/>
        <v>43938</v>
      </c>
      <c r="D49" s="35">
        <f t="shared" si="2"/>
        <v>43945</v>
      </c>
      <c r="E49" s="27">
        <f t="shared" si="6"/>
        <v>43949</v>
      </c>
      <c r="F49" s="27">
        <f t="shared" si="3"/>
        <v>43967</v>
      </c>
      <c r="G49" s="27">
        <f t="shared" si="4"/>
        <v>43963</v>
      </c>
      <c r="H49" s="5"/>
      <c r="I49" s="5"/>
      <c r="J49" s="5"/>
      <c r="K49" s="5"/>
      <c r="L49" s="5"/>
      <c r="M49" s="5"/>
      <c r="N49" s="5"/>
      <c r="O49" s="5"/>
    </row>
    <row r="50" spans="1:15" ht="15" hidden="1" customHeight="1" x14ac:dyDescent="0.2">
      <c r="A50" s="58"/>
      <c r="B50" s="14" t="s">
        <v>278</v>
      </c>
      <c r="C50" s="29">
        <f t="shared" ref="C50:D54" si="7">C49+7</f>
        <v>43945</v>
      </c>
      <c r="D50" s="36">
        <f t="shared" si="7"/>
        <v>43952</v>
      </c>
      <c r="E50" s="29">
        <f t="shared" si="6"/>
        <v>43956</v>
      </c>
      <c r="F50" s="29">
        <f t="shared" si="3"/>
        <v>43974</v>
      </c>
      <c r="G50" s="29">
        <f t="shared" si="4"/>
        <v>43970</v>
      </c>
      <c r="H50" s="5"/>
      <c r="I50" s="5"/>
      <c r="J50" s="5"/>
      <c r="K50" s="5"/>
      <c r="L50" s="5"/>
      <c r="M50" s="5"/>
      <c r="N50" s="5"/>
      <c r="O50" s="5"/>
    </row>
    <row r="51" spans="1:15" ht="15" hidden="1" customHeight="1" x14ac:dyDescent="0.2">
      <c r="A51" s="58"/>
      <c r="B51" s="5" t="s">
        <v>279</v>
      </c>
      <c r="C51" s="29">
        <f t="shared" si="7"/>
        <v>43952</v>
      </c>
      <c r="D51" s="36">
        <f t="shared" si="7"/>
        <v>43959</v>
      </c>
      <c r="E51" s="29">
        <f t="shared" si="6"/>
        <v>43963</v>
      </c>
      <c r="F51" s="29">
        <f t="shared" si="3"/>
        <v>43981</v>
      </c>
      <c r="G51" s="29">
        <f t="shared" si="4"/>
        <v>43977</v>
      </c>
      <c r="H51" s="5"/>
      <c r="I51" s="5"/>
      <c r="J51" s="5"/>
      <c r="K51" s="5"/>
      <c r="L51" s="5"/>
      <c r="M51" s="5"/>
      <c r="N51" s="5"/>
      <c r="O51" s="5"/>
    </row>
    <row r="52" spans="1:15" ht="15" hidden="1" customHeight="1" x14ac:dyDescent="0.2">
      <c r="A52" s="58"/>
      <c r="B52" s="5" t="s">
        <v>280</v>
      </c>
      <c r="C52" s="29">
        <f t="shared" si="7"/>
        <v>43959</v>
      </c>
      <c r="D52" s="36">
        <f t="shared" si="7"/>
        <v>43966</v>
      </c>
      <c r="E52" s="29">
        <f t="shared" si="6"/>
        <v>43970</v>
      </c>
      <c r="F52" s="29">
        <f t="shared" ref="F52:F83" si="8">E52+18</f>
        <v>43988</v>
      </c>
      <c r="G52" s="29">
        <f t="shared" ref="G52:G83" si="9">D52+18</f>
        <v>43984</v>
      </c>
      <c r="H52" s="5"/>
      <c r="I52" s="5"/>
      <c r="J52" s="5"/>
      <c r="K52" s="5"/>
      <c r="L52" s="5"/>
      <c r="M52" s="5"/>
      <c r="N52" s="5"/>
      <c r="O52" s="5"/>
    </row>
    <row r="53" spans="1:15" ht="15" hidden="1" customHeight="1" x14ac:dyDescent="0.2">
      <c r="A53" s="58"/>
      <c r="B53" s="5" t="s">
        <v>290</v>
      </c>
      <c r="C53" s="29">
        <f t="shared" si="7"/>
        <v>43966</v>
      </c>
      <c r="D53" s="36">
        <f t="shared" si="7"/>
        <v>43973</v>
      </c>
      <c r="E53" s="29">
        <f t="shared" ref="E53:E58" si="10">D53+4</f>
        <v>43977</v>
      </c>
      <c r="F53" s="29">
        <f t="shared" si="8"/>
        <v>43995</v>
      </c>
      <c r="G53" s="29">
        <f t="shared" si="9"/>
        <v>43991</v>
      </c>
      <c r="H53" s="5"/>
      <c r="I53" s="5"/>
      <c r="J53" s="5"/>
      <c r="K53" s="5"/>
      <c r="L53" s="5"/>
      <c r="M53" s="5"/>
      <c r="N53" s="5"/>
      <c r="O53" s="5"/>
    </row>
    <row r="54" spans="1:15" ht="15" hidden="1" customHeight="1" x14ac:dyDescent="0.2">
      <c r="A54" s="58"/>
      <c r="B54" s="11" t="s">
        <v>291</v>
      </c>
      <c r="C54" s="29">
        <f t="shared" si="7"/>
        <v>43973</v>
      </c>
      <c r="D54" s="35">
        <f t="shared" si="7"/>
        <v>43980</v>
      </c>
      <c r="E54" s="27">
        <f t="shared" si="10"/>
        <v>43984</v>
      </c>
      <c r="F54" s="27">
        <f t="shared" si="8"/>
        <v>44002</v>
      </c>
      <c r="G54" s="27">
        <f t="shared" si="9"/>
        <v>43998</v>
      </c>
      <c r="H54" s="5"/>
      <c r="I54" s="5"/>
      <c r="J54" s="5"/>
      <c r="K54" s="5"/>
      <c r="L54" s="5"/>
      <c r="M54" s="5"/>
      <c r="N54" s="5"/>
      <c r="O54" s="5"/>
    </row>
    <row r="55" spans="1:15" ht="15" hidden="1" customHeight="1" x14ac:dyDescent="0.2">
      <c r="A55" s="58"/>
      <c r="B55" s="11" t="s">
        <v>297</v>
      </c>
      <c r="C55" s="29">
        <f t="shared" ref="C55:D59" si="11">C54+7</f>
        <v>43980</v>
      </c>
      <c r="D55" s="35">
        <f t="shared" si="11"/>
        <v>43987</v>
      </c>
      <c r="E55" s="27">
        <f t="shared" si="10"/>
        <v>43991</v>
      </c>
      <c r="F55" s="27">
        <f t="shared" si="8"/>
        <v>44009</v>
      </c>
      <c r="G55" s="27">
        <f t="shared" si="9"/>
        <v>44005</v>
      </c>
      <c r="H55" s="5"/>
      <c r="I55" s="5"/>
      <c r="J55" s="5"/>
      <c r="K55" s="5"/>
      <c r="L55" s="5"/>
      <c r="M55" s="5"/>
      <c r="N55" s="5"/>
      <c r="O55" s="5"/>
    </row>
    <row r="56" spans="1:15" ht="15" hidden="1" customHeight="1" x14ac:dyDescent="0.2">
      <c r="A56" s="58"/>
      <c r="B56" s="11" t="s">
        <v>298</v>
      </c>
      <c r="C56" s="29">
        <f t="shared" si="11"/>
        <v>43987</v>
      </c>
      <c r="D56" s="35">
        <f t="shared" si="11"/>
        <v>43994</v>
      </c>
      <c r="E56" s="27">
        <f t="shared" si="10"/>
        <v>43998</v>
      </c>
      <c r="F56" s="27">
        <f t="shared" si="8"/>
        <v>44016</v>
      </c>
      <c r="G56" s="27">
        <f t="shared" si="9"/>
        <v>44012</v>
      </c>
      <c r="H56" s="5"/>
      <c r="I56" s="5"/>
      <c r="J56" s="5"/>
      <c r="K56" s="5"/>
      <c r="L56" s="5"/>
      <c r="M56" s="5"/>
      <c r="N56" s="5"/>
      <c r="O56" s="5"/>
    </row>
    <row r="57" spans="1:15" ht="15" hidden="1" customHeight="1" x14ac:dyDescent="0.2">
      <c r="A57" s="58"/>
      <c r="B57" s="11" t="s">
        <v>299</v>
      </c>
      <c r="C57" s="28">
        <f t="shared" si="11"/>
        <v>43994</v>
      </c>
      <c r="D57" s="35">
        <f t="shared" si="11"/>
        <v>44001</v>
      </c>
      <c r="E57" s="27">
        <f t="shared" si="10"/>
        <v>44005</v>
      </c>
      <c r="F57" s="27">
        <f t="shared" si="8"/>
        <v>44023</v>
      </c>
      <c r="G57" s="27">
        <f t="shared" si="9"/>
        <v>44019</v>
      </c>
      <c r="H57" s="5"/>
      <c r="I57" s="5"/>
      <c r="J57" s="5"/>
      <c r="K57" s="5"/>
      <c r="L57" s="5"/>
      <c r="M57" s="5"/>
      <c r="N57" s="5"/>
      <c r="O57" s="5"/>
    </row>
    <row r="58" spans="1:15" ht="15" hidden="1" customHeight="1" x14ac:dyDescent="0.2">
      <c r="A58" s="58"/>
      <c r="B58" s="11" t="s">
        <v>308</v>
      </c>
      <c r="C58" s="28">
        <f t="shared" si="11"/>
        <v>44001</v>
      </c>
      <c r="D58" s="35">
        <f t="shared" si="11"/>
        <v>44008</v>
      </c>
      <c r="E58" s="27">
        <f t="shared" si="10"/>
        <v>44012</v>
      </c>
      <c r="F58" s="27">
        <f t="shared" si="8"/>
        <v>44030</v>
      </c>
      <c r="G58" s="27">
        <f t="shared" si="9"/>
        <v>44026</v>
      </c>
      <c r="H58" s="5"/>
      <c r="I58" s="5"/>
      <c r="J58" s="5"/>
      <c r="K58" s="5"/>
      <c r="L58" s="5"/>
      <c r="M58" s="5"/>
      <c r="N58" s="5"/>
      <c r="O58" s="5"/>
    </row>
    <row r="59" spans="1:15" ht="15" hidden="1" customHeight="1" x14ac:dyDescent="0.2">
      <c r="A59" s="58"/>
      <c r="B59" s="11" t="s">
        <v>312</v>
      </c>
      <c r="C59" s="28">
        <f t="shared" si="11"/>
        <v>44008</v>
      </c>
      <c r="D59" s="35">
        <f t="shared" si="11"/>
        <v>44015</v>
      </c>
      <c r="E59" s="27">
        <f t="shared" ref="E59:E65" si="12">D59+4</f>
        <v>44019</v>
      </c>
      <c r="F59" s="27">
        <f t="shared" si="8"/>
        <v>44037</v>
      </c>
      <c r="G59" s="27">
        <f t="shared" si="9"/>
        <v>44033</v>
      </c>
      <c r="H59" s="5"/>
      <c r="I59" s="5"/>
      <c r="J59" s="5"/>
      <c r="K59" s="5"/>
      <c r="L59" s="5"/>
      <c r="M59" s="5"/>
      <c r="N59" s="5"/>
      <c r="O59" s="5"/>
    </row>
    <row r="60" spans="1:15" ht="15" hidden="1" customHeight="1" x14ac:dyDescent="0.2">
      <c r="A60" s="58"/>
      <c r="B60" s="11" t="s">
        <v>329</v>
      </c>
      <c r="C60" s="28">
        <f t="shared" ref="C60:D67" si="13">C59+7</f>
        <v>44015</v>
      </c>
      <c r="D60" s="35">
        <f t="shared" si="13"/>
        <v>44022</v>
      </c>
      <c r="E60" s="27">
        <f t="shared" si="12"/>
        <v>44026</v>
      </c>
      <c r="F60" s="27">
        <f t="shared" si="8"/>
        <v>44044</v>
      </c>
      <c r="G60" s="27">
        <f t="shared" si="9"/>
        <v>44040</v>
      </c>
      <c r="H60" s="5"/>
      <c r="I60" s="5"/>
      <c r="J60" s="5"/>
      <c r="K60" s="5"/>
      <c r="L60" s="5"/>
      <c r="M60" s="5"/>
      <c r="N60" s="5"/>
      <c r="O60" s="5"/>
    </row>
    <row r="61" spans="1:15" ht="15" hidden="1" customHeight="1" x14ac:dyDescent="0.2">
      <c r="A61" s="58"/>
      <c r="B61" s="14" t="s">
        <v>330</v>
      </c>
      <c r="C61" s="28">
        <f t="shared" si="13"/>
        <v>44022</v>
      </c>
      <c r="D61" s="36">
        <f t="shared" si="13"/>
        <v>44029</v>
      </c>
      <c r="E61" s="29">
        <f t="shared" si="12"/>
        <v>44033</v>
      </c>
      <c r="F61" s="29">
        <f t="shared" si="8"/>
        <v>44051</v>
      </c>
      <c r="G61" s="29">
        <f t="shared" si="9"/>
        <v>44047</v>
      </c>
      <c r="H61" s="5"/>
      <c r="I61" s="5"/>
      <c r="J61" s="5"/>
      <c r="K61" s="5"/>
      <c r="L61" s="5"/>
      <c r="M61" s="5"/>
      <c r="N61" s="5"/>
      <c r="O61" s="5"/>
    </row>
    <row r="62" spans="1:15" ht="15" hidden="1" customHeight="1" x14ac:dyDescent="0.2">
      <c r="A62" s="58"/>
      <c r="B62" s="11" t="s">
        <v>331</v>
      </c>
      <c r="C62" s="28">
        <f t="shared" si="13"/>
        <v>44029</v>
      </c>
      <c r="D62" s="35">
        <f t="shared" si="13"/>
        <v>44036</v>
      </c>
      <c r="E62" s="27">
        <f t="shared" si="12"/>
        <v>44040</v>
      </c>
      <c r="F62" s="27">
        <f t="shared" si="8"/>
        <v>44058</v>
      </c>
      <c r="G62" s="27">
        <f t="shared" si="9"/>
        <v>44054</v>
      </c>
      <c r="H62" s="5"/>
      <c r="I62" s="5"/>
      <c r="J62" s="5"/>
      <c r="K62" s="5"/>
      <c r="L62" s="5"/>
      <c r="M62" s="5"/>
      <c r="N62" s="5"/>
      <c r="O62" s="5"/>
    </row>
    <row r="63" spans="1:15" ht="15" hidden="1" customHeight="1" x14ac:dyDescent="0.2">
      <c r="A63" s="58"/>
      <c r="B63" s="11" t="s">
        <v>341</v>
      </c>
      <c r="C63" s="28">
        <f t="shared" si="13"/>
        <v>44036</v>
      </c>
      <c r="D63" s="35">
        <f t="shared" si="13"/>
        <v>44043</v>
      </c>
      <c r="E63" s="27">
        <f t="shared" si="12"/>
        <v>44047</v>
      </c>
      <c r="F63" s="27">
        <f t="shared" si="8"/>
        <v>44065</v>
      </c>
      <c r="G63" s="27">
        <f t="shared" si="9"/>
        <v>44061</v>
      </c>
      <c r="H63" s="5"/>
      <c r="I63" s="5"/>
      <c r="J63" s="5"/>
      <c r="K63" s="5"/>
      <c r="L63" s="5"/>
      <c r="M63" s="5"/>
      <c r="N63" s="5"/>
      <c r="O63" s="5"/>
    </row>
    <row r="64" spans="1:15" ht="15" hidden="1" customHeight="1" x14ac:dyDescent="0.2">
      <c r="A64" s="58"/>
      <c r="B64" s="14" t="s">
        <v>334</v>
      </c>
      <c r="C64" s="28">
        <f t="shared" si="13"/>
        <v>44043</v>
      </c>
      <c r="D64" s="36">
        <f t="shared" si="13"/>
        <v>44050</v>
      </c>
      <c r="E64" s="29">
        <f t="shared" si="12"/>
        <v>44054</v>
      </c>
      <c r="F64" s="29">
        <f t="shared" si="8"/>
        <v>44072</v>
      </c>
      <c r="G64" s="29">
        <f t="shared" si="9"/>
        <v>44068</v>
      </c>
      <c r="H64" s="5"/>
      <c r="I64" s="5"/>
      <c r="J64" s="5"/>
      <c r="K64" s="5"/>
      <c r="L64" s="5"/>
      <c r="M64" s="5"/>
      <c r="N64" s="5"/>
      <c r="O64" s="5"/>
    </row>
    <row r="65" spans="1:15" ht="15" hidden="1" customHeight="1" x14ac:dyDescent="0.2">
      <c r="A65" s="58"/>
      <c r="B65" s="11" t="s">
        <v>342</v>
      </c>
      <c r="C65" s="28">
        <f t="shared" si="13"/>
        <v>44050</v>
      </c>
      <c r="D65" s="35">
        <f t="shared" si="13"/>
        <v>44057</v>
      </c>
      <c r="E65" s="27">
        <f t="shared" si="12"/>
        <v>44061</v>
      </c>
      <c r="F65" s="27">
        <f t="shared" si="8"/>
        <v>44079</v>
      </c>
      <c r="G65" s="27">
        <f t="shared" si="9"/>
        <v>44075</v>
      </c>
      <c r="H65" s="5"/>
      <c r="I65" s="5"/>
      <c r="J65" s="5"/>
      <c r="K65" s="5"/>
      <c r="L65" s="5"/>
      <c r="M65" s="5"/>
      <c r="N65" s="5"/>
      <c r="O65" s="5"/>
    </row>
    <row r="66" spans="1:15" ht="15" hidden="1" customHeight="1" x14ac:dyDescent="0.2">
      <c r="A66" s="58"/>
      <c r="B66" s="11" t="s">
        <v>345</v>
      </c>
      <c r="C66" s="28">
        <f t="shared" si="13"/>
        <v>44057</v>
      </c>
      <c r="D66" s="35">
        <f t="shared" si="13"/>
        <v>44064</v>
      </c>
      <c r="E66" s="27">
        <f t="shared" ref="E66:E72" si="14">D66+4</f>
        <v>44068</v>
      </c>
      <c r="F66" s="27">
        <f t="shared" si="8"/>
        <v>44086</v>
      </c>
      <c r="G66" s="27">
        <f t="shared" si="9"/>
        <v>44082</v>
      </c>
      <c r="H66" s="5"/>
      <c r="I66" s="5"/>
      <c r="J66" s="5"/>
      <c r="K66" s="5"/>
      <c r="L66" s="5"/>
      <c r="M66" s="5"/>
      <c r="N66" s="5"/>
      <c r="O66" s="5"/>
    </row>
    <row r="67" spans="1:15" ht="15" hidden="1" customHeight="1" x14ac:dyDescent="0.2">
      <c r="A67" s="58"/>
      <c r="B67" s="11" t="s">
        <v>348</v>
      </c>
      <c r="C67" s="28">
        <f t="shared" si="13"/>
        <v>44064</v>
      </c>
      <c r="D67" s="35">
        <f t="shared" si="13"/>
        <v>44071</v>
      </c>
      <c r="E67" s="27">
        <f t="shared" si="14"/>
        <v>44075</v>
      </c>
      <c r="F67" s="27">
        <f t="shared" si="8"/>
        <v>44093</v>
      </c>
      <c r="G67" s="27">
        <f t="shared" si="9"/>
        <v>44089</v>
      </c>
      <c r="H67" s="5"/>
      <c r="I67" s="5"/>
      <c r="J67" s="5"/>
      <c r="K67" s="5"/>
      <c r="L67" s="5"/>
      <c r="M67" s="5"/>
      <c r="N67" s="5"/>
      <c r="O67" s="5"/>
    </row>
    <row r="68" spans="1:15" ht="15" hidden="1" customHeight="1" x14ac:dyDescent="0.2">
      <c r="A68" s="58"/>
      <c r="B68" s="11" t="s">
        <v>355</v>
      </c>
      <c r="C68" s="28">
        <f t="shared" ref="C68:D70" si="15">C67+7</f>
        <v>44071</v>
      </c>
      <c r="D68" s="35">
        <f t="shared" si="15"/>
        <v>44078</v>
      </c>
      <c r="E68" s="27">
        <f t="shared" si="14"/>
        <v>44082</v>
      </c>
      <c r="F68" s="27">
        <f t="shared" si="8"/>
        <v>44100</v>
      </c>
      <c r="G68" s="27">
        <f t="shared" si="9"/>
        <v>44096</v>
      </c>
      <c r="H68" s="5"/>
      <c r="I68" s="5"/>
      <c r="J68" s="5"/>
      <c r="K68" s="5"/>
      <c r="L68" s="5"/>
      <c r="M68" s="5"/>
      <c r="N68" s="5"/>
      <c r="O68" s="5"/>
    </row>
    <row r="69" spans="1:15" ht="15" hidden="1" customHeight="1" x14ac:dyDescent="0.2">
      <c r="A69" s="58"/>
      <c r="B69" s="11" t="s">
        <v>356</v>
      </c>
      <c r="C69" s="28">
        <f t="shared" si="15"/>
        <v>44078</v>
      </c>
      <c r="D69" s="35">
        <f t="shared" si="15"/>
        <v>44085</v>
      </c>
      <c r="E69" s="27">
        <f t="shared" si="14"/>
        <v>44089</v>
      </c>
      <c r="F69" s="27">
        <f t="shared" si="8"/>
        <v>44107</v>
      </c>
      <c r="G69" s="27">
        <f t="shared" si="9"/>
        <v>44103</v>
      </c>
      <c r="H69" s="5"/>
      <c r="I69" s="5"/>
      <c r="J69" s="5"/>
      <c r="K69" s="5"/>
      <c r="L69" s="5"/>
      <c r="M69" s="5"/>
      <c r="N69" s="5"/>
      <c r="O69" s="5"/>
    </row>
    <row r="70" spans="1:15" ht="15" hidden="1" customHeight="1" x14ac:dyDescent="0.2">
      <c r="A70" s="58"/>
      <c r="B70" s="11" t="s">
        <v>370</v>
      </c>
      <c r="C70" s="28">
        <f t="shared" si="15"/>
        <v>44085</v>
      </c>
      <c r="D70" s="35">
        <f t="shared" si="15"/>
        <v>44092</v>
      </c>
      <c r="E70" s="27">
        <f t="shared" si="14"/>
        <v>44096</v>
      </c>
      <c r="F70" s="27">
        <f t="shared" si="8"/>
        <v>44114</v>
      </c>
      <c r="G70" s="27">
        <f t="shared" si="9"/>
        <v>44110</v>
      </c>
      <c r="H70" s="5"/>
      <c r="I70" s="5"/>
      <c r="J70" s="5"/>
      <c r="K70" s="5"/>
      <c r="L70" s="5"/>
      <c r="M70" s="5"/>
      <c r="N70" s="5"/>
      <c r="O70" s="5"/>
    </row>
    <row r="71" spans="1:15" ht="15" hidden="1" customHeight="1" x14ac:dyDescent="0.2">
      <c r="A71" s="58"/>
      <c r="B71" s="11" t="s">
        <v>372</v>
      </c>
      <c r="C71" s="28">
        <f t="shared" ref="C71:D79" si="16">C70+7</f>
        <v>44092</v>
      </c>
      <c r="D71" s="35">
        <f t="shared" si="16"/>
        <v>44099</v>
      </c>
      <c r="E71" s="27">
        <f t="shared" si="14"/>
        <v>44103</v>
      </c>
      <c r="F71" s="27">
        <f t="shared" si="8"/>
        <v>44121</v>
      </c>
      <c r="G71" s="27">
        <f t="shared" si="9"/>
        <v>44117</v>
      </c>
      <c r="H71" s="5"/>
      <c r="I71" s="5"/>
      <c r="J71" s="5"/>
      <c r="K71" s="5"/>
      <c r="L71" s="5"/>
      <c r="M71" s="5"/>
      <c r="N71" s="5"/>
      <c r="O71" s="5"/>
    </row>
    <row r="72" spans="1:15" ht="15" hidden="1" customHeight="1" x14ac:dyDescent="0.2">
      <c r="A72" s="58"/>
      <c r="B72" s="11" t="s">
        <v>373</v>
      </c>
      <c r="C72" s="28">
        <f t="shared" si="16"/>
        <v>44099</v>
      </c>
      <c r="D72" s="35">
        <f t="shared" si="16"/>
        <v>44106</v>
      </c>
      <c r="E72" s="27">
        <f t="shared" si="14"/>
        <v>44110</v>
      </c>
      <c r="F72" s="27">
        <f t="shared" si="8"/>
        <v>44128</v>
      </c>
      <c r="G72" s="27">
        <f t="shared" si="9"/>
        <v>44124</v>
      </c>
      <c r="H72" s="5"/>
      <c r="I72" s="5"/>
      <c r="J72" s="5"/>
      <c r="K72" s="5"/>
      <c r="L72" s="5"/>
      <c r="M72" s="5"/>
      <c r="N72" s="5"/>
      <c r="O72" s="5"/>
    </row>
    <row r="73" spans="1:15" ht="15" hidden="1" customHeight="1" x14ac:dyDescent="0.2">
      <c r="A73" s="58"/>
      <c r="B73" s="11" t="s">
        <v>379</v>
      </c>
      <c r="C73" s="28">
        <f t="shared" si="16"/>
        <v>44106</v>
      </c>
      <c r="D73" s="35">
        <f t="shared" si="16"/>
        <v>44113</v>
      </c>
      <c r="E73" s="27">
        <f t="shared" ref="E73:E78" si="17">D73+4</f>
        <v>44117</v>
      </c>
      <c r="F73" s="27">
        <f t="shared" si="8"/>
        <v>44135</v>
      </c>
      <c r="G73" s="27">
        <f t="shared" si="9"/>
        <v>44131</v>
      </c>
      <c r="H73" s="5"/>
      <c r="I73" s="5"/>
      <c r="J73" s="5"/>
      <c r="K73" s="5"/>
      <c r="L73" s="5"/>
      <c r="M73" s="5"/>
      <c r="N73" s="5"/>
      <c r="O73" s="5"/>
    </row>
    <row r="74" spans="1:15" ht="15" hidden="1" customHeight="1" x14ac:dyDescent="0.2">
      <c r="A74" s="58"/>
      <c r="B74" s="11" t="s">
        <v>383</v>
      </c>
      <c r="C74" s="28">
        <f t="shared" si="16"/>
        <v>44113</v>
      </c>
      <c r="D74" s="35">
        <f t="shared" si="16"/>
        <v>44120</v>
      </c>
      <c r="E74" s="27">
        <f t="shared" si="17"/>
        <v>44124</v>
      </c>
      <c r="F74" s="27">
        <f t="shared" si="8"/>
        <v>44142</v>
      </c>
      <c r="G74" s="27">
        <f t="shared" si="9"/>
        <v>44138</v>
      </c>
      <c r="H74" s="5"/>
      <c r="I74" s="5"/>
      <c r="J74" s="5"/>
      <c r="K74" s="5"/>
      <c r="L74" s="5"/>
      <c r="M74" s="5"/>
      <c r="N74" s="5"/>
      <c r="O74" s="5"/>
    </row>
    <row r="75" spans="1:15" ht="15" hidden="1" customHeight="1" x14ac:dyDescent="0.2">
      <c r="A75" s="58"/>
      <c r="B75" s="14" t="s">
        <v>388</v>
      </c>
      <c r="C75" s="28">
        <f t="shared" si="16"/>
        <v>44120</v>
      </c>
      <c r="D75" s="36">
        <f t="shared" si="16"/>
        <v>44127</v>
      </c>
      <c r="E75" s="29">
        <f t="shared" si="17"/>
        <v>44131</v>
      </c>
      <c r="F75" s="29">
        <f t="shared" si="8"/>
        <v>44149</v>
      </c>
      <c r="G75" s="29">
        <f t="shared" si="9"/>
        <v>44145</v>
      </c>
      <c r="H75" s="5"/>
      <c r="I75" s="5"/>
      <c r="J75" s="5"/>
      <c r="K75" s="5"/>
      <c r="L75" s="5"/>
      <c r="M75" s="5"/>
      <c r="N75" s="5"/>
      <c r="O75" s="5"/>
    </row>
    <row r="76" spans="1:15" ht="15" hidden="1" customHeight="1" x14ac:dyDescent="0.2">
      <c r="A76" s="58"/>
      <c r="B76" s="11" t="s">
        <v>392</v>
      </c>
      <c r="C76" s="28">
        <f t="shared" si="16"/>
        <v>44127</v>
      </c>
      <c r="D76" s="35">
        <f t="shared" si="16"/>
        <v>44134</v>
      </c>
      <c r="E76" s="27">
        <f t="shared" si="17"/>
        <v>44138</v>
      </c>
      <c r="F76" s="27">
        <f t="shared" si="8"/>
        <v>44156</v>
      </c>
      <c r="G76" s="27">
        <f t="shared" si="9"/>
        <v>44152</v>
      </c>
      <c r="H76" s="5"/>
      <c r="I76" s="5"/>
      <c r="J76" s="5"/>
      <c r="K76" s="5"/>
      <c r="L76" s="5"/>
      <c r="M76" s="5"/>
      <c r="N76" s="5"/>
      <c r="O76" s="5"/>
    </row>
    <row r="77" spans="1:15" ht="15" hidden="1" customHeight="1" x14ac:dyDescent="0.2">
      <c r="A77" s="58"/>
      <c r="B77" s="11" t="s">
        <v>397</v>
      </c>
      <c r="C77" s="28">
        <f t="shared" si="16"/>
        <v>44134</v>
      </c>
      <c r="D77" s="35">
        <f t="shared" si="16"/>
        <v>44141</v>
      </c>
      <c r="E77" s="27">
        <f t="shared" si="17"/>
        <v>44145</v>
      </c>
      <c r="F77" s="27">
        <f t="shared" si="8"/>
        <v>44163</v>
      </c>
      <c r="G77" s="27">
        <f t="shared" si="9"/>
        <v>44159</v>
      </c>
      <c r="H77" s="5"/>
      <c r="I77" s="5"/>
      <c r="J77" s="5"/>
      <c r="K77" s="5"/>
      <c r="L77" s="5"/>
      <c r="M77" s="5"/>
      <c r="N77" s="5"/>
      <c r="O77" s="5"/>
    </row>
    <row r="78" spans="1:15" ht="15" hidden="1" customHeight="1" x14ac:dyDescent="0.2">
      <c r="A78" s="55">
        <v>46</v>
      </c>
      <c r="B78" s="11" t="s">
        <v>401</v>
      </c>
      <c r="C78" s="28">
        <f t="shared" si="16"/>
        <v>44141</v>
      </c>
      <c r="D78" s="35">
        <f t="shared" si="16"/>
        <v>44148</v>
      </c>
      <c r="E78" s="27">
        <f t="shared" si="17"/>
        <v>44152</v>
      </c>
      <c r="F78" s="27">
        <f t="shared" si="8"/>
        <v>44170</v>
      </c>
      <c r="G78" s="27">
        <f t="shared" si="9"/>
        <v>44166</v>
      </c>
      <c r="H78" s="5"/>
      <c r="I78" s="5"/>
      <c r="J78" s="5"/>
      <c r="K78" s="5"/>
      <c r="L78" s="5"/>
      <c r="M78" s="5"/>
      <c r="N78" s="5"/>
      <c r="O78" s="5"/>
    </row>
    <row r="79" spans="1:15" ht="15" hidden="1" customHeight="1" x14ac:dyDescent="0.2">
      <c r="A79" s="56">
        <v>47</v>
      </c>
      <c r="B79" s="14" t="s">
        <v>405</v>
      </c>
      <c r="C79" s="28">
        <f t="shared" si="16"/>
        <v>44148</v>
      </c>
      <c r="D79" s="36">
        <f t="shared" si="16"/>
        <v>44155</v>
      </c>
      <c r="E79" s="29">
        <f t="shared" ref="E79:E112" si="18">D79+4</f>
        <v>44159</v>
      </c>
      <c r="F79" s="29">
        <f t="shared" si="8"/>
        <v>44177</v>
      </c>
      <c r="G79" s="29">
        <f t="shared" si="9"/>
        <v>44173</v>
      </c>
      <c r="H79" s="5"/>
      <c r="I79" s="5"/>
      <c r="J79" s="5"/>
      <c r="K79" s="5"/>
      <c r="L79" s="5"/>
      <c r="M79" s="5"/>
      <c r="N79" s="5"/>
      <c r="O79" s="5"/>
    </row>
    <row r="80" spans="1:15" ht="15" hidden="1" customHeight="1" x14ac:dyDescent="0.2">
      <c r="A80" s="56">
        <v>48</v>
      </c>
      <c r="B80" s="14" t="s">
        <v>410</v>
      </c>
      <c r="C80" s="28">
        <f t="shared" ref="C80:D82" si="19">C79+7</f>
        <v>44155</v>
      </c>
      <c r="D80" s="36">
        <f t="shared" si="19"/>
        <v>44162</v>
      </c>
      <c r="E80" s="29">
        <f t="shared" si="18"/>
        <v>44166</v>
      </c>
      <c r="F80" s="29">
        <f t="shared" si="8"/>
        <v>44184</v>
      </c>
      <c r="G80" s="29">
        <f t="shared" si="9"/>
        <v>44180</v>
      </c>
      <c r="H80" s="5"/>
      <c r="I80" s="5"/>
      <c r="J80" s="5"/>
      <c r="K80" s="5"/>
      <c r="L80" s="5"/>
      <c r="M80" s="5"/>
      <c r="N80" s="5"/>
      <c r="O80" s="5"/>
    </row>
    <row r="81" spans="1:15" ht="15" hidden="1" customHeight="1" x14ac:dyDescent="0.2">
      <c r="A81" s="86">
        <v>49</v>
      </c>
      <c r="B81" s="11" t="s">
        <v>411</v>
      </c>
      <c r="C81" s="28">
        <f t="shared" si="19"/>
        <v>44162</v>
      </c>
      <c r="D81" s="35">
        <f t="shared" si="19"/>
        <v>44169</v>
      </c>
      <c r="E81" s="84">
        <f t="shared" si="18"/>
        <v>44173</v>
      </c>
      <c r="F81" s="27">
        <f t="shared" si="8"/>
        <v>44191</v>
      </c>
      <c r="G81" s="27">
        <f t="shared" si="9"/>
        <v>44187</v>
      </c>
      <c r="H81" s="5"/>
      <c r="I81" s="5"/>
      <c r="J81" s="5"/>
      <c r="K81" s="5"/>
      <c r="L81" s="5"/>
      <c r="M81" s="5"/>
      <c r="N81" s="5"/>
      <c r="O81" s="5"/>
    </row>
    <row r="82" spans="1:15" ht="15" hidden="1" customHeight="1" x14ac:dyDescent="0.2">
      <c r="A82" s="45">
        <v>50</v>
      </c>
      <c r="B82" s="91" t="s">
        <v>419</v>
      </c>
      <c r="C82" s="28">
        <f t="shared" si="19"/>
        <v>44169</v>
      </c>
      <c r="D82" s="35">
        <f t="shared" si="19"/>
        <v>44176</v>
      </c>
      <c r="E82" s="27">
        <f t="shared" si="18"/>
        <v>44180</v>
      </c>
      <c r="F82" s="27">
        <f t="shared" si="8"/>
        <v>44198</v>
      </c>
      <c r="G82" s="27">
        <f t="shared" si="9"/>
        <v>44194</v>
      </c>
      <c r="H82" s="5"/>
      <c r="I82" s="5"/>
      <c r="J82" s="5"/>
      <c r="K82" s="5"/>
      <c r="L82" s="5"/>
      <c r="M82" s="5"/>
      <c r="N82" s="5"/>
      <c r="O82" s="5"/>
    </row>
    <row r="83" spans="1:15" ht="15" hidden="1" customHeight="1" x14ac:dyDescent="0.2">
      <c r="A83" s="38">
        <v>51</v>
      </c>
      <c r="B83" s="91" t="s">
        <v>426</v>
      </c>
      <c r="C83" s="28">
        <f>C82+7</f>
        <v>44176</v>
      </c>
      <c r="D83" s="35">
        <f>D82+7</f>
        <v>44183</v>
      </c>
      <c r="E83" s="27">
        <f t="shared" si="18"/>
        <v>44187</v>
      </c>
      <c r="F83" s="27">
        <f t="shared" si="8"/>
        <v>44205</v>
      </c>
      <c r="G83" s="27">
        <f t="shared" si="9"/>
        <v>44201</v>
      </c>
      <c r="H83" s="5"/>
      <c r="I83" s="5"/>
      <c r="J83" s="5"/>
      <c r="K83" s="5"/>
      <c r="L83" s="5"/>
      <c r="M83" s="5"/>
      <c r="N83" s="5"/>
      <c r="O83" s="5"/>
    </row>
    <row r="84" spans="1:15" ht="15" hidden="1" customHeight="1" x14ac:dyDescent="0.2">
      <c r="A84" s="38">
        <v>52</v>
      </c>
      <c r="B84" s="91" t="s">
        <v>457</v>
      </c>
      <c r="C84" s="28">
        <f>C83+7</f>
        <v>44183</v>
      </c>
      <c r="D84" s="35">
        <f t="shared" ref="D84:D120" si="20">D83+7</f>
        <v>44190</v>
      </c>
      <c r="E84" s="84">
        <f t="shared" si="18"/>
        <v>44194</v>
      </c>
      <c r="F84" s="27">
        <f t="shared" ref="F84:F115" si="21">E84+18</f>
        <v>44212</v>
      </c>
      <c r="G84" s="27">
        <f t="shared" ref="G84:G115" si="22">D84+18</f>
        <v>44208</v>
      </c>
      <c r="H84" s="5"/>
      <c r="I84" s="5"/>
      <c r="J84" s="5"/>
      <c r="K84" s="5"/>
      <c r="L84" s="5"/>
      <c r="M84" s="5"/>
      <c r="N84" s="5"/>
      <c r="O84" s="5"/>
    </row>
    <row r="85" spans="1:15" ht="15" hidden="1" customHeight="1" x14ac:dyDescent="0.2">
      <c r="A85" s="38">
        <v>53</v>
      </c>
      <c r="B85" s="91" t="s">
        <v>450</v>
      </c>
      <c r="C85" s="28">
        <f>C84+7</f>
        <v>44190</v>
      </c>
      <c r="D85" s="35">
        <f t="shared" si="20"/>
        <v>44197</v>
      </c>
      <c r="E85" s="84">
        <f t="shared" si="18"/>
        <v>44201</v>
      </c>
      <c r="F85" s="27">
        <f t="shared" si="21"/>
        <v>44219</v>
      </c>
      <c r="G85" s="27">
        <f t="shared" si="22"/>
        <v>44215</v>
      </c>
      <c r="H85" s="5"/>
      <c r="I85" s="5"/>
      <c r="J85" s="5"/>
      <c r="K85" s="5"/>
      <c r="L85" s="5"/>
      <c r="M85" s="5"/>
      <c r="N85" s="5"/>
      <c r="O85" s="5"/>
    </row>
    <row r="86" spans="1:15" ht="15" hidden="1" customHeight="1" x14ac:dyDescent="0.2">
      <c r="A86" s="38">
        <v>1</v>
      </c>
      <c r="B86" s="91" t="s">
        <v>451</v>
      </c>
      <c r="C86" s="28">
        <f t="shared" ref="C86:C91" si="23">D86-7</f>
        <v>44197</v>
      </c>
      <c r="D86" s="35">
        <f t="shared" si="20"/>
        <v>44204</v>
      </c>
      <c r="E86" s="27">
        <f t="shared" si="18"/>
        <v>44208</v>
      </c>
      <c r="F86" s="27">
        <f t="shared" si="21"/>
        <v>44226</v>
      </c>
      <c r="G86" s="27">
        <f t="shared" si="22"/>
        <v>44222</v>
      </c>
      <c r="H86" s="5"/>
      <c r="I86" s="5"/>
      <c r="J86" s="5"/>
      <c r="K86" s="5"/>
      <c r="L86" s="5"/>
      <c r="M86" s="5"/>
      <c r="N86" s="5"/>
      <c r="O86" s="5"/>
    </row>
    <row r="87" spans="1:15" ht="15" hidden="1" customHeight="1" x14ac:dyDescent="0.2">
      <c r="A87" s="38">
        <v>2</v>
      </c>
      <c r="B87" s="91" t="s">
        <v>458</v>
      </c>
      <c r="C87" s="28">
        <f t="shared" si="23"/>
        <v>44204</v>
      </c>
      <c r="D87" s="35">
        <f t="shared" si="20"/>
        <v>44211</v>
      </c>
      <c r="E87" s="27">
        <f t="shared" si="18"/>
        <v>44215</v>
      </c>
      <c r="F87" s="27">
        <f t="shared" si="21"/>
        <v>44233</v>
      </c>
      <c r="G87" s="27">
        <f t="shared" si="22"/>
        <v>44229</v>
      </c>
      <c r="H87" s="5"/>
      <c r="I87" s="5"/>
      <c r="J87" s="5"/>
      <c r="K87" s="5"/>
      <c r="L87" s="5"/>
      <c r="M87" s="5"/>
      <c r="N87" s="5"/>
      <c r="O87" s="5"/>
    </row>
    <row r="88" spans="1:15" ht="15" hidden="1" customHeight="1" x14ac:dyDescent="0.2">
      <c r="A88" s="38">
        <v>3</v>
      </c>
      <c r="B88" s="91" t="s">
        <v>465</v>
      </c>
      <c r="C88" s="28">
        <f t="shared" si="23"/>
        <v>44211</v>
      </c>
      <c r="D88" s="35">
        <f t="shared" si="20"/>
        <v>44218</v>
      </c>
      <c r="E88" s="27">
        <f t="shared" si="18"/>
        <v>44222</v>
      </c>
      <c r="F88" s="27">
        <f t="shared" si="21"/>
        <v>44240</v>
      </c>
      <c r="G88" s="27">
        <f t="shared" si="22"/>
        <v>44236</v>
      </c>
      <c r="H88" s="5"/>
      <c r="I88" s="5"/>
      <c r="J88" s="5"/>
      <c r="K88" s="5"/>
      <c r="L88" s="5"/>
      <c r="M88" s="5"/>
      <c r="N88" s="5"/>
      <c r="O88" s="5"/>
    </row>
    <row r="89" spans="1:15" ht="15" hidden="1" customHeight="1" x14ac:dyDescent="0.2">
      <c r="A89" s="38">
        <v>4</v>
      </c>
      <c r="B89" s="91" t="s">
        <v>503</v>
      </c>
      <c r="C89" s="28">
        <f t="shared" si="23"/>
        <v>44218</v>
      </c>
      <c r="D89" s="35">
        <f t="shared" si="20"/>
        <v>44225</v>
      </c>
      <c r="E89" s="27">
        <f t="shared" si="18"/>
        <v>44229</v>
      </c>
      <c r="F89" s="27">
        <f t="shared" si="21"/>
        <v>44247</v>
      </c>
      <c r="G89" s="27">
        <f t="shared" si="22"/>
        <v>44243</v>
      </c>
      <c r="H89" s="5"/>
      <c r="I89" s="5"/>
      <c r="J89" s="5"/>
      <c r="K89" s="5"/>
      <c r="L89" s="5"/>
      <c r="M89" s="5"/>
      <c r="N89" s="5"/>
      <c r="O89" s="5"/>
    </row>
    <row r="90" spans="1:15" ht="15" hidden="1" customHeight="1" x14ac:dyDescent="0.2">
      <c r="A90" s="38">
        <v>5</v>
      </c>
      <c r="B90" s="91" t="s">
        <v>474</v>
      </c>
      <c r="C90" s="28">
        <f t="shared" si="23"/>
        <v>44225</v>
      </c>
      <c r="D90" s="35">
        <f t="shared" si="20"/>
        <v>44232</v>
      </c>
      <c r="E90" s="27">
        <f t="shared" si="18"/>
        <v>44236</v>
      </c>
      <c r="F90" s="27">
        <f t="shared" si="21"/>
        <v>44254</v>
      </c>
      <c r="G90" s="27">
        <f t="shared" si="22"/>
        <v>44250</v>
      </c>
      <c r="H90" s="5"/>
      <c r="I90" s="5"/>
      <c r="J90" s="5"/>
      <c r="K90" s="5"/>
      <c r="L90" s="5"/>
      <c r="M90" s="5"/>
      <c r="N90" s="5"/>
      <c r="O90" s="5"/>
    </row>
    <row r="91" spans="1:15" ht="15" hidden="1" customHeight="1" x14ac:dyDescent="0.2">
      <c r="A91" s="38">
        <v>6</v>
      </c>
      <c r="B91" s="91" t="s">
        <v>484</v>
      </c>
      <c r="C91" s="28">
        <f t="shared" si="23"/>
        <v>44232</v>
      </c>
      <c r="D91" s="35">
        <f t="shared" si="20"/>
        <v>44239</v>
      </c>
      <c r="E91" s="27">
        <f t="shared" si="18"/>
        <v>44243</v>
      </c>
      <c r="F91" s="27">
        <f t="shared" si="21"/>
        <v>44261</v>
      </c>
      <c r="G91" s="27">
        <f t="shared" si="22"/>
        <v>44257</v>
      </c>
      <c r="H91" s="5"/>
      <c r="I91" s="5"/>
      <c r="J91" s="5"/>
      <c r="K91" s="5"/>
      <c r="L91" s="5"/>
      <c r="M91" s="5"/>
      <c r="N91" s="5"/>
      <c r="O91" s="5"/>
    </row>
    <row r="92" spans="1:15" ht="15" hidden="1" customHeight="1" x14ac:dyDescent="0.2">
      <c r="A92" s="38">
        <v>7</v>
      </c>
      <c r="B92" s="91" t="s">
        <v>491</v>
      </c>
      <c r="C92" s="89">
        <f t="shared" ref="C92:C103" si="24">D92-7</f>
        <v>44239</v>
      </c>
      <c r="D92" s="27">
        <f t="shared" si="20"/>
        <v>44246</v>
      </c>
      <c r="E92" s="27">
        <f t="shared" si="18"/>
        <v>44250</v>
      </c>
      <c r="F92" s="27">
        <f t="shared" si="21"/>
        <v>44268</v>
      </c>
      <c r="G92" s="27">
        <f t="shared" si="22"/>
        <v>44264</v>
      </c>
      <c r="H92" s="5"/>
      <c r="I92" s="5"/>
      <c r="J92" s="5"/>
      <c r="K92" s="5"/>
      <c r="L92" s="5"/>
      <c r="M92" s="5"/>
      <c r="N92" s="5"/>
      <c r="O92" s="5"/>
    </row>
    <row r="93" spans="1:15" ht="15" hidden="1" customHeight="1" x14ac:dyDescent="0.2">
      <c r="A93" s="38">
        <v>8</v>
      </c>
      <c r="B93" s="91" t="s">
        <v>497</v>
      </c>
      <c r="C93" s="88">
        <f t="shared" si="24"/>
        <v>44246</v>
      </c>
      <c r="D93" s="27">
        <f t="shared" si="20"/>
        <v>44253</v>
      </c>
      <c r="E93" s="27">
        <f t="shared" si="18"/>
        <v>44257</v>
      </c>
      <c r="F93" s="27">
        <f t="shared" si="21"/>
        <v>44275</v>
      </c>
      <c r="G93" s="27">
        <f t="shared" si="22"/>
        <v>44271</v>
      </c>
      <c r="H93" s="5"/>
      <c r="I93" s="5"/>
      <c r="J93" s="5"/>
      <c r="K93" s="5"/>
      <c r="L93" s="5"/>
      <c r="M93" s="5"/>
      <c r="N93" s="5"/>
      <c r="O93" s="5"/>
    </row>
    <row r="94" spans="1:15" ht="15" hidden="1" customHeight="1" x14ac:dyDescent="0.2">
      <c r="A94" s="38">
        <v>9</v>
      </c>
      <c r="B94" s="91" t="s">
        <v>504</v>
      </c>
      <c r="C94" s="88">
        <f t="shared" si="24"/>
        <v>44253</v>
      </c>
      <c r="D94" s="27">
        <f t="shared" si="20"/>
        <v>44260</v>
      </c>
      <c r="E94" s="27">
        <f t="shared" si="18"/>
        <v>44264</v>
      </c>
      <c r="F94" s="27">
        <f t="shared" si="21"/>
        <v>44282</v>
      </c>
      <c r="G94" s="27">
        <f t="shared" si="22"/>
        <v>44278</v>
      </c>
      <c r="H94" s="5"/>
      <c r="I94" s="5"/>
      <c r="J94" s="5"/>
      <c r="K94" s="5"/>
      <c r="L94" s="5"/>
      <c r="M94" s="5"/>
      <c r="N94" s="5"/>
      <c r="O94" s="5"/>
    </row>
    <row r="95" spans="1:15" ht="15" hidden="1" customHeight="1" x14ac:dyDescent="0.2">
      <c r="A95" s="38">
        <v>10</v>
      </c>
      <c r="B95" s="91" t="s">
        <v>507</v>
      </c>
      <c r="C95" s="88">
        <f t="shared" si="24"/>
        <v>44260</v>
      </c>
      <c r="D95" s="27">
        <f t="shared" si="20"/>
        <v>44267</v>
      </c>
      <c r="E95" s="27">
        <f t="shared" si="18"/>
        <v>44271</v>
      </c>
      <c r="F95" s="27">
        <f t="shared" si="21"/>
        <v>44289</v>
      </c>
      <c r="G95" s="27">
        <f t="shared" si="22"/>
        <v>44285</v>
      </c>
      <c r="H95" s="5"/>
      <c r="I95" s="5"/>
      <c r="J95" s="5"/>
      <c r="K95" s="5"/>
      <c r="L95" s="5"/>
      <c r="M95" s="5"/>
      <c r="N95" s="5"/>
      <c r="O95" s="5"/>
    </row>
    <row r="96" spans="1:15" ht="15" hidden="1" customHeight="1" x14ac:dyDescent="0.2">
      <c r="A96" s="38">
        <v>11</v>
      </c>
      <c r="B96" s="91" t="s">
        <v>514</v>
      </c>
      <c r="C96" s="88">
        <f t="shared" si="24"/>
        <v>44267</v>
      </c>
      <c r="D96" s="27">
        <f t="shared" si="20"/>
        <v>44274</v>
      </c>
      <c r="E96" s="27">
        <f t="shared" si="18"/>
        <v>44278</v>
      </c>
      <c r="F96" s="27">
        <f t="shared" si="21"/>
        <v>44296</v>
      </c>
      <c r="G96" s="27">
        <f t="shared" si="22"/>
        <v>44292</v>
      </c>
      <c r="H96" s="5"/>
      <c r="I96" s="5"/>
      <c r="J96" s="5"/>
      <c r="K96" s="5"/>
      <c r="L96" s="5"/>
      <c r="M96" s="5"/>
      <c r="N96" s="5"/>
      <c r="O96" s="5"/>
    </row>
    <row r="97" spans="1:15" ht="15" hidden="1" customHeight="1" x14ac:dyDescent="0.2">
      <c r="A97" s="45">
        <v>12</v>
      </c>
      <c r="B97" s="11" t="s">
        <v>524</v>
      </c>
      <c r="C97" s="88">
        <f t="shared" si="24"/>
        <v>44274</v>
      </c>
      <c r="D97" s="44">
        <f t="shared" si="20"/>
        <v>44281</v>
      </c>
      <c r="E97" s="44">
        <f t="shared" si="18"/>
        <v>44285</v>
      </c>
      <c r="F97" s="27">
        <f t="shared" si="21"/>
        <v>44303</v>
      </c>
      <c r="G97" s="27">
        <f t="shared" si="22"/>
        <v>44299</v>
      </c>
      <c r="H97" s="5"/>
      <c r="I97" s="5"/>
      <c r="J97" s="5"/>
      <c r="K97" s="5"/>
      <c r="L97" s="5"/>
      <c r="M97" s="5"/>
      <c r="N97" s="5"/>
      <c r="O97" s="5"/>
    </row>
    <row r="98" spans="1:15" ht="15" hidden="1" customHeight="1" x14ac:dyDescent="0.2">
      <c r="A98" s="45">
        <v>13</v>
      </c>
      <c r="B98" s="11" t="s">
        <v>527</v>
      </c>
      <c r="C98" s="88">
        <f t="shared" si="24"/>
        <v>44281</v>
      </c>
      <c r="D98" s="27">
        <f t="shared" si="20"/>
        <v>44288</v>
      </c>
      <c r="E98" s="27">
        <f t="shared" si="18"/>
        <v>44292</v>
      </c>
      <c r="F98" s="27">
        <f t="shared" si="21"/>
        <v>44310</v>
      </c>
      <c r="G98" s="27">
        <f t="shared" si="22"/>
        <v>44306</v>
      </c>
      <c r="H98" s="5"/>
      <c r="I98" s="5"/>
      <c r="J98" s="5"/>
      <c r="K98" s="5"/>
      <c r="L98" s="5"/>
      <c r="M98" s="5"/>
      <c r="N98" s="5"/>
      <c r="O98" s="5"/>
    </row>
    <row r="99" spans="1:15" ht="15" hidden="1" customHeight="1" x14ac:dyDescent="0.2">
      <c r="A99" s="42">
        <v>14</v>
      </c>
      <c r="B99" s="14" t="s">
        <v>534</v>
      </c>
      <c r="C99" s="89">
        <f t="shared" si="24"/>
        <v>44288</v>
      </c>
      <c r="D99" s="29">
        <f t="shared" si="20"/>
        <v>44295</v>
      </c>
      <c r="E99" s="29">
        <f t="shared" si="18"/>
        <v>44299</v>
      </c>
      <c r="F99" s="29">
        <f t="shared" si="21"/>
        <v>44317</v>
      </c>
      <c r="G99" s="29">
        <f t="shared" si="22"/>
        <v>44313</v>
      </c>
      <c r="H99" s="5"/>
      <c r="I99" s="5"/>
      <c r="J99" s="5"/>
      <c r="K99" s="5"/>
      <c r="L99" s="5"/>
      <c r="M99" s="5"/>
      <c r="N99" s="5"/>
      <c r="O99" s="5"/>
    </row>
    <row r="100" spans="1:15" ht="15" hidden="1" customHeight="1" x14ac:dyDescent="0.2">
      <c r="A100" s="42">
        <v>15</v>
      </c>
      <c r="B100" s="14" t="s">
        <v>540</v>
      </c>
      <c r="C100" s="89">
        <f t="shared" si="24"/>
        <v>44295</v>
      </c>
      <c r="D100" s="29">
        <f t="shared" si="20"/>
        <v>44302</v>
      </c>
      <c r="E100" s="29">
        <f t="shared" si="18"/>
        <v>44306</v>
      </c>
      <c r="F100" s="29">
        <f t="shared" si="21"/>
        <v>44324</v>
      </c>
      <c r="G100" s="29">
        <f t="shared" si="22"/>
        <v>44320</v>
      </c>
      <c r="H100" s="5"/>
      <c r="I100" s="5"/>
      <c r="J100" s="5"/>
      <c r="K100" s="5"/>
      <c r="L100" s="5"/>
      <c r="M100" s="5"/>
      <c r="N100" s="5"/>
      <c r="O100" s="5"/>
    </row>
    <row r="101" spans="1:15" ht="15" hidden="1" customHeight="1" x14ac:dyDescent="0.2">
      <c r="A101" s="42">
        <v>16</v>
      </c>
      <c r="B101" s="14" t="s">
        <v>549</v>
      </c>
      <c r="C101" s="89">
        <f t="shared" si="24"/>
        <v>44302</v>
      </c>
      <c r="D101" s="29">
        <f t="shared" si="20"/>
        <v>44309</v>
      </c>
      <c r="E101" s="29">
        <f t="shared" si="18"/>
        <v>44313</v>
      </c>
      <c r="F101" s="29">
        <f t="shared" si="21"/>
        <v>44331</v>
      </c>
      <c r="G101" s="29">
        <f t="shared" si="22"/>
        <v>44327</v>
      </c>
      <c r="H101" s="5"/>
      <c r="I101" s="5"/>
      <c r="J101" s="5"/>
      <c r="K101" s="5"/>
      <c r="L101" s="5"/>
      <c r="M101" s="5"/>
      <c r="N101" s="5"/>
      <c r="O101" s="5"/>
    </row>
    <row r="102" spans="1:15" ht="15" hidden="1" customHeight="1" x14ac:dyDescent="0.2">
      <c r="A102" s="42">
        <v>17</v>
      </c>
      <c r="B102" s="14" t="s">
        <v>554</v>
      </c>
      <c r="C102" s="89">
        <f t="shared" si="24"/>
        <v>44309</v>
      </c>
      <c r="D102" s="29">
        <f t="shared" si="20"/>
        <v>44316</v>
      </c>
      <c r="E102" s="29">
        <f t="shared" si="18"/>
        <v>44320</v>
      </c>
      <c r="F102" s="29">
        <f t="shared" si="21"/>
        <v>44338</v>
      </c>
      <c r="G102" s="29">
        <f t="shared" si="22"/>
        <v>44334</v>
      </c>
      <c r="H102" s="5"/>
      <c r="I102" s="5"/>
      <c r="J102" s="5"/>
      <c r="K102" s="5"/>
      <c r="L102" s="5"/>
      <c r="M102" s="5"/>
      <c r="N102" s="5"/>
      <c r="O102" s="5"/>
    </row>
    <row r="103" spans="1:15" ht="15" hidden="1" customHeight="1" x14ac:dyDescent="0.2">
      <c r="A103" s="42">
        <v>18</v>
      </c>
      <c r="B103" s="14" t="s">
        <v>561</v>
      </c>
      <c r="C103" s="89">
        <f t="shared" si="24"/>
        <v>44316</v>
      </c>
      <c r="D103" s="29">
        <f t="shared" si="20"/>
        <v>44323</v>
      </c>
      <c r="E103" s="29">
        <f t="shared" si="18"/>
        <v>44327</v>
      </c>
      <c r="F103" s="29">
        <f t="shared" si="21"/>
        <v>44345</v>
      </c>
      <c r="G103" s="29">
        <f t="shared" si="22"/>
        <v>44341</v>
      </c>
      <c r="H103" s="5"/>
      <c r="I103" s="5"/>
      <c r="J103" s="5"/>
      <c r="K103" s="5"/>
      <c r="L103" s="5"/>
      <c r="M103" s="5"/>
      <c r="N103" s="5"/>
      <c r="O103" s="5"/>
    </row>
    <row r="104" spans="1:15" ht="15" hidden="1" customHeight="1" x14ac:dyDescent="0.2">
      <c r="A104" s="42">
        <v>19</v>
      </c>
      <c r="B104" s="14" t="s">
        <v>568</v>
      </c>
      <c r="C104" s="89">
        <f t="shared" ref="C104:C111" si="25">D104-7</f>
        <v>44323</v>
      </c>
      <c r="D104" s="29">
        <f t="shared" si="20"/>
        <v>44330</v>
      </c>
      <c r="E104" s="29">
        <f t="shared" si="18"/>
        <v>44334</v>
      </c>
      <c r="F104" s="29">
        <f t="shared" si="21"/>
        <v>44352</v>
      </c>
      <c r="G104" s="29">
        <f t="shared" si="22"/>
        <v>44348</v>
      </c>
      <c r="H104" s="5"/>
      <c r="I104" s="5"/>
      <c r="J104" s="5"/>
      <c r="K104" s="5"/>
      <c r="L104" s="5"/>
      <c r="M104" s="5"/>
      <c r="N104" s="5"/>
      <c r="O104" s="5"/>
    </row>
    <row r="105" spans="1:15" ht="15" hidden="1" customHeight="1" x14ac:dyDescent="0.2">
      <c r="A105" s="38">
        <v>20</v>
      </c>
      <c r="B105" s="11" t="s">
        <v>576</v>
      </c>
      <c r="C105" s="88">
        <f t="shared" si="25"/>
        <v>44330</v>
      </c>
      <c r="D105" s="27">
        <f t="shared" si="20"/>
        <v>44337</v>
      </c>
      <c r="E105" s="27">
        <f t="shared" si="18"/>
        <v>44341</v>
      </c>
      <c r="F105" s="27">
        <f t="shared" si="21"/>
        <v>44359</v>
      </c>
      <c r="G105" s="27">
        <f t="shared" si="22"/>
        <v>44355</v>
      </c>
      <c r="H105" s="5"/>
      <c r="I105" s="5"/>
      <c r="J105" s="5"/>
      <c r="K105" s="5"/>
      <c r="L105" s="5"/>
      <c r="M105" s="5"/>
      <c r="N105" s="5"/>
      <c r="O105" s="5"/>
    </row>
    <row r="106" spans="1:15" ht="15" hidden="1" customHeight="1" x14ac:dyDescent="0.2">
      <c r="A106" s="38">
        <v>21</v>
      </c>
      <c r="B106" s="33" t="s">
        <v>585</v>
      </c>
      <c r="C106" s="88">
        <f t="shared" si="25"/>
        <v>44337</v>
      </c>
      <c r="D106" s="27">
        <f t="shared" si="20"/>
        <v>44344</v>
      </c>
      <c r="E106" s="27">
        <f t="shared" si="18"/>
        <v>44348</v>
      </c>
      <c r="F106" s="27">
        <f t="shared" si="21"/>
        <v>44366</v>
      </c>
      <c r="G106" s="27">
        <f t="shared" si="22"/>
        <v>44362</v>
      </c>
      <c r="H106" s="5"/>
      <c r="I106" s="5"/>
      <c r="J106" s="5"/>
      <c r="K106" s="5"/>
      <c r="L106" s="5"/>
      <c r="M106" s="5"/>
      <c r="N106" s="5"/>
      <c r="O106" s="5"/>
    </row>
    <row r="107" spans="1:15" ht="15" hidden="1" customHeight="1" x14ac:dyDescent="0.2">
      <c r="A107" s="85">
        <v>22</v>
      </c>
      <c r="B107" s="34" t="s">
        <v>594</v>
      </c>
      <c r="C107" s="89">
        <f t="shared" si="25"/>
        <v>44344</v>
      </c>
      <c r="D107" s="29">
        <f t="shared" si="20"/>
        <v>44351</v>
      </c>
      <c r="E107" s="29">
        <f t="shared" si="18"/>
        <v>44355</v>
      </c>
      <c r="F107" s="29">
        <f t="shared" si="21"/>
        <v>44373</v>
      </c>
      <c r="G107" s="29">
        <f t="shared" si="22"/>
        <v>44369</v>
      </c>
      <c r="H107" s="5"/>
      <c r="I107" s="5"/>
      <c r="J107" s="5"/>
      <c r="K107" s="5"/>
      <c r="L107" s="5"/>
      <c r="M107" s="5"/>
      <c r="N107" s="5"/>
      <c r="O107" s="5"/>
    </row>
    <row r="108" spans="1:15" ht="15" hidden="1" customHeight="1" x14ac:dyDescent="0.2">
      <c r="A108" s="85">
        <v>23</v>
      </c>
      <c r="B108" s="34" t="s">
        <v>600</v>
      </c>
      <c r="C108" s="89">
        <f t="shared" si="25"/>
        <v>44351</v>
      </c>
      <c r="D108" s="29">
        <f t="shared" si="20"/>
        <v>44358</v>
      </c>
      <c r="E108" s="29">
        <f t="shared" si="18"/>
        <v>44362</v>
      </c>
      <c r="F108" s="29">
        <f t="shared" si="21"/>
        <v>44380</v>
      </c>
      <c r="G108" s="29">
        <f t="shared" si="22"/>
        <v>44376</v>
      </c>
      <c r="H108" s="5"/>
      <c r="I108" s="5"/>
      <c r="J108" s="5"/>
      <c r="K108" s="5"/>
      <c r="L108" s="5"/>
      <c r="M108" s="5"/>
      <c r="N108" s="5"/>
      <c r="O108" s="5"/>
    </row>
    <row r="109" spans="1:15" ht="15" hidden="1" customHeight="1" x14ac:dyDescent="0.2">
      <c r="A109" s="85">
        <v>24</v>
      </c>
      <c r="B109" s="34" t="s">
        <v>604</v>
      </c>
      <c r="C109" s="89">
        <f t="shared" si="25"/>
        <v>44358</v>
      </c>
      <c r="D109" s="29">
        <f t="shared" si="20"/>
        <v>44365</v>
      </c>
      <c r="E109" s="29">
        <f t="shared" si="18"/>
        <v>44369</v>
      </c>
      <c r="F109" s="29">
        <f t="shared" si="21"/>
        <v>44387</v>
      </c>
      <c r="G109" s="29">
        <f t="shared" si="22"/>
        <v>44383</v>
      </c>
      <c r="H109" s="5"/>
      <c r="I109" s="5"/>
      <c r="J109" s="5"/>
      <c r="K109" s="5"/>
      <c r="L109" s="5"/>
      <c r="M109" s="5"/>
      <c r="N109" s="5"/>
      <c r="O109" s="5"/>
    </row>
    <row r="110" spans="1:15" ht="15" hidden="1" customHeight="1" x14ac:dyDescent="0.2">
      <c r="A110" s="85">
        <v>25</v>
      </c>
      <c r="B110" s="34" t="s">
        <v>610</v>
      </c>
      <c r="C110" s="89">
        <f t="shared" si="25"/>
        <v>44365</v>
      </c>
      <c r="D110" s="29">
        <f t="shared" si="20"/>
        <v>44372</v>
      </c>
      <c r="E110" s="29">
        <f t="shared" si="18"/>
        <v>44376</v>
      </c>
      <c r="F110" s="29">
        <f t="shared" si="21"/>
        <v>44394</v>
      </c>
      <c r="G110" s="29">
        <f t="shared" si="22"/>
        <v>44390</v>
      </c>
      <c r="H110" s="5"/>
      <c r="I110" s="5"/>
      <c r="J110" s="5"/>
      <c r="K110" s="5"/>
      <c r="L110" s="5"/>
      <c r="M110" s="5"/>
      <c r="N110" s="5"/>
      <c r="O110" s="5"/>
    </row>
    <row r="111" spans="1:15" ht="15" hidden="1" customHeight="1" x14ac:dyDescent="0.2">
      <c r="A111" s="85">
        <v>26</v>
      </c>
      <c r="B111" s="34" t="s">
        <v>617</v>
      </c>
      <c r="C111" s="89">
        <f t="shared" si="25"/>
        <v>44372</v>
      </c>
      <c r="D111" s="29">
        <f t="shared" si="20"/>
        <v>44379</v>
      </c>
      <c r="E111" s="29">
        <f t="shared" si="18"/>
        <v>44383</v>
      </c>
      <c r="F111" s="29">
        <f t="shared" si="21"/>
        <v>44401</v>
      </c>
      <c r="G111" s="29">
        <f t="shared" si="22"/>
        <v>44397</v>
      </c>
      <c r="H111" s="5"/>
      <c r="I111" s="5"/>
      <c r="J111" s="5"/>
      <c r="K111" s="5"/>
      <c r="L111" s="5"/>
      <c r="M111" s="5"/>
      <c r="N111" s="5"/>
      <c r="O111" s="5"/>
    </row>
    <row r="112" spans="1:15" ht="15" hidden="1" customHeight="1" x14ac:dyDescent="0.2">
      <c r="A112" s="85">
        <v>27</v>
      </c>
      <c r="B112" s="34" t="s">
        <v>624</v>
      </c>
      <c r="C112" s="89">
        <f t="shared" ref="C112:C120" si="26">D112-7</f>
        <v>44379</v>
      </c>
      <c r="D112" s="29">
        <f t="shared" si="20"/>
        <v>44386</v>
      </c>
      <c r="E112" s="29">
        <f t="shared" si="18"/>
        <v>44390</v>
      </c>
      <c r="F112" s="29">
        <f t="shared" si="21"/>
        <v>44408</v>
      </c>
      <c r="G112" s="29">
        <f t="shared" si="22"/>
        <v>44404</v>
      </c>
      <c r="H112" s="5"/>
      <c r="I112" s="5"/>
      <c r="J112" s="5"/>
      <c r="K112" s="5"/>
      <c r="L112" s="5"/>
      <c r="M112" s="5"/>
      <c r="N112" s="5"/>
      <c r="O112" s="5"/>
    </row>
    <row r="113" spans="1:15" ht="15" hidden="1" customHeight="1" x14ac:dyDescent="0.2">
      <c r="A113" s="85">
        <v>28</v>
      </c>
      <c r="B113" s="34" t="s">
        <v>634</v>
      </c>
      <c r="C113" s="89">
        <f t="shared" si="26"/>
        <v>44386</v>
      </c>
      <c r="D113" s="29">
        <f t="shared" si="20"/>
        <v>44393</v>
      </c>
      <c r="E113" s="29">
        <f t="shared" ref="E113:E146" si="27">D113+4</f>
        <v>44397</v>
      </c>
      <c r="F113" s="29">
        <f t="shared" si="21"/>
        <v>44415</v>
      </c>
      <c r="G113" s="29">
        <f t="shared" si="22"/>
        <v>44411</v>
      </c>
      <c r="H113" s="5"/>
      <c r="I113" s="5"/>
      <c r="J113" s="5"/>
      <c r="K113" s="5"/>
      <c r="L113" s="5"/>
      <c r="M113" s="5"/>
      <c r="N113" s="5"/>
      <c r="O113" s="5"/>
    </row>
    <row r="114" spans="1:15" ht="15" hidden="1" customHeight="1" x14ac:dyDescent="0.2">
      <c r="A114" s="85">
        <v>29</v>
      </c>
      <c r="B114" s="34" t="s">
        <v>640</v>
      </c>
      <c r="C114" s="89">
        <f t="shared" si="26"/>
        <v>44393</v>
      </c>
      <c r="D114" s="29">
        <f t="shared" si="20"/>
        <v>44400</v>
      </c>
      <c r="E114" s="29">
        <f t="shared" si="27"/>
        <v>44404</v>
      </c>
      <c r="F114" s="29">
        <f t="shared" si="21"/>
        <v>44422</v>
      </c>
      <c r="G114" s="29">
        <f t="shared" si="22"/>
        <v>44418</v>
      </c>
      <c r="H114" s="5"/>
      <c r="I114" s="5"/>
      <c r="J114" s="5"/>
      <c r="K114" s="5"/>
      <c r="L114" s="5"/>
      <c r="M114" s="5"/>
      <c r="N114" s="5"/>
      <c r="O114" s="5"/>
    </row>
    <row r="115" spans="1:15" ht="15" hidden="1" customHeight="1" x14ac:dyDescent="0.2">
      <c r="A115" s="38">
        <v>30</v>
      </c>
      <c r="B115" s="11" t="s">
        <v>646</v>
      </c>
      <c r="C115" s="88">
        <f t="shared" si="26"/>
        <v>44400</v>
      </c>
      <c r="D115" s="27">
        <f t="shared" si="20"/>
        <v>44407</v>
      </c>
      <c r="E115" s="27">
        <f t="shared" si="27"/>
        <v>44411</v>
      </c>
      <c r="F115" s="27">
        <f t="shared" si="21"/>
        <v>44429</v>
      </c>
      <c r="G115" s="27">
        <f t="shared" si="22"/>
        <v>44425</v>
      </c>
      <c r="H115" s="5"/>
      <c r="I115" s="5"/>
      <c r="J115" s="5"/>
      <c r="K115" s="5"/>
      <c r="L115" s="5"/>
      <c r="M115" s="5"/>
      <c r="N115" s="5"/>
      <c r="O115" s="5"/>
    </row>
    <row r="116" spans="1:15" ht="15" hidden="1" customHeight="1" x14ac:dyDescent="0.2">
      <c r="A116" s="85">
        <v>31</v>
      </c>
      <c r="B116" s="14" t="s">
        <v>653</v>
      </c>
      <c r="C116" s="89">
        <f t="shared" si="26"/>
        <v>44407</v>
      </c>
      <c r="D116" s="29">
        <f t="shared" si="20"/>
        <v>44414</v>
      </c>
      <c r="E116" s="29">
        <f t="shared" si="27"/>
        <v>44418</v>
      </c>
      <c r="F116" s="29">
        <f t="shared" ref="F116:F147" si="28">E116+18</f>
        <v>44436</v>
      </c>
      <c r="G116" s="29">
        <f t="shared" ref="G116:G147" si="29">D116+18</f>
        <v>44432</v>
      </c>
      <c r="H116" s="5"/>
      <c r="I116" s="5"/>
      <c r="J116" s="5"/>
      <c r="K116" s="5"/>
      <c r="L116" s="5"/>
      <c r="M116" s="5"/>
      <c r="N116" s="5"/>
      <c r="O116" s="5"/>
    </row>
    <row r="117" spans="1:15" ht="15" hidden="1" customHeight="1" x14ac:dyDescent="0.2">
      <c r="A117" s="85">
        <v>32</v>
      </c>
      <c r="B117" s="14" t="s">
        <v>663</v>
      </c>
      <c r="C117" s="89">
        <f t="shared" si="26"/>
        <v>44414</v>
      </c>
      <c r="D117" s="29">
        <f t="shared" si="20"/>
        <v>44421</v>
      </c>
      <c r="E117" s="29">
        <f t="shared" si="27"/>
        <v>44425</v>
      </c>
      <c r="F117" s="29">
        <f t="shared" si="28"/>
        <v>44443</v>
      </c>
      <c r="G117" s="29">
        <f t="shared" si="29"/>
        <v>44439</v>
      </c>
      <c r="H117" s="5"/>
      <c r="I117" s="5"/>
      <c r="J117" s="5"/>
      <c r="K117" s="5"/>
      <c r="L117" s="5"/>
      <c r="M117" s="5"/>
      <c r="N117" s="5"/>
      <c r="O117" s="5"/>
    </row>
    <row r="118" spans="1:15" ht="15" hidden="1" customHeight="1" x14ac:dyDescent="0.2">
      <c r="A118" s="85">
        <v>33</v>
      </c>
      <c r="B118" s="14" t="s">
        <v>669</v>
      </c>
      <c r="C118" s="89">
        <f t="shared" si="26"/>
        <v>44421</v>
      </c>
      <c r="D118" s="29">
        <f t="shared" si="20"/>
        <v>44428</v>
      </c>
      <c r="E118" s="29">
        <f t="shared" si="27"/>
        <v>44432</v>
      </c>
      <c r="F118" s="29">
        <f t="shared" si="28"/>
        <v>44450</v>
      </c>
      <c r="G118" s="29">
        <f t="shared" si="29"/>
        <v>44446</v>
      </c>
      <c r="H118" s="5"/>
      <c r="I118" s="5"/>
      <c r="J118" s="5"/>
      <c r="K118" s="5"/>
      <c r="L118" s="5"/>
      <c r="M118" s="5"/>
      <c r="N118" s="5"/>
      <c r="O118" s="5"/>
    </row>
    <row r="119" spans="1:15" ht="15" hidden="1" customHeight="1" x14ac:dyDescent="0.2">
      <c r="A119" s="85">
        <v>34</v>
      </c>
      <c r="B119" s="14" t="s">
        <v>675</v>
      </c>
      <c r="C119" s="89">
        <f t="shared" si="26"/>
        <v>44428</v>
      </c>
      <c r="D119" s="29">
        <f t="shared" si="20"/>
        <v>44435</v>
      </c>
      <c r="E119" s="29">
        <f t="shared" si="27"/>
        <v>44439</v>
      </c>
      <c r="F119" s="29">
        <f t="shared" si="28"/>
        <v>44457</v>
      </c>
      <c r="G119" s="29">
        <f t="shared" si="29"/>
        <v>44453</v>
      </c>
      <c r="H119" s="5"/>
      <c r="I119" s="5"/>
      <c r="J119" s="5"/>
      <c r="K119" s="5"/>
      <c r="L119" s="5"/>
      <c r="M119" s="5"/>
      <c r="N119" s="5"/>
      <c r="O119" s="5"/>
    </row>
    <row r="120" spans="1:15" ht="15" hidden="1" customHeight="1" x14ac:dyDescent="0.2">
      <c r="A120" s="85">
        <v>35</v>
      </c>
      <c r="B120" s="14" t="s">
        <v>676</v>
      </c>
      <c r="C120" s="89">
        <f t="shared" si="26"/>
        <v>44435</v>
      </c>
      <c r="D120" s="29">
        <f t="shared" si="20"/>
        <v>44442</v>
      </c>
      <c r="E120" s="29">
        <f t="shared" si="27"/>
        <v>44446</v>
      </c>
      <c r="F120" s="29">
        <f t="shared" si="28"/>
        <v>44464</v>
      </c>
      <c r="G120" s="29">
        <f t="shared" si="29"/>
        <v>44460</v>
      </c>
      <c r="H120" s="5"/>
      <c r="I120" s="5"/>
      <c r="J120" s="5"/>
      <c r="K120" s="5"/>
      <c r="L120" s="5"/>
      <c r="M120" s="5"/>
      <c r="N120" s="5"/>
      <c r="O120" s="5"/>
    </row>
    <row r="121" spans="1:15" ht="15" hidden="1" customHeight="1" x14ac:dyDescent="0.2">
      <c r="A121" s="85">
        <v>36</v>
      </c>
      <c r="B121" s="14" t="s">
        <v>689</v>
      </c>
      <c r="C121" s="89">
        <f t="shared" ref="C121:C131" si="30">D121-7</f>
        <v>44442</v>
      </c>
      <c r="D121" s="29">
        <f>D120+7</f>
        <v>44449</v>
      </c>
      <c r="E121" s="29">
        <f t="shared" si="27"/>
        <v>44453</v>
      </c>
      <c r="F121" s="29">
        <f t="shared" si="28"/>
        <v>44471</v>
      </c>
      <c r="G121" s="29">
        <f t="shared" si="29"/>
        <v>44467</v>
      </c>
      <c r="H121" s="5"/>
      <c r="I121" s="5"/>
      <c r="J121" s="5"/>
      <c r="K121" s="5"/>
      <c r="L121" s="5"/>
      <c r="M121" s="5"/>
      <c r="N121" s="5"/>
      <c r="O121" s="5"/>
    </row>
    <row r="122" spans="1:15" ht="15" hidden="1" customHeight="1" x14ac:dyDescent="0.2">
      <c r="A122" s="85">
        <v>37</v>
      </c>
      <c r="B122" s="14" t="s">
        <v>695</v>
      </c>
      <c r="C122" s="89">
        <f t="shared" si="30"/>
        <v>44449</v>
      </c>
      <c r="D122" s="29">
        <f>D121+7</f>
        <v>44456</v>
      </c>
      <c r="E122" s="29">
        <f t="shared" si="27"/>
        <v>44460</v>
      </c>
      <c r="F122" s="29">
        <f t="shared" si="28"/>
        <v>44478</v>
      </c>
      <c r="G122" s="29">
        <f t="shared" si="29"/>
        <v>44474</v>
      </c>
      <c r="H122" s="5"/>
      <c r="I122" s="5"/>
      <c r="J122" s="5"/>
      <c r="K122" s="5"/>
      <c r="L122" s="5"/>
      <c r="M122" s="5"/>
      <c r="N122" s="5"/>
      <c r="O122" s="5"/>
    </row>
    <row r="123" spans="1:15" ht="15" hidden="1" customHeight="1" x14ac:dyDescent="0.2">
      <c r="A123" s="85">
        <v>38</v>
      </c>
      <c r="B123" s="14" t="s">
        <v>7</v>
      </c>
      <c r="C123" s="89">
        <f t="shared" si="30"/>
        <v>44456</v>
      </c>
      <c r="D123" s="29">
        <f>D122+7</f>
        <v>44463</v>
      </c>
      <c r="E123" s="29">
        <f t="shared" si="27"/>
        <v>44467</v>
      </c>
      <c r="F123" s="29">
        <f t="shared" si="28"/>
        <v>44485</v>
      </c>
      <c r="G123" s="29">
        <f t="shared" si="29"/>
        <v>44481</v>
      </c>
      <c r="H123" s="5"/>
      <c r="I123" s="5"/>
      <c r="J123" s="5"/>
      <c r="K123" s="5"/>
      <c r="L123" s="5"/>
      <c r="M123" s="5"/>
      <c r="N123" s="5"/>
      <c r="O123" s="5"/>
    </row>
    <row r="124" spans="1:15" ht="15" hidden="1" customHeight="1" x14ac:dyDescent="0.2">
      <c r="A124" s="85">
        <v>39</v>
      </c>
      <c r="B124" s="14" t="s">
        <v>7</v>
      </c>
      <c r="C124" s="89">
        <f t="shared" si="30"/>
        <v>44463</v>
      </c>
      <c r="D124" s="29">
        <f>D123+7</f>
        <v>44470</v>
      </c>
      <c r="E124" s="29">
        <f t="shared" si="27"/>
        <v>44474</v>
      </c>
      <c r="F124" s="29">
        <f t="shared" si="28"/>
        <v>44492</v>
      </c>
      <c r="G124" s="29">
        <f t="shared" si="29"/>
        <v>44488</v>
      </c>
      <c r="H124" s="5"/>
      <c r="I124" s="5"/>
      <c r="J124" s="5"/>
      <c r="K124" s="5"/>
      <c r="L124" s="5"/>
      <c r="M124" s="5"/>
      <c r="N124" s="5"/>
      <c r="O124" s="5"/>
    </row>
    <row r="125" spans="1:15" ht="15" hidden="1" customHeight="1" x14ac:dyDescent="0.2">
      <c r="A125" s="85">
        <v>40</v>
      </c>
      <c r="B125" s="14" t="s">
        <v>710</v>
      </c>
      <c r="C125" s="89">
        <f t="shared" si="30"/>
        <v>44472</v>
      </c>
      <c r="D125" s="29">
        <f>D124+9</f>
        <v>44479</v>
      </c>
      <c r="E125" s="29">
        <f t="shared" si="27"/>
        <v>44483</v>
      </c>
      <c r="F125" s="29">
        <f t="shared" si="28"/>
        <v>44501</v>
      </c>
      <c r="G125" s="29">
        <f t="shared" si="29"/>
        <v>44497</v>
      </c>
      <c r="H125" s="5"/>
      <c r="I125" s="5"/>
      <c r="J125" s="5"/>
      <c r="K125" s="5"/>
      <c r="L125" s="5"/>
      <c r="M125" s="5"/>
      <c r="N125" s="5"/>
      <c r="O125" s="5"/>
    </row>
    <row r="126" spans="1:15" ht="15" hidden="1" customHeight="1" x14ac:dyDescent="0.2">
      <c r="A126" s="38">
        <v>41</v>
      </c>
      <c r="B126" s="11" t="s">
        <v>717</v>
      </c>
      <c r="C126" s="88">
        <f t="shared" si="30"/>
        <v>44477</v>
      </c>
      <c r="D126" s="27">
        <f>D125+5</f>
        <v>44484</v>
      </c>
      <c r="E126" s="27">
        <f t="shared" si="27"/>
        <v>44488</v>
      </c>
      <c r="F126" s="27">
        <f t="shared" si="28"/>
        <v>44506</v>
      </c>
      <c r="G126" s="27">
        <f t="shared" si="29"/>
        <v>44502</v>
      </c>
      <c r="H126" s="5"/>
      <c r="I126" s="5"/>
      <c r="J126" s="5"/>
      <c r="K126" s="5"/>
      <c r="L126" s="5"/>
      <c r="M126" s="5"/>
      <c r="N126" s="5"/>
      <c r="O126" s="5"/>
    </row>
    <row r="127" spans="1:15" ht="15" hidden="1" customHeight="1" x14ac:dyDescent="0.2">
      <c r="A127" s="85">
        <v>42</v>
      </c>
      <c r="B127" s="14" t="s">
        <v>722</v>
      </c>
      <c r="C127" s="89">
        <f t="shared" si="30"/>
        <v>44484</v>
      </c>
      <c r="D127" s="29">
        <f>D126+7</f>
        <v>44491</v>
      </c>
      <c r="E127" s="29">
        <f t="shared" si="27"/>
        <v>44495</v>
      </c>
      <c r="F127" s="29">
        <f t="shared" si="28"/>
        <v>44513</v>
      </c>
      <c r="G127" s="29">
        <f t="shared" si="29"/>
        <v>44509</v>
      </c>
      <c r="H127" s="5"/>
      <c r="I127" s="5"/>
      <c r="J127" s="5"/>
      <c r="K127" s="5"/>
      <c r="L127" s="5"/>
      <c r="M127" s="5"/>
      <c r="N127" s="5"/>
      <c r="O127" s="5"/>
    </row>
    <row r="128" spans="1:15" ht="15" hidden="1" customHeight="1" x14ac:dyDescent="0.2">
      <c r="A128" s="85">
        <v>43</v>
      </c>
      <c r="B128" s="14" t="s">
        <v>727</v>
      </c>
      <c r="C128" s="89">
        <f t="shared" si="30"/>
        <v>44491</v>
      </c>
      <c r="D128" s="29">
        <f>D127+7</f>
        <v>44498</v>
      </c>
      <c r="E128" s="29">
        <f t="shared" si="27"/>
        <v>44502</v>
      </c>
      <c r="F128" s="29">
        <f t="shared" si="28"/>
        <v>44520</v>
      </c>
      <c r="G128" s="29">
        <f t="shared" si="29"/>
        <v>44516</v>
      </c>
      <c r="H128" s="5"/>
      <c r="I128" s="5"/>
      <c r="J128" s="5"/>
      <c r="K128" s="5"/>
      <c r="L128" s="5"/>
      <c r="M128" s="5"/>
      <c r="N128" s="5"/>
      <c r="O128" s="5"/>
    </row>
    <row r="129" spans="1:15" ht="15" hidden="1" customHeight="1" x14ac:dyDescent="0.2">
      <c r="A129" s="85">
        <v>44</v>
      </c>
      <c r="B129" s="14" t="s">
        <v>734</v>
      </c>
      <c r="C129" s="89">
        <f t="shared" si="30"/>
        <v>44498</v>
      </c>
      <c r="D129" s="29">
        <f>D128+7</f>
        <v>44505</v>
      </c>
      <c r="E129" s="29">
        <f t="shared" si="27"/>
        <v>44509</v>
      </c>
      <c r="F129" s="29">
        <f t="shared" si="28"/>
        <v>44527</v>
      </c>
      <c r="G129" s="29">
        <f t="shared" si="29"/>
        <v>44523</v>
      </c>
      <c r="H129" s="5"/>
      <c r="I129" s="5"/>
      <c r="J129" s="5"/>
      <c r="K129" s="5"/>
      <c r="L129" s="5"/>
      <c r="M129" s="5"/>
      <c r="N129" s="5"/>
      <c r="O129" s="5"/>
    </row>
    <row r="130" spans="1:15" ht="15" hidden="1" customHeight="1" x14ac:dyDescent="0.2">
      <c r="A130" s="85">
        <v>45</v>
      </c>
      <c r="B130" s="14" t="s">
        <v>740</v>
      </c>
      <c r="C130" s="89">
        <f t="shared" si="30"/>
        <v>44505</v>
      </c>
      <c r="D130" s="29">
        <f>D129+7</f>
        <v>44512</v>
      </c>
      <c r="E130" s="29">
        <f t="shared" si="27"/>
        <v>44516</v>
      </c>
      <c r="F130" s="29">
        <f t="shared" si="28"/>
        <v>44534</v>
      </c>
      <c r="G130" s="29">
        <f t="shared" si="29"/>
        <v>44530</v>
      </c>
      <c r="H130" s="5"/>
      <c r="I130" s="5"/>
      <c r="J130" s="5"/>
      <c r="K130" s="5"/>
      <c r="L130" s="5"/>
      <c r="M130" s="5"/>
      <c r="N130" s="5"/>
      <c r="O130" s="5"/>
    </row>
    <row r="131" spans="1:15" ht="15" hidden="1" customHeight="1" x14ac:dyDescent="0.2">
      <c r="A131" s="85">
        <v>46</v>
      </c>
      <c r="B131" s="14" t="s">
        <v>749</v>
      </c>
      <c r="C131" s="89">
        <f t="shared" si="30"/>
        <v>44512</v>
      </c>
      <c r="D131" s="29">
        <f>D130+7</f>
        <v>44519</v>
      </c>
      <c r="E131" s="29">
        <f t="shared" si="27"/>
        <v>44523</v>
      </c>
      <c r="F131" s="29">
        <f t="shared" si="28"/>
        <v>44541</v>
      </c>
      <c r="G131" s="29">
        <f t="shared" si="29"/>
        <v>44537</v>
      </c>
      <c r="H131" s="5"/>
      <c r="I131" s="5"/>
      <c r="J131" s="5"/>
      <c r="K131" s="5"/>
      <c r="L131" s="5"/>
      <c r="M131" s="5"/>
      <c r="N131" s="5"/>
      <c r="O131" s="5"/>
    </row>
    <row r="132" spans="1:15" ht="15" hidden="1" customHeight="1" x14ac:dyDescent="0.2">
      <c r="A132" s="85">
        <v>47</v>
      </c>
      <c r="B132" s="14" t="s">
        <v>753</v>
      </c>
      <c r="C132" s="89">
        <f t="shared" ref="C132:C145" si="31">D132-7</f>
        <v>44519</v>
      </c>
      <c r="D132" s="29">
        <f t="shared" ref="D132:D140" si="32">D131+7</f>
        <v>44526</v>
      </c>
      <c r="E132" s="29">
        <f t="shared" si="27"/>
        <v>44530</v>
      </c>
      <c r="F132" s="29">
        <f t="shared" si="28"/>
        <v>44548</v>
      </c>
      <c r="G132" s="29">
        <f t="shared" si="29"/>
        <v>44544</v>
      </c>
      <c r="H132" s="5"/>
      <c r="I132" s="5"/>
      <c r="J132" s="5"/>
      <c r="K132" s="5"/>
      <c r="L132" s="5"/>
      <c r="M132" s="5"/>
      <c r="N132" s="5"/>
      <c r="O132" s="5"/>
    </row>
    <row r="133" spans="1:15" ht="15" hidden="1" customHeight="1" x14ac:dyDescent="0.2">
      <c r="A133" s="85">
        <v>48</v>
      </c>
      <c r="B133" s="14" t="s">
        <v>757</v>
      </c>
      <c r="C133" s="89">
        <f t="shared" si="31"/>
        <v>44526</v>
      </c>
      <c r="D133" s="29">
        <f t="shared" si="32"/>
        <v>44533</v>
      </c>
      <c r="E133" s="29">
        <f t="shared" si="27"/>
        <v>44537</v>
      </c>
      <c r="F133" s="29">
        <f t="shared" si="28"/>
        <v>44555</v>
      </c>
      <c r="G133" s="29">
        <f t="shared" si="29"/>
        <v>44551</v>
      </c>
      <c r="H133" s="5"/>
      <c r="I133" s="5"/>
      <c r="J133" s="5"/>
      <c r="K133" s="5"/>
      <c r="L133" s="5"/>
      <c r="M133" s="5"/>
      <c r="N133" s="5"/>
      <c r="O133" s="5"/>
    </row>
    <row r="134" spans="1:15" ht="15" hidden="1" customHeight="1" x14ac:dyDescent="0.2">
      <c r="A134" s="85">
        <v>49</v>
      </c>
      <c r="B134" s="14" t="s">
        <v>759</v>
      </c>
      <c r="C134" s="89">
        <f t="shared" si="31"/>
        <v>44533</v>
      </c>
      <c r="D134" s="29">
        <f t="shared" si="32"/>
        <v>44540</v>
      </c>
      <c r="E134" s="29">
        <f t="shared" si="27"/>
        <v>44544</v>
      </c>
      <c r="F134" s="29">
        <f t="shared" si="28"/>
        <v>44562</v>
      </c>
      <c r="G134" s="29">
        <f t="shared" si="29"/>
        <v>44558</v>
      </c>
      <c r="H134" s="5"/>
      <c r="I134" s="5"/>
      <c r="J134" s="5"/>
      <c r="K134" s="5"/>
      <c r="L134" s="5"/>
      <c r="M134" s="5"/>
      <c r="N134" s="5"/>
      <c r="O134" s="5"/>
    </row>
    <row r="135" spans="1:15" ht="15" hidden="1" customHeight="1" x14ac:dyDescent="0.2">
      <c r="A135" s="85">
        <v>50</v>
      </c>
      <c r="B135" s="14" t="s">
        <v>763</v>
      </c>
      <c r="C135" s="89">
        <f t="shared" si="31"/>
        <v>44540</v>
      </c>
      <c r="D135" s="29">
        <f t="shared" si="32"/>
        <v>44547</v>
      </c>
      <c r="E135" s="29">
        <f t="shared" si="27"/>
        <v>44551</v>
      </c>
      <c r="F135" s="29">
        <f t="shared" si="28"/>
        <v>44569</v>
      </c>
      <c r="G135" s="29">
        <f t="shared" si="29"/>
        <v>44565</v>
      </c>
      <c r="H135" s="5"/>
      <c r="I135" s="5"/>
      <c r="J135" s="5"/>
      <c r="K135" s="5"/>
      <c r="L135" s="5"/>
      <c r="M135" s="5"/>
      <c r="N135" s="5"/>
      <c r="O135" s="5"/>
    </row>
    <row r="136" spans="1:15" ht="15" hidden="1" customHeight="1" x14ac:dyDescent="0.2">
      <c r="A136" s="85">
        <v>51</v>
      </c>
      <c r="B136" s="14" t="s">
        <v>767</v>
      </c>
      <c r="C136" s="89">
        <f t="shared" si="31"/>
        <v>44547</v>
      </c>
      <c r="D136" s="29">
        <f t="shared" si="32"/>
        <v>44554</v>
      </c>
      <c r="E136" s="29">
        <f t="shared" si="27"/>
        <v>44558</v>
      </c>
      <c r="F136" s="29">
        <f t="shared" si="28"/>
        <v>44576</v>
      </c>
      <c r="G136" s="29">
        <f t="shared" si="29"/>
        <v>44572</v>
      </c>
      <c r="H136" s="5"/>
      <c r="I136" s="5"/>
      <c r="J136" s="5"/>
      <c r="K136" s="5"/>
      <c r="L136" s="5"/>
      <c r="M136" s="5"/>
      <c r="N136" s="5"/>
      <c r="O136" s="5"/>
    </row>
    <row r="137" spans="1:15" ht="15" hidden="1" customHeight="1" x14ac:dyDescent="0.2">
      <c r="A137" s="85">
        <v>52</v>
      </c>
      <c r="B137" s="14" t="s">
        <v>781</v>
      </c>
      <c r="C137" s="89">
        <f t="shared" si="31"/>
        <v>44554</v>
      </c>
      <c r="D137" s="29">
        <f t="shared" si="32"/>
        <v>44561</v>
      </c>
      <c r="E137" s="29">
        <f t="shared" si="27"/>
        <v>44565</v>
      </c>
      <c r="F137" s="29">
        <f t="shared" si="28"/>
        <v>44583</v>
      </c>
      <c r="G137" s="29">
        <f t="shared" si="29"/>
        <v>44579</v>
      </c>
      <c r="H137" s="5"/>
      <c r="I137" s="5"/>
      <c r="J137" s="5"/>
      <c r="K137" s="5"/>
      <c r="L137" s="5"/>
      <c r="M137" s="5"/>
      <c r="N137" s="5"/>
      <c r="O137" s="5"/>
    </row>
    <row r="138" spans="1:15" ht="15" hidden="1" customHeight="1" x14ac:dyDescent="0.2">
      <c r="A138" s="85">
        <v>1</v>
      </c>
      <c r="B138" s="14" t="s">
        <v>794</v>
      </c>
      <c r="C138" s="89">
        <f t="shared" si="31"/>
        <v>44561</v>
      </c>
      <c r="D138" s="29">
        <f t="shared" si="32"/>
        <v>44568</v>
      </c>
      <c r="E138" s="29">
        <f t="shared" si="27"/>
        <v>44572</v>
      </c>
      <c r="F138" s="29">
        <f t="shared" si="28"/>
        <v>44590</v>
      </c>
      <c r="G138" s="29">
        <f t="shared" si="29"/>
        <v>44586</v>
      </c>
      <c r="H138" s="5"/>
      <c r="I138" s="5"/>
      <c r="J138" s="5"/>
      <c r="K138" s="5"/>
      <c r="L138" s="5"/>
      <c r="M138" s="5"/>
      <c r="N138" s="5"/>
      <c r="O138" s="5"/>
    </row>
    <row r="139" spans="1:15" ht="15" hidden="1" customHeight="1" x14ac:dyDescent="0.2">
      <c r="A139" s="85">
        <v>2</v>
      </c>
      <c r="B139" s="14" t="s">
        <v>800</v>
      </c>
      <c r="C139" s="89">
        <f t="shared" si="31"/>
        <v>44568</v>
      </c>
      <c r="D139" s="29">
        <f t="shared" si="32"/>
        <v>44575</v>
      </c>
      <c r="E139" s="29">
        <f t="shared" si="27"/>
        <v>44579</v>
      </c>
      <c r="F139" s="29">
        <f t="shared" si="28"/>
        <v>44597</v>
      </c>
      <c r="G139" s="29">
        <f t="shared" si="29"/>
        <v>44593</v>
      </c>
      <c r="H139" s="5"/>
      <c r="I139" s="5"/>
      <c r="J139" s="5"/>
      <c r="K139" s="5"/>
      <c r="L139" s="5"/>
      <c r="M139" s="5"/>
      <c r="N139" s="5"/>
      <c r="O139" s="5"/>
    </row>
    <row r="140" spans="1:15" ht="15" hidden="1" customHeight="1" x14ac:dyDescent="0.2">
      <c r="A140" s="85">
        <v>3</v>
      </c>
      <c r="B140" s="14" t="s">
        <v>807</v>
      </c>
      <c r="C140" s="89">
        <f t="shared" si="31"/>
        <v>44575</v>
      </c>
      <c r="D140" s="29">
        <f t="shared" si="32"/>
        <v>44582</v>
      </c>
      <c r="E140" s="29">
        <f t="shared" si="27"/>
        <v>44586</v>
      </c>
      <c r="F140" s="29">
        <f t="shared" si="28"/>
        <v>44604</v>
      </c>
      <c r="G140" s="29">
        <f t="shared" si="29"/>
        <v>44600</v>
      </c>
      <c r="H140" s="5"/>
      <c r="I140" s="5"/>
      <c r="J140" s="5"/>
      <c r="K140" s="5"/>
      <c r="L140" s="5"/>
      <c r="M140" s="5"/>
      <c r="N140" s="5"/>
      <c r="O140" s="5"/>
    </row>
    <row r="141" spans="1:15" ht="15" hidden="1" customHeight="1" x14ac:dyDescent="0.2">
      <c r="A141" s="38">
        <v>5</v>
      </c>
      <c r="B141" s="11" t="s">
        <v>815</v>
      </c>
      <c r="C141" s="88">
        <f t="shared" si="31"/>
        <v>44589</v>
      </c>
      <c r="D141" s="27">
        <v>44596</v>
      </c>
      <c r="E141" s="29">
        <f t="shared" si="27"/>
        <v>44600</v>
      </c>
      <c r="F141" s="29">
        <f t="shared" si="28"/>
        <v>44618</v>
      </c>
      <c r="G141" s="29">
        <f t="shared" si="29"/>
        <v>44614</v>
      </c>
      <c r="H141" s="5"/>
      <c r="I141" s="5"/>
      <c r="J141" s="5"/>
      <c r="K141" s="5"/>
      <c r="L141" s="5"/>
      <c r="M141" s="5"/>
      <c r="N141" s="5"/>
      <c r="O141" s="5"/>
    </row>
    <row r="142" spans="1:15" ht="15" hidden="1" customHeight="1" x14ac:dyDescent="0.2">
      <c r="A142" s="38">
        <v>6</v>
      </c>
      <c r="B142" s="11" t="s">
        <v>820</v>
      </c>
      <c r="C142" s="88">
        <f t="shared" si="31"/>
        <v>44596</v>
      </c>
      <c r="D142" s="27">
        <v>44603</v>
      </c>
      <c r="E142" s="27">
        <f t="shared" si="27"/>
        <v>44607</v>
      </c>
      <c r="F142" s="27">
        <f t="shared" si="28"/>
        <v>44625</v>
      </c>
      <c r="G142" s="27">
        <f t="shared" si="29"/>
        <v>44621</v>
      </c>
      <c r="H142" s="5"/>
      <c r="I142" s="5"/>
      <c r="J142" s="5"/>
      <c r="K142" s="5"/>
      <c r="L142" s="5"/>
      <c r="M142" s="5"/>
      <c r="N142" s="5"/>
      <c r="O142" s="5"/>
    </row>
    <row r="143" spans="1:15" ht="15" hidden="1" customHeight="1" x14ac:dyDescent="0.2">
      <c r="A143" s="85">
        <v>7</v>
      </c>
      <c r="B143" s="14" t="s">
        <v>827</v>
      </c>
      <c r="C143" s="89">
        <f t="shared" si="31"/>
        <v>44603</v>
      </c>
      <c r="D143" s="29">
        <f t="shared" ref="D143:D149" si="33">D142+7</f>
        <v>44610</v>
      </c>
      <c r="E143" s="29">
        <f t="shared" si="27"/>
        <v>44614</v>
      </c>
      <c r="F143" s="29">
        <f t="shared" si="28"/>
        <v>44632</v>
      </c>
      <c r="G143" s="29">
        <f t="shared" si="29"/>
        <v>44628</v>
      </c>
      <c r="H143" s="5"/>
      <c r="I143" s="5"/>
      <c r="J143" s="5"/>
      <c r="K143" s="5"/>
      <c r="L143" s="5"/>
      <c r="M143" s="5"/>
      <c r="N143" s="5"/>
      <c r="O143" s="5"/>
    </row>
    <row r="144" spans="1:15" ht="15" hidden="1" customHeight="1" x14ac:dyDescent="0.2">
      <c r="A144" s="38">
        <v>8</v>
      </c>
      <c r="B144" s="11" t="s">
        <v>833</v>
      </c>
      <c r="C144" s="88">
        <f t="shared" si="31"/>
        <v>44610</v>
      </c>
      <c r="D144" s="27">
        <f t="shared" si="33"/>
        <v>44617</v>
      </c>
      <c r="E144" s="27">
        <f t="shared" si="27"/>
        <v>44621</v>
      </c>
      <c r="F144" s="27">
        <f t="shared" si="28"/>
        <v>44639</v>
      </c>
      <c r="G144" s="27">
        <f t="shared" si="29"/>
        <v>44635</v>
      </c>
      <c r="H144" s="5"/>
      <c r="I144" s="5"/>
      <c r="J144" s="5"/>
      <c r="K144" s="5"/>
      <c r="L144" s="5"/>
      <c r="M144" s="5"/>
      <c r="N144" s="5"/>
      <c r="O144" s="5"/>
    </row>
    <row r="145" spans="1:15" ht="15" hidden="1" customHeight="1" x14ac:dyDescent="0.2">
      <c r="A145" s="38">
        <v>9</v>
      </c>
      <c r="B145" s="11" t="s">
        <v>839</v>
      </c>
      <c r="C145" s="88">
        <f t="shared" si="31"/>
        <v>44617</v>
      </c>
      <c r="D145" s="27">
        <f t="shared" si="33"/>
        <v>44624</v>
      </c>
      <c r="E145" s="27">
        <f t="shared" si="27"/>
        <v>44628</v>
      </c>
      <c r="F145" s="27">
        <f t="shared" si="28"/>
        <v>44646</v>
      </c>
      <c r="G145" s="27">
        <f t="shared" si="29"/>
        <v>44642</v>
      </c>
      <c r="H145" s="5"/>
      <c r="I145" s="5"/>
      <c r="J145" s="5"/>
      <c r="K145" s="5"/>
      <c r="L145" s="5"/>
      <c r="M145" s="5"/>
      <c r="N145" s="5"/>
      <c r="O145" s="5"/>
    </row>
    <row r="146" spans="1:15" ht="15" hidden="1" customHeight="1" x14ac:dyDescent="0.2">
      <c r="A146" s="38">
        <v>10</v>
      </c>
      <c r="B146" s="11" t="s">
        <v>843</v>
      </c>
      <c r="C146" s="88">
        <f t="shared" ref="C146:C151" si="34">D146-7</f>
        <v>44624</v>
      </c>
      <c r="D146" s="27">
        <f t="shared" si="33"/>
        <v>44631</v>
      </c>
      <c r="E146" s="27">
        <f t="shared" si="27"/>
        <v>44635</v>
      </c>
      <c r="F146" s="27">
        <f t="shared" si="28"/>
        <v>44653</v>
      </c>
      <c r="G146" s="27">
        <f t="shared" si="29"/>
        <v>44649</v>
      </c>
      <c r="H146" s="5"/>
      <c r="I146" s="5"/>
      <c r="J146" s="5"/>
      <c r="K146" s="5"/>
      <c r="L146" s="5"/>
      <c r="M146" s="5"/>
      <c r="N146" s="5"/>
      <c r="O146" s="5"/>
    </row>
    <row r="147" spans="1:15" ht="15" hidden="1" customHeight="1" x14ac:dyDescent="0.2">
      <c r="A147" s="38">
        <v>11</v>
      </c>
      <c r="B147" s="11" t="s">
        <v>857</v>
      </c>
      <c r="C147" s="88">
        <f t="shared" si="34"/>
        <v>44631</v>
      </c>
      <c r="D147" s="27">
        <f t="shared" si="33"/>
        <v>44638</v>
      </c>
      <c r="E147" s="27">
        <f t="shared" ref="E147:E153" si="35">D147+4</f>
        <v>44642</v>
      </c>
      <c r="F147" s="27">
        <f t="shared" si="28"/>
        <v>44660</v>
      </c>
      <c r="G147" s="27">
        <f t="shared" si="29"/>
        <v>44656</v>
      </c>
      <c r="H147" s="5"/>
      <c r="I147" s="5"/>
      <c r="J147" s="5"/>
      <c r="K147" s="5"/>
      <c r="L147" s="5"/>
      <c r="M147" s="5"/>
      <c r="N147" s="5"/>
      <c r="O147" s="5"/>
    </row>
    <row r="148" spans="1:15" ht="15" hidden="1" customHeight="1" x14ac:dyDescent="0.2">
      <c r="A148" s="45">
        <v>12</v>
      </c>
      <c r="B148" s="11" t="s">
        <v>864</v>
      </c>
      <c r="C148" s="88">
        <f t="shared" si="34"/>
        <v>44638</v>
      </c>
      <c r="D148" s="27">
        <f t="shared" si="33"/>
        <v>44645</v>
      </c>
      <c r="E148" s="27">
        <f t="shared" si="35"/>
        <v>44649</v>
      </c>
      <c r="F148" s="27">
        <f t="shared" ref="F148:F177" si="36">E148+18</f>
        <v>44667</v>
      </c>
      <c r="G148" s="27">
        <f t="shared" ref="G148:G177" si="37">D148+18</f>
        <v>44663</v>
      </c>
      <c r="H148" s="5"/>
      <c r="I148" s="5"/>
      <c r="J148" s="5"/>
      <c r="K148" s="5"/>
      <c r="L148" s="5"/>
      <c r="M148" s="5"/>
      <c r="N148" s="5"/>
      <c r="O148" s="5"/>
    </row>
    <row r="149" spans="1:15" ht="15" hidden="1" customHeight="1" x14ac:dyDescent="0.2">
      <c r="A149" s="38">
        <v>13</v>
      </c>
      <c r="B149" s="11" t="s">
        <v>868</v>
      </c>
      <c r="C149" s="88">
        <f t="shared" si="34"/>
        <v>44645</v>
      </c>
      <c r="D149" s="27">
        <f t="shared" si="33"/>
        <v>44652</v>
      </c>
      <c r="E149" s="27">
        <f t="shared" si="35"/>
        <v>44656</v>
      </c>
      <c r="F149" s="27">
        <f t="shared" si="36"/>
        <v>44674</v>
      </c>
      <c r="G149" s="27">
        <f t="shared" si="37"/>
        <v>44670</v>
      </c>
      <c r="H149" s="5"/>
      <c r="I149" s="5"/>
      <c r="J149" s="5"/>
      <c r="K149" s="5"/>
      <c r="L149" s="5"/>
      <c r="M149" s="5"/>
      <c r="N149" s="5"/>
      <c r="O149" s="5"/>
    </row>
    <row r="150" spans="1:15" ht="15" hidden="1" customHeight="1" x14ac:dyDescent="0.2">
      <c r="A150" s="45">
        <v>14</v>
      </c>
      <c r="B150" s="63" t="s">
        <v>876</v>
      </c>
      <c r="C150" s="88">
        <f t="shared" si="34"/>
        <v>44652</v>
      </c>
      <c r="D150" s="27">
        <f t="shared" ref="D150:D177" si="38">D149+7</f>
        <v>44659</v>
      </c>
      <c r="E150" s="27">
        <f t="shared" si="35"/>
        <v>44663</v>
      </c>
      <c r="F150" s="27">
        <f t="shared" si="36"/>
        <v>44681</v>
      </c>
      <c r="G150" s="27">
        <f t="shared" si="37"/>
        <v>44677</v>
      </c>
      <c r="H150" s="5"/>
      <c r="I150" s="5"/>
      <c r="J150" s="5"/>
      <c r="K150" s="5"/>
      <c r="L150" s="5"/>
      <c r="M150" s="5"/>
      <c r="N150" s="5"/>
      <c r="O150" s="5"/>
    </row>
    <row r="151" spans="1:15" ht="15" hidden="1" customHeight="1" x14ac:dyDescent="0.2">
      <c r="A151" s="38">
        <v>15</v>
      </c>
      <c r="B151" s="11" t="s">
        <v>880</v>
      </c>
      <c r="C151" s="88">
        <f t="shared" si="34"/>
        <v>44659</v>
      </c>
      <c r="D151" s="27">
        <f t="shared" si="38"/>
        <v>44666</v>
      </c>
      <c r="E151" s="27">
        <f t="shared" si="35"/>
        <v>44670</v>
      </c>
      <c r="F151" s="27">
        <f t="shared" si="36"/>
        <v>44688</v>
      </c>
      <c r="G151" s="27">
        <f t="shared" si="37"/>
        <v>44684</v>
      </c>
      <c r="H151" s="5"/>
      <c r="I151" s="5"/>
      <c r="J151" s="5"/>
      <c r="K151" s="5"/>
      <c r="L151" s="5"/>
      <c r="M151" s="5"/>
      <c r="N151" s="5"/>
      <c r="O151" s="5"/>
    </row>
    <row r="152" spans="1:15" ht="15" hidden="1" customHeight="1" x14ac:dyDescent="0.2">
      <c r="A152" s="38">
        <v>16</v>
      </c>
      <c r="B152" s="11" t="s">
        <v>886</v>
      </c>
      <c r="C152" s="88">
        <f t="shared" ref="C152:C157" si="39">D152-7</f>
        <v>44666</v>
      </c>
      <c r="D152" s="27">
        <f t="shared" si="38"/>
        <v>44673</v>
      </c>
      <c r="E152" s="27">
        <f t="shared" si="35"/>
        <v>44677</v>
      </c>
      <c r="F152" s="27">
        <f t="shared" si="36"/>
        <v>44695</v>
      </c>
      <c r="G152" s="27">
        <f t="shared" si="37"/>
        <v>44691</v>
      </c>
      <c r="H152" s="5"/>
      <c r="I152" s="5"/>
      <c r="J152" s="5"/>
      <c r="K152" s="5"/>
      <c r="L152" s="5"/>
      <c r="M152" s="5"/>
      <c r="N152" s="5"/>
      <c r="O152" s="5"/>
    </row>
    <row r="153" spans="1:15" ht="15" hidden="1" customHeight="1" x14ac:dyDescent="0.2">
      <c r="A153" s="85">
        <v>17</v>
      </c>
      <c r="B153" s="14" t="s">
        <v>891</v>
      </c>
      <c r="C153" s="89">
        <f t="shared" si="39"/>
        <v>44673</v>
      </c>
      <c r="D153" s="29">
        <f t="shared" si="38"/>
        <v>44680</v>
      </c>
      <c r="E153" s="29">
        <f t="shared" si="35"/>
        <v>44684</v>
      </c>
      <c r="F153" s="29">
        <f t="shared" si="36"/>
        <v>44702</v>
      </c>
      <c r="G153" s="29">
        <f t="shared" si="37"/>
        <v>44698</v>
      </c>
      <c r="H153" s="5"/>
      <c r="I153" s="5"/>
      <c r="J153" s="5"/>
      <c r="K153" s="5"/>
      <c r="L153" s="5"/>
      <c r="M153" s="5"/>
      <c r="N153" s="5"/>
      <c r="O153" s="5"/>
    </row>
    <row r="154" spans="1:15" ht="15" hidden="1" customHeight="1" x14ac:dyDescent="0.2">
      <c r="A154" s="38">
        <v>18</v>
      </c>
      <c r="B154" s="11" t="s">
        <v>897</v>
      </c>
      <c r="C154" s="88">
        <f t="shared" si="39"/>
        <v>44680</v>
      </c>
      <c r="D154" s="27">
        <f t="shared" si="38"/>
        <v>44687</v>
      </c>
      <c r="E154" s="27">
        <f t="shared" ref="E154:E159" si="40">D154+4</f>
        <v>44691</v>
      </c>
      <c r="F154" s="27">
        <f t="shared" si="36"/>
        <v>44709</v>
      </c>
      <c r="G154" s="27">
        <f t="shared" si="37"/>
        <v>44705</v>
      </c>
      <c r="H154" s="5"/>
      <c r="I154" s="5"/>
      <c r="J154" s="5"/>
      <c r="K154" s="5"/>
      <c r="L154" s="5"/>
      <c r="M154" s="5"/>
      <c r="N154" s="5"/>
      <c r="O154" s="5"/>
    </row>
    <row r="155" spans="1:15" ht="15" hidden="1" customHeight="1" x14ac:dyDescent="0.2">
      <c r="A155" s="38">
        <v>19</v>
      </c>
      <c r="B155" s="11" t="s">
        <v>911</v>
      </c>
      <c r="C155" s="88">
        <f t="shared" si="39"/>
        <v>44687</v>
      </c>
      <c r="D155" s="27">
        <f t="shared" si="38"/>
        <v>44694</v>
      </c>
      <c r="E155" s="27">
        <f t="shared" si="40"/>
        <v>44698</v>
      </c>
      <c r="F155" s="27">
        <f t="shared" si="36"/>
        <v>44716</v>
      </c>
      <c r="G155" s="27">
        <f t="shared" si="37"/>
        <v>44712</v>
      </c>
      <c r="H155" s="5"/>
      <c r="I155" s="5"/>
      <c r="J155" s="5"/>
      <c r="K155" s="5"/>
      <c r="L155" s="5"/>
      <c r="M155" s="5"/>
      <c r="N155" s="5"/>
      <c r="O155" s="5"/>
    </row>
    <row r="156" spans="1:15" ht="15" hidden="1" customHeight="1" x14ac:dyDescent="0.2">
      <c r="A156" s="38">
        <v>20</v>
      </c>
      <c r="B156" s="11" t="s">
        <v>924</v>
      </c>
      <c r="C156" s="88">
        <f t="shared" si="39"/>
        <v>44694</v>
      </c>
      <c r="D156" s="27">
        <f t="shared" si="38"/>
        <v>44701</v>
      </c>
      <c r="E156" s="27">
        <f t="shared" si="40"/>
        <v>44705</v>
      </c>
      <c r="F156" s="27">
        <f t="shared" si="36"/>
        <v>44723</v>
      </c>
      <c r="G156" s="27">
        <f t="shared" si="37"/>
        <v>44719</v>
      </c>
      <c r="H156" s="5"/>
      <c r="I156" s="5"/>
      <c r="J156" s="5"/>
      <c r="K156" s="5"/>
      <c r="L156" s="5"/>
      <c r="M156" s="5"/>
      <c r="N156" s="5"/>
      <c r="O156" s="5"/>
    </row>
    <row r="157" spans="1:15" ht="15" hidden="1" customHeight="1" x14ac:dyDescent="0.2">
      <c r="A157" s="38">
        <v>21</v>
      </c>
      <c r="B157" s="11" t="s">
        <v>923</v>
      </c>
      <c r="C157" s="88">
        <f t="shared" si="39"/>
        <v>44701</v>
      </c>
      <c r="D157" s="27">
        <f t="shared" si="38"/>
        <v>44708</v>
      </c>
      <c r="E157" s="27">
        <f t="shared" si="40"/>
        <v>44712</v>
      </c>
      <c r="F157" s="27">
        <f t="shared" si="36"/>
        <v>44730</v>
      </c>
      <c r="G157" s="27">
        <f t="shared" si="37"/>
        <v>44726</v>
      </c>
      <c r="H157" s="5"/>
      <c r="I157" s="5"/>
      <c r="J157" s="5"/>
      <c r="K157" s="5"/>
      <c r="L157" s="5"/>
      <c r="M157" s="5"/>
      <c r="N157" s="5"/>
      <c r="O157" s="5"/>
    </row>
    <row r="158" spans="1:15" ht="15" hidden="1" customHeight="1" x14ac:dyDescent="0.2">
      <c r="A158" s="38">
        <v>22</v>
      </c>
      <c r="B158" s="11" t="s">
        <v>935</v>
      </c>
      <c r="C158" s="88">
        <f t="shared" ref="C158:C164" si="41">D158-7</f>
        <v>44708</v>
      </c>
      <c r="D158" s="27">
        <f t="shared" si="38"/>
        <v>44715</v>
      </c>
      <c r="E158" s="27">
        <f t="shared" si="40"/>
        <v>44719</v>
      </c>
      <c r="F158" s="27">
        <f t="shared" si="36"/>
        <v>44737</v>
      </c>
      <c r="G158" s="27">
        <f t="shared" si="37"/>
        <v>44733</v>
      </c>
      <c r="H158" s="5"/>
      <c r="I158" s="5"/>
      <c r="J158" s="5"/>
      <c r="K158" s="5"/>
      <c r="L158" s="5"/>
      <c r="M158" s="5"/>
      <c r="N158" s="5"/>
      <c r="O158" s="5"/>
    </row>
    <row r="159" spans="1:15" ht="15" hidden="1" customHeight="1" x14ac:dyDescent="0.2">
      <c r="A159" s="45">
        <v>23</v>
      </c>
      <c r="B159" s="11" t="s">
        <v>936</v>
      </c>
      <c r="C159" s="88">
        <f t="shared" si="41"/>
        <v>44715</v>
      </c>
      <c r="D159" s="27">
        <f t="shared" si="38"/>
        <v>44722</v>
      </c>
      <c r="E159" s="27">
        <f t="shared" si="40"/>
        <v>44726</v>
      </c>
      <c r="F159" s="27">
        <f t="shared" si="36"/>
        <v>44744</v>
      </c>
      <c r="G159" s="27">
        <f t="shared" si="37"/>
        <v>44740</v>
      </c>
      <c r="H159" s="5"/>
      <c r="I159" s="5"/>
      <c r="J159" s="5"/>
      <c r="K159" s="5"/>
      <c r="L159" s="5"/>
      <c r="M159" s="5"/>
      <c r="N159" s="5"/>
      <c r="O159" s="5"/>
    </row>
    <row r="160" spans="1:15" ht="15" hidden="1" customHeight="1" x14ac:dyDescent="0.2">
      <c r="A160" s="45">
        <v>24</v>
      </c>
      <c r="B160" s="11" t="s">
        <v>941</v>
      </c>
      <c r="C160" s="88">
        <f t="shared" si="41"/>
        <v>44722</v>
      </c>
      <c r="D160" s="27">
        <f t="shared" si="38"/>
        <v>44729</v>
      </c>
      <c r="E160" s="27">
        <f t="shared" ref="E160:E166" si="42">D160+4</f>
        <v>44733</v>
      </c>
      <c r="F160" s="27">
        <f t="shared" si="36"/>
        <v>44751</v>
      </c>
      <c r="G160" s="27">
        <f t="shared" si="37"/>
        <v>44747</v>
      </c>
      <c r="H160" s="5"/>
      <c r="I160" s="5"/>
      <c r="J160" s="5"/>
      <c r="K160" s="5"/>
      <c r="L160" s="5"/>
      <c r="M160" s="5"/>
      <c r="N160" s="5"/>
      <c r="O160" s="5"/>
    </row>
    <row r="161" spans="1:15" ht="15" hidden="1" customHeight="1" x14ac:dyDescent="0.2">
      <c r="A161" s="38">
        <v>25</v>
      </c>
      <c r="B161" s="11" t="s">
        <v>956</v>
      </c>
      <c r="C161" s="88">
        <f t="shared" si="41"/>
        <v>44729</v>
      </c>
      <c r="D161" s="44">
        <f t="shared" si="38"/>
        <v>44736</v>
      </c>
      <c r="E161" s="44">
        <f t="shared" si="42"/>
        <v>44740</v>
      </c>
      <c r="F161" s="27">
        <f t="shared" si="36"/>
        <v>44758</v>
      </c>
      <c r="G161" s="27">
        <f t="shared" si="37"/>
        <v>44754</v>
      </c>
      <c r="H161" s="5"/>
      <c r="I161" s="5"/>
      <c r="J161" s="5"/>
      <c r="K161" s="5"/>
      <c r="L161" s="5"/>
      <c r="M161" s="5"/>
      <c r="N161" s="5"/>
      <c r="O161" s="5"/>
    </row>
    <row r="162" spans="1:15" ht="15" hidden="1" customHeight="1" x14ac:dyDescent="0.2">
      <c r="A162" s="38">
        <v>26</v>
      </c>
      <c r="B162" s="11" t="s">
        <v>955</v>
      </c>
      <c r="C162" s="88">
        <f t="shared" si="41"/>
        <v>44736</v>
      </c>
      <c r="D162" s="27">
        <f t="shared" si="38"/>
        <v>44743</v>
      </c>
      <c r="E162" s="27">
        <f t="shared" si="42"/>
        <v>44747</v>
      </c>
      <c r="F162" s="27">
        <f t="shared" si="36"/>
        <v>44765</v>
      </c>
      <c r="G162" s="27">
        <f t="shared" si="37"/>
        <v>44761</v>
      </c>
      <c r="H162" s="5"/>
      <c r="I162" s="5"/>
      <c r="J162" s="5"/>
      <c r="K162" s="5"/>
      <c r="L162" s="5"/>
      <c r="M162" s="5"/>
      <c r="N162" s="5"/>
      <c r="O162" s="5"/>
    </row>
    <row r="163" spans="1:15" ht="15" hidden="1" customHeight="1" x14ac:dyDescent="0.2">
      <c r="A163" s="38">
        <v>27</v>
      </c>
      <c r="B163" s="11" t="s">
        <v>963</v>
      </c>
      <c r="C163" s="88">
        <f t="shared" si="41"/>
        <v>44743</v>
      </c>
      <c r="D163" s="27">
        <f t="shared" si="38"/>
        <v>44750</v>
      </c>
      <c r="E163" s="27">
        <f t="shared" si="42"/>
        <v>44754</v>
      </c>
      <c r="F163" s="27">
        <f t="shared" si="36"/>
        <v>44772</v>
      </c>
      <c r="G163" s="27">
        <f t="shared" si="37"/>
        <v>44768</v>
      </c>
      <c r="H163" s="5"/>
      <c r="I163" s="5"/>
      <c r="J163" s="5"/>
      <c r="K163" s="5"/>
      <c r="L163" s="5"/>
      <c r="M163" s="5"/>
      <c r="N163" s="5"/>
      <c r="O163" s="5"/>
    </row>
    <row r="164" spans="1:15" ht="15" hidden="1" customHeight="1" x14ac:dyDescent="0.2">
      <c r="A164" s="38">
        <v>28</v>
      </c>
      <c r="B164" s="11" t="s">
        <v>970</v>
      </c>
      <c r="C164" s="88">
        <f t="shared" si="41"/>
        <v>44750</v>
      </c>
      <c r="D164" s="27">
        <f t="shared" si="38"/>
        <v>44757</v>
      </c>
      <c r="E164" s="27">
        <f t="shared" si="42"/>
        <v>44761</v>
      </c>
      <c r="F164" s="27">
        <f t="shared" si="36"/>
        <v>44779</v>
      </c>
      <c r="G164" s="27">
        <f t="shared" si="37"/>
        <v>44775</v>
      </c>
      <c r="H164" s="5"/>
      <c r="I164" s="5"/>
      <c r="J164" s="5"/>
      <c r="K164" s="5"/>
      <c r="L164" s="5"/>
      <c r="M164" s="5"/>
      <c r="N164" s="5"/>
      <c r="O164" s="5"/>
    </row>
    <row r="165" spans="1:15" ht="15" hidden="1" customHeight="1" x14ac:dyDescent="0.2">
      <c r="A165" s="38">
        <v>29</v>
      </c>
      <c r="B165" s="11" t="s">
        <v>977</v>
      </c>
      <c r="C165" s="88">
        <f t="shared" ref="C165:C170" si="43">D165-7</f>
        <v>44757</v>
      </c>
      <c r="D165" s="27">
        <f t="shared" si="38"/>
        <v>44764</v>
      </c>
      <c r="E165" s="27">
        <f t="shared" si="42"/>
        <v>44768</v>
      </c>
      <c r="F165" s="27">
        <f t="shared" si="36"/>
        <v>44786</v>
      </c>
      <c r="G165" s="27">
        <f t="shared" si="37"/>
        <v>44782</v>
      </c>
      <c r="H165" s="5"/>
      <c r="I165" s="5"/>
      <c r="J165" s="5"/>
      <c r="K165" s="5"/>
      <c r="L165" s="5"/>
      <c r="M165" s="5"/>
      <c r="N165" s="5"/>
      <c r="O165" s="5"/>
    </row>
    <row r="166" spans="1:15" ht="15" hidden="1" customHeight="1" x14ac:dyDescent="0.2">
      <c r="A166" s="38">
        <v>30</v>
      </c>
      <c r="B166" s="11" t="s">
        <v>984</v>
      </c>
      <c r="C166" s="88">
        <f t="shared" si="43"/>
        <v>44764</v>
      </c>
      <c r="D166" s="27">
        <f t="shared" si="38"/>
        <v>44771</v>
      </c>
      <c r="E166" s="27">
        <f t="shared" si="42"/>
        <v>44775</v>
      </c>
      <c r="F166" s="27">
        <f t="shared" si="36"/>
        <v>44793</v>
      </c>
      <c r="G166" s="27">
        <f t="shared" si="37"/>
        <v>44789</v>
      </c>
      <c r="H166" s="5"/>
      <c r="I166" s="5"/>
      <c r="J166" s="5"/>
      <c r="K166" s="5"/>
      <c r="L166" s="5"/>
      <c r="M166" s="5"/>
      <c r="N166" s="5"/>
      <c r="O166" s="5"/>
    </row>
    <row r="167" spans="1:15" ht="15" hidden="1" customHeight="1" x14ac:dyDescent="0.2">
      <c r="A167" s="38">
        <v>31</v>
      </c>
      <c r="B167" s="11" t="s">
        <v>989</v>
      </c>
      <c r="C167" s="88">
        <f t="shared" si="43"/>
        <v>44771</v>
      </c>
      <c r="D167" s="27">
        <f t="shared" si="38"/>
        <v>44778</v>
      </c>
      <c r="E167" s="27">
        <f t="shared" ref="E167:E177" si="44">D167+4</f>
        <v>44782</v>
      </c>
      <c r="F167" s="27">
        <f t="shared" si="36"/>
        <v>44800</v>
      </c>
      <c r="G167" s="27">
        <f t="shared" si="37"/>
        <v>44796</v>
      </c>
      <c r="H167" s="5"/>
      <c r="I167" s="5"/>
      <c r="J167" s="5"/>
      <c r="K167" s="5"/>
      <c r="L167" s="5"/>
      <c r="M167" s="5"/>
      <c r="N167" s="5"/>
      <c r="O167" s="5"/>
    </row>
    <row r="168" spans="1:15" ht="15" hidden="1" customHeight="1" x14ac:dyDescent="0.2">
      <c r="A168" s="38">
        <v>32</v>
      </c>
      <c r="B168" s="11" t="s">
        <v>995</v>
      </c>
      <c r="C168" s="88">
        <f t="shared" si="43"/>
        <v>44778</v>
      </c>
      <c r="D168" s="27">
        <f t="shared" si="38"/>
        <v>44785</v>
      </c>
      <c r="E168" s="27">
        <f t="shared" si="44"/>
        <v>44789</v>
      </c>
      <c r="F168" s="27">
        <f t="shared" si="36"/>
        <v>44807</v>
      </c>
      <c r="G168" s="27">
        <f t="shared" si="37"/>
        <v>44803</v>
      </c>
      <c r="H168" s="5"/>
      <c r="I168" s="5"/>
      <c r="J168" s="5"/>
      <c r="K168" s="5"/>
      <c r="L168" s="5"/>
      <c r="M168" s="5"/>
      <c r="N168" s="5"/>
      <c r="O168" s="5"/>
    </row>
    <row r="169" spans="1:15" ht="15" hidden="1" customHeight="1" x14ac:dyDescent="0.2">
      <c r="A169" s="38">
        <v>33</v>
      </c>
      <c r="B169" s="11" t="s">
        <v>1002</v>
      </c>
      <c r="C169" s="88">
        <f t="shared" si="43"/>
        <v>44785</v>
      </c>
      <c r="D169" s="27">
        <f t="shared" si="38"/>
        <v>44792</v>
      </c>
      <c r="E169" s="27">
        <f t="shared" si="44"/>
        <v>44796</v>
      </c>
      <c r="F169" s="27">
        <f t="shared" si="36"/>
        <v>44814</v>
      </c>
      <c r="G169" s="27">
        <f t="shared" si="37"/>
        <v>44810</v>
      </c>
      <c r="H169" s="5"/>
      <c r="I169" s="5"/>
      <c r="J169" s="5"/>
      <c r="K169" s="5"/>
      <c r="L169" s="5"/>
      <c r="M169" s="5"/>
      <c r="N169" s="5"/>
      <c r="O169" s="5"/>
    </row>
    <row r="170" spans="1:15" ht="15" hidden="1" customHeight="1" x14ac:dyDescent="0.2">
      <c r="A170" s="38">
        <v>34</v>
      </c>
      <c r="B170" s="11" t="s">
        <v>1010</v>
      </c>
      <c r="C170" s="88">
        <f t="shared" si="43"/>
        <v>44792</v>
      </c>
      <c r="D170" s="27">
        <f t="shared" si="38"/>
        <v>44799</v>
      </c>
      <c r="E170" s="27">
        <f t="shared" si="44"/>
        <v>44803</v>
      </c>
      <c r="F170" s="27">
        <f t="shared" si="36"/>
        <v>44821</v>
      </c>
      <c r="G170" s="27">
        <f t="shared" si="37"/>
        <v>44817</v>
      </c>
      <c r="H170" s="5"/>
      <c r="I170" s="5"/>
      <c r="J170" s="5"/>
      <c r="K170" s="5"/>
      <c r="L170" s="5"/>
      <c r="M170" s="5"/>
      <c r="N170" s="5"/>
      <c r="O170" s="5"/>
    </row>
    <row r="171" spans="1:15" ht="15" hidden="1" customHeight="1" x14ac:dyDescent="0.2">
      <c r="A171" s="38">
        <v>35</v>
      </c>
      <c r="B171" s="11" t="s">
        <v>1014</v>
      </c>
      <c r="C171" s="88">
        <f t="shared" ref="C171:C177" si="45">D171-7</f>
        <v>44799</v>
      </c>
      <c r="D171" s="27">
        <f t="shared" si="38"/>
        <v>44806</v>
      </c>
      <c r="E171" s="27">
        <f t="shared" si="44"/>
        <v>44810</v>
      </c>
      <c r="F171" s="27">
        <f t="shared" si="36"/>
        <v>44828</v>
      </c>
      <c r="G171" s="27">
        <f t="shared" si="37"/>
        <v>44824</v>
      </c>
      <c r="H171" s="5"/>
      <c r="I171" s="5"/>
      <c r="J171" s="5"/>
      <c r="K171" s="5"/>
      <c r="L171" s="5"/>
      <c r="M171" s="5"/>
      <c r="N171" s="5"/>
      <c r="O171" s="5"/>
    </row>
    <row r="172" spans="1:15" ht="15" hidden="1" customHeight="1" x14ac:dyDescent="0.2">
      <c r="A172" s="38">
        <v>36</v>
      </c>
      <c r="B172" s="11" t="s">
        <v>7</v>
      </c>
      <c r="C172" s="98">
        <f t="shared" si="45"/>
        <v>44806</v>
      </c>
      <c r="D172" s="51">
        <f t="shared" si="38"/>
        <v>44813</v>
      </c>
      <c r="E172" s="51">
        <f t="shared" si="44"/>
        <v>44817</v>
      </c>
      <c r="F172" s="51">
        <f t="shared" si="36"/>
        <v>44835</v>
      </c>
      <c r="G172" s="51">
        <f t="shared" si="37"/>
        <v>44831</v>
      </c>
      <c r="H172" s="5"/>
      <c r="I172" s="5"/>
      <c r="J172" s="5"/>
      <c r="K172" s="5"/>
      <c r="L172" s="5"/>
      <c r="M172" s="5"/>
      <c r="N172" s="5"/>
      <c r="O172" s="5"/>
    </row>
    <row r="173" spans="1:15" ht="15" hidden="1" customHeight="1" x14ac:dyDescent="0.2">
      <c r="A173" s="38">
        <v>37</v>
      </c>
      <c r="B173" s="11" t="s">
        <v>1040</v>
      </c>
      <c r="C173" s="88">
        <f t="shared" si="45"/>
        <v>44813</v>
      </c>
      <c r="D173" s="27">
        <f t="shared" si="38"/>
        <v>44820</v>
      </c>
      <c r="E173" s="27">
        <f t="shared" si="44"/>
        <v>44824</v>
      </c>
      <c r="F173" s="27">
        <f t="shared" si="36"/>
        <v>44842</v>
      </c>
      <c r="G173" s="27">
        <f t="shared" si="37"/>
        <v>44838</v>
      </c>
      <c r="H173" s="5"/>
      <c r="I173" s="5"/>
      <c r="J173" s="5"/>
      <c r="K173" s="5"/>
      <c r="L173" s="5"/>
      <c r="M173" s="5"/>
      <c r="N173" s="5"/>
      <c r="O173" s="5"/>
    </row>
    <row r="174" spans="1:15" ht="15" hidden="1" customHeight="1" x14ac:dyDescent="0.2">
      <c r="A174" s="85">
        <v>38</v>
      </c>
      <c r="B174" s="14" t="s">
        <v>1048</v>
      </c>
      <c r="C174" s="96">
        <f t="shared" si="45"/>
        <v>44820</v>
      </c>
      <c r="D174" s="48">
        <f t="shared" si="38"/>
        <v>44827</v>
      </c>
      <c r="E174" s="48">
        <f t="shared" si="44"/>
        <v>44831</v>
      </c>
      <c r="F174" s="48">
        <f t="shared" si="36"/>
        <v>44849</v>
      </c>
      <c r="G174" s="48">
        <f t="shared" si="37"/>
        <v>44845</v>
      </c>
      <c r="H174" s="5"/>
      <c r="I174" s="5"/>
      <c r="J174" s="5"/>
      <c r="K174" s="5"/>
      <c r="L174" s="5"/>
      <c r="M174" s="5"/>
      <c r="N174" s="5"/>
      <c r="O174" s="5"/>
    </row>
    <row r="175" spans="1:15" ht="15" hidden="1" customHeight="1" x14ac:dyDescent="0.2">
      <c r="A175" s="85">
        <v>39</v>
      </c>
      <c r="B175" s="14" t="s">
        <v>1041</v>
      </c>
      <c r="C175" s="96">
        <f t="shared" si="45"/>
        <v>44827</v>
      </c>
      <c r="D175" s="48">
        <f t="shared" si="38"/>
        <v>44834</v>
      </c>
      <c r="E175" s="29">
        <f t="shared" si="44"/>
        <v>44838</v>
      </c>
      <c r="F175" s="29">
        <f t="shared" si="36"/>
        <v>44856</v>
      </c>
      <c r="G175" s="29">
        <f t="shared" si="37"/>
        <v>44852</v>
      </c>
      <c r="H175" s="5"/>
      <c r="I175" s="5"/>
      <c r="J175" s="5"/>
      <c r="K175" s="5"/>
      <c r="L175" s="5"/>
      <c r="M175" s="5"/>
      <c r="N175" s="5"/>
      <c r="O175" s="5"/>
    </row>
    <row r="176" spans="1:15" ht="15" hidden="1" customHeight="1" x14ac:dyDescent="0.2">
      <c r="A176" s="85">
        <v>40</v>
      </c>
      <c r="B176" s="14" t="s">
        <v>1068</v>
      </c>
      <c r="C176" s="96">
        <f t="shared" si="45"/>
        <v>44834</v>
      </c>
      <c r="D176" s="48">
        <f t="shared" si="38"/>
        <v>44841</v>
      </c>
      <c r="E176" s="29">
        <f t="shared" si="44"/>
        <v>44845</v>
      </c>
      <c r="F176" s="29">
        <f t="shared" si="36"/>
        <v>44863</v>
      </c>
      <c r="G176" s="29">
        <f t="shared" si="37"/>
        <v>44859</v>
      </c>
      <c r="H176" s="5"/>
      <c r="I176" s="5"/>
      <c r="J176" s="5"/>
      <c r="K176" s="5"/>
      <c r="L176" s="5"/>
      <c r="M176" s="5"/>
      <c r="N176" s="5"/>
      <c r="O176" s="5"/>
    </row>
    <row r="177" spans="1:15" ht="15" hidden="1" customHeight="1" x14ac:dyDescent="0.2">
      <c r="A177" s="85">
        <v>41</v>
      </c>
      <c r="B177" s="14" t="s">
        <v>1069</v>
      </c>
      <c r="C177" s="96">
        <f t="shared" si="45"/>
        <v>44841</v>
      </c>
      <c r="D177" s="48">
        <f t="shared" si="38"/>
        <v>44848</v>
      </c>
      <c r="E177" s="29">
        <f t="shared" si="44"/>
        <v>44852</v>
      </c>
      <c r="F177" s="29">
        <f t="shared" si="36"/>
        <v>44870</v>
      </c>
      <c r="G177" s="29">
        <f t="shared" si="37"/>
        <v>44866</v>
      </c>
      <c r="H177" s="5"/>
      <c r="I177" s="5"/>
      <c r="J177" s="5"/>
      <c r="K177" s="5"/>
      <c r="L177" s="5"/>
      <c r="M177" s="5"/>
      <c r="N177" s="5"/>
      <c r="O177" s="5"/>
    </row>
    <row r="178" spans="1:15" ht="15" hidden="1" customHeight="1" x14ac:dyDescent="0.2">
      <c r="A178" s="85">
        <v>42</v>
      </c>
      <c r="B178" s="14" t="s">
        <v>7</v>
      </c>
      <c r="C178" s="96"/>
      <c r="D178" s="48"/>
      <c r="E178" s="29"/>
      <c r="F178" s="29"/>
      <c r="G178" s="29"/>
      <c r="H178" s="5"/>
      <c r="I178" s="5"/>
      <c r="J178" s="5"/>
      <c r="K178" s="5"/>
      <c r="L178" s="5"/>
      <c r="M178" s="5"/>
      <c r="N178" s="5"/>
      <c r="O178" s="5"/>
    </row>
    <row r="179" spans="1:15" ht="15" hidden="1" customHeight="1" x14ac:dyDescent="0.2">
      <c r="A179" s="38">
        <v>43</v>
      </c>
      <c r="B179" s="11" t="s">
        <v>1082</v>
      </c>
      <c r="C179" s="99">
        <f t="shared" ref="C179:C184" si="46">D179-7</f>
        <v>44855</v>
      </c>
      <c r="D179" s="47">
        <f>D177+14</f>
        <v>44862</v>
      </c>
      <c r="E179" s="47">
        <f t="shared" ref="E179:E184" si="47">D179+4</f>
        <v>44866</v>
      </c>
      <c r="F179" s="47">
        <f t="shared" ref="F179:F192" si="48">E179+18</f>
        <v>44884</v>
      </c>
      <c r="G179" s="47">
        <f t="shared" ref="G179:G210" si="49">D179+18</f>
        <v>44880</v>
      </c>
      <c r="H179" s="5"/>
      <c r="I179" s="5"/>
      <c r="J179" s="5"/>
      <c r="K179" s="5"/>
      <c r="L179" s="5"/>
      <c r="M179" s="5"/>
      <c r="N179" s="5"/>
      <c r="O179" s="5"/>
    </row>
    <row r="180" spans="1:15" ht="15" hidden="1" customHeight="1" x14ac:dyDescent="0.2">
      <c r="A180" s="38">
        <v>44</v>
      </c>
      <c r="B180" s="11" t="s">
        <v>1095</v>
      </c>
      <c r="C180" s="99">
        <f t="shared" si="46"/>
        <v>44862</v>
      </c>
      <c r="D180" s="47">
        <f t="shared" ref="D180:D244" si="50">D179+7</f>
        <v>44869</v>
      </c>
      <c r="E180" s="47">
        <f t="shared" si="47"/>
        <v>44873</v>
      </c>
      <c r="F180" s="47">
        <f t="shared" si="48"/>
        <v>44891</v>
      </c>
      <c r="G180" s="47">
        <f t="shared" si="49"/>
        <v>44887</v>
      </c>
      <c r="H180" s="5"/>
      <c r="I180" s="5"/>
      <c r="J180" s="5"/>
      <c r="K180" s="5"/>
      <c r="L180" s="5"/>
      <c r="M180" s="5"/>
      <c r="N180" s="5"/>
      <c r="O180" s="5"/>
    </row>
    <row r="181" spans="1:15" ht="15" hidden="1" customHeight="1" x14ac:dyDescent="0.2">
      <c r="A181" s="38">
        <v>45</v>
      </c>
      <c r="B181" s="11" t="s">
        <v>1083</v>
      </c>
      <c r="C181" s="99">
        <f t="shared" si="46"/>
        <v>44869</v>
      </c>
      <c r="D181" s="47">
        <f t="shared" si="50"/>
        <v>44876</v>
      </c>
      <c r="E181" s="47">
        <f t="shared" si="47"/>
        <v>44880</v>
      </c>
      <c r="F181" s="47">
        <f t="shared" si="48"/>
        <v>44898</v>
      </c>
      <c r="G181" s="47">
        <f t="shared" si="49"/>
        <v>44894</v>
      </c>
      <c r="H181" s="5"/>
      <c r="I181" s="5"/>
      <c r="J181" s="5"/>
      <c r="K181" s="5"/>
      <c r="L181" s="5"/>
      <c r="M181" s="5"/>
      <c r="N181" s="5"/>
      <c r="O181" s="5"/>
    </row>
    <row r="182" spans="1:15" ht="15" hidden="1" customHeight="1" x14ac:dyDescent="0.2">
      <c r="A182" s="38">
        <v>46</v>
      </c>
      <c r="B182" s="11" t="s">
        <v>1102</v>
      </c>
      <c r="C182" s="99">
        <f t="shared" si="46"/>
        <v>44876</v>
      </c>
      <c r="D182" s="47">
        <f t="shared" si="50"/>
        <v>44883</v>
      </c>
      <c r="E182" s="47">
        <f t="shared" si="47"/>
        <v>44887</v>
      </c>
      <c r="F182" s="47">
        <f t="shared" si="48"/>
        <v>44905</v>
      </c>
      <c r="G182" s="47">
        <f t="shared" si="49"/>
        <v>44901</v>
      </c>
      <c r="H182" s="5"/>
      <c r="I182" s="5"/>
      <c r="J182" s="5"/>
      <c r="K182" s="5"/>
      <c r="L182" s="5"/>
      <c r="M182" s="5"/>
      <c r="N182" s="5"/>
      <c r="O182" s="5"/>
    </row>
    <row r="183" spans="1:15" ht="15" hidden="1" customHeight="1" x14ac:dyDescent="0.2">
      <c r="A183" s="38">
        <v>47</v>
      </c>
      <c r="B183" s="11" t="s">
        <v>1103</v>
      </c>
      <c r="C183" s="99">
        <f t="shared" si="46"/>
        <v>44883</v>
      </c>
      <c r="D183" s="47">
        <f t="shared" si="50"/>
        <v>44890</v>
      </c>
      <c r="E183" s="47">
        <f t="shared" si="47"/>
        <v>44894</v>
      </c>
      <c r="F183" s="47">
        <f t="shared" si="48"/>
        <v>44912</v>
      </c>
      <c r="G183" s="47">
        <f t="shared" si="49"/>
        <v>44908</v>
      </c>
      <c r="H183" s="5"/>
      <c r="I183" s="5"/>
      <c r="J183" s="5"/>
      <c r="K183" s="5"/>
      <c r="L183" s="5"/>
      <c r="M183" s="5"/>
      <c r="N183" s="5"/>
      <c r="O183" s="5"/>
    </row>
    <row r="184" spans="1:15" ht="15" hidden="1" customHeight="1" x14ac:dyDescent="0.2">
      <c r="A184" s="38">
        <v>48</v>
      </c>
      <c r="B184" s="11" t="s">
        <v>1104</v>
      </c>
      <c r="C184" s="99">
        <f t="shared" si="46"/>
        <v>44890</v>
      </c>
      <c r="D184" s="47">
        <f t="shared" si="50"/>
        <v>44897</v>
      </c>
      <c r="E184" s="47">
        <f t="shared" si="47"/>
        <v>44901</v>
      </c>
      <c r="F184" s="47">
        <f t="shared" si="48"/>
        <v>44919</v>
      </c>
      <c r="G184" s="47">
        <f t="shared" si="49"/>
        <v>44915</v>
      </c>
      <c r="H184" s="5"/>
      <c r="I184" s="5"/>
      <c r="J184" s="5"/>
      <c r="K184" s="5"/>
      <c r="L184" s="5"/>
      <c r="M184" s="5"/>
      <c r="N184" s="5"/>
      <c r="O184" s="5"/>
    </row>
    <row r="185" spans="1:15" ht="15" hidden="1" customHeight="1" x14ac:dyDescent="0.2">
      <c r="A185" s="85">
        <v>49</v>
      </c>
      <c r="B185" s="14" t="s">
        <v>1110</v>
      </c>
      <c r="C185" s="96">
        <f t="shared" ref="C185:C248" si="51">D185-7</f>
        <v>44897</v>
      </c>
      <c r="D185" s="48">
        <f t="shared" si="50"/>
        <v>44904</v>
      </c>
      <c r="E185" s="48">
        <f t="shared" ref="E185:E190" si="52">D185+4</f>
        <v>44908</v>
      </c>
      <c r="F185" s="48">
        <f t="shared" si="48"/>
        <v>44926</v>
      </c>
      <c r="G185" s="48">
        <f t="shared" si="49"/>
        <v>44922</v>
      </c>
      <c r="H185" s="5"/>
      <c r="I185" s="5"/>
      <c r="J185" s="5"/>
      <c r="K185" s="5"/>
      <c r="L185" s="5"/>
      <c r="M185" s="5"/>
      <c r="N185" s="5"/>
      <c r="O185" s="5"/>
    </row>
    <row r="186" spans="1:15" ht="15" hidden="1" customHeight="1" x14ac:dyDescent="0.2">
      <c r="A186" s="85">
        <v>50</v>
      </c>
      <c r="B186" s="14" t="s">
        <v>1116</v>
      </c>
      <c r="C186" s="96">
        <f t="shared" si="51"/>
        <v>44904</v>
      </c>
      <c r="D186" s="48">
        <f t="shared" si="50"/>
        <v>44911</v>
      </c>
      <c r="E186" s="48">
        <f t="shared" si="52"/>
        <v>44915</v>
      </c>
      <c r="F186" s="48">
        <f t="shared" si="48"/>
        <v>44933</v>
      </c>
      <c r="G186" s="48">
        <f t="shared" si="49"/>
        <v>44929</v>
      </c>
      <c r="H186" s="5"/>
      <c r="I186" s="5"/>
      <c r="J186" s="5"/>
      <c r="K186" s="5"/>
      <c r="L186" s="5"/>
      <c r="M186" s="5"/>
      <c r="N186" s="5"/>
      <c r="O186" s="5"/>
    </row>
    <row r="187" spans="1:15" ht="15" hidden="1" customHeight="1" x14ac:dyDescent="0.2">
      <c r="A187" s="85">
        <v>51</v>
      </c>
      <c r="B187" s="14" t="s">
        <v>7</v>
      </c>
      <c r="C187" s="132">
        <f t="shared" si="51"/>
        <v>44911</v>
      </c>
      <c r="D187" s="49">
        <f t="shared" si="50"/>
        <v>44918</v>
      </c>
      <c r="E187" s="49">
        <f t="shared" si="52"/>
        <v>44922</v>
      </c>
      <c r="F187" s="49">
        <f t="shared" si="48"/>
        <v>44940</v>
      </c>
      <c r="G187" s="49">
        <f t="shared" si="49"/>
        <v>44936</v>
      </c>
      <c r="H187" s="5"/>
      <c r="I187" s="5"/>
      <c r="J187" s="5"/>
      <c r="K187" s="5"/>
      <c r="L187" s="5"/>
      <c r="M187" s="5"/>
      <c r="N187" s="5"/>
      <c r="O187" s="5"/>
    </row>
    <row r="188" spans="1:15" ht="15" hidden="1" customHeight="1" x14ac:dyDescent="0.2">
      <c r="A188" s="85">
        <v>52</v>
      </c>
      <c r="B188" s="14" t="s">
        <v>1126</v>
      </c>
      <c r="C188" s="96">
        <f t="shared" si="51"/>
        <v>44918</v>
      </c>
      <c r="D188" s="48">
        <f t="shared" si="50"/>
        <v>44925</v>
      </c>
      <c r="E188" s="48">
        <f t="shared" si="52"/>
        <v>44929</v>
      </c>
      <c r="F188" s="48">
        <f t="shared" si="48"/>
        <v>44947</v>
      </c>
      <c r="G188" s="48">
        <f t="shared" si="49"/>
        <v>44943</v>
      </c>
      <c r="H188" s="5"/>
      <c r="I188" s="5"/>
      <c r="J188" s="5"/>
      <c r="K188" s="5"/>
      <c r="L188" s="5"/>
      <c r="M188" s="5"/>
      <c r="N188" s="5"/>
      <c r="O188" s="5"/>
    </row>
    <row r="189" spans="1:15" ht="15" hidden="1" customHeight="1" x14ac:dyDescent="0.2">
      <c r="A189" s="85">
        <v>1</v>
      </c>
      <c r="B189" s="14" t="s">
        <v>1132</v>
      </c>
      <c r="C189" s="96">
        <f t="shared" si="51"/>
        <v>44925</v>
      </c>
      <c r="D189" s="48">
        <f t="shared" si="50"/>
        <v>44932</v>
      </c>
      <c r="E189" s="48">
        <f t="shared" si="52"/>
        <v>44936</v>
      </c>
      <c r="F189" s="48">
        <f t="shared" si="48"/>
        <v>44954</v>
      </c>
      <c r="G189" s="48">
        <f t="shared" si="49"/>
        <v>44950</v>
      </c>
      <c r="H189" s="5"/>
      <c r="I189" s="5"/>
      <c r="J189" s="5"/>
      <c r="K189" s="5"/>
      <c r="L189" s="5"/>
      <c r="M189" s="5"/>
      <c r="N189" s="5"/>
      <c r="O189" s="5"/>
    </row>
    <row r="190" spans="1:15" ht="15" hidden="1" customHeight="1" x14ac:dyDescent="0.2">
      <c r="A190" s="85">
        <v>2</v>
      </c>
      <c r="B190" s="14" t="s">
        <v>1143</v>
      </c>
      <c r="C190" s="96">
        <f t="shared" si="51"/>
        <v>44932</v>
      </c>
      <c r="D190" s="48">
        <f t="shared" si="50"/>
        <v>44939</v>
      </c>
      <c r="E190" s="48">
        <f t="shared" si="52"/>
        <v>44943</v>
      </c>
      <c r="F190" s="48">
        <f t="shared" si="48"/>
        <v>44961</v>
      </c>
      <c r="G190" s="48">
        <f t="shared" si="49"/>
        <v>44957</v>
      </c>
      <c r="H190" s="5"/>
      <c r="I190" s="5"/>
      <c r="J190" s="5"/>
      <c r="K190" s="5"/>
      <c r="L190" s="5"/>
      <c r="M190" s="5"/>
      <c r="N190" s="5"/>
      <c r="O190" s="5"/>
    </row>
    <row r="191" spans="1:15" ht="15" hidden="1" customHeight="1" x14ac:dyDescent="0.2">
      <c r="A191" s="85">
        <v>3</v>
      </c>
      <c r="B191" s="14" t="s">
        <v>1151</v>
      </c>
      <c r="C191" s="96">
        <f t="shared" si="51"/>
        <v>44939</v>
      </c>
      <c r="D191" s="48">
        <f t="shared" si="50"/>
        <v>44946</v>
      </c>
      <c r="E191" s="48">
        <f t="shared" ref="E191" si="53">D191+4</f>
        <v>44950</v>
      </c>
      <c r="F191" s="48">
        <f t="shared" si="48"/>
        <v>44968</v>
      </c>
      <c r="G191" s="48">
        <f t="shared" si="49"/>
        <v>44964</v>
      </c>
      <c r="H191" s="5"/>
      <c r="I191" s="5"/>
      <c r="J191" s="5"/>
      <c r="K191" s="5"/>
      <c r="L191" s="5"/>
      <c r="M191" s="5"/>
      <c r="N191" s="5"/>
      <c r="O191" s="5"/>
    </row>
    <row r="192" spans="1:15" ht="15" hidden="1" customHeight="1" x14ac:dyDescent="0.2">
      <c r="A192" s="85">
        <v>4</v>
      </c>
      <c r="B192" s="14" t="s">
        <v>1157</v>
      </c>
      <c r="C192" s="96">
        <f t="shared" si="51"/>
        <v>44946</v>
      </c>
      <c r="D192" s="48">
        <f t="shared" si="50"/>
        <v>44953</v>
      </c>
      <c r="E192" s="48">
        <f t="shared" ref="E192" si="54">D192+4</f>
        <v>44957</v>
      </c>
      <c r="F192" s="48">
        <f t="shared" si="48"/>
        <v>44975</v>
      </c>
      <c r="G192" s="48">
        <f t="shared" si="49"/>
        <v>44971</v>
      </c>
      <c r="H192" s="5"/>
      <c r="I192" s="5"/>
      <c r="J192" s="5"/>
      <c r="K192" s="5"/>
      <c r="L192" s="5"/>
      <c r="M192" s="5"/>
      <c r="N192" s="5"/>
      <c r="O192" s="5"/>
    </row>
    <row r="193" spans="1:15" ht="15" hidden="1" customHeight="1" x14ac:dyDescent="0.2">
      <c r="A193" s="85">
        <v>5</v>
      </c>
      <c r="B193" s="14" t="s">
        <v>1174</v>
      </c>
      <c r="C193" s="96">
        <f t="shared" si="51"/>
        <v>44953</v>
      </c>
      <c r="D193" s="48">
        <f t="shared" si="50"/>
        <v>44960</v>
      </c>
      <c r="E193" s="48">
        <f t="shared" ref="E193" si="55">D193+4</f>
        <v>44964</v>
      </c>
      <c r="F193" s="48">
        <f t="shared" ref="F193:F224" si="56">D193+14</f>
        <v>44974</v>
      </c>
      <c r="G193" s="48">
        <f t="shared" si="49"/>
        <v>44978</v>
      </c>
      <c r="H193" s="5"/>
      <c r="I193" s="5"/>
      <c r="J193" s="5"/>
      <c r="K193" s="5"/>
      <c r="L193" s="5"/>
      <c r="M193" s="5"/>
      <c r="N193" s="5"/>
      <c r="O193" s="5"/>
    </row>
    <row r="194" spans="1:15" ht="15" hidden="1" customHeight="1" x14ac:dyDescent="0.2">
      <c r="A194" s="85">
        <v>6</v>
      </c>
      <c r="B194" s="14" t="s">
        <v>1180</v>
      </c>
      <c r="C194" s="96">
        <f t="shared" si="51"/>
        <v>44960</v>
      </c>
      <c r="D194" s="48">
        <f t="shared" si="50"/>
        <v>44967</v>
      </c>
      <c r="E194" s="48">
        <f t="shared" ref="E194" si="57">D194+4</f>
        <v>44971</v>
      </c>
      <c r="F194" s="48">
        <f t="shared" si="56"/>
        <v>44981</v>
      </c>
      <c r="G194" s="48">
        <f t="shared" si="49"/>
        <v>44985</v>
      </c>
      <c r="H194" s="5"/>
      <c r="I194" s="5"/>
      <c r="J194" s="5"/>
      <c r="K194" s="5"/>
      <c r="L194" s="5"/>
      <c r="M194" s="5"/>
      <c r="N194" s="5"/>
      <c r="O194" s="5"/>
    </row>
    <row r="195" spans="1:15" ht="15" hidden="1" customHeight="1" x14ac:dyDescent="0.2">
      <c r="A195" s="85">
        <v>7</v>
      </c>
      <c r="B195" s="14" t="s">
        <v>1179</v>
      </c>
      <c r="C195" s="96">
        <f t="shared" si="51"/>
        <v>44967</v>
      </c>
      <c r="D195" s="48">
        <f t="shared" si="50"/>
        <v>44974</v>
      </c>
      <c r="E195" s="48">
        <f t="shared" ref="E195" si="58">D195+4</f>
        <v>44978</v>
      </c>
      <c r="F195" s="48">
        <f t="shared" si="56"/>
        <v>44988</v>
      </c>
      <c r="G195" s="48">
        <f t="shared" si="49"/>
        <v>44992</v>
      </c>
      <c r="H195" s="5"/>
      <c r="I195" s="5"/>
      <c r="J195" s="5"/>
      <c r="K195" s="5"/>
      <c r="L195" s="5"/>
      <c r="M195" s="5"/>
      <c r="N195" s="5"/>
      <c r="O195" s="5"/>
    </row>
    <row r="196" spans="1:15" ht="15" hidden="1" customHeight="1" x14ac:dyDescent="0.2">
      <c r="A196" s="85">
        <v>8</v>
      </c>
      <c r="B196" s="14" t="s">
        <v>1187</v>
      </c>
      <c r="C196" s="96">
        <f t="shared" si="51"/>
        <v>44974</v>
      </c>
      <c r="D196" s="48">
        <f t="shared" si="50"/>
        <v>44981</v>
      </c>
      <c r="E196" s="48">
        <f t="shared" ref="E196" si="59">D196+4</f>
        <v>44985</v>
      </c>
      <c r="F196" s="48">
        <f t="shared" si="56"/>
        <v>44995</v>
      </c>
      <c r="G196" s="48">
        <f t="shared" si="49"/>
        <v>44999</v>
      </c>
      <c r="H196" s="5"/>
      <c r="I196" s="5"/>
      <c r="J196" s="5"/>
      <c r="K196" s="5"/>
      <c r="L196" s="5"/>
      <c r="M196" s="5"/>
      <c r="N196" s="5"/>
      <c r="O196" s="5"/>
    </row>
    <row r="197" spans="1:15" ht="15" hidden="1" customHeight="1" x14ac:dyDescent="0.2">
      <c r="A197" s="85">
        <v>9</v>
      </c>
      <c r="B197" s="14" t="s">
        <v>1195</v>
      </c>
      <c r="C197" s="96">
        <f t="shared" si="51"/>
        <v>44981</v>
      </c>
      <c r="D197" s="48">
        <f t="shared" si="50"/>
        <v>44988</v>
      </c>
      <c r="E197" s="48">
        <f t="shared" ref="E197" si="60">D197+4</f>
        <v>44992</v>
      </c>
      <c r="F197" s="48">
        <f t="shared" si="56"/>
        <v>45002</v>
      </c>
      <c r="G197" s="48">
        <f t="shared" si="49"/>
        <v>45006</v>
      </c>
      <c r="H197" s="5"/>
      <c r="I197" s="5"/>
      <c r="J197" s="5"/>
      <c r="K197" s="5"/>
      <c r="L197" s="5"/>
      <c r="M197" s="5"/>
      <c r="N197" s="5"/>
      <c r="O197" s="5"/>
    </row>
    <row r="198" spans="1:15" ht="15" hidden="1" customHeight="1" x14ac:dyDescent="0.2">
      <c r="A198" s="85">
        <v>10</v>
      </c>
      <c r="B198" s="14" t="s">
        <v>1205</v>
      </c>
      <c r="C198" s="96">
        <f t="shared" si="51"/>
        <v>44988</v>
      </c>
      <c r="D198" s="48">
        <f t="shared" si="50"/>
        <v>44995</v>
      </c>
      <c r="E198" s="48">
        <f t="shared" ref="E198" si="61">D198+4</f>
        <v>44999</v>
      </c>
      <c r="F198" s="48">
        <f t="shared" si="56"/>
        <v>45009</v>
      </c>
      <c r="G198" s="48">
        <f t="shared" si="49"/>
        <v>45013</v>
      </c>
      <c r="H198" s="5"/>
      <c r="I198" s="5"/>
      <c r="J198" s="5"/>
      <c r="K198" s="5"/>
      <c r="L198" s="5"/>
      <c r="M198" s="5"/>
      <c r="N198" s="5"/>
      <c r="O198" s="5"/>
    </row>
    <row r="199" spans="1:15" ht="15" hidden="1" customHeight="1" x14ac:dyDescent="0.2">
      <c r="A199" s="85">
        <v>11</v>
      </c>
      <c r="B199" s="14" t="s">
        <v>1212</v>
      </c>
      <c r="C199" s="96">
        <f t="shared" si="51"/>
        <v>44995</v>
      </c>
      <c r="D199" s="48">
        <f t="shared" si="50"/>
        <v>45002</v>
      </c>
      <c r="E199" s="48">
        <f t="shared" ref="E199" si="62">D199+4</f>
        <v>45006</v>
      </c>
      <c r="F199" s="48">
        <f t="shared" si="56"/>
        <v>45016</v>
      </c>
      <c r="G199" s="48">
        <f t="shared" si="49"/>
        <v>45020</v>
      </c>
      <c r="H199" s="5"/>
      <c r="I199" s="5"/>
      <c r="J199" s="5"/>
      <c r="K199" s="5"/>
      <c r="L199" s="5"/>
      <c r="M199" s="5"/>
      <c r="N199" s="5"/>
      <c r="O199" s="5"/>
    </row>
    <row r="200" spans="1:15" ht="15" hidden="1" customHeight="1" x14ac:dyDescent="0.2">
      <c r="A200" s="85">
        <v>12</v>
      </c>
      <c r="B200" s="14" t="s">
        <v>1220</v>
      </c>
      <c r="C200" s="96">
        <f t="shared" si="51"/>
        <v>45002</v>
      </c>
      <c r="D200" s="48">
        <f t="shared" si="50"/>
        <v>45009</v>
      </c>
      <c r="E200" s="48">
        <f t="shared" ref="E200" si="63">D200+4</f>
        <v>45013</v>
      </c>
      <c r="F200" s="48">
        <f t="shared" si="56"/>
        <v>45023</v>
      </c>
      <c r="G200" s="48">
        <f t="shared" si="49"/>
        <v>45027</v>
      </c>
      <c r="H200" s="5"/>
      <c r="I200" s="5"/>
      <c r="J200" s="5"/>
      <c r="K200" s="5"/>
      <c r="L200" s="5"/>
      <c r="M200" s="5"/>
      <c r="N200" s="5"/>
      <c r="O200" s="5"/>
    </row>
    <row r="201" spans="1:15" ht="15" hidden="1" customHeight="1" x14ac:dyDescent="0.2">
      <c r="A201" s="85">
        <v>13</v>
      </c>
      <c r="B201" s="14" t="s">
        <v>1232</v>
      </c>
      <c r="C201" s="96">
        <f t="shared" si="51"/>
        <v>45009</v>
      </c>
      <c r="D201" s="48">
        <f t="shared" si="50"/>
        <v>45016</v>
      </c>
      <c r="E201" s="48">
        <f t="shared" ref="E201" si="64">D201+4</f>
        <v>45020</v>
      </c>
      <c r="F201" s="48">
        <f t="shared" si="56"/>
        <v>45030</v>
      </c>
      <c r="G201" s="48">
        <f t="shared" si="49"/>
        <v>45034</v>
      </c>
      <c r="H201" s="5"/>
      <c r="I201" s="5"/>
      <c r="J201" s="5"/>
      <c r="K201" s="5"/>
      <c r="L201" s="5"/>
      <c r="M201" s="5"/>
      <c r="N201" s="5"/>
      <c r="O201" s="5"/>
    </row>
    <row r="202" spans="1:15" ht="15" hidden="1" customHeight="1" x14ac:dyDescent="0.2">
      <c r="A202" s="85">
        <v>14</v>
      </c>
      <c r="B202" s="14" t="s">
        <v>1237</v>
      </c>
      <c r="C202" s="96">
        <f t="shared" si="51"/>
        <v>45016</v>
      </c>
      <c r="D202" s="48">
        <f t="shared" si="50"/>
        <v>45023</v>
      </c>
      <c r="E202" s="48">
        <f t="shared" ref="E202" si="65">D202+4</f>
        <v>45027</v>
      </c>
      <c r="F202" s="48">
        <f t="shared" si="56"/>
        <v>45037</v>
      </c>
      <c r="G202" s="48">
        <f t="shared" si="49"/>
        <v>45041</v>
      </c>
      <c r="H202" s="5"/>
      <c r="I202" s="5"/>
      <c r="J202" s="5"/>
      <c r="K202" s="5"/>
      <c r="L202" s="5"/>
      <c r="M202" s="5"/>
      <c r="N202" s="5"/>
      <c r="O202" s="5"/>
    </row>
    <row r="203" spans="1:15" ht="15" hidden="1" customHeight="1" x14ac:dyDescent="0.2">
      <c r="A203" s="85">
        <v>15</v>
      </c>
      <c r="B203" s="14" t="s">
        <v>1262</v>
      </c>
      <c r="C203" s="96">
        <f t="shared" si="51"/>
        <v>45023</v>
      </c>
      <c r="D203" s="48">
        <f t="shared" si="50"/>
        <v>45030</v>
      </c>
      <c r="E203" s="48">
        <f t="shared" ref="E203" si="66">D203+4</f>
        <v>45034</v>
      </c>
      <c r="F203" s="48">
        <f t="shared" si="56"/>
        <v>45044</v>
      </c>
      <c r="G203" s="48">
        <f t="shared" si="49"/>
        <v>45048</v>
      </c>
      <c r="H203" s="5"/>
      <c r="I203" s="5"/>
      <c r="J203" s="5"/>
      <c r="K203" s="5"/>
      <c r="L203" s="5"/>
      <c r="M203" s="5"/>
      <c r="N203" s="5"/>
      <c r="O203" s="5"/>
    </row>
    <row r="204" spans="1:15" ht="15" hidden="1" customHeight="1" x14ac:dyDescent="0.2">
      <c r="A204" s="85">
        <v>16</v>
      </c>
      <c r="B204" s="14" t="s">
        <v>1270</v>
      </c>
      <c r="C204" s="96">
        <f t="shared" si="51"/>
        <v>45030</v>
      </c>
      <c r="D204" s="48">
        <f t="shared" si="50"/>
        <v>45037</v>
      </c>
      <c r="E204" s="48">
        <f t="shared" ref="E204" si="67">D204+4</f>
        <v>45041</v>
      </c>
      <c r="F204" s="48">
        <f t="shared" si="56"/>
        <v>45051</v>
      </c>
      <c r="G204" s="48">
        <f t="shared" si="49"/>
        <v>45055</v>
      </c>
      <c r="H204" s="5"/>
      <c r="I204" s="5"/>
      <c r="J204" s="5"/>
      <c r="K204" s="5"/>
      <c r="L204" s="5"/>
      <c r="M204" s="5"/>
      <c r="N204" s="5"/>
      <c r="O204" s="5"/>
    </row>
    <row r="205" spans="1:15" ht="15" hidden="1" customHeight="1" x14ac:dyDescent="0.2">
      <c r="A205" s="85">
        <v>17</v>
      </c>
      <c r="B205" s="14" t="s">
        <v>1263</v>
      </c>
      <c r="C205" s="96">
        <f t="shared" si="51"/>
        <v>45037</v>
      </c>
      <c r="D205" s="48">
        <f t="shared" si="50"/>
        <v>45044</v>
      </c>
      <c r="E205" s="48">
        <f t="shared" ref="E205" si="68">D205+4</f>
        <v>45048</v>
      </c>
      <c r="F205" s="48">
        <f t="shared" si="56"/>
        <v>45058</v>
      </c>
      <c r="G205" s="48">
        <f t="shared" si="49"/>
        <v>45062</v>
      </c>
      <c r="H205" s="5"/>
      <c r="I205" s="5"/>
      <c r="J205" s="5"/>
      <c r="K205" s="5"/>
      <c r="L205" s="5"/>
      <c r="M205" s="5"/>
      <c r="N205" s="5"/>
      <c r="O205" s="5"/>
    </row>
    <row r="206" spans="1:15" ht="15" hidden="1" customHeight="1" x14ac:dyDescent="0.2">
      <c r="A206" s="85">
        <v>18</v>
      </c>
      <c r="B206" s="14" t="s">
        <v>1272</v>
      </c>
      <c r="C206" s="96">
        <f t="shared" si="51"/>
        <v>45044</v>
      </c>
      <c r="D206" s="48">
        <f t="shared" si="50"/>
        <v>45051</v>
      </c>
      <c r="E206" s="48">
        <f t="shared" ref="E206" si="69">D206+4</f>
        <v>45055</v>
      </c>
      <c r="F206" s="48">
        <f t="shared" si="56"/>
        <v>45065</v>
      </c>
      <c r="G206" s="48">
        <f t="shared" si="49"/>
        <v>45069</v>
      </c>
      <c r="H206" s="5"/>
      <c r="I206" s="5"/>
      <c r="J206" s="5"/>
      <c r="K206" s="5"/>
      <c r="L206" s="5"/>
      <c r="M206" s="5"/>
      <c r="N206" s="5"/>
      <c r="O206" s="5"/>
    </row>
    <row r="207" spans="1:15" ht="15" hidden="1" customHeight="1" x14ac:dyDescent="0.2">
      <c r="A207" s="85">
        <v>19</v>
      </c>
      <c r="B207" s="14" t="s">
        <v>1307</v>
      </c>
      <c r="C207" s="96">
        <f t="shared" si="51"/>
        <v>45051</v>
      </c>
      <c r="D207" s="48">
        <f t="shared" si="50"/>
        <v>45058</v>
      </c>
      <c r="E207" s="48">
        <f t="shared" ref="E207" si="70">D207+4</f>
        <v>45062</v>
      </c>
      <c r="F207" s="48">
        <f t="shared" si="56"/>
        <v>45072</v>
      </c>
      <c r="G207" s="48">
        <f t="shared" si="49"/>
        <v>45076</v>
      </c>
      <c r="H207" s="5"/>
      <c r="I207" s="5"/>
      <c r="J207" s="5"/>
      <c r="K207" s="5"/>
      <c r="L207" s="5"/>
      <c r="M207" s="5"/>
      <c r="N207" s="5"/>
      <c r="O207" s="5"/>
    </row>
    <row r="208" spans="1:15" ht="15" hidden="1" customHeight="1" x14ac:dyDescent="0.2">
      <c r="A208" s="85">
        <v>20</v>
      </c>
      <c r="B208" s="14" t="s">
        <v>1290</v>
      </c>
      <c r="C208" s="96">
        <f t="shared" si="51"/>
        <v>45058</v>
      </c>
      <c r="D208" s="48">
        <f t="shared" si="50"/>
        <v>45065</v>
      </c>
      <c r="E208" s="48">
        <f t="shared" ref="E208" si="71">D208+4</f>
        <v>45069</v>
      </c>
      <c r="F208" s="48">
        <f t="shared" si="56"/>
        <v>45079</v>
      </c>
      <c r="G208" s="48">
        <f t="shared" si="49"/>
        <v>45083</v>
      </c>
      <c r="H208" s="5"/>
      <c r="I208" s="5"/>
      <c r="J208" s="5"/>
      <c r="K208" s="5"/>
      <c r="L208" s="5"/>
      <c r="M208" s="5"/>
      <c r="N208" s="5"/>
      <c r="O208" s="5"/>
    </row>
    <row r="209" spans="1:15" ht="15" hidden="1" customHeight="1" x14ac:dyDescent="0.2">
      <c r="A209" s="85">
        <v>21</v>
      </c>
      <c r="B209" s="14" t="s">
        <v>1308</v>
      </c>
      <c r="C209" s="96">
        <f t="shared" si="51"/>
        <v>45065</v>
      </c>
      <c r="D209" s="48">
        <f t="shared" si="50"/>
        <v>45072</v>
      </c>
      <c r="E209" s="48">
        <f t="shared" ref="E209" si="72">D209+4</f>
        <v>45076</v>
      </c>
      <c r="F209" s="48">
        <f t="shared" si="56"/>
        <v>45086</v>
      </c>
      <c r="G209" s="48">
        <f t="shared" si="49"/>
        <v>45090</v>
      </c>
      <c r="H209" s="5"/>
      <c r="I209" s="5"/>
      <c r="J209" s="5"/>
      <c r="K209" s="5"/>
      <c r="L209" s="5"/>
      <c r="M209" s="5"/>
      <c r="N209" s="5"/>
      <c r="O209" s="5"/>
    </row>
    <row r="210" spans="1:15" ht="15" hidden="1" customHeight="1" x14ac:dyDescent="0.2">
      <c r="A210" s="85">
        <v>22</v>
      </c>
      <c r="B210" s="14" t="s">
        <v>1298</v>
      </c>
      <c r="C210" s="96">
        <f t="shared" si="51"/>
        <v>45072</v>
      </c>
      <c r="D210" s="48">
        <f t="shared" si="50"/>
        <v>45079</v>
      </c>
      <c r="E210" s="48">
        <f t="shared" ref="E210" si="73">D210+4</f>
        <v>45083</v>
      </c>
      <c r="F210" s="48">
        <f t="shared" si="56"/>
        <v>45093</v>
      </c>
      <c r="G210" s="48">
        <f t="shared" si="49"/>
        <v>45097</v>
      </c>
      <c r="H210" s="5"/>
      <c r="I210" s="5"/>
      <c r="J210" s="5"/>
      <c r="K210" s="5"/>
      <c r="L210" s="5"/>
      <c r="M210" s="5"/>
      <c r="N210" s="5"/>
      <c r="O210" s="5"/>
    </row>
    <row r="211" spans="1:15" ht="15" hidden="1" customHeight="1" x14ac:dyDescent="0.2">
      <c r="A211" s="85">
        <v>23</v>
      </c>
      <c r="B211" s="14" t="s">
        <v>1315</v>
      </c>
      <c r="C211" s="96">
        <f t="shared" si="51"/>
        <v>45079</v>
      </c>
      <c r="D211" s="48">
        <f t="shared" si="50"/>
        <v>45086</v>
      </c>
      <c r="E211" s="48">
        <f t="shared" ref="E211" si="74">D211+4</f>
        <v>45090</v>
      </c>
      <c r="F211" s="48">
        <f t="shared" si="56"/>
        <v>45100</v>
      </c>
      <c r="G211" s="48">
        <f t="shared" ref="G211:G241" si="75">D211+18</f>
        <v>45104</v>
      </c>
      <c r="H211" s="5"/>
      <c r="I211" s="5"/>
      <c r="J211" s="5"/>
      <c r="K211" s="5"/>
      <c r="L211" s="5"/>
      <c r="M211" s="5"/>
      <c r="N211" s="5"/>
      <c r="O211" s="5"/>
    </row>
    <row r="212" spans="1:15" ht="15" hidden="1" customHeight="1" x14ac:dyDescent="0.2">
      <c r="A212" s="85">
        <v>24</v>
      </c>
      <c r="B212" s="14" t="s">
        <v>1323</v>
      </c>
      <c r="C212" s="96">
        <f t="shared" si="51"/>
        <v>45086</v>
      </c>
      <c r="D212" s="48">
        <f t="shared" si="50"/>
        <v>45093</v>
      </c>
      <c r="E212" s="48">
        <f t="shared" ref="E212" si="76">D212+4</f>
        <v>45097</v>
      </c>
      <c r="F212" s="48">
        <f t="shared" si="56"/>
        <v>45107</v>
      </c>
      <c r="G212" s="48">
        <f t="shared" si="75"/>
        <v>45111</v>
      </c>
      <c r="H212" s="5"/>
      <c r="I212" s="5"/>
      <c r="J212" s="5"/>
      <c r="K212" s="5"/>
      <c r="L212" s="5"/>
      <c r="M212" s="5"/>
      <c r="N212" s="5"/>
      <c r="O212" s="5"/>
    </row>
    <row r="213" spans="1:15" ht="15" hidden="1" customHeight="1" x14ac:dyDescent="0.2">
      <c r="A213" s="85">
        <v>25</v>
      </c>
      <c r="B213" s="14" t="s">
        <v>1329</v>
      </c>
      <c r="C213" s="96">
        <f t="shared" si="51"/>
        <v>45093</v>
      </c>
      <c r="D213" s="48">
        <f t="shared" si="50"/>
        <v>45100</v>
      </c>
      <c r="E213" s="48">
        <f t="shared" ref="E213" si="77">D213+4</f>
        <v>45104</v>
      </c>
      <c r="F213" s="48">
        <f t="shared" si="56"/>
        <v>45114</v>
      </c>
      <c r="G213" s="48">
        <f t="shared" si="75"/>
        <v>45118</v>
      </c>
      <c r="H213" s="5"/>
      <c r="I213" s="5"/>
      <c r="J213" s="5"/>
      <c r="K213" s="5"/>
      <c r="L213" s="5"/>
      <c r="M213" s="5"/>
      <c r="N213" s="5"/>
      <c r="O213" s="5"/>
    </row>
    <row r="214" spans="1:15" ht="15" hidden="1" customHeight="1" x14ac:dyDescent="0.2">
      <c r="A214" s="85">
        <v>26</v>
      </c>
      <c r="B214" s="14" t="s">
        <v>1340</v>
      </c>
      <c r="C214" s="96">
        <f t="shared" si="51"/>
        <v>45100</v>
      </c>
      <c r="D214" s="48">
        <f t="shared" si="50"/>
        <v>45107</v>
      </c>
      <c r="E214" s="48">
        <f t="shared" ref="E214" si="78">D214+4</f>
        <v>45111</v>
      </c>
      <c r="F214" s="48">
        <f t="shared" si="56"/>
        <v>45121</v>
      </c>
      <c r="G214" s="48">
        <f t="shared" si="75"/>
        <v>45125</v>
      </c>
      <c r="H214" s="5"/>
      <c r="I214" s="5"/>
      <c r="J214" s="5"/>
      <c r="K214" s="5"/>
      <c r="L214" s="5"/>
      <c r="M214" s="5"/>
      <c r="N214" s="5"/>
      <c r="O214" s="5"/>
    </row>
    <row r="215" spans="1:15" ht="15" hidden="1" customHeight="1" x14ac:dyDescent="0.2">
      <c r="A215" s="85">
        <v>27</v>
      </c>
      <c r="B215" s="14" t="s">
        <v>1362</v>
      </c>
      <c r="C215" s="96">
        <f t="shared" si="51"/>
        <v>45107</v>
      </c>
      <c r="D215" s="48">
        <f t="shared" si="50"/>
        <v>45114</v>
      </c>
      <c r="E215" s="48">
        <f t="shared" ref="E215" si="79">D215+4</f>
        <v>45118</v>
      </c>
      <c r="F215" s="48">
        <f t="shared" si="56"/>
        <v>45128</v>
      </c>
      <c r="G215" s="48">
        <f t="shared" si="75"/>
        <v>45132</v>
      </c>
      <c r="H215" s="5"/>
      <c r="I215" s="5"/>
      <c r="J215" s="5"/>
      <c r="K215" s="5"/>
      <c r="L215" s="5"/>
      <c r="M215" s="5"/>
      <c r="N215" s="5"/>
      <c r="O215" s="5"/>
    </row>
    <row r="216" spans="1:15" ht="15" hidden="1" customHeight="1" x14ac:dyDescent="0.2">
      <c r="A216" s="85">
        <v>28</v>
      </c>
      <c r="B216" s="14" t="s">
        <v>1363</v>
      </c>
      <c r="C216" s="96">
        <f t="shared" si="51"/>
        <v>45114</v>
      </c>
      <c r="D216" s="48">
        <f t="shared" si="50"/>
        <v>45121</v>
      </c>
      <c r="E216" s="48">
        <f t="shared" ref="E216" si="80">D216+4</f>
        <v>45125</v>
      </c>
      <c r="F216" s="48">
        <f t="shared" si="56"/>
        <v>45135</v>
      </c>
      <c r="G216" s="48">
        <f t="shared" si="75"/>
        <v>45139</v>
      </c>
      <c r="H216" s="5"/>
      <c r="I216" s="5"/>
      <c r="J216" s="5"/>
      <c r="K216" s="5"/>
      <c r="L216" s="5"/>
      <c r="M216" s="5"/>
      <c r="N216" s="5"/>
      <c r="O216" s="5"/>
    </row>
    <row r="217" spans="1:15" ht="15" hidden="1" customHeight="1" x14ac:dyDescent="0.2">
      <c r="A217" s="85">
        <v>29</v>
      </c>
      <c r="B217" s="14" t="s">
        <v>1364</v>
      </c>
      <c r="C217" s="96">
        <f t="shared" si="51"/>
        <v>45121</v>
      </c>
      <c r="D217" s="48">
        <f t="shared" si="50"/>
        <v>45128</v>
      </c>
      <c r="E217" s="48">
        <f t="shared" ref="E217" si="81">D217+4</f>
        <v>45132</v>
      </c>
      <c r="F217" s="48">
        <f t="shared" si="56"/>
        <v>45142</v>
      </c>
      <c r="G217" s="48">
        <f t="shared" si="75"/>
        <v>45146</v>
      </c>
      <c r="H217" s="5"/>
      <c r="I217" s="5"/>
      <c r="J217" s="5"/>
      <c r="K217" s="5"/>
      <c r="L217" s="5"/>
      <c r="M217" s="5"/>
      <c r="N217" s="5"/>
      <c r="O217" s="5"/>
    </row>
    <row r="218" spans="1:15" ht="15" hidden="1" customHeight="1" x14ac:dyDescent="0.2">
      <c r="A218" s="85">
        <v>30</v>
      </c>
      <c r="B218" s="14" t="s">
        <v>1374</v>
      </c>
      <c r="C218" s="96">
        <f t="shared" si="51"/>
        <v>45128</v>
      </c>
      <c r="D218" s="48">
        <f t="shared" si="50"/>
        <v>45135</v>
      </c>
      <c r="E218" s="48">
        <f t="shared" ref="E218" si="82">D218+4</f>
        <v>45139</v>
      </c>
      <c r="F218" s="48">
        <f t="shared" si="56"/>
        <v>45149</v>
      </c>
      <c r="G218" s="48">
        <f t="shared" si="75"/>
        <v>45153</v>
      </c>
      <c r="H218" s="5"/>
      <c r="I218" s="5"/>
      <c r="J218" s="5"/>
      <c r="K218" s="5"/>
      <c r="L218" s="5"/>
      <c r="M218" s="5"/>
      <c r="N218" s="5"/>
      <c r="O218" s="5"/>
    </row>
    <row r="219" spans="1:15" ht="15" hidden="1" customHeight="1" x14ac:dyDescent="0.2">
      <c r="A219" s="85">
        <v>31</v>
      </c>
      <c r="B219" s="14" t="s">
        <v>1385</v>
      </c>
      <c r="C219" s="96">
        <f t="shared" si="51"/>
        <v>45135</v>
      </c>
      <c r="D219" s="48">
        <f t="shared" si="50"/>
        <v>45142</v>
      </c>
      <c r="E219" s="48">
        <f t="shared" ref="E219" si="83">D219+4</f>
        <v>45146</v>
      </c>
      <c r="F219" s="48">
        <f t="shared" si="56"/>
        <v>45156</v>
      </c>
      <c r="G219" s="48">
        <f t="shared" si="75"/>
        <v>45160</v>
      </c>
      <c r="H219" s="5"/>
      <c r="I219" s="5"/>
      <c r="J219" s="5"/>
      <c r="K219" s="5"/>
      <c r="L219" s="5"/>
      <c r="M219" s="5"/>
      <c r="N219" s="5"/>
      <c r="O219" s="5"/>
    </row>
    <row r="220" spans="1:15" ht="15" hidden="1" customHeight="1" x14ac:dyDescent="0.2">
      <c r="A220" s="85">
        <v>32</v>
      </c>
      <c r="B220" s="14" t="s">
        <v>1392</v>
      </c>
      <c r="C220" s="96">
        <f t="shared" si="51"/>
        <v>45142</v>
      </c>
      <c r="D220" s="48">
        <f t="shared" si="50"/>
        <v>45149</v>
      </c>
      <c r="E220" s="48">
        <f t="shared" ref="E220" si="84">D220+4</f>
        <v>45153</v>
      </c>
      <c r="F220" s="48">
        <f t="shared" si="56"/>
        <v>45163</v>
      </c>
      <c r="G220" s="48">
        <f t="shared" si="75"/>
        <v>45167</v>
      </c>
      <c r="H220" s="5"/>
      <c r="I220" s="5"/>
      <c r="J220" s="5"/>
      <c r="K220" s="5"/>
      <c r="L220" s="5"/>
      <c r="M220" s="5"/>
      <c r="N220" s="5"/>
      <c r="O220" s="5"/>
    </row>
    <row r="221" spans="1:15" ht="15" hidden="1" customHeight="1" x14ac:dyDescent="0.2">
      <c r="A221" s="85">
        <v>33</v>
      </c>
      <c r="B221" s="14" t="s">
        <v>1402</v>
      </c>
      <c r="C221" s="96">
        <f t="shared" si="51"/>
        <v>45149</v>
      </c>
      <c r="D221" s="48">
        <f t="shared" si="50"/>
        <v>45156</v>
      </c>
      <c r="E221" s="48">
        <f t="shared" ref="E221" si="85">D221+4</f>
        <v>45160</v>
      </c>
      <c r="F221" s="48">
        <f t="shared" si="56"/>
        <v>45170</v>
      </c>
      <c r="G221" s="48">
        <f t="shared" si="75"/>
        <v>45174</v>
      </c>
      <c r="H221" s="5"/>
      <c r="I221" s="5"/>
      <c r="J221" s="5"/>
      <c r="K221" s="5"/>
      <c r="L221" s="5"/>
      <c r="M221" s="5"/>
      <c r="N221" s="5"/>
      <c r="O221" s="5"/>
    </row>
    <row r="222" spans="1:15" ht="15" hidden="1" customHeight="1" x14ac:dyDescent="0.2">
      <c r="A222" s="85">
        <v>34</v>
      </c>
      <c r="B222" s="14" t="s">
        <v>1411</v>
      </c>
      <c r="C222" s="96">
        <f t="shared" si="51"/>
        <v>45156</v>
      </c>
      <c r="D222" s="48">
        <f t="shared" si="50"/>
        <v>45163</v>
      </c>
      <c r="E222" s="48">
        <f t="shared" ref="E222" si="86">D222+4</f>
        <v>45167</v>
      </c>
      <c r="F222" s="48">
        <f t="shared" si="56"/>
        <v>45177</v>
      </c>
      <c r="G222" s="48">
        <f t="shared" si="75"/>
        <v>45181</v>
      </c>
      <c r="H222" s="5"/>
      <c r="I222" s="5"/>
      <c r="J222" s="5"/>
      <c r="K222" s="5"/>
      <c r="L222" s="5"/>
      <c r="M222" s="5"/>
      <c r="N222" s="5"/>
      <c r="O222" s="5"/>
    </row>
    <row r="223" spans="1:15" ht="15" hidden="1" customHeight="1" x14ac:dyDescent="0.2">
      <c r="A223" s="85">
        <v>35</v>
      </c>
      <c r="B223" s="14" t="s">
        <v>7</v>
      </c>
      <c r="C223" s="132">
        <f t="shared" si="51"/>
        <v>45163</v>
      </c>
      <c r="D223" s="49">
        <f t="shared" si="50"/>
        <v>45170</v>
      </c>
      <c r="E223" s="49">
        <f t="shared" ref="E223" si="87">D223+4</f>
        <v>45174</v>
      </c>
      <c r="F223" s="49">
        <f t="shared" si="56"/>
        <v>45184</v>
      </c>
      <c r="G223" s="49">
        <f t="shared" si="75"/>
        <v>45188</v>
      </c>
      <c r="H223" s="5"/>
      <c r="I223" s="5"/>
      <c r="J223" s="5"/>
      <c r="K223" s="5"/>
      <c r="L223" s="5"/>
      <c r="M223" s="5"/>
      <c r="N223" s="5"/>
      <c r="O223" s="5"/>
    </row>
    <row r="224" spans="1:15" ht="15" hidden="1" customHeight="1" x14ac:dyDescent="0.2">
      <c r="A224" s="85">
        <v>36</v>
      </c>
      <c r="B224" s="14" t="s">
        <v>1424</v>
      </c>
      <c r="C224" s="96">
        <f t="shared" si="51"/>
        <v>45170</v>
      </c>
      <c r="D224" s="48">
        <f t="shared" si="50"/>
        <v>45177</v>
      </c>
      <c r="E224" s="48">
        <f t="shared" ref="E224" si="88">D224+4</f>
        <v>45181</v>
      </c>
      <c r="F224" s="48">
        <f t="shared" si="56"/>
        <v>45191</v>
      </c>
      <c r="G224" s="48">
        <f t="shared" si="75"/>
        <v>45195</v>
      </c>
      <c r="H224" s="5"/>
      <c r="I224" s="5"/>
      <c r="J224" s="5"/>
      <c r="K224" s="5"/>
      <c r="L224" s="5"/>
      <c r="M224" s="5"/>
      <c r="N224" s="5"/>
      <c r="O224" s="5"/>
    </row>
    <row r="225" spans="1:15" ht="15" hidden="1" customHeight="1" x14ac:dyDescent="0.2">
      <c r="A225" s="85">
        <v>37</v>
      </c>
      <c r="B225" s="14" t="s">
        <v>1431</v>
      </c>
      <c r="C225" s="96">
        <f t="shared" si="51"/>
        <v>45177</v>
      </c>
      <c r="D225" s="48">
        <f t="shared" si="50"/>
        <v>45184</v>
      </c>
      <c r="E225" s="48">
        <f t="shared" ref="E225" si="89">D225+4</f>
        <v>45188</v>
      </c>
      <c r="F225" s="48">
        <f t="shared" ref="F225:F248" si="90">D225+14</f>
        <v>45198</v>
      </c>
      <c r="G225" s="48">
        <f t="shared" si="75"/>
        <v>45202</v>
      </c>
      <c r="H225" s="5"/>
      <c r="I225" s="5"/>
      <c r="J225" s="5"/>
      <c r="K225" s="5"/>
      <c r="L225" s="5"/>
      <c r="M225" s="5"/>
      <c r="N225" s="5"/>
      <c r="O225" s="5"/>
    </row>
    <row r="226" spans="1:15" ht="15" hidden="1" customHeight="1" x14ac:dyDescent="0.2">
      <c r="A226" s="85">
        <v>38</v>
      </c>
      <c r="B226" s="14" t="s">
        <v>1438</v>
      </c>
      <c r="C226" s="96">
        <f t="shared" si="51"/>
        <v>45184</v>
      </c>
      <c r="D226" s="48">
        <f t="shared" si="50"/>
        <v>45191</v>
      </c>
      <c r="E226" s="48">
        <f t="shared" ref="E226" si="91">D226+4</f>
        <v>45195</v>
      </c>
      <c r="F226" s="48">
        <f t="shared" si="90"/>
        <v>45205</v>
      </c>
      <c r="G226" s="48">
        <f t="shared" si="75"/>
        <v>45209</v>
      </c>
      <c r="H226" s="5"/>
      <c r="I226" s="5"/>
      <c r="J226" s="5"/>
      <c r="K226" s="5"/>
      <c r="L226" s="5"/>
      <c r="M226" s="5"/>
      <c r="N226" s="5"/>
      <c r="O226" s="5"/>
    </row>
    <row r="227" spans="1:15" ht="15" hidden="1" customHeight="1" x14ac:dyDescent="0.2">
      <c r="A227" s="85">
        <v>39</v>
      </c>
      <c r="B227" s="14" t="s">
        <v>1452</v>
      </c>
      <c r="C227" s="96">
        <f t="shared" si="51"/>
        <v>45191</v>
      </c>
      <c r="D227" s="48">
        <f t="shared" si="50"/>
        <v>45198</v>
      </c>
      <c r="E227" s="48">
        <f t="shared" ref="E227" si="92">D227+4</f>
        <v>45202</v>
      </c>
      <c r="F227" s="48">
        <f t="shared" si="90"/>
        <v>45212</v>
      </c>
      <c r="G227" s="48">
        <f t="shared" si="75"/>
        <v>45216</v>
      </c>
      <c r="H227" s="5"/>
      <c r="I227" s="5"/>
      <c r="J227" s="5"/>
      <c r="K227" s="5"/>
      <c r="L227" s="5"/>
      <c r="M227" s="5"/>
      <c r="N227" s="5"/>
      <c r="O227" s="5"/>
    </row>
    <row r="228" spans="1:15" ht="15" hidden="1" customHeight="1" x14ac:dyDescent="0.2">
      <c r="A228" s="85">
        <v>40</v>
      </c>
      <c r="B228" s="14" t="s">
        <v>1461</v>
      </c>
      <c r="C228" s="96">
        <f t="shared" si="51"/>
        <v>45198</v>
      </c>
      <c r="D228" s="48">
        <f t="shared" si="50"/>
        <v>45205</v>
      </c>
      <c r="E228" s="48">
        <f t="shared" ref="E228" si="93">D228+4</f>
        <v>45209</v>
      </c>
      <c r="F228" s="48">
        <f t="shared" si="90"/>
        <v>45219</v>
      </c>
      <c r="G228" s="48">
        <f t="shared" si="75"/>
        <v>45223</v>
      </c>
      <c r="H228" s="5"/>
      <c r="I228" s="5"/>
      <c r="J228" s="5"/>
      <c r="K228" s="5"/>
      <c r="L228" s="5"/>
      <c r="M228" s="5"/>
      <c r="N228" s="5"/>
      <c r="O228" s="5"/>
    </row>
    <row r="229" spans="1:15" ht="15" hidden="1" customHeight="1" x14ac:dyDescent="0.2">
      <c r="A229" s="85">
        <v>41</v>
      </c>
      <c r="B229" s="14" t="s">
        <v>1469</v>
      </c>
      <c r="C229" s="96">
        <f t="shared" si="51"/>
        <v>45205</v>
      </c>
      <c r="D229" s="48">
        <f t="shared" si="50"/>
        <v>45212</v>
      </c>
      <c r="E229" s="48">
        <f t="shared" ref="E229" si="94">D229+4</f>
        <v>45216</v>
      </c>
      <c r="F229" s="48">
        <f t="shared" si="90"/>
        <v>45226</v>
      </c>
      <c r="G229" s="48">
        <f t="shared" si="75"/>
        <v>45230</v>
      </c>
      <c r="H229" s="5"/>
      <c r="I229" s="5"/>
      <c r="J229" s="5"/>
      <c r="K229" s="5"/>
      <c r="L229" s="5"/>
      <c r="M229" s="5"/>
      <c r="N229" s="5"/>
      <c r="O229" s="5"/>
    </row>
    <row r="230" spans="1:15" ht="15" hidden="1" customHeight="1" x14ac:dyDescent="0.2">
      <c r="A230" s="85">
        <v>42</v>
      </c>
      <c r="B230" s="14" t="s">
        <v>1478</v>
      </c>
      <c r="C230" s="96">
        <f t="shared" si="51"/>
        <v>45212</v>
      </c>
      <c r="D230" s="48">
        <f t="shared" si="50"/>
        <v>45219</v>
      </c>
      <c r="E230" s="48">
        <f t="shared" ref="E230" si="95">D230+4</f>
        <v>45223</v>
      </c>
      <c r="F230" s="48">
        <f t="shared" si="90"/>
        <v>45233</v>
      </c>
      <c r="G230" s="48">
        <f t="shared" si="75"/>
        <v>45237</v>
      </c>
      <c r="H230" s="5"/>
      <c r="I230" s="5"/>
      <c r="J230" s="5"/>
      <c r="K230" s="5"/>
      <c r="L230" s="5"/>
      <c r="M230" s="5"/>
      <c r="N230" s="5"/>
      <c r="O230" s="5"/>
    </row>
    <row r="231" spans="1:15" ht="15" hidden="1" customHeight="1" x14ac:dyDescent="0.2">
      <c r="A231" s="85">
        <v>43</v>
      </c>
      <c r="B231" s="14" t="s">
        <v>1486</v>
      </c>
      <c r="C231" s="96">
        <f t="shared" si="51"/>
        <v>45219</v>
      </c>
      <c r="D231" s="48">
        <f t="shared" si="50"/>
        <v>45226</v>
      </c>
      <c r="E231" s="48">
        <f t="shared" ref="E231" si="96">D231+4</f>
        <v>45230</v>
      </c>
      <c r="F231" s="48">
        <f t="shared" si="90"/>
        <v>45240</v>
      </c>
      <c r="G231" s="48">
        <f t="shared" si="75"/>
        <v>45244</v>
      </c>
      <c r="H231" s="5"/>
      <c r="I231" s="5"/>
      <c r="J231" s="5"/>
      <c r="K231" s="5"/>
      <c r="L231" s="5"/>
      <c r="M231" s="5"/>
      <c r="N231" s="5"/>
      <c r="O231" s="5"/>
    </row>
    <row r="232" spans="1:15" ht="15" hidden="1" customHeight="1" x14ac:dyDescent="0.2">
      <c r="A232" s="85">
        <v>44</v>
      </c>
      <c r="B232" s="14" t="s">
        <v>1494</v>
      </c>
      <c r="C232" s="96">
        <f t="shared" si="51"/>
        <v>45226</v>
      </c>
      <c r="D232" s="48">
        <f t="shared" si="50"/>
        <v>45233</v>
      </c>
      <c r="E232" s="48">
        <f t="shared" ref="E232" si="97">D232+4</f>
        <v>45237</v>
      </c>
      <c r="F232" s="48">
        <f t="shared" si="90"/>
        <v>45247</v>
      </c>
      <c r="G232" s="48">
        <f t="shared" si="75"/>
        <v>45251</v>
      </c>
      <c r="H232" s="5"/>
      <c r="I232" s="5"/>
      <c r="J232" s="5"/>
      <c r="K232" s="5"/>
      <c r="L232" s="5"/>
      <c r="M232" s="5"/>
      <c r="N232" s="5"/>
      <c r="O232" s="5"/>
    </row>
    <row r="233" spans="1:15" ht="15" hidden="1" customHeight="1" x14ac:dyDescent="0.2">
      <c r="A233" s="85">
        <v>45</v>
      </c>
      <c r="B233" s="14" t="s">
        <v>1503</v>
      </c>
      <c r="C233" s="96">
        <f t="shared" si="51"/>
        <v>45233</v>
      </c>
      <c r="D233" s="48">
        <f t="shared" si="50"/>
        <v>45240</v>
      </c>
      <c r="E233" s="48">
        <f t="shared" ref="E233" si="98">D233+4</f>
        <v>45244</v>
      </c>
      <c r="F233" s="48">
        <f t="shared" si="90"/>
        <v>45254</v>
      </c>
      <c r="G233" s="48">
        <f t="shared" si="75"/>
        <v>45258</v>
      </c>
      <c r="H233" s="5"/>
      <c r="I233" s="5"/>
      <c r="J233" s="5"/>
      <c r="K233" s="5"/>
      <c r="L233" s="5"/>
      <c r="M233" s="5"/>
      <c r="N233" s="5"/>
      <c r="O233" s="5"/>
    </row>
    <row r="234" spans="1:15" ht="15" hidden="1" customHeight="1" x14ac:dyDescent="0.2">
      <c r="A234" s="85">
        <v>46</v>
      </c>
      <c r="B234" s="14" t="s">
        <v>1519</v>
      </c>
      <c r="C234" s="96">
        <f t="shared" si="51"/>
        <v>45240</v>
      </c>
      <c r="D234" s="48">
        <f t="shared" si="50"/>
        <v>45247</v>
      </c>
      <c r="E234" s="48">
        <f t="shared" ref="E234" si="99">D234+4</f>
        <v>45251</v>
      </c>
      <c r="F234" s="48">
        <f t="shared" si="90"/>
        <v>45261</v>
      </c>
      <c r="G234" s="48">
        <f t="shared" si="75"/>
        <v>45265</v>
      </c>
      <c r="H234" s="5"/>
      <c r="I234" s="5"/>
      <c r="J234" s="5"/>
      <c r="K234" s="5"/>
      <c r="L234" s="5"/>
      <c r="M234" s="5"/>
      <c r="N234" s="5"/>
      <c r="O234" s="5"/>
    </row>
    <row r="235" spans="1:15" ht="15" hidden="1" customHeight="1" x14ac:dyDescent="0.2">
      <c r="A235" s="85">
        <v>47</v>
      </c>
      <c r="B235" s="14" t="s">
        <v>1554</v>
      </c>
      <c r="C235" s="96">
        <f t="shared" si="51"/>
        <v>45247</v>
      </c>
      <c r="D235" s="48">
        <f t="shared" si="50"/>
        <v>45254</v>
      </c>
      <c r="E235" s="48">
        <f t="shared" ref="E235:E236" si="100">D235+4</f>
        <v>45258</v>
      </c>
      <c r="F235" s="48">
        <f t="shared" si="90"/>
        <v>45268</v>
      </c>
      <c r="G235" s="48">
        <f t="shared" si="75"/>
        <v>45272</v>
      </c>
      <c r="H235" s="5"/>
      <c r="I235" s="5"/>
      <c r="J235" s="5"/>
      <c r="K235" s="5"/>
      <c r="L235" s="5"/>
      <c r="M235" s="5"/>
      <c r="N235" s="5"/>
      <c r="O235" s="5"/>
    </row>
    <row r="236" spans="1:15" ht="15" hidden="1" customHeight="1" x14ac:dyDescent="0.2">
      <c r="A236" s="85">
        <v>48</v>
      </c>
      <c r="B236" s="14" t="s">
        <v>1555</v>
      </c>
      <c r="C236" s="96">
        <f t="shared" si="51"/>
        <v>45254</v>
      </c>
      <c r="D236" s="48">
        <f t="shared" si="50"/>
        <v>45261</v>
      </c>
      <c r="E236" s="48">
        <f t="shared" si="100"/>
        <v>45265</v>
      </c>
      <c r="F236" s="48">
        <f t="shared" si="90"/>
        <v>45275</v>
      </c>
      <c r="G236" s="48">
        <f t="shared" si="75"/>
        <v>45279</v>
      </c>
      <c r="H236" s="5"/>
      <c r="I236" s="5"/>
      <c r="J236" s="5"/>
      <c r="K236" s="5"/>
      <c r="L236" s="5"/>
      <c r="M236" s="5"/>
      <c r="N236" s="5"/>
      <c r="O236" s="5"/>
    </row>
    <row r="237" spans="1:15" ht="15" hidden="1" customHeight="1" x14ac:dyDescent="0.2">
      <c r="A237" s="85">
        <v>49</v>
      </c>
      <c r="B237" s="14" t="s">
        <v>1548</v>
      </c>
      <c r="C237" s="96">
        <f t="shared" si="51"/>
        <v>45261</v>
      </c>
      <c r="D237" s="48">
        <f t="shared" si="50"/>
        <v>45268</v>
      </c>
      <c r="E237" s="127">
        <f t="shared" ref="E237" si="101">D237+4</f>
        <v>45272</v>
      </c>
      <c r="F237" s="48">
        <f t="shared" si="90"/>
        <v>45282</v>
      </c>
      <c r="G237" s="48">
        <f t="shared" si="75"/>
        <v>45286</v>
      </c>
      <c r="H237" s="5"/>
      <c r="I237" s="5"/>
      <c r="J237" s="5"/>
      <c r="K237" s="5"/>
      <c r="L237" s="5"/>
      <c r="M237" s="5"/>
      <c r="N237" s="5"/>
      <c r="O237" s="5"/>
    </row>
    <row r="238" spans="1:15" ht="15" hidden="1" customHeight="1" x14ac:dyDescent="0.2">
      <c r="A238" s="85">
        <v>50</v>
      </c>
      <c r="B238" s="14" t="s">
        <v>1542</v>
      </c>
      <c r="C238" s="122">
        <f t="shared" si="51"/>
        <v>45268</v>
      </c>
      <c r="D238" s="127">
        <f t="shared" si="50"/>
        <v>45275</v>
      </c>
      <c r="E238" s="48">
        <f t="shared" ref="E238" si="102">D238+4</f>
        <v>45279</v>
      </c>
      <c r="F238" s="48">
        <f t="shared" si="90"/>
        <v>45289</v>
      </c>
      <c r="G238" s="48">
        <f t="shared" si="75"/>
        <v>45293</v>
      </c>
      <c r="H238" s="5"/>
      <c r="I238" s="5"/>
      <c r="J238" s="5"/>
      <c r="K238" s="5"/>
      <c r="L238" s="5"/>
      <c r="M238" s="5"/>
      <c r="N238" s="5"/>
      <c r="O238" s="5"/>
    </row>
    <row r="239" spans="1:15" ht="15" hidden="1" customHeight="1" x14ac:dyDescent="0.2">
      <c r="A239" s="85">
        <v>51</v>
      </c>
      <c r="B239" s="14" t="s">
        <v>1560</v>
      </c>
      <c r="C239" s="122">
        <f t="shared" si="51"/>
        <v>45275</v>
      </c>
      <c r="D239" s="127">
        <f t="shared" si="50"/>
        <v>45282</v>
      </c>
      <c r="E239" s="48">
        <f t="shared" ref="E239" si="103">D239+4</f>
        <v>45286</v>
      </c>
      <c r="F239" s="48">
        <f t="shared" si="90"/>
        <v>45296</v>
      </c>
      <c r="G239" s="127">
        <f t="shared" si="75"/>
        <v>45300</v>
      </c>
      <c r="H239" s="5"/>
      <c r="I239" s="5"/>
      <c r="J239" s="5"/>
      <c r="K239" s="5"/>
      <c r="L239" s="5"/>
      <c r="M239" s="5"/>
      <c r="N239" s="5"/>
      <c r="O239" s="5"/>
    </row>
    <row r="240" spans="1:15" ht="15" hidden="1" customHeight="1" x14ac:dyDescent="0.2">
      <c r="A240" s="85">
        <v>52</v>
      </c>
      <c r="B240" s="14" t="s">
        <v>1561</v>
      </c>
      <c r="C240" s="96">
        <f t="shared" si="51"/>
        <v>45282</v>
      </c>
      <c r="D240" s="48">
        <f t="shared" si="50"/>
        <v>45289</v>
      </c>
      <c r="E240" s="127">
        <f t="shared" ref="E240" si="104">D240+4</f>
        <v>45293</v>
      </c>
      <c r="F240" s="48">
        <f t="shared" si="90"/>
        <v>45303</v>
      </c>
      <c r="G240" s="48">
        <f t="shared" si="75"/>
        <v>45307</v>
      </c>
      <c r="H240" s="5"/>
      <c r="I240" s="5"/>
      <c r="J240" s="5"/>
      <c r="K240" s="5"/>
      <c r="L240" s="5"/>
      <c r="M240" s="5"/>
      <c r="N240" s="5"/>
      <c r="O240" s="5"/>
    </row>
    <row r="241" spans="1:15" ht="15" hidden="1" customHeight="1" x14ac:dyDescent="0.2">
      <c r="A241" s="85">
        <v>1</v>
      </c>
      <c r="B241" s="14" t="s">
        <v>1569</v>
      </c>
      <c r="C241" s="122">
        <f t="shared" si="51"/>
        <v>45289</v>
      </c>
      <c r="D241" s="127">
        <f t="shared" si="50"/>
        <v>45296</v>
      </c>
      <c r="E241" s="48">
        <f t="shared" ref="E241" si="105">D241+4</f>
        <v>45300</v>
      </c>
      <c r="F241" s="48">
        <f t="shared" si="90"/>
        <v>45310</v>
      </c>
      <c r="G241" s="127">
        <f t="shared" si="75"/>
        <v>45314</v>
      </c>
      <c r="H241" s="5"/>
      <c r="I241" s="5"/>
      <c r="J241" s="5"/>
      <c r="K241" s="5"/>
      <c r="L241" s="5"/>
      <c r="M241" s="5"/>
      <c r="N241" s="5"/>
      <c r="O241" s="5"/>
    </row>
    <row r="242" spans="1:15" ht="15" hidden="1" customHeight="1" x14ac:dyDescent="0.2">
      <c r="A242" s="85">
        <v>2</v>
      </c>
      <c r="B242" s="14" t="s">
        <v>1588</v>
      </c>
      <c r="C242" s="122">
        <f t="shared" si="51"/>
        <v>45296</v>
      </c>
      <c r="D242" s="127">
        <f t="shared" si="50"/>
        <v>45303</v>
      </c>
      <c r="E242" s="48">
        <f t="shared" ref="E242:E247" si="106">D242+6</f>
        <v>45309</v>
      </c>
      <c r="F242" s="48">
        <f t="shared" si="90"/>
        <v>45317</v>
      </c>
      <c r="G242" s="127">
        <f t="shared" ref="G242:G248" si="107">D242+19</f>
        <v>45322</v>
      </c>
      <c r="H242" s="5"/>
      <c r="I242" s="5"/>
      <c r="J242" s="5"/>
      <c r="K242" s="5"/>
      <c r="L242" s="5"/>
      <c r="M242" s="5"/>
      <c r="N242" s="5"/>
      <c r="O242" s="5"/>
    </row>
    <row r="243" spans="1:15" ht="15" hidden="1" customHeight="1" x14ac:dyDescent="0.2">
      <c r="A243" s="85">
        <v>3</v>
      </c>
      <c r="B243" s="14" t="s">
        <v>7</v>
      </c>
      <c r="C243" s="132">
        <f t="shared" si="51"/>
        <v>45303</v>
      </c>
      <c r="D243" s="49">
        <f t="shared" si="50"/>
        <v>45310</v>
      </c>
      <c r="E243" s="151">
        <f t="shared" si="106"/>
        <v>45316</v>
      </c>
      <c r="F243" s="49">
        <f t="shared" si="90"/>
        <v>45324</v>
      </c>
      <c r="G243" s="49">
        <f t="shared" si="107"/>
        <v>45329</v>
      </c>
      <c r="H243" s="5"/>
      <c r="I243" s="5"/>
      <c r="J243" s="5"/>
      <c r="K243" s="5"/>
      <c r="L243" s="5"/>
      <c r="M243" s="5"/>
      <c r="N243" s="5"/>
      <c r="O243" s="5"/>
    </row>
    <row r="244" spans="1:15" ht="15" hidden="1" customHeight="1" x14ac:dyDescent="0.2">
      <c r="A244" s="85">
        <v>4</v>
      </c>
      <c r="B244" s="14" t="s">
        <v>1595</v>
      </c>
      <c r="C244" s="96">
        <f t="shared" si="51"/>
        <v>45310</v>
      </c>
      <c r="D244" s="48">
        <f t="shared" si="50"/>
        <v>45317</v>
      </c>
      <c r="E244" s="127">
        <f t="shared" si="106"/>
        <v>45323</v>
      </c>
      <c r="F244" s="48">
        <f t="shared" si="90"/>
        <v>45331</v>
      </c>
      <c r="G244" s="48">
        <f t="shared" si="107"/>
        <v>45336</v>
      </c>
      <c r="H244" s="5"/>
      <c r="I244" s="5"/>
      <c r="J244" s="5"/>
      <c r="K244" s="5"/>
      <c r="L244" s="5"/>
      <c r="M244" s="5"/>
      <c r="N244" s="5"/>
      <c r="O244" s="5"/>
    </row>
    <row r="245" spans="1:15" ht="15" hidden="1" customHeight="1" x14ac:dyDescent="0.2">
      <c r="A245" s="85">
        <v>5</v>
      </c>
      <c r="B245" s="14" t="s">
        <v>1602</v>
      </c>
      <c r="C245" s="96">
        <f t="shared" si="51"/>
        <v>45316</v>
      </c>
      <c r="D245" s="48">
        <f>D244+6</f>
        <v>45323</v>
      </c>
      <c r="E245" s="127">
        <f t="shared" si="106"/>
        <v>45329</v>
      </c>
      <c r="F245" s="48">
        <f t="shared" si="90"/>
        <v>45337</v>
      </c>
      <c r="G245" s="48">
        <f t="shared" si="107"/>
        <v>45342</v>
      </c>
      <c r="H245" s="5"/>
      <c r="I245" s="5"/>
      <c r="J245" s="5"/>
      <c r="K245" s="5"/>
      <c r="L245" s="5"/>
      <c r="M245" s="5"/>
      <c r="N245" s="5"/>
      <c r="O245" s="5"/>
    </row>
    <row r="246" spans="1:15" ht="15" hidden="1" customHeight="1" x14ac:dyDescent="0.2">
      <c r="A246" s="85">
        <v>6</v>
      </c>
      <c r="B246" s="14" t="s">
        <v>1610</v>
      </c>
      <c r="C246" s="96">
        <f t="shared" si="51"/>
        <v>45323</v>
      </c>
      <c r="D246" s="48">
        <f t="shared" ref="D246:D291" si="108">D245+7</f>
        <v>45330</v>
      </c>
      <c r="E246" s="127">
        <f t="shared" si="106"/>
        <v>45336</v>
      </c>
      <c r="F246" s="48">
        <f t="shared" si="90"/>
        <v>45344</v>
      </c>
      <c r="G246" s="48">
        <f t="shared" si="107"/>
        <v>45349</v>
      </c>
      <c r="H246" s="5"/>
      <c r="I246" s="5"/>
      <c r="J246" s="5"/>
      <c r="K246" s="5"/>
      <c r="L246" s="5"/>
      <c r="M246" s="5"/>
      <c r="N246" s="5"/>
      <c r="O246" s="5"/>
    </row>
    <row r="247" spans="1:15" ht="15" hidden="1" customHeight="1" x14ac:dyDescent="0.2">
      <c r="A247" s="85">
        <v>7</v>
      </c>
      <c r="B247" s="14" t="s">
        <v>1631</v>
      </c>
      <c r="C247" s="96">
        <f t="shared" si="51"/>
        <v>45330</v>
      </c>
      <c r="D247" s="48">
        <f t="shared" si="108"/>
        <v>45337</v>
      </c>
      <c r="E247" s="127">
        <f t="shared" si="106"/>
        <v>45343</v>
      </c>
      <c r="F247" s="48">
        <f t="shared" si="90"/>
        <v>45351</v>
      </c>
      <c r="G247" s="48">
        <f t="shared" si="107"/>
        <v>45356</v>
      </c>
      <c r="H247" s="5"/>
      <c r="I247" s="5"/>
      <c r="J247" s="5"/>
      <c r="K247" s="5"/>
      <c r="L247" s="5"/>
      <c r="M247" s="5"/>
      <c r="N247" s="5"/>
      <c r="O247" s="5"/>
    </row>
    <row r="248" spans="1:15" ht="15" hidden="1" customHeight="1" x14ac:dyDescent="0.2">
      <c r="A248" s="85">
        <v>8</v>
      </c>
      <c r="B248" s="14" t="s">
        <v>1637</v>
      </c>
      <c r="C248" s="96">
        <f t="shared" si="51"/>
        <v>45337</v>
      </c>
      <c r="D248" s="48">
        <f t="shared" si="108"/>
        <v>45344</v>
      </c>
      <c r="E248" s="127">
        <f t="shared" ref="E248" si="109">D248+6</f>
        <v>45350</v>
      </c>
      <c r="F248" s="48">
        <f t="shared" si="90"/>
        <v>45358</v>
      </c>
      <c r="G248" s="48">
        <f t="shared" si="107"/>
        <v>45363</v>
      </c>
      <c r="H248" s="5"/>
      <c r="I248" s="5"/>
      <c r="J248" s="5"/>
      <c r="K248" s="5"/>
      <c r="L248" s="5"/>
      <c r="M248" s="5"/>
      <c r="N248" s="5"/>
      <c r="O248" s="5"/>
    </row>
    <row r="249" spans="1:15" ht="15" hidden="1" customHeight="1" x14ac:dyDescent="0.2">
      <c r="A249" s="85">
        <v>9</v>
      </c>
      <c r="B249" s="14" t="s">
        <v>1653</v>
      </c>
      <c r="C249" s="96">
        <f t="shared" ref="C249:C312" si="110">D249-7</f>
        <v>45344</v>
      </c>
      <c r="D249" s="48">
        <f t="shared" si="108"/>
        <v>45351</v>
      </c>
      <c r="E249" s="127">
        <f t="shared" ref="E249" si="111">D249+6</f>
        <v>45357</v>
      </c>
      <c r="F249" s="48">
        <f t="shared" ref="F249" si="112">D249+14</f>
        <v>45365</v>
      </c>
      <c r="G249" s="48">
        <f t="shared" ref="G249" si="113">D249+19</f>
        <v>45370</v>
      </c>
      <c r="H249" s="5"/>
      <c r="I249" s="5"/>
      <c r="J249" s="5"/>
      <c r="K249" s="5"/>
      <c r="L249" s="5"/>
      <c r="M249" s="5"/>
      <c r="N249" s="5"/>
      <c r="O249" s="5"/>
    </row>
    <row r="250" spans="1:15" ht="15" hidden="1" customHeight="1" x14ac:dyDescent="0.2">
      <c r="A250" s="85">
        <v>10</v>
      </c>
      <c r="B250" s="14" t="s">
        <v>1655</v>
      </c>
      <c r="C250" s="96">
        <f t="shared" si="110"/>
        <v>45351</v>
      </c>
      <c r="D250" s="48">
        <f t="shared" si="108"/>
        <v>45358</v>
      </c>
      <c r="E250" s="127">
        <f t="shared" ref="E250" si="114">D250+6</f>
        <v>45364</v>
      </c>
      <c r="F250" s="48">
        <f t="shared" ref="F250" si="115">D250+14</f>
        <v>45372</v>
      </c>
      <c r="G250" s="48">
        <f t="shared" ref="G250" si="116">D250+19</f>
        <v>45377</v>
      </c>
      <c r="H250" s="5"/>
      <c r="I250" s="5"/>
      <c r="J250" s="5"/>
      <c r="K250" s="5"/>
      <c r="L250" s="5"/>
      <c r="M250" s="5"/>
      <c r="N250" s="5"/>
      <c r="O250" s="5"/>
    </row>
    <row r="251" spans="1:15" ht="15" hidden="1" customHeight="1" x14ac:dyDescent="0.2">
      <c r="A251" s="85">
        <v>11</v>
      </c>
      <c r="B251" s="14" t="s">
        <v>1661</v>
      </c>
      <c r="C251" s="96">
        <f t="shared" si="110"/>
        <v>45358</v>
      </c>
      <c r="D251" s="48">
        <f t="shared" si="108"/>
        <v>45365</v>
      </c>
      <c r="E251" s="127">
        <f t="shared" ref="E251" si="117">D251+6</f>
        <v>45371</v>
      </c>
      <c r="F251" s="48">
        <f t="shared" ref="F251" si="118">D251+14</f>
        <v>45379</v>
      </c>
      <c r="G251" s="48">
        <f t="shared" ref="G251" si="119">D251+19</f>
        <v>45384</v>
      </c>
      <c r="H251" s="5"/>
      <c r="I251" s="5"/>
      <c r="J251" s="5"/>
      <c r="K251" s="5"/>
      <c r="L251" s="5"/>
      <c r="M251" s="5"/>
      <c r="N251" s="5"/>
      <c r="O251" s="5"/>
    </row>
    <row r="252" spans="1:15" ht="15" hidden="1" customHeight="1" x14ac:dyDescent="0.2">
      <c r="A252" s="85">
        <v>12</v>
      </c>
      <c r="B252" s="14" t="s">
        <v>1667</v>
      </c>
      <c r="C252" s="96">
        <f t="shared" si="110"/>
        <v>45365</v>
      </c>
      <c r="D252" s="48">
        <f t="shared" si="108"/>
        <v>45372</v>
      </c>
      <c r="E252" s="127">
        <f t="shared" ref="E252" si="120">D252+6</f>
        <v>45378</v>
      </c>
      <c r="F252" s="48">
        <f t="shared" ref="F252" si="121">D252+14</f>
        <v>45386</v>
      </c>
      <c r="G252" s="48">
        <f t="shared" ref="G252" si="122">D252+19</f>
        <v>45391</v>
      </c>
      <c r="H252" s="5"/>
      <c r="I252" s="5"/>
      <c r="J252" s="5"/>
      <c r="K252" s="5"/>
      <c r="L252" s="5"/>
      <c r="M252" s="5"/>
      <c r="N252" s="5"/>
      <c r="O252" s="5"/>
    </row>
    <row r="253" spans="1:15" ht="15" hidden="1" customHeight="1" x14ac:dyDescent="0.2">
      <c r="A253" s="85">
        <v>13</v>
      </c>
      <c r="B253" s="14" t="s">
        <v>1673</v>
      </c>
      <c r="C253" s="96">
        <f t="shared" si="110"/>
        <v>45372</v>
      </c>
      <c r="D253" s="48">
        <f t="shared" si="108"/>
        <v>45379</v>
      </c>
      <c r="E253" s="127">
        <f t="shared" ref="E253" si="123">D253+6</f>
        <v>45385</v>
      </c>
      <c r="F253" s="48">
        <f t="shared" ref="F253" si="124">D253+14</f>
        <v>45393</v>
      </c>
      <c r="G253" s="48">
        <f t="shared" ref="G253" si="125">D253+19</f>
        <v>45398</v>
      </c>
      <c r="H253" s="5"/>
      <c r="I253" s="5"/>
      <c r="J253" s="5"/>
      <c r="K253" s="5"/>
      <c r="L253" s="5"/>
      <c r="M253" s="5"/>
      <c r="N253" s="5"/>
      <c r="O253" s="5"/>
    </row>
    <row r="254" spans="1:15" ht="15" hidden="1" customHeight="1" x14ac:dyDescent="0.2">
      <c r="A254" s="85">
        <v>14</v>
      </c>
      <c r="B254" s="14" t="s">
        <v>1683</v>
      </c>
      <c r="C254" s="96">
        <f t="shared" si="110"/>
        <v>45379</v>
      </c>
      <c r="D254" s="48">
        <f t="shared" si="108"/>
        <v>45386</v>
      </c>
      <c r="E254" s="127">
        <f t="shared" ref="E254" si="126">D254+6</f>
        <v>45392</v>
      </c>
      <c r="F254" s="48">
        <f t="shared" ref="F254" si="127">D254+14</f>
        <v>45400</v>
      </c>
      <c r="G254" s="48">
        <f t="shared" ref="G254" si="128">D254+19</f>
        <v>45405</v>
      </c>
      <c r="H254" s="5"/>
      <c r="I254" s="5"/>
      <c r="J254" s="5"/>
      <c r="K254" s="5"/>
      <c r="L254" s="5"/>
      <c r="M254" s="5"/>
      <c r="N254" s="5"/>
      <c r="O254" s="5"/>
    </row>
    <row r="255" spans="1:15" ht="15" hidden="1" customHeight="1" x14ac:dyDescent="0.2">
      <c r="A255" s="85">
        <v>15</v>
      </c>
      <c r="B255" s="14" t="s">
        <v>1689</v>
      </c>
      <c r="C255" s="96">
        <f t="shared" si="110"/>
        <v>45386</v>
      </c>
      <c r="D255" s="48">
        <f t="shared" si="108"/>
        <v>45393</v>
      </c>
      <c r="E255" s="127">
        <f t="shared" ref="E255" si="129">D255+6</f>
        <v>45399</v>
      </c>
      <c r="F255" s="48">
        <f t="shared" ref="F255" si="130">D255+14</f>
        <v>45407</v>
      </c>
      <c r="G255" s="48">
        <f t="shared" ref="G255" si="131">D255+19</f>
        <v>45412</v>
      </c>
      <c r="H255" s="5"/>
      <c r="I255" s="5"/>
      <c r="J255" s="5"/>
      <c r="K255" s="5"/>
      <c r="L255" s="5"/>
      <c r="M255" s="5"/>
      <c r="N255" s="5"/>
      <c r="O255" s="5"/>
    </row>
    <row r="256" spans="1:15" ht="15" hidden="1" customHeight="1" x14ac:dyDescent="0.2">
      <c r="A256" s="85">
        <v>16</v>
      </c>
      <c r="B256" s="14" t="s">
        <v>1696</v>
      </c>
      <c r="C256" s="96">
        <f t="shared" si="110"/>
        <v>45393</v>
      </c>
      <c r="D256" s="48">
        <f t="shared" si="108"/>
        <v>45400</v>
      </c>
      <c r="E256" s="127">
        <f t="shared" ref="E256" si="132">D256+6</f>
        <v>45406</v>
      </c>
      <c r="F256" s="48">
        <f t="shared" ref="F256" si="133">D256+14</f>
        <v>45414</v>
      </c>
      <c r="G256" s="48">
        <f t="shared" ref="G256" si="134">D256+19</f>
        <v>45419</v>
      </c>
      <c r="H256" s="5"/>
      <c r="I256" s="5"/>
      <c r="J256" s="5"/>
      <c r="K256" s="5"/>
      <c r="L256" s="5"/>
      <c r="M256" s="5"/>
      <c r="N256" s="5"/>
      <c r="O256" s="5"/>
    </row>
    <row r="257" spans="1:15" ht="15" hidden="1" customHeight="1" x14ac:dyDescent="0.2">
      <c r="A257" s="85">
        <v>17</v>
      </c>
      <c r="B257" s="14" t="s">
        <v>1704</v>
      </c>
      <c r="C257" s="96">
        <f t="shared" si="110"/>
        <v>45400</v>
      </c>
      <c r="D257" s="48">
        <f t="shared" si="108"/>
        <v>45407</v>
      </c>
      <c r="E257" s="127">
        <f t="shared" ref="E257" si="135">D257+6</f>
        <v>45413</v>
      </c>
      <c r="F257" s="48">
        <f t="shared" ref="F257" si="136">D257+14</f>
        <v>45421</v>
      </c>
      <c r="G257" s="48">
        <f t="shared" ref="G257" si="137">D257+19</f>
        <v>45426</v>
      </c>
      <c r="H257" s="5"/>
      <c r="I257" s="5"/>
      <c r="J257" s="5"/>
      <c r="K257" s="5"/>
      <c r="L257" s="5"/>
      <c r="M257" s="5"/>
      <c r="N257" s="5"/>
      <c r="O257" s="5"/>
    </row>
    <row r="258" spans="1:15" ht="15" hidden="1" customHeight="1" x14ac:dyDescent="0.2">
      <c r="A258" s="85">
        <v>18</v>
      </c>
      <c r="B258" s="14" t="s">
        <v>1712</v>
      </c>
      <c r="C258" s="96">
        <f t="shared" si="110"/>
        <v>45407</v>
      </c>
      <c r="D258" s="48">
        <f t="shared" si="108"/>
        <v>45414</v>
      </c>
      <c r="E258" s="127">
        <f t="shared" ref="E258" si="138">D258+6</f>
        <v>45420</v>
      </c>
      <c r="F258" s="48">
        <f t="shared" ref="F258" si="139">D258+14</f>
        <v>45428</v>
      </c>
      <c r="G258" s="48">
        <f t="shared" ref="G258" si="140">D258+19</f>
        <v>45433</v>
      </c>
      <c r="H258" s="5"/>
      <c r="I258" s="5"/>
      <c r="J258" s="5"/>
      <c r="K258" s="5"/>
      <c r="L258" s="5"/>
      <c r="M258" s="5"/>
      <c r="N258" s="5"/>
      <c r="O258" s="5"/>
    </row>
    <row r="259" spans="1:15" ht="15" hidden="1" customHeight="1" x14ac:dyDescent="0.2">
      <c r="A259" s="85">
        <v>19</v>
      </c>
      <c r="B259" s="14" t="s">
        <v>1720</v>
      </c>
      <c r="C259" s="96">
        <f t="shared" si="110"/>
        <v>45414</v>
      </c>
      <c r="D259" s="48">
        <f t="shared" si="108"/>
        <v>45421</v>
      </c>
      <c r="E259" s="127">
        <f t="shared" ref="E259" si="141">D259+6</f>
        <v>45427</v>
      </c>
      <c r="F259" s="48">
        <f t="shared" ref="F259" si="142">D259+14</f>
        <v>45435</v>
      </c>
      <c r="G259" s="48">
        <f t="shared" ref="G259" si="143">D259+19</f>
        <v>45440</v>
      </c>
      <c r="H259" s="5"/>
      <c r="I259" s="5"/>
      <c r="J259" s="5"/>
      <c r="K259" s="5"/>
      <c r="L259" s="5"/>
      <c r="M259" s="5"/>
      <c r="N259" s="5"/>
      <c r="O259" s="5"/>
    </row>
    <row r="260" spans="1:15" ht="15" hidden="1" customHeight="1" x14ac:dyDescent="0.2">
      <c r="A260" s="85">
        <v>20</v>
      </c>
      <c r="B260" s="14" t="s">
        <v>1728</v>
      </c>
      <c r="C260" s="96">
        <f t="shared" si="110"/>
        <v>45421</v>
      </c>
      <c r="D260" s="48">
        <f t="shared" si="108"/>
        <v>45428</v>
      </c>
      <c r="E260" s="127">
        <f t="shared" ref="E260" si="144">D260+6</f>
        <v>45434</v>
      </c>
      <c r="F260" s="48">
        <f t="shared" ref="F260" si="145">D260+14</f>
        <v>45442</v>
      </c>
      <c r="G260" s="48">
        <f t="shared" ref="G260" si="146">D260+19</f>
        <v>45447</v>
      </c>
      <c r="H260" s="5"/>
      <c r="I260" s="5"/>
      <c r="J260" s="5"/>
      <c r="K260" s="5"/>
      <c r="L260" s="5"/>
      <c r="M260" s="5"/>
      <c r="N260" s="5"/>
      <c r="O260" s="5"/>
    </row>
    <row r="261" spans="1:15" ht="15" hidden="1" customHeight="1" x14ac:dyDescent="0.2">
      <c r="A261" s="85">
        <v>21</v>
      </c>
      <c r="B261" s="14" t="s">
        <v>1736</v>
      </c>
      <c r="C261" s="96">
        <f t="shared" si="110"/>
        <v>45428</v>
      </c>
      <c r="D261" s="48">
        <f t="shared" si="108"/>
        <v>45435</v>
      </c>
      <c r="E261" s="127">
        <f t="shared" ref="E261" si="147">D261+6</f>
        <v>45441</v>
      </c>
      <c r="F261" s="48">
        <f t="shared" ref="F261" si="148">D261+14</f>
        <v>45449</v>
      </c>
      <c r="G261" s="48">
        <f t="shared" ref="G261" si="149">D261+19</f>
        <v>45454</v>
      </c>
      <c r="H261" s="5"/>
      <c r="I261" s="5"/>
      <c r="J261" s="5"/>
      <c r="K261" s="5"/>
      <c r="L261" s="5"/>
      <c r="M261" s="5"/>
      <c r="N261" s="5"/>
      <c r="O261" s="5"/>
    </row>
    <row r="262" spans="1:15" ht="15" hidden="1" customHeight="1" x14ac:dyDescent="0.2">
      <c r="A262" s="85">
        <v>22</v>
      </c>
      <c r="B262" s="14" t="s">
        <v>1743</v>
      </c>
      <c r="C262" s="96">
        <f t="shared" si="110"/>
        <v>45435</v>
      </c>
      <c r="D262" s="48">
        <f t="shared" si="108"/>
        <v>45442</v>
      </c>
      <c r="E262" s="127">
        <f t="shared" ref="E262" si="150">D262+6</f>
        <v>45448</v>
      </c>
      <c r="F262" s="48">
        <f t="shared" ref="F262" si="151">D262+14</f>
        <v>45456</v>
      </c>
      <c r="G262" s="48">
        <f t="shared" ref="G262" si="152">D262+19</f>
        <v>45461</v>
      </c>
      <c r="H262" s="5"/>
      <c r="I262" s="5"/>
      <c r="J262" s="5"/>
      <c r="K262" s="5"/>
      <c r="L262" s="5"/>
      <c r="M262" s="5"/>
      <c r="N262" s="5"/>
      <c r="O262" s="5"/>
    </row>
    <row r="263" spans="1:15" ht="15" hidden="1" customHeight="1" x14ac:dyDescent="0.2">
      <c r="A263" s="85">
        <v>23</v>
      </c>
      <c r="B263" s="14" t="s">
        <v>1751</v>
      </c>
      <c r="C263" s="96">
        <f t="shared" si="110"/>
        <v>45442</v>
      </c>
      <c r="D263" s="48">
        <f t="shared" si="108"/>
        <v>45449</v>
      </c>
      <c r="E263" s="127">
        <f t="shared" ref="E263:E269" si="153">D263+6</f>
        <v>45455</v>
      </c>
      <c r="F263" s="48">
        <f t="shared" ref="F263:F268" si="154">D263+14</f>
        <v>45463</v>
      </c>
      <c r="G263" s="48">
        <f t="shared" ref="G263:G268" si="155">D263+19</f>
        <v>45468</v>
      </c>
      <c r="H263" s="5"/>
      <c r="I263" s="5"/>
      <c r="J263" s="5"/>
      <c r="K263" s="5"/>
      <c r="L263" s="5"/>
      <c r="M263" s="5"/>
      <c r="N263" s="5"/>
      <c r="O263" s="5"/>
    </row>
    <row r="264" spans="1:15" ht="15" hidden="1" customHeight="1" x14ac:dyDescent="0.2">
      <c r="A264" s="85">
        <v>24</v>
      </c>
      <c r="B264" s="14" t="s">
        <v>1757</v>
      </c>
      <c r="C264" s="96">
        <f t="shared" si="110"/>
        <v>45449</v>
      </c>
      <c r="D264" s="48">
        <f t="shared" si="108"/>
        <v>45456</v>
      </c>
      <c r="E264" s="127">
        <f t="shared" si="153"/>
        <v>45462</v>
      </c>
      <c r="F264" s="48">
        <f t="shared" si="154"/>
        <v>45470</v>
      </c>
      <c r="G264" s="48">
        <f t="shared" si="155"/>
        <v>45475</v>
      </c>
      <c r="H264" s="5"/>
      <c r="I264" s="5"/>
      <c r="J264" s="5"/>
      <c r="K264" s="5"/>
      <c r="L264" s="5"/>
      <c r="M264" s="5"/>
      <c r="N264" s="5"/>
      <c r="O264" s="5"/>
    </row>
    <row r="265" spans="1:15" ht="15" hidden="1" customHeight="1" x14ac:dyDescent="0.2">
      <c r="A265" s="85">
        <v>25</v>
      </c>
      <c r="B265" s="14" t="s">
        <v>1765</v>
      </c>
      <c r="C265" s="96">
        <f t="shared" si="110"/>
        <v>45456</v>
      </c>
      <c r="D265" s="48">
        <f t="shared" si="108"/>
        <v>45463</v>
      </c>
      <c r="E265" s="127">
        <f t="shared" si="153"/>
        <v>45469</v>
      </c>
      <c r="F265" s="48">
        <f t="shared" si="154"/>
        <v>45477</v>
      </c>
      <c r="G265" s="48">
        <f t="shared" si="155"/>
        <v>45482</v>
      </c>
      <c r="H265" s="5"/>
      <c r="I265" s="5"/>
      <c r="J265" s="5"/>
      <c r="K265" s="5"/>
      <c r="L265" s="5"/>
      <c r="M265" s="5"/>
      <c r="N265" s="5"/>
      <c r="O265" s="5"/>
    </row>
    <row r="266" spans="1:15" ht="15" hidden="1" customHeight="1" x14ac:dyDescent="0.2">
      <c r="A266" s="85">
        <v>26</v>
      </c>
      <c r="B266" s="14" t="s">
        <v>1772</v>
      </c>
      <c r="C266" s="96">
        <f t="shared" si="110"/>
        <v>45463</v>
      </c>
      <c r="D266" s="48">
        <f t="shared" si="108"/>
        <v>45470</v>
      </c>
      <c r="E266" s="127">
        <f t="shared" si="153"/>
        <v>45476</v>
      </c>
      <c r="F266" s="48">
        <f t="shared" si="154"/>
        <v>45484</v>
      </c>
      <c r="G266" s="48">
        <f t="shared" si="155"/>
        <v>45489</v>
      </c>
      <c r="H266" s="5"/>
      <c r="I266" s="5"/>
      <c r="J266" s="5"/>
      <c r="K266" s="5"/>
      <c r="L266" s="5"/>
      <c r="M266" s="5"/>
      <c r="N266" s="5"/>
      <c r="O266" s="5"/>
    </row>
    <row r="267" spans="1:15" ht="15" hidden="1" customHeight="1" x14ac:dyDescent="0.2">
      <c r="A267" s="85">
        <v>27</v>
      </c>
      <c r="B267" s="14" t="s">
        <v>1777</v>
      </c>
      <c r="C267" s="96">
        <f t="shared" si="110"/>
        <v>45470</v>
      </c>
      <c r="D267" s="48">
        <f t="shared" si="108"/>
        <v>45477</v>
      </c>
      <c r="E267" s="127">
        <f t="shared" si="153"/>
        <v>45483</v>
      </c>
      <c r="F267" s="48">
        <f t="shared" si="154"/>
        <v>45491</v>
      </c>
      <c r="G267" s="48">
        <f t="shared" si="155"/>
        <v>45496</v>
      </c>
      <c r="H267" s="5"/>
      <c r="I267" s="5"/>
      <c r="J267" s="5"/>
      <c r="K267" s="5"/>
      <c r="L267" s="5"/>
      <c r="M267" s="5"/>
      <c r="N267" s="5"/>
      <c r="O267" s="5"/>
    </row>
    <row r="268" spans="1:15" ht="15" hidden="1" customHeight="1" x14ac:dyDescent="0.2">
      <c r="A268" s="85">
        <v>28</v>
      </c>
      <c r="B268" s="14" t="s">
        <v>1784</v>
      </c>
      <c r="C268" s="96">
        <f t="shared" si="110"/>
        <v>45477</v>
      </c>
      <c r="D268" s="48">
        <f t="shared" si="108"/>
        <v>45484</v>
      </c>
      <c r="E268" s="127">
        <f t="shared" si="153"/>
        <v>45490</v>
      </c>
      <c r="F268" s="48">
        <f t="shared" si="154"/>
        <v>45498</v>
      </c>
      <c r="G268" s="48">
        <f t="shared" si="155"/>
        <v>45503</v>
      </c>
      <c r="H268" s="5"/>
      <c r="I268" s="5"/>
      <c r="J268" s="5"/>
      <c r="K268" s="5"/>
      <c r="L268" s="5"/>
      <c r="M268" s="5"/>
      <c r="N268" s="5"/>
      <c r="O268" s="5"/>
    </row>
    <row r="269" spans="1:15" ht="15" hidden="1" customHeight="1" x14ac:dyDescent="0.2">
      <c r="A269" s="85">
        <v>29</v>
      </c>
      <c r="B269" s="14" t="s">
        <v>1793</v>
      </c>
      <c r="C269" s="96">
        <f t="shared" si="110"/>
        <v>45484</v>
      </c>
      <c r="D269" s="48">
        <f t="shared" si="108"/>
        <v>45491</v>
      </c>
      <c r="E269" s="127">
        <f t="shared" si="153"/>
        <v>45497</v>
      </c>
      <c r="F269" s="48">
        <f t="shared" ref="F269" si="156">D269+14</f>
        <v>45505</v>
      </c>
      <c r="G269" s="48">
        <f t="shared" ref="G269" si="157">D269+19</f>
        <v>45510</v>
      </c>
      <c r="H269" s="5"/>
      <c r="I269" s="5"/>
      <c r="J269" s="5"/>
      <c r="K269" s="5"/>
      <c r="L269" s="5"/>
      <c r="M269" s="5"/>
      <c r="N269" s="5"/>
      <c r="O269" s="5"/>
    </row>
    <row r="270" spans="1:15" ht="15" hidden="1" customHeight="1" x14ac:dyDescent="0.2">
      <c r="A270" s="85">
        <v>30</v>
      </c>
      <c r="B270" s="14" t="s">
        <v>1801</v>
      </c>
      <c r="C270" s="96">
        <f t="shared" si="110"/>
        <v>45491</v>
      </c>
      <c r="D270" s="48">
        <f t="shared" si="108"/>
        <v>45498</v>
      </c>
      <c r="E270" s="127">
        <f t="shared" ref="E270" si="158">D270+6</f>
        <v>45504</v>
      </c>
      <c r="F270" s="48">
        <f t="shared" ref="F270" si="159">D270+14</f>
        <v>45512</v>
      </c>
      <c r="G270" s="48">
        <f t="shared" ref="G270" si="160">D270+19</f>
        <v>45517</v>
      </c>
      <c r="H270" s="5"/>
      <c r="I270" s="5"/>
      <c r="J270" s="5"/>
      <c r="K270" s="5"/>
      <c r="L270" s="5"/>
      <c r="M270" s="5"/>
      <c r="N270" s="5"/>
      <c r="O270" s="5"/>
    </row>
    <row r="271" spans="1:15" ht="15" hidden="1" customHeight="1" x14ac:dyDescent="0.2">
      <c r="A271" s="85">
        <v>31</v>
      </c>
      <c r="B271" s="14" t="s">
        <v>1806</v>
      </c>
      <c r="C271" s="96">
        <f t="shared" si="110"/>
        <v>45498</v>
      </c>
      <c r="D271" s="48">
        <f t="shared" si="108"/>
        <v>45505</v>
      </c>
      <c r="E271" s="127">
        <f t="shared" ref="E271" si="161">D271+6</f>
        <v>45511</v>
      </c>
      <c r="F271" s="48">
        <f t="shared" ref="F271" si="162">D271+14</f>
        <v>45519</v>
      </c>
      <c r="G271" s="48">
        <f t="shared" ref="G271" si="163">D271+19</f>
        <v>45524</v>
      </c>
      <c r="H271" s="5"/>
      <c r="I271" s="5"/>
      <c r="J271" s="5"/>
      <c r="K271" s="5"/>
      <c r="L271" s="5"/>
      <c r="M271" s="5"/>
      <c r="N271" s="5"/>
      <c r="O271" s="5"/>
    </row>
    <row r="272" spans="1:15" ht="15" hidden="1" customHeight="1" x14ac:dyDescent="0.2">
      <c r="A272" s="85">
        <v>32</v>
      </c>
      <c r="B272" s="14" t="s">
        <v>1813</v>
      </c>
      <c r="C272" s="96">
        <f t="shared" si="110"/>
        <v>45505</v>
      </c>
      <c r="D272" s="48">
        <f t="shared" si="108"/>
        <v>45512</v>
      </c>
      <c r="E272" s="127">
        <f t="shared" ref="E272:E273" si="164">D272+6</f>
        <v>45518</v>
      </c>
      <c r="F272" s="48">
        <f t="shared" ref="F272:F273" si="165">D272+14</f>
        <v>45526</v>
      </c>
      <c r="G272" s="48">
        <f t="shared" ref="G272:G273" si="166">D272+19</f>
        <v>45531</v>
      </c>
      <c r="H272" s="5"/>
      <c r="I272" s="5"/>
      <c r="J272" s="5"/>
      <c r="K272" s="5"/>
      <c r="L272" s="5"/>
      <c r="M272" s="5"/>
      <c r="N272" s="5"/>
      <c r="O272" s="5"/>
    </row>
    <row r="273" spans="1:15" ht="15" hidden="1" customHeight="1" x14ac:dyDescent="0.2">
      <c r="A273" s="85">
        <v>33</v>
      </c>
      <c r="B273" s="14" t="s">
        <v>1814</v>
      </c>
      <c r="C273" s="96">
        <f t="shared" si="110"/>
        <v>45512</v>
      </c>
      <c r="D273" s="48">
        <f t="shared" si="108"/>
        <v>45519</v>
      </c>
      <c r="E273" s="127">
        <f t="shared" si="164"/>
        <v>45525</v>
      </c>
      <c r="F273" s="48">
        <f t="shared" si="165"/>
        <v>45533</v>
      </c>
      <c r="G273" s="48">
        <f t="shared" si="166"/>
        <v>45538</v>
      </c>
      <c r="H273" s="5"/>
      <c r="I273" s="5"/>
      <c r="J273" s="5"/>
      <c r="K273" s="5"/>
      <c r="L273" s="5"/>
      <c r="M273" s="5"/>
      <c r="N273" s="5"/>
      <c r="O273" s="5"/>
    </row>
    <row r="274" spans="1:15" ht="15" hidden="1" customHeight="1" x14ac:dyDescent="0.2">
      <c r="A274" s="85">
        <v>34</v>
      </c>
      <c r="B274" s="14" t="s">
        <v>1823</v>
      </c>
      <c r="C274" s="96">
        <f t="shared" si="110"/>
        <v>45519</v>
      </c>
      <c r="D274" s="48">
        <f t="shared" si="108"/>
        <v>45526</v>
      </c>
      <c r="E274" s="127">
        <f t="shared" ref="E274" si="167">D274+6</f>
        <v>45532</v>
      </c>
      <c r="F274" s="48">
        <f t="shared" ref="F274" si="168">D274+14</f>
        <v>45540</v>
      </c>
      <c r="G274" s="48">
        <f t="shared" ref="G274" si="169">D274+19</f>
        <v>45545</v>
      </c>
      <c r="H274" s="5"/>
      <c r="I274" s="5"/>
      <c r="J274" s="5"/>
      <c r="K274" s="5"/>
      <c r="L274" s="5"/>
      <c r="M274" s="5"/>
      <c r="N274" s="5"/>
      <c r="O274" s="5"/>
    </row>
    <row r="275" spans="1:15" ht="15" hidden="1" customHeight="1" x14ac:dyDescent="0.2">
      <c r="A275" s="85">
        <v>35</v>
      </c>
      <c r="B275" s="14" t="s">
        <v>1836</v>
      </c>
      <c r="C275" s="96">
        <f t="shared" si="110"/>
        <v>45526</v>
      </c>
      <c r="D275" s="48">
        <f t="shared" si="108"/>
        <v>45533</v>
      </c>
      <c r="E275" s="127">
        <f t="shared" ref="E275" si="170">D275+6</f>
        <v>45539</v>
      </c>
      <c r="F275" s="48">
        <f t="shared" ref="F275" si="171">D275+14</f>
        <v>45547</v>
      </c>
      <c r="G275" s="48">
        <f t="shared" ref="G275" si="172">D275+19</f>
        <v>45552</v>
      </c>
      <c r="H275" s="5"/>
      <c r="I275" s="5"/>
      <c r="J275" s="5"/>
      <c r="K275" s="5"/>
      <c r="L275" s="5"/>
      <c r="M275" s="5"/>
      <c r="N275" s="5"/>
      <c r="O275" s="5"/>
    </row>
    <row r="276" spans="1:15" ht="15" hidden="1" customHeight="1" x14ac:dyDescent="0.2">
      <c r="A276" s="85">
        <v>36</v>
      </c>
      <c r="B276" s="14" t="s">
        <v>1843</v>
      </c>
      <c r="C276" s="96">
        <f t="shared" si="110"/>
        <v>45533</v>
      </c>
      <c r="D276" s="48">
        <f t="shared" si="108"/>
        <v>45540</v>
      </c>
      <c r="E276" s="127">
        <f t="shared" ref="E276" si="173">D276+6</f>
        <v>45546</v>
      </c>
      <c r="F276" s="48">
        <f t="shared" ref="F276" si="174">D276+14</f>
        <v>45554</v>
      </c>
      <c r="G276" s="48">
        <f t="shared" ref="G276" si="175">D276+19</f>
        <v>45559</v>
      </c>
      <c r="H276" s="5"/>
      <c r="I276" s="5"/>
      <c r="J276" s="5"/>
      <c r="K276" s="5"/>
      <c r="L276" s="5"/>
      <c r="M276" s="5"/>
      <c r="N276" s="5"/>
      <c r="O276" s="5"/>
    </row>
    <row r="277" spans="1:15" ht="15" hidden="1" customHeight="1" x14ac:dyDescent="0.2">
      <c r="A277" s="85">
        <v>37</v>
      </c>
      <c r="B277" s="14" t="s">
        <v>1850</v>
      </c>
      <c r="C277" s="96">
        <f t="shared" si="110"/>
        <v>45540</v>
      </c>
      <c r="D277" s="48">
        <f t="shared" si="108"/>
        <v>45547</v>
      </c>
      <c r="E277" s="127">
        <f t="shared" ref="E277" si="176">D277+6</f>
        <v>45553</v>
      </c>
      <c r="F277" s="48">
        <f t="shared" ref="F277" si="177">D277+14</f>
        <v>45561</v>
      </c>
      <c r="G277" s="48">
        <f t="shared" ref="G277" si="178">D277+19</f>
        <v>45566</v>
      </c>
      <c r="H277" s="5"/>
      <c r="I277" s="5"/>
      <c r="J277" s="5"/>
      <c r="K277" s="5"/>
      <c r="L277" s="5"/>
      <c r="M277" s="5"/>
      <c r="N277" s="5"/>
      <c r="O277" s="5"/>
    </row>
    <row r="278" spans="1:15" ht="15" hidden="1" customHeight="1" x14ac:dyDescent="0.2">
      <c r="A278" s="85">
        <v>38</v>
      </c>
      <c r="B278" s="14" t="s">
        <v>1858</v>
      </c>
      <c r="C278" s="96">
        <f t="shared" si="110"/>
        <v>45547</v>
      </c>
      <c r="D278" s="48">
        <f t="shared" si="108"/>
        <v>45554</v>
      </c>
      <c r="E278" s="127">
        <f t="shared" ref="E278" si="179">D278+6</f>
        <v>45560</v>
      </c>
      <c r="F278" s="48">
        <f t="shared" ref="F278" si="180">D278+14</f>
        <v>45568</v>
      </c>
      <c r="G278" s="48">
        <f t="shared" ref="G278" si="181">D278+19</f>
        <v>45573</v>
      </c>
      <c r="H278" s="5"/>
      <c r="I278" s="5"/>
      <c r="J278" s="5"/>
      <c r="K278" s="5"/>
      <c r="L278" s="5"/>
      <c r="M278" s="5"/>
      <c r="N278" s="5"/>
      <c r="O278" s="5"/>
    </row>
    <row r="279" spans="1:15" ht="15" hidden="1" customHeight="1" x14ac:dyDescent="0.2">
      <c r="A279" s="85">
        <v>39</v>
      </c>
      <c r="B279" s="14" t="s">
        <v>1866</v>
      </c>
      <c r="C279" s="96">
        <f t="shared" si="110"/>
        <v>45554</v>
      </c>
      <c r="D279" s="48">
        <f t="shared" si="108"/>
        <v>45561</v>
      </c>
      <c r="E279" s="127">
        <f t="shared" ref="E279" si="182">D279+6</f>
        <v>45567</v>
      </c>
      <c r="F279" s="48">
        <f t="shared" ref="F279" si="183">D279+14</f>
        <v>45575</v>
      </c>
      <c r="G279" s="48">
        <f t="shared" ref="G279" si="184">D279+19</f>
        <v>45580</v>
      </c>
      <c r="H279" s="5"/>
      <c r="I279" s="5"/>
      <c r="J279" s="5"/>
      <c r="K279" s="5"/>
      <c r="L279" s="5"/>
      <c r="M279" s="5"/>
      <c r="N279" s="5"/>
      <c r="O279" s="5"/>
    </row>
    <row r="280" spans="1:15" ht="15" hidden="1" customHeight="1" x14ac:dyDescent="0.2">
      <c r="A280" s="85">
        <v>40</v>
      </c>
      <c r="B280" s="14" t="s">
        <v>1871</v>
      </c>
      <c r="C280" s="96">
        <f t="shared" si="110"/>
        <v>45561</v>
      </c>
      <c r="D280" s="48">
        <f t="shared" si="108"/>
        <v>45568</v>
      </c>
      <c r="E280" s="127">
        <f t="shared" ref="E280" si="185">D280+6</f>
        <v>45574</v>
      </c>
      <c r="F280" s="48">
        <f t="shared" ref="F280" si="186">D280+14</f>
        <v>45582</v>
      </c>
      <c r="G280" s="48">
        <f t="shared" ref="G280" si="187">D280+19</f>
        <v>45587</v>
      </c>
      <c r="H280" s="5"/>
      <c r="I280" s="5"/>
      <c r="J280" s="5"/>
      <c r="K280" s="5"/>
      <c r="L280" s="5"/>
      <c r="M280" s="5"/>
      <c r="N280" s="5"/>
      <c r="O280" s="5"/>
    </row>
    <row r="281" spans="1:15" ht="15" hidden="1" customHeight="1" x14ac:dyDescent="0.2">
      <c r="A281" s="85">
        <v>41</v>
      </c>
      <c r="B281" s="14" t="s">
        <v>1880</v>
      </c>
      <c r="C281" s="96">
        <f t="shared" si="110"/>
        <v>45568</v>
      </c>
      <c r="D281" s="48">
        <f t="shared" si="108"/>
        <v>45575</v>
      </c>
      <c r="E281" s="127">
        <f t="shared" ref="E281" si="188">D281+6</f>
        <v>45581</v>
      </c>
      <c r="F281" s="48">
        <f t="shared" ref="F281" si="189">D281+14</f>
        <v>45589</v>
      </c>
      <c r="G281" s="48">
        <f t="shared" ref="G281" si="190">D281+19</f>
        <v>45594</v>
      </c>
      <c r="H281" s="5"/>
      <c r="I281" s="5"/>
      <c r="J281" s="5"/>
      <c r="K281" s="5"/>
      <c r="L281" s="5"/>
      <c r="M281" s="5"/>
      <c r="N281" s="5"/>
      <c r="O281" s="5"/>
    </row>
    <row r="282" spans="1:15" ht="15" hidden="1" customHeight="1" x14ac:dyDescent="0.2">
      <c r="A282" s="85">
        <v>42</v>
      </c>
      <c r="B282" s="14" t="s">
        <v>1888</v>
      </c>
      <c r="C282" s="96">
        <f t="shared" si="110"/>
        <v>45575</v>
      </c>
      <c r="D282" s="48">
        <f t="shared" si="108"/>
        <v>45582</v>
      </c>
      <c r="E282" s="127">
        <f t="shared" ref="E282" si="191">D282+6</f>
        <v>45588</v>
      </c>
      <c r="F282" s="48">
        <f t="shared" ref="F282" si="192">D282+14</f>
        <v>45596</v>
      </c>
      <c r="G282" s="48">
        <f t="shared" ref="G282" si="193">D282+19</f>
        <v>45601</v>
      </c>
      <c r="H282" s="5"/>
      <c r="I282" s="5"/>
      <c r="J282" s="5"/>
      <c r="K282" s="5"/>
      <c r="L282" s="5"/>
      <c r="M282" s="5"/>
      <c r="N282" s="5"/>
      <c r="O282" s="5"/>
    </row>
    <row r="283" spans="1:15" ht="15" hidden="1" customHeight="1" x14ac:dyDescent="0.2">
      <c r="A283" s="85">
        <v>43</v>
      </c>
      <c r="B283" s="14" t="s">
        <v>1895</v>
      </c>
      <c r="C283" s="96">
        <f t="shared" si="110"/>
        <v>45582</v>
      </c>
      <c r="D283" s="48">
        <f t="shared" si="108"/>
        <v>45589</v>
      </c>
      <c r="E283" s="127">
        <f t="shared" ref="E283" si="194">D283+6</f>
        <v>45595</v>
      </c>
      <c r="F283" s="48">
        <f t="shared" ref="F283" si="195">D283+14</f>
        <v>45603</v>
      </c>
      <c r="G283" s="48">
        <f t="shared" ref="G283" si="196">D283+19</f>
        <v>45608</v>
      </c>
      <c r="H283" s="5"/>
      <c r="I283" s="5"/>
      <c r="J283" s="5"/>
      <c r="K283" s="5"/>
      <c r="L283" s="5"/>
      <c r="M283" s="5"/>
      <c r="N283" s="5"/>
      <c r="O283" s="5"/>
    </row>
    <row r="284" spans="1:15" ht="15" hidden="1" customHeight="1" x14ac:dyDescent="0.2">
      <c r="A284" s="85">
        <v>44</v>
      </c>
      <c r="B284" s="14" t="s">
        <v>1902</v>
      </c>
      <c r="C284" s="96">
        <f t="shared" si="110"/>
        <v>45589</v>
      </c>
      <c r="D284" s="48">
        <f t="shared" si="108"/>
        <v>45596</v>
      </c>
      <c r="E284" s="127">
        <f t="shared" ref="E284" si="197">D284+6</f>
        <v>45602</v>
      </c>
      <c r="F284" s="48">
        <f t="shared" ref="F284" si="198">D284+14</f>
        <v>45610</v>
      </c>
      <c r="G284" s="48">
        <f t="shared" ref="G284" si="199">D284+19</f>
        <v>45615</v>
      </c>
      <c r="H284" s="5"/>
      <c r="I284" s="5"/>
      <c r="J284" s="5"/>
      <c r="K284" s="5"/>
      <c r="L284" s="5"/>
      <c r="M284" s="5"/>
      <c r="N284" s="5"/>
      <c r="O284" s="5"/>
    </row>
    <row r="285" spans="1:15" ht="15" hidden="1" customHeight="1" x14ac:dyDescent="0.2">
      <c r="A285" s="85">
        <v>45</v>
      </c>
      <c r="B285" s="14" t="s">
        <v>1911</v>
      </c>
      <c r="C285" s="96">
        <f t="shared" si="110"/>
        <v>45596</v>
      </c>
      <c r="D285" s="48">
        <f t="shared" si="108"/>
        <v>45603</v>
      </c>
      <c r="E285" s="127">
        <f t="shared" ref="E285:E286" si="200">D285+6</f>
        <v>45609</v>
      </c>
      <c r="F285" s="48">
        <f t="shared" ref="F285:F286" si="201">D285+14</f>
        <v>45617</v>
      </c>
      <c r="G285" s="48">
        <f t="shared" ref="G285:G286" si="202">D285+19</f>
        <v>45622</v>
      </c>
      <c r="H285" s="5"/>
      <c r="I285" s="5"/>
      <c r="J285" s="5"/>
      <c r="K285" s="5"/>
      <c r="L285" s="5"/>
      <c r="M285" s="5"/>
      <c r="N285" s="5"/>
      <c r="O285" s="5"/>
    </row>
    <row r="286" spans="1:15" ht="15" hidden="1" customHeight="1" x14ac:dyDescent="0.2">
      <c r="A286" s="85">
        <v>46</v>
      </c>
      <c r="B286" s="14" t="s">
        <v>1912</v>
      </c>
      <c r="C286" s="96">
        <f t="shared" si="110"/>
        <v>45603</v>
      </c>
      <c r="D286" s="48">
        <f t="shared" si="108"/>
        <v>45610</v>
      </c>
      <c r="E286" s="127">
        <f t="shared" si="200"/>
        <v>45616</v>
      </c>
      <c r="F286" s="48">
        <f t="shared" si="201"/>
        <v>45624</v>
      </c>
      <c r="G286" s="48">
        <f t="shared" si="202"/>
        <v>45629</v>
      </c>
      <c r="H286" s="5"/>
      <c r="I286" s="5"/>
      <c r="J286" s="5"/>
      <c r="K286" s="5"/>
      <c r="L286" s="5"/>
      <c r="M286" s="5"/>
      <c r="N286" s="5"/>
      <c r="O286" s="5"/>
    </row>
    <row r="287" spans="1:15" ht="15" hidden="1" customHeight="1" x14ac:dyDescent="0.2">
      <c r="A287" s="85">
        <v>47</v>
      </c>
      <c r="B287" s="14" t="s">
        <v>1913</v>
      </c>
      <c r="C287" s="96">
        <f t="shared" si="110"/>
        <v>45610</v>
      </c>
      <c r="D287" s="48">
        <f t="shared" si="108"/>
        <v>45617</v>
      </c>
      <c r="E287" s="127">
        <f t="shared" ref="E287" si="203">D287+6</f>
        <v>45623</v>
      </c>
      <c r="F287" s="48">
        <f t="shared" ref="F287" si="204">D287+14</f>
        <v>45631</v>
      </c>
      <c r="G287" s="48">
        <f t="shared" ref="G287" si="205">D287+19</f>
        <v>45636</v>
      </c>
      <c r="H287" s="5"/>
      <c r="I287" s="5"/>
      <c r="J287" s="5"/>
      <c r="K287" s="5"/>
      <c r="L287" s="5"/>
      <c r="M287" s="5"/>
      <c r="N287" s="5"/>
      <c r="O287" s="5"/>
    </row>
    <row r="288" spans="1:15" ht="15" hidden="1" customHeight="1" x14ac:dyDescent="0.2">
      <c r="A288" s="85">
        <v>48</v>
      </c>
      <c r="B288" s="14" t="s">
        <v>1920</v>
      </c>
      <c r="C288" s="96">
        <f t="shared" si="110"/>
        <v>45617</v>
      </c>
      <c r="D288" s="48">
        <f t="shared" si="108"/>
        <v>45624</v>
      </c>
      <c r="E288" s="127">
        <f t="shared" ref="E288" si="206">D288+6</f>
        <v>45630</v>
      </c>
      <c r="F288" s="48">
        <f t="shared" ref="F288" si="207">D288+14</f>
        <v>45638</v>
      </c>
      <c r="G288" s="48">
        <f t="shared" ref="G288" si="208">D288+19</f>
        <v>45643</v>
      </c>
      <c r="H288" s="5"/>
      <c r="I288" s="5"/>
      <c r="J288" s="5"/>
      <c r="K288" s="5"/>
      <c r="L288" s="5"/>
      <c r="M288" s="5"/>
      <c r="N288" s="5"/>
      <c r="O288" s="5"/>
    </row>
    <row r="289" spans="1:15" ht="15" hidden="1" customHeight="1" x14ac:dyDescent="0.2">
      <c r="A289" s="85">
        <v>49</v>
      </c>
      <c r="B289" s="14" t="s">
        <v>1934</v>
      </c>
      <c r="C289" s="96">
        <f t="shared" si="110"/>
        <v>45624</v>
      </c>
      <c r="D289" s="48">
        <f t="shared" si="108"/>
        <v>45631</v>
      </c>
      <c r="E289" s="127">
        <f t="shared" ref="E289" si="209">D289+6</f>
        <v>45637</v>
      </c>
      <c r="F289" s="48">
        <f t="shared" ref="F289" si="210">D289+14</f>
        <v>45645</v>
      </c>
      <c r="G289" s="48">
        <f t="shared" ref="G289" si="211">D289+19</f>
        <v>45650</v>
      </c>
      <c r="H289" s="5"/>
      <c r="I289" s="5"/>
      <c r="J289" s="5"/>
      <c r="K289" s="5"/>
      <c r="L289" s="5"/>
      <c r="M289" s="5"/>
      <c r="N289" s="5"/>
      <c r="O289" s="5"/>
    </row>
    <row r="290" spans="1:15" ht="15" hidden="1" customHeight="1" x14ac:dyDescent="0.2">
      <c r="A290" s="45">
        <v>50</v>
      </c>
      <c r="B290" s="11" t="s">
        <v>1940</v>
      </c>
      <c r="C290" s="46">
        <f t="shared" si="110"/>
        <v>45631</v>
      </c>
      <c r="D290" s="47">
        <f t="shared" si="108"/>
        <v>45638</v>
      </c>
      <c r="E290" s="47">
        <f t="shared" ref="E290" si="212">D290+6</f>
        <v>45644</v>
      </c>
      <c r="F290" s="47">
        <f t="shared" ref="F290" si="213">D290+14</f>
        <v>45652</v>
      </c>
      <c r="G290" s="47">
        <f t="shared" ref="G290" si="214">D290+19</f>
        <v>45657</v>
      </c>
      <c r="H290" s="5"/>
      <c r="I290" s="5"/>
      <c r="J290" s="5"/>
      <c r="K290" s="5"/>
      <c r="L290" s="5"/>
      <c r="M290" s="5"/>
      <c r="N290" s="5"/>
      <c r="O290" s="5"/>
    </row>
    <row r="291" spans="1:15" ht="15" hidden="1" customHeight="1" x14ac:dyDescent="0.2">
      <c r="A291" s="42">
        <v>51</v>
      </c>
      <c r="B291" s="14" t="s">
        <v>1949</v>
      </c>
      <c r="C291" s="122">
        <f t="shared" si="110"/>
        <v>45638</v>
      </c>
      <c r="D291" s="48">
        <f t="shared" si="108"/>
        <v>45645</v>
      </c>
      <c r="E291" s="48">
        <f t="shared" ref="E291" si="215">D291+6</f>
        <v>45651</v>
      </c>
      <c r="F291" s="48">
        <f t="shared" ref="F291" si="216">D291+14</f>
        <v>45659</v>
      </c>
      <c r="G291" s="48">
        <f t="shared" ref="G291" si="217">D291+19</f>
        <v>45664</v>
      </c>
      <c r="H291" s="5"/>
      <c r="I291" s="5"/>
      <c r="J291" s="5"/>
      <c r="K291" s="5"/>
      <c r="L291" s="5"/>
      <c r="M291" s="5"/>
      <c r="N291" s="5"/>
      <c r="O291" s="5"/>
    </row>
    <row r="292" spans="1:15" ht="15" hidden="1" customHeight="1" x14ac:dyDescent="0.2">
      <c r="A292" s="42">
        <v>52</v>
      </c>
      <c r="B292" s="14" t="s">
        <v>1960</v>
      </c>
      <c r="C292" s="122">
        <f t="shared" si="110"/>
        <v>45646</v>
      </c>
      <c r="D292" s="94">
        <v>45653</v>
      </c>
      <c r="E292" s="48">
        <f t="shared" ref="E292:E294" si="218">D292+6</f>
        <v>45659</v>
      </c>
      <c r="F292" s="48">
        <f t="shared" ref="F292:F294" si="219">D292+14</f>
        <v>45667</v>
      </c>
      <c r="G292" s="48">
        <f t="shared" ref="G292:G294" si="220">D292+19</f>
        <v>45672</v>
      </c>
      <c r="H292" s="5"/>
      <c r="I292" s="5"/>
      <c r="J292" s="5"/>
      <c r="K292" s="5"/>
      <c r="L292" s="5"/>
      <c r="M292" s="5"/>
      <c r="N292" s="5"/>
      <c r="O292" s="5"/>
    </row>
    <row r="293" spans="1:15" ht="15" hidden="1" customHeight="1" x14ac:dyDescent="0.2">
      <c r="A293" s="42">
        <v>1</v>
      </c>
      <c r="B293" s="34" t="s">
        <v>1961</v>
      </c>
      <c r="C293" s="122">
        <f t="shared" si="110"/>
        <v>45653</v>
      </c>
      <c r="D293" s="94">
        <f>D292+7</f>
        <v>45660</v>
      </c>
      <c r="E293" s="48">
        <f t="shared" si="218"/>
        <v>45666</v>
      </c>
      <c r="F293" s="48">
        <f t="shared" si="219"/>
        <v>45674</v>
      </c>
      <c r="G293" s="48">
        <f t="shared" si="220"/>
        <v>45679</v>
      </c>
      <c r="H293" s="5"/>
      <c r="I293" s="5"/>
      <c r="J293" s="5"/>
      <c r="K293" s="5"/>
      <c r="L293" s="5"/>
      <c r="M293" s="5"/>
      <c r="N293" s="5"/>
      <c r="O293" s="5"/>
    </row>
    <row r="294" spans="1:15" ht="15" hidden="1" customHeight="1" x14ac:dyDescent="0.2">
      <c r="A294" s="42">
        <v>2</v>
      </c>
      <c r="B294" s="34" t="s">
        <v>1977</v>
      </c>
      <c r="C294" s="122">
        <f t="shared" si="110"/>
        <v>45660</v>
      </c>
      <c r="D294" s="94">
        <f>D293+7</f>
        <v>45667</v>
      </c>
      <c r="E294" s="48">
        <f t="shared" si="218"/>
        <v>45673</v>
      </c>
      <c r="F294" s="48">
        <f t="shared" si="219"/>
        <v>45681</v>
      </c>
      <c r="G294" s="48">
        <f t="shared" si="220"/>
        <v>45686</v>
      </c>
      <c r="H294" s="5"/>
      <c r="I294" s="5"/>
      <c r="J294" s="5"/>
      <c r="K294" s="5"/>
      <c r="L294" s="5"/>
      <c r="M294" s="5"/>
      <c r="N294" s="5"/>
      <c r="O294" s="5"/>
    </row>
    <row r="295" spans="1:15" ht="15" hidden="1" customHeight="1" x14ac:dyDescent="0.2">
      <c r="A295" s="42">
        <v>3</v>
      </c>
      <c r="B295" s="34" t="s">
        <v>1986</v>
      </c>
      <c r="C295" s="122">
        <f t="shared" si="110"/>
        <v>45667</v>
      </c>
      <c r="D295" s="94">
        <f t="shared" ref="D295:D336" si="221">D294+7</f>
        <v>45674</v>
      </c>
      <c r="E295" s="48">
        <f t="shared" ref="E295:E297" si="222">D295+6</f>
        <v>45680</v>
      </c>
      <c r="F295" s="48">
        <f t="shared" ref="F295:F297" si="223">D295+14</f>
        <v>45688</v>
      </c>
      <c r="G295" s="48">
        <f t="shared" ref="G295:G297" si="224">D295+19</f>
        <v>45693</v>
      </c>
      <c r="H295" s="5"/>
      <c r="I295" s="5"/>
      <c r="J295" s="5"/>
      <c r="K295" s="5"/>
      <c r="L295" s="5"/>
      <c r="M295" s="5"/>
      <c r="N295" s="5"/>
      <c r="O295" s="5"/>
    </row>
    <row r="296" spans="1:15" ht="15" hidden="1" customHeight="1" x14ac:dyDescent="0.2">
      <c r="A296" s="42">
        <v>4</v>
      </c>
      <c r="B296" s="34" t="s">
        <v>1980</v>
      </c>
      <c r="C296" s="122">
        <f t="shared" si="110"/>
        <v>45674</v>
      </c>
      <c r="D296" s="94">
        <f t="shared" si="221"/>
        <v>45681</v>
      </c>
      <c r="E296" s="48">
        <f t="shared" si="222"/>
        <v>45687</v>
      </c>
      <c r="F296" s="48">
        <f t="shared" si="223"/>
        <v>45695</v>
      </c>
      <c r="G296" s="48">
        <f t="shared" si="224"/>
        <v>45700</v>
      </c>
      <c r="H296" s="5"/>
      <c r="I296" s="5"/>
      <c r="J296" s="5"/>
      <c r="K296" s="5"/>
      <c r="L296" s="5"/>
      <c r="M296" s="5"/>
      <c r="N296" s="5"/>
      <c r="O296" s="5"/>
    </row>
    <row r="297" spans="1:15" ht="15" hidden="1" customHeight="1" x14ac:dyDescent="0.2">
      <c r="A297" s="42">
        <v>5</v>
      </c>
      <c r="B297" s="34" t="s">
        <v>1991</v>
      </c>
      <c r="C297" s="122">
        <f t="shared" si="110"/>
        <v>45681</v>
      </c>
      <c r="D297" s="94">
        <f t="shared" si="221"/>
        <v>45688</v>
      </c>
      <c r="E297" s="48">
        <f t="shared" si="222"/>
        <v>45694</v>
      </c>
      <c r="F297" s="48">
        <f t="shared" si="223"/>
        <v>45702</v>
      </c>
      <c r="G297" s="48">
        <f t="shared" si="224"/>
        <v>45707</v>
      </c>
      <c r="H297" s="5"/>
      <c r="I297" s="5"/>
      <c r="J297" s="5"/>
      <c r="K297" s="5"/>
      <c r="L297" s="5"/>
      <c r="M297" s="5"/>
      <c r="N297" s="5"/>
      <c r="O297" s="5"/>
    </row>
    <row r="298" spans="1:15" ht="15" hidden="1" customHeight="1" x14ac:dyDescent="0.2">
      <c r="A298" s="42">
        <v>6</v>
      </c>
      <c r="B298" s="34" t="s">
        <v>1992</v>
      </c>
      <c r="C298" s="122">
        <f t="shared" si="110"/>
        <v>45688</v>
      </c>
      <c r="D298" s="94">
        <f t="shared" si="221"/>
        <v>45695</v>
      </c>
      <c r="E298" s="48">
        <f t="shared" ref="E298" si="225">D298+6</f>
        <v>45701</v>
      </c>
      <c r="F298" s="48">
        <f t="shared" ref="F298" si="226">D298+14</f>
        <v>45709</v>
      </c>
      <c r="G298" s="48">
        <f t="shared" ref="G298" si="227">D298+19</f>
        <v>45714</v>
      </c>
      <c r="H298" s="5"/>
      <c r="I298" s="5"/>
      <c r="J298" s="5"/>
      <c r="K298" s="5"/>
      <c r="L298" s="5"/>
      <c r="M298" s="5"/>
      <c r="N298" s="5"/>
      <c r="O298" s="5"/>
    </row>
    <row r="299" spans="1:15" ht="15" hidden="1" customHeight="1" x14ac:dyDescent="0.2">
      <c r="A299" s="42">
        <v>7</v>
      </c>
      <c r="B299" s="34" t="s">
        <v>7</v>
      </c>
      <c r="C299" s="52">
        <f t="shared" si="110"/>
        <v>45695</v>
      </c>
      <c r="D299" s="174">
        <f t="shared" si="221"/>
        <v>45702</v>
      </c>
      <c r="E299" s="49">
        <f t="shared" ref="E299:E300" si="228">D299+6</f>
        <v>45708</v>
      </c>
      <c r="F299" s="49">
        <f t="shared" ref="F299:F300" si="229">D299+14</f>
        <v>45716</v>
      </c>
      <c r="G299" s="49">
        <f t="shared" ref="G299:G300" si="230">D299+19</f>
        <v>45721</v>
      </c>
      <c r="H299" s="5"/>
      <c r="I299" s="5"/>
      <c r="J299" s="5"/>
      <c r="K299" s="5"/>
      <c r="L299" s="5"/>
      <c r="M299" s="5"/>
      <c r="N299" s="5"/>
      <c r="O299" s="5"/>
    </row>
    <row r="300" spans="1:15" ht="15" hidden="1" customHeight="1" x14ac:dyDescent="0.2">
      <c r="A300" s="42">
        <v>8</v>
      </c>
      <c r="B300" s="34" t="s">
        <v>2017</v>
      </c>
      <c r="C300" s="122">
        <f t="shared" si="110"/>
        <v>45702</v>
      </c>
      <c r="D300" s="94">
        <f t="shared" si="221"/>
        <v>45709</v>
      </c>
      <c r="E300" s="48">
        <f t="shared" si="228"/>
        <v>45715</v>
      </c>
      <c r="F300" s="48">
        <f t="shared" si="229"/>
        <v>45723</v>
      </c>
      <c r="G300" s="48">
        <f t="shared" si="230"/>
        <v>45728</v>
      </c>
      <c r="H300" s="5"/>
      <c r="I300" s="5"/>
      <c r="J300" s="5"/>
      <c r="K300" s="5"/>
      <c r="L300" s="5"/>
      <c r="M300" s="5"/>
      <c r="N300" s="5"/>
      <c r="O300" s="5"/>
    </row>
    <row r="301" spans="1:15" ht="15" hidden="1" customHeight="1" x14ac:dyDescent="0.2">
      <c r="A301" s="42">
        <v>9</v>
      </c>
      <c r="B301" s="34" t="s">
        <v>2066</v>
      </c>
      <c r="C301" s="122">
        <f t="shared" si="110"/>
        <v>45709</v>
      </c>
      <c r="D301" s="94">
        <f t="shared" si="221"/>
        <v>45716</v>
      </c>
      <c r="E301" s="48">
        <f t="shared" ref="E301" si="231">D301+6</f>
        <v>45722</v>
      </c>
      <c r="F301" s="48">
        <f t="shared" ref="F301" si="232">D301+14</f>
        <v>45730</v>
      </c>
      <c r="G301" s="48">
        <f t="shared" ref="G301" si="233">D301+19</f>
        <v>45735</v>
      </c>
      <c r="H301" s="5"/>
      <c r="I301" s="5"/>
      <c r="J301" s="5"/>
      <c r="K301" s="5"/>
      <c r="L301" s="5"/>
      <c r="M301" s="5"/>
      <c r="N301" s="5"/>
      <c r="O301" s="5"/>
    </row>
    <row r="302" spans="1:15" ht="15" hidden="1" customHeight="1" x14ac:dyDescent="0.2">
      <c r="A302" s="42">
        <v>10</v>
      </c>
      <c r="B302" s="34" t="s">
        <v>2065</v>
      </c>
      <c r="C302" s="122">
        <f t="shared" si="110"/>
        <v>45716</v>
      </c>
      <c r="D302" s="94">
        <f t="shared" si="221"/>
        <v>45723</v>
      </c>
      <c r="E302" s="48">
        <f t="shared" ref="E302:E303" si="234">D302+6</f>
        <v>45729</v>
      </c>
      <c r="F302" s="48">
        <f t="shared" ref="F302:F303" si="235">D302+14</f>
        <v>45737</v>
      </c>
      <c r="G302" s="48">
        <f t="shared" ref="G302:G303" si="236">D302+19</f>
        <v>45742</v>
      </c>
      <c r="H302" s="5"/>
      <c r="I302" s="5"/>
      <c r="J302" s="5"/>
      <c r="K302" s="5"/>
      <c r="L302" s="5"/>
      <c r="M302" s="5"/>
      <c r="N302" s="5"/>
      <c r="O302" s="5"/>
    </row>
    <row r="303" spans="1:15" ht="15" hidden="1" customHeight="1" x14ac:dyDescent="0.2">
      <c r="A303" s="42">
        <v>11</v>
      </c>
      <c r="B303" s="34" t="s">
        <v>2083</v>
      </c>
      <c r="C303" s="122">
        <f t="shared" si="110"/>
        <v>45723</v>
      </c>
      <c r="D303" s="94">
        <f t="shared" si="221"/>
        <v>45730</v>
      </c>
      <c r="E303" s="48">
        <f t="shared" si="234"/>
        <v>45736</v>
      </c>
      <c r="F303" s="48">
        <f t="shared" si="235"/>
        <v>45744</v>
      </c>
      <c r="G303" s="48">
        <f t="shared" si="236"/>
        <v>45749</v>
      </c>
      <c r="H303" s="5"/>
      <c r="I303" s="5"/>
      <c r="J303" s="5"/>
      <c r="K303" s="5"/>
      <c r="L303" s="5"/>
      <c r="M303" s="5"/>
      <c r="N303" s="5"/>
      <c r="O303" s="5"/>
    </row>
    <row r="304" spans="1:15" ht="15" hidden="1" customHeight="1" x14ac:dyDescent="0.2">
      <c r="A304" s="42">
        <v>12</v>
      </c>
      <c r="B304" s="34" t="s">
        <v>2079</v>
      </c>
      <c r="C304" s="122">
        <f t="shared" si="110"/>
        <v>45730</v>
      </c>
      <c r="D304" s="94">
        <f t="shared" si="221"/>
        <v>45737</v>
      </c>
      <c r="E304" s="48">
        <f t="shared" ref="E304" si="237">D304+6</f>
        <v>45743</v>
      </c>
      <c r="F304" s="48">
        <f t="shared" ref="F304" si="238">D304+14</f>
        <v>45751</v>
      </c>
      <c r="G304" s="48">
        <f t="shared" ref="G304" si="239">D304+19</f>
        <v>45756</v>
      </c>
      <c r="H304" s="5"/>
      <c r="I304" s="5"/>
      <c r="J304" s="5"/>
      <c r="K304" s="5"/>
      <c r="L304" s="5"/>
      <c r="M304" s="5"/>
      <c r="N304" s="5"/>
      <c r="O304" s="5"/>
    </row>
    <row r="305" spans="1:15" ht="15" hidden="1" customHeight="1" x14ac:dyDescent="0.2">
      <c r="A305" s="42">
        <v>13</v>
      </c>
      <c r="B305" s="34" t="s">
        <v>2080</v>
      </c>
      <c r="C305" s="122">
        <f t="shared" si="110"/>
        <v>45737</v>
      </c>
      <c r="D305" s="94">
        <f t="shared" si="221"/>
        <v>45744</v>
      </c>
      <c r="E305" s="48">
        <f t="shared" ref="E305" si="240">D305+6</f>
        <v>45750</v>
      </c>
      <c r="F305" s="48">
        <f t="shared" ref="F305" si="241">D305+14</f>
        <v>45758</v>
      </c>
      <c r="G305" s="48">
        <f t="shared" ref="G305" si="242">D305+19</f>
        <v>45763</v>
      </c>
      <c r="H305" s="5"/>
      <c r="I305" s="5"/>
      <c r="J305" s="5"/>
      <c r="K305" s="5"/>
      <c r="L305" s="5"/>
      <c r="M305" s="5"/>
      <c r="N305" s="5"/>
      <c r="O305" s="5"/>
    </row>
    <row r="306" spans="1:15" ht="15" hidden="1" customHeight="1" x14ac:dyDescent="0.2">
      <c r="A306" s="42">
        <v>14</v>
      </c>
      <c r="B306" s="34" t="s">
        <v>2081</v>
      </c>
      <c r="C306" s="122">
        <f t="shared" si="110"/>
        <v>45744</v>
      </c>
      <c r="D306" s="94">
        <f t="shared" si="221"/>
        <v>45751</v>
      </c>
      <c r="E306" s="48">
        <f t="shared" ref="E306" si="243">D306+6</f>
        <v>45757</v>
      </c>
      <c r="F306" s="48">
        <f t="shared" ref="F306" si="244">D306+14</f>
        <v>45765</v>
      </c>
      <c r="G306" s="48">
        <f t="shared" ref="G306" si="245">D306+19</f>
        <v>45770</v>
      </c>
      <c r="H306" s="5"/>
      <c r="I306" s="5"/>
      <c r="J306" s="5"/>
      <c r="K306" s="5"/>
      <c r="L306" s="5"/>
      <c r="M306" s="5"/>
      <c r="N306" s="5"/>
      <c r="O306" s="5"/>
    </row>
    <row r="307" spans="1:15" ht="15" hidden="1" customHeight="1" x14ac:dyDescent="0.2">
      <c r="A307" s="42">
        <v>15</v>
      </c>
      <c r="B307" s="34" t="s">
        <v>2082</v>
      </c>
      <c r="C307" s="122">
        <f t="shared" si="110"/>
        <v>45751</v>
      </c>
      <c r="D307" s="94">
        <f t="shared" si="221"/>
        <v>45758</v>
      </c>
      <c r="E307" s="48">
        <f t="shared" ref="E307" si="246">D307+6</f>
        <v>45764</v>
      </c>
      <c r="F307" s="48">
        <f t="shared" ref="F307" si="247">D307+14</f>
        <v>45772</v>
      </c>
      <c r="G307" s="48">
        <f t="shared" ref="G307" si="248">D307+19</f>
        <v>45777</v>
      </c>
      <c r="H307" s="5"/>
      <c r="I307" s="5"/>
      <c r="J307" s="5"/>
      <c r="K307" s="5"/>
      <c r="L307" s="5"/>
      <c r="M307" s="5"/>
      <c r="N307" s="5"/>
      <c r="O307" s="5"/>
    </row>
    <row r="308" spans="1:15" ht="15" hidden="1" customHeight="1" x14ac:dyDescent="0.2">
      <c r="A308" s="42">
        <v>16</v>
      </c>
      <c r="B308" s="34" t="s">
        <v>2098</v>
      </c>
      <c r="C308" s="122">
        <f t="shared" si="110"/>
        <v>45758</v>
      </c>
      <c r="D308" s="94">
        <f t="shared" si="221"/>
        <v>45765</v>
      </c>
      <c r="E308" s="48">
        <f t="shared" ref="E308" si="249">D308+6</f>
        <v>45771</v>
      </c>
      <c r="F308" s="48">
        <f t="shared" ref="F308" si="250">D308+14</f>
        <v>45779</v>
      </c>
      <c r="G308" s="48">
        <f t="shared" ref="G308" si="251">D308+19</f>
        <v>45784</v>
      </c>
      <c r="H308" s="5"/>
      <c r="I308" s="5"/>
      <c r="J308" s="5"/>
      <c r="K308" s="5"/>
      <c r="L308" s="5"/>
      <c r="M308" s="5"/>
      <c r="N308" s="5"/>
      <c r="O308" s="5"/>
    </row>
    <row r="309" spans="1:15" ht="15" hidden="1" customHeight="1" x14ac:dyDescent="0.2">
      <c r="A309" s="42">
        <v>17</v>
      </c>
      <c r="B309" s="34" t="s">
        <v>2102</v>
      </c>
      <c r="C309" s="122">
        <f t="shared" si="110"/>
        <v>45765</v>
      </c>
      <c r="D309" s="94">
        <f t="shared" si="221"/>
        <v>45772</v>
      </c>
      <c r="E309" s="48">
        <f t="shared" ref="E309" si="252">D309+6</f>
        <v>45778</v>
      </c>
      <c r="F309" s="48">
        <f t="shared" ref="F309" si="253">D309+14</f>
        <v>45786</v>
      </c>
      <c r="G309" s="48">
        <f t="shared" ref="G309" si="254">D309+19</f>
        <v>45791</v>
      </c>
      <c r="H309" s="5"/>
      <c r="I309" s="5"/>
      <c r="J309" s="5"/>
      <c r="K309" s="5"/>
      <c r="L309" s="5"/>
      <c r="M309" s="5"/>
      <c r="N309" s="5"/>
      <c r="O309" s="5"/>
    </row>
    <row r="310" spans="1:15" ht="15" hidden="1" customHeight="1" x14ac:dyDescent="0.2">
      <c r="A310" s="42">
        <v>18</v>
      </c>
      <c r="B310" s="34" t="s">
        <v>2112</v>
      </c>
      <c r="C310" s="122">
        <f t="shared" si="110"/>
        <v>45772</v>
      </c>
      <c r="D310" s="94">
        <f t="shared" si="221"/>
        <v>45779</v>
      </c>
      <c r="E310" s="48">
        <f t="shared" ref="E310" si="255">D310+6</f>
        <v>45785</v>
      </c>
      <c r="F310" s="48">
        <f t="shared" ref="F310" si="256">D310+14</f>
        <v>45793</v>
      </c>
      <c r="G310" s="48">
        <f t="shared" ref="G310" si="257">D310+19</f>
        <v>45798</v>
      </c>
      <c r="H310" s="5"/>
      <c r="I310" s="5"/>
      <c r="J310" s="5"/>
      <c r="K310" s="5"/>
      <c r="L310" s="5"/>
      <c r="M310" s="5"/>
      <c r="N310" s="5"/>
      <c r="O310" s="5"/>
    </row>
    <row r="311" spans="1:15" ht="15" hidden="1" customHeight="1" x14ac:dyDescent="0.2">
      <c r="A311" s="42">
        <v>19</v>
      </c>
      <c r="B311" s="34" t="s">
        <v>2125</v>
      </c>
      <c r="C311" s="122">
        <f t="shared" si="110"/>
        <v>45779</v>
      </c>
      <c r="D311" s="94">
        <f t="shared" si="221"/>
        <v>45786</v>
      </c>
      <c r="E311" s="48">
        <f t="shared" ref="E311" si="258">D311+6</f>
        <v>45792</v>
      </c>
      <c r="F311" s="48">
        <f t="shared" ref="F311" si="259">D311+14</f>
        <v>45800</v>
      </c>
      <c r="G311" s="48">
        <f t="shared" ref="G311" si="260">D311+19</f>
        <v>45805</v>
      </c>
      <c r="H311" s="5"/>
      <c r="I311" s="5"/>
      <c r="J311" s="5"/>
      <c r="K311" s="5"/>
      <c r="L311" s="5"/>
      <c r="M311" s="5"/>
      <c r="N311" s="5"/>
      <c r="O311" s="5"/>
    </row>
    <row r="312" spans="1:15" ht="15" hidden="1" customHeight="1" x14ac:dyDescent="0.2">
      <c r="A312" s="42">
        <v>20</v>
      </c>
      <c r="B312" s="34" t="s">
        <v>2132</v>
      </c>
      <c r="C312" s="122">
        <f t="shared" si="110"/>
        <v>45786</v>
      </c>
      <c r="D312" s="94">
        <f t="shared" si="221"/>
        <v>45793</v>
      </c>
      <c r="E312" s="48">
        <f t="shared" ref="E312" si="261">D312+6</f>
        <v>45799</v>
      </c>
      <c r="F312" s="48">
        <f t="shared" ref="F312" si="262">D312+14</f>
        <v>45807</v>
      </c>
      <c r="G312" s="48">
        <f t="shared" ref="G312" si="263">D312+19</f>
        <v>45812</v>
      </c>
      <c r="H312" s="5"/>
      <c r="I312" s="5"/>
      <c r="J312" s="5"/>
      <c r="K312" s="5"/>
      <c r="L312" s="5"/>
      <c r="M312" s="5"/>
      <c r="N312" s="5"/>
      <c r="O312" s="5"/>
    </row>
    <row r="313" spans="1:15" ht="15" hidden="1" customHeight="1" x14ac:dyDescent="0.2">
      <c r="A313" s="42">
        <v>21</v>
      </c>
      <c r="B313" s="34" t="s">
        <v>2139</v>
      </c>
      <c r="C313" s="122">
        <f t="shared" ref="C313:C336" si="264">D313-7</f>
        <v>45793</v>
      </c>
      <c r="D313" s="94">
        <f t="shared" si="221"/>
        <v>45800</v>
      </c>
      <c r="E313" s="48">
        <f t="shared" ref="E313:E314" si="265">D313+6</f>
        <v>45806</v>
      </c>
      <c r="F313" s="48">
        <f t="shared" ref="F313:F314" si="266">D313+14</f>
        <v>45814</v>
      </c>
      <c r="G313" s="48">
        <f t="shared" ref="G313:G314" si="267">D313+19</f>
        <v>45819</v>
      </c>
      <c r="H313" s="5"/>
      <c r="I313" s="5"/>
      <c r="J313" s="5"/>
      <c r="K313" s="5"/>
      <c r="L313" s="5"/>
      <c r="M313" s="5"/>
      <c r="N313" s="5"/>
      <c r="O313" s="5"/>
    </row>
    <row r="314" spans="1:15" ht="15" hidden="1" customHeight="1" x14ac:dyDescent="0.2">
      <c r="A314" s="42">
        <v>22</v>
      </c>
      <c r="B314" s="34" t="s">
        <v>2146</v>
      </c>
      <c r="C314" s="122">
        <f t="shared" si="264"/>
        <v>45800</v>
      </c>
      <c r="D314" s="94">
        <f t="shared" si="221"/>
        <v>45807</v>
      </c>
      <c r="E314" s="48">
        <f t="shared" si="265"/>
        <v>45813</v>
      </c>
      <c r="F314" s="48">
        <f t="shared" si="266"/>
        <v>45821</v>
      </c>
      <c r="G314" s="48">
        <f t="shared" si="267"/>
        <v>45826</v>
      </c>
      <c r="H314" s="5"/>
      <c r="I314" s="5"/>
      <c r="J314" s="5"/>
      <c r="K314" s="5"/>
      <c r="L314" s="5"/>
      <c r="M314" s="5"/>
      <c r="N314" s="5"/>
      <c r="O314" s="5"/>
    </row>
    <row r="315" spans="1:15" ht="15" hidden="1" customHeight="1" x14ac:dyDescent="0.2">
      <c r="A315" s="42">
        <v>23</v>
      </c>
      <c r="B315" s="34" t="s">
        <v>2155</v>
      </c>
      <c r="C315" s="122">
        <f t="shared" si="264"/>
        <v>45807</v>
      </c>
      <c r="D315" s="94">
        <f t="shared" si="221"/>
        <v>45814</v>
      </c>
      <c r="E315" s="48">
        <f t="shared" ref="E315" si="268">D315+6</f>
        <v>45820</v>
      </c>
      <c r="F315" s="48">
        <f t="shared" ref="F315" si="269">D315+14</f>
        <v>45828</v>
      </c>
      <c r="G315" s="48">
        <f t="shared" ref="G315" si="270">D315+19</f>
        <v>45833</v>
      </c>
      <c r="H315" s="5"/>
      <c r="I315" s="5"/>
      <c r="J315" s="5"/>
      <c r="K315" s="5"/>
      <c r="L315" s="5"/>
      <c r="M315" s="5"/>
      <c r="N315" s="5"/>
      <c r="O315" s="5"/>
    </row>
    <row r="316" spans="1:15" ht="15" hidden="1" customHeight="1" x14ac:dyDescent="0.2">
      <c r="A316" s="42">
        <v>24</v>
      </c>
      <c r="B316" s="34" t="s">
        <v>2175</v>
      </c>
      <c r="C316" s="122">
        <f t="shared" si="264"/>
        <v>45814</v>
      </c>
      <c r="D316" s="94">
        <f t="shared" si="221"/>
        <v>45821</v>
      </c>
      <c r="E316" s="48">
        <f t="shared" ref="E316" si="271">D316+6</f>
        <v>45827</v>
      </c>
      <c r="F316" s="48">
        <f t="shared" ref="F316" si="272">D316+14</f>
        <v>45835</v>
      </c>
      <c r="G316" s="48">
        <f t="shared" ref="G316" si="273">D316+19</f>
        <v>45840</v>
      </c>
      <c r="H316" s="5"/>
      <c r="I316" s="5"/>
      <c r="J316" s="5"/>
      <c r="K316" s="5"/>
      <c r="L316" s="5"/>
      <c r="M316" s="5"/>
      <c r="N316" s="5"/>
      <c r="O316" s="5"/>
    </row>
    <row r="317" spans="1:15" ht="15" hidden="1" customHeight="1" x14ac:dyDescent="0.2">
      <c r="A317" s="42">
        <v>25</v>
      </c>
      <c r="B317" s="34" t="s">
        <v>2190</v>
      </c>
      <c r="C317" s="122">
        <f t="shared" si="264"/>
        <v>45821</v>
      </c>
      <c r="D317" s="94">
        <f t="shared" si="221"/>
        <v>45828</v>
      </c>
      <c r="E317" s="48">
        <f t="shared" ref="E317" si="274">D317+6</f>
        <v>45834</v>
      </c>
      <c r="F317" s="48">
        <f t="shared" ref="F317" si="275">D317+14</f>
        <v>45842</v>
      </c>
      <c r="G317" s="48">
        <f t="shared" ref="G317" si="276">D317+19</f>
        <v>45847</v>
      </c>
      <c r="H317" s="5"/>
      <c r="I317" s="5"/>
      <c r="J317" s="5"/>
      <c r="K317" s="5"/>
      <c r="L317" s="5"/>
      <c r="M317" s="5"/>
      <c r="N317" s="5"/>
      <c r="O317" s="5"/>
    </row>
    <row r="318" spans="1:15" ht="15" hidden="1" customHeight="1" x14ac:dyDescent="0.2">
      <c r="A318" s="42">
        <v>26</v>
      </c>
      <c r="B318" s="34" t="s">
        <v>2201</v>
      </c>
      <c r="C318" s="122">
        <f t="shared" si="264"/>
        <v>45828</v>
      </c>
      <c r="D318" s="94">
        <f t="shared" si="221"/>
        <v>45835</v>
      </c>
      <c r="E318" s="48">
        <f t="shared" ref="E318" si="277">D318+6</f>
        <v>45841</v>
      </c>
      <c r="F318" s="48">
        <f t="shared" ref="F318" si="278">D318+14</f>
        <v>45849</v>
      </c>
      <c r="G318" s="48">
        <f t="shared" ref="G318" si="279">D318+19</f>
        <v>45854</v>
      </c>
      <c r="H318" s="5"/>
      <c r="I318" s="5"/>
      <c r="J318" s="5"/>
      <c r="K318" s="5"/>
      <c r="L318" s="5"/>
      <c r="M318" s="5"/>
      <c r="N318" s="5"/>
      <c r="O318" s="5"/>
    </row>
    <row r="319" spans="1:15" ht="15" hidden="1" customHeight="1" x14ac:dyDescent="0.2">
      <c r="A319" s="42">
        <v>27</v>
      </c>
      <c r="B319" s="34" t="s">
        <v>2214</v>
      </c>
      <c r="C319" s="122">
        <f t="shared" si="264"/>
        <v>45835</v>
      </c>
      <c r="D319" s="94">
        <f t="shared" si="221"/>
        <v>45842</v>
      </c>
      <c r="E319" s="48">
        <f t="shared" ref="E319" si="280">D319+6</f>
        <v>45848</v>
      </c>
      <c r="F319" s="48">
        <f t="shared" ref="F319" si="281">D319+14</f>
        <v>45856</v>
      </c>
      <c r="G319" s="48">
        <f t="shared" ref="G319" si="282">D319+19</f>
        <v>45861</v>
      </c>
      <c r="H319" s="5"/>
      <c r="I319" s="5"/>
      <c r="J319" s="5"/>
      <c r="K319" s="5"/>
      <c r="L319" s="5"/>
      <c r="M319" s="5"/>
      <c r="N319" s="5"/>
      <c r="O319" s="5"/>
    </row>
    <row r="320" spans="1:15" ht="15" hidden="1" customHeight="1" x14ac:dyDescent="0.2">
      <c r="A320" s="42">
        <v>28</v>
      </c>
      <c r="B320" s="34" t="s">
        <v>2225</v>
      </c>
      <c r="C320" s="122">
        <f t="shared" si="264"/>
        <v>45842</v>
      </c>
      <c r="D320" s="94">
        <f t="shared" si="221"/>
        <v>45849</v>
      </c>
      <c r="E320" s="48">
        <f t="shared" ref="E320" si="283">D320+6</f>
        <v>45855</v>
      </c>
      <c r="F320" s="48">
        <f t="shared" ref="F320" si="284">D320+14</f>
        <v>45863</v>
      </c>
      <c r="G320" s="48">
        <f t="shared" ref="G320" si="285">D320+19</f>
        <v>45868</v>
      </c>
      <c r="H320" s="5"/>
      <c r="I320" s="5"/>
      <c r="J320" s="5"/>
      <c r="K320" s="5"/>
      <c r="L320" s="5"/>
      <c r="M320" s="5"/>
      <c r="N320" s="5"/>
      <c r="O320" s="5"/>
    </row>
    <row r="321" spans="1:15" ht="15" hidden="1" customHeight="1" x14ac:dyDescent="0.2">
      <c r="A321" s="42">
        <v>29</v>
      </c>
      <c r="B321" s="34" t="s">
        <v>2234</v>
      </c>
      <c r="C321" s="122">
        <f t="shared" si="264"/>
        <v>45849</v>
      </c>
      <c r="D321" s="94">
        <f t="shared" si="221"/>
        <v>45856</v>
      </c>
      <c r="E321" s="48">
        <f t="shared" ref="E321" si="286">D321+6</f>
        <v>45862</v>
      </c>
      <c r="F321" s="48">
        <f t="shared" ref="F321" si="287">D321+14</f>
        <v>45870</v>
      </c>
      <c r="G321" s="48">
        <f t="shared" ref="G321" si="288">D321+19</f>
        <v>45875</v>
      </c>
      <c r="H321" s="5"/>
      <c r="I321" s="5"/>
      <c r="J321" s="5"/>
      <c r="K321" s="5"/>
      <c r="L321" s="5"/>
      <c r="M321" s="5"/>
      <c r="N321" s="5"/>
      <c r="O321" s="5"/>
    </row>
    <row r="322" spans="1:15" ht="15" hidden="1" customHeight="1" x14ac:dyDescent="0.2">
      <c r="A322" s="42">
        <v>30</v>
      </c>
      <c r="B322" s="34" t="s">
        <v>2243</v>
      </c>
      <c r="C322" s="122">
        <f t="shared" si="264"/>
        <v>45856</v>
      </c>
      <c r="D322" s="94">
        <f t="shared" si="221"/>
        <v>45863</v>
      </c>
      <c r="E322" s="48">
        <f t="shared" ref="E322" si="289">D322+6</f>
        <v>45869</v>
      </c>
      <c r="F322" s="48">
        <f t="shared" ref="F322" si="290">D322+14</f>
        <v>45877</v>
      </c>
      <c r="G322" s="48">
        <f t="shared" ref="G322" si="291">D322+19</f>
        <v>45882</v>
      </c>
      <c r="H322" s="5"/>
      <c r="I322" s="5"/>
      <c r="J322" s="5"/>
      <c r="K322" s="5"/>
      <c r="L322" s="5"/>
      <c r="M322" s="5"/>
      <c r="N322" s="5"/>
      <c r="O322" s="5"/>
    </row>
    <row r="323" spans="1:15" ht="15" hidden="1" customHeight="1" x14ac:dyDescent="0.2">
      <c r="A323" s="42">
        <v>31</v>
      </c>
      <c r="B323" s="34" t="s">
        <v>2253</v>
      </c>
      <c r="C323" s="122">
        <f t="shared" si="264"/>
        <v>45863</v>
      </c>
      <c r="D323" s="94">
        <f t="shared" si="221"/>
        <v>45870</v>
      </c>
      <c r="E323" s="48">
        <f t="shared" ref="E323" si="292">D323+6</f>
        <v>45876</v>
      </c>
      <c r="F323" s="48">
        <f t="shared" ref="F323" si="293">D323+14</f>
        <v>45884</v>
      </c>
      <c r="G323" s="48">
        <f t="shared" ref="G323" si="294">D323+19</f>
        <v>45889</v>
      </c>
      <c r="H323" s="5"/>
      <c r="I323" s="5"/>
      <c r="J323" s="5"/>
      <c r="K323" s="5"/>
      <c r="L323" s="5"/>
      <c r="M323" s="5"/>
      <c r="N323" s="5"/>
      <c r="O323" s="5"/>
    </row>
    <row r="324" spans="1:15" ht="15" hidden="1" customHeight="1" x14ac:dyDescent="0.2">
      <c r="A324" s="42">
        <v>32</v>
      </c>
      <c r="B324" s="34" t="s">
        <v>2263</v>
      </c>
      <c r="C324" s="122">
        <f t="shared" si="264"/>
        <v>45870</v>
      </c>
      <c r="D324" s="94">
        <f t="shared" si="221"/>
        <v>45877</v>
      </c>
      <c r="E324" s="48">
        <f t="shared" ref="E324" si="295">D324+6</f>
        <v>45883</v>
      </c>
      <c r="F324" s="48">
        <f t="shared" ref="F324" si="296">D324+14</f>
        <v>45891</v>
      </c>
      <c r="G324" s="48">
        <f t="shared" ref="G324" si="297">D324+19</f>
        <v>45896</v>
      </c>
      <c r="H324" s="5"/>
      <c r="I324" s="5"/>
      <c r="J324" s="5"/>
      <c r="K324" s="5"/>
      <c r="L324" s="5"/>
      <c r="M324" s="5"/>
      <c r="N324" s="5"/>
      <c r="O324" s="5"/>
    </row>
    <row r="325" spans="1:15" ht="15" hidden="1" customHeight="1" x14ac:dyDescent="0.2">
      <c r="A325" s="42">
        <v>33</v>
      </c>
      <c r="B325" s="34" t="s">
        <v>2273</v>
      </c>
      <c r="C325" s="122">
        <f t="shared" si="264"/>
        <v>45877</v>
      </c>
      <c r="D325" s="94">
        <f t="shared" si="221"/>
        <v>45884</v>
      </c>
      <c r="E325" s="48">
        <f t="shared" ref="E325" si="298">D325+6</f>
        <v>45890</v>
      </c>
      <c r="F325" s="48">
        <f t="shared" ref="F325" si="299">D325+14</f>
        <v>45898</v>
      </c>
      <c r="G325" s="48">
        <f t="shared" ref="G325" si="300">D325+19</f>
        <v>45903</v>
      </c>
      <c r="H325" s="5"/>
      <c r="I325" s="5"/>
      <c r="J325" s="5"/>
      <c r="K325" s="5"/>
      <c r="L325" s="5"/>
      <c r="M325" s="5"/>
      <c r="N325" s="5"/>
      <c r="O325" s="5"/>
    </row>
    <row r="326" spans="1:15" ht="15" hidden="1" customHeight="1" x14ac:dyDescent="0.2">
      <c r="A326" s="42">
        <v>34</v>
      </c>
      <c r="B326" s="34" t="s">
        <v>2284</v>
      </c>
      <c r="C326" s="122">
        <f t="shared" si="264"/>
        <v>45884</v>
      </c>
      <c r="D326" s="94">
        <f t="shared" si="221"/>
        <v>45891</v>
      </c>
      <c r="E326" s="48">
        <f t="shared" ref="E326" si="301">D326+6</f>
        <v>45897</v>
      </c>
      <c r="F326" s="48">
        <f t="shared" ref="F326" si="302">D326+14</f>
        <v>45905</v>
      </c>
      <c r="G326" s="48">
        <f t="shared" ref="G326" si="303">D326+19</f>
        <v>45910</v>
      </c>
      <c r="H326" s="5"/>
      <c r="I326" s="5"/>
      <c r="J326" s="5"/>
      <c r="K326" s="5"/>
      <c r="L326" s="5"/>
      <c r="M326" s="5"/>
      <c r="N326" s="5"/>
      <c r="O326" s="5"/>
    </row>
    <row r="327" spans="1:15" ht="15" hidden="1" customHeight="1" x14ac:dyDescent="0.2">
      <c r="A327" s="42">
        <v>35</v>
      </c>
      <c r="B327" s="34" t="s">
        <v>2295</v>
      </c>
      <c r="C327" s="122">
        <f t="shared" si="264"/>
        <v>45891</v>
      </c>
      <c r="D327" s="94">
        <f t="shared" si="221"/>
        <v>45898</v>
      </c>
      <c r="E327" s="48">
        <f t="shared" ref="E327" si="304">D327+6</f>
        <v>45904</v>
      </c>
      <c r="F327" s="48">
        <f t="shared" ref="F327" si="305">D327+14</f>
        <v>45912</v>
      </c>
      <c r="G327" s="48">
        <f t="shared" ref="G327" si="306">D327+19</f>
        <v>45917</v>
      </c>
      <c r="H327" s="5"/>
      <c r="I327" s="5"/>
      <c r="J327" s="5"/>
      <c r="K327" s="5"/>
      <c r="L327" s="5"/>
      <c r="M327" s="5"/>
      <c r="N327" s="5"/>
      <c r="O327" s="5"/>
    </row>
    <row r="328" spans="1:15" ht="15" hidden="1" customHeight="1" x14ac:dyDescent="0.2">
      <c r="A328" s="42">
        <v>36</v>
      </c>
      <c r="B328" s="34" t="s">
        <v>2307</v>
      </c>
      <c r="C328" s="122">
        <f t="shared" si="264"/>
        <v>45898</v>
      </c>
      <c r="D328" s="94">
        <f t="shared" si="221"/>
        <v>45905</v>
      </c>
      <c r="E328" s="48">
        <f t="shared" ref="E328" si="307">D328+6</f>
        <v>45911</v>
      </c>
      <c r="F328" s="48">
        <f t="shared" ref="F328" si="308">D328+14</f>
        <v>45919</v>
      </c>
      <c r="G328" s="48">
        <f t="shared" ref="G328" si="309">D328+19</f>
        <v>45924</v>
      </c>
      <c r="H328" s="5"/>
      <c r="I328" s="5"/>
      <c r="J328" s="5"/>
      <c r="K328" s="5"/>
      <c r="L328" s="5"/>
      <c r="M328" s="5"/>
      <c r="N328" s="5"/>
      <c r="O328" s="5"/>
    </row>
    <row r="329" spans="1:15" ht="15" hidden="1" customHeight="1" x14ac:dyDescent="0.2">
      <c r="A329" s="42">
        <v>37</v>
      </c>
      <c r="B329" s="34" t="s">
        <v>2317</v>
      </c>
      <c r="C329" s="122">
        <f t="shared" si="264"/>
        <v>45905</v>
      </c>
      <c r="D329" s="94">
        <f t="shared" si="221"/>
        <v>45912</v>
      </c>
      <c r="E329" s="48">
        <f t="shared" ref="E329" si="310">D329+6</f>
        <v>45918</v>
      </c>
      <c r="F329" s="48">
        <f t="shared" ref="F329" si="311">D329+14</f>
        <v>45926</v>
      </c>
      <c r="G329" s="48">
        <f t="shared" ref="G329" si="312">D329+19</f>
        <v>45931</v>
      </c>
      <c r="H329" s="5"/>
      <c r="I329" s="5"/>
      <c r="J329" s="5"/>
      <c r="K329" s="5"/>
      <c r="L329" s="5"/>
      <c r="M329" s="5"/>
      <c r="N329" s="5"/>
      <c r="O329" s="5"/>
    </row>
    <row r="330" spans="1:15" ht="15" hidden="1" customHeight="1" x14ac:dyDescent="0.2">
      <c r="A330" s="42">
        <v>38</v>
      </c>
      <c r="B330" s="34" t="s">
        <v>2326</v>
      </c>
      <c r="C330" s="122">
        <f t="shared" si="264"/>
        <v>45912</v>
      </c>
      <c r="D330" s="94">
        <f t="shared" si="221"/>
        <v>45919</v>
      </c>
      <c r="E330" s="48">
        <f t="shared" ref="E330" si="313">D330+6</f>
        <v>45925</v>
      </c>
      <c r="F330" s="48">
        <f t="shared" ref="F330" si="314">D330+14</f>
        <v>45933</v>
      </c>
      <c r="G330" s="48">
        <f t="shared" ref="G330" si="315">D330+19</f>
        <v>45938</v>
      </c>
      <c r="H330" s="5"/>
      <c r="I330" s="5"/>
      <c r="J330" s="5"/>
      <c r="K330" s="5"/>
      <c r="L330" s="5"/>
      <c r="M330" s="5"/>
      <c r="N330" s="5"/>
      <c r="O330" s="5"/>
    </row>
    <row r="331" spans="1:15" ht="15" hidden="1" customHeight="1" x14ac:dyDescent="0.2">
      <c r="A331" s="42">
        <v>39</v>
      </c>
      <c r="B331" s="34" t="s">
        <v>2337</v>
      </c>
      <c r="C331" s="122">
        <f t="shared" si="264"/>
        <v>45919</v>
      </c>
      <c r="D331" s="94">
        <f t="shared" si="221"/>
        <v>45926</v>
      </c>
      <c r="E331" s="48">
        <f t="shared" ref="E331" si="316">D331+6</f>
        <v>45932</v>
      </c>
      <c r="F331" s="48">
        <f t="shared" ref="F331" si="317">D331+14</f>
        <v>45940</v>
      </c>
      <c r="G331" s="48">
        <f t="shared" ref="G331" si="318">D331+19</f>
        <v>45945</v>
      </c>
      <c r="H331" s="5"/>
      <c r="I331" s="5"/>
      <c r="J331" s="5"/>
      <c r="K331" s="5"/>
      <c r="L331" s="5"/>
      <c r="M331" s="5"/>
      <c r="N331" s="5"/>
      <c r="O331" s="5"/>
    </row>
    <row r="332" spans="1:15" ht="15" hidden="1" customHeight="1" x14ac:dyDescent="0.2">
      <c r="A332" s="42">
        <v>40</v>
      </c>
      <c r="B332" s="34" t="s">
        <v>2346</v>
      </c>
      <c r="C332" s="122">
        <f t="shared" si="264"/>
        <v>45926</v>
      </c>
      <c r="D332" s="94">
        <f t="shared" si="221"/>
        <v>45933</v>
      </c>
      <c r="E332" s="48">
        <f t="shared" ref="E332" si="319">D332+6</f>
        <v>45939</v>
      </c>
      <c r="F332" s="48">
        <f t="shared" ref="F332" si="320">D332+14</f>
        <v>45947</v>
      </c>
      <c r="G332" s="48">
        <f t="shared" ref="G332" si="321">D332+19</f>
        <v>45952</v>
      </c>
      <c r="H332" s="5"/>
      <c r="I332" s="5"/>
      <c r="J332" s="5"/>
      <c r="K332" s="5"/>
      <c r="L332" s="5"/>
      <c r="M332" s="5"/>
      <c r="N332" s="5"/>
      <c r="O332" s="5"/>
    </row>
    <row r="333" spans="1:15" ht="15" hidden="1" customHeight="1" x14ac:dyDescent="0.2">
      <c r="A333" s="42">
        <v>41</v>
      </c>
      <c r="B333" s="34" t="s">
        <v>2358</v>
      </c>
      <c r="C333" s="122">
        <f t="shared" si="264"/>
        <v>45933</v>
      </c>
      <c r="D333" s="94">
        <f t="shared" si="221"/>
        <v>45940</v>
      </c>
      <c r="E333" s="48">
        <f t="shared" ref="E333" si="322">D333+6</f>
        <v>45946</v>
      </c>
      <c r="F333" s="48">
        <f t="shared" ref="F333" si="323">D333+14</f>
        <v>45954</v>
      </c>
      <c r="G333" s="48">
        <f t="shared" ref="G333" si="324">D333+19</f>
        <v>45959</v>
      </c>
      <c r="H333" s="5"/>
      <c r="I333" s="5"/>
      <c r="J333" s="5"/>
      <c r="K333" s="5"/>
      <c r="L333" s="5"/>
      <c r="M333" s="5"/>
      <c r="N333" s="5"/>
      <c r="O333" s="5"/>
    </row>
    <row r="334" spans="1:15" ht="15" hidden="1" customHeight="1" x14ac:dyDescent="0.2">
      <c r="A334" s="38">
        <v>42</v>
      </c>
      <c r="B334" s="11" t="s">
        <v>2363</v>
      </c>
      <c r="C334" s="99">
        <f t="shared" si="264"/>
        <v>45940</v>
      </c>
      <c r="D334" s="47">
        <f t="shared" si="221"/>
        <v>45947</v>
      </c>
      <c r="E334" s="180">
        <f t="shared" ref="E334" si="325">D334+6</f>
        <v>45953</v>
      </c>
      <c r="F334" s="180">
        <f t="shared" ref="F334" si="326">D334+14</f>
        <v>45961</v>
      </c>
      <c r="G334" s="180">
        <f t="shared" ref="G334" si="327">D334+19</f>
        <v>45966</v>
      </c>
      <c r="H334" s="5"/>
      <c r="I334" s="5"/>
      <c r="J334" s="5"/>
      <c r="K334" s="5"/>
      <c r="L334" s="5"/>
      <c r="M334" s="5"/>
      <c r="N334" s="5"/>
      <c r="O334" s="5"/>
    </row>
    <row r="335" spans="1:15" ht="15" hidden="1" customHeight="1" x14ac:dyDescent="0.2">
      <c r="A335" s="85">
        <v>43</v>
      </c>
      <c r="B335" s="14" t="s">
        <v>2373</v>
      </c>
      <c r="C335" s="96">
        <f t="shared" si="264"/>
        <v>45947</v>
      </c>
      <c r="D335" s="48">
        <f t="shared" si="221"/>
        <v>45954</v>
      </c>
      <c r="E335" s="48">
        <f>D335+3</f>
        <v>45957</v>
      </c>
      <c r="F335" s="94">
        <f>D335+15</f>
        <v>45969</v>
      </c>
      <c r="G335" s="94">
        <f>D335+18</f>
        <v>45972</v>
      </c>
      <c r="H335" s="5"/>
      <c r="I335" s="5"/>
      <c r="J335" s="5"/>
      <c r="K335" s="5"/>
      <c r="L335" s="5"/>
      <c r="M335" s="5"/>
      <c r="N335" s="5"/>
      <c r="O335" s="5"/>
    </row>
    <row r="336" spans="1:15" ht="15" hidden="1" customHeight="1" x14ac:dyDescent="0.2">
      <c r="A336" s="85">
        <v>44</v>
      </c>
      <c r="B336" s="14" t="s">
        <v>2381</v>
      </c>
      <c r="C336" s="96">
        <f t="shared" si="264"/>
        <v>45954</v>
      </c>
      <c r="D336" s="48">
        <f t="shared" si="221"/>
        <v>45961</v>
      </c>
      <c r="E336" s="48">
        <f t="shared" ref="E336:E339" si="328">D336+3</f>
        <v>45964</v>
      </c>
      <c r="F336" s="94">
        <f t="shared" ref="F336:F339" si="329">D336+15</f>
        <v>45976</v>
      </c>
      <c r="G336" s="94">
        <f t="shared" ref="G336:G339" si="330">D336+18</f>
        <v>45979</v>
      </c>
      <c r="H336" s="5"/>
      <c r="I336" s="5"/>
      <c r="J336" s="5"/>
      <c r="K336" s="5"/>
      <c r="L336" s="5"/>
      <c r="M336" s="5"/>
      <c r="N336" s="5"/>
      <c r="O336" s="5"/>
    </row>
    <row r="337" spans="1:15" hidden="1" x14ac:dyDescent="0.2">
      <c r="A337" s="85">
        <v>45</v>
      </c>
      <c r="B337" s="14" t="s">
        <v>2392</v>
      </c>
      <c r="C337" s="96">
        <f t="shared" ref="C337:C342" si="331">D337-7</f>
        <v>45961</v>
      </c>
      <c r="D337" s="48">
        <f t="shared" ref="D337:D349" si="332">D336+7</f>
        <v>45968</v>
      </c>
      <c r="E337" s="48">
        <f t="shared" si="328"/>
        <v>45971</v>
      </c>
      <c r="F337" s="94">
        <f t="shared" si="329"/>
        <v>45983</v>
      </c>
      <c r="G337" s="94">
        <f t="shared" si="330"/>
        <v>45986</v>
      </c>
      <c r="H337" s="5"/>
      <c r="I337" s="5"/>
      <c r="J337" s="5"/>
      <c r="K337" s="5"/>
      <c r="L337" s="5"/>
      <c r="M337" s="5"/>
      <c r="N337" s="5"/>
      <c r="O337" s="5"/>
    </row>
    <row r="338" spans="1:15" hidden="1" x14ac:dyDescent="0.2">
      <c r="A338" s="85">
        <v>46</v>
      </c>
      <c r="B338" s="14" t="s">
        <v>2399</v>
      </c>
      <c r="C338" s="96">
        <f t="shared" si="331"/>
        <v>45968</v>
      </c>
      <c r="D338" s="48">
        <f t="shared" si="332"/>
        <v>45975</v>
      </c>
      <c r="E338" s="48">
        <f t="shared" si="328"/>
        <v>45978</v>
      </c>
      <c r="F338" s="94">
        <f t="shared" si="329"/>
        <v>45990</v>
      </c>
      <c r="G338" s="94">
        <f t="shared" si="330"/>
        <v>45993</v>
      </c>
      <c r="H338" s="5"/>
      <c r="I338" s="5"/>
      <c r="J338" s="5"/>
      <c r="K338" s="5"/>
      <c r="L338" s="5"/>
      <c r="M338" s="5"/>
      <c r="N338" s="5"/>
      <c r="O338" s="5"/>
    </row>
    <row r="339" spans="1:15" hidden="1" x14ac:dyDescent="0.2">
      <c r="A339" s="85">
        <v>47</v>
      </c>
      <c r="B339" s="14" t="s">
        <v>2408</v>
      </c>
      <c r="C339" s="96">
        <f t="shared" si="331"/>
        <v>45975</v>
      </c>
      <c r="D339" s="48">
        <f t="shared" si="332"/>
        <v>45982</v>
      </c>
      <c r="E339" s="48">
        <f t="shared" si="328"/>
        <v>45985</v>
      </c>
      <c r="F339" s="94">
        <f t="shared" si="329"/>
        <v>45997</v>
      </c>
      <c r="G339" s="94">
        <f t="shared" si="330"/>
        <v>46000</v>
      </c>
      <c r="H339" s="5"/>
      <c r="I339" s="5"/>
      <c r="J339" s="5"/>
      <c r="K339" s="5"/>
      <c r="L339" s="5"/>
      <c r="M339" s="5"/>
      <c r="N339" s="5"/>
      <c r="O339" s="5"/>
    </row>
    <row r="340" spans="1:15" hidden="1" x14ac:dyDescent="0.2">
      <c r="A340" s="85">
        <v>48</v>
      </c>
      <c r="B340" s="14" t="s">
        <v>2431</v>
      </c>
      <c r="C340" s="96">
        <f t="shared" si="331"/>
        <v>45982</v>
      </c>
      <c r="D340" s="48">
        <f t="shared" si="332"/>
        <v>45989</v>
      </c>
      <c r="E340" s="48">
        <f t="shared" ref="E340" si="333">D340+3</f>
        <v>45992</v>
      </c>
      <c r="F340" s="94">
        <f t="shared" ref="F340" si="334">D340+15</f>
        <v>46004</v>
      </c>
      <c r="G340" s="94">
        <f t="shared" ref="G340" si="335">D340+18</f>
        <v>46007</v>
      </c>
      <c r="H340" s="5"/>
      <c r="I340" s="5"/>
      <c r="J340" s="5"/>
      <c r="K340" s="5"/>
      <c r="L340" s="5"/>
      <c r="M340" s="5"/>
      <c r="N340" s="5"/>
      <c r="O340" s="5"/>
    </row>
    <row r="341" spans="1:15" hidden="1" x14ac:dyDescent="0.2">
      <c r="A341" s="85">
        <v>49</v>
      </c>
      <c r="B341" s="254" t="s">
        <v>2438</v>
      </c>
      <c r="C341" s="96">
        <f t="shared" si="331"/>
        <v>45989</v>
      </c>
      <c r="D341" s="48">
        <f t="shared" si="332"/>
        <v>45996</v>
      </c>
      <c r="E341" s="48">
        <f t="shared" ref="E341" si="336">D341+3</f>
        <v>45999</v>
      </c>
      <c r="F341" s="94">
        <f t="shared" ref="F341" si="337">D341+15</f>
        <v>46011</v>
      </c>
      <c r="G341" s="94">
        <f t="shared" ref="G341" si="338">D341+18</f>
        <v>46014</v>
      </c>
      <c r="H341" s="5"/>
      <c r="I341" s="5"/>
      <c r="J341" s="5"/>
      <c r="K341" s="5"/>
      <c r="L341" s="5"/>
      <c r="M341" s="5"/>
      <c r="N341" s="5"/>
      <c r="O341" s="5"/>
    </row>
    <row r="342" spans="1:15" hidden="1" x14ac:dyDescent="0.2">
      <c r="A342" s="85">
        <v>50</v>
      </c>
      <c r="B342" s="254" t="s">
        <v>2448</v>
      </c>
      <c r="C342" s="96">
        <f t="shared" si="331"/>
        <v>45996</v>
      </c>
      <c r="D342" s="48">
        <f t="shared" si="332"/>
        <v>46003</v>
      </c>
      <c r="E342" s="48">
        <f t="shared" ref="E342" si="339">D342+3</f>
        <v>46006</v>
      </c>
      <c r="F342" s="94">
        <f t="shared" ref="F342" si="340">D342+15</f>
        <v>46018</v>
      </c>
      <c r="G342" s="94">
        <f t="shared" ref="G342" si="341">D342+18</f>
        <v>46021</v>
      </c>
      <c r="H342" s="5"/>
      <c r="I342" s="5"/>
      <c r="J342" s="5"/>
      <c r="K342" s="5"/>
      <c r="L342" s="5"/>
      <c r="M342" s="5"/>
      <c r="N342" s="5"/>
      <c r="O342" s="5"/>
    </row>
    <row r="343" spans="1:15" hidden="1" x14ac:dyDescent="0.2">
      <c r="A343" s="85">
        <v>51</v>
      </c>
      <c r="B343" s="254" t="s">
        <v>2465</v>
      </c>
      <c r="C343" s="96">
        <f t="shared" ref="C343" si="342">D343-7</f>
        <v>46003</v>
      </c>
      <c r="D343" s="48">
        <f t="shared" si="332"/>
        <v>46010</v>
      </c>
      <c r="E343" s="48">
        <f t="shared" ref="E343" si="343">D343+3</f>
        <v>46013</v>
      </c>
      <c r="F343" s="94">
        <f t="shared" ref="F343" si="344">D343+15</f>
        <v>46025</v>
      </c>
      <c r="G343" s="94">
        <f t="shared" ref="G343" si="345">D343+18</f>
        <v>46028</v>
      </c>
      <c r="H343" s="5"/>
      <c r="I343" s="5"/>
      <c r="J343" s="5"/>
      <c r="K343" s="5"/>
      <c r="L343" s="5"/>
      <c r="M343" s="5"/>
      <c r="N343" s="5"/>
      <c r="O343" s="5"/>
    </row>
    <row r="344" spans="1:15" hidden="1" x14ac:dyDescent="0.2">
      <c r="A344" s="85">
        <v>52</v>
      </c>
      <c r="B344" s="254" t="s">
        <v>2481</v>
      </c>
      <c r="C344" s="96">
        <f t="shared" ref="C344" si="346">D344-7</f>
        <v>46010</v>
      </c>
      <c r="D344" s="48">
        <f t="shared" si="332"/>
        <v>46017</v>
      </c>
      <c r="E344" s="48">
        <f t="shared" ref="E344" si="347">D344+3</f>
        <v>46020</v>
      </c>
      <c r="F344" s="94">
        <f t="shared" ref="F344" si="348">D344+15</f>
        <v>46032</v>
      </c>
      <c r="G344" s="94">
        <f t="shared" ref="G344" si="349">D344+18</f>
        <v>46035</v>
      </c>
      <c r="H344" s="5"/>
      <c r="I344" s="5"/>
      <c r="J344" s="5"/>
      <c r="K344" s="5"/>
      <c r="L344" s="5"/>
      <c r="M344" s="5"/>
      <c r="N344" s="5"/>
      <c r="O344" s="5"/>
    </row>
    <row r="345" spans="1:15" hidden="1" x14ac:dyDescent="0.2">
      <c r="A345" s="85">
        <v>1</v>
      </c>
      <c r="B345" s="254" t="s">
        <v>2493</v>
      </c>
      <c r="C345" s="96">
        <f t="shared" ref="C345" si="350">D345-7</f>
        <v>46017</v>
      </c>
      <c r="D345" s="48">
        <f t="shared" si="332"/>
        <v>46024</v>
      </c>
      <c r="E345" s="48">
        <f t="shared" ref="E345" si="351">D345+3</f>
        <v>46027</v>
      </c>
      <c r="F345" s="94">
        <f t="shared" ref="F345" si="352">D345+15</f>
        <v>46039</v>
      </c>
      <c r="G345" s="94">
        <f t="shared" ref="G345" si="353">D345+18</f>
        <v>46042</v>
      </c>
      <c r="H345" s="5"/>
      <c r="I345" s="5"/>
      <c r="J345" s="5"/>
      <c r="K345" s="5"/>
      <c r="L345" s="5"/>
      <c r="M345" s="5"/>
      <c r="N345" s="5"/>
      <c r="O345" s="5"/>
    </row>
    <row r="346" spans="1:15" hidden="1" x14ac:dyDescent="0.2">
      <c r="A346" s="85">
        <v>2</v>
      </c>
      <c r="B346" s="254" t="s">
        <v>2503</v>
      </c>
      <c r="C346" s="96">
        <f t="shared" ref="C346" si="354">D346-7</f>
        <v>46024</v>
      </c>
      <c r="D346" s="48">
        <f t="shared" si="332"/>
        <v>46031</v>
      </c>
      <c r="E346" s="48">
        <f t="shared" ref="E346" si="355">D346+3</f>
        <v>46034</v>
      </c>
      <c r="F346" s="94">
        <f t="shared" ref="F346" si="356">D346+15</f>
        <v>46046</v>
      </c>
      <c r="G346" s="94">
        <f t="shared" ref="G346" si="357">D346+18</f>
        <v>46049</v>
      </c>
      <c r="H346" s="5"/>
      <c r="I346" s="5"/>
      <c r="J346" s="5"/>
      <c r="K346" s="5"/>
      <c r="L346" s="5"/>
      <c r="M346" s="5"/>
      <c r="N346" s="5"/>
      <c r="O346" s="5"/>
    </row>
    <row r="347" spans="1:15" hidden="1" x14ac:dyDescent="0.2">
      <c r="A347" s="85">
        <v>3</v>
      </c>
      <c r="B347" s="254" t="s">
        <v>2513</v>
      </c>
      <c r="C347" s="96">
        <f t="shared" ref="C347" si="358">D347-7</f>
        <v>46031</v>
      </c>
      <c r="D347" s="48">
        <f t="shared" si="332"/>
        <v>46038</v>
      </c>
      <c r="E347" s="48">
        <f t="shared" ref="E347" si="359">D347+3</f>
        <v>46041</v>
      </c>
      <c r="F347" s="94">
        <f t="shared" ref="F347" si="360">D347+15</f>
        <v>46053</v>
      </c>
      <c r="G347" s="94">
        <f t="shared" ref="G347" si="361">D347+18</f>
        <v>46056</v>
      </c>
      <c r="H347" s="5"/>
      <c r="I347" s="5"/>
      <c r="J347" s="5"/>
      <c r="K347" s="5"/>
      <c r="L347" s="5"/>
      <c r="M347" s="5"/>
      <c r="N347" s="5"/>
      <c r="O347" s="5"/>
    </row>
    <row r="348" spans="1:15" hidden="1" x14ac:dyDescent="0.2">
      <c r="A348" s="85">
        <v>4</v>
      </c>
      <c r="B348" s="254" t="s">
        <v>2522</v>
      </c>
      <c r="C348" s="96">
        <f t="shared" ref="C348:C349" si="362">D348-7</f>
        <v>46038</v>
      </c>
      <c r="D348" s="48">
        <f t="shared" si="332"/>
        <v>46045</v>
      </c>
      <c r="E348" s="48">
        <f t="shared" ref="E348" si="363">D348+3</f>
        <v>46048</v>
      </c>
      <c r="F348" s="94">
        <f t="shared" ref="F348" si="364">D348+15</f>
        <v>46060</v>
      </c>
      <c r="G348" s="94">
        <f t="shared" ref="G348" si="365">D348+18</f>
        <v>46063</v>
      </c>
      <c r="H348" s="5"/>
      <c r="I348" s="5"/>
      <c r="J348" s="5"/>
      <c r="K348" s="5"/>
      <c r="L348" s="5"/>
      <c r="M348" s="5"/>
      <c r="N348" s="5"/>
      <c r="O348" s="5"/>
    </row>
    <row r="349" spans="1:15" hidden="1" x14ac:dyDescent="0.2">
      <c r="A349" s="85">
        <v>5</v>
      </c>
      <c r="B349" s="254" t="s">
        <v>2530</v>
      </c>
      <c r="C349" s="255">
        <f t="shared" si="362"/>
        <v>46045</v>
      </c>
      <c r="D349" s="219">
        <f t="shared" si="332"/>
        <v>46052</v>
      </c>
      <c r="E349" s="48">
        <f t="shared" ref="E349" si="366">D349+3</f>
        <v>46055</v>
      </c>
      <c r="F349" s="94">
        <f t="shared" ref="F349" si="367">D349+15</f>
        <v>46067</v>
      </c>
      <c r="G349" s="94">
        <f t="shared" ref="G349" si="368">D349+18</f>
        <v>46070</v>
      </c>
      <c r="H349" s="5"/>
      <c r="I349" s="5"/>
      <c r="J349" s="5"/>
      <c r="K349" s="5"/>
      <c r="L349" s="5"/>
      <c r="M349" s="5"/>
      <c r="N349" s="5"/>
      <c r="O349" s="5"/>
    </row>
    <row r="350" spans="1:15" hidden="1" x14ac:dyDescent="0.2">
      <c r="A350" s="85">
        <v>6</v>
      </c>
      <c r="B350" s="254" t="s">
        <v>2541</v>
      </c>
      <c r="C350" s="255">
        <f t="shared" ref="C350:C357" si="369">D350-7</f>
        <v>46052</v>
      </c>
      <c r="D350" s="219">
        <f t="shared" ref="D350:D357" si="370">D349+7</f>
        <v>46059</v>
      </c>
      <c r="E350" s="48">
        <f t="shared" ref="E350" si="371">D350+3</f>
        <v>46062</v>
      </c>
      <c r="F350" s="94">
        <f t="shared" ref="F350" si="372">D350+15</f>
        <v>46074</v>
      </c>
      <c r="G350" s="94">
        <f t="shared" ref="G350" si="373">D350+18</f>
        <v>46077</v>
      </c>
      <c r="H350" s="5"/>
      <c r="I350" s="5"/>
      <c r="J350" s="5"/>
      <c r="K350" s="5"/>
      <c r="L350" s="5"/>
      <c r="M350" s="5"/>
      <c r="N350" s="5"/>
      <c r="O350" s="5"/>
    </row>
    <row r="351" spans="1:15" hidden="1" x14ac:dyDescent="0.2">
      <c r="A351" s="85">
        <v>7</v>
      </c>
      <c r="B351" s="254" t="s">
        <v>2563</v>
      </c>
      <c r="C351" s="255">
        <f t="shared" si="369"/>
        <v>46059</v>
      </c>
      <c r="D351" s="219">
        <f t="shared" si="370"/>
        <v>46066</v>
      </c>
      <c r="E351" s="48">
        <f t="shared" ref="E351" si="374">D351+3</f>
        <v>46069</v>
      </c>
      <c r="F351" s="94">
        <f t="shared" ref="F351" si="375">D351+15</f>
        <v>46081</v>
      </c>
      <c r="G351" s="94">
        <f t="shared" ref="G351" si="376">D351+18</f>
        <v>46084</v>
      </c>
      <c r="H351" s="5"/>
      <c r="I351" s="5"/>
      <c r="J351" s="5"/>
      <c r="K351" s="5"/>
      <c r="L351" s="5"/>
      <c r="M351" s="5"/>
      <c r="N351" s="5"/>
      <c r="O351" s="5"/>
    </row>
    <row r="352" spans="1:15" hidden="1" x14ac:dyDescent="0.2">
      <c r="A352" s="85">
        <v>8</v>
      </c>
      <c r="B352" s="254" t="s">
        <v>2603</v>
      </c>
      <c r="C352" s="255">
        <f t="shared" si="369"/>
        <v>46066</v>
      </c>
      <c r="D352" s="219">
        <f t="shared" si="370"/>
        <v>46073</v>
      </c>
      <c r="E352" s="48">
        <f t="shared" ref="E352" si="377">D352+3</f>
        <v>46076</v>
      </c>
      <c r="F352" s="94">
        <f t="shared" ref="F352" si="378">D352+15</f>
        <v>46088</v>
      </c>
      <c r="G352" s="94">
        <f t="shared" ref="G352" si="379">D352+18</f>
        <v>46091</v>
      </c>
      <c r="H352" s="5"/>
      <c r="I352" s="5"/>
      <c r="J352" s="5"/>
      <c r="K352" s="5"/>
      <c r="L352" s="5"/>
      <c r="M352" s="5"/>
      <c r="N352" s="5"/>
      <c r="O352" s="5"/>
    </row>
    <row r="353" spans="1:15" x14ac:dyDescent="0.2">
      <c r="A353" s="85">
        <v>9</v>
      </c>
      <c r="B353" s="254" t="s">
        <v>2619</v>
      </c>
      <c r="C353" s="255">
        <f t="shared" si="369"/>
        <v>46073</v>
      </c>
      <c r="D353" s="219">
        <f t="shared" si="370"/>
        <v>46080</v>
      </c>
      <c r="E353" s="48">
        <f t="shared" ref="E353" si="380">D353+3</f>
        <v>46083</v>
      </c>
      <c r="F353" s="94">
        <f t="shared" ref="F353" si="381">D353+15</f>
        <v>46095</v>
      </c>
      <c r="G353" s="94">
        <f t="shared" ref="G353" si="382">D353+18</f>
        <v>46098</v>
      </c>
      <c r="H353" s="5"/>
      <c r="I353" s="5"/>
      <c r="J353" s="5"/>
      <c r="K353" s="5"/>
      <c r="L353" s="5"/>
      <c r="M353" s="5"/>
      <c r="N353" s="5"/>
      <c r="O353" s="5"/>
    </row>
    <row r="354" spans="1:15" x14ac:dyDescent="0.2">
      <c r="A354" s="85">
        <v>10</v>
      </c>
      <c r="B354" s="254" t="s">
        <v>2633</v>
      </c>
      <c r="C354" s="255">
        <f t="shared" si="369"/>
        <v>46080</v>
      </c>
      <c r="D354" s="219">
        <f t="shared" si="370"/>
        <v>46087</v>
      </c>
      <c r="E354" s="48">
        <f t="shared" ref="E354" si="383">D354+3</f>
        <v>46090</v>
      </c>
      <c r="F354" s="94">
        <f t="shared" ref="F354" si="384">D354+15</f>
        <v>46102</v>
      </c>
      <c r="G354" s="94">
        <f t="shared" ref="G354" si="385">D354+18</f>
        <v>46105</v>
      </c>
      <c r="H354" s="5"/>
      <c r="I354" s="5"/>
      <c r="J354" s="5"/>
      <c r="K354" s="5"/>
      <c r="L354" s="5"/>
      <c r="M354" s="5"/>
      <c r="N354" s="5"/>
      <c r="O354" s="5"/>
    </row>
    <row r="355" spans="1:15" x14ac:dyDescent="0.2">
      <c r="A355" s="85">
        <v>11</v>
      </c>
      <c r="B355" s="254" t="s">
        <v>2664</v>
      </c>
      <c r="C355" s="255">
        <f t="shared" si="369"/>
        <v>46087</v>
      </c>
      <c r="D355" s="219">
        <f t="shared" si="370"/>
        <v>46094</v>
      </c>
      <c r="E355" s="48">
        <f t="shared" ref="E355" si="386">D355+3</f>
        <v>46097</v>
      </c>
      <c r="F355" s="94">
        <f t="shared" ref="F355" si="387">D355+15</f>
        <v>46109</v>
      </c>
      <c r="G355" s="94">
        <f t="shared" ref="G355" si="388">D355+18</f>
        <v>46112</v>
      </c>
      <c r="H355" s="5"/>
      <c r="I355" s="5"/>
      <c r="J355" s="5"/>
      <c r="K355" s="5"/>
      <c r="L355" s="5"/>
      <c r="M355" s="5"/>
      <c r="N355" s="5"/>
      <c r="O355" s="5"/>
    </row>
    <row r="356" spans="1:15" x14ac:dyDescent="0.2">
      <c r="A356" s="85">
        <v>12</v>
      </c>
      <c r="B356" s="254" t="s">
        <v>2683</v>
      </c>
      <c r="C356" s="255">
        <f t="shared" si="369"/>
        <v>46094</v>
      </c>
      <c r="D356" s="219">
        <f t="shared" si="370"/>
        <v>46101</v>
      </c>
      <c r="E356" s="48">
        <f t="shared" ref="E356" si="389">D356+3</f>
        <v>46104</v>
      </c>
      <c r="F356" s="94">
        <f t="shared" ref="F356" si="390">D356+15</f>
        <v>46116</v>
      </c>
      <c r="G356" s="94">
        <f t="shared" ref="G356" si="391">D356+18</f>
        <v>46119</v>
      </c>
      <c r="H356" s="5"/>
      <c r="I356" s="5"/>
      <c r="J356" s="5"/>
      <c r="K356" s="5"/>
      <c r="L356" s="5"/>
      <c r="M356" s="5"/>
      <c r="N356" s="5"/>
      <c r="O356" s="5"/>
    </row>
    <row r="357" spans="1:15" x14ac:dyDescent="0.2">
      <c r="A357" s="240">
        <v>13</v>
      </c>
      <c r="B357" s="325" t="s">
        <v>2697</v>
      </c>
      <c r="C357" s="326">
        <f t="shared" si="369"/>
        <v>46101</v>
      </c>
      <c r="D357" s="327">
        <f t="shared" si="370"/>
        <v>46108</v>
      </c>
      <c r="E357" s="124">
        <f t="shared" ref="E357" si="392">D357+3</f>
        <v>46111</v>
      </c>
      <c r="F357" s="179">
        <f t="shared" ref="F357" si="393">D357+15</f>
        <v>46123</v>
      </c>
      <c r="G357" s="179">
        <f t="shared" ref="G357" si="394">D357+18</f>
        <v>46126</v>
      </c>
      <c r="H357" s="5"/>
      <c r="I357" s="5"/>
      <c r="J357" s="5"/>
      <c r="K357" s="5"/>
      <c r="L357" s="5"/>
      <c r="M357" s="5"/>
      <c r="N357" s="5"/>
      <c r="O357" s="5"/>
    </row>
    <row r="358" spans="1:15" x14ac:dyDescent="0.2">
      <c r="A358" s="25"/>
      <c r="B358" s="5"/>
      <c r="C358" s="92"/>
      <c r="D358" s="93"/>
      <c r="E358" s="93"/>
      <c r="F358" s="93"/>
      <c r="G358" s="93"/>
      <c r="H358" s="5"/>
      <c r="I358" s="5"/>
      <c r="J358" s="5"/>
      <c r="K358" s="5"/>
      <c r="L358" s="5"/>
      <c r="M358" s="5"/>
      <c r="N358" s="5"/>
      <c r="O358" s="5"/>
    </row>
    <row r="359" spans="1:15" x14ac:dyDescent="0.2">
      <c r="A359" s="345" t="s">
        <v>436</v>
      </c>
      <c r="B359" s="346" t="s">
        <v>439</v>
      </c>
      <c r="C359" s="346"/>
      <c r="D359" s="347"/>
      <c r="E359" s="20"/>
      <c r="F359" s="10"/>
      <c r="G359" s="10"/>
      <c r="H359" s="10"/>
      <c r="I359" s="10"/>
      <c r="J359" s="10"/>
      <c r="K359" s="5"/>
      <c r="L359" s="10"/>
      <c r="M359" s="10"/>
      <c r="N359" s="10"/>
      <c r="O359" s="5"/>
    </row>
    <row r="360" spans="1:15" x14ac:dyDescent="0.2">
      <c r="A360" s="348" t="s">
        <v>435</v>
      </c>
      <c r="B360" s="349" t="s">
        <v>440</v>
      </c>
      <c r="C360" s="349"/>
      <c r="D360" s="350"/>
      <c r="E360" s="20"/>
      <c r="F360" s="10"/>
      <c r="G360" s="10"/>
      <c r="H360" s="10"/>
      <c r="I360" s="10"/>
      <c r="J360" s="10"/>
      <c r="K360" s="10"/>
      <c r="L360" s="10"/>
      <c r="M360" s="10"/>
      <c r="N360" s="10"/>
      <c r="O360" s="5"/>
    </row>
    <row r="361" spans="1:15" x14ac:dyDescent="0.2">
      <c r="A361" s="351" t="s">
        <v>437</v>
      </c>
      <c r="B361" s="352" t="s">
        <v>2657</v>
      </c>
      <c r="C361" s="352"/>
      <c r="D361" s="353"/>
      <c r="E361" s="20"/>
      <c r="F361" s="10"/>
      <c r="G361" s="10"/>
      <c r="H361" s="10"/>
      <c r="I361" s="10"/>
      <c r="J361" s="10"/>
      <c r="K361" s="10"/>
      <c r="L361" s="10"/>
      <c r="M361" s="10"/>
      <c r="N361" s="10"/>
      <c r="O361" s="5"/>
    </row>
    <row r="362" spans="1:15" ht="7.25" customHeight="1" x14ac:dyDescent="0.2">
      <c r="A362" s="54"/>
      <c r="B362" s="9"/>
      <c r="C362" s="9"/>
      <c r="D362" s="10"/>
      <c r="E362" s="20"/>
      <c r="F362" s="10"/>
      <c r="G362" s="10"/>
      <c r="H362" s="10"/>
      <c r="I362" s="10"/>
      <c r="J362" s="10"/>
      <c r="K362" s="10"/>
      <c r="L362" s="10"/>
      <c r="M362" s="10"/>
      <c r="N362" s="10"/>
      <c r="O362" s="5"/>
    </row>
    <row r="363" spans="1:15" s="37" customFormat="1" x14ac:dyDescent="0.2">
      <c r="A363" s="431" t="s">
        <v>434</v>
      </c>
      <c r="B363" s="431" t="s">
        <v>431</v>
      </c>
      <c r="C363" s="431" t="s">
        <v>0</v>
      </c>
      <c r="D363" s="431" t="s">
        <v>6</v>
      </c>
      <c r="E363" s="431" t="s">
        <v>5</v>
      </c>
      <c r="F363" s="90" t="s">
        <v>2617</v>
      </c>
      <c r="G363" s="90" t="s">
        <v>1629</v>
      </c>
      <c r="H363" s="90" t="s">
        <v>2580</v>
      </c>
      <c r="I363" s="90" t="s">
        <v>2582</v>
      </c>
      <c r="J363" s="90" t="s">
        <v>2678</v>
      </c>
      <c r="K363" s="90" t="s">
        <v>1534</v>
      </c>
      <c r="L363" s="451" t="s">
        <v>2581</v>
      </c>
      <c r="M363" s="90" t="s">
        <v>2677</v>
      </c>
    </row>
    <row r="364" spans="1:15" hidden="1" x14ac:dyDescent="0.2">
      <c r="A364" s="428"/>
      <c r="B364" s="309" t="s">
        <v>167</v>
      </c>
      <c r="C364" s="284">
        <f>D364-7</f>
        <v>43776</v>
      </c>
      <c r="D364" s="284">
        <v>43783</v>
      </c>
      <c r="E364" s="284">
        <f>D364+2</f>
        <v>43785</v>
      </c>
      <c r="F364" s="29">
        <v>21</v>
      </c>
      <c r="G364" s="29">
        <v>21</v>
      </c>
      <c r="H364" s="29">
        <v>23</v>
      </c>
      <c r="I364" s="29">
        <v>29</v>
      </c>
      <c r="J364" s="106">
        <v>2</v>
      </c>
      <c r="K364" s="29">
        <v>26</v>
      </c>
      <c r="L364" s="43">
        <v>29</v>
      </c>
      <c r="M364" s="29">
        <v>29</v>
      </c>
    </row>
    <row r="365" spans="1:15" hidden="1" x14ac:dyDescent="0.2">
      <c r="A365" s="247"/>
      <c r="B365" s="230" t="s">
        <v>165</v>
      </c>
      <c r="C365" s="284">
        <f t="shared" ref="C365:E380" si="395">C364+7</f>
        <v>43783</v>
      </c>
      <c r="D365" s="284">
        <f t="shared" si="395"/>
        <v>43790</v>
      </c>
      <c r="E365" s="284">
        <f t="shared" si="395"/>
        <v>43792</v>
      </c>
      <c r="F365" s="29">
        <f t="shared" ref="F365:G390" si="396">F364+7</f>
        <v>28</v>
      </c>
      <c r="G365" s="29">
        <f t="shared" si="396"/>
        <v>28</v>
      </c>
      <c r="H365" s="29">
        <f t="shared" ref="H365:H388" si="397">H364+7</f>
        <v>30</v>
      </c>
      <c r="I365" s="29">
        <f t="shared" ref="I365:I366" si="398">I364+7</f>
        <v>36</v>
      </c>
      <c r="J365" s="106">
        <f>J364+7</f>
        <v>9</v>
      </c>
      <c r="K365" s="29">
        <f t="shared" ref="K365:L368" si="399">K364+7</f>
        <v>33</v>
      </c>
      <c r="L365" s="43">
        <f t="shared" si="399"/>
        <v>36</v>
      </c>
      <c r="M365" s="29">
        <f>M364+7</f>
        <v>36</v>
      </c>
    </row>
    <row r="366" spans="1:15" hidden="1" x14ac:dyDescent="0.2">
      <c r="A366" s="247"/>
      <c r="B366" s="230" t="s">
        <v>166</v>
      </c>
      <c r="C366" s="280">
        <f t="shared" si="395"/>
        <v>43790</v>
      </c>
      <c r="D366" s="280">
        <f t="shared" si="395"/>
        <v>43797</v>
      </c>
      <c r="E366" s="280">
        <f t="shared" si="395"/>
        <v>43799</v>
      </c>
      <c r="F366" s="29">
        <f t="shared" si="396"/>
        <v>35</v>
      </c>
      <c r="G366" s="29">
        <f t="shared" si="396"/>
        <v>35</v>
      </c>
      <c r="H366" s="29">
        <f t="shared" si="397"/>
        <v>37</v>
      </c>
      <c r="I366" s="29">
        <f t="shared" si="398"/>
        <v>43</v>
      </c>
      <c r="J366" s="106">
        <f>J365+7</f>
        <v>16</v>
      </c>
      <c r="K366" s="29">
        <f t="shared" si="399"/>
        <v>40</v>
      </c>
      <c r="L366" s="43">
        <f t="shared" si="399"/>
        <v>43</v>
      </c>
      <c r="M366" s="29">
        <f>M365+7</f>
        <v>43</v>
      </c>
    </row>
    <row r="367" spans="1:15" hidden="1" x14ac:dyDescent="0.2">
      <c r="A367" s="247"/>
      <c r="B367" s="230" t="s">
        <v>172</v>
      </c>
      <c r="C367" s="280">
        <f t="shared" si="395"/>
        <v>43797</v>
      </c>
      <c r="D367" s="280">
        <f t="shared" si="395"/>
        <v>43804</v>
      </c>
      <c r="E367" s="280">
        <f t="shared" si="395"/>
        <v>43806</v>
      </c>
      <c r="F367" s="27">
        <f t="shared" si="396"/>
        <v>42</v>
      </c>
      <c r="G367" s="27">
        <f t="shared" si="396"/>
        <v>42</v>
      </c>
      <c r="H367" s="27">
        <f t="shared" si="397"/>
        <v>44</v>
      </c>
      <c r="I367" s="27">
        <f t="shared" ref="I367:I390" si="400">I366+7</f>
        <v>50</v>
      </c>
      <c r="J367" s="115">
        <v>43148</v>
      </c>
      <c r="K367" s="27">
        <f t="shared" si="399"/>
        <v>47</v>
      </c>
      <c r="L367" s="44">
        <f t="shared" si="399"/>
        <v>50</v>
      </c>
      <c r="M367" s="27">
        <f t="shared" ref="M367:M390" si="401">M366+7</f>
        <v>50</v>
      </c>
    </row>
    <row r="368" spans="1:15" hidden="1" x14ac:dyDescent="0.2">
      <c r="A368" s="247"/>
      <c r="B368" s="230" t="s">
        <v>181</v>
      </c>
      <c r="C368" s="280">
        <f t="shared" si="395"/>
        <v>43804</v>
      </c>
      <c r="D368" s="280">
        <f t="shared" si="395"/>
        <v>43811</v>
      </c>
      <c r="E368" s="280">
        <f t="shared" si="395"/>
        <v>43813</v>
      </c>
      <c r="F368" s="29">
        <f t="shared" si="396"/>
        <v>49</v>
      </c>
      <c r="G368" s="29">
        <f t="shared" si="396"/>
        <v>49</v>
      </c>
      <c r="H368" s="29">
        <f t="shared" si="397"/>
        <v>51</v>
      </c>
      <c r="I368" s="29">
        <f t="shared" si="400"/>
        <v>57</v>
      </c>
      <c r="J368" s="106">
        <f t="shared" ref="J368:J390" si="402">J367+7</f>
        <v>43155</v>
      </c>
      <c r="K368" s="29">
        <f t="shared" si="399"/>
        <v>54</v>
      </c>
      <c r="L368" s="43">
        <f t="shared" si="399"/>
        <v>57</v>
      </c>
      <c r="M368" s="29">
        <f t="shared" si="401"/>
        <v>57</v>
      </c>
    </row>
    <row r="369" spans="1:13" hidden="1" x14ac:dyDescent="0.2">
      <c r="A369" s="247"/>
      <c r="B369" s="230" t="s">
        <v>182</v>
      </c>
      <c r="C369" s="280">
        <f t="shared" si="395"/>
        <v>43811</v>
      </c>
      <c r="D369" s="280">
        <f t="shared" si="395"/>
        <v>43818</v>
      </c>
      <c r="E369" s="280">
        <f t="shared" si="395"/>
        <v>43820</v>
      </c>
      <c r="F369" s="27">
        <f t="shared" si="396"/>
        <v>56</v>
      </c>
      <c r="G369" s="27">
        <f t="shared" si="396"/>
        <v>56</v>
      </c>
      <c r="H369" s="27">
        <f t="shared" si="397"/>
        <v>58</v>
      </c>
      <c r="I369" s="27">
        <f t="shared" si="400"/>
        <v>64</v>
      </c>
      <c r="J369" s="115">
        <f t="shared" si="402"/>
        <v>43162</v>
      </c>
      <c r="K369" s="27">
        <f t="shared" ref="K369:K390" si="403">K368+7</f>
        <v>61</v>
      </c>
      <c r="L369" s="44">
        <f t="shared" ref="L369:L390" si="404">L368+7</f>
        <v>64</v>
      </c>
      <c r="M369" s="27">
        <f t="shared" si="401"/>
        <v>64</v>
      </c>
    </row>
    <row r="370" spans="1:13" hidden="1" x14ac:dyDescent="0.2">
      <c r="A370" s="247"/>
      <c r="B370" s="230" t="s">
        <v>183</v>
      </c>
      <c r="C370" s="280">
        <f t="shared" si="395"/>
        <v>43818</v>
      </c>
      <c r="D370" s="280">
        <f t="shared" si="395"/>
        <v>43825</v>
      </c>
      <c r="E370" s="280">
        <f t="shared" si="395"/>
        <v>43827</v>
      </c>
      <c r="F370" s="29">
        <f t="shared" si="396"/>
        <v>63</v>
      </c>
      <c r="G370" s="29">
        <f t="shared" si="396"/>
        <v>63</v>
      </c>
      <c r="H370" s="29">
        <f t="shared" si="397"/>
        <v>65</v>
      </c>
      <c r="I370" s="29">
        <f t="shared" si="400"/>
        <v>71</v>
      </c>
      <c r="J370" s="106">
        <f t="shared" si="402"/>
        <v>43169</v>
      </c>
      <c r="K370" s="29">
        <f t="shared" si="403"/>
        <v>68</v>
      </c>
      <c r="L370" s="43">
        <f t="shared" si="404"/>
        <v>71</v>
      </c>
      <c r="M370" s="29">
        <f t="shared" si="401"/>
        <v>71</v>
      </c>
    </row>
    <row r="371" spans="1:13" hidden="1" x14ac:dyDescent="0.2">
      <c r="A371" s="247"/>
      <c r="B371" s="230" t="s">
        <v>188</v>
      </c>
      <c r="C371" s="280">
        <f t="shared" si="395"/>
        <v>43825</v>
      </c>
      <c r="D371" s="280">
        <f t="shared" si="395"/>
        <v>43832</v>
      </c>
      <c r="E371" s="280">
        <f t="shared" si="395"/>
        <v>43834</v>
      </c>
      <c r="F371" s="29">
        <f t="shared" si="396"/>
        <v>70</v>
      </c>
      <c r="G371" s="29">
        <f t="shared" si="396"/>
        <v>70</v>
      </c>
      <c r="H371" s="29">
        <f t="shared" si="397"/>
        <v>72</v>
      </c>
      <c r="I371" s="29">
        <f t="shared" si="400"/>
        <v>78</v>
      </c>
      <c r="J371" s="106">
        <f t="shared" si="402"/>
        <v>43176</v>
      </c>
      <c r="K371" s="29">
        <f t="shared" si="403"/>
        <v>75</v>
      </c>
      <c r="L371" s="43">
        <f t="shared" si="404"/>
        <v>78</v>
      </c>
      <c r="M371" s="29">
        <f t="shared" si="401"/>
        <v>78</v>
      </c>
    </row>
    <row r="372" spans="1:13" hidden="1" x14ac:dyDescent="0.2">
      <c r="A372" s="247"/>
      <c r="B372" s="230" t="s">
        <v>189</v>
      </c>
      <c r="C372" s="280">
        <f t="shared" si="395"/>
        <v>43832</v>
      </c>
      <c r="D372" s="280">
        <f t="shared" si="395"/>
        <v>43839</v>
      </c>
      <c r="E372" s="280">
        <f t="shared" si="395"/>
        <v>43841</v>
      </c>
      <c r="F372" s="29">
        <f t="shared" si="396"/>
        <v>77</v>
      </c>
      <c r="G372" s="29">
        <f t="shared" si="396"/>
        <v>77</v>
      </c>
      <c r="H372" s="29">
        <f t="shared" si="397"/>
        <v>79</v>
      </c>
      <c r="I372" s="29">
        <f t="shared" si="400"/>
        <v>85</v>
      </c>
      <c r="J372" s="106">
        <f t="shared" si="402"/>
        <v>43183</v>
      </c>
      <c r="K372" s="29">
        <f t="shared" si="403"/>
        <v>82</v>
      </c>
      <c r="L372" s="43">
        <f t="shared" si="404"/>
        <v>85</v>
      </c>
      <c r="M372" s="29">
        <f t="shared" si="401"/>
        <v>85</v>
      </c>
    </row>
    <row r="373" spans="1:13" hidden="1" x14ac:dyDescent="0.2">
      <c r="A373" s="247"/>
      <c r="B373" s="230" t="s">
        <v>208</v>
      </c>
      <c r="C373" s="280">
        <f t="shared" si="395"/>
        <v>43839</v>
      </c>
      <c r="D373" s="280">
        <f t="shared" si="395"/>
        <v>43846</v>
      </c>
      <c r="E373" s="280">
        <f t="shared" si="395"/>
        <v>43848</v>
      </c>
      <c r="F373" s="29">
        <f t="shared" si="396"/>
        <v>84</v>
      </c>
      <c r="G373" s="29">
        <f t="shared" si="396"/>
        <v>84</v>
      </c>
      <c r="H373" s="29">
        <f t="shared" si="397"/>
        <v>86</v>
      </c>
      <c r="I373" s="29">
        <f t="shared" si="400"/>
        <v>92</v>
      </c>
      <c r="J373" s="106">
        <f t="shared" si="402"/>
        <v>43190</v>
      </c>
      <c r="K373" s="29">
        <f t="shared" si="403"/>
        <v>89</v>
      </c>
      <c r="L373" s="43">
        <f t="shared" si="404"/>
        <v>92</v>
      </c>
      <c r="M373" s="29">
        <f t="shared" si="401"/>
        <v>92</v>
      </c>
    </row>
    <row r="374" spans="1:13" hidden="1" x14ac:dyDescent="0.2">
      <c r="A374" s="247"/>
      <c r="B374" s="230" t="s">
        <v>209</v>
      </c>
      <c r="C374" s="280">
        <f t="shared" si="395"/>
        <v>43846</v>
      </c>
      <c r="D374" s="280">
        <f t="shared" si="395"/>
        <v>43853</v>
      </c>
      <c r="E374" s="280">
        <f t="shared" si="395"/>
        <v>43855</v>
      </c>
      <c r="F374" s="27">
        <f t="shared" si="396"/>
        <v>91</v>
      </c>
      <c r="G374" s="27">
        <f t="shared" si="396"/>
        <v>91</v>
      </c>
      <c r="H374" s="27">
        <f t="shared" si="397"/>
        <v>93</v>
      </c>
      <c r="I374" s="27">
        <f t="shared" si="400"/>
        <v>99</v>
      </c>
      <c r="J374" s="115">
        <f t="shared" si="402"/>
        <v>43197</v>
      </c>
      <c r="K374" s="27">
        <f t="shared" si="403"/>
        <v>96</v>
      </c>
      <c r="L374" s="44">
        <f t="shared" si="404"/>
        <v>99</v>
      </c>
      <c r="M374" s="27">
        <f t="shared" si="401"/>
        <v>99</v>
      </c>
    </row>
    <row r="375" spans="1:13" hidden="1" x14ac:dyDescent="0.2">
      <c r="A375" s="247"/>
      <c r="B375" s="230" t="s">
        <v>212</v>
      </c>
      <c r="C375" s="280">
        <f t="shared" si="395"/>
        <v>43853</v>
      </c>
      <c r="D375" s="280">
        <f t="shared" si="395"/>
        <v>43860</v>
      </c>
      <c r="E375" s="280">
        <f t="shared" si="395"/>
        <v>43862</v>
      </c>
      <c r="F375" s="29">
        <f t="shared" si="396"/>
        <v>98</v>
      </c>
      <c r="G375" s="29">
        <f t="shared" si="396"/>
        <v>98</v>
      </c>
      <c r="H375" s="29">
        <f t="shared" si="397"/>
        <v>100</v>
      </c>
      <c r="I375" s="29">
        <f t="shared" si="400"/>
        <v>106</v>
      </c>
      <c r="J375" s="106">
        <f t="shared" si="402"/>
        <v>43204</v>
      </c>
      <c r="K375" s="29">
        <f t="shared" si="403"/>
        <v>103</v>
      </c>
      <c r="L375" s="43">
        <f t="shared" si="404"/>
        <v>106</v>
      </c>
      <c r="M375" s="29">
        <f t="shared" si="401"/>
        <v>106</v>
      </c>
    </row>
    <row r="376" spans="1:13" hidden="1" x14ac:dyDescent="0.2">
      <c r="A376" s="247"/>
      <c r="B376" s="230" t="s">
        <v>228</v>
      </c>
      <c r="C376" s="280">
        <f t="shared" si="395"/>
        <v>43860</v>
      </c>
      <c r="D376" s="280">
        <f t="shared" si="395"/>
        <v>43867</v>
      </c>
      <c r="E376" s="280">
        <f t="shared" si="395"/>
        <v>43869</v>
      </c>
      <c r="F376" s="27">
        <f t="shared" si="396"/>
        <v>105</v>
      </c>
      <c r="G376" s="27">
        <f t="shared" si="396"/>
        <v>105</v>
      </c>
      <c r="H376" s="27">
        <f t="shared" si="397"/>
        <v>107</v>
      </c>
      <c r="I376" s="27">
        <f t="shared" si="400"/>
        <v>113</v>
      </c>
      <c r="J376" s="115">
        <f t="shared" si="402"/>
        <v>43211</v>
      </c>
      <c r="K376" s="27">
        <f t="shared" si="403"/>
        <v>110</v>
      </c>
      <c r="L376" s="44">
        <f t="shared" si="404"/>
        <v>113</v>
      </c>
      <c r="M376" s="27">
        <f t="shared" si="401"/>
        <v>113</v>
      </c>
    </row>
    <row r="377" spans="1:13" hidden="1" x14ac:dyDescent="0.2">
      <c r="A377" s="247"/>
      <c r="B377" s="230" t="s">
        <v>229</v>
      </c>
      <c r="C377" s="280">
        <f t="shared" si="395"/>
        <v>43867</v>
      </c>
      <c r="D377" s="280">
        <f t="shared" si="395"/>
        <v>43874</v>
      </c>
      <c r="E377" s="280">
        <f t="shared" si="395"/>
        <v>43876</v>
      </c>
      <c r="F377" s="29">
        <f t="shared" si="396"/>
        <v>112</v>
      </c>
      <c r="G377" s="29">
        <f t="shared" si="396"/>
        <v>112</v>
      </c>
      <c r="H377" s="29">
        <f t="shared" si="397"/>
        <v>114</v>
      </c>
      <c r="I377" s="29">
        <f t="shared" si="400"/>
        <v>120</v>
      </c>
      <c r="J377" s="106">
        <f t="shared" si="402"/>
        <v>43218</v>
      </c>
      <c r="K377" s="29">
        <f t="shared" si="403"/>
        <v>117</v>
      </c>
      <c r="L377" s="43">
        <f t="shared" si="404"/>
        <v>120</v>
      </c>
      <c r="M377" s="29">
        <f t="shared" si="401"/>
        <v>120</v>
      </c>
    </row>
    <row r="378" spans="1:13" hidden="1" x14ac:dyDescent="0.2">
      <c r="A378" s="247"/>
      <c r="B378" s="230" t="s">
        <v>230</v>
      </c>
      <c r="C378" s="280">
        <f t="shared" si="395"/>
        <v>43874</v>
      </c>
      <c r="D378" s="280">
        <f t="shared" si="395"/>
        <v>43881</v>
      </c>
      <c r="E378" s="280">
        <f t="shared" si="395"/>
        <v>43883</v>
      </c>
      <c r="F378" s="29">
        <f t="shared" si="396"/>
        <v>119</v>
      </c>
      <c r="G378" s="29">
        <f t="shared" si="396"/>
        <v>119</v>
      </c>
      <c r="H378" s="29">
        <f t="shared" si="397"/>
        <v>121</v>
      </c>
      <c r="I378" s="29">
        <f t="shared" si="400"/>
        <v>127</v>
      </c>
      <c r="J378" s="106">
        <f t="shared" si="402"/>
        <v>43225</v>
      </c>
      <c r="K378" s="29">
        <f t="shared" si="403"/>
        <v>124</v>
      </c>
      <c r="L378" s="43">
        <f t="shared" si="404"/>
        <v>127</v>
      </c>
      <c r="M378" s="29">
        <f t="shared" si="401"/>
        <v>127</v>
      </c>
    </row>
    <row r="379" spans="1:13" hidden="1" x14ac:dyDescent="0.2">
      <c r="A379" s="247"/>
      <c r="B379" s="230" t="s">
        <v>237</v>
      </c>
      <c r="C379" s="280">
        <f t="shared" si="395"/>
        <v>43881</v>
      </c>
      <c r="D379" s="280">
        <f t="shared" si="395"/>
        <v>43888</v>
      </c>
      <c r="E379" s="280">
        <f t="shared" si="395"/>
        <v>43890</v>
      </c>
      <c r="F379" s="27">
        <f t="shared" si="396"/>
        <v>126</v>
      </c>
      <c r="G379" s="27">
        <f t="shared" si="396"/>
        <v>126</v>
      </c>
      <c r="H379" s="27">
        <f t="shared" si="397"/>
        <v>128</v>
      </c>
      <c r="I379" s="27">
        <f t="shared" si="400"/>
        <v>134</v>
      </c>
      <c r="J379" s="115">
        <f t="shared" si="402"/>
        <v>43232</v>
      </c>
      <c r="K379" s="27">
        <f t="shared" si="403"/>
        <v>131</v>
      </c>
      <c r="L379" s="44">
        <f t="shared" si="404"/>
        <v>134</v>
      </c>
      <c r="M379" s="27">
        <f t="shared" si="401"/>
        <v>134</v>
      </c>
    </row>
    <row r="380" spans="1:13" hidden="1" x14ac:dyDescent="0.2">
      <c r="A380" s="247"/>
      <c r="B380" s="230" t="s">
        <v>238</v>
      </c>
      <c r="C380" s="280">
        <f t="shared" si="395"/>
        <v>43888</v>
      </c>
      <c r="D380" s="280">
        <f t="shared" si="395"/>
        <v>43895</v>
      </c>
      <c r="E380" s="280">
        <f t="shared" si="395"/>
        <v>43897</v>
      </c>
      <c r="F380" s="29">
        <f t="shared" si="396"/>
        <v>133</v>
      </c>
      <c r="G380" s="29">
        <f t="shared" si="396"/>
        <v>133</v>
      </c>
      <c r="H380" s="29">
        <f t="shared" si="397"/>
        <v>135</v>
      </c>
      <c r="I380" s="29">
        <f t="shared" si="400"/>
        <v>141</v>
      </c>
      <c r="J380" s="106">
        <f t="shared" si="402"/>
        <v>43239</v>
      </c>
      <c r="K380" s="29">
        <f t="shared" si="403"/>
        <v>138</v>
      </c>
      <c r="L380" s="43">
        <f t="shared" si="404"/>
        <v>141</v>
      </c>
      <c r="M380" s="29">
        <f t="shared" si="401"/>
        <v>141</v>
      </c>
    </row>
    <row r="381" spans="1:13" hidden="1" x14ac:dyDescent="0.2">
      <c r="A381" s="247"/>
      <c r="B381" s="230" t="s">
        <v>239</v>
      </c>
      <c r="C381" s="280">
        <f t="shared" ref="C381:E396" si="405">C380+7</f>
        <v>43895</v>
      </c>
      <c r="D381" s="280">
        <f t="shared" si="405"/>
        <v>43902</v>
      </c>
      <c r="E381" s="280">
        <f t="shared" si="405"/>
        <v>43904</v>
      </c>
      <c r="F381" s="29">
        <f t="shared" si="396"/>
        <v>140</v>
      </c>
      <c r="G381" s="29">
        <f t="shared" si="396"/>
        <v>140</v>
      </c>
      <c r="H381" s="29">
        <f t="shared" si="397"/>
        <v>142</v>
      </c>
      <c r="I381" s="29">
        <f t="shared" si="400"/>
        <v>148</v>
      </c>
      <c r="J381" s="106">
        <f t="shared" si="402"/>
        <v>43246</v>
      </c>
      <c r="K381" s="29">
        <f t="shared" si="403"/>
        <v>145</v>
      </c>
      <c r="L381" s="43">
        <f t="shared" si="404"/>
        <v>148</v>
      </c>
      <c r="M381" s="29">
        <f t="shared" si="401"/>
        <v>148</v>
      </c>
    </row>
    <row r="382" spans="1:13" hidden="1" x14ac:dyDescent="0.2">
      <c r="A382" s="247"/>
      <c r="B382" s="230" t="s">
        <v>240</v>
      </c>
      <c r="C382" s="280">
        <f t="shared" si="405"/>
        <v>43902</v>
      </c>
      <c r="D382" s="280">
        <f t="shared" si="405"/>
        <v>43909</v>
      </c>
      <c r="E382" s="280">
        <f t="shared" si="405"/>
        <v>43911</v>
      </c>
      <c r="F382" s="27">
        <f t="shared" si="396"/>
        <v>147</v>
      </c>
      <c r="G382" s="27">
        <f t="shared" si="396"/>
        <v>147</v>
      </c>
      <c r="H382" s="27">
        <f t="shared" si="397"/>
        <v>149</v>
      </c>
      <c r="I382" s="27">
        <f t="shared" si="400"/>
        <v>155</v>
      </c>
      <c r="J382" s="115">
        <f t="shared" si="402"/>
        <v>43253</v>
      </c>
      <c r="K382" s="27">
        <f t="shared" si="403"/>
        <v>152</v>
      </c>
      <c r="L382" s="44">
        <f t="shared" si="404"/>
        <v>155</v>
      </c>
      <c r="M382" s="27">
        <f t="shared" si="401"/>
        <v>155</v>
      </c>
    </row>
    <row r="383" spans="1:13" hidden="1" x14ac:dyDescent="0.2">
      <c r="A383" s="247"/>
      <c r="B383" s="230" t="s">
        <v>244</v>
      </c>
      <c r="C383" s="280">
        <f t="shared" si="405"/>
        <v>43909</v>
      </c>
      <c r="D383" s="280">
        <f t="shared" si="405"/>
        <v>43916</v>
      </c>
      <c r="E383" s="280">
        <f t="shared" si="405"/>
        <v>43918</v>
      </c>
      <c r="F383" s="27">
        <f t="shared" si="396"/>
        <v>154</v>
      </c>
      <c r="G383" s="27">
        <f t="shared" si="396"/>
        <v>154</v>
      </c>
      <c r="H383" s="27">
        <f t="shared" si="397"/>
        <v>156</v>
      </c>
      <c r="I383" s="27">
        <f t="shared" si="400"/>
        <v>162</v>
      </c>
      <c r="J383" s="115">
        <f t="shared" si="402"/>
        <v>43260</v>
      </c>
      <c r="K383" s="27">
        <f t="shared" si="403"/>
        <v>159</v>
      </c>
      <c r="L383" s="44">
        <f t="shared" si="404"/>
        <v>162</v>
      </c>
      <c r="M383" s="27">
        <f t="shared" si="401"/>
        <v>162</v>
      </c>
    </row>
    <row r="384" spans="1:13" hidden="1" x14ac:dyDescent="0.2">
      <c r="A384" s="247"/>
      <c r="B384" s="230" t="s">
        <v>255</v>
      </c>
      <c r="C384" s="280">
        <f t="shared" si="405"/>
        <v>43916</v>
      </c>
      <c r="D384" s="280">
        <f t="shared" si="405"/>
        <v>43923</v>
      </c>
      <c r="E384" s="280">
        <f t="shared" si="405"/>
        <v>43925</v>
      </c>
      <c r="F384" s="29">
        <f t="shared" si="396"/>
        <v>161</v>
      </c>
      <c r="G384" s="29">
        <f t="shared" si="396"/>
        <v>161</v>
      </c>
      <c r="H384" s="29">
        <f t="shared" si="397"/>
        <v>163</v>
      </c>
      <c r="I384" s="29">
        <f t="shared" si="400"/>
        <v>169</v>
      </c>
      <c r="J384" s="106">
        <f t="shared" si="402"/>
        <v>43267</v>
      </c>
      <c r="K384" s="29">
        <f t="shared" si="403"/>
        <v>166</v>
      </c>
      <c r="L384" s="43">
        <f t="shared" si="404"/>
        <v>169</v>
      </c>
      <c r="M384" s="29">
        <f t="shared" si="401"/>
        <v>169</v>
      </c>
    </row>
    <row r="385" spans="1:13" hidden="1" x14ac:dyDescent="0.2">
      <c r="A385" s="247"/>
      <c r="B385" s="230" t="s">
        <v>256</v>
      </c>
      <c r="C385" s="280">
        <f t="shared" si="405"/>
        <v>43923</v>
      </c>
      <c r="D385" s="280">
        <f t="shared" si="405"/>
        <v>43930</v>
      </c>
      <c r="E385" s="280">
        <f t="shared" si="405"/>
        <v>43932</v>
      </c>
      <c r="F385" s="27">
        <f t="shared" si="396"/>
        <v>168</v>
      </c>
      <c r="G385" s="27">
        <f t="shared" si="396"/>
        <v>168</v>
      </c>
      <c r="H385" s="27">
        <f t="shared" si="397"/>
        <v>170</v>
      </c>
      <c r="I385" s="27">
        <f t="shared" si="400"/>
        <v>176</v>
      </c>
      <c r="J385" s="115">
        <f t="shared" si="402"/>
        <v>43274</v>
      </c>
      <c r="K385" s="27">
        <f t="shared" si="403"/>
        <v>173</v>
      </c>
      <c r="L385" s="44">
        <f t="shared" si="404"/>
        <v>176</v>
      </c>
      <c r="M385" s="27">
        <f t="shared" si="401"/>
        <v>176</v>
      </c>
    </row>
    <row r="386" spans="1:13" hidden="1" x14ac:dyDescent="0.2">
      <c r="A386" s="247"/>
      <c r="B386" s="230" t="s">
        <v>257</v>
      </c>
      <c r="C386" s="280">
        <f t="shared" si="405"/>
        <v>43930</v>
      </c>
      <c r="D386" s="280">
        <f t="shared" si="405"/>
        <v>43937</v>
      </c>
      <c r="E386" s="280">
        <f t="shared" si="405"/>
        <v>43939</v>
      </c>
      <c r="F386" s="29">
        <f t="shared" si="396"/>
        <v>175</v>
      </c>
      <c r="G386" s="29">
        <f t="shared" si="396"/>
        <v>175</v>
      </c>
      <c r="H386" s="29">
        <f t="shared" si="397"/>
        <v>177</v>
      </c>
      <c r="I386" s="29">
        <f t="shared" si="400"/>
        <v>183</v>
      </c>
      <c r="J386" s="106">
        <f t="shared" si="402"/>
        <v>43281</v>
      </c>
      <c r="K386" s="29">
        <f t="shared" si="403"/>
        <v>180</v>
      </c>
      <c r="L386" s="43">
        <f t="shared" si="404"/>
        <v>183</v>
      </c>
      <c r="M386" s="29">
        <f t="shared" si="401"/>
        <v>183</v>
      </c>
    </row>
    <row r="387" spans="1:13" hidden="1" x14ac:dyDescent="0.2">
      <c r="A387" s="247"/>
      <c r="B387" s="230" t="s">
        <v>258</v>
      </c>
      <c r="C387" s="280">
        <f t="shared" si="405"/>
        <v>43937</v>
      </c>
      <c r="D387" s="280">
        <f t="shared" si="405"/>
        <v>43944</v>
      </c>
      <c r="E387" s="280">
        <f t="shared" si="405"/>
        <v>43946</v>
      </c>
      <c r="F387" s="29">
        <f t="shared" si="396"/>
        <v>182</v>
      </c>
      <c r="G387" s="29">
        <f t="shared" si="396"/>
        <v>182</v>
      </c>
      <c r="H387" s="29">
        <f t="shared" si="397"/>
        <v>184</v>
      </c>
      <c r="I387" s="29">
        <f t="shared" si="400"/>
        <v>190</v>
      </c>
      <c r="J387" s="106">
        <f t="shared" si="402"/>
        <v>43288</v>
      </c>
      <c r="K387" s="29">
        <f t="shared" si="403"/>
        <v>187</v>
      </c>
      <c r="L387" s="43">
        <f t="shared" si="404"/>
        <v>190</v>
      </c>
      <c r="M387" s="29">
        <f t="shared" si="401"/>
        <v>190</v>
      </c>
    </row>
    <row r="388" spans="1:13" hidden="1" x14ac:dyDescent="0.2">
      <c r="A388" s="247"/>
      <c r="B388" s="230" t="s">
        <v>263</v>
      </c>
      <c r="C388" s="280">
        <f t="shared" si="405"/>
        <v>43944</v>
      </c>
      <c r="D388" s="280">
        <f t="shared" si="405"/>
        <v>43951</v>
      </c>
      <c r="E388" s="280">
        <f t="shared" si="405"/>
        <v>43953</v>
      </c>
      <c r="F388" s="29">
        <f t="shared" si="396"/>
        <v>189</v>
      </c>
      <c r="G388" s="29">
        <f t="shared" si="396"/>
        <v>189</v>
      </c>
      <c r="H388" s="29">
        <f t="shared" si="397"/>
        <v>191</v>
      </c>
      <c r="I388" s="29">
        <f t="shared" si="400"/>
        <v>197</v>
      </c>
      <c r="J388" s="106">
        <f t="shared" si="402"/>
        <v>43295</v>
      </c>
      <c r="K388" s="29">
        <f t="shared" si="403"/>
        <v>194</v>
      </c>
      <c r="L388" s="43">
        <f t="shared" si="404"/>
        <v>197</v>
      </c>
      <c r="M388" s="29">
        <f t="shared" si="401"/>
        <v>197</v>
      </c>
    </row>
    <row r="389" spans="1:13" hidden="1" x14ac:dyDescent="0.2">
      <c r="A389" s="247"/>
      <c r="B389" s="230" t="s">
        <v>275</v>
      </c>
      <c r="C389" s="280">
        <f t="shared" si="405"/>
        <v>43951</v>
      </c>
      <c r="D389" s="280">
        <f t="shared" si="405"/>
        <v>43958</v>
      </c>
      <c r="E389" s="280">
        <f t="shared" si="405"/>
        <v>43960</v>
      </c>
      <c r="F389" s="29">
        <f t="shared" si="396"/>
        <v>196</v>
      </c>
      <c r="G389" s="29">
        <f t="shared" si="396"/>
        <v>196</v>
      </c>
      <c r="H389" s="29">
        <f t="shared" ref="H389:H390" si="406">H388+7</f>
        <v>198</v>
      </c>
      <c r="I389" s="29">
        <f t="shared" si="400"/>
        <v>204</v>
      </c>
      <c r="J389" s="106">
        <f t="shared" si="402"/>
        <v>43302</v>
      </c>
      <c r="K389" s="29">
        <f t="shared" si="403"/>
        <v>201</v>
      </c>
      <c r="L389" s="43">
        <f t="shared" si="404"/>
        <v>204</v>
      </c>
      <c r="M389" s="29">
        <f t="shared" si="401"/>
        <v>204</v>
      </c>
    </row>
    <row r="390" spans="1:13" hidden="1" x14ac:dyDescent="0.2">
      <c r="A390" s="247"/>
      <c r="B390" s="230" t="s">
        <v>274</v>
      </c>
      <c r="C390" s="280">
        <f t="shared" si="405"/>
        <v>43958</v>
      </c>
      <c r="D390" s="280">
        <f t="shared" si="405"/>
        <v>43965</v>
      </c>
      <c r="E390" s="280">
        <f t="shared" si="405"/>
        <v>43967</v>
      </c>
      <c r="F390" s="29">
        <f t="shared" si="396"/>
        <v>203</v>
      </c>
      <c r="G390" s="29">
        <f t="shared" si="396"/>
        <v>203</v>
      </c>
      <c r="H390" s="29">
        <f t="shared" si="406"/>
        <v>205</v>
      </c>
      <c r="I390" s="29">
        <f t="shared" si="400"/>
        <v>211</v>
      </c>
      <c r="J390" s="106">
        <f t="shared" si="402"/>
        <v>43309</v>
      </c>
      <c r="K390" s="29">
        <f t="shared" si="403"/>
        <v>208</v>
      </c>
      <c r="L390" s="43">
        <f t="shared" si="404"/>
        <v>211</v>
      </c>
      <c r="M390" s="29">
        <f t="shared" si="401"/>
        <v>211</v>
      </c>
    </row>
    <row r="391" spans="1:13" hidden="1" x14ac:dyDescent="0.2">
      <c r="A391" s="247"/>
      <c r="B391" s="230" t="s">
        <v>276</v>
      </c>
      <c r="C391" s="280">
        <f t="shared" si="405"/>
        <v>43965</v>
      </c>
      <c r="D391" s="280">
        <f t="shared" si="405"/>
        <v>43972</v>
      </c>
      <c r="E391" s="280">
        <f t="shared" si="405"/>
        <v>43974</v>
      </c>
      <c r="F391" s="29">
        <f>F390+8</f>
        <v>211</v>
      </c>
      <c r="G391" s="29">
        <f>G390+8</f>
        <v>211</v>
      </c>
      <c r="H391" s="29">
        <f>H390+8</f>
        <v>213</v>
      </c>
      <c r="I391" s="29">
        <f>I390+8</f>
        <v>219</v>
      </c>
      <c r="J391" s="106">
        <f>J390+17</f>
        <v>43326</v>
      </c>
      <c r="K391" s="29">
        <f t="shared" ref="K391:K414" si="407">K390+7</f>
        <v>215</v>
      </c>
      <c r="L391" s="43">
        <f>L390+8</f>
        <v>219</v>
      </c>
      <c r="M391" s="29">
        <f>M390+12</f>
        <v>223</v>
      </c>
    </row>
    <row r="392" spans="1:13" hidden="1" x14ac:dyDescent="0.2">
      <c r="A392" s="247"/>
      <c r="B392" s="230" t="s">
        <v>277</v>
      </c>
      <c r="C392" s="280">
        <f t="shared" si="405"/>
        <v>43972</v>
      </c>
      <c r="D392" s="280">
        <f t="shared" si="405"/>
        <v>43979</v>
      </c>
      <c r="E392" s="280">
        <f t="shared" si="405"/>
        <v>43981</v>
      </c>
      <c r="F392" s="29">
        <f t="shared" ref="F392:G417" si="408">F391+7</f>
        <v>218</v>
      </c>
      <c r="G392" s="29">
        <f t="shared" si="408"/>
        <v>218</v>
      </c>
      <c r="H392" s="29">
        <f t="shared" ref="H392:H410" si="409">H391+7</f>
        <v>220</v>
      </c>
      <c r="I392" s="29">
        <f t="shared" ref="I392:I416" si="410">I391+7</f>
        <v>226</v>
      </c>
      <c r="J392" s="106">
        <f t="shared" ref="J392:J416" si="411">J391+7</f>
        <v>43333</v>
      </c>
      <c r="K392" s="29">
        <f t="shared" si="407"/>
        <v>222</v>
      </c>
      <c r="L392" s="43">
        <f t="shared" ref="L392:L417" si="412">L391+7</f>
        <v>226</v>
      </c>
      <c r="M392" s="29">
        <f t="shared" ref="M392:M416" si="413">M391+7</f>
        <v>230</v>
      </c>
    </row>
    <row r="393" spans="1:13" hidden="1" x14ac:dyDescent="0.2">
      <c r="A393" s="247"/>
      <c r="B393" s="230" t="s">
        <v>288</v>
      </c>
      <c r="C393" s="280">
        <f t="shared" si="405"/>
        <v>43979</v>
      </c>
      <c r="D393" s="280">
        <f t="shared" si="405"/>
        <v>43986</v>
      </c>
      <c r="E393" s="280">
        <f t="shared" si="405"/>
        <v>43988</v>
      </c>
      <c r="F393" s="27">
        <f t="shared" si="408"/>
        <v>225</v>
      </c>
      <c r="G393" s="27">
        <f t="shared" si="408"/>
        <v>225</v>
      </c>
      <c r="H393" s="27">
        <f t="shared" si="409"/>
        <v>227</v>
      </c>
      <c r="I393" s="27">
        <f t="shared" si="410"/>
        <v>233</v>
      </c>
      <c r="J393" s="115">
        <f t="shared" si="411"/>
        <v>43340</v>
      </c>
      <c r="K393" s="27">
        <f t="shared" si="407"/>
        <v>229</v>
      </c>
      <c r="L393" s="44">
        <f t="shared" si="412"/>
        <v>233</v>
      </c>
      <c r="M393" s="27">
        <f t="shared" si="413"/>
        <v>237</v>
      </c>
    </row>
    <row r="394" spans="1:13" hidden="1" x14ac:dyDescent="0.2">
      <c r="A394" s="247"/>
      <c r="B394" s="230" t="s">
        <v>289</v>
      </c>
      <c r="C394" s="280">
        <f t="shared" si="405"/>
        <v>43986</v>
      </c>
      <c r="D394" s="280">
        <f t="shared" si="405"/>
        <v>43993</v>
      </c>
      <c r="E394" s="280">
        <f t="shared" si="405"/>
        <v>43995</v>
      </c>
      <c r="F394" s="29">
        <f t="shared" si="408"/>
        <v>232</v>
      </c>
      <c r="G394" s="29">
        <f t="shared" si="408"/>
        <v>232</v>
      </c>
      <c r="H394" s="29">
        <f t="shared" si="409"/>
        <v>234</v>
      </c>
      <c r="I394" s="29">
        <f t="shared" si="410"/>
        <v>240</v>
      </c>
      <c r="J394" s="106">
        <f t="shared" si="411"/>
        <v>43347</v>
      </c>
      <c r="K394" s="29">
        <f t="shared" si="407"/>
        <v>236</v>
      </c>
      <c r="L394" s="43">
        <f t="shared" si="412"/>
        <v>240</v>
      </c>
      <c r="M394" s="29">
        <f t="shared" si="413"/>
        <v>244</v>
      </c>
    </row>
    <row r="395" spans="1:13" hidden="1" x14ac:dyDescent="0.2">
      <c r="A395" s="247"/>
      <c r="B395" s="230" t="s">
        <v>294</v>
      </c>
      <c r="C395" s="286">
        <f t="shared" si="405"/>
        <v>43993</v>
      </c>
      <c r="D395" s="280">
        <f t="shared" si="405"/>
        <v>44000</v>
      </c>
      <c r="E395" s="280">
        <f t="shared" si="405"/>
        <v>44002</v>
      </c>
      <c r="F395" s="29">
        <f t="shared" si="408"/>
        <v>239</v>
      </c>
      <c r="G395" s="29">
        <f t="shared" si="408"/>
        <v>239</v>
      </c>
      <c r="H395" s="29">
        <f t="shared" si="409"/>
        <v>241</v>
      </c>
      <c r="I395" s="29">
        <f t="shared" si="410"/>
        <v>247</v>
      </c>
      <c r="J395" s="106">
        <f t="shared" si="411"/>
        <v>43354</v>
      </c>
      <c r="K395" s="29">
        <f t="shared" si="407"/>
        <v>243</v>
      </c>
      <c r="L395" s="43">
        <f t="shared" si="412"/>
        <v>247</v>
      </c>
      <c r="M395" s="29">
        <f t="shared" si="413"/>
        <v>251</v>
      </c>
    </row>
    <row r="396" spans="1:13" hidden="1" x14ac:dyDescent="0.2">
      <c r="A396" s="247"/>
      <c r="B396" s="230" t="s">
        <v>309</v>
      </c>
      <c r="C396" s="287">
        <f t="shared" si="405"/>
        <v>44000</v>
      </c>
      <c r="D396" s="288">
        <f t="shared" si="405"/>
        <v>44007</v>
      </c>
      <c r="E396" s="288">
        <f t="shared" si="405"/>
        <v>44009</v>
      </c>
      <c r="F396" s="29">
        <f t="shared" si="408"/>
        <v>246</v>
      </c>
      <c r="G396" s="29">
        <f t="shared" si="408"/>
        <v>246</v>
      </c>
      <c r="H396" s="29">
        <f t="shared" si="409"/>
        <v>248</v>
      </c>
      <c r="I396" s="29">
        <f t="shared" si="410"/>
        <v>254</v>
      </c>
      <c r="J396" s="106">
        <f t="shared" si="411"/>
        <v>43361</v>
      </c>
      <c r="K396" s="29">
        <f t="shared" si="407"/>
        <v>250</v>
      </c>
      <c r="L396" s="43">
        <f t="shared" si="412"/>
        <v>254</v>
      </c>
      <c r="M396" s="29">
        <f t="shared" si="413"/>
        <v>258</v>
      </c>
    </row>
    <row r="397" spans="1:13" hidden="1" x14ac:dyDescent="0.2">
      <c r="A397" s="247"/>
      <c r="B397" s="230" t="s">
        <v>295</v>
      </c>
      <c r="C397" s="286">
        <f t="shared" ref="C397:E412" si="414">C396+7</f>
        <v>44007</v>
      </c>
      <c r="D397" s="280">
        <f t="shared" si="414"/>
        <v>44014</v>
      </c>
      <c r="E397" s="280">
        <f t="shared" si="414"/>
        <v>44016</v>
      </c>
      <c r="F397" s="29">
        <f t="shared" si="408"/>
        <v>253</v>
      </c>
      <c r="G397" s="29">
        <f t="shared" si="408"/>
        <v>253</v>
      </c>
      <c r="H397" s="29">
        <f t="shared" si="409"/>
        <v>255</v>
      </c>
      <c r="I397" s="29">
        <f t="shared" si="410"/>
        <v>261</v>
      </c>
      <c r="J397" s="106">
        <f t="shared" si="411"/>
        <v>43368</v>
      </c>
      <c r="K397" s="29">
        <f t="shared" si="407"/>
        <v>257</v>
      </c>
      <c r="L397" s="43">
        <f t="shared" si="412"/>
        <v>261</v>
      </c>
      <c r="M397" s="29">
        <f t="shared" si="413"/>
        <v>265</v>
      </c>
    </row>
    <row r="398" spans="1:13" hidden="1" x14ac:dyDescent="0.2">
      <c r="A398" s="247"/>
      <c r="B398" s="230" t="s">
        <v>296</v>
      </c>
      <c r="C398" s="286">
        <f t="shared" si="414"/>
        <v>44014</v>
      </c>
      <c r="D398" s="280">
        <f t="shared" si="414"/>
        <v>44021</v>
      </c>
      <c r="E398" s="280">
        <f t="shared" si="414"/>
        <v>44023</v>
      </c>
      <c r="F398" s="29">
        <f t="shared" si="408"/>
        <v>260</v>
      </c>
      <c r="G398" s="29">
        <f t="shared" si="408"/>
        <v>260</v>
      </c>
      <c r="H398" s="29">
        <f t="shared" si="409"/>
        <v>262</v>
      </c>
      <c r="I398" s="29">
        <f t="shared" si="410"/>
        <v>268</v>
      </c>
      <c r="J398" s="106">
        <f t="shared" si="411"/>
        <v>43375</v>
      </c>
      <c r="K398" s="29">
        <f t="shared" si="407"/>
        <v>264</v>
      </c>
      <c r="L398" s="43">
        <f t="shared" si="412"/>
        <v>268</v>
      </c>
      <c r="M398" s="29">
        <f t="shared" si="413"/>
        <v>272</v>
      </c>
    </row>
    <row r="399" spans="1:13" hidden="1" x14ac:dyDescent="0.2">
      <c r="A399" s="247"/>
      <c r="B399" s="230" t="s">
        <v>310</v>
      </c>
      <c r="C399" s="286">
        <f t="shared" si="414"/>
        <v>44021</v>
      </c>
      <c r="D399" s="280">
        <f t="shared" si="414"/>
        <v>44028</v>
      </c>
      <c r="E399" s="280">
        <f t="shared" si="414"/>
        <v>44030</v>
      </c>
      <c r="F399" s="27">
        <f t="shared" si="408"/>
        <v>267</v>
      </c>
      <c r="G399" s="27">
        <f t="shared" si="408"/>
        <v>267</v>
      </c>
      <c r="H399" s="27">
        <f t="shared" si="409"/>
        <v>269</v>
      </c>
      <c r="I399" s="27">
        <f t="shared" si="410"/>
        <v>275</v>
      </c>
      <c r="J399" s="115">
        <f t="shared" si="411"/>
        <v>43382</v>
      </c>
      <c r="K399" s="27">
        <f t="shared" si="407"/>
        <v>271</v>
      </c>
      <c r="L399" s="44">
        <f t="shared" si="412"/>
        <v>275</v>
      </c>
      <c r="M399" s="27">
        <f t="shared" si="413"/>
        <v>279</v>
      </c>
    </row>
    <row r="400" spans="1:13" hidden="1" x14ac:dyDescent="0.2">
      <c r="A400" s="247"/>
      <c r="B400" s="230" t="s">
        <v>311</v>
      </c>
      <c r="C400" s="286">
        <f t="shared" si="414"/>
        <v>44028</v>
      </c>
      <c r="D400" s="280">
        <f t="shared" si="414"/>
        <v>44035</v>
      </c>
      <c r="E400" s="280">
        <f t="shared" si="414"/>
        <v>44037</v>
      </c>
      <c r="F400" s="29">
        <f t="shared" si="408"/>
        <v>274</v>
      </c>
      <c r="G400" s="29">
        <f t="shared" si="408"/>
        <v>274</v>
      </c>
      <c r="H400" s="29">
        <f t="shared" si="409"/>
        <v>276</v>
      </c>
      <c r="I400" s="29">
        <f t="shared" si="410"/>
        <v>282</v>
      </c>
      <c r="J400" s="106">
        <f t="shared" si="411"/>
        <v>43389</v>
      </c>
      <c r="K400" s="29">
        <f t="shared" si="407"/>
        <v>278</v>
      </c>
      <c r="L400" s="43">
        <f t="shared" si="412"/>
        <v>282</v>
      </c>
      <c r="M400" s="29">
        <f t="shared" si="413"/>
        <v>286</v>
      </c>
    </row>
    <row r="401" spans="1:13" hidden="1" x14ac:dyDescent="0.2">
      <c r="A401" s="247"/>
      <c r="B401" s="230" t="s">
        <v>321</v>
      </c>
      <c r="C401" s="286">
        <f t="shared" si="414"/>
        <v>44035</v>
      </c>
      <c r="D401" s="280">
        <f t="shared" si="414"/>
        <v>44042</v>
      </c>
      <c r="E401" s="280">
        <f t="shared" si="414"/>
        <v>44044</v>
      </c>
      <c r="F401" s="27">
        <f t="shared" si="408"/>
        <v>281</v>
      </c>
      <c r="G401" s="27">
        <f t="shared" si="408"/>
        <v>281</v>
      </c>
      <c r="H401" s="27">
        <f t="shared" si="409"/>
        <v>283</v>
      </c>
      <c r="I401" s="27">
        <f t="shared" si="410"/>
        <v>289</v>
      </c>
      <c r="J401" s="115">
        <f t="shared" si="411"/>
        <v>43396</v>
      </c>
      <c r="K401" s="27">
        <f t="shared" si="407"/>
        <v>285</v>
      </c>
      <c r="L401" s="44">
        <f t="shared" si="412"/>
        <v>289</v>
      </c>
      <c r="M401" s="27">
        <f t="shared" si="413"/>
        <v>293</v>
      </c>
    </row>
    <row r="402" spans="1:13" hidden="1" x14ac:dyDescent="0.2">
      <c r="A402" s="247"/>
      <c r="B402" s="230" t="s">
        <v>327</v>
      </c>
      <c r="C402" s="286">
        <f t="shared" si="414"/>
        <v>44042</v>
      </c>
      <c r="D402" s="280">
        <f t="shared" si="414"/>
        <v>44049</v>
      </c>
      <c r="E402" s="280">
        <f t="shared" si="414"/>
        <v>44051</v>
      </c>
      <c r="F402" s="29">
        <f t="shared" si="408"/>
        <v>288</v>
      </c>
      <c r="G402" s="29">
        <f t="shared" si="408"/>
        <v>288</v>
      </c>
      <c r="H402" s="29">
        <f t="shared" si="409"/>
        <v>290</v>
      </c>
      <c r="I402" s="29">
        <f t="shared" si="410"/>
        <v>296</v>
      </c>
      <c r="J402" s="106">
        <f t="shared" si="411"/>
        <v>43403</v>
      </c>
      <c r="K402" s="29">
        <f t="shared" si="407"/>
        <v>292</v>
      </c>
      <c r="L402" s="43">
        <f t="shared" si="412"/>
        <v>296</v>
      </c>
      <c r="M402" s="29">
        <f t="shared" si="413"/>
        <v>300</v>
      </c>
    </row>
    <row r="403" spans="1:13" hidden="1" x14ac:dyDescent="0.2">
      <c r="A403" s="247"/>
      <c r="B403" s="230" t="s">
        <v>328</v>
      </c>
      <c r="C403" s="286">
        <f t="shared" si="414"/>
        <v>44049</v>
      </c>
      <c r="D403" s="280">
        <f t="shared" si="414"/>
        <v>44056</v>
      </c>
      <c r="E403" s="280">
        <f t="shared" si="414"/>
        <v>44058</v>
      </c>
      <c r="F403" s="29">
        <f t="shared" si="408"/>
        <v>295</v>
      </c>
      <c r="G403" s="29">
        <f t="shared" si="408"/>
        <v>295</v>
      </c>
      <c r="H403" s="29">
        <f t="shared" si="409"/>
        <v>297</v>
      </c>
      <c r="I403" s="29">
        <f t="shared" si="410"/>
        <v>303</v>
      </c>
      <c r="J403" s="106">
        <f t="shared" si="411"/>
        <v>43410</v>
      </c>
      <c r="K403" s="29">
        <f t="shared" si="407"/>
        <v>299</v>
      </c>
      <c r="L403" s="43">
        <f t="shared" si="412"/>
        <v>303</v>
      </c>
      <c r="M403" s="29">
        <f t="shared" si="413"/>
        <v>307</v>
      </c>
    </row>
    <row r="404" spans="1:13" hidden="1" x14ac:dyDescent="0.2">
      <c r="A404" s="247"/>
      <c r="B404" s="230" t="s">
        <v>333</v>
      </c>
      <c r="C404" s="286">
        <f t="shared" si="414"/>
        <v>44056</v>
      </c>
      <c r="D404" s="280">
        <f t="shared" si="414"/>
        <v>44063</v>
      </c>
      <c r="E404" s="280">
        <f t="shared" si="414"/>
        <v>44065</v>
      </c>
      <c r="F404" s="29">
        <f t="shared" si="408"/>
        <v>302</v>
      </c>
      <c r="G404" s="29">
        <f t="shared" si="408"/>
        <v>302</v>
      </c>
      <c r="H404" s="29">
        <f t="shared" si="409"/>
        <v>304</v>
      </c>
      <c r="I404" s="29">
        <f t="shared" si="410"/>
        <v>310</v>
      </c>
      <c r="J404" s="106">
        <f t="shared" si="411"/>
        <v>43417</v>
      </c>
      <c r="K404" s="29">
        <f t="shared" si="407"/>
        <v>306</v>
      </c>
      <c r="L404" s="43">
        <f t="shared" si="412"/>
        <v>310</v>
      </c>
      <c r="M404" s="29">
        <f t="shared" si="413"/>
        <v>314</v>
      </c>
    </row>
    <row r="405" spans="1:13" hidden="1" x14ac:dyDescent="0.2">
      <c r="A405" s="247"/>
      <c r="B405" s="230" t="s">
        <v>339</v>
      </c>
      <c r="C405" s="286">
        <f t="shared" si="414"/>
        <v>44063</v>
      </c>
      <c r="D405" s="280">
        <f t="shared" si="414"/>
        <v>44070</v>
      </c>
      <c r="E405" s="280">
        <f t="shared" si="414"/>
        <v>44072</v>
      </c>
      <c r="F405" s="27">
        <f t="shared" si="408"/>
        <v>309</v>
      </c>
      <c r="G405" s="27">
        <f t="shared" si="408"/>
        <v>309</v>
      </c>
      <c r="H405" s="27">
        <f t="shared" si="409"/>
        <v>311</v>
      </c>
      <c r="I405" s="27">
        <f t="shared" si="410"/>
        <v>317</v>
      </c>
      <c r="J405" s="115">
        <f t="shared" si="411"/>
        <v>43424</v>
      </c>
      <c r="K405" s="27">
        <f t="shared" si="407"/>
        <v>313</v>
      </c>
      <c r="L405" s="44">
        <f t="shared" si="412"/>
        <v>317</v>
      </c>
      <c r="M405" s="27">
        <f t="shared" si="413"/>
        <v>321</v>
      </c>
    </row>
    <row r="406" spans="1:13" hidden="1" x14ac:dyDescent="0.2">
      <c r="A406" s="247"/>
      <c r="B406" s="230" t="s">
        <v>340</v>
      </c>
      <c r="C406" s="286">
        <f t="shared" si="414"/>
        <v>44070</v>
      </c>
      <c r="D406" s="280">
        <f t="shared" si="414"/>
        <v>44077</v>
      </c>
      <c r="E406" s="280">
        <f t="shared" si="414"/>
        <v>44079</v>
      </c>
      <c r="F406" s="29">
        <f t="shared" si="408"/>
        <v>316</v>
      </c>
      <c r="G406" s="29">
        <f t="shared" si="408"/>
        <v>316</v>
      </c>
      <c r="H406" s="29">
        <f t="shared" si="409"/>
        <v>318</v>
      </c>
      <c r="I406" s="29">
        <f t="shared" si="410"/>
        <v>324</v>
      </c>
      <c r="J406" s="106">
        <f t="shared" si="411"/>
        <v>43431</v>
      </c>
      <c r="K406" s="29">
        <f t="shared" si="407"/>
        <v>320</v>
      </c>
      <c r="L406" s="43">
        <f t="shared" si="412"/>
        <v>324</v>
      </c>
      <c r="M406" s="29">
        <f t="shared" si="413"/>
        <v>328</v>
      </c>
    </row>
    <row r="407" spans="1:13" hidden="1" x14ac:dyDescent="0.2">
      <c r="A407" s="247"/>
      <c r="B407" s="230" t="s">
        <v>344</v>
      </c>
      <c r="C407" s="286">
        <f t="shared" si="414"/>
        <v>44077</v>
      </c>
      <c r="D407" s="280">
        <f t="shared" si="414"/>
        <v>44084</v>
      </c>
      <c r="E407" s="280">
        <f t="shared" si="414"/>
        <v>44086</v>
      </c>
      <c r="F407" s="29">
        <f t="shared" si="408"/>
        <v>323</v>
      </c>
      <c r="G407" s="29">
        <f t="shared" si="408"/>
        <v>323</v>
      </c>
      <c r="H407" s="29">
        <f t="shared" si="409"/>
        <v>325</v>
      </c>
      <c r="I407" s="29">
        <f t="shared" si="410"/>
        <v>331</v>
      </c>
      <c r="J407" s="106">
        <f t="shared" si="411"/>
        <v>43438</v>
      </c>
      <c r="K407" s="29">
        <f t="shared" si="407"/>
        <v>327</v>
      </c>
      <c r="L407" s="43">
        <f t="shared" si="412"/>
        <v>331</v>
      </c>
      <c r="M407" s="29">
        <f t="shared" si="413"/>
        <v>335</v>
      </c>
    </row>
    <row r="408" spans="1:13" hidden="1" x14ac:dyDescent="0.2">
      <c r="A408" s="247"/>
      <c r="B408" s="230" t="s">
        <v>364</v>
      </c>
      <c r="C408" s="286">
        <f t="shared" si="414"/>
        <v>44084</v>
      </c>
      <c r="D408" s="280">
        <f t="shared" si="414"/>
        <v>44091</v>
      </c>
      <c r="E408" s="280">
        <f t="shared" si="414"/>
        <v>44093</v>
      </c>
      <c r="F408" s="27">
        <f t="shared" si="408"/>
        <v>330</v>
      </c>
      <c r="G408" s="27">
        <f t="shared" si="408"/>
        <v>330</v>
      </c>
      <c r="H408" s="27">
        <f t="shared" si="409"/>
        <v>332</v>
      </c>
      <c r="I408" s="27">
        <f t="shared" si="410"/>
        <v>338</v>
      </c>
      <c r="J408" s="115">
        <f t="shared" si="411"/>
        <v>43445</v>
      </c>
      <c r="K408" s="27">
        <f t="shared" si="407"/>
        <v>334</v>
      </c>
      <c r="L408" s="44">
        <f t="shared" si="412"/>
        <v>338</v>
      </c>
      <c r="M408" s="27">
        <f t="shared" si="413"/>
        <v>342</v>
      </c>
    </row>
    <row r="409" spans="1:13" hidden="1" x14ac:dyDescent="0.2">
      <c r="A409" s="247"/>
      <c r="B409" s="230" t="s">
        <v>365</v>
      </c>
      <c r="C409" s="286">
        <f t="shared" si="414"/>
        <v>44091</v>
      </c>
      <c r="D409" s="280">
        <f t="shared" si="414"/>
        <v>44098</v>
      </c>
      <c r="E409" s="280">
        <f t="shared" si="414"/>
        <v>44100</v>
      </c>
      <c r="F409" s="27">
        <f t="shared" si="408"/>
        <v>337</v>
      </c>
      <c r="G409" s="27">
        <f t="shared" si="408"/>
        <v>337</v>
      </c>
      <c r="H409" s="27">
        <f t="shared" si="409"/>
        <v>339</v>
      </c>
      <c r="I409" s="27">
        <f t="shared" si="410"/>
        <v>345</v>
      </c>
      <c r="J409" s="115">
        <f t="shared" si="411"/>
        <v>43452</v>
      </c>
      <c r="K409" s="27">
        <f t="shared" si="407"/>
        <v>341</v>
      </c>
      <c r="L409" s="44">
        <f t="shared" si="412"/>
        <v>345</v>
      </c>
      <c r="M409" s="27">
        <f t="shared" si="413"/>
        <v>349</v>
      </c>
    </row>
    <row r="410" spans="1:13" hidden="1" x14ac:dyDescent="0.2">
      <c r="A410" s="247"/>
      <c r="B410" s="230" t="s">
        <v>366</v>
      </c>
      <c r="C410" s="286">
        <f t="shared" si="414"/>
        <v>44098</v>
      </c>
      <c r="D410" s="280">
        <f t="shared" si="414"/>
        <v>44105</v>
      </c>
      <c r="E410" s="280">
        <f t="shared" si="414"/>
        <v>44107</v>
      </c>
      <c r="F410" s="27">
        <f t="shared" si="408"/>
        <v>344</v>
      </c>
      <c r="G410" s="27">
        <f t="shared" si="408"/>
        <v>344</v>
      </c>
      <c r="H410" s="27">
        <f t="shared" si="409"/>
        <v>346</v>
      </c>
      <c r="I410" s="27">
        <f t="shared" si="410"/>
        <v>352</v>
      </c>
      <c r="J410" s="115">
        <f t="shared" si="411"/>
        <v>43459</v>
      </c>
      <c r="K410" s="27">
        <f t="shared" si="407"/>
        <v>348</v>
      </c>
      <c r="L410" s="44">
        <f t="shared" si="412"/>
        <v>352</v>
      </c>
      <c r="M410" s="27">
        <f t="shared" si="413"/>
        <v>356</v>
      </c>
    </row>
    <row r="411" spans="1:13" hidden="1" x14ac:dyDescent="0.2">
      <c r="A411" s="247"/>
      <c r="B411" s="230" t="s">
        <v>371</v>
      </c>
      <c r="C411" s="286">
        <f t="shared" si="414"/>
        <v>44105</v>
      </c>
      <c r="D411" s="280">
        <f t="shared" si="414"/>
        <v>44112</v>
      </c>
      <c r="E411" s="280">
        <f t="shared" si="414"/>
        <v>44114</v>
      </c>
      <c r="F411" s="29">
        <f t="shared" si="408"/>
        <v>351</v>
      </c>
      <c r="G411" s="29">
        <f t="shared" si="408"/>
        <v>351</v>
      </c>
      <c r="H411" s="29">
        <f>H410+8</f>
        <v>354</v>
      </c>
      <c r="I411" s="29">
        <f t="shared" si="410"/>
        <v>359</v>
      </c>
      <c r="J411" s="106">
        <f t="shared" si="411"/>
        <v>43466</v>
      </c>
      <c r="K411" s="29">
        <f t="shared" si="407"/>
        <v>355</v>
      </c>
      <c r="L411" s="43">
        <f t="shared" si="412"/>
        <v>359</v>
      </c>
      <c r="M411" s="29">
        <f t="shared" si="413"/>
        <v>363</v>
      </c>
    </row>
    <row r="412" spans="1:13" hidden="1" x14ac:dyDescent="0.2">
      <c r="A412" s="247"/>
      <c r="B412" s="230" t="s">
        <v>378</v>
      </c>
      <c r="C412" s="286">
        <f t="shared" si="414"/>
        <v>44112</v>
      </c>
      <c r="D412" s="280">
        <f t="shared" si="414"/>
        <v>44119</v>
      </c>
      <c r="E412" s="280">
        <f t="shared" si="414"/>
        <v>44121</v>
      </c>
      <c r="F412" s="29">
        <f t="shared" si="408"/>
        <v>358</v>
      </c>
      <c r="G412" s="29">
        <f t="shared" si="408"/>
        <v>358</v>
      </c>
      <c r="H412" s="29">
        <f>H411+8</f>
        <v>362</v>
      </c>
      <c r="I412" s="29">
        <f t="shared" si="410"/>
        <v>366</v>
      </c>
      <c r="J412" s="106">
        <f t="shared" si="411"/>
        <v>43473</v>
      </c>
      <c r="K412" s="29">
        <f t="shared" si="407"/>
        <v>362</v>
      </c>
      <c r="L412" s="43">
        <f t="shared" si="412"/>
        <v>366</v>
      </c>
      <c r="M412" s="29">
        <f t="shared" si="413"/>
        <v>370</v>
      </c>
    </row>
    <row r="413" spans="1:13" hidden="1" x14ac:dyDescent="0.2">
      <c r="A413" s="247"/>
      <c r="B413" s="230" t="s">
        <v>391</v>
      </c>
      <c r="C413" s="287">
        <f t="shared" ref="C413:E425" si="415">C412+7</f>
        <v>44119</v>
      </c>
      <c r="D413" s="288">
        <f t="shared" si="415"/>
        <v>44126</v>
      </c>
      <c r="E413" s="288">
        <f t="shared" si="415"/>
        <v>44128</v>
      </c>
      <c r="F413" s="27">
        <f t="shared" si="408"/>
        <v>365</v>
      </c>
      <c r="G413" s="27">
        <f t="shared" si="408"/>
        <v>365</v>
      </c>
      <c r="H413" s="27">
        <f>H412+5</f>
        <v>367</v>
      </c>
      <c r="I413" s="27">
        <f t="shared" si="410"/>
        <v>373</v>
      </c>
      <c r="J413" s="115">
        <f t="shared" si="411"/>
        <v>43480</v>
      </c>
      <c r="K413" s="27">
        <f t="shared" si="407"/>
        <v>369</v>
      </c>
      <c r="L413" s="44">
        <f t="shared" si="412"/>
        <v>373</v>
      </c>
      <c r="M413" s="27">
        <f t="shared" si="413"/>
        <v>377</v>
      </c>
    </row>
    <row r="414" spans="1:13" hidden="1" x14ac:dyDescent="0.2">
      <c r="A414" s="247"/>
      <c r="B414" s="230" t="s">
        <v>387</v>
      </c>
      <c r="C414" s="286">
        <f t="shared" si="415"/>
        <v>44126</v>
      </c>
      <c r="D414" s="280">
        <f t="shared" si="415"/>
        <v>44133</v>
      </c>
      <c r="E414" s="280">
        <f t="shared" si="415"/>
        <v>44135</v>
      </c>
      <c r="F414" s="29">
        <f t="shared" si="408"/>
        <v>372</v>
      </c>
      <c r="G414" s="29">
        <f t="shared" si="408"/>
        <v>372</v>
      </c>
      <c r="H414" s="29">
        <f>H413+7</f>
        <v>374</v>
      </c>
      <c r="I414" s="29">
        <f t="shared" si="410"/>
        <v>380</v>
      </c>
      <c r="J414" s="106">
        <f t="shared" si="411"/>
        <v>43487</v>
      </c>
      <c r="K414" s="29">
        <f t="shared" si="407"/>
        <v>376</v>
      </c>
      <c r="L414" s="43">
        <f t="shared" si="412"/>
        <v>380</v>
      </c>
      <c r="M414" s="29">
        <f t="shared" si="413"/>
        <v>384</v>
      </c>
    </row>
    <row r="415" spans="1:13" hidden="1" x14ac:dyDescent="0.2">
      <c r="A415" s="247"/>
      <c r="B415" s="292" t="s">
        <v>395</v>
      </c>
      <c r="C415" s="286">
        <f t="shared" si="415"/>
        <v>44133</v>
      </c>
      <c r="D415" s="280">
        <f t="shared" si="415"/>
        <v>44140</v>
      </c>
      <c r="E415" s="280">
        <f t="shared" si="415"/>
        <v>44142</v>
      </c>
      <c r="F415" s="29">
        <f t="shared" si="408"/>
        <v>379</v>
      </c>
      <c r="G415" s="29">
        <f t="shared" si="408"/>
        <v>379</v>
      </c>
      <c r="H415" s="29">
        <f>H414+7</f>
        <v>381</v>
      </c>
      <c r="I415" s="29">
        <f t="shared" si="410"/>
        <v>387</v>
      </c>
      <c r="J415" s="106">
        <f t="shared" si="411"/>
        <v>43494</v>
      </c>
      <c r="K415" s="29">
        <v>17</v>
      </c>
      <c r="L415" s="43">
        <f t="shared" si="412"/>
        <v>387</v>
      </c>
      <c r="M415" s="29">
        <f t="shared" si="413"/>
        <v>391</v>
      </c>
    </row>
    <row r="416" spans="1:13" hidden="1" x14ac:dyDescent="0.2">
      <c r="A416" s="261">
        <v>46</v>
      </c>
      <c r="B416" s="292" t="s">
        <v>396</v>
      </c>
      <c r="C416" s="293">
        <f t="shared" si="415"/>
        <v>44140</v>
      </c>
      <c r="D416" s="294">
        <f t="shared" si="415"/>
        <v>44147</v>
      </c>
      <c r="E416" s="294">
        <f t="shared" si="415"/>
        <v>44149</v>
      </c>
      <c r="F416" s="27">
        <f t="shared" si="408"/>
        <v>386</v>
      </c>
      <c r="G416" s="27">
        <f t="shared" si="408"/>
        <v>386</v>
      </c>
      <c r="H416" s="27">
        <f>H415+7</f>
        <v>388</v>
      </c>
      <c r="I416" s="27">
        <f t="shared" si="410"/>
        <v>394</v>
      </c>
      <c r="J416" s="115">
        <f t="shared" si="411"/>
        <v>43501</v>
      </c>
      <c r="K416" s="27">
        <v>24</v>
      </c>
      <c r="L416" s="44">
        <f t="shared" si="412"/>
        <v>394</v>
      </c>
      <c r="M416" s="27">
        <f t="shared" si="413"/>
        <v>398</v>
      </c>
    </row>
    <row r="417" spans="1:13" hidden="1" x14ac:dyDescent="0.2">
      <c r="A417" s="239">
        <v>47</v>
      </c>
      <c r="B417" s="230" t="s">
        <v>400</v>
      </c>
      <c r="C417" s="266">
        <f t="shared" si="415"/>
        <v>44147</v>
      </c>
      <c r="D417" s="243">
        <f t="shared" si="415"/>
        <v>44154</v>
      </c>
      <c r="E417" s="243">
        <f t="shared" si="415"/>
        <v>44156</v>
      </c>
      <c r="F417" s="27">
        <f t="shared" si="408"/>
        <v>393</v>
      </c>
      <c r="G417" s="27">
        <f t="shared" si="408"/>
        <v>393</v>
      </c>
      <c r="H417" s="27">
        <f>H416+7</f>
        <v>395</v>
      </c>
      <c r="I417" s="27">
        <f>I416+7</f>
        <v>401</v>
      </c>
      <c r="J417" s="115">
        <f>M417</f>
        <v>402</v>
      </c>
      <c r="K417" s="27">
        <v>43496</v>
      </c>
      <c r="L417" s="44">
        <f t="shared" si="412"/>
        <v>401</v>
      </c>
      <c r="M417" s="27">
        <f>M416+4</f>
        <v>402</v>
      </c>
    </row>
    <row r="418" spans="1:13" hidden="1" x14ac:dyDescent="0.2">
      <c r="A418" s="239">
        <v>48</v>
      </c>
      <c r="B418" s="230" t="s">
        <v>404</v>
      </c>
      <c r="C418" s="266">
        <f t="shared" si="415"/>
        <v>44154</v>
      </c>
      <c r="D418" s="243">
        <f t="shared" si="415"/>
        <v>44161</v>
      </c>
      <c r="E418" s="243">
        <f t="shared" si="415"/>
        <v>44163</v>
      </c>
      <c r="F418" s="27">
        <f t="shared" ref="F418:G443" si="416">F417+7</f>
        <v>400</v>
      </c>
      <c r="G418" s="27">
        <f t="shared" si="416"/>
        <v>400</v>
      </c>
      <c r="H418" s="27">
        <f>H417+6</f>
        <v>401</v>
      </c>
      <c r="I418" s="27">
        <f>I417+6</f>
        <v>407</v>
      </c>
      <c r="J418" s="115">
        <f t="shared" ref="J418:J451" si="417">J417+7</f>
        <v>409</v>
      </c>
      <c r="K418" s="27">
        <f t="shared" ref="K418:K440" si="418">K417+7</f>
        <v>43503</v>
      </c>
      <c r="L418" s="44">
        <f>L417+6</f>
        <v>407</v>
      </c>
      <c r="M418" s="27">
        <f t="shared" ref="M418:M451" si="419">M417+7</f>
        <v>409</v>
      </c>
    </row>
    <row r="419" spans="1:13" hidden="1" x14ac:dyDescent="0.2">
      <c r="A419" s="267">
        <v>49</v>
      </c>
      <c r="B419" s="262" t="s">
        <v>408</v>
      </c>
      <c r="C419" s="297">
        <f t="shared" si="415"/>
        <v>44161</v>
      </c>
      <c r="D419" s="294">
        <f t="shared" si="415"/>
        <v>44168</v>
      </c>
      <c r="E419" s="298">
        <f t="shared" si="415"/>
        <v>44170</v>
      </c>
      <c r="F419" s="27">
        <f t="shared" si="416"/>
        <v>407</v>
      </c>
      <c r="G419" s="27">
        <f t="shared" si="416"/>
        <v>407</v>
      </c>
      <c r="H419" s="27">
        <f t="shared" ref="H419:H440" si="420">H418+7</f>
        <v>408</v>
      </c>
      <c r="I419" s="27">
        <f t="shared" ref="I419:I451" si="421">I418+7</f>
        <v>414</v>
      </c>
      <c r="J419" s="115">
        <f t="shared" si="417"/>
        <v>416</v>
      </c>
      <c r="K419" s="27">
        <f t="shared" si="418"/>
        <v>43510</v>
      </c>
      <c r="L419" s="44">
        <f t="shared" ref="L419:L440" si="422">L418+7</f>
        <v>414</v>
      </c>
      <c r="M419" s="27">
        <f t="shared" si="419"/>
        <v>416</v>
      </c>
    </row>
    <row r="420" spans="1:13" hidden="1" x14ac:dyDescent="0.2">
      <c r="A420" s="267">
        <v>50</v>
      </c>
      <c r="B420" s="299" t="s">
        <v>409</v>
      </c>
      <c r="C420" s="300">
        <f t="shared" si="415"/>
        <v>44168</v>
      </c>
      <c r="D420" s="294">
        <f t="shared" si="415"/>
        <v>44175</v>
      </c>
      <c r="E420" s="294">
        <f t="shared" si="415"/>
        <v>44177</v>
      </c>
      <c r="F420" s="27">
        <f t="shared" si="416"/>
        <v>414</v>
      </c>
      <c r="G420" s="27">
        <f t="shared" si="416"/>
        <v>414</v>
      </c>
      <c r="H420" s="27">
        <f t="shared" si="420"/>
        <v>415</v>
      </c>
      <c r="I420" s="27">
        <f t="shared" si="421"/>
        <v>421</v>
      </c>
      <c r="J420" s="115">
        <f t="shared" si="417"/>
        <v>423</v>
      </c>
      <c r="K420" s="27">
        <f t="shared" si="418"/>
        <v>43517</v>
      </c>
      <c r="L420" s="44">
        <f t="shared" si="422"/>
        <v>421</v>
      </c>
      <c r="M420" s="27">
        <f t="shared" si="419"/>
        <v>423</v>
      </c>
    </row>
    <row r="421" spans="1:13" hidden="1" x14ac:dyDescent="0.2">
      <c r="A421" s="267">
        <v>51</v>
      </c>
      <c r="B421" s="299" t="s">
        <v>418</v>
      </c>
      <c r="C421" s="300">
        <f t="shared" si="415"/>
        <v>44175</v>
      </c>
      <c r="D421" s="294">
        <f t="shared" si="415"/>
        <v>44182</v>
      </c>
      <c r="E421" s="294">
        <f t="shared" si="415"/>
        <v>44184</v>
      </c>
      <c r="F421" s="29">
        <f t="shared" si="416"/>
        <v>421</v>
      </c>
      <c r="G421" s="29">
        <f t="shared" si="416"/>
        <v>421</v>
      </c>
      <c r="H421" s="29">
        <f t="shared" si="420"/>
        <v>422</v>
      </c>
      <c r="I421" s="29">
        <f t="shared" si="421"/>
        <v>428</v>
      </c>
      <c r="J421" s="106">
        <f t="shared" si="417"/>
        <v>430</v>
      </c>
      <c r="K421" s="29">
        <f t="shared" si="418"/>
        <v>43524</v>
      </c>
      <c r="L421" s="43">
        <f t="shared" si="422"/>
        <v>428</v>
      </c>
      <c r="M421" s="29">
        <f t="shared" si="419"/>
        <v>430</v>
      </c>
    </row>
    <row r="422" spans="1:13" hidden="1" x14ac:dyDescent="0.2">
      <c r="A422" s="267">
        <v>52</v>
      </c>
      <c r="B422" s="262" t="s">
        <v>425</v>
      </c>
      <c r="C422" s="297">
        <f t="shared" si="415"/>
        <v>44182</v>
      </c>
      <c r="D422" s="294">
        <f t="shared" si="415"/>
        <v>44189</v>
      </c>
      <c r="E422" s="298">
        <f t="shared" si="415"/>
        <v>44191</v>
      </c>
      <c r="F422" s="27">
        <f t="shared" si="416"/>
        <v>428</v>
      </c>
      <c r="G422" s="27">
        <f t="shared" si="416"/>
        <v>428</v>
      </c>
      <c r="H422" s="27">
        <f t="shared" si="420"/>
        <v>429</v>
      </c>
      <c r="I422" s="27">
        <f t="shared" si="421"/>
        <v>435</v>
      </c>
      <c r="J422" s="115">
        <f t="shared" si="417"/>
        <v>437</v>
      </c>
      <c r="K422" s="27">
        <f t="shared" si="418"/>
        <v>43531</v>
      </c>
      <c r="L422" s="44">
        <f t="shared" si="422"/>
        <v>435</v>
      </c>
      <c r="M422" s="27">
        <f t="shared" si="419"/>
        <v>437</v>
      </c>
    </row>
    <row r="423" spans="1:13" hidden="1" x14ac:dyDescent="0.2">
      <c r="A423" s="267">
        <v>53</v>
      </c>
      <c r="B423" s="262" t="s">
        <v>447</v>
      </c>
      <c r="C423" s="297">
        <f t="shared" si="415"/>
        <v>44189</v>
      </c>
      <c r="D423" s="294">
        <f t="shared" si="415"/>
        <v>44196</v>
      </c>
      <c r="E423" s="298">
        <f t="shared" si="415"/>
        <v>44198</v>
      </c>
      <c r="F423" s="27">
        <f t="shared" si="416"/>
        <v>435</v>
      </c>
      <c r="G423" s="27">
        <f t="shared" si="416"/>
        <v>435</v>
      </c>
      <c r="H423" s="27">
        <f t="shared" si="420"/>
        <v>436</v>
      </c>
      <c r="I423" s="27">
        <f t="shared" si="421"/>
        <v>442</v>
      </c>
      <c r="J423" s="115">
        <f t="shared" si="417"/>
        <v>444</v>
      </c>
      <c r="K423" s="27">
        <f t="shared" si="418"/>
        <v>43538</v>
      </c>
      <c r="L423" s="44">
        <f t="shared" si="422"/>
        <v>442</v>
      </c>
      <c r="M423" s="27">
        <f t="shared" si="419"/>
        <v>444</v>
      </c>
    </row>
    <row r="424" spans="1:13" hidden="1" x14ac:dyDescent="0.2">
      <c r="A424" s="267">
        <v>1</v>
      </c>
      <c r="B424" s="262" t="s">
        <v>448</v>
      </c>
      <c r="C424" s="293">
        <f t="shared" si="415"/>
        <v>44196</v>
      </c>
      <c r="D424" s="294">
        <f t="shared" si="415"/>
        <v>44203</v>
      </c>
      <c r="E424" s="294">
        <f t="shared" si="415"/>
        <v>44205</v>
      </c>
      <c r="F424" s="27">
        <f t="shared" si="416"/>
        <v>442</v>
      </c>
      <c r="G424" s="27">
        <f t="shared" si="416"/>
        <v>442</v>
      </c>
      <c r="H424" s="27">
        <f t="shared" si="420"/>
        <v>443</v>
      </c>
      <c r="I424" s="27">
        <f t="shared" si="421"/>
        <v>449</v>
      </c>
      <c r="J424" s="115">
        <f t="shared" si="417"/>
        <v>451</v>
      </c>
      <c r="K424" s="27">
        <f t="shared" si="418"/>
        <v>43545</v>
      </c>
      <c r="L424" s="44">
        <f t="shared" si="422"/>
        <v>449</v>
      </c>
      <c r="M424" s="27">
        <f t="shared" si="419"/>
        <v>451</v>
      </c>
    </row>
    <row r="425" spans="1:13" hidden="1" x14ac:dyDescent="0.2">
      <c r="A425" s="267">
        <v>2</v>
      </c>
      <c r="B425" s="299" t="s">
        <v>449</v>
      </c>
      <c r="C425" s="300">
        <f t="shared" si="415"/>
        <v>44203</v>
      </c>
      <c r="D425" s="294">
        <f t="shared" si="415"/>
        <v>44210</v>
      </c>
      <c r="E425" s="294">
        <f t="shared" si="415"/>
        <v>44212</v>
      </c>
      <c r="F425" s="27">
        <f t="shared" si="416"/>
        <v>449</v>
      </c>
      <c r="G425" s="27">
        <f t="shared" si="416"/>
        <v>449</v>
      </c>
      <c r="H425" s="27">
        <f t="shared" si="420"/>
        <v>450</v>
      </c>
      <c r="I425" s="27">
        <f t="shared" si="421"/>
        <v>456</v>
      </c>
      <c r="J425" s="115">
        <f t="shared" si="417"/>
        <v>458</v>
      </c>
      <c r="K425" s="27">
        <f t="shared" si="418"/>
        <v>43552</v>
      </c>
      <c r="L425" s="44">
        <f t="shared" si="422"/>
        <v>456</v>
      </c>
      <c r="M425" s="27">
        <f t="shared" si="419"/>
        <v>458</v>
      </c>
    </row>
    <row r="426" spans="1:13" hidden="1" x14ac:dyDescent="0.2">
      <c r="A426" s="253">
        <v>3</v>
      </c>
      <c r="B426" s="262" t="s">
        <v>496</v>
      </c>
      <c r="C426" s="255">
        <f>C425+7</f>
        <v>44210</v>
      </c>
      <c r="D426" s="256">
        <f>D425+7</f>
        <v>44217</v>
      </c>
      <c r="E426" s="256" t="s">
        <v>210</v>
      </c>
      <c r="F426" s="27">
        <f t="shared" si="416"/>
        <v>456</v>
      </c>
      <c r="G426" s="27">
        <f t="shared" si="416"/>
        <v>456</v>
      </c>
      <c r="H426" s="27">
        <f t="shared" si="420"/>
        <v>457</v>
      </c>
      <c r="I426" s="27">
        <f t="shared" si="421"/>
        <v>463</v>
      </c>
      <c r="J426" s="115">
        <f t="shared" si="417"/>
        <v>465</v>
      </c>
      <c r="K426" s="27">
        <f t="shared" si="418"/>
        <v>43559</v>
      </c>
      <c r="L426" s="44">
        <f t="shared" si="422"/>
        <v>463</v>
      </c>
      <c r="M426" s="27">
        <f t="shared" si="419"/>
        <v>465</v>
      </c>
    </row>
    <row r="427" spans="1:13" hidden="1" x14ac:dyDescent="0.2">
      <c r="A427" s="253">
        <v>3</v>
      </c>
      <c r="B427" s="262" t="s">
        <v>496</v>
      </c>
      <c r="C427" s="255">
        <f>C425+7</f>
        <v>44210</v>
      </c>
      <c r="D427" s="256">
        <v>44217</v>
      </c>
      <c r="E427" s="256">
        <f>E425+7</f>
        <v>44219</v>
      </c>
      <c r="F427" s="27">
        <f t="shared" si="416"/>
        <v>463</v>
      </c>
      <c r="G427" s="27">
        <f t="shared" si="416"/>
        <v>463</v>
      </c>
      <c r="H427" s="27">
        <f t="shared" si="420"/>
        <v>464</v>
      </c>
      <c r="I427" s="27">
        <f t="shared" si="421"/>
        <v>470</v>
      </c>
      <c r="J427" s="115">
        <f t="shared" si="417"/>
        <v>472</v>
      </c>
      <c r="K427" s="27">
        <f t="shared" si="418"/>
        <v>43566</v>
      </c>
      <c r="L427" s="44">
        <f t="shared" si="422"/>
        <v>470</v>
      </c>
      <c r="M427" s="27">
        <f t="shared" si="419"/>
        <v>472</v>
      </c>
    </row>
    <row r="428" spans="1:13" hidden="1" x14ac:dyDescent="0.2">
      <c r="A428" s="267">
        <v>4</v>
      </c>
      <c r="B428" s="299" t="s">
        <v>480</v>
      </c>
      <c r="C428" s="300">
        <f>C426+7</f>
        <v>44217</v>
      </c>
      <c r="D428" s="294">
        <f t="shared" ref="D428:E440" si="423">D427+7</f>
        <v>44224</v>
      </c>
      <c r="E428" s="294">
        <f t="shared" si="423"/>
        <v>44226</v>
      </c>
      <c r="F428" s="27">
        <f t="shared" si="416"/>
        <v>470</v>
      </c>
      <c r="G428" s="27">
        <f t="shared" si="416"/>
        <v>470</v>
      </c>
      <c r="H428" s="27">
        <f t="shared" si="420"/>
        <v>471</v>
      </c>
      <c r="I428" s="27">
        <f t="shared" si="421"/>
        <v>477</v>
      </c>
      <c r="J428" s="115">
        <f t="shared" si="417"/>
        <v>479</v>
      </c>
      <c r="K428" s="27">
        <f t="shared" si="418"/>
        <v>43573</v>
      </c>
      <c r="L428" s="44">
        <f t="shared" si="422"/>
        <v>477</v>
      </c>
      <c r="M428" s="27">
        <f t="shared" si="419"/>
        <v>479</v>
      </c>
    </row>
    <row r="429" spans="1:13" hidden="1" x14ac:dyDescent="0.2">
      <c r="A429" s="253">
        <v>5</v>
      </c>
      <c r="B429" s="262" t="s">
        <v>481</v>
      </c>
      <c r="C429" s="242">
        <f t="shared" ref="C429:C441" si="424">C428+7</f>
        <v>44224</v>
      </c>
      <c r="D429" s="243">
        <f t="shared" si="423"/>
        <v>44231</v>
      </c>
      <c r="E429" s="243">
        <f t="shared" si="423"/>
        <v>44233</v>
      </c>
      <c r="F429" s="27">
        <f t="shared" si="416"/>
        <v>477</v>
      </c>
      <c r="G429" s="27">
        <f t="shared" si="416"/>
        <v>477</v>
      </c>
      <c r="H429" s="27">
        <f t="shared" si="420"/>
        <v>478</v>
      </c>
      <c r="I429" s="27">
        <f t="shared" si="421"/>
        <v>484</v>
      </c>
      <c r="J429" s="115">
        <f t="shared" si="417"/>
        <v>486</v>
      </c>
      <c r="K429" s="27">
        <f t="shared" si="418"/>
        <v>43580</v>
      </c>
      <c r="L429" s="44">
        <f t="shared" si="422"/>
        <v>484</v>
      </c>
      <c r="M429" s="27">
        <f t="shared" si="419"/>
        <v>486</v>
      </c>
    </row>
    <row r="430" spans="1:13" hidden="1" x14ac:dyDescent="0.2">
      <c r="A430" s="267">
        <v>6</v>
      </c>
      <c r="B430" s="299" t="s">
        <v>482</v>
      </c>
      <c r="C430" s="300">
        <f t="shared" si="424"/>
        <v>44231</v>
      </c>
      <c r="D430" s="294">
        <f t="shared" si="423"/>
        <v>44238</v>
      </c>
      <c r="E430" s="294">
        <f t="shared" si="423"/>
        <v>44240</v>
      </c>
      <c r="F430" s="27">
        <f t="shared" si="416"/>
        <v>484</v>
      </c>
      <c r="G430" s="27">
        <f t="shared" si="416"/>
        <v>484</v>
      </c>
      <c r="H430" s="27">
        <f t="shared" si="420"/>
        <v>485</v>
      </c>
      <c r="I430" s="27">
        <f t="shared" si="421"/>
        <v>491</v>
      </c>
      <c r="J430" s="115">
        <f t="shared" si="417"/>
        <v>493</v>
      </c>
      <c r="K430" s="27">
        <f t="shared" si="418"/>
        <v>43587</v>
      </c>
      <c r="L430" s="44">
        <f t="shared" si="422"/>
        <v>491</v>
      </c>
      <c r="M430" s="27">
        <f t="shared" si="419"/>
        <v>493</v>
      </c>
    </row>
    <row r="431" spans="1:13" hidden="1" x14ac:dyDescent="0.2">
      <c r="A431" s="267">
        <v>7</v>
      </c>
      <c r="B431" s="299" t="s">
        <v>483</v>
      </c>
      <c r="C431" s="300">
        <f t="shared" si="424"/>
        <v>44238</v>
      </c>
      <c r="D431" s="294">
        <f t="shared" si="423"/>
        <v>44245</v>
      </c>
      <c r="E431" s="294">
        <f t="shared" si="423"/>
        <v>44247</v>
      </c>
      <c r="F431" s="27">
        <f t="shared" si="416"/>
        <v>491</v>
      </c>
      <c r="G431" s="27">
        <f t="shared" si="416"/>
        <v>491</v>
      </c>
      <c r="H431" s="27">
        <f t="shared" si="420"/>
        <v>492</v>
      </c>
      <c r="I431" s="27">
        <f t="shared" si="421"/>
        <v>498</v>
      </c>
      <c r="J431" s="115">
        <f t="shared" si="417"/>
        <v>500</v>
      </c>
      <c r="K431" s="27">
        <f t="shared" si="418"/>
        <v>43594</v>
      </c>
      <c r="L431" s="44">
        <f t="shared" si="422"/>
        <v>498</v>
      </c>
      <c r="M431" s="27">
        <f t="shared" si="419"/>
        <v>500</v>
      </c>
    </row>
    <row r="432" spans="1:13" hidden="1" x14ac:dyDescent="0.2">
      <c r="A432" s="253">
        <v>8</v>
      </c>
      <c r="B432" s="262" t="s">
        <v>479</v>
      </c>
      <c r="C432" s="242">
        <f t="shared" si="424"/>
        <v>44245</v>
      </c>
      <c r="D432" s="243">
        <f t="shared" si="423"/>
        <v>44252</v>
      </c>
      <c r="E432" s="243">
        <f t="shared" si="423"/>
        <v>44254</v>
      </c>
      <c r="F432" s="27">
        <f t="shared" si="416"/>
        <v>498</v>
      </c>
      <c r="G432" s="27">
        <f t="shared" si="416"/>
        <v>498</v>
      </c>
      <c r="H432" s="27">
        <f t="shared" si="420"/>
        <v>499</v>
      </c>
      <c r="I432" s="27">
        <f t="shared" si="421"/>
        <v>505</v>
      </c>
      <c r="J432" s="115">
        <f t="shared" si="417"/>
        <v>507</v>
      </c>
      <c r="K432" s="27">
        <f t="shared" si="418"/>
        <v>43601</v>
      </c>
      <c r="L432" s="44">
        <f t="shared" si="422"/>
        <v>505</v>
      </c>
      <c r="M432" s="27">
        <f t="shared" si="419"/>
        <v>507</v>
      </c>
    </row>
    <row r="433" spans="1:13" hidden="1" x14ac:dyDescent="0.2">
      <c r="A433" s="267">
        <v>9</v>
      </c>
      <c r="B433" s="299" t="s">
        <v>490</v>
      </c>
      <c r="C433" s="300">
        <f t="shared" si="424"/>
        <v>44252</v>
      </c>
      <c r="D433" s="294">
        <f t="shared" si="423"/>
        <v>44259</v>
      </c>
      <c r="E433" s="294">
        <f t="shared" si="423"/>
        <v>44261</v>
      </c>
      <c r="F433" s="27">
        <f t="shared" si="416"/>
        <v>505</v>
      </c>
      <c r="G433" s="27">
        <f t="shared" si="416"/>
        <v>505</v>
      </c>
      <c r="H433" s="27">
        <f t="shared" si="420"/>
        <v>506</v>
      </c>
      <c r="I433" s="27">
        <f t="shared" si="421"/>
        <v>512</v>
      </c>
      <c r="J433" s="115">
        <f t="shared" si="417"/>
        <v>514</v>
      </c>
      <c r="K433" s="27">
        <f t="shared" si="418"/>
        <v>43608</v>
      </c>
      <c r="L433" s="44">
        <f t="shared" si="422"/>
        <v>512</v>
      </c>
      <c r="M433" s="27">
        <f t="shared" si="419"/>
        <v>514</v>
      </c>
    </row>
    <row r="434" spans="1:13" hidden="1" x14ac:dyDescent="0.2">
      <c r="A434" s="267">
        <v>10</v>
      </c>
      <c r="B434" s="299" t="s">
        <v>502</v>
      </c>
      <c r="C434" s="300">
        <f t="shared" si="424"/>
        <v>44259</v>
      </c>
      <c r="D434" s="294">
        <f t="shared" si="423"/>
        <v>44266</v>
      </c>
      <c r="E434" s="294">
        <f t="shared" si="423"/>
        <v>44268</v>
      </c>
      <c r="F434" s="27">
        <f t="shared" si="416"/>
        <v>512</v>
      </c>
      <c r="G434" s="27">
        <f t="shared" si="416"/>
        <v>512</v>
      </c>
      <c r="H434" s="27">
        <f t="shared" si="420"/>
        <v>513</v>
      </c>
      <c r="I434" s="27">
        <f t="shared" si="421"/>
        <v>519</v>
      </c>
      <c r="J434" s="115">
        <f t="shared" si="417"/>
        <v>521</v>
      </c>
      <c r="K434" s="27">
        <f t="shared" si="418"/>
        <v>43615</v>
      </c>
      <c r="L434" s="44">
        <f t="shared" si="422"/>
        <v>519</v>
      </c>
      <c r="M434" s="27">
        <f t="shared" si="419"/>
        <v>521</v>
      </c>
    </row>
    <row r="435" spans="1:13" hidden="1" x14ac:dyDescent="0.2">
      <c r="A435" s="267">
        <v>11</v>
      </c>
      <c r="B435" s="299" t="s">
        <v>532</v>
      </c>
      <c r="C435" s="302">
        <f t="shared" si="424"/>
        <v>44266</v>
      </c>
      <c r="D435" s="264">
        <f t="shared" si="423"/>
        <v>44273</v>
      </c>
      <c r="E435" s="264">
        <f t="shared" si="423"/>
        <v>44275</v>
      </c>
      <c r="F435" s="27">
        <f t="shared" si="416"/>
        <v>519</v>
      </c>
      <c r="G435" s="27">
        <f t="shared" si="416"/>
        <v>519</v>
      </c>
      <c r="H435" s="27">
        <f t="shared" si="420"/>
        <v>520</v>
      </c>
      <c r="I435" s="27">
        <f t="shared" si="421"/>
        <v>526</v>
      </c>
      <c r="J435" s="115">
        <f t="shared" si="417"/>
        <v>528</v>
      </c>
      <c r="K435" s="27">
        <f t="shared" si="418"/>
        <v>43622</v>
      </c>
      <c r="L435" s="44">
        <f t="shared" si="422"/>
        <v>526</v>
      </c>
      <c r="M435" s="27">
        <f t="shared" si="419"/>
        <v>528</v>
      </c>
    </row>
    <row r="436" spans="1:13" hidden="1" x14ac:dyDescent="0.2">
      <c r="A436" s="267">
        <v>12</v>
      </c>
      <c r="B436" s="299" t="s">
        <v>513</v>
      </c>
      <c r="C436" s="300">
        <f t="shared" si="424"/>
        <v>44273</v>
      </c>
      <c r="D436" s="295">
        <f t="shared" si="423"/>
        <v>44280</v>
      </c>
      <c r="E436" s="295">
        <f t="shared" si="423"/>
        <v>44282</v>
      </c>
      <c r="F436" s="29">
        <f t="shared" si="416"/>
        <v>526</v>
      </c>
      <c r="G436" s="29">
        <f t="shared" si="416"/>
        <v>526</v>
      </c>
      <c r="H436" s="29">
        <f t="shared" si="420"/>
        <v>527</v>
      </c>
      <c r="I436" s="29">
        <f t="shared" si="421"/>
        <v>533</v>
      </c>
      <c r="J436" s="106">
        <f t="shared" si="417"/>
        <v>535</v>
      </c>
      <c r="K436" s="29">
        <f t="shared" si="418"/>
        <v>43629</v>
      </c>
      <c r="L436" s="43">
        <f t="shared" si="422"/>
        <v>533</v>
      </c>
      <c r="M436" s="29">
        <f t="shared" si="419"/>
        <v>535</v>
      </c>
    </row>
    <row r="437" spans="1:13" hidden="1" x14ac:dyDescent="0.2">
      <c r="A437" s="267">
        <v>13</v>
      </c>
      <c r="B437" s="299" t="s">
        <v>566</v>
      </c>
      <c r="C437" s="300">
        <f t="shared" si="424"/>
        <v>44280</v>
      </c>
      <c r="D437" s="294">
        <f t="shared" si="423"/>
        <v>44287</v>
      </c>
      <c r="E437" s="294">
        <f t="shared" si="423"/>
        <v>44289</v>
      </c>
      <c r="F437" s="27">
        <f t="shared" si="416"/>
        <v>533</v>
      </c>
      <c r="G437" s="27">
        <f t="shared" si="416"/>
        <v>533</v>
      </c>
      <c r="H437" s="27">
        <f t="shared" si="420"/>
        <v>534</v>
      </c>
      <c r="I437" s="27">
        <f t="shared" si="421"/>
        <v>540</v>
      </c>
      <c r="J437" s="115">
        <f t="shared" si="417"/>
        <v>542</v>
      </c>
      <c r="K437" s="27">
        <f t="shared" si="418"/>
        <v>43636</v>
      </c>
      <c r="L437" s="44">
        <f t="shared" si="422"/>
        <v>540</v>
      </c>
      <c r="M437" s="27">
        <f t="shared" si="419"/>
        <v>542</v>
      </c>
    </row>
    <row r="438" spans="1:13" hidden="1" x14ac:dyDescent="0.2">
      <c r="A438" s="253">
        <v>14</v>
      </c>
      <c r="B438" s="254" t="s">
        <v>533</v>
      </c>
      <c r="C438" s="242">
        <f t="shared" si="424"/>
        <v>44287</v>
      </c>
      <c r="D438" s="243">
        <f t="shared" si="423"/>
        <v>44294</v>
      </c>
      <c r="E438" s="243">
        <f t="shared" si="423"/>
        <v>44296</v>
      </c>
      <c r="F438" s="27">
        <f t="shared" si="416"/>
        <v>540</v>
      </c>
      <c r="G438" s="27">
        <f t="shared" si="416"/>
        <v>540</v>
      </c>
      <c r="H438" s="27">
        <f t="shared" si="420"/>
        <v>541</v>
      </c>
      <c r="I438" s="27">
        <f t="shared" si="421"/>
        <v>547</v>
      </c>
      <c r="J438" s="115">
        <f t="shared" si="417"/>
        <v>549</v>
      </c>
      <c r="K438" s="27">
        <f t="shared" si="418"/>
        <v>43643</v>
      </c>
      <c r="L438" s="44">
        <f t="shared" si="422"/>
        <v>547</v>
      </c>
      <c r="M438" s="27">
        <f t="shared" si="419"/>
        <v>549</v>
      </c>
    </row>
    <row r="439" spans="1:13" hidden="1" x14ac:dyDescent="0.2">
      <c r="A439" s="253">
        <v>15</v>
      </c>
      <c r="B439" s="254" t="s">
        <v>539</v>
      </c>
      <c r="C439" s="242">
        <f t="shared" si="424"/>
        <v>44294</v>
      </c>
      <c r="D439" s="243">
        <f t="shared" si="423"/>
        <v>44301</v>
      </c>
      <c r="E439" s="243">
        <f t="shared" si="423"/>
        <v>44303</v>
      </c>
      <c r="F439" s="27">
        <f t="shared" si="416"/>
        <v>547</v>
      </c>
      <c r="G439" s="27">
        <f t="shared" si="416"/>
        <v>547</v>
      </c>
      <c r="H439" s="27">
        <f t="shared" si="420"/>
        <v>548</v>
      </c>
      <c r="I439" s="27">
        <f t="shared" si="421"/>
        <v>554</v>
      </c>
      <c r="J439" s="115">
        <f t="shared" si="417"/>
        <v>556</v>
      </c>
      <c r="K439" s="27">
        <f t="shared" si="418"/>
        <v>43650</v>
      </c>
      <c r="L439" s="44">
        <f t="shared" si="422"/>
        <v>554</v>
      </c>
      <c r="M439" s="27">
        <f t="shared" si="419"/>
        <v>556</v>
      </c>
    </row>
    <row r="440" spans="1:13" hidden="1" x14ac:dyDescent="0.2">
      <c r="A440" s="253">
        <v>16</v>
      </c>
      <c r="B440" s="254" t="s">
        <v>548</v>
      </c>
      <c r="C440" s="242">
        <f t="shared" si="424"/>
        <v>44301</v>
      </c>
      <c r="D440" s="243">
        <f t="shared" si="423"/>
        <v>44308</v>
      </c>
      <c r="E440" s="243">
        <f t="shared" si="423"/>
        <v>44310</v>
      </c>
      <c r="F440" s="27">
        <f t="shared" si="416"/>
        <v>554</v>
      </c>
      <c r="G440" s="27">
        <f t="shared" si="416"/>
        <v>554</v>
      </c>
      <c r="H440" s="27">
        <f t="shared" si="420"/>
        <v>555</v>
      </c>
      <c r="I440" s="27">
        <f t="shared" si="421"/>
        <v>561</v>
      </c>
      <c r="J440" s="115">
        <f t="shared" si="417"/>
        <v>563</v>
      </c>
      <c r="K440" s="27">
        <f t="shared" si="418"/>
        <v>43657</v>
      </c>
      <c r="L440" s="44">
        <f t="shared" si="422"/>
        <v>561</v>
      </c>
      <c r="M440" s="27">
        <f t="shared" si="419"/>
        <v>563</v>
      </c>
    </row>
    <row r="441" spans="1:13" hidden="1" x14ac:dyDescent="0.2">
      <c r="A441" s="253">
        <v>17</v>
      </c>
      <c r="B441" s="254" t="s">
        <v>583</v>
      </c>
      <c r="C441" s="242">
        <f t="shared" si="424"/>
        <v>44308</v>
      </c>
      <c r="D441" s="243">
        <f>D440+7</f>
        <v>44315</v>
      </c>
      <c r="E441" s="243"/>
      <c r="F441" s="27">
        <f t="shared" si="416"/>
        <v>561</v>
      </c>
      <c r="G441" s="27">
        <f t="shared" si="416"/>
        <v>561</v>
      </c>
      <c r="H441" s="27">
        <f t="shared" ref="H441:H447" si="425">H440+7</f>
        <v>562</v>
      </c>
      <c r="I441" s="27">
        <f t="shared" si="421"/>
        <v>568</v>
      </c>
      <c r="J441" s="115">
        <f t="shared" si="417"/>
        <v>570</v>
      </c>
      <c r="K441" s="27">
        <f t="shared" ref="K441:L447" si="426">K440+7</f>
        <v>43664</v>
      </c>
      <c r="L441" s="44">
        <f t="shared" si="426"/>
        <v>568</v>
      </c>
      <c r="M441" s="27">
        <f t="shared" si="419"/>
        <v>570</v>
      </c>
    </row>
    <row r="442" spans="1:13" hidden="1" x14ac:dyDescent="0.2">
      <c r="A442" s="253">
        <v>18</v>
      </c>
      <c r="B442" s="254" t="s">
        <v>584</v>
      </c>
      <c r="C442" s="242">
        <f>C440+7</f>
        <v>44308</v>
      </c>
      <c r="D442" s="243"/>
      <c r="E442" s="243">
        <f>E440+14</f>
        <v>44324</v>
      </c>
      <c r="F442" s="27">
        <f t="shared" si="416"/>
        <v>568</v>
      </c>
      <c r="G442" s="27">
        <f t="shared" si="416"/>
        <v>568</v>
      </c>
      <c r="H442" s="27">
        <f t="shared" si="425"/>
        <v>569</v>
      </c>
      <c r="I442" s="27">
        <f t="shared" si="421"/>
        <v>575</v>
      </c>
      <c r="J442" s="115">
        <f t="shared" si="417"/>
        <v>577</v>
      </c>
      <c r="K442" s="27">
        <f t="shared" si="426"/>
        <v>43671</v>
      </c>
      <c r="L442" s="44">
        <f t="shared" si="426"/>
        <v>575</v>
      </c>
      <c r="M442" s="27">
        <f t="shared" si="419"/>
        <v>577</v>
      </c>
    </row>
    <row r="443" spans="1:13" hidden="1" x14ac:dyDescent="0.2">
      <c r="A443" s="253">
        <v>19</v>
      </c>
      <c r="B443" s="254" t="s">
        <v>560</v>
      </c>
      <c r="C443" s="242">
        <f>C440+14</f>
        <v>44315</v>
      </c>
      <c r="D443" s="243">
        <f>D440+17</f>
        <v>44325</v>
      </c>
      <c r="E443" s="243">
        <f>E440+17</f>
        <v>44327</v>
      </c>
      <c r="F443" s="27">
        <f t="shared" si="416"/>
        <v>575</v>
      </c>
      <c r="G443" s="27">
        <f t="shared" si="416"/>
        <v>575</v>
      </c>
      <c r="H443" s="27">
        <f t="shared" si="425"/>
        <v>576</v>
      </c>
      <c r="I443" s="27">
        <f t="shared" si="421"/>
        <v>582</v>
      </c>
      <c r="J443" s="115">
        <f t="shared" si="417"/>
        <v>584</v>
      </c>
      <c r="K443" s="27">
        <f t="shared" si="426"/>
        <v>43678</v>
      </c>
      <c r="L443" s="44">
        <f t="shared" si="426"/>
        <v>582</v>
      </c>
      <c r="M443" s="27">
        <f t="shared" si="419"/>
        <v>584</v>
      </c>
    </row>
    <row r="444" spans="1:13" hidden="1" x14ac:dyDescent="0.2">
      <c r="A444" s="253">
        <v>19</v>
      </c>
      <c r="B444" s="254" t="s">
        <v>567</v>
      </c>
      <c r="C444" s="242">
        <f t="shared" ref="C444:C457" si="427">C443+7</f>
        <v>44322</v>
      </c>
      <c r="D444" s="243">
        <f>D443+6</f>
        <v>44331</v>
      </c>
      <c r="E444" s="243">
        <f>E443+6</f>
        <v>44333</v>
      </c>
      <c r="F444" s="27">
        <f>F443+8</f>
        <v>583</v>
      </c>
      <c r="G444" s="27">
        <f>G443+8</f>
        <v>583</v>
      </c>
      <c r="H444" s="27">
        <f t="shared" si="425"/>
        <v>583</v>
      </c>
      <c r="I444" s="27">
        <f t="shared" si="421"/>
        <v>589</v>
      </c>
      <c r="J444" s="115">
        <f t="shared" si="417"/>
        <v>591</v>
      </c>
      <c r="K444" s="27">
        <f t="shared" si="426"/>
        <v>43685</v>
      </c>
      <c r="L444" s="44">
        <f t="shared" si="426"/>
        <v>589</v>
      </c>
      <c r="M444" s="27">
        <f t="shared" si="419"/>
        <v>591</v>
      </c>
    </row>
    <row r="445" spans="1:13" hidden="1" x14ac:dyDescent="0.2">
      <c r="A445" s="267">
        <v>20</v>
      </c>
      <c r="B445" s="299" t="s">
        <v>575</v>
      </c>
      <c r="C445" s="300">
        <f t="shared" si="427"/>
        <v>44329</v>
      </c>
      <c r="D445" s="294">
        <f>D444+5</f>
        <v>44336</v>
      </c>
      <c r="E445" s="294">
        <f>E444+4</f>
        <v>44337</v>
      </c>
      <c r="F445" s="27">
        <f>F444+7</f>
        <v>590</v>
      </c>
      <c r="G445" s="27">
        <f>G444+7</f>
        <v>590</v>
      </c>
      <c r="H445" s="27">
        <f t="shared" si="425"/>
        <v>590</v>
      </c>
      <c r="I445" s="27">
        <f t="shared" si="421"/>
        <v>596</v>
      </c>
      <c r="J445" s="115">
        <f t="shared" si="417"/>
        <v>598</v>
      </c>
      <c r="K445" s="27">
        <f t="shared" si="426"/>
        <v>43692</v>
      </c>
      <c r="L445" s="44">
        <f t="shared" si="426"/>
        <v>596</v>
      </c>
      <c r="M445" s="27">
        <f t="shared" si="419"/>
        <v>598</v>
      </c>
    </row>
    <row r="446" spans="1:13" hidden="1" x14ac:dyDescent="0.2">
      <c r="A446" s="267">
        <v>21</v>
      </c>
      <c r="B446" s="299" t="s">
        <v>592</v>
      </c>
      <c r="C446" s="300">
        <f t="shared" si="427"/>
        <v>44336</v>
      </c>
      <c r="D446" s="295">
        <f>D445+8</f>
        <v>44344</v>
      </c>
      <c r="E446" s="294">
        <f>E445+8</f>
        <v>44345</v>
      </c>
      <c r="F446" s="27">
        <f>F445+6</f>
        <v>596</v>
      </c>
      <c r="G446" s="27">
        <f>G445+6</f>
        <v>596</v>
      </c>
      <c r="H446" s="27">
        <f t="shared" si="425"/>
        <v>597</v>
      </c>
      <c r="I446" s="27">
        <f t="shared" si="421"/>
        <v>603</v>
      </c>
      <c r="J446" s="115">
        <f t="shared" si="417"/>
        <v>605</v>
      </c>
      <c r="K446" s="27">
        <f t="shared" si="426"/>
        <v>43699</v>
      </c>
      <c r="L446" s="44">
        <f t="shared" si="426"/>
        <v>603</v>
      </c>
      <c r="M446" s="27">
        <f t="shared" si="419"/>
        <v>605</v>
      </c>
    </row>
    <row r="447" spans="1:13" hidden="1" x14ac:dyDescent="0.2">
      <c r="A447" s="253">
        <v>22</v>
      </c>
      <c r="B447" s="254" t="s">
        <v>593</v>
      </c>
      <c r="C447" s="242">
        <f t="shared" si="427"/>
        <v>44343</v>
      </c>
      <c r="D447" s="245">
        <f>D446+7</f>
        <v>44351</v>
      </c>
      <c r="E447" s="243">
        <f>E446+7</f>
        <v>44352</v>
      </c>
      <c r="F447" s="27">
        <f>F446+7</f>
        <v>603</v>
      </c>
      <c r="G447" s="27">
        <f>G446+7</f>
        <v>603</v>
      </c>
      <c r="H447" s="27">
        <f t="shared" si="425"/>
        <v>604</v>
      </c>
      <c r="I447" s="27">
        <f t="shared" si="421"/>
        <v>610</v>
      </c>
      <c r="J447" s="115">
        <f t="shared" si="417"/>
        <v>612</v>
      </c>
      <c r="K447" s="27">
        <f t="shared" si="426"/>
        <v>43706</v>
      </c>
      <c r="L447" s="44">
        <f t="shared" si="426"/>
        <v>610</v>
      </c>
      <c r="M447" s="27">
        <f t="shared" si="419"/>
        <v>612</v>
      </c>
    </row>
    <row r="448" spans="1:13" hidden="1" x14ac:dyDescent="0.2">
      <c r="A448" s="253">
        <v>23</v>
      </c>
      <c r="B448" s="254" t="s">
        <v>599</v>
      </c>
      <c r="C448" s="242">
        <f t="shared" si="427"/>
        <v>44350</v>
      </c>
      <c r="D448" s="245">
        <f>D447+6</f>
        <v>44357</v>
      </c>
      <c r="E448" s="243">
        <f>E447+6</f>
        <v>44358</v>
      </c>
      <c r="F448" s="27">
        <v>43710</v>
      </c>
      <c r="G448" s="27">
        <v>43710</v>
      </c>
      <c r="H448" s="27">
        <v>43711</v>
      </c>
      <c r="I448" s="27">
        <f t="shared" si="421"/>
        <v>617</v>
      </c>
      <c r="J448" s="115">
        <f t="shared" si="417"/>
        <v>619</v>
      </c>
      <c r="K448" s="27">
        <f>K447+7</f>
        <v>43713</v>
      </c>
      <c r="L448" s="44">
        <v>43715</v>
      </c>
      <c r="M448" s="27">
        <f t="shared" si="419"/>
        <v>619</v>
      </c>
    </row>
    <row r="449" spans="1:13" hidden="1" x14ac:dyDescent="0.2">
      <c r="A449" s="253">
        <v>24</v>
      </c>
      <c r="B449" s="254" t="s">
        <v>608</v>
      </c>
      <c r="C449" s="242">
        <f t="shared" si="427"/>
        <v>44357</v>
      </c>
      <c r="D449" s="245">
        <f>D448+8</f>
        <v>44365</v>
      </c>
      <c r="E449" s="243">
        <f>E448+8</f>
        <v>44366</v>
      </c>
      <c r="F449" s="29">
        <f t="shared" ref="F449:G451" si="428">F448+7</f>
        <v>43717</v>
      </c>
      <c r="G449" s="29">
        <f t="shared" si="428"/>
        <v>43717</v>
      </c>
      <c r="H449" s="29">
        <f>H448+7</f>
        <v>43718</v>
      </c>
      <c r="I449" s="29">
        <f t="shared" si="421"/>
        <v>624</v>
      </c>
      <c r="J449" s="106">
        <f t="shared" si="417"/>
        <v>626</v>
      </c>
      <c r="K449" s="29">
        <f>K448+7</f>
        <v>43720</v>
      </c>
      <c r="L449" s="43">
        <f>L448+7</f>
        <v>43722</v>
      </c>
      <c r="M449" s="29">
        <f t="shared" si="419"/>
        <v>626</v>
      </c>
    </row>
    <row r="450" spans="1:13" hidden="1" x14ac:dyDescent="0.2">
      <c r="A450" s="253">
        <v>25</v>
      </c>
      <c r="B450" s="254" t="s">
        <v>609</v>
      </c>
      <c r="C450" s="242">
        <f t="shared" si="427"/>
        <v>44364</v>
      </c>
      <c r="D450" s="245">
        <f>D449+6</f>
        <v>44371</v>
      </c>
      <c r="E450" s="243">
        <f>E449+6</f>
        <v>44372</v>
      </c>
      <c r="F450" s="29">
        <f t="shared" si="428"/>
        <v>43724</v>
      </c>
      <c r="G450" s="29">
        <f t="shared" si="428"/>
        <v>43724</v>
      </c>
      <c r="H450" s="29">
        <f>H449+7</f>
        <v>43725</v>
      </c>
      <c r="I450" s="29">
        <f t="shared" si="421"/>
        <v>631</v>
      </c>
      <c r="J450" s="106">
        <f t="shared" si="417"/>
        <v>633</v>
      </c>
      <c r="K450" s="29">
        <f>K449+7</f>
        <v>43727</v>
      </c>
      <c r="L450" s="43">
        <f>L449+7</f>
        <v>43729</v>
      </c>
      <c r="M450" s="29">
        <f t="shared" si="419"/>
        <v>633</v>
      </c>
    </row>
    <row r="451" spans="1:13" hidden="1" x14ac:dyDescent="0.2">
      <c r="A451" s="253">
        <v>26</v>
      </c>
      <c r="B451" s="254" t="s">
        <v>615</v>
      </c>
      <c r="C451" s="242">
        <f t="shared" si="427"/>
        <v>44371</v>
      </c>
      <c r="D451" s="245">
        <f>D450+7</f>
        <v>44378</v>
      </c>
      <c r="E451" s="243">
        <f>E450+7</f>
        <v>44379</v>
      </c>
      <c r="F451" s="29">
        <f t="shared" si="428"/>
        <v>43731</v>
      </c>
      <c r="G451" s="29">
        <f t="shared" si="428"/>
        <v>43731</v>
      </c>
      <c r="H451" s="29">
        <f>H450+7</f>
        <v>43732</v>
      </c>
      <c r="I451" s="29">
        <f t="shared" si="421"/>
        <v>638</v>
      </c>
      <c r="J451" s="106">
        <f t="shared" si="417"/>
        <v>640</v>
      </c>
      <c r="K451" s="29">
        <f>K450+7</f>
        <v>43734</v>
      </c>
      <c r="L451" s="43">
        <f>L450+7</f>
        <v>43736</v>
      </c>
      <c r="M451" s="29">
        <f t="shared" si="419"/>
        <v>640</v>
      </c>
    </row>
    <row r="452" spans="1:13" hidden="1" x14ac:dyDescent="0.2">
      <c r="A452" s="253">
        <v>27</v>
      </c>
      <c r="B452" s="254" t="s">
        <v>652</v>
      </c>
      <c r="C452" s="242">
        <f t="shared" si="427"/>
        <v>44378</v>
      </c>
      <c r="D452" s="245">
        <f>D451+10</f>
        <v>44388</v>
      </c>
      <c r="E452" s="243">
        <f>E451+6</f>
        <v>44385</v>
      </c>
      <c r="F452" s="29">
        <v>43738</v>
      </c>
      <c r="G452" s="29">
        <v>43738</v>
      </c>
      <c r="H452" s="29">
        <v>43739</v>
      </c>
      <c r="I452" s="29">
        <v>43743</v>
      </c>
      <c r="J452" s="106">
        <v>43746</v>
      </c>
      <c r="K452" s="29">
        <v>43741</v>
      </c>
      <c r="L452" s="43">
        <v>43742</v>
      </c>
      <c r="M452" s="29">
        <v>43746</v>
      </c>
    </row>
    <row r="453" spans="1:13" hidden="1" x14ac:dyDescent="0.2">
      <c r="A453" s="253">
        <v>28</v>
      </c>
      <c r="B453" s="254" t="s">
        <v>633</v>
      </c>
      <c r="C453" s="242">
        <f t="shared" si="427"/>
        <v>44385</v>
      </c>
      <c r="D453" s="245">
        <f>D452+9</f>
        <v>44397</v>
      </c>
      <c r="E453" s="243">
        <f>E452+9</f>
        <v>44394</v>
      </c>
      <c r="F453" s="29">
        <v>43729</v>
      </c>
      <c r="G453" s="29">
        <v>43729</v>
      </c>
      <c r="H453" s="29">
        <v>43729</v>
      </c>
      <c r="I453" s="29">
        <v>43729</v>
      </c>
      <c r="J453" s="106">
        <v>43729</v>
      </c>
      <c r="K453" s="29">
        <v>43729</v>
      </c>
      <c r="L453" s="43">
        <v>43729</v>
      </c>
      <c r="M453" s="29">
        <v>43729</v>
      </c>
    </row>
    <row r="454" spans="1:13" hidden="1" x14ac:dyDescent="0.2">
      <c r="A454" s="267">
        <v>29</v>
      </c>
      <c r="B454" s="299" t="s">
        <v>639</v>
      </c>
      <c r="C454" s="293">
        <f t="shared" si="427"/>
        <v>44392</v>
      </c>
      <c r="D454" s="244">
        <f>D453+2</f>
        <v>44399</v>
      </c>
      <c r="E454" s="243">
        <f>E453+6</f>
        <v>44400</v>
      </c>
      <c r="F454" s="29">
        <v>43736</v>
      </c>
      <c r="G454" s="29">
        <v>43736</v>
      </c>
      <c r="H454" s="29">
        <v>43736</v>
      </c>
      <c r="I454" s="29">
        <v>43736</v>
      </c>
      <c r="J454" s="106">
        <v>43736</v>
      </c>
      <c r="K454" s="29">
        <v>43736</v>
      </c>
      <c r="L454" s="43">
        <v>43736</v>
      </c>
      <c r="M454" s="29">
        <v>43736</v>
      </c>
    </row>
    <row r="455" spans="1:13" hidden="1" x14ac:dyDescent="0.2">
      <c r="A455" s="267">
        <v>30</v>
      </c>
      <c r="B455" s="299" t="s">
        <v>645</v>
      </c>
      <c r="C455" s="300">
        <f t="shared" si="427"/>
        <v>44399</v>
      </c>
      <c r="D455" s="294">
        <f>D454+5</f>
        <v>44404</v>
      </c>
      <c r="E455" s="294">
        <f>E454+7</f>
        <v>44407</v>
      </c>
      <c r="F455" s="27">
        <f>D455+16</f>
        <v>44420</v>
      </c>
      <c r="G455" s="27">
        <f>E455+16</f>
        <v>44423</v>
      </c>
      <c r="H455" s="27">
        <f>G455+1</f>
        <v>44424</v>
      </c>
      <c r="I455" s="27">
        <f>L455+6</f>
        <v>44429</v>
      </c>
      <c r="J455" s="115">
        <f>M455+2</f>
        <v>44431</v>
      </c>
      <c r="K455" s="27">
        <f>H455+2</f>
        <v>44426</v>
      </c>
      <c r="L455" s="44">
        <f>G455</f>
        <v>44423</v>
      </c>
      <c r="M455" s="27">
        <f>I455</f>
        <v>44429</v>
      </c>
    </row>
    <row r="456" spans="1:13" hidden="1" x14ac:dyDescent="0.2">
      <c r="A456" s="253">
        <v>31</v>
      </c>
      <c r="B456" s="254" t="s">
        <v>661</v>
      </c>
      <c r="C456" s="242">
        <f t="shared" si="427"/>
        <v>44406</v>
      </c>
      <c r="D456" s="243">
        <f>D455+9</f>
        <v>44413</v>
      </c>
      <c r="E456" s="243">
        <f>E455+8</f>
        <v>44415</v>
      </c>
      <c r="F456" s="27" t="e">
        <f>G456+4</f>
        <v>#REF!</v>
      </c>
      <c r="G456" s="27" t="e">
        <f>#REF!+4</f>
        <v>#REF!</v>
      </c>
      <c r="H456" s="27" t="e">
        <f>G456+1</f>
        <v>#REF!</v>
      </c>
      <c r="I456" s="27" t="e">
        <f>L456+6</f>
        <v>#REF!</v>
      </c>
      <c r="J456" s="115" t="e">
        <f>M456+2</f>
        <v>#REF!</v>
      </c>
      <c r="K456" s="27" t="e">
        <f>H456+2</f>
        <v>#REF!</v>
      </c>
      <c r="L456" s="44" t="e">
        <f>G456</f>
        <v>#REF!</v>
      </c>
      <c r="M456" s="27" t="e">
        <f>I456</f>
        <v>#REF!</v>
      </c>
    </row>
    <row r="457" spans="1:13" hidden="1" x14ac:dyDescent="0.2">
      <c r="A457" s="253">
        <v>32</v>
      </c>
      <c r="B457" s="254" t="s">
        <v>662</v>
      </c>
      <c r="C457" s="242">
        <f t="shared" si="427"/>
        <v>44413</v>
      </c>
      <c r="D457" s="243">
        <f>D456+14</f>
        <v>44427</v>
      </c>
      <c r="E457" s="243">
        <f>E456+7</f>
        <v>44422</v>
      </c>
      <c r="F457" s="27" t="e">
        <f>G457+4</f>
        <v>#REF!</v>
      </c>
      <c r="G457" s="27" t="e">
        <f>#REF!+4</f>
        <v>#REF!</v>
      </c>
      <c r="H457" s="27" t="e">
        <f>G457+1</f>
        <v>#REF!</v>
      </c>
      <c r="I457" s="27" t="e">
        <f>L457+6</f>
        <v>#REF!</v>
      </c>
      <c r="J457" s="115" t="e">
        <f>M457+2</f>
        <v>#REF!</v>
      </c>
      <c r="K457" s="27" t="e">
        <f>H457+2</f>
        <v>#REF!</v>
      </c>
      <c r="L457" s="44" t="e">
        <f>G457</f>
        <v>#REF!</v>
      </c>
      <c r="M457" s="27" t="e">
        <f>I457</f>
        <v>#REF!</v>
      </c>
    </row>
    <row r="458" spans="1:13" hidden="1" x14ac:dyDescent="0.2">
      <c r="A458" s="253">
        <v>33</v>
      </c>
      <c r="B458" s="254" t="s">
        <v>668</v>
      </c>
      <c r="C458" s="293">
        <f t="shared" ref="C458:C499" si="429">E458-7</f>
        <v>44424</v>
      </c>
      <c r="D458" s="246">
        <f>D457+3</f>
        <v>44430</v>
      </c>
      <c r="E458" s="243">
        <f>E457+9</f>
        <v>44431</v>
      </c>
      <c r="F458" s="29" t="e">
        <f t="shared" ref="F458:G489" si="430">F457+7</f>
        <v>#REF!</v>
      </c>
      <c r="G458" s="29" t="e">
        <f t="shared" si="430"/>
        <v>#REF!</v>
      </c>
      <c r="H458" s="29" t="e">
        <f t="shared" ref="H458:H471" si="431">H457+7</f>
        <v>#REF!</v>
      </c>
      <c r="I458" s="29" t="e">
        <f t="shared" ref="I458:I471" si="432">I457+7</f>
        <v>#REF!</v>
      </c>
      <c r="J458" s="106" t="e">
        <f t="shared" ref="J458:J489" si="433">J457+7</f>
        <v>#REF!</v>
      </c>
      <c r="K458" s="29" t="e">
        <f t="shared" ref="K458:K471" si="434">K457+7</f>
        <v>#REF!</v>
      </c>
      <c r="L458" s="43" t="e">
        <f t="shared" ref="L458:L471" si="435">L457+7</f>
        <v>#REF!</v>
      </c>
      <c r="M458" s="29" t="e">
        <f t="shared" ref="M458:M489" si="436">M457+7</f>
        <v>#REF!</v>
      </c>
    </row>
    <row r="459" spans="1:13" hidden="1" x14ac:dyDescent="0.2">
      <c r="A459" s="253">
        <v>34</v>
      </c>
      <c r="B459" s="254" t="s">
        <v>674</v>
      </c>
      <c r="C459" s="266">
        <f t="shared" si="429"/>
        <v>44429</v>
      </c>
      <c r="D459" s="246">
        <f>D458+5</f>
        <v>44435</v>
      </c>
      <c r="E459" s="243">
        <f>E458+5</f>
        <v>44436</v>
      </c>
      <c r="F459" s="29" t="e">
        <f t="shared" si="430"/>
        <v>#REF!</v>
      </c>
      <c r="G459" s="29" t="e">
        <f t="shared" si="430"/>
        <v>#REF!</v>
      </c>
      <c r="H459" s="29" t="e">
        <f t="shared" si="431"/>
        <v>#REF!</v>
      </c>
      <c r="I459" s="29" t="e">
        <f t="shared" si="432"/>
        <v>#REF!</v>
      </c>
      <c r="J459" s="106" t="e">
        <f t="shared" si="433"/>
        <v>#REF!</v>
      </c>
      <c r="K459" s="29" t="e">
        <f t="shared" si="434"/>
        <v>#REF!</v>
      </c>
      <c r="L459" s="43" t="e">
        <f t="shared" si="435"/>
        <v>#REF!</v>
      </c>
      <c r="M459" s="29" t="e">
        <f t="shared" si="436"/>
        <v>#REF!</v>
      </c>
    </row>
    <row r="460" spans="1:13" hidden="1" x14ac:dyDescent="0.2">
      <c r="A460" s="253">
        <v>35</v>
      </c>
      <c r="B460" s="254" t="s">
        <v>687</v>
      </c>
      <c r="C460" s="266">
        <f t="shared" si="429"/>
        <v>44435</v>
      </c>
      <c r="D460" s="246">
        <f>D459+6</f>
        <v>44441</v>
      </c>
      <c r="E460" s="243">
        <f>E459+6</f>
        <v>44442</v>
      </c>
      <c r="F460" s="27" t="e">
        <f t="shared" si="430"/>
        <v>#REF!</v>
      </c>
      <c r="G460" s="27" t="e">
        <f t="shared" si="430"/>
        <v>#REF!</v>
      </c>
      <c r="H460" s="27" t="e">
        <f t="shared" si="431"/>
        <v>#REF!</v>
      </c>
      <c r="I460" s="27" t="e">
        <f t="shared" si="432"/>
        <v>#REF!</v>
      </c>
      <c r="J460" s="115" t="e">
        <f t="shared" si="433"/>
        <v>#REF!</v>
      </c>
      <c r="K460" s="27" t="e">
        <f t="shared" si="434"/>
        <v>#REF!</v>
      </c>
      <c r="L460" s="44" t="e">
        <f t="shared" si="435"/>
        <v>#REF!</v>
      </c>
      <c r="M460" s="27" t="e">
        <f t="shared" si="436"/>
        <v>#REF!</v>
      </c>
    </row>
    <row r="461" spans="1:13" hidden="1" x14ac:dyDescent="0.2">
      <c r="A461" s="253">
        <v>36</v>
      </c>
      <c r="B461" s="254" t="s">
        <v>688</v>
      </c>
      <c r="C461" s="266">
        <f t="shared" si="429"/>
        <v>44444</v>
      </c>
      <c r="D461" s="246">
        <f>D460+7</f>
        <v>44448</v>
      </c>
      <c r="E461" s="243">
        <f>E460+9</f>
        <v>44451</v>
      </c>
      <c r="F461" s="29" t="e">
        <f t="shared" si="430"/>
        <v>#REF!</v>
      </c>
      <c r="G461" s="29" t="e">
        <f t="shared" si="430"/>
        <v>#REF!</v>
      </c>
      <c r="H461" s="29" t="e">
        <f t="shared" si="431"/>
        <v>#REF!</v>
      </c>
      <c r="I461" s="29" t="e">
        <f t="shared" si="432"/>
        <v>#REF!</v>
      </c>
      <c r="J461" s="106" t="e">
        <f t="shared" si="433"/>
        <v>#REF!</v>
      </c>
      <c r="K461" s="29" t="e">
        <f t="shared" si="434"/>
        <v>#REF!</v>
      </c>
      <c r="L461" s="43" t="e">
        <f t="shared" si="435"/>
        <v>#REF!</v>
      </c>
      <c r="M461" s="29" t="e">
        <f t="shared" si="436"/>
        <v>#REF!</v>
      </c>
    </row>
    <row r="462" spans="1:13" hidden="1" x14ac:dyDescent="0.2">
      <c r="A462" s="253">
        <v>37</v>
      </c>
      <c r="B462" s="254" t="s">
        <v>694</v>
      </c>
      <c r="C462" s="266">
        <f t="shared" si="429"/>
        <v>44450</v>
      </c>
      <c r="D462" s="246">
        <f>D461+15</f>
        <v>44463</v>
      </c>
      <c r="E462" s="246">
        <f>E461+6</f>
        <v>44457</v>
      </c>
      <c r="F462" s="29" t="e">
        <f t="shared" si="430"/>
        <v>#REF!</v>
      </c>
      <c r="G462" s="29" t="e">
        <f t="shared" si="430"/>
        <v>#REF!</v>
      </c>
      <c r="H462" s="29" t="e">
        <f t="shared" si="431"/>
        <v>#REF!</v>
      </c>
      <c r="I462" s="29" t="e">
        <f t="shared" si="432"/>
        <v>#REF!</v>
      </c>
      <c r="J462" s="106" t="e">
        <f t="shared" si="433"/>
        <v>#REF!</v>
      </c>
      <c r="K462" s="29" t="e">
        <f t="shared" si="434"/>
        <v>#REF!</v>
      </c>
      <c r="L462" s="43" t="e">
        <f t="shared" si="435"/>
        <v>#REF!</v>
      </c>
      <c r="M462" s="29" t="e">
        <f t="shared" si="436"/>
        <v>#REF!</v>
      </c>
    </row>
    <row r="463" spans="1:13" hidden="1" x14ac:dyDescent="0.2">
      <c r="A463" s="253">
        <v>38</v>
      </c>
      <c r="B463" s="254" t="s">
        <v>704</v>
      </c>
      <c r="C463" s="266">
        <f t="shared" si="429"/>
        <v>44460</v>
      </c>
      <c r="D463" s="246">
        <f>D462+5</f>
        <v>44468</v>
      </c>
      <c r="E463" s="246">
        <f>E462+10</f>
        <v>44467</v>
      </c>
      <c r="F463" s="27" t="e">
        <f t="shared" si="430"/>
        <v>#REF!</v>
      </c>
      <c r="G463" s="27" t="e">
        <f t="shared" si="430"/>
        <v>#REF!</v>
      </c>
      <c r="H463" s="27" t="e">
        <f t="shared" si="431"/>
        <v>#REF!</v>
      </c>
      <c r="I463" s="27" t="e">
        <f t="shared" si="432"/>
        <v>#REF!</v>
      </c>
      <c r="J463" s="115" t="e">
        <f t="shared" si="433"/>
        <v>#REF!</v>
      </c>
      <c r="K463" s="27" t="e">
        <f t="shared" si="434"/>
        <v>#REF!</v>
      </c>
      <c r="L463" s="44" t="e">
        <f t="shared" si="435"/>
        <v>#REF!</v>
      </c>
      <c r="M463" s="27" t="e">
        <f t="shared" si="436"/>
        <v>#REF!</v>
      </c>
    </row>
    <row r="464" spans="1:13" hidden="1" x14ac:dyDescent="0.2">
      <c r="A464" s="253">
        <v>39</v>
      </c>
      <c r="B464" s="254" t="s">
        <v>705</v>
      </c>
      <c r="C464" s="266">
        <f t="shared" si="429"/>
        <v>44466</v>
      </c>
      <c r="D464" s="246">
        <f>D463+1</f>
        <v>44469</v>
      </c>
      <c r="E464" s="243">
        <f>E463+6</f>
        <v>44473</v>
      </c>
      <c r="F464" s="27" t="e">
        <f t="shared" si="430"/>
        <v>#REF!</v>
      </c>
      <c r="G464" s="27" t="e">
        <f t="shared" si="430"/>
        <v>#REF!</v>
      </c>
      <c r="H464" s="27" t="e">
        <f t="shared" si="431"/>
        <v>#REF!</v>
      </c>
      <c r="I464" s="27" t="e">
        <f t="shared" si="432"/>
        <v>#REF!</v>
      </c>
      <c r="J464" s="115" t="e">
        <f t="shared" si="433"/>
        <v>#REF!</v>
      </c>
      <c r="K464" s="27" t="e">
        <f t="shared" si="434"/>
        <v>#REF!</v>
      </c>
      <c r="L464" s="44" t="e">
        <f t="shared" si="435"/>
        <v>#REF!</v>
      </c>
      <c r="M464" s="27" t="e">
        <f t="shared" si="436"/>
        <v>#REF!</v>
      </c>
    </row>
    <row r="465" spans="1:13" hidden="1" x14ac:dyDescent="0.2">
      <c r="A465" s="253">
        <v>40</v>
      </c>
      <c r="B465" s="254" t="s">
        <v>713</v>
      </c>
      <c r="C465" s="266">
        <f t="shared" si="429"/>
        <v>44470</v>
      </c>
      <c r="D465" s="246">
        <f>D464+7</f>
        <v>44476</v>
      </c>
      <c r="E465" s="243">
        <f>E464+4</f>
        <v>44477</v>
      </c>
      <c r="F465" s="29" t="e">
        <f t="shared" si="430"/>
        <v>#REF!</v>
      </c>
      <c r="G465" s="29" t="e">
        <f t="shared" si="430"/>
        <v>#REF!</v>
      </c>
      <c r="H465" s="29" t="e">
        <f t="shared" si="431"/>
        <v>#REF!</v>
      </c>
      <c r="I465" s="29" t="e">
        <f t="shared" si="432"/>
        <v>#REF!</v>
      </c>
      <c r="J465" s="106" t="e">
        <f t="shared" si="433"/>
        <v>#REF!</v>
      </c>
      <c r="K465" s="29" t="e">
        <f t="shared" si="434"/>
        <v>#REF!</v>
      </c>
      <c r="L465" s="43" t="e">
        <f t="shared" si="435"/>
        <v>#REF!</v>
      </c>
      <c r="M465" s="29" t="e">
        <f t="shared" si="436"/>
        <v>#REF!</v>
      </c>
    </row>
    <row r="466" spans="1:13" hidden="1" x14ac:dyDescent="0.2">
      <c r="A466" s="267">
        <v>41</v>
      </c>
      <c r="B466" s="299" t="s">
        <v>716</v>
      </c>
      <c r="C466" s="300">
        <f t="shared" si="429"/>
        <v>44478</v>
      </c>
      <c r="D466" s="294">
        <f>D465+7</f>
        <v>44483</v>
      </c>
      <c r="E466" s="294">
        <f>E465+8</f>
        <v>44485</v>
      </c>
      <c r="F466" s="27" t="e">
        <f t="shared" si="430"/>
        <v>#REF!</v>
      </c>
      <c r="G466" s="27" t="e">
        <f t="shared" si="430"/>
        <v>#REF!</v>
      </c>
      <c r="H466" s="27" t="e">
        <f t="shared" si="431"/>
        <v>#REF!</v>
      </c>
      <c r="I466" s="27" t="e">
        <f t="shared" si="432"/>
        <v>#REF!</v>
      </c>
      <c r="J466" s="115" t="e">
        <f t="shared" si="433"/>
        <v>#REF!</v>
      </c>
      <c r="K466" s="27" t="e">
        <f t="shared" si="434"/>
        <v>#REF!</v>
      </c>
      <c r="L466" s="44" t="e">
        <f t="shared" si="435"/>
        <v>#REF!</v>
      </c>
      <c r="M466" s="27" t="e">
        <f t="shared" si="436"/>
        <v>#REF!</v>
      </c>
    </row>
    <row r="467" spans="1:13" hidden="1" x14ac:dyDescent="0.2">
      <c r="A467" s="253">
        <v>42</v>
      </c>
      <c r="B467" s="254" t="s">
        <v>746</v>
      </c>
      <c r="C467" s="242">
        <f t="shared" si="429"/>
        <v>44486</v>
      </c>
      <c r="D467" s="243">
        <f>D466+12</f>
        <v>44495</v>
      </c>
      <c r="E467" s="243">
        <f>E466+8</f>
        <v>44493</v>
      </c>
      <c r="F467" s="27" t="e">
        <f t="shared" si="430"/>
        <v>#REF!</v>
      </c>
      <c r="G467" s="27" t="e">
        <f t="shared" si="430"/>
        <v>#REF!</v>
      </c>
      <c r="H467" s="27" t="e">
        <f t="shared" si="431"/>
        <v>#REF!</v>
      </c>
      <c r="I467" s="27" t="e">
        <f t="shared" si="432"/>
        <v>#REF!</v>
      </c>
      <c r="J467" s="115" t="e">
        <f t="shared" si="433"/>
        <v>#REF!</v>
      </c>
      <c r="K467" s="27" t="e">
        <f t="shared" si="434"/>
        <v>#REF!</v>
      </c>
      <c r="L467" s="44" t="e">
        <f t="shared" si="435"/>
        <v>#REF!</v>
      </c>
      <c r="M467" s="27" t="e">
        <f t="shared" si="436"/>
        <v>#REF!</v>
      </c>
    </row>
    <row r="468" spans="1:13" hidden="1" x14ac:dyDescent="0.2">
      <c r="A468" s="253">
        <v>43</v>
      </c>
      <c r="B468" s="254" t="s">
        <v>729</v>
      </c>
      <c r="C468" s="242">
        <f t="shared" si="429"/>
        <v>44492</v>
      </c>
      <c r="D468" s="243">
        <f>D467+3</f>
        <v>44498</v>
      </c>
      <c r="E468" s="243">
        <f>E467+6</f>
        <v>44499</v>
      </c>
      <c r="F468" s="27" t="e">
        <f t="shared" si="430"/>
        <v>#REF!</v>
      </c>
      <c r="G468" s="27" t="e">
        <f t="shared" si="430"/>
        <v>#REF!</v>
      </c>
      <c r="H468" s="27" t="e">
        <f t="shared" si="431"/>
        <v>#REF!</v>
      </c>
      <c r="I468" s="27" t="e">
        <f t="shared" si="432"/>
        <v>#REF!</v>
      </c>
      <c r="J468" s="115" t="e">
        <f t="shared" si="433"/>
        <v>#REF!</v>
      </c>
      <c r="K468" s="27" t="e">
        <f t="shared" si="434"/>
        <v>#REF!</v>
      </c>
      <c r="L468" s="44" t="e">
        <f t="shared" si="435"/>
        <v>#REF!</v>
      </c>
      <c r="M468" s="27" t="e">
        <f t="shared" si="436"/>
        <v>#REF!</v>
      </c>
    </row>
    <row r="469" spans="1:13" hidden="1" x14ac:dyDescent="0.2">
      <c r="A469" s="253">
        <v>44</v>
      </c>
      <c r="B469" s="254" t="s">
        <v>733</v>
      </c>
      <c r="C469" s="242">
        <f t="shared" si="429"/>
        <v>44499</v>
      </c>
      <c r="D469" s="243">
        <f>D468+12</f>
        <v>44510</v>
      </c>
      <c r="E469" s="243">
        <f>E468+7</f>
        <v>44506</v>
      </c>
      <c r="F469" s="29" t="e">
        <f t="shared" si="430"/>
        <v>#REF!</v>
      </c>
      <c r="G469" s="29" t="e">
        <f t="shared" si="430"/>
        <v>#REF!</v>
      </c>
      <c r="H469" s="29" t="e">
        <f t="shared" si="431"/>
        <v>#REF!</v>
      </c>
      <c r="I469" s="29" t="e">
        <f t="shared" si="432"/>
        <v>#REF!</v>
      </c>
      <c r="J469" s="106" t="e">
        <f t="shared" si="433"/>
        <v>#REF!</v>
      </c>
      <c r="K469" s="29" t="e">
        <f t="shared" si="434"/>
        <v>#REF!</v>
      </c>
      <c r="L469" s="43" t="e">
        <f t="shared" si="435"/>
        <v>#REF!</v>
      </c>
      <c r="M469" s="29" t="e">
        <f t="shared" si="436"/>
        <v>#REF!</v>
      </c>
    </row>
    <row r="470" spans="1:13" hidden="1" x14ac:dyDescent="0.2">
      <c r="A470" s="253">
        <v>45</v>
      </c>
      <c r="B470" s="254" t="s">
        <v>747</v>
      </c>
      <c r="C470" s="242">
        <f t="shared" si="429"/>
        <v>44507</v>
      </c>
      <c r="D470" s="243">
        <f>D469+7</f>
        <v>44517</v>
      </c>
      <c r="E470" s="243">
        <f>E469+8</f>
        <v>44514</v>
      </c>
      <c r="F470" s="29" t="e">
        <f t="shared" si="430"/>
        <v>#REF!</v>
      </c>
      <c r="G470" s="29" t="e">
        <f t="shared" si="430"/>
        <v>#REF!</v>
      </c>
      <c r="H470" s="29" t="e">
        <f t="shared" si="431"/>
        <v>#REF!</v>
      </c>
      <c r="I470" s="29" t="e">
        <f t="shared" si="432"/>
        <v>#REF!</v>
      </c>
      <c r="J470" s="106" t="e">
        <f t="shared" si="433"/>
        <v>#REF!</v>
      </c>
      <c r="K470" s="29" t="e">
        <f t="shared" si="434"/>
        <v>#REF!</v>
      </c>
      <c r="L470" s="43" t="e">
        <f t="shared" si="435"/>
        <v>#REF!</v>
      </c>
      <c r="M470" s="29" t="e">
        <f t="shared" si="436"/>
        <v>#REF!</v>
      </c>
    </row>
    <row r="471" spans="1:13" hidden="1" x14ac:dyDescent="0.2">
      <c r="A471" s="253">
        <v>47</v>
      </c>
      <c r="B471" s="254" t="s">
        <v>748</v>
      </c>
      <c r="C471" s="242">
        <f t="shared" si="429"/>
        <v>44516</v>
      </c>
      <c r="D471" s="243">
        <f>D470+10</f>
        <v>44527</v>
      </c>
      <c r="E471" s="243">
        <f>E470+9</f>
        <v>44523</v>
      </c>
      <c r="F471" s="29" t="e">
        <f t="shared" si="430"/>
        <v>#REF!</v>
      </c>
      <c r="G471" s="29" t="e">
        <f t="shared" si="430"/>
        <v>#REF!</v>
      </c>
      <c r="H471" s="29" t="e">
        <f t="shared" si="431"/>
        <v>#REF!</v>
      </c>
      <c r="I471" s="29" t="e">
        <f t="shared" si="432"/>
        <v>#REF!</v>
      </c>
      <c r="J471" s="106" t="e">
        <f t="shared" si="433"/>
        <v>#REF!</v>
      </c>
      <c r="K471" s="29" t="e">
        <f t="shared" si="434"/>
        <v>#REF!</v>
      </c>
      <c r="L471" s="43" t="e">
        <f t="shared" si="435"/>
        <v>#REF!</v>
      </c>
      <c r="M471" s="29" t="e">
        <f t="shared" si="436"/>
        <v>#REF!</v>
      </c>
    </row>
    <row r="472" spans="1:13" hidden="1" x14ac:dyDescent="0.2">
      <c r="A472" s="253">
        <v>48</v>
      </c>
      <c r="B472" s="254" t="s">
        <v>778</v>
      </c>
      <c r="C472" s="242">
        <f t="shared" si="429"/>
        <v>44529</v>
      </c>
      <c r="D472" s="243">
        <f>D471+6</f>
        <v>44533</v>
      </c>
      <c r="E472" s="243">
        <f>E471+13</f>
        <v>44536</v>
      </c>
      <c r="F472" s="29" t="e">
        <f t="shared" si="430"/>
        <v>#REF!</v>
      </c>
      <c r="G472" s="29" t="e">
        <f t="shared" si="430"/>
        <v>#REF!</v>
      </c>
      <c r="H472" s="29" t="e">
        <f t="shared" ref="H472:H511" si="437">H471+7</f>
        <v>#REF!</v>
      </c>
      <c r="I472" s="29" t="e">
        <f t="shared" ref="I472:I511" si="438">I471+7</f>
        <v>#REF!</v>
      </c>
      <c r="J472" s="106" t="e">
        <f t="shared" si="433"/>
        <v>#REF!</v>
      </c>
      <c r="K472" s="29" t="e">
        <f t="shared" ref="K472:K511" si="439">K471+7</f>
        <v>#REF!</v>
      </c>
      <c r="L472" s="43" t="e">
        <f t="shared" ref="L472:L511" si="440">L471+7</f>
        <v>#REF!</v>
      </c>
      <c r="M472" s="29" t="e">
        <f t="shared" si="436"/>
        <v>#REF!</v>
      </c>
    </row>
    <row r="473" spans="1:13" hidden="1" x14ac:dyDescent="0.2">
      <c r="A473" s="253">
        <v>49</v>
      </c>
      <c r="B473" s="254" t="s">
        <v>779</v>
      </c>
      <c r="C473" s="242">
        <f t="shared" si="429"/>
        <v>44535</v>
      </c>
      <c r="D473" s="243">
        <f>D472+6</f>
        <v>44539</v>
      </c>
      <c r="E473" s="243">
        <f>E472+6</f>
        <v>44542</v>
      </c>
      <c r="F473" s="27" t="e">
        <f t="shared" si="430"/>
        <v>#REF!</v>
      </c>
      <c r="G473" s="27" t="e">
        <f t="shared" si="430"/>
        <v>#REF!</v>
      </c>
      <c r="H473" s="27" t="e">
        <f t="shared" si="437"/>
        <v>#REF!</v>
      </c>
      <c r="I473" s="27" t="e">
        <f t="shared" si="438"/>
        <v>#REF!</v>
      </c>
      <c r="J473" s="115" t="e">
        <f t="shared" si="433"/>
        <v>#REF!</v>
      </c>
      <c r="K473" s="27" t="e">
        <f t="shared" si="439"/>
        <v>#REF!</v>
      </c>
      <c r="L473" s="44" t="e">
        <f t="shared" si="440"/>
        <v>#REF!</v>
      </c>
      <c r="M473" s="27" t="e">
        <f t="shared" si="436"/>
        <v>#REF!</v>
      </c>
    </row>
    <row r="474" spans="1:13" hidden="1" x14ac:dyDescent="0.2">
      <c r="A474" s="253">
        <v>50</v>
      </c>
      <c r="B474" s="254" t="s">
        <v>780</v>
      </c>
      <c r="C474" s="242">
        <f t="shared" si="429"/>
        <v>44541</v>
      </c>
      <c r="D474" s="243">
        <f>D473+7</f>
        <v>44546</v>
      </c>
      <c r="E474" s="243">
        <f>E473+6</f>
        <v>44548</v>
      </c>
      <c r="F474" s="29" t="e">
        <f t="shared" si="430"/>
        <v>#REF!</v>
      </c>
      <c r="G474" s="29" t="e">
        <f t="shared" si="430"/>
        <v>#REF!</v>
      </c>
      <c r="H474" s="29" t="e">
        <f t="shared" si="437"/>
        <v>#REF!</v>
      </c>
      <c r="I474" s="29" t="e">
        <f t="shared" si="438"/>
        <v>#REF!</v>
      </c>
      <c r="J474" s="106" t="e">
        <f t="shared" si="433"/>
        <v>#REF!</v>
      </c>
      <c r="K474" s="29" t="e">
        <f t="shared" si="439"/>
        <v>#REF!</v>
      </c>
      <c r="L474" s="43" t="e">
        <f t="shared" si="440"/>
        <v>#REF!</v>
      </c>
      <c r="M474" s="29" t="e">
        <f t="shared" si="436"/>
        <v>#REF!</v>
      </c>
    </row>
    <row r="475" spans="1:13" hidden="1" x14ac:dyDescent="0.2">
      <c r="A475" s="253">
        <v>51</v>
      </c>
      <c r="B475" s="254" t="s">
        <v>762</v>
      </c>
      <c r="C475" s="242">
        <f t="shared" si="429"/>
        <v>44548</v>
      </c>
      <c r="D475" s="243">
        <f>D474+8</f>
        <v>44554</v>
      </c>
      <c r="E475" s="243">
        <f>E474+7</f>
        <v>44555</v>
      </c>
      <c r="F475" s="29" t="e">
        <f t="shared" si="430"/>
        <v>#REF!</v>
      </c>
      <c r="G475" s="29" t="e">
        <f t="shared" si="430"/>
        <v>#REF!</v>
      </c>
      <c r="H475" s="29" t="e">
        <f t="shared" si="437"/>
        <v>#REF!</v>
      </c>
      <c r="I475" s="29" t="e">
        <f t="shared" si="438"/>
        <v>#REF!</v>
      </c>
      <c r="J475" s="106" t="e">
        <f t="shared" si="433"/>
        <v>#REF!</v>
      </c>
      <c r="K475" s="29" t="e">
        <f t="shared" si="439"/>
        <v>#REF!</v>
      </c>
      <c r="L475" s="43" t="e">
        <f t="shared" si="440"/>
        <v>#REF!</v>
      </c>
      <c r="M475" s="29" t="e">
        <f t="shared" si="436"/>
        <v>#REF!</v>
      </c>
    </row>
    <row r="476" spans="1:13" hidden="1" x14ac:dyDescent="0.2">
      <c r="A476" s="253">
        <v>52</v>
      </c>
      <c r="B476" s="254" t="s">
        <v>792</v>
      </c>
      <c r="C476" s="242">
        <f t="shared" si="429"/>
        <v>44555</v>
      </c>
      <c r="D476" s="243">
        <f>D475+6</f>
        <v>44560</v>
      </c>
      <c r="E476" s="243">
        <f>E475+7</f>
        <v>44562</v>
      </c>
      <c r="F476" s="27" t="e">
        <f t="shared" si="430"/>
        <v>#REF!</v>
      </c>
      <c r="G476" s="27" t="e">
        <f t="shared" si="430"/>
        <v>#REF!</v>
      </c>
      <c r="H476" s="27" t="e">
        <f t="shared" si="437"/>
        <v>#REF!</v>
      </c>
      <c r="I476" s="27" t="e">
        <f t="shared" si="438"/>
        <v>#REF!</v>
      </c>
      <c r="J476" s="115" t="e">
        <f t="shared" si="433"/>
        <v>#REF!</v>
      </c>
      <c r="K476" s="27" t="e">
        <f t="shared" si="439"/>
        <v>#REF!</v>
      </c>
      <c r="L476" s="44" t="e">
        <f t="shared" si="440"/>
        <v>#REF!</v>
      </c>
      <c r="M476" s="27" t="e">
        <f t="shared" si="436"/>
        <v>#REF!</v>
      </c>
    </row>
    <row r="477" spans="1:13" hidden="1" x14ac:dyDescent="0.2">
      <c r="A477" s="253">
        <v>1</v>
      </c>
      <c r="B477" s="254" t="s">
        <v>793</v>
      </c>
      <c r="C477" s="242">
        <f t="shared" si="429"/>
        <v>44561</v>
      </c>
      <c r="D477" s="243">
        <f>D476+7</f>
        <v>44567</v>
      </c>
      <c r="E477" s="243">
        <f>E476+6</f>
        <v>44568</v>
      </c>
      <c r="F477" s="29" t="e">
        <f t="shared" si="430"/>
        <v>#REF!</v>
      </c>
      <c r="G477" s="29" t="e">
        <f t="shared" si="430"/>
        <v>#REF!</v>
      </c>
      <c r="H477" s="29" t="e">
        <f t="shared" si="437"/>
        <v>#REF!</v>
      </c>
      <c r="I477" s="29" t="e">
        <f t="shared" si="438"/>
        <v>#REF!</v>
      </c>
      <c r="J477" s="106" t="e">
        <f t="shared" si="433"/>
        <v>#REF!</v>
      </c>
      <c r="K477" s="29" t="e">
        <f t="shared" si="439"/>
        <v>#REF!</v>
      </c>
      <c r="L477" s="43" t="e">
        <f t="shared" si="440"/>
        <v>#REF!</v>
      </c>
      <c r="M477" s="29" t="e">
        <f t="shared" si="436"/>
        <v>#REF!</v>
      </c>
    </row>
    <row r="478" spans="1:13" hidden="1" x14ac:dyDescent="0.2">
      <c r="A478" s="253">
        <v>2</v>
      </c>
      <c r="B478" s="254" t="s">
        <v>799</v>
      </c>
      <c r="C478" s="242">
        <f t="shared" si="429"/>
        <v>44568</v>
      </c>
      <c r="D478" s="243">
        <f>D477+7</f>
        <v>44574</v>
      </c>
      <c r="E478" s="243">
        <f>E477+7</f>
        <v>44575</v>
      </c>
      <c r="F478" s="29" t="e">
        <f t="shared" si="430"/>
        <v>#REF!</v>
      </c>
      <c r="G478" s="29" t="e">
        <f t="shared" si="430"/>
        <v>#REF!</v>
      </c>
      <c r="H478" s="29" t="e">
        <f t="shared" si="437"/>
        <v>#REF!</v>
      </c>
      <c r="I478" s="29" t="e">
        <f t="shared" si="438"/>
        <v>#REF!</v>
      </c>
      <c r="J478" s="106" t="e">
        <f t="shared" si="433"/>
        <v>#REF!</v>
      </c>
      <c r="K478" s="29" t="e">
        <f t="shared" si="439"/>
        <v>#REF!</v>
      </c>
      <c r="L478" s="43" t="e">
        <f t="shared" si="440"/>
        <v>#REF!</v>
      </c>
      <c r="M478" s="29" t="e">
        <f t="shared" si="436"/>
        <v>#REF!</v>
      </c>
    </row>
    <row r="479" spans="1:13" hidden="1" x14ac:dyDescent="0.2">
      <c r="A479" s="253">
        <v>3</v>
      </c>
      <c r="B479" s="254" t="s">
        <v>837</v>
      </c>
      <c r="C479" s="242">
        <f t="shared" si="429"/>
        <v>44575</v>
      </c>
      <c r="D479" s="243">
        <f>D478+8</f>
        <v>44582</v>
      </c>
      <c r="E479" s="243">
        <f>E478+7</f>
        <v>44582</v>
      </c>
      <c r="F479" s="27" t="e">
        <f t="shared" si="430"/>
        <v>#REF!</v>
      </c>
      <c r="G479" s="27" t="e">
        <f t="shared" si="430"/>
        <v>#REF!</v>
      </c>
      <c r="H479" s="27" t="e">
        <f t="shared" si="437"/>
        <v>#REF!</v>
      </c>
      <c r="I479" s="27" t="e">
        <f t="shared" si="438"/>
        <v>#REF!</v>
      </c>
      <c r="J479" s="115" t="e">
        <f t="shared" si="433"/>
        <v>#REF!</v>
      </c>
      <c r="K479" s="27" t="e">
        <f t="shared" si="439"/>
        <v>#REF!</v>
      </c>
      <c r="L479" s="44" t="e">
        <f t="shared" si="440"/>
        <v>#REF!</v>
      </c>
      <c r="M479" s="27" t="e">
        <f t="shared" si="436"/>
        <v>#REF!</v>
      </c>
    </row>
    <row r="480" spans="1:13" hidden="1" x14ac:dyDescent="0.2">
      <c r="A480" s="253">
        <v>4</v>
      </c>
      <c r="B480" s="254" t="s">
        <v>838</v>
      </c>
      <c r="C480" s="242">
        <f t="shared" si="429"/>
        <v>44582</v>
      </c>
      <c r="D480" s="243">
        <f>D479+6</f>
        <v>44588</v>
      </c>
      <c r="E480" s="243">
        <f>E479+7</f>
        <v>44589</v>
      </c>
      <c r="F480" s="29" t="e">
        <f t="shared" si="430"/>
        <v>#REF!</v>
      </c>
      <c r="G480" s="29" t="e">
        <f t="shared" si="430"/>
        <v>#REF!</v>
      </c>
      <c r="H480" s="29" t="e">
        <f t="shared" si="437"/>
        <v>#REF!</v>
      </c>
      <c r="I480" s="29" t="e">
        <f t="shared" si="438"/>
        <v>#REF!</v>
      </c>
      <c r="J480" s="106" t="e">
        <f t="shared" si="433"/>
        <v>#REF!</v>
      </c>
      <c r="K480" s="29" t="e">
        <f t="shared" si="439"/>
        <v>#REF!</v>
      </c>
      <c r="L480" s="43" t="e">
        <f t="shared" si="440"/>
        <v>#REF!</v>
      </c>
      <c r="M480" s="29" t="e">
        <f t="shared" si="436"/>
        <v>#REF!</v>
      </c>
    </row>
    <row r="481" spans="1:13" hidden="1" x14ac:dyDescent="0.2">
      <c r="A481" s="267">
        <v>5</v>
      </c>
      <c r="B481" s="299" t="s">
        <v>814</v>
      </c>
      <c r="C481" s="300">
        <f t="shared" si="429"/>
        <v>44593</v>
      </c>
      <c r="D481" s="294">
        <f>D480+10</f>
        <v>44598</v>
      </c>
      <c r="E481" s="294">
        <f>E480+11</f>
        <v>44600</v>
      </c>
      <c r="F481" s="29" t="e">
        <f t="shared" si="430"/>
        <v>#REF!</v>
      </c>
      <c r="G481" s="29" t="e">
        <f t="shared" si="430"/>
        <v>#REF!</v>
      </c>
      <c r="H481" s="29" t="e">
        <f t="shared" si="437"/>
        <v>#REF!</v>
      </c>
      <c r="I481" s="29" t="e">
        <f t="shared" si="438"/>
        <v>#REF!</v>
      </c>
      <c r="J481" s="106" t="e">
        <f t="shared" si="433"/>
        <v>#REF!</v>
      </c>
      <c r="K481" s="29" t="e">
        <f t="shared" si="439"/>
        <v>#REF!</v>
      </c>
      <c r="L481" s="43" t="e">
        <f t="shared" si="440"/>
        <v>#REF!</v>
      </c>
      <c r="M481" s="29" t="e">
        <f t="shared" si="436"/>
        <v>#REF!</v>
      </c>
    </row>
    <row r="482" spans="1:13" hidden="1" x14ac:dyDescent="0.2">
      <c r="A482" s="267">
        <v>6</v>
      </c>
      <c r="B482" s="299" t="s">
        <v>819</v>
      </c>
      <c r="C482" s="300">
        <f t="shared" si="429"/>
        <v>44597</v>
      </c>
      <c r="D482" s="294">
        <v>44601</v>
      </c>
      <c r="E482" s="294">
        <v>44604</v>
      </c>
      <c r="F482" s="29" t="e">
        <f t="shared" si="430"/>
        <v>#REF!</v>
      </c>
      <c r="G482" s="29" t="e">
        <f t="shared" si="430"/>
        <v>#REF!</v>
      </c>
      <c r="H482" s="29" t="e">
        <f t="shared" si="437"/>
        <v>#REF!</v>
      </c>
      <c r="I482" s="29" t="e">
        <f t="shared" si="438"/>
        <v>#REF!</v>
      </c>
      <c r="J482" s="106" t="e">
        <f t="shared" si="433"/>
        <v>#REF!</v>
      </c>
      <c r="K482" s="29" t="e">
        <f t="shared" si="439"/>
        <v>#REF!</v>
      </c>
      <c r="L482" s="43" t="e">
        <f t="shared" si="440"/>
        <v>#REF!</v>
      </c>
      <c r="M482" s="29" t="e">
        <f t="shared" si="436"/>
        <v>#REF!</v>
      </c>
    </row>
    <row r="483" spans="1:13" hidden="1" x14ac:dyDescent="0.2">
      <c r="A483" s="253">
        <v>7</v>
      </c>
      <c r="B483" s="254" t="s">
        <v>852</v>
      </c>
      <c r="C483" s="242">
        <f t="shared" si="429"/>
        <v>44604</v>
      </c>
      <c r="D483" s="243">
        <v>44610</v>
      </c>
      <c r="E483" s="243">
        <v>44611</v>
      </c>
      <c r="F483" s="29" t="e">
        <f t="shared" si="430"/>
        <v>#REF!</v>
      </c>
      <c r="G483" s="29" t="e">
        <f t="shared" si="430"/>
        <v>#REF!</v>
      </c>
      <c r="H483" s="29" t="e">
        <f t="shared" si="437"/>
        <v>#REF!</v>
      </c>
      <c r="I483" s="29" t="e">
        <f t="shared" si="438"/>
        <v>#REF!</v>
      </c>
      <c r="J483" s="106" t="e">
        <f t="shared" si="433"/>
        <v>#REF!</v>
      </c>
      <c r="K483" s="29" t="e">
        <f t="shared" si="439"/>
        <v>#REF!</v>
      </c>
      <c r="L483" s="43" t="e">
        <f t="shared" si="440"/>
        <v>#REF!</v>
      </c>
      <c r="M483" s="29" t="e">
        <f t="shared" si="436"/>
        <v>#REF!</v>
      </c>
    </row>
    <row r="484" spans="1:13" hidden="1" x14ac:dyDescent="0.2">
      <c r="A484" s="267">
        <v>8</v>
      </c>
      <c r="B484" s="299" t="s">
        <v>853</v>
      </c>
      <c r="C484" s="300">
        <f t="shared" si="429"/>
        <v>44611</v>
      </c>
      <c r="D484" s="295">
        <v>44615</v>
      </c>
      <c r="E484" s="295">
        <v>44618</v>
      </c>
      <c r="F484" s="27" t="e">
        <f t="shared" si="430"/>
        <v>#REF!</v>
      </c>
      <c r="G484" s="27" t="e">
        <f t="shared" si="430"/>
        <v>#REF!</v>
      </c>
      <c r="H484" s="27" t="e">
        <f t="shared" si="437"/>
        <v>#REF!</v>
      </c>
      <c r="I484" s="27" t="e">
        <f t="shared" si="438"/>
        <v>#REF!</v>
      </c>
      <c r="J484" s="115" t="e">
        <f t="shared" si="433"/>
        <v>#REF!</v>
      </c>
      <c r="K484" s="27" t="e">
        <f t="shared" si="439"/>
        <v>#REF!</v>
      </c>
      <c r="L484" s="44" t="e">
        <f t="shared" si="440"/>
        <v>#REF!</v>
      </c>
      <c r="M484" s="27" t="e">
        <f t="shared" si="436"/>
        <v>#REF!</v>
      </c>
    </row>
    <row r="485" spans="1:13" hidden="1" x14ac:dyDescent="0.2">
      <c r="A485" s="267">
        <v>9</v>
      </c>
      <c r="B485" s="299" t="s">
        <v>854</v>
      </c>
      <c r="C485" s="300">
        <f t="shared" si="429"/>
        <v>44618</v>
      </c>
      <c r="D485" s="294">
        <v>44624</v>
      </c>
      <c r="E485" s="294">
        <v>44625</v>
      </c>
      <c r="F485" s="29" t="e">
        <f t="shared" si="430"/>
        <v>#REF!</v>
      </c>
      <c r="G485" s="29" t="e">
        <f t="shared" si="430"/>
        <v>#REF!</v>
      </c>
      <c r="H485" s="29" t="e">
        <f t="shared" si="437"/>
        <v>#REF!</v>
      </c>
      <c r="I485" s="29" t="e">
        <f t="shared" si="438"/>
        <v>#REF!</v>
      </c>
      <c r="J485" s="106" t="e">
        <f t="shared" si="433"/>
        <v>#REF!</v>
      </c>
      <c r="K485" s="29" t="e">
        <f t="shared" si="439"/>
        <v>#REF!</v>
      </c>
      <c r="L485" s="43" t="e">
        <f t="shared" si="440"/>
        <v>#REF!</v>
      </c>
      <c r="M485" s="29" t="e">
        <f t="shared" si="436"/>
        <v>#REF!</v>
      </c>
    </row>
    <row r="486" spans="1:13" hidden="1" x14ac:dyDescent="0.2">
      <c r="A486" s="267">
        <v>10</v>
      </c>
      <c r="B486" s="299" t="s">
        <v>855</v>
      </c>
      <c r="C486" s="300">
        <f t="shared" si="429"/>
        <v>44625</v>
      </c>
      <c r="D486" s="294">
        <v>44631</v>
      </c>
      <c r="E486" s="294">
        <v>44632</v>
      </c>
      <c r="F486" s="29" t="e">
        <f t="shared" si="430"/>
        <v>#REF!</v>
      </c>
      <c r="G486" s="29" t="e">
        <f t="shared" si="430"/>
        <v>#REF!</v>
      </c>
      <c r="H486" s="29" t="e">
        <f t="shared" si="437"/>
        <v>#REF!</v>
      </c>
      <c r="I486" s="29" t="e">
        <f t="shared" si="438"/>
        <v>#REF!</v>
      </c>
      <c r="J486" s="106" t="e">
        <f t="shared" si="433"/>
        <v>#REF!</v>
      </c>
      <c r="K486" s="29" t="e">
        <f t="shared" si="439"/>
        <v>#REF!</v>
      </c>
      <c r="L486" s="43" t="e">
        <f t="shared" si="440"/>
        <v>#REF!</v>
      </c>
      <c r="M486" s="29" t="e">
        <f t="shared" si="436"/>
        <v>#REF!</v>
      </c>
    </row>
    <row r="487" spans="1:13" hidden="1" x14ac:dyDescent="0.2">
      <c r="A487" s="267">
        <v>11</v>
      </c>
      <c r="B487" s="299" t="s">
        <v>856</v>
      </c>
      <c r="C487" s="300">
        <f t="shared" si="429"/>
        <v>44632</v>
      </c>
      <c r="D487" s="294">
        <v>44636</v>
      </c>
      <c r="E487" s="294">
        <v>44639</v>
      </c>
      <c r="F487" s="27" t="e">
        <f t="shared" si="430"/>
        <v>#REF!</v>
      </c>
      <c r="G487" s="27" t="e">
        <f t="shared" si="430"/>
        <v>#REF!</v>
      </c>
      <c r="H487" s="27" t="e">
        <f t="shared" si="437"/>
        <v>#REF!</v>
      </c>
      <c r="I487" s="27" t="e">
        <f t="shared" si="438"/>
        <v>#REF!</v>
      </c>
      <c r="J487" s="115" t="e">
        <f t="shared" si="433"/>
        <v>#REF!</v>
      </c>
      <c r="K487" s="27" t="e">
        <f t="shared" si="439"/>
        <v>#REF!</v>
      </c>
      <c r="L487" s="44" t="e">
        <f t="shared" si="440"/>
        <v>#REF!</v>
      </c>
      <c r="M487" s="27" t="e">
        <f t="shared" si="436"/>
        <v>#REF!</v>
      </c>
    </row>
    <row r="488" spans="1:13" hidden="1" x14ac:dyDescent="0.2">
      <c r="A488" s="261">
        <v>12</v>
      </c>
      <c r="B488" s="230" t="s">
        <v>863</v>
      </c>
      <c r="C488" s="300">
        <f t="shared" si="429"/>
        <v>44639</v>
      </c>
      <c r="D488" s="295">
        <v>44645</v>
      </c>
      <c r="E488" s="294">
        <v>44646</v>
      </c>
      <c r="F488" s="47" t="e">
        <f t="shared" si="430"/>
        <v>#REF!</v>
      </c>
      <c r="G488" s="47" t="e">
        <f t="shared" si="430"/>
        <v>#REF!</v>
      </c>
      <c r="H488" s="47" t="e">
        <f t="shared" si="437"/>
        <v>#REF!</v>
      </c>
      <c r="I488" s="47" t="e">
        <f t="shared" si="438"/>
        <v>#REF!</v>
      </c>
      <c r="J488" s="140" t="e">
        <f t="shared" si="433"/>
        <v>#REF!</v>
      </c>
      <c r="K488" s="47" t="e">
        <f t="shared" si="439"/>
        <v>#REF!</v>
      </c>
      <c r="L488" s="126" t="e">
        <f t="shared" si="440"/>
        <v>#REF!</v>
      </c>
      <c r="M488" s="47" t="e">
        <f t="shared" si="436"/>
        <v>#REF!</v>
      </c>
    </row>
    <row r="489" spans="1:13" hidden="1" x14ac:dyDescent="0.2">
      <c r="A489" s="267">
        <v>13</v>
      </c>
      <c r="B489" s="299" t="s">
        <v>890</v>
      </c>
      <c r="C489" s="300">
        <f t="shared" si="429"/>
        <v>44646</v>
      </c>
      <c r="D489" s="294">
        <f t="shared" ref="D489:D552" si="441">E489-2</f>
        <v>44651</v>
      </c>
      <c r="E489" s="294">
        <f>E488+7</f>
        <v>44653</v>
      </c>
      <c r="F489" s="29" t="e">
        <f t="shared" si="430"/>
        <v>#REF!</v>
      </c>
      <c r="G489" s="29" t="e">
        <f t="shared" si="430"/>
        <v>#REF!</v>
      </c>
      <c r="H489" s="29" t="e">
        <f t="shared" si="437"/>
        <v>#REF!</v>
      </c>
      <c r="I489" s="29" t="e">
        <f t="shared" si="438"/>
        <v>#REF!</v>
      </c>
      <c r="J489" s="106" t="e">
        <f t="shared" si="433"/>
        <v>#REF!</v>
      </c>
      <c r="K489" s="29" t="e">
        <f t="shared" si="439"/>
        <v>#REF!</v>
      </c>
      <c r="L489" s="43" t="e">
        <f t="shared" si="440"/>
        <v>#REF!</v>
      </c>
      <c r="M489" s="29" t="e">
        <f t="shared" si="436"/>
        <v>#REF!</v>
      </c>
    </row>
    <row r="490" spans="1:13" hidden="1" x14ac:dyDescent="0.2">
      <c r="A490" s="253">
        <v>13</v>
      </c>
      <c r="B490" s="254" t="s">
        <v>896</v>
      </c>
      <c r="C490" s="242">
        <f t="shared" si="429"/>
        <v>44648</v>
      </c>
      <c r="D490" s="243">
        <f t="shared" si="441"/>
        <v>44653</v>
      </c>
      <c r="E490" s="243">
        <v>44655</v>
      </c>
      <c r="F490" s="27" t="e">
        <f t="shared" ref="F490:G511" si="442">F489+7</f>
        <v>#REF!</v>
      </c>
      <c r="G490" s="27" t="e">
        <f t="shared" si="442"/>
        <v>#REF!</v>
      </c>
      <c r="H490" s="27" t="e">
        <f t="shared" si="437"/>
        <v>#REF!</v>
      </c>
      <c r="I490" s="27" t="e">
        <f t="shared" si="438"/>
        <v>#REF!</v>
      </c>
      <c r="J490" s="115" t="e">
        <f t="shared" ref="J490:J511" si="443">J489+7</f>
        <v>#REF!</v>
      </c>
      <c r="K490" s="27" t="e">
        <f t="shared" si="439"/>
        <v>#REF!</v>
      </c>
      <c r="L490" s="44" t="e">
        <f t="shared" si="440"/>
        <v>#REF!</v>
      </c>
      <c r="M490" s="27" t="e">
        <f t="shared" ref="M490:M511" si="444">M489+7</f>
        <v>#REF!</v>
      </c>
    </row>
    <row r="491" spans="1:13" hidden="1" x14ac:dyDescent="0.2">
      <c r="A491" s="267">
        <v>14</v>
      </c>
      <c r="B491" s="299" t="s">
        <v>906</v>
      </c>
      <c r="C491" s="300">
        <f t="shared" si="429"/>
        <v>44653</v>
      </c>
      <c r="D491" s="294">
        <f t="shared" si="441"/>
        <v>44658</v>
      </c>
      <c r="E491" s="294">
        <f>E489+7</f>
        <v>44660</v>
      </c>
      <c r="F491" s="29" t="e">
        <f t="shared" si="442"/>
        <v>#REF!</v>
      </c>
      <c r="G491" s="29" t="e">
        <f t="shared" si="442"/>
        <v>#REF!</v>
      </c>
      <c r="H491" s="29" t="e">
        <f t="shared" si="437"/>
        <v>#REF!</v>
      </c>
      <c r="I491" s="29" t="e">
        <f t="shared" si="438"/>
        <v>#REF!</v>
      </c>
      <c r="J491" s="106" t="e">
        <f t="shared" si="443"/>
        <v>#REF!</v>
      </c>
      <c r="K491" s="29" t="e">
        <f t="shared" si="439"/>
        <v>#REF!</v>
      </c>
      <c r="L491" s="43" t="e">
        <f t="shared" si="440"/>
        <v>#REF!</v>
      </c>
      <c r="M491" s="29" t="e">
        <f t="shared" si="444"/>
        <v>#REF!</v>
      </c>
    </row>
    <row r="492" spans="1:13" hidden="1" x14ac:dyDescent="0.2">
      <c r="A492" s="267">
        <v>15</v>
      </c>
      <c r="B492" s="299" t="s">
        <v>907</v>
      </c>
      <c r="C492" s="300">
        <f t="shared" si="429"/>
        <v>44667</v>
      </c>
      <c r="D492" s="294">
        <f t="shared" si="441"/>
        <v>44672</v>
      </c>
      <c r="E492" s="294">
        <f>E491+14</f>
        <v>44674</v>
      </c>
      <c r="F492" s="27" t="e">
        <f t="shared" si="442"/>
        <v>#REF!</v>
      </c>
      <c r="G492" s="27" t="e">
        <f t="shared" si="442"/>
        <v>#REF!</v>
      </c>
      <c r="H492" s="27" t="e">
        <f t="shared" si="437"/>
        <v>#REF!</v>
      </c>
      <c r="I492" s="27" t="e">
        <f t="shared" si="438"/>
        <v>#REF!</v>
      </c>
      <c r="J492" s="115" t="e">
        <f t="shared" si="443"/>
        <v>#REF!</v>
      </c>
      <c r="K492" s="27" t="e">
        <f t="shared" si="439"/>
        <v>#REF!</v>
      </c>
      <c r="L492" s="44" t="e">
        <f t="shared" si="440"/>
        <v>#REF!</v>
      </c>
      <c r="M492" s="27" t="e">
        <f t="shared" si="444"/>
        <v>#REF!</v>
      </c>
    </row>
    <row r="493" spans="1:13" hidden="1" x14ac:dyDescent="0.2">
      <c r="A493" s="267">
        <v>17</v>
      </c>
      <c r="B493" s="299" t="s">
        <v>908</v>
      </c>
      <c r="C493" s="300">
        <f t="shared" si="429"/>
        <v>44674</v>
      </c>
      <c r="D493" s="294">
        <f t="shared" si="441"/>
        <v>44679</v>
      </c>
      <c r="E493" s="294">
        <f>E492+7</f>
        <v>44681</v>
      </c>
      <c r="F493" s="27" t="e">
        <f t="shared" si="442"/>
        <v>#REF!</v>
      </c>
      <c r="G493" s="27" t="e">
        <f t="shared" si="442"/>
        <v>#REF!</v>
      </c>
      <c r="H493" s="27" t="e">
        <f t="shared" si="437"/>
        <v>#REF!</v>
      </c>
      <c r="I493" s="27" t="e">
        <f t="shared" si="438"/>
        <v>#REF!</v>
      </c>
      <c r="J493" s="115" t="e">
        <f t="shared" si="443"/>
        <v>#REF!</v>
      </c>
      <c r="K493" s="27" t="e">
        <f t="shared" si="439"/>
        <v>#REF!</v>
      </c>
      <c r="L493" s="44" t="e">
        <f t="shared" si="440"/>
        <v>#REF!</v>
      </c>
      <c r="M493" s="27" t="e">
        <f t="shared" si="444"/>
        <v>#REF!</v>
      </c>
    </row>
    <row r="494" spans="1:13" hidden="1" x14ac:dyDescent="0.2">
      <c r="A494" s="253">
        <v>18</v>
      </c>
      <c r="B494" s="254" t="s">
        <v>909</v>
      </c>
      <c r="C494" s="242">
        <f t="shared" si="429"/>
        <v>44681</v>
      </c>
      <c r="D494" s="243">
        <f t="shared" si="441"/>
        <v>44686</v>
      </c>
      <c r="E494" s="243">
        <f>E493+7</f>
        <v>44688</v>
      </c>
      <c r="F494" s="29" t="e">
        <f t="shared" si="442"/>
        <v>#REF!</v>
      </c>
      <c r="G494" s="29" t="e">
        <f t="shared" si="442"/>
        <v>#REF!</v>
      </c>
      <c r="H494" s="29" t="e">
        <f t="shared" si="437"/>
        <v>#REF!</v>
      </c>
      <c r="I494" s="29" t="e">
        <f t="shared" si="438"/>
        <v>#REF!</v>
      </c>
      <c r="J494" s="106" t="e">
        <f t="shared" si="443"/>
        <v>#REF!</v>
      </c>
      <c r="K494" s="29" t="e">
        <f t="shared" si="439"/>
        <v>#REF!</v>
      </c>
      <c r="L494" s="43" t="e">
        <f t="shared" si="440"/>
        <v>#REF!</v>
      </c>
      <c r="M494" s="29" t="e">
        <f t="shared" si="444"/>
        <v>#REF!</v>
      </c>
    </row>
    <row r="495" spans="1:13" hidden="1" x14ac:dyDescent="0.2">
      <c r="A495" s="261">
        <v>19</v>
      </c>
      <c r="B495" s="305" t="s">
        <v>934</v>
      </c>
      <c r="C495" s="293">
        <f t="shared" si="429"/>
        <v>44688</v>
      </c>
      <c r="D495" s="294">
        <f t="shared" si="441"/>
        <v>44693</v>
      </c>
      <c r="E495" s="294">
        <f>E494+7</f>
        <v>44695</v>
      </c>
      <c r="F495" s="27" t="e">
        <f t="shared" si="442"/>
        <v>#REF!</v>
      </c>
      <c r="G495" s="27" t="e">
        <f t="shared" si="442"/>
        <v>#REF!</v>
      </c>
      <c r="H495" s="27" t="e">
        <f t="shared" si="437"/>
        <v>#REF!</v>
      </c>
      <c r="I495" s="27" t="e">
        <f t="shared" si="438"/>
        <v>#REF!</v>
      </c>
      <c r="J495" s="115" t="e">
        <f t="shared" si="443"/>
        <v>#REF!</v>
      </c>
      <c r="K495" s="27" t="e">
        <f t="shared" si="439"/>
        <v>#REF!</v>
      </c>
      <c r="L495" s="44" t="e">
        <f t="shared" si="440"/>
        <v>#REF!</v>
      </c>
      <c r="M495" s="27" t="e">
        <f t="shared" si="444"/>
        <v>#REF!</v>
      </c>
    </row>
    <row r="496" spans="1:13" hidden="1" x14ac:dyDescent="0.2">
      <c r="A496" s="267">
        <v>20</v>
      </c>
      <c r="B496" s="299" t="s">
        <v>946</v>
      </c>
      <c r="C496" s="300">
        <f t="shared" si="429"/>
        <v>44695</v>
      </c>
      <c r="D496" s="294">
        <f t="shared" si="441"/>
        <v>44700</v>
      </c>
      <c r="E496" s="294">
        <f>E495+7</f>
        <v>44702</v>
      </c>
      <c r="F496" s="27" t="e">
        <f t="shared" si="442"/>
        <v>#REF!</v>
      </c>
      <c r="G496" s="27" t="e">
        <f t="shared" si="442"/>
        <v>#REF!</v>
      </c>
      <c r="H496" s="27" t="e">
        <f t="shared" si="437"/>
        <v>#REF!</v>
      </c>
      <c r="I496" s="27" t="e">
        <f t="shared" si="438"/>
        <v>#REF!</v>
      </c>
      <c r="J496" s="115" t="e">
        <f t="shared" si="443"/>
        <v>#REF!</v>
      </c>
      <c r="K496" s="27" t="e">
        <f t="shared" si="439"/>
        <v>#REF!</v>
      </c>
      <c r="L496" s="44" t="e">
        <f t="shared" si="440"/>
        <v>#REF!</v>
      </c>
      <c r="M496" s="27" t="e">
        <f t="shared" si="444"/>
        <v>#REF!</v>
      </c>
    </row>
    <row r="497" spans="1:13" hidden="1" x14ac:dyDescent="0.2">
      <c r="A497" s="267">
        <v>22</v>
      </c>
      <c r="B497" s="299" t="s">
        <v>953</v>
      </c>
      <c r="C497" s="300">
        <f t="shared" si="429"/>
        <v>44710</v>
      </c>
      <c r="D497" s="294">
        <f t="shared" si="441"/>
        <v>44715</v>
      </c>
      <c r="E497" s="294">
        <v>44717</v>
      </c>
      <c r="F497" s="27" t="e">
        <f t="shared" si="442"/>
        <v>#REF!</v>
      </c>
      <c r="G497" s="27" t="e">
        <f t="shared" si="442"/>
        <v>#REF!</v>
      </c>
      <c r="H497" s="27" t="e">
        <f t="shared" si="437"/>
        <v>#REF!</v>
      </c>
      <c r="I497" s="27" t="e">
        <f t="shared" si="438"/>
        <v>#REF!</v>
      </c>
      <c r="J497" s="115" t="e">
        <f t="shared" si="443"/>
        <v>#REF!</v>
      </c>
      <c r="K497" s="27" t="e">
        <f t="shared" si="439"/>
        <v>#REF!</v>
      </c>
      <c r="L497" s="44" t="e">
        <f t="shared" si="440"/>
        <v>#REF!</v>
      </c>
      <c r="M497" s="27" t="e">
        <f t="shared" si="444"/>
        <v>#REF!</v>
      </c>
    </row>
    <row r="498" spans="1:13" hidden="1" x14ac:dyDescent="0.2">
      <c r="A498" s="267">
        <v>23</v>
      </c>
      <c r="B498" s="299" t="s">
        <v>954</v>
      </c>
      <c r="C498" s="300">
        <f t="shared" si="429"/>
        <v>44712</v>
      </c>
      <c r="D498" s="294">
        <f t="shared" si="441"/>
        <v>44717</v>
      </c>
      <c r="E498" s="294">
        <v>44719</v>
      </c>
      <c r="F498" s="27" t="e">
        <f t="shared" si="442"/>
        <v>#REF!</v>
      </c>
      <c r="G498" s="27" t="e">
        <f t="shared" si="442"/>
        <v>#REF!</v>
      </c>
      <c r="H498" s="27" t="e">
        <f t="shared" si="437"/>
        <v>#REF!</v>
      </c>
      <c r="I498" s="27" t="e">
        <f t="shared" si="438"/>
        <v>#REF!</v>
      </c>
      <c r="J498" s="115" t="e">
        <f t="shared" si="443"/>
        <v>#REF!</v>
      </c>
      <c r="K498" s="27" t="e">
        <f t="shared" si="439"/>
        <v>#REF!</v>
      </c>
      <c r="L498" s="44" t="e">
        <f t="shared" si="440"/>
        <v>#REF!</v>
      </c>
      <c r="M498" s="27" t="e">
        <f t="shared" si="444"/>
        <v>#REF!</v>
      </c>
    </row>
    <row r="499" spans="1:13" hidden="1" x14ac:dyDescent="0.2">
      <c r="A499" s="253">
        <v>23</v>
      </c>
      <c r="B499" s="254"/>
      <c r="C499" s="242">
        <f t="shared" si="429"/>
        <v>44719</v>
      </c>
      <c r="D499" s="243">
        <f t="shared" si="441"/>
        <v>44724</v>
      </c>
      <c r="E499" s="243">
        <f>E498+7</f>
        <v>44726</v>
      </c>
      <c r="F499" s="29" t="e">
        <f t="shared" si="442"/>
        <v>#REF!</v>
      </c>
      <c r="G499" s="29" t="e">
        <f t="shared" si="442"/>
        <v>#REF!</v>
      </c>
      <c r="H499" s="29" t="e">
        <f t="shared" si="437"/>
        <v>#REF!</v>
      </c>
      <c r="I499" s="29" t="e">
        <f t="shared" si="438"/>
        <v>#REF!</v>
      </c>
      <c r="J499" s="106" t="e">
        <f t="shared" si="443"/>
        <v>#REF!</v>
      </c>
      <c r="K499" s="29" t="e">
        <f t="shared" si="439"/>
        <v>#REF!</v>
      </c>
      <c r="L499" s="43" t="e">
        <f t="shared" si="440"/>
        <v>#REF!</v>
      </c>
      <c r="M499" s="29" t="e">
        <f t="shared" si="444"/>
        <v>#REF!</v>
      </c>
    </row>
    <row r="500" spans="1:13" hidden="1" x14ac:dyDescent="0.2">
      <c r="A500" s="253">
        <v>23</v>
      </c>
      <c r="B500" s="254" t="s">
        <v>948</v>
      </c>
      <c r="C500" s="242">
        <f>D500-2</f>
        <v>44719</v>
      </c>
      <c r="D500" s="243">
        <f t="shared" si="441"/>
        <v>44721</v>
      </c>
      <c r="E500" s="243">
        <v>44723</v>
      </c>
      <c r="F500" s="27" t="e">
        <f t="shared" si="442"/>
        <v>#REF!</v>
      </c>
      <c r="G500" s="27" t="e">
        <f t="shared" si="442"/>
        <v>#REF!</v>
      </c>
      <c r="H500" s="27" t="e">
        <f t="shared" si="437"/>
        <v>#REF!</v>
      </c>
      <c r="I500" s="27" t="e">
        <f t="shared" si="438"/>
        <v>#REF!</v>
      </c>
      <c r="J500" s="115" t="e">
        <f t="shared" si="443"/>
        <v>#REF!</v>
      </c>
      <c r="K500" s="27" t="e">
        <f t="shared" si="439"/>
        <v>#REF!</v>
      </c>
      <c r="L500" s="44" t="e">
        <f t="shared" si="440"/>
        <v>#REF!</v>
      </c>
      <c r="M500" s="27" t="e">
        <f t="shared" si="444"/>
        <v>#REF!</v>
      </c>
    </row>
    <row r="501" spans="1:13" hidden="1" x14ac:dyDescent="0.2">
      <c r="A501" s="267">
        <v>24</v>
      </c>
      <c r="B501" s="299" t="s">
        <v>949</v>
      </c>
      <c r="C501" s="300">
        <f t="shared" ref="C501:C564" si="445">E501-7</f>
        <v>44723</v>
      </c>
      <c r="D501" s="294">
        <f t="shared" si="441"/>
        <v>44728</v>
      </c>
      <c r="E501" s="294">
        <f t="shared" ref="E501:E564" si="446">E500+7</f>
        <v>44730</v>
      </c>
      <c r="F501" s="27" t="e">
        <f t="shared" si="442"/>
        <v>#REF!</v>
      </c>
      <c r="G501" s="27" t="e">
        <f t="shared" si="442"/>
        <v>#REF!</v>
      </c>
      <c r="H501" s="27" t="e">
        <f t="shared" si="437"/>
        <v>#REF!</v>
      </c>
      <c r="I501" s="27" t="e">
        <f t="shared" si="438"/>
        <v>#REF!</v>
      </c>
      <c r="J501" s="115" t="e">
        <f t="shared" si="443"/>
        <v>#REF!</v>
      </c>
      <c r="K501" s="27" t="e">
        <f t="shared" si="439"/>
        <v>#REF!</v>
      </c>
      <c r="L501" s="44" t="e">
        <f t="shared" si="440"/>
        <v>#REF!</v>
      </c>
      <c r="M501" s="27" t="e">
        <f t="shared" si="444"/>
        <v>#REF!</v>
      </c>
    </row>
    <row r="502" spans="1:13" hidden="1" x14ac:dyDescent="0.2">
      <c r="A502" s="267">
        <v>25</v>
      </c>
      <c r="B502" s="299" t="s">
        <v>947</v>
      </c>
      <c r="C502" s="300">
        <f t="shared" si="445"/>
        <v>44730</v>
      </c>
      <c r="D502" s="294">
        <f t="shared" si="441"/>
        <v>44735</v>
      </c>
      <c r="E502" s="294">
        <f t="shared" si="446"/>
        <v>44737</v>
      </c>
      <c r="F502" s="27" t="e">
        <f t="shared" si="442"/>
        <v>#REF!</v>
      </c>
      <c r="G502" s="27" t="e">
        <f t="shared" si="442"/>
        <v>#REF!</v>
      </c>
      <c r="H502" s="27" t="e">
        <f t="shared" si="437"/>
        <v>#REF!</v>
      </c>
      <c r="I502" s="27" t="e">
        <f t="shared" si="438"/>
        <v>#REF!</v>
      </c>
      <c r="J502" s="115" t="e">
        <f t="shared" si="443"/>
        <v>#REF!</v>
      </c>
      <c r="K502" s="27" t="e">
        <f t="shared" si="439"/>
        <v>#REF!</v>
      </c>
      <c r="L502" s="44" t="e">
        <f t="shared" si="440"/>
        <v>#REF!</v>
      </c>
      <c r="M502" s="27" t="e">
        <f t="shared" si="444"/>
        <v>#REF!</v>
      </c>
    </row>
    <row r="503" spans="1:13" hidden="1" x14ac:dyDescent="0.2">
      <c r="A503" s="267">
        <v>26</v>
      </c>
      <c r="B503" s="299" t="s">
        <v>962</v>
      </c>
      <c r="C503" s="300">
        <f t="shared" si="445"/>
        <v>44737</v>
      </c>
      <c r="D503" s="294">
        <f t="shared" si="441"/>
        <v>44742</v>
      </c>
      <c r="E503" s="294">
        <f t="shared" si="446"/>
        <v>44744</v>
      </c>
      <c r="F503" s="27" t="e">
        <f t="shared" si="442"/>
        <v>#REF!</v>
      </c>
      <c r="G503" s="27" t="e">
        <f t="shared" si="442"/>
        <v>#REF!</v>
      </c>
      <c r="H503" s="27" t="e">
        <f t="shared" si="437"/>
        <v>#REF!</v>
      </c>
      <c r="I503" s="27" t="e">
        <f t="shared" si="438"/>
        <v>#REF!</v>
      </c>
      <c r="J503" s="115" t="e">
        <f t="shared" si="443"/>
        <v>#REF!</v>
      </c>
      <c r="K503" s="27" t="e">
        <f t="shared" si="439"/>
        <v>#REF!</v>
      </c>
      <c r="L503" s="44" t="e">
        <f t="shared" si="440"/>
        <v>#REF!</v>
      </c>
      <c r="M503" s="27" t="e">
        <f t="shared" si="444"/>
        <v>#REF!</v>
      </c>
    </row>
    <row r="504" spans="1:13" hidden="1" x14ac:dyDescent="0.2">
      <c r="A504" s="267">
        <v>27</v>
      </c>
      <c r="B504" s="299" t="s">
        <v>982</v>
      </c>
      <c r="C504" s="300">
        <f t="shared" si="445"/>
        <v>44744</v>
      </c>
      <c r="D504" s="294">
        <f t="shared" si="441"/>
        <v>44749</v>
      </c>
      <c r="E504" s="294">
        <f t="shared" si="446"/>
        <v>44751</v>
      </c>
      <c r="F504" s="27" t="e">
        <f t="shared" si="442"/>
        <v>#REF!</v>
      </c>
      <c r="G504" s="27" t="e">
        <f t="shared" si="442"/>
        <v>#REF!</v>
      </c>
      <c r="H504" s="27" t="e">
        <f t="shared" si="437"/>
        <v>#REF!</v>
      </c>
      <c r="I504" s="27" t="e">
        <f t="shared" si="438"/>
        <v>#REF!</v>
      </c>
      <c r="J504" s="115" t="e">
        <f t="shared" si="443"/>
        <v>#REF!</v>
      </c>
      <c r="K504" s="27" t="e">
        <f t="shared" si="439"/>
        <v>#REF!</v>
      </c>
      <c r="L504" s="44" t="e">
        <f t="shared" si="440"/>
        <v>#REF!</v>
      </c>
      <c r="M504" s="27" t="e">
        <f t="shared" si="444"/>
        <v>#REF!</v>
      </c>
    </row>
    <row r="505" spans="1:13" hidden="1" x14ac:dyDescent="0.2">
      <c r="A505" s="267">
        <v>28</v>
      </c>
      <c r="B505" s="299" t="s">
        <v>975</v>
      </c>
      <c r="C505" s="300">
        <f t="shared" si="445"/>
        <v>44751</v>
      </c>
      <c r="D505" s="294">
        <f t="shared" si="441"/>
        <v>44756</v>
      </c>
      <c r="E505" s="294">
        <f t="shared" si="446"/>
        <v>44758</v>
      </c>
      <c r="F505" s="29" t="e">
        <f t="shared" si="442"/>
        <v>#REF!</v>
      </c>
      <c r="G505" s="29" t="e">
        <f t="shared" si="442"/>
        <v>#REF!</v>
      </c>
      <c r="H505" s="29" t="e">
        <f t="shared" si="437"/>
        <v>#REF!</v>
      </c>
      <c r="I505" s="29" t="e">
        <f t="shared" si="438"/>
        <v>#REF!</v>
      </c>
      <c r="J505" s="106" t="e">
        <f t="shared" si="443"/>
        <v>#REF!</v>
      </c>
      <c r="K505" s="29" t="e">
        <f t="shared" si="439"/>
        <v>#REF!</v>
      </c>
      <c r="L505" s="43" t="e">
        <f t="shared" si="440"/>
        <v>#REF!</v>
      </c>
      <c r="M505" s="29" t="e">
        <f t="shared" si="444"/>
        <v>#REF!</v>
      </c>
    </row>
    <row r="506" spans="1:13" hidden="1" x14ac:dyDescent="0.2">
      <c r="A506" s="267">
        <v>29</v>
      </c>
      <c r="B506" s="299" t="s">
        <v>976</v>
      </c>
      <c r="C506" s="300">
        <f t="shared" si="445"/>
        <v>44758</v>
      </c>
      <c r="D506" s="294">
        <f t="shared" si="441"/>
        <v>44763</v>
      </c>
      <c r="E506" s="294">
        <f t="shared" si="446"/>
        <v>44765</v>
      </c>
      <c r="F506" s="27" t="e">
        <f t="shared" si="442"/>
        <v>#REF!</v>
      </c>
      <c r="G506" s="27" t="e">
        <f t="shared" si="442"/>
        <v>#REF!</v>
      </c>
      <c r="H506" s="27" t="e">
        <f t="shared" si="437"/>
        <v>#REF!</v>
      </c>
      <c r="I506" s="27" t="e">
        <f t="shared" si="438"/>
        <v>#REF!</v>
      </c>
      <c r="J506" s="115" t="e">
        <f t="shared" si="443"/>
        <v>#REF!</v>
      </c>
      <c r="K506" s="27" t="e">
        <f t="shared" si="439"/>
        <v>#REF!</v>
      </c>
      <c r="L506" s="44" t="e">
        <f t="shared" si="440"/>
        <v>#REF!</v>
      </c>
      <c r="M506" s="27" t="e">
        <f t="shared" si="444"/>
        <v>#REF!</v>
      </c>
    </row>
    <row r="507" spans="1:13" hidden="1" x14ac:dyDescent="0.2">
      <c r="A507" s="267">
        <v>30</v>
      </c>
      <c r="B507" s="299" t="s">
        <v>983</v>
      </c>
      <c r="C507" s="300">
        <f t="shared" si="445"/>
        <v>44765</v>
      </c>
      <c r="D507" s="294">
        <f t="shared" si="441"/>
        <v>44770</v>
      </c>
      <c r="E507" s="294">
        <f t="shared" si="446"/>
        <v>44772</v>
      </c>
      <c r="F507" s="27" t="e">
        <f t="shared" si="442"/>
        <v>#REF!</v>
      </c>
      <c r="G507" s="27" t="e">
        <f t="shared" si="442"/>
        <v>#REF!</v>
      </c>
      <c r="H507" s="27" t="e">
        <f t="shared" si="437"/>
        <v>#REF!</v>
      </c>
      <c r="I507" s="27" t="e">
        <f t="shared" si="438"/>
        <v>#REF!</v>
      </c>
      <c r="J507" s="115" t="e">
        <f t="shared" si="443"/>
        <v>#REF!</v>
      </c>
      <c r="K507" s="27" t="e">
        <f t="shared" si="439"/>
        <v>#REF!</v>
      </c>
      <c r="L507" s="44" t="e">
        <f t="shared" si="440"/>
        <v>#REF!</v>
      </c>
      <c r="M507" s="27" t="e">
        <f t="shared" si="444"/>
        <v>#REF!</v>
      </c>
    </row>
    <row r="508" spans="1:13" hidden="1" x14ac:dyDescent="0.2">
      <c r="A508" s="267">
        <v>31</v>
      </c>
      <c r="B508" s="299" t="s">
        <v>1006</v>
      </c>
      <c r="C508" s="300">
        <f t="shared" si="445"/>
        <v>44772</v>
      </c>
      <c r="D508" s="294">
        <f t="shared" si="441"/>
        <v>44777</v>
      </c>
      <c r="E508" s="294">
        <f t="shared" si="446"/>
        <v>44779</v>
      </c>
      <c r="F508" s="27" t="e">
        <f t="shared" si="442"/>
        <v>#REF!</v>
      </c>
      <c r="G508" s="27" t="e">
        <f t="shared" si="442"/>
        <v>#REF!</v>
      </c>
      <c r="H508" s="27" t="e">
        <f t="shared" si="437"/>
        <v>#REF!</v>
      </c>
      <c r="I508" s="27" t="e">
        <f t="shared" si="438"/>
        <v>#REF!</v>
      </c>
      <c r="J508" s="115" t="e">
        <f t="shared" si="443"/>
        <v>#REF!</v>
      </c>
      <c r="K508" s="27" t="e">
        <f t="shared" si="439"/>
        <v>#REF!</v>
      </c>
      <c r="L508" s="44" t="e">
        <f t="shared" si="440"/>
        <v>#REF!</v>
      </c>
      <c r="M508" s="27" t="e">
        <f t="shared" si="444"/>
        <v>#REF!</v>
      </c>
    </row>
    <row r="509" spans="1:13" hidden="1" x14ac:dyDescent="0.2">
      <c r="A509" s="267">
        <v>32</v>
      </c>
      <c r="B509" s="299" t="s">
        <v>1007</v>
      </c>
      <c r="C509" s="300">
        <f t="shared" si="445"/>
        <v>44779</v>
      </c>
      <c r="D509" s="294">
        <f t="shared" si="441"/>
        <v>44784</v>
      </c>
      <c r="E509" s="294">
        <f t="shared" si="446"/>
        <v>44786</v>
      </c>
      <c r="F509" s="29" t="e">
        <f t="shared" si="442"/>
        <v>#REF!</v>
      </c>
      <c r="G509" s="29" t="e">
        <f t="shared" si="442"/>
        <v>#REF!</v>
      </c>
      <c r="H509" s="29" t="e">
        <f t="shared" si="437"/>
        <v>#REF!</v>
      </c>
      <c r="I509" s="29" t="e">
        <f t="shared" si="438"/>
        <v>#REF!</v>
      </c>
      <c r="J509" s="106" t="e">
        <f t="shared" si="443"/>
        <v>#REF!</v>
      </c>
      <c r="K509" s="29" t="e">
        <f t="shared" si="439"/>
        <v>#REF!</v>
      </c>
      <c r="L509" s="43" t="e">
        <f t="shared" si="440"/>
        <v>#REF!</v>
      </c>
      <c r="M509" s="29" t="e">
        <f t="shared" si="444"/>
        <v>#REF!</v>
      </c>
    </row>
    <row r="510" spans="1:13" hidden="1" x14ac:dyDescent="0.2">
      <c r="A510" s="267">
        <v>33</v>
      </c>
      <c r="B510" s="299" t="s">
        <v>1008</v>
      </c>
      <c r="C510" s="300">
        <f t="shared" si="445"/>
        <v>44786</v>
      </c>
      <c r="D510" s="294">
        <f t="shared" si="441"/>
        <v>44791</v>
      </c>
      <c r="E510" s="294">
        <f t="shared" si="446"/>
        <v>44793</v>
      </c>
      <c r="F510" s="29" t="e">
        <f t="shared" si="442"/>
        <v>#REF!</v>
      </c>
      <c r="G510" s="29" t="e">
        <f t="shared" si="442"/>
        <v>#REF!</v>
      </c>
      <c r="H510" s="29" t="e">
        <f t="shared" si="437"/>
        <v>#REF!</v>
      </c>
      <c r="I510" s="29" t="e">
        <f t="shared" si="438"/>
        <v>#REF!</v>
      </c>
      <c r="J510" s="106" t="e">
        <f t="shared" si="443"/>
        <v>#REF!</v>
      </c>
      <c r="K510" s="29" t="e">
        <f t="shared" si="439"/>
        <v>#REF!</v>
      </c>
      <c r="L510" s="43" t="e">
        <f t="shared" si="440"/>
        <v>#REF!</v>
      </c>
      <c r="M510" s="29" t="e">
        <f t="shared" si="444"/>
        <v>#REF!</v>
      </c>
    </row>
    <row r="511" spans="1:13" hidden="1" x14ac:dyDescent="0.2">
      <c r="A511" s="267">
        <v>34</v>
      </c>
      <c r="B511" s="262" t="s">
        <v>1009</v>
      </c>
      <c r="C511" s="297">
        <f t="shared" si="445"/>
        <v>44793</v>
      </c>
      <c r="D511" s="295">
        <f t="shared" si="441"/>
        <v>44798</v>
      </c>
      <c r="E511" s="294">
        <f t="shared" si="446"/>
        <v>44800</v>
      </c>
      <c r="F511" s="27" t="e">
        <f t="shared" si="442"/>
        <v>#REF!</v>
      </c>
      <c r="G511" s="27" t="e">
        <f t="shared" si="442"/>
        <v>#REF!</v>
      </c>
      <c r="H511" s="84" t="e">
        <f t="shared" si="437"/>
        <v>#REF!</v>
      </c>
      <c r="I511" s="27" t="e">
        <f t="shared" si="438"/>
        <v>#REF!</v>
      </c>
      <c r="J511" s="115" t="e">
        <f t="shared" si="443"/>
        <v>#REF!</v>
      </c>
      <c r="K511" s="27" t="e">
        <f t="shared" si="439"/>
        <v>#REF!</v>
      </c>
      <c r="L511" s="84" t="e">
        <f t="shared" si="440"/>
        <v>#REF!</v>
      </c>
      <c r="M511" s="27" t="e">
        <f t="shared" si="444"/>
        <v>#REF!</v>
      </c>
    </row>
    <row r="512" spans="1:13" hidden="1" x14ac:dyDescent="0.2">
      <c r="A512" s="267">
        <v>35</v>
      </c>
      <c r="B512" s="299" t="s">
        <v>1036</v>
      </c>
      <c r="C512" s="300">
        <f t="shared" si="445"/>
        <v>44800</v>
      </c>
      <c r="D512" s="294">
        <f t="shared" si="441"/>
        <v>44805</v>
      </c>
      <c r="E512" s="294">
        <f t="shared" si="446"/>
        <v>44807</v>
      </c>
      <c r="F512" s="27">
        <f>D512+16</f>
        <v>44821</v>
      </c>
      <c r="G512" s="27">
        <f>E512+16</f>
        <v>44823</v>
      </c>
      <c r="H512" s="27">
        <f t="shared" ref="H512:H517" si="447">E512+17</f>
        <v>44824</v>
      </c>
      <c r="I512" s="27">
        <f t="shared" ref="I512:I517" si="448">E512+22</f>
        <v>44829</v>
      </c>
      <c r="J512" s="115">
        <f t="shared" ref="J512:J517" si="449">E512+24</f>
        <v>44831</v>
      </c>
      <c r="K512" s="27">
        <f t="shared" ref="K512:K517" si="450">E512+19</f>
        <v>44826</v>
      </c>
      <c r="L512" s="44">
        <f t="shared" ref="L512:L517" si="451">E512+16</f>
        <v>44823</v>
      </c>
      <c r="M512" s="27">
        <f t="shared" ref="M512:M517" si="452">E512+22</f>
        <v>44829</v>
      </c>
    </row>
    <row r="513" spans="1:13" hidden="1" x14ac:dyDescent="0.2">
      <c r="A513" s="267">
        <v>36</v>
      </c>
      <c r="B513" s="299" t="s">
        <v>1037</v>
      </c>
      <c r="C513" s="300">
        <f t="shared" si="445"/>
        <v>44807</v>
      </c>
      <c r="D513" s="294">
        <f t="shared" si="441"/>
        <v>44812</v>
      </c>
      <c r="E513" s="294">
        <f t="shared" si="446"/>
        <v>44814</v>
      </c>
      <c r="F513" s="27">
        <f t="shared" ref="F513:G516" si="453">F512+7</f>
        <v>44828</v>
      </c>
      <c r="G513" s="27">
        <f t="shared" si="453"/>
        <v>44830</v>
      </c>
      <c r="H513" s="27">
        <f t="shared" si="447"/>
        <v>44831</v>
      </c>
      <c r="I513" s="27">
        <f t="shared" si="448"/>
        <v>44836</v>
      </c>
      <c r="J513" s="115">
        <f t="shared" si="449"/>
        <v>44838</v>
      </c>
      <c r="K513" s="27">
        <f t="shared" si="450"/>
        <v>44833</v>
      </c>
      <c r="L513" s="44">
        <f t="shared" si="451"/>
        <v>44830</v>
      </c>
      <c r="M513" s="27">
        <f t="shared" si="452"/>
        <v>44836</v>
      </c>
    </row>
    <row r="514" spans="1:13" hidden="1" x14ac:dyDescent="0.2">
      <c r="A514" s="267">
        <v>37</v>
      </c>
      <c r="B514" s="299" t="s">
        <v>1038</v>
      </c>
      <c r="C514" s="300">
        <f t="shared" si="445"/>
        <v>44814</v>
      </c>
      <c r="D514" s="294">
        <f t="shared" si="441"/>
        <v>44819</v>
      </c>
      <c r="E514" s="294">
        <f t="shared" si="446"/>
        <v>44821</v>
      </c>
      <c r="F514" s="27">
        <f t="shared" si="453"/>
        <v>44835</v>
      </c>
      <c r="G514" s="27">
        <f t="shared" si="453"/>
        <v>44837</v>
      </c>
      <c r="H514" s="84">
        <f t="shared" si="447"/>
        <v>44838</v>
      </c>
      <c r="I514" s="27">
        <f t="shared" si="448"/>
        <v>44843</v>
      </c>
      <c r="J514" s="115">
        <f t="shared" si="449"/>
        <v>44845</v>
      </c>
      <c r="K514" s="27">
        <f t="shared" si="450"/>
        <v>44840</v>
      </c>
      <c r="L514" s="84">
        <f t="shared" si="451"/>
        <v>44837</v>
      </c>
      <c r="M514" s="27">
        <f t="shared" si="452"/>
        <v>44843</v>
      </c>
    </row>
    <row r="515" spans="1:13" hidden="1" x14ac:dyDescent="0.2">
      <c r="A515" s="253">
        <v>38</v>
      </c>
      <c r="B515" s="254" t="s">
        <v>1032</v>
      </c>
      <c r="C515" s="242">
        <f t="shared" si="445"/>
        <v>44821</v>
      </c>
      <c r="D515" s="243">
        <f t="shared" si="441"/>
        <v>44826</v>
      </c>
      <c r="E515" s="243">
        <f t="shared" si="446"/>
        <v>44828</v>
      </c>
      <c r="F515" s="27">
        <f t="shared" si="453"/>
        <v>44842</v>
      </c>
      <c r="G515" s="27">
        <f t="shared" si="453"/>
        <v>44844</v>
      </c>
      <c r="H515" s="84">
        <f t="shared" si="447"/>
        <v>44845</v>
      </c>
      <c r="I515" s="27">
        <f t="shared" si="448"/>
        <v>44850</v>
      </c>
      <c r="J515" s="115">
        <f t="shared" si="449"/>
        <v>44852</v>
      </c>
      <c r="K515" s="27">
        <f t="shared" si="450"/>
        <v>44847</v>
      </c>
      <c r="L515" s="84">
        <f t="shared" si="451"/>
        <v>44844</v>
      </c>
      <c r="M515" s="27">
        <f t="shared" si="452"/>
        <v>44850</v>
      </c>
    </row>
    <row r="516" spans="1:13" hidden="1" x14ac:dyDescent="0.2">
      <c r="A516" s="253">
        <v>39</v>
      </c>
      <c r="B516" s="254" t="s">
        <v>1039</v>
      </c>
      <c r="C516" s="242">
        <f t="shared" si="445"/>
        <v>44828</v>
      </c>
      <c r="D516" s="243">
        <f t="shared" si="441"/>
        <v>44833</v>
      </c>
      <c r="E516" s="243">
        <f t="shared" si="446"/>
        <v>44835</v>
      </c>
      <c r="F516" s="27">
        <f t="shared" si="453"/>
        <v>44849</v>
      </c>
      <c r="G516" s="27">
        <f t="shared" si="453"/>
        <v>44851</v>
      </c>
      <c r="H516" s="27">
        <f t="shared" si="447"/>
        <v>44852</v>
      </c>
      <c r="I516" s="27">
        <f t="shared" si="448"/>
        <v>44857</v>
      </c>
      <c r="J516" s="115">
        <f t="shared" si="449"/>
        <v>44859</v>
      </c>
      <c r="K516" s="27">
        <f t="shared" si="450"/>
        <v>44854</v>
      </c>
      <c r="L516" s="44">
        <f t="shared" si="451"/>
        <v>44851</v>
      </c>
      <c r="M516" s="27">
        <f t="shared" si="452"/>
        <v>44857</v>
      </c>
    </row>
    <row r="517" spans="1:13" hidden="1" x14ac:dyDescent="0.2">
      <c r="A517" s="253">
        <v>40</v>
      </c>
      <c r="B517" s="254" t="s">
        <v>1047</v>
      </c>
      <c r="C517" s="242">
        <f t="shared" si="445"/>
        <v>44835</v>
      </c>
      <c r="D517" s="243">
        <f t="shared" si="441"/>
        <v>44840</v>
      </c>
      <c r="E517" s="243">
        <f t="shared" si="446"/>
        <v>44842</v>
      </c>
      <c r="F517" s="27">
        <f>D517+16</f>
        <v>44856</v>
      </c>
      <c r="G517" s="27">
        <f>E517+16</f>
        <v>44858</v>
      </c>
      <c r="H517" s="27">
        <f t="shared" si="447"/>
        <v>44859</v>
      </c>
      <c r="I517" s="27">
        <f t="shared" si="448"/>
        <v>44864</v>
      </c>
      <c r="J517" s="115">
        <f t="shared" si="449"/>
        <v>44866</v>
      </c>
      <c r="K517" s="27">
        <f t="shared" si="450"/>
        <v>44861</v>
      </c>
      <c r="L517" s="44">
        <f t="shared" si="451"/>
        <v>44858</v>
      </c>
      <c r="M517" s="27">
        <f t="shared" si="452"/>
        <v>44864</v>
      </c>
    </row>
    <row r="518" spans="1:13" s="97" customFormat="1" hidden="1" x14ac:dyDescent="0.2">
      <c r="A518" s="253">
        <v>41</v>
      </c>
      <c r="B518" s="254" t="s">
        <v>1055</v>
      </c>
      <c r="C518" s="242">
        <f t="shared" si="445"/>
        <v>44842</v>
      </c>
      <c r="D518" s="243">
        <f t="shared" si="441"/>
        <v>44847</v>
      </c>
      <c r="E518" s="243">
        <f t="shared" si="446"/>
        <v>44849</v>
      </c>
      <c r="F518" s="47">
        <f>F519</f>
        <v>44870</v>
      </c>
      <c r="G518" s="47">
        <f>G519</f>
        <v>44872</v>
      </c>
      <c r="H518" s="47">
        <f t="shared" ref="H518" si="454">H519</f>
        <v>44873</v>
      </c>
      <c r="I518" s="47">
        <f>I519</f>
        <v>44878</v>
      </c>
      <c r="J518" s="140">
        <f>J519</f>
        <v>44880</v>
      </c>
      <c r="K518" s="47">
        <f>K519</f>
        <v>44875</v>
      </c>
      <c r="L518" s="126">
        <f>L519</f>
        <v>44872</v>
      </c>
      <c r="M518" s="47">
        <f>M519</f>
        <v>44878</v>
      </c>
    </row>
    <row r="519" spans="1:13" s="97" customFormat="1" hidden="1" x14ac:dyDescent="0.2">
      <c r="A519" s="253">
        <v>42</v>
      </c>
      <c r="B519" s="254" t="s">
        <v>1061</v>
      </c>
      <c r="C519" s="242">
        <f t="shared" si="445"/>
        <v>44849</v>
      </c>
      <c r="D519" s="243">
        <f t="shared" si="441"/>
        <v>44854</v>
      </c>
      <c r="E519" s="243">
        <f t="shared" si="446"/>
        <v>44856</v>
      </c>
      <c r="F519" s="47">
        <f>D519+16</f>
        <v>44870</v>
      </c>
      <c r="G519" s="47">
        <f>E519+16</f>
        <v>44872</v>
      </c>
      <c r="H519" s="47">
        <f t="shared" ref="H519:H532" si="455">E519+17</f>
        <v>44873</v>
      </c>
      <c r="I519" s="47">
        <f>E519+22</f>
        <v>44878</v>
      </c>
      <c r="J519" s="140">
        <f>E519+24</f>
        <v>44880</v>
      </c>
      <c r="K519" s="47">
        <f t="shared" ref="K519:K532" si="456">E519+19</f>
        <v>44875</v>
      </c>
      <c r="L519" s="126">
        <f t="shared" ref="L519:L532" si="457">E519+16</f>
        <v>44872</v>
      </c>
      <c r="M519" s="47">
        <f>E519+22</f>
        <v>44878</v>
      </c>
    </row>
    <row r="520" spans="1:13" hidden="1" x14ac:dyDescent="0.2">
      <c r="A520" s="267">
        <v>43</v>
      </c>
      <c r="B520" s="299" t="s">
        <v>1067</v>
      </c>
      <c r="C520" s="300">
        <f t="shared" si="445"/>
        <v>44856</v>
      </c>
      <c r="D520" s="294">
        <f t="shared" si="441"/>
        <v>44861</v>
      </c>
      <c r="E520" s="294">
        <f t="shared" si="446"/>
        <v>44863</v>
      </c>
      <c r="F520" s="27">
        <f t="shared" ref="F520:G523" si="458">D520+15</f>
        <v>44876</v>
      </c>
      <c r="G520" s="27">
        <f t="shared" si="458"/>
        <v>44878</v>
      </c>
      <c r="H520" s="27">
        <f t="shared" si="455"/>
        <v>44880</v>
      </c>
      <c r="I520" s="27">
        <f t="shared" ref="I520:I532" si="459">E520+23</f>
        <v>44886</v>
      </c>
      <c r="J520" s="115">
        <f t="shared" ref="J520:J532" si="460">E520+32</f>
        <v>44895</v>
      </c>
      <c r="K520" s="27">
        <f t="shared" si="456"/>
        <v>44882</v>
      </c>
      <c r="L520" s="44">
        <f t="shared" si="457"/>
        <v>44879</v>
      </c>
      <c r="M520" s="27">
        <f t="shared" ref="M520:M532" si="461">E520+24</f>
        <v>44887</v>
      </c>
    </row>
    <row r="521" spans="1:13" hidden="1" x14ac:dyDescent="0.2">
      <c r="A521" s="267">
        <v>44</v>
      </c>
      <c r="B521" s="299" t="s">
        <v>1075</v>
      </c>
      <c r="C521" s="300">
        <f t="shared" si="445"/>
        <v>44863</v>
      </c>
      <c r="D521" s="294">
        <f t="shared" si="441"/>
        <v>44868</v>
      </c>
      <c r="E521" s="294">
        <f t="shared" si="446"/>
        <v>44870</v>
      </c>
      <c r="F521" s="27">
        <f t="shared" si="458"/>
        <v>44883</v>
      </c>
      <c r="G521" s="27">
        <f t="shared" si="458"/>
        <v>44885</v>
      </c>
      <c r="H521" s="27">
        <f t="shared" si="455"/>
        <v>44887</v>
      </c>
      <c r="I521" s="27">
        <f t="shared" si="459"/>
        <v>44893</v>
      </c>
      <c r="J521" s="115">
        <f t="shared" si="460"/>
        <v>44902</v>
      </c>
      <c r="K521" s="27">
        <f t="shared" si="456"/>
        <v>44889</v>
      </c>
      <c r="L521" s="44">
        <f t="shared" si="457"/>
        <v>44886</v>
      </c>
      <c r="M521" s="27">
        <f t="shared" si="461"/>
        <v>44894</v>
      </c>
    </row>
    <row r="522" spans="1:13" hidden="1" x14ac:dyDescent="0.2">
      <c r="A522" s="267">
        <v>45</v>
      </c>
      <c r="B522" s="299" t="s">
        <v>1081</v>
      </c>
      <c r="C522" s="300">
        <f t="shared" si="445"/>
        <v>44870</v>
      </c>
      <c r="D522" s="294">
        <f t="shared" si="441"/>
        <v>44875</v>
      </c>
      <c r="E522" s="294">
        <f t="shared" si="446"/>
        <v>44877</v>
      </c>
      <c r="F522" s="27">
        <f t="shared" si="458"/>
        <v>44890</v>
      </c>
      <c r="G522" s="27">
        <f t="shared" si="458"/>
        <v>44892</v>
      </c>
      <c r="H522" s="27">
        <f t="shared" si="455"/>
        <v>44894</v>
      </c>
      <c r="I522" s="27">
        <f t="shared" si="459"/>
        <v>44900</v>
      </c>
      <c r="J522" s="115">
        <f t="shared" si="460"/>
        <v>44909</v>
      </c>
      <c r="K522" s="27">
        <f t="shared" si="456"/>
        <v>44896</v>
      </c>
      <c r="L522" s="44">
        <f t="shared" si="457"/>
        <v>44893</v>
      </c>
      <c r="M522" s="27">
        <f t="shared" si="461"/>
        <v>44901</v>
      </c>
    </row>
    <row r="523" spans="1:13" hidden="1" x14ac:dyDescent="0.2">
      <c r="A523" s="267">
        <v>46</v>
      </c>
      <c r="B523" s="299" t="s">
        <v>1089</v>
      </c>
      <c r="C523" s="300">
        <f t="shared" si="445"/>
        <v>44877</v>
      </c>
      <c r="D523" s="294">
        <f t="shared" si="441"/>
        <v>44882</v>
      </c>
      <c r="E523" s="294">
        <f t="shared" si="446"/>
        <v>44884</v>
      </c>
      <c r="F523" s="27">
        <f t="shared" si="458"/>
        <v>44897</v>
      </c>
      <c r="G523" s="27">
        <f t="shared" si="458"/>
        <v>44899</v>
      </c>
      <c r="H523" s="27">
        <f t="shared" si="455"/>
        <v>44901</v>
      </c>
      <c r="I523" s="27">
        <f t="shared" si="459"/>
        <v>44907</v>
      </c>
      <c r="J523" s="115">
        <f t="shared" si="460"/>
        <v>44916</v>
      </c>
      <c r="K523" s="27">
        <f t="shared" si="456"/>
        <v>44903</v>
      </c>
      <c r="L523" s="44">
        <f t="shared" si="457"/>
        <v>44900</v>
      </c>
      <c r="M523" s="27">
        <f t="shared" si="461"/>
        <v>44908</v>
      </c>
    </row>
    <row r="524" spans="1:13" hidden="1" x14ac:dyDescent="0.2">
      <c r="A524" s="267">
        <v>47</v>
      </c>
      <c r="B524" s="299" t="s">
        <v>1094</v>
      </c>
      <c r="C524" s="300">
        <f t="shared" si="445"/>
        <v>44884</v>
      </c>
      <c r="D524" s="294">
        <f t="shared" si="441"/>
        <v>44889</v>
      </c>
      <c r="E524" s="294">
        <f t="shared" si="446"/>
        <v>44891</v>
      </c>
      <c r="F524" s="27">
        <f t="shared" ref="F524:F532" si="462">D524+18</f>
        <v>44907</v>
      </c>
      <c r="G524" s="27">
        <f t="shared" ref="G524:G532" si="463">E524+18</f>
        <v>44909</v>
      </c>
      <c r="H524" s="27">
        <f t="shared" si="455"/>
        <v>44908</v>
      </c>
      <c r="I524" s="27">
        <f t="shared" si="459"/>
        <v>44914</v>
      </c>
      <c r="J524" s="115">
        <f t="shared" si="460"/>
        <v>44923</v>
      </c>
      <c r="K524" s="27">
        <f t="shared" si="456"/>
        <v>44910</v>
      </c>
      <c r="L524" s="44">
        <f t="shared" si="457"/>
        <v>44907</v>
      </c>
      <c r="M524" s="27">
        <f t="shared" si="461"/>
        <v>44915</v>
      </c>
    </row>
    <row r="525" spans="1:13" hidden="1" x14ac:dyDescent="0.2">
      <c r="A525" s="267">
        <v>48</v>
      </c>
      <c r="B525" s="299" t="s">
        <v>1101</v>
      </c>
      <c r="C525" s="300">
        <f t="shared" si="445"/>
        <v>44891</v>
      </c>
      <c r="D525" s="294">
        <f t="shared" si="441"/>
        <v>44896</v>
      </c>
      <c r="E525" s="294">
        <f t="shared" si="446"/>
        <v>44898</v>
      </c>
      <c r="F525" s="27">
        <f t="shared" si="462"/>
        <v>44914</v>
      </c>
      <c r="G525" s="27">
        <f t="shared" si="463"/>
        <v>44916</v>
      </c>
      <c r="H525" s="27">
        <f t="shared" si="455"/>
        <v>44915</v>
      </c>
      <c r="I525" s="27">
        <f t="shared" si="459"/>
        <v>44921</v>
      </c>
      <c r="J525" s="115">
        <f t="shared" si="460"/>
        <v>44930</v>
      </c>
      <c r="K525" s="27">
        <f t="shared" si="456"/>
        <v>44917</v>
      </c>
      <c r="L525" s="44">
        <f t="shared" si="457"/>
        <v>44914</v>
      </c>
      <c r="M525" s="27">
        <f t="shared" si="461"/>
        <v>44922</v>
      </c>
    </row>
    <row r="526" spans="1:13" hidden="1" x14ac:dyDescent="0.2">
      <c r="A526" s="253">
        <v>49</v>
      </c>
      <c r="B526" s="254" t="s">
        <v>1109</v>
      </c>
      <c r="C526" s="242">
        <f t="shared" si="445"/>
        <v>44898</v>
      </c>
      <c r="D526" s="243">
        <f t="shared" si="441"/>
        <v>44903</v>
      </c>
      <c r="E526" s="243">
        <f t="shared" si="446"/>
        <v>44905</v>
      </c>
      <c r="F526" s="27">
        <f t="shared" si="462"/>
        <v>44921</v>
      </c>
      <c r="G526" s="27">
        <f t="shared" si="463"/>
        <v>44923</v>
      </c>
      <c r="H526" s="27">
        <f t="shared" si="455"/>
        <v>44922</v>
      </c>
      <c r="I526" s="27">
        <f t="shared" si="459"/>
        <v>44928</v>
      </c>
      <c r="J526" s="115">
        <f t="shared" si="460"/>
        <v>44937</v>
      </c>
      <c r="K526" s="27">
        <f t="shared" si="456"/>
        <v>44924</v>
      </c>
      <c r="L526" s="44">
        <f t="shared" si="457"/>
        <v>44921</v>
      </c>
      <c r="M526" s="27">
        <f t="shared" si="461"/>
        <v>44929</v>
      </c>
    </row>
    <row r="527" spans="1:13" hidden="1" x14ac:dyDescent="0.2">
      <c r="A527" s="253">
        <v>50</v>
      </c>
      <c r="B527" s="254" t="s">
        <v>1115</v>
      </c>
      <c r="C527" s="242">
        <f t="shared" si="445"/>
        <v>44905</v>
      </c>
      <c r="D527" s="243">
        <f t="shared" si="441"/>
        <v>44910</v>
      </c>
      <c r="E527" s="243">
        <f t="shared" si="446"/>
        <v>44912</v>
      </c>
      <c r="F527" s="47">
        <f t="shared" si="462"/>
        <v>44928</v>
      </c>
      <c r="G527" s="47">
        <f t="shared" si="463"/>
        <v>44930</v>
      </c>
      <c r="H527" s="47">
        <f t="shared" si="455"/>
        <v>44929</v>
      </c>
      <c r="I527" s="47">
        <f t="shared" si="459"/>
        <v>44935</v>
      </c>
      <c r="J527" s="140">
        <f t="shared" si="460"/>
        <v>44944</v>
      </c>
      <c r="K527" s="47">
        <f t="shared" si="456"/>
        <v>44931</v>
      </c>
      <c r="L527" s="126">
        <f t="shared" si="457"/>
        <v>44928</v>
      </c>
      <c r="M527" s="47">
        <f t="shared" si="461"/>
        <v>44936</v>
      </c>
    </row>
    <row r="528" spans="1:13" hidden="1" x14ac:dyDescent="0.2">
      <c r="A528" s="253">
        <v>51</v>
      </c>
      <c r="B528" s="254" t="s">
        <v>1121</v>
      </c>
      <c r="C528" s="242">
        <f t="shared" si="445"/>
        <v>44912</v>
      </c>
      <c r="D528" s="243">
        <f t="shared" si="441"/>
        <v>44917</v>
      </c>
      <c r="E528" s="243">
        <f t="shared" si="446"/>
        <v>44919</v>
      </c>
      <c r="F528" s="44">
        <f t="shared" si="462"/>
        <v>44935</v>
      </c>
      <c r="G528" s="44">
        <f t="shared" si="463"/>
        <v>44937</v>
      </c>
      <c r="H528" s="44">
        <f t="shared" si="455"/>
        <v>44936</v>
      </c>
      <c r="I528" s="44">
        <f t="shared" si="459"/>
        <v>44942</v>
      </c>
      <c r="J528" s="115">
        <f t="shared" si="460"/>
        <v>44951</v>
      </c>
      <c r="K528" s="44">
        <f t="shared" si="456"/>
        <v>44938</v>
      </c>
      <c r="L528" s="44">
        <f t="shared" si="457"/>
        <v>44935</v>
      </c>
      <c r="M528" s="27">
        <f t="shared" si="461"/>
        <v>44943</v>
      </c>
    </row>
    <row r="529" spans="1:13" hidden="1" x14ac:dyDescent="0.2">
      <c r="A529" s="253">
        <v>52</v>
      </c>
      <c r="B529" s="254" t="s">
        <v>1125</v>
      </c>
      <c r="C529" s="242">
        <f t="shared" si="445"/>
        <v>44919</v>
      </c>
      <c r="D529" s="243">
        <f t="shared" si="441"/>
        <v>44924</v>
      </c>
      <c r="E529" s="243">
        <f t="shared" si="446"/>
        <v>44926</v>
      </c>
      <c r="F529" s="27">
        <f t="shared" si="462"/>
        <v>44942</v>
      </c>
      <c r="G529" s="27">
        <f t="shared" si="463"/>
        <v>44944</v>
      </c>
      <c r="H529" s="27">
        <f t="shared" si="455"/>
        <v>44943</v>
      </c>
      <c r="I529" s="27">
        <f t="shared" si="459"/>
        <v>44949</v>
      </c>
      <c r="J529" s="115">
        <f t="shared" si="460"/>
        <v>44958</v>
      </c>
      <c r="K529" s="27">
        <f t="shared" si="456"/>
        <v>44945</v>
      </c>
      <c r="L529" s="44">
        <f t="shared" si="457"/>
        <v>44942</v>
      </c>
      <c r="M529" s="27">
        <f t="shared" si="461"/>
        <v>44950</v>
      </c>
    </row>
    <row r="530" spans="1:13" hidden="1" x14ac:dyDescent="0.2">
      <c r="A530" s="253">
        <v>1</v>
      </c>
      <c r="B530" s="254" t="s">
        <v>1131</v>
      </c>
      <c r="C530" s="242">
        <f t="shared" si="445"/>
        <v>44926</v>
      </c>
      <c r="D530" s="243">
        <f t="shared" si="441"/>
        <v>44931</v>
      </c>
      <c r="E530" s="243">
        <f t="shared" si="446"/>
        <v>44933</v>
      </c>
      <c r="F530" s="29">
        <f t="shared" si="462"/>
        <v>44949</v>
      </c>
      <c r="G530" s="29">
        <f t="shared" si="463"/>
        <v>44951</v>
      </c>
      <c r="H530" s="29">
        <f t="shared" si="455"/>
        <v>44950</v>
      </c>
      <c r="I530" s="29">
        <f t="shared" si="459"/>
        <v>44956</v>
      </c>
      <c r="J530" s="106">
        <f t="shared" si="460"/>
        <v>44965</v>
      </c>
      <c r="K530" s="29">
        <f t="shared" si="456"/>
        <v>44952</v>
      </c>
      <c r="L530" s="43">
        <f t="shared" si="457"/>
        <v>44949</v>
      </c>
      <c r="M530" s="29">
        <f t="shared" si="461"/>
        <v>44957</v>
      </c>
    </row>
    <row r="531" spans="1:13" hidden="1" x14ac:dyDescent="0.2">
      <c r="A531" s="253">
        <v>2</v>
      </c>
      <c r="B531" s="254" t="s">
        <v>1142</v>
      </c>
      <c r="C531" s="242">
        <f t="shared" si="445"/>
        <v>44933</v>
      </c>
      <c r="D531" s="243">
        <f t="shared" si="441"/>
        <v>44938</v>
      </c>
      <c r="E531" s="243">
        <f t="shared" si="446"/>
        <v>44940</v>
      </c>
      <c r="F531" s="29">
        <f t="shared" si="462"/>
        <v>44956</v>
      </c>
      <c r="G531" s="29">
        <f t="shared" si="463"/>
        <v>44958</v>
      </c>
      <c r="H531" s="29">
        <f t="shared" si="455"/>
        <v>44957</v>
      </c>
      <c r="I531" s="29">
        <f t="shared" si="459"/>
        <v>44963</v>
      </c>
      <c r="J531" s="106">
        <f t="shared" si="460"/>
        <v>44972</v>
      </c>
      <c r="K531" s="29">
        <f t="shared" si="456"/>
        <v>44959</v>
      </c>
      <c r="L531" s="43">
        <f t="shared" si="457"/>
        <v>44956</v>
      </c>
      <c r="M531" s="29">
        <f t="shared" si="461"/>
        <v>44964</v>
      </c>
    </row>
    <row r="532" spans="1:13" hidden="1" x14ac:dyDescent="0.2">
      <c r="A532" s="253">
        <v>3</v>
      </c>
      <c r="B532" s="254" t="s">
        <v>1150</v>
      </c>
      <c r="C532" s="242">
        <f t="shared" si="445"/>
        <v>44940</v>
      </c>
      <c r="D532" s="243">
        <f t="shared" si="441"/>
        <v>44945</v>
      </c>
      <c r="E532" s="243">
        <f t="shared" si="446"/>
        <v>44947</v>
      </c>
      <c r="F532" s="29">
        <f t="shared" si="462"/>
        <v>44963</v>
      </c>
      <c r="G532" s="29">
        <f t="shared" si="463"/>
        <v>44965</v>
      </c>
      <c r="H532" s="29">
        <f t="shared" si="455"/>
        <v>44964</v>
      </c>
      <c r="I532" s="29">
        <f t="shared" si="459"/>
        <v>44970</v>
      </c>
      <c r="J532" s="106">
        <f t="shared" si="460"/>
        <v>44979</v>
      </c>
      <c r="K532" s="29">
        <f t="shared" si="456"/>
        <v>44966</v>
      </c>
      <c r="L532" s="43">
        <f t="shared" si="457"/>
        <v>44963</v>
      </c>
      <c r="M532" s="29">
        <f t="shared" si="461"/>
        <v>44971</v>
      </c>
    </row>
    <row r="533" spans="1:13" hidden="1" x14ac:dyDescent="0.2">
      <c r="A533" s="253">
        <v>4</v>
      </c>
      <c r="B533" s="254" t="s">
        <v>1156</v>
      </c>
      <c r="C533" s="242">
        <f t="shared" si="445"/>
        <v>44947</v>
      </c>
      <c r="D533" s="243">
        <f t="shared" si="441"/>
        <v>44952</v>
      </c>
      <c r="E533" s="243">
        <f t="shared" si="446"/>
        <v>44954</v>
      </c>
      <c r="F533" s="29">
        <f>C533+22</f>
        <v>44969</v>
      </c>
      <c r="G533" s="29">
        <f>D533+22</f>
        <v>44974</v>
      </c>
      <c r="H533" s="29">
        <f>D533+21</f>
        <v>44973</v>
      </c>
      <c r="I533" s="29">
        <f>D533+27</f>
        <v>44979</v>
      </c>
      <c r="J533" s="106">
        <f>D533+36</f>
        <v>44988</v>
      </c>
      <c r="K533" s="29">
        <f>D533+23</f>
        <v>44975</v>
      </c>
      <c r="L533" s="43">
        <f>D533+20</f>
        <v>44972</v>
      </c>
      <c r="M533" s="29">
        <f>D533+28</f>
        <v>44980</v>
      </c>
    </row>
    <row r="534" spans="1:13" hidden="1" x14ac:dyDescent="0.2">
      <c r="A534" s="253">
        <v>5</v>
      </c>
      <c r="B534" s="254" t="s">
        <v>1163</v>
      </c>
      <c r="C534" s="242">
        <f t="shared" si="445"/>
        <v>44954</v>
      </c>
      <c r="D534" s="243">
        <f t="shared" si="441"/>
        <v>44959</v>
      </c>
      <c r="E534" s="243">
        <f t="shared" si="446"/>
        <v>44961</v>
      </c>
      <c r="F534" s="29">
        <f t="shared" ref="F534:F569" si="464">D534+18</f>
        <v>44977</v>
      </c>
      <c r="G534" s="29">
        <f t="shared" ref="G534:G569" si="465">E534+18</f>
        <v>44979</v>
      </c>
      <c r="H534" s="29">
        <f t="shared" ref="H534:H555" si="466">E534+17</f>
        <v>44978</v>
      </c>
      <c r="I534" s="29">
        <f t="shared" ref="I534:I565" si="467">E534+23</f>
        <v>44984</v>
      </c>
      <c r="J534" s="106">
        <f t="shared" ref="J534:J597" si="468">E534+32</f>
        <v>44993</v>
      </c>
      <c r="K534" s="29">
        <f t="shared" ref="K534:K569" si="469">E534+19</f>
        <v>44980</v>
      </c>
      <c r="L534" s="43">
        <f t="shared" ref="L534:L569" si="470">E534+16</f>
        <v>44977</v>
      </c>
      <c r="M534" s="29">
        <f t="shared" ref="M534:M569" si="471">E534+24</f>
        <v>44985</v>
      </c>
    </row>
    <row r="535" spans="1:13" hidden="1" x14ac:dyDescent="0.2">
      <c r="A535" s="253">
        <v>6</v>
      </c>
      <c r="B535" s="254" t="s">
        <v>1173</v>
      </c>
      <c r="C535" s="242">
        <f t="shared" si="445"/>
        <v>44961</v>
      </c>
      <c r="D535" s="243">
        <f t="shared" si="441"/>
        <v>44966</v>
      </c>
      <c r="E535" s="243">
        <f t="shared" si="446"/>
        <v>44968</v>
      </c>
      <c r="F535" s="29">
        <f t="shared" si="464"/>
        <v>44984</v>
      </c>
      <c r="G535" s="29">
        <f t="shared" si="465"/>
        <v>44986</v>
      </c>
      <c r="H535" s="29">
        <f t="shared" si="466"/>
        <v>44985</v>
      </c>
      <c r="I535" s="29">
        <f t="shared" si="467"/>
        <v>44991</v>
      </c>
      <c r="J535" s="106">
        <f t="shared" si="468"/>
        <v>45000</v>
      </c>
      <c r="K535" s="29">
        <f t="shared" si="469"/>
        <v>44987</v>
      </c>
      <c r="L535" s="43">
        <f t="shared" si="470"/>
        <v>44984</v>
      </c>
      <c r="M535" s="29">
        <f t="shared" si="471"/>
        <v>44992</v>
      </c>
    </row>
    <row r="536" spans="1:13" hidden="1" x14ac:dyDescent="0.2">
      <c r="A536" s="253">
        <v>7</v>
      </c>
      <c r="B536" s="254" t="s">
        <v>1178</v>
      </c>
      <c r="C536" s="242">
        <f t="shared" si="445"/>
        <v>44968</v>
      </c>
      <c r="D536" s="243">
        <f t="shared" si="441"/>
        <v>44973</v>
      </c>
      <c r="E536" s="243">
        <f t="shared" si="446"/>
        <v>44975</v>
      </c>
      <c r="F536" s="29">
        <f t="shared" si="464"/>
        <v>44991</v>
      </c>
      <c r="G536" s="29">
        <f t="shared" si="465"/>
        <v>44993</v>
      </c>
      <c r="H536" s="29">
        <f t="shared" si="466"/>
        <v>44992</v>
      </c>
      <c r="I536" s="29">
        <f t="shared" si="467"/>
        <v>44998</v>
      </c>
      <c r="J536" s="106">
        <f t="shared" si="468"/>
        <v>45007</v>
      </c>
      <c r="K536" s="29">
        <f t="shared" si="469"/>
        <v>44994</v>
      </c>
      <c r="L536" s="43">
        <f t="shared" si="470"/>
        <v>44991</v>
      </c>
      <c r="M536" s="29">
        <f t="shared" si="471"/>
        <v>44999</v>
      </c>
    </row>
    <row r="537" spans="1:13" hidden="1" x14ac:dyDescent="0.2">
      <c r="A537" s="253">
        <v>8</v>
      </c>
      <c r="B537" s="254" t="s">
        <v>1186</v>
      </c>
      <c r="C537" s="242">
        <f t="shared" si="445"/>
        <v>44975</v>
      </c>
      <c r="D537" s="243">
        <f t="shared" si="441"/>
        <v>44980</v>
      </c>
      <c r="E537" s="243">
        <f t="shared" si="446"/>
        <v>44982</v>
      </c>
      <c r="F537" s="27">
        <f t="shared" si="464"/>
        <v>44998</v>
      </c>
      <c r="G537" s="27">
        <f t="shared" si="465"/>
        <v>45000</v>
      </c>
      <c r="H537" s="27">
        <f t="shared" si="466"/>
        <v>44999</v>
      </c>
      <c r="I537" s="27">
        <f t="shared" si="467"/>
        <v>45005</v>
      </c>
      <c r="J537" s="115">
        <f t="shared" si="468"/>
        <v>45014</v>
      </c>
      <c r="K537" s="27">
        <f t="shared" si="469"/>
        <v>45001</v>
      </c>
      <c r="L537" s="44">
        <f t="shared" si="470"/>
        <v>44998</v>
      </c>
      <c r="M537" s="27">
        <f t="shared" si="471"/>
        <v>45006</v>
      </c>
    </row>
    <row r="538" spans="1:13" hidden="1" x14ac:dyDescent="0.2">
      <c r="A538" s="253">
        <v>9</v>
      </c>
      <c r="B538" s="254" t="s">
        <v>1194</v>
      </c>
      <c r="C538" s="242">
        <f t="shared" si="445"/>
        <v>44982</v>
      </c>
      <c r="D538" s="243">
        <f t="shared" si="441"/>
        <v>44987</v>
      </c>
      <c r="E538" s="243">
        <f t="shared" si="446"/>
        <v>44989</v>
      </c>
      <c r="F538" s="27">
        <f t="shared" si="464"/>
        <v>45005</v>
      </c>
      <c r="G538" s="27">
        <f t="shared" si="465"/>
        <v>45007</v>
      </c>
      <c r="H538" s="27">
        <f t="shared" si="466"/>
        <v>45006</v>
      </c>
      <c r="I538" s="27">
        <f t="shared" si="467"/>
        <v>45012</v>
      </c>
      <c r="J538" s="115">
        <f t="shared" si="468"/>
        <v>45021</v>
      </c>
      <c r="K538" s="27">
        <f t="shared" si="469"/>
        <v>45008</v>
      </c>
      <c r="L538" s="44">
        <f t="shared" si="470"/>
        <v>45005</v>
      </c>
      <c r="M538" s="27">
        <f t="shared" si="471"/>
        <v>45013</v>
      </c>
    </row>
    <row r="539" spans="1:13" hidden="1" x14ac:dyDescent="0.2">
      <c r="A539" s="253">
        <v>10</v>
      </c>
      <c r="B539" s="254" t="s">
        <v>1204</v>
      </c>
      <c r="C539" s="242">
        <f t="shared" si="445"/>
        <v>44989</v>
      </c>
      <c r="D539" s="243">
        <f t="shared" si="441"/>
        <v>44994</v>
      </c>
      <c r="E539" s="243">
        <f t="shared" si="446"/>
        <v>44996</v>
      </c>
      <c r="F539" s="29">
        <f t="shared" si="464"/>
        <v>45012</v>
      </c>
      <c r="G539" s="29">
        <f t="shared" si="465"/>
        <v>45014</v>
      </c>
      <c r="H539" s="29">
        <f t="shared" si="466"/>
        <v>45013</v>
      </c>
      <c r="I539" s="29">
        <f t="shared" si="467"/>
        <v>45019</v>
      </c>
      <c r="J539" s="106">
        <f t="shared" si="468"/>
        <v>45028</v>
      </c>
      <c r="K539" s="29">
        <f t="shared" si="469"/>
        <v>45015</v>
      </c>
      <c r="L539" s="43">
        <f t="shared" si="470"/>
        <v>45012</v>
      </c>
      <c r="M539" s="29">
        <f t="shared" si="471"/>
        <v>45020</v>
      </c>
    </row>
    <row r="540" spans="1:13" hidden="1" x14ac:dyDescent="0.2">
      <c r="A540" s="253">
        <v>11</v>
      </c>
      <c r="B540" s="254" t="s">
        <v>1211</v>
      </c>
      <c r="C540" s="242">
        <f t="shared" si="445"/>
        <v>44996</v>
      </c>
      <c r="D540" s="243">
        <f t="shared" si="441"/>
        <v>45001</v>
      </c>
      <c r="E540" s="243">
        <f t="shared" si="446"/>
        <v>45003</v>
      </c>
      <c r="F540" s="29">
        <f t="shared" si="464"/>
        <v>45019</v>
      </c>
      <c r="G540" s="29">
        <f t="shared" si="465"/>
        <v>45021</v>
      </c>
      <c r="H540" s="29">
        <f t="shared" si="466"/>
        <v>45020</v>
      </c>
      <c r="I540" s="29">
        <f t="shared" si="467"/>
        <v>45026</v>
      </c>
      <c r="J540" s="106">
        <f t="shared" si="468"/>
        <v>45035</v>
      </c>
      <c r="K540" s="29">
        <f t="shared" si="469"/>
        <v>45022</v>
      </c>
      <c r="L540" s="43">
        <f t="shared" si="470"/>
        <v>45019</v>
      </c>
      <c r="M540" s="29">
        <f t="shared" si="471"/>
        <v>45027</v>
      </c>
    </row>
    <row r="541" spans="1:13" hidden="1" x14ac:dyDescent="0.2">
      <c r="A541" s="253">
        <v>12</v>
      </c>
      <c r="B541" s="254" t="s">
        <v>1219</v>
      </c>
      <c r="C541" s="242">
        <f t="shared" si="445"/>
        <v>45003</v>
      </c>
      <c r="D541" s="243">
        <f t="shared" si="441"/>
        <v>45008</v>
      </c>
      <c r="E541" s="243">
        <f t="shared" si="446"/>
        <v>45010</v>
      </c>
      <c r="F541" s="29">
        <f t="shared" si="464"/>
        <v>45026</v>
      </c>
      <c r="G541" s="29">
        <f t="shared" si="465"/>
        <v>45028</v>
      </c>
      <c r="H541" s="29">
        <f t="shared" si="466"/>
        <v>45027</v>
      </c>
      <c r="I541" s="29">
        <f t="shared" si="467"/>
        <v>45033</v>
      </c>
      <c r="J541" s="106">
        <f t="shared" si="468"/>
        <v>45042</v>
      </c>
      <c r="K541" s="29">
        <f t="shared" si="469"/>
        <v>45029</v>
      </c>
      <c r="L541" s="43">
        <f t="shared" si="470"/>
        <v>45026</v>
      </c>
      <c r="M541" s="29">
        <f t="shared" si="471"/>
        <v>45034</v>
      </c>
    </row>
    <row r="542" spans="1:13" hidden="1" x14ac:dyDescent="0.2">
      <c r="A542" s="253">
        <v>13</v>
      </c>
      <c r="B542" s="254" t="s">
        <v>1231</v>
      </c>
      <c r="C542" s="242">
        <f t="shared" si="445"/>
        <v>45010</v>
      </c>
      <c r="D542" s="243">
        <f t="shared" si="441"/>
        <v>45015</v>
      </c>
      <c r="E542" s="243">
        <f t="shared" si="446"/>
        <v>45017</v>
      </c>
      <c r="F542" s="29">
        <f t="shared" si="464"/>
        <v>45033</v>
      </c>
      <c r="G542" s="29">
        <f t="shared" si="465"/>
        <v>45035</v>
      </c>
      <c r="H542" s="29">
        <f t="shared" si="466"/>
        <v>45034</v>
      </c>
      <c r="I542" s="29">
        <f t="shared" si="467"/>
        <v>45040</v>
      </c>
      <c r="J542" s="106">
        <f t="shared" si="468"/>
        <v>45049</v>
      </c>
      <c r="K542" s="29">
        <f t="shared" si="469"/>
        <v>45036</v>
      </c>
      <c r="L542" s="43">
        <f t="shared" si="470"/>
        <v>45033</v>
      </c>
      <c r="M542" s="29">
        <f t="shared" si="471"/>
        <v>45041</v>
      </c>
    </row>
    <row r="543" spans="1:13" hidden="1" x14ac:dyDescent="0.2">
      <c r="A543" s="253">
        <v>14</v>
      </c>
      <c r="B543" s="254" t="s">
        <v>1236</v>
      </c>
      <c r="C543" s="242">
        <f t="shared" si="445"/>
        <v>45017</v>
      </c>
      <c r="D543" s="243">
        <f t="shared" si="441"/>
        <v>45022</v>
      </c>
      <c r="E543" s="243">
        <f t="shared" si="446"/>
        <v>45024</v>
      </c>
      <c r="F543" s="29">
        <f t="shared" si="464"/>
        <v>45040</v>
      </c>
      <c r="G543" s="29">
        <f t="shared" si="465"/>
        <v>45042</v>
      </c>
      <c r="H543" s="29">
        <f t="shared" si="466"/>
        <v>45041</v>
      </c>
      <c r="I543" s="29">
        <f t="shared" si="467"/>
        <v>45047</v>
      </c>
      <c r="J543" s="106">
        <f t="shared" si="468"/>
        <v>45056</v>
      </c>
      <c r="K543" s="29">
        <f t="shared" si="469"/>
        <v>45043</v>
      </c>
      <c r="L543" s="43">
        <f t="shared" si="470"/>
        <v>45040</v>
      </c>
      <c r="M543" s="29">
        <f t="shared" si="471"/>
        <v>45048</v>
      </c>
    </row>
    <row r="544" spans="1:13" hidden="1" x14ac:dyDescent="0.2">
      <c r="A544" s="253">
        <v>15</v>
      </c>
      <c r="B544" s="254" t="s">
        <v>1245</v>
      </c>
      <c r="C544" s="242">
        <f t="shared" si="445"/>
        <v>45024</v>
      </c>
      <c r="D544" s="243">
        <f t="shared" si="441"/>
        <v>45029</v>
      </c>
      <c r="E544" s="243">
        <f t="shared" si="446"/>
        <v>45031</v>
      </c>
      <c r="F544" s="29">
        <f t="shared" si="464"/>
        <v>45047</v>
      </c>
      <c r="G544" s="29">
        <f t="shared" si="465"/>
        <v>45049</v>
      </c>
      <c r="H544" s="29">
        <f t="shared" si="466"/>
        <v>45048</v>
      </c>
      <c r="I544" s="29">
        <f t="shared" si="467"/>
        <v>45054</v>
      </c>
      <c r="J544" s="106">
        <f t="shared" si="468"/>
        <v>45063</v>
      </c>
      <c r="K544" s="29">
        <f t="shared" si="469"/>
        <v>45050</v>
      </c>
      <c r="L544" s="43">
        <f t="shared" si="470"/>
        <v>45047</v>
      </c>
      <c r="M544" s="29">
        <f t="shared" si="471"/>
        <v>45055</v>
      </c>
    </row>
    <row r="545" spans="1:13" hidden="1" x14ac:dyDescent="0.2">
      <c r="A545" s="253">
        <v>16</v>
      </c>
      <c r="B545" s="254" t="s">
        <v>1253</v>
      </c>
      <c r="C545" s="242">
        <f t="shared" si="445"/>
        <v>45031</v>
      </c>
      <c r="D545" s="243">
        <f t="shared" si="441"/>
        <v>45036</v>
      </c>
      <c r="E545" s="243">
        <f t="shared" si="446"/>
        <v>45038</v>
      </c>
      <c r="F545" s="29">
        <f t="shared" si="464"/>
        <v>45054</v>
      </c>
      <c r="G545" s="29">
        <f t="shared" si="465"/>
        <v>45056</v>
      </c>
      <c r="H545" s="29">
        <f t="shared" si="466"/>
        <v>45055</v>
      </c>
      <c r="I545" s="29">
        <f t="shared" si="467"/>
        <v>45061</v>
      </c>
      <c r="J545" s="106">
        <f t="shared" si="468"/>
        <v>45070</v>
      </c>
      <c r="K545" s="29">
        <f t="shared" si="469"/>
        <v>45057</v>
      </c>
      <c r="L545" s="43">
        <f t="shared" si="470"/>
        <v>45054</v>
      </c>
      <c r="M545" s="29">
        <f t="shared" si="471"/>
        <v>45062</v>
      </c>
    </row>
    <row r="546" spans="1:13" hidden="1" x14ac:dyDescent="0.2">
      <c r="A546" s="253">
        <v>17</v>
      </c>
      <c r="B546" s="254" t="s">
        <v>1261</v>
      </c>
      <c r="C546" s="242">
        <f t="shared" si="445"/>
        <v>45038</v>
      </c>
      <c r="D546" s="243">
        <f t="shared" si="441"/>
        <v>45043</v>
      </c>
      <c r="E546" s="243">
        <f t="shared" si="446"/>
        <v>45045</v>
      </c>
      <c r="F546" s="29">
        <f t="shared" si="464"/>
        <v>45061</v>
      </c>
      <c r="G546" s="29">
        <f t="shared" si="465"/>
        <v>45063</v>
      </c>
      <c r="H546" s="29">
        <f t="shared" si="466"/>
        <v>45062</v>
      </c>
      <c r="I546" s="29">
        <f t="shared" si="467"/>
        <v>45068</v>
      </c>
      <c r="J546" s="106">
        <f t="shared" si="468"/>
        <v>45077</v>
      </c>
      <c r="K546" s="29">
        <f t="shared" si="469"/>
        <v>45064</v>
      </c>
      <c r="L546" s="43">
        <f t="shared" si="470"/>
        <v>45061</v>
      </c>
      <c r="M546" s="29">
        <f t="shared" si="471"/>
        <v>45069</v>
      </c>
    </row>
    <row r="547" spans="1:13" hidden="1" x14ac:dyDescent="0.2">
      <c r="A547" s="253">
        <v>18</v>
      </c>
      <c r="B547" s="254" t="s">
        <v>1271</v>
      </c>
      <c r="C547" s="242">
        <f t="shared" si="445"/>
        <v>45045</v>
      </c>
      <c r="D547" s="243">
        <f t="shared" si="441"/>
        <v>45050</v>
      </c>
      <c r="E547" s="243">
        <f t="shared" si="446"/>
        <v>45052</v>
      </c>
      <c r="F547" s="27">
        <f t="shared" si="464"/>
        <v>45068</v>
      </c>
      <c r="G547" s="27">
        <f t="shared" si="465"/>
        <v>45070</v>
      </c>
      <c r="H547" s="27">
        <f t="shared" si="466"/>
        <v>45069</v>
      </c>
      <c r="I547" s="27">
        <f t="shared" si="467"/>
        <v>45075</v>
      </c>
      <c r="J547" s="115">
        <f t="shared" si="468"/>
        <v>45084</v>
      </c>
      <c r="K547" s="27">
        <f t="shared" si="469"/>
        <v>45071</v>
      </c>
      <c r="L547" s="44">
        <f t="shared" si="470"/>
        <v>45068</v>
      </c>
      <c r="M547" s="27">
        <f t="shared" si="471"/>
        <v>45076</v>
      </c>
    </row>
    <row r="548" spans="1:13" hidden="1" x14ac:dyDescent="0.2">
      <c r="A548" s="253">
        <v>19</v>
      </c>
      <c r="B548" s="254" t="s">
        <v>1281</v>
      </c>
      <c r="C548" s="242">
        <f t="shared" si="445"/>
        <v>45052</v>
      </c>
      <c r="D548" s="243">
        <f t="shared" si="441"/>
        <v>45057</v>
      </c>
      <c r="E548" s="243">
        <f t="shared" si="446"/>
        <v>45059</v>
      </c>
      <c r="F548" s="29">
        <f t="shared" si="464"/>
        <v>45075</v>
      </c>
      <c r="G548" s="29">
        <f t="shared" si="465"/>
        <v>45077</v>
      </c>
      <c r="H548" s="29">
        <f t="shared" si="466"/>
        <v>45076</v>
      </c>
      <c r="I548" s="29">
        <f t="shared" si="467"/>
        <v>45082</v>
      </c>
      <c r="J548" s="106">
        <f t="shared" si="468"/>
        <v>45091</v>
      </c>
      <c r="K548" s="29">
        <f t="shared" si="469"/>
        <v>45078</v>
      </c>
      <c r="L548" s="43">
        <f t="shared" si="470"/>
        <v>45075</v>
      </c>
      <c r="M548" s="29">
        <f t="shared" si="471"/>
        <v>45083</v>
      </c>
    </row>
    <row r="549" spans="1:13" hidden="1" x14ac:dyDescent="0.2">
      <c r="A549" s="253">
        <v>20</v>
      </c>
      <c r="B549" s="254" t="s">
        <v>1289</v>
      </c>
      <c r="C549" s="242">
        <f t="shared" si="445"/>
        <v>45059</v>
      </c>
      <c r="D549" s="243">
        <f t="shared" si="441"/>
        <v>45064</v>
      </c>
      <c r="E549" s="243">
        <f t="shared" si="446"/>
        <v>45066</v>
      </c>
      <c r="F549" s="29">
        <f t="shared" si="464"/>
        <v>45082</v>
      </c>
      <c r="G549" s="29">
        <f t="shared" si="465"/>
        <v>45084</v>
      </c>
      <c r="H549" s="29">
        <f t="shared" si="466"/>
        <v>45083</v>
      </c>
      <c r="I549" s="29">
        <f t="shared" si="467"/>
        <v>45089</v>
      </c>
      <c r="J549" s="106">
        <f t="shared" si="468"/>
        <v>45098</v>
      </c>
      <c r="K549" s="29">
        <f t="shared" si="469"/>
        <v>45085</v>
      </c>
      <c r="L549" s="43">
        <f t="shared" si="470"/>
        <v>45082</v>
      </c>
      <c r="M549" s="29">
        <f t="shared" si="471"/>
        <v>45090</v>
      </c>
    </row>
    <row r="550" spans="1:13" hidden="1" x14ac:dyDescent="0.2">
      <c r="A550" s="253">
        <v>21</v>
      </c>
      <c r="B550" s="254" t="s">
        <v>1297</v>
      </c>
      <c r="C550" s="242">
        <f t="shared" si="445"/>
        <v>45066</v>
      </c>
      <c r="D550" s="243">
        <f t="shared" si="441"/>
        <v>45071</v>
      </c>
      <c r="E550" s="243">
        <f t="shared" si="446"/>
        <v>45073</v>
      </c>
      <c r="F550" s="29">
        <f t="shared" si="464"/>
        <v>45089</v>
      </c>
      <c r="G550" s="29">
        <f t="shared" si="465"/>
        <v>45091</v>
      </c>
      <c r="H550" s="29">
        <f t="shared" si="466"/>
        <v>45090</v>
      </c>
      <c r="I550" s="29">
        <f t="shared" si="467"/>
        <v>45096</v>
      </c>
      <c r="J550" s="106">
        <f t="shared" si="468"/>
        <v>45105</v>
      </c>
      <c r="K550" s="29">
        <f t="shared" si="469"/>
        <v>45092</v>
      </c>
      <c r="L550" s="43">
        <f t="shared" si="470"/>
        <v>45089</v>
      </c>
      <c r="M550" s="29">
        <f t="shared" si="471"/>
        <v>45097</v>
      </c>
    </row>
    <row r="551" spans="1:13" hidden="1" x14ac:dyDescent="0.2">
      <c r="A551" s="253">
        <v>22</v>
      </c>
      <c r="B551" s="254" t="s">
        <v>1306</v>
      </c>
      <c r="C551" s="242">
        <f t="shared" si="445"/>
        <v>45073</v>
      </c>
      <c r="D551" s="243">
        <f t="shared" si="441"/>
        <v>45078</v>
      </c>
      <c r="E551" s="243">
        <f t="shared" si="446"/>
        <v>45080</v>
      </c>
      <c r="F551" s="29">
        <f t="shared" si="464"/>
        <v>45096</v>
      </c>
      <c r="G551" s="29">
        <f t="shared" si="465"/>
        <v>45098</v>
      </c>
      <c r="H551" s="29">
        <f t="shared" si="466"/>
        <v>45097</v>
      </c>
      <c r="I551" s="29">
        <f t="shared" si="467"/>
        <v>45103</v>
      </c>
      <c r="J551" s="106">
        <f t="shared" si="468"/>
        <v>45112</v>
      </c>
      <c r="K551" s="29">
        <f t="shared" si="469"/>
        <v>45099</v>
      </c>
      <c r="L551" s="43">
        <f t="shared" si="470"/>
        <v>45096</v>
      </c>
      <c r="M551" s="29">
        <f t="shared" si="471"/>
        <v>45104</v>
      </c>
    </row>
    <row r="552" spans="1:13" hidden="1" x14ac:dyDescent="0.2">
      <c r="A552" s="253">
        <v>23</v>
      </c>
      <c r="B552" s="254" t="s">
        <v>1314</v>
      </c>
      <c r="C552" s="242">
        <f t="shared" si="445"/>
        <v>45080</v>
      </c>
      <c r="D552" s="243">
        <f t="shared" si="441"/>
        <v>45085</v>
      </c>
      <c r="E552" s="243">
        <f t="shared" si="446"/>
        <v>45087</v>
      </c>
      <c r="F552" s="29">
        <f t="shared" si="464"/>
        <v>45103</v>
      </c>
      <c r="G552" s="29">
        <f t="shared" si="465"/>
        <v>45105</v>
      </c>
      <c r="H552" s="29">
        <f t="shared" si="466"/>
        <v>45104</v>
      </c>
      <c r="I552" s="29">
        <f t="shared" si="467"/>
        <v>45110</v>
      </c>
      <c r="J552" s="106">
        <f t="shared" si="468"/>
        <v>45119</v>
      </c>
      <c r="K552" s="29">
        <f t="shared" si="469"/>
        <v>45106</v>
      </c>
      <c r="L552" s="43">
        <f t="shared" si="470"/>
        <v>45103</v>
      </c>
      <c r="M552" s="29">
        <f t="shared" si="471"/>
        <v>45111</v>
      </c>
    </row>
    <row r="553" spans="1:13" hidden="1" x14ac:dyDescent="0.2">
      <c r="A553" s="253">
        <v>24</v>
      </c>
      <c r="B553" s="254" t="s">
        <v>1322</v>
      </c>
      <c r="C553" s="242">
        <f t="shared" si="445"/>
        <v>45087</v>
      </c>
      <c r="D553" s="243">
        <f t="shared" ref="D553:D616" si="472">E553-2</f>
        <v>45092</v>
      </c>
      <c r="E553" s="243">
        <f t="shared" si="446"/>
        <v>45094</v>
      </c>
      <c r="F553" s="29">
        <f t="shared" si="464"/>
        <v>45110</v>
      </c>
      <c r="G553" s="29">
        <f t="shared" si="465"/>
        <v>45112</v>
      </c>
      <c r="H553" s="29">
        <f t="shared" si="466"/>
        <v>45111</v>
      </c>
      <c r="I553" s="29">
        <f t="shared" si="467"/>
        <v>45117</v>
      </c>
      <c r="J553" s="106">
        <f t="shared" si="468"/>
        <v>45126</v>
      </c>
      <c r="K553" s="29">
        <f t="shared" si="469"/>
        <v>45113</v>
      </c>
      <c r="L553" s="43">
        <f t="shared" si="470"/>
        <v>45110</v>
      </c>
      <c r="M553" s="29">
        <f t="shared" si="471"/>
        <v>45118</v>
      </c>
    </row>
    <row r="554" spans="1:13" hidden="1" x14ac:dyDescent="0.2">
      <c r="A554" s="253">
        <v>25</v>
      </c>
      <c r="B554" s="254" t="s">
        <v>1328</v>
      </c>
      <c r="C554" s="242">
        <f t="shared" si="445"/>
        <v>45094</v>
      </c>
      <c r="D554" s="243">
        <f t="shared" si="472"/>
        <v>45099</v>
      </c>
      <c r="E554" s="243">
        <f t="shared" si="446"/>
        <v>45101</v>
      </c>
      <c r="F554" s="29">
        <f t="shared" si="464"/>
        <v>45117</v>
      </c>
      <c r="G554" s="29">
        <f t="shared" si="465"/>
        <v>45119</v>
      </c>
      <c r="H554" s="29">
        <f t="shared" si="466"/>
        <v>45118</v>
      </c>
      <c r="I554" s="29">
        <f t="shared" si="467"/>
        <v>45124</v>
      </c>
      <c r="J554" s="106">
        <f t="shared" si="468"/>
        <v>45133</v>
      </c>
      <c r="K554" s="29">
        <f t="shared" si="469"/>
        <v>45120</v>
      </c>
      <c r="L554" s="43">
        <f t="shared" si="470"/>
        <v>45117</v>
      </c>
      <c r="M554" s="29">
        <f t="shared" si="471"/>
        <v>45125</v>
      </c>
    </row>
    <row r="555" spans="1:13" hidden="1" x14ac:dyDescent="0.2">
      <c r="A555" s="253">
        <v>26</v>
      </c>
      <c r="B555" s="254" t="s">
        <v>1372</v>
      </c>
      <c r="C555" s="242">
        <f t="shared" si="445"/>
        <v>45101</v>
      </c>
      <c r="D555" s="243">
        <f t="shared" si="472"/>
        <v>45106</v>
      </c>
      <c r="E555" s="243">
        <f t="shared" si="446"/>
        <v>45108</v>
      </c>
      <c r="F555" s="29">
        <f t="shared" si="464"/>
        <v>45124</v>
      </c>
      <c r="G555" s="29">
        <f t="shared" si="465"/>
        <v>45126</v>
      </c>
      <c r="H555" s="29">
        <f t="shared" si="466"/>
        <v>45125</v>
      </c>
      <c r="I555" s="29">
        <f t="shared" si="467"/>
        <v>45131</v>
      </c>
      <c r="J555" s="106">
        <f t="shared" si="468"/>
        <v>45140</v>
      </c>
      <c r="K555" s="29">
        <f t="shared" si="469"/>
        <v>45127</v>
      </c>
      <c r="L555" s="43">
        <f t="shared" si="470"/>
        <v>45124</v>
      </c>
      <c r="M555" s="29">
        <f t="shared" si="471"/>
        <v>45132</v>
      </c>
    </row>
    <row r="556" spans="1:13" hidden="1" x14ac:dyDescent="0.2">
      <c r="A556" s="253">
        <v>27</v>
      </c>
      <c r="B556" s="254" t="s">
        <v>1383</v>
      </c>
      <c r="C556" s="242">
        <f t="shared" si="445"/>
        <v>45108</v>
      </c>
      <c r="D556" s="243">
        <f t="shared" si="472"/>
        <v>45113</v>
      </c>
      <c r="E556" s="243">
        <f t="shared" si="446"/>
        <v>45115</v>
      </c>
      <c r="F556" s="29">
        <f t="shared" si="464"/>
        <v>45131</v>
      </c>
      <c r="G556" s="29">
        <f t="shared" si="465"/>
        <v>45133</v>
      </c>
      <c r="H556" s="29">
        <f t="shared" ref="H556:H597" si="473">E556+23</f>
        <v>45138</v>
      </c>
      <c r="I556" s="29">
        <f t="shared" si="467"/>
        <v>45138</v>
      </c>
      <c r="J556" s="106">
        <f t="shared" si="468"/>
        <v>45147</v>
      </c>
      <c r="K556" s="29">
        <f t="shared" si="469"/>
        <v>45134</v>
      </c>
      <c r="L556" s="43">
        <f t="shared" si="470"/>
        <v>45131</v>
      </c>
      <c r="M556" s="29">
        <f t="shared" si="471"/>
        <v>45139</v>
      </c>
    </row>
    <row r="557" spans="1:13" hidden="1" x14ac:dyDescent="0.2">
      <c r="A557" s="253">
        <v>28</v>
      </c>
      <c r="B557" s="254" t="s">
        <v>1355</v>
      </c>
      <c r="C557" s="242">
        <f t="shared" si="445"/>
        <v>45115</v>
      </c>
      <c r="D557" s="243">
        <f t="shared" si="472"/>
        <v>45120</v>
      </c>
      <c r="E557" s="243">
        <f t="shared" si="446"/>
        <v>45122</v>
      </c>
      <c r="F557" s="29">
        <f t="shared" si="464"/>
        <v>45138</v>
      </c>
      <c r="G557" s="29">
        <f t="shared" si="465"/>
        <v>45140</v>
      </c>
      <c r="H557" s="29">
        <f t="shared" si="473"/>
        <v>45145</v>
      </c>
      <c r="I557" s="29">
        <f t="shared" si="467"/>
        <v>45145</v>
      </c>
      <c r="J557" s="106">
        <f t="shared" si="468"/>
        <v>45154</v>
      </c>
      <c r="K557" s="29">
        <f t="shared" si="469"/>
        <v>45141</v>
      </c>
      <c r="L557" s="43">
        <f t="shared" si="470"/>
        <v>45138</v>
      </c>
      <c r="M557" s="29">
        <f t="shared" si="471"/>
        <v>45146</v>
      </c>
    </row>
    <row r="558" spans="1:13" hidden="1" x14ac:dyDescent="0.2">
      <c r="A558" s="253">
        <v>29</v>
      </c>
      <c r="B558" s="254" t="s">
        <v>1361</v>
      </c>
      <c r="C558" s="242">
        <f t="shared" si="445"/>
        <v>45122</v>
      </c>
      <c r="D558" s="243">
        <f t="shared" si="472"/>
        <v>45127</v>
      </c>
      <c r="E558" s="243">
        <f t="shared" si="446"/>
        <v>45129</v>
      </c>
      <c r="F558" s="27">
        <f t="shared" si="464"/>
        <v>45145</v>
      </c>
      <c r="G558" s="27">
        <f t="shared" si="465"/>
        <v>45147</v>
      </c>
      <c r="H558" s="27">
        <f t="shared" si="473"/>
        <v>45152</v>
      </c>
      <c r="I558" s="27">
        <f t="shared" si="467"/>
        <v>45152</v>
      </c>
      <c r="J558" s="115">
        <f t="shared" si="468"/>
        <v>45161</v>
      </c>
      <c r="K558" s="27">
        <f t="shared" si="469"/>
        <v>45148</v>
      </c>
      <c r="L558" s="44">
        <f t="shared" si="470"/>
        <v>45145</v>
      </c>
      <c r="M558" s="27">
        <f t="shared" si="471"/>
        <v>45153</v>
      </c>
    </row>
    <row r="559" spans="1:13" hidden="1" x14ac:dyDescent="0.2">
      <c r="A559" s="253">
        <v>30</v>
      </c>
      <c r="B559" s="254" t="s">
        <v>1373</v>
      </c>
      <c r="C559" s="242">
        <f t="shared" si="445"/>
        <v>45129</v>
      </c>
      <c r="D559" s="243">
        <f t="shared" si="472"/>
        <v>45134</v>
      </c>
      <c r="E559" s="243">
        <f t="shared" si="446"/>
        <v>45136</v>
      </c>
      <c r="F559" s="29">
        <f t="shared" si="464"/>
        <v>45152</v>
      </c>
      <c r="G559" s="29">
        <f t="shared" si="465"/>
        <v>45154</v>
      </c>
      <c r="H559" s="29">
        <f t="shared" si="473"/>
        <v>45159</v>
      </c>
      <c r="I559" s="29">
        <f t="shared" si="467"/>
        <v>45159</v>
      </c>
      <c r="J559" s="106">
        <f t="shared" si="468"/>
        <v>45168</v>
      </c>
      <c r="K559" s="29">
        <f t="shared" si="469"/>
        <v>45155</v>
      </c>
      <c r="L559" s="43">
        <f t="shared" si="470"/>
        <v>45152</v>
      </c>
      <c r="M559" s="29">
        <f t="shared" si="471"/>
        <v>45160</v>
      </c>
    </row>
    <row r="560" spans="1:13" hidden="1" x14ac:dyDescent="0.2">
      <c r="A560" s="253">
        <v>31</v>
      </c>
      <c r="B560" s="254" t="s">
        <v>1384</v>
      </c>
      <c r="C560" s="242">
        <f t="shared" si="445"/>
        <v>45136</v>
      </c>
      <c r="D560" s="243">
        <f t="shared" si="472"/>
        <v>45141</v>
      </c>
      <c r="E560" s="243">
        <f t="shared" si="446"/>
        <v>45143</v>
      </c>
      <c r="F560" s="29">
        <f t="shared" si="464"/>
        <v>45159</v>
      </c>
      <c r="G560" s="29">
        <f t="shared" si="465"/>
        <v>45161</v>
      </c>
      <c r="H560" s="29">
        <f t="shared" si="473"/>
        <v>45166</v>
      </c>
      <c r="I560" s="29">
        <f t="shared" si="467"/>
        <v>45166</v>
      </c>
      <c r="J560" s="106">
        <f t="shared" si="468"/>
        <v>45175</v>
      </c>
      <c r="K560" s="29">
        <f t="shared" si="469"/>
        <v>45162</v>
      </c>
      <c r="L560" s="43">
        <f t="shared" si="470"/>
        <v>45159</v>
      </c>
      <c r="M560" s="29">
        <f t="shared" si="471"/>
        <v>45167</v>
      </c>
    </row>
    <row r="561" spans="1:13" hidden="1" x14ac:dyDescent="0.2">
      <c r="A561" s="253">
        <v>32</v>
      </c>
      <c r="B561" s="254" t="s">
        <v>1401</v>
      </c>
      <c r="C561" s="242">
        <f t="shared" si="445"/>
        <v>45143</v>
      </c>
      <c r="D561" s="243">
        <f t="shared" si="472"/>
        <v>45148</v>
      </c>
      <c r="E561" s="243">
        <f t="shared" si="446"/>
        <v>45150</v>
      </c>
      <c r="F561" s="29">
        <f t="shared" si="464"/>
        <v>45166</v>
      </c>
      <c r="G561" s="29">
        <f t="shared" si="465"/>
        <v>45168</v>
      </c>
      <c r="H561" s="29">
        <f t="shared" si="473"/>
        <v>45173</v>
      </c>
      <c r="I561" s="29">
        <f t="shared" si="467"/>
        <v>45173</v>
      </c>
      <c r="J561" s="106">
        <f t="shared" si="468"/>
        <v>45182</v>
      </c>
      <c r="K561" s="29">
        <f t="shared" si="469"/>
        <v>45169</v>
      </c>
      <c r="L561" s="43">
        <f t="shared" si="470"/>
        <v>45166</v>
      </c>
      <c r="M561" s="29">
        <f t="shared" si="471"/>
        <v>45174</v>
      </c>
    </row>
    <row r="562" spans="1:13" hidden="1" x14ac:dyDescent="0.2">
      <c r="A562" s="253">
        <v>33</v>
      </c>
      <c r="B562" s="254" t="s">
        <v>1400</v>
      </c>
      <c r="C562" s="242">
        <f t="shared" si="445"/>
        <v>45150</v>
      </c>
      <c r="D562" s="243">
        <f t="shared" si="472"/>
        <v>45155</v>
      </c>
      <c r="E562" s="243">
        <f t="shared" si="446"/>
        <v>45157</v>
      </c>
      <c r="F562" s="29">
        <f t="shared" si="464"/>
        <v>45173</v>
      </c>
      <c r="G562" s="29">
        <f t="shared" si="465"/>
        <v>45175</v>
      </c>
      <c r="H562" s="29">
        <f t="shared" si="473"/>
        <v>45180</v>
      </c>
      <c r="I562" s="29">
        <f t="shared" si="467"/>
        <v>45180</v>
      </c>
      <c r="J562" s="106">
        <f t="shared" si="468"/>
        <v>45189</v>
      </c>
      <c r="K562" s="29">
        <f t="shared" si="469"/>
        <v>45176</v>
      </c>
      <c r="L562" s="43">
        <f t="shared" si="470"/>
        <v>45173</v>
      </c>
      <c r="M562" s="29">
        <f t="shared" si="471"/>
        <v>45181</v>
      </c>
    </row>
    <row r="563" spans="1:13" hidden="1" x14ac:dyDescent="0.2">
      <c r="A563" s="253">
        <v>34</v>
      </c>
      <c r="B563" s="254" t="s">
        <v>1410</v>
      </c>
      <c r="C563" s="242">
        <f t="shared" si="445"/>
        <v>45157</v>
      </c>
      <c r="D563" s="243">
        <f t="shared" si="472"/>
        <v>45162</v>
      </c>
      <c r="E563" s="243">
        <f t="shared" si="446"/>
        <v>45164</v>
      </c>
      <c r="F563" s="29">
        <f t="shared" si="464"/>
        <v>45180</v>
      </c>
      <c r="G563" s="29">
        <f t="shared" si="465"/>
        <v>45182</v>
      </c>
      <c r="H563" s="29">
        <f t="shared" si="473"/>
        <v>45187</v>
      </c>
      <c r="I563" s="29">
        <f t="shared" si="467"/>
        <v>45187</v>
      </c>
      <c r="J563" s="106">
        <f t="shared" si="468"/>
        <v>45196</v>
      </c>
      <c r="K563" s="29">
        <f t="shared" si="469"/>
        <v>45183</v>
      </c>
      <c r="L563" s="43">
        <f t="shared" si="470"/>
        <v>45180</v>
      </c>
      <c r="M563" s="29">
        <f t="shared" si="471"/>
        <v>45188</v>
      </c>
    </row>
    <row r="564" spans="1:13" hidden="1" x14ac:dyDescent="0.2">
      <c r="A564" s="253">
        <v>35</v>
      </c>
      <c r="B564" s="254" t="s">
        <v>1421</v>
      </c>
      <c r="C564" s="242">
        <f t="shared" si="445"/>
        <v>45164</v>
      </c>
      <c r="D564" s="243">
        <f t="shared" si="472"/>
        <v>45169</v>
      </c>
      <c r="E564" s="243">
        <f t="shared" si="446"/>
        <v>45171</v>
      </c>
      <c r="F564" s="29">
        <f t="shared" si="464"/>
        <v>45187</v>
      </c>
      <c r="G564" s="29">
        <f t="shared" si="465"/>
        <v>45189</v>
      </c>
      <c r="H564" s="29">
        <f t="shared" si="473"/>
        <v>45194</v>
      </c>
      <c r="I564" s="29">
        <f t="shared" si="467"/>
        <v>45194</v>
      </c>
      <c r="J564" s="106">
        <f t="shared" si="468"/>
        <v>45203</v>
      </c>
      <c r="K564" s="29">
        <f t="shared" si="469"/>
        <v>45190</v>
      </c>
      <c r="L564" s="43">
        <f t="shared" si="470"/>
        <v>45187</v>
      </c>
      <c r="M564" s="29">
        <f t="shared" si="471"/>
        <v>45195</v>
      </c>
    </row>
    <row r="565" spans="1:13" hidden="1" x14ac:dyDescent="0.2">
      <c r="A565" s="253">
        <v>36</v>
      </c>
      <c r="B565" s="254" t="s">
        <v>1423</v>
      </c>
      <c r="C565" s="242">
        <f t="shared" ref="C565:C628" si="474">E565-7</f>
        <v>45171</v>
      </c>
      <c r="D565" s="243">
        <f t="shared" si="472"/>
        <v>45176</v>
      </c>
      <c r="E565" s="243">
        <f t="shared" ref="E565:E628" si="475">E564+7</f>
        <v>45178</v>
      </c>
      <c r="F565" s="29">
        <f t="shared" si="464"/>
        <v>45194</v>
      </c>
      <c r="G565" s="29">
        <f t="shared" si="465"/>
        <v>45196</v>
      </c>
      <c r="H565" s="29">
        <f t="shared" si="473"/>
        <v>45201</v>
      </c>
      <c r="I565" s="29">
        <f t="shared" si="467"/>
        <v>45201</v>
      </c>
      <c r="J565" s="106">
        <f t="shared" si="468"/>
        <v>45210</v>
      </c>
      <c r="K565" s="29">
        <f t="shared" si="469"/>
        <v>45197</v>
      </c>
      <c r="L565" s="43">
        <f t="shared" si="470"/>
        <v>45194</v>
      </c>
      <c r="M565" s="29">
        <f t="shared" si="471"/>
        <v>45202</v>
      </c>
    </row>
    <row r="566" spans="1:13" hidden="1" x14ac:dyDescent="0.2">
      <c r="A566" s="253">
        <v>37</v>
      </c>
      <c r="B566" s="254" t="s">
        <v>1430</v>
      </c>
      <c r="C566" s="242">
        <f t="shared" si="474"/>
        <v>45178</v>
      </c>
      <c r="D566" s="243">
        <f t="shared" si="472"/>
        <v>45183</v>
      </c>
      <c r="E566" s="243">
        <f t="shared" si="475"/>
        <v>45185</v>
      </c>
      <c r="F566" s="29">
        <f t="shared" si="464"/>
        <v>45201</v>
      </c>
      <c r="G566" s="29">
        <f t="shared" si="465"/>
        <v>45203</v>
      </c>
      <c r="H566" s="29">
        <f t="shared" si="473"/>
        <v>45208</v>
      </c>
      <c r="I566" s="29">
        <f t="shared" ref="I566:I597" si="476">E566+23</f>
        <v>45208</v>
      </c>
      <c r="J566" s="106">
        <f t="shared" si="468"/>
        <v>45217</v>
      </c>
      <c r="K566" s="29">
        <f t="shared" si="469"/>
        <v>45204</v>
      </c>
      <c r="L566" s="43">
        <f t="shared" si="470"/>
        <v>45201</v>
      </c>
      <c r="M566" s="29">
        <f t="shared" si="471"/>
        <v>45209</v>
      </c>
    </row>
    <row r="567" spans="1:13" hidden="1" x14ac:dyDescent="0.2">
      <c r="A567" s="253">
        <v>38</v>
      </c>
      <c r="B567" s="254" t="s">
        <v>1437</v>
      </c>
      <c r="C567" s="242">
        <f t="shared" si="474"/>
        <v>45185</v>
      </c>
      <c r="D567" s="243">
        <f t="shared" si="472"/>
        <v>45190</v>
      </c>
      <c r="E567" s="243">
        <f t="shared" si="475"/>
        <v>45192</v>
      </c>
      <c r="F567" s="29">
        <f t="shared" si="464"/>
        <v>45208</v>
      </c>
      <c r="G567" s="29">
        <f t="shared" si="465"/>
        <v>45210</v>
      </c>
      <c r="H567" s="29">
        <f t="shared" si="473"/>
        <v>45215</v>
      </c>
      <c r="I567" s="29">
        <f t="shared" si="476"/>
        <v>45215</v>
      </c>
      <c r="J567" s="106">
        <f t="shared" si="468"/>
        <v>45224</v>
      </c>
      <c r="K567" s="29">
        <f t="shared" si="469"/>
        <v>45211</v>
      </c>
      <c r="L567" s="43">
        <f t="shared" si="470"/>
        <v>45208</v>
      </c>
      <c r="M567" s="29">
        <f t="shared" si="471"/>
        <v>45216</v>
      </c>
    </row>
    <row r="568" spans="1:13" hidden="1" x14ac:dyDescent="0.2">
      <c r="A568" s="253">
        <v>39</v>
      </c>
      <c r="B568" s="254" t="s">
        <v>1451</v>
      </c>
      <c r="C568" s="242">
        <f t="shared" si="474"/>
        <v>45192</v>
      </c>
      <c r="D568" s="243">
        <f t="shared" si="472"/>
        <v>45197</v>
      </c>
      <c r="E568" s="243">
        <f t="shared" si="475"/>
        <v>45199</v>
      </c>
      <c r="F568" s="29">
        <f t="shared" si="464"/>
        <v>45215</v>
      </c>
      <c r="G568" s="29">
        <f t="shared" si="465"/>
        <v>45217</v>
      </c>
      <c r="H568" s="29">
        <f t="shared" si="473"/>
        <v>45222</v>
      </c>
      <c r="I568" s="29">
        <f t="shared" si="476"/>
        <v>45222</v>
      </c>
      <c r="J568" s="106">
        <f t="shared" si="468"/>
        <v>45231</v>
      </c>
      <c r="K568" s="29">
        <f t="shared" si="469"/>
        <v>45218</v>
      </c>
      <c r="L568" s="43">
        <f t="shared" si="470"/>
        <v>45215</v>
      </c>
      <c r="M568" s="29">
        <f t="shared" si="471"/>
        <v>45223</v>
      </c>
    </row>
    <row r="569" spans="1:13" hidden="1" x14ac:dyDescent="0.2">
      <c r="A569" s="253">
        <v>40</v>
      </c>
      <c r="B569" s="254" t="s">
        <v>1460</v>
      </c>
      <c r="C569" s="242">
        <f t="shared" si="474"/>
        <v>45199</v>
      </c>
      <c r="D569" s="243">
        <f t="shared" si="472"/>
        <v>45204</v>
      </c>
      <c r="E569" s="243">
        <f t="shared" si="475"/>
        <v>45206</v>
      </c>
      <c r="F569" s="29">
        <f t="shared" si="464"/>
        <v>45222</v>
      </c>
      <c r="G569" s="29">
        <f t="shared" si="465"/>
        <v>45224</v>
      </c>
      <c r="H569" s="29">
        <f t="shared" si="473"/>
        <v>45229</v>
      </c>
      <c r="I569" s="29">
        <f t="shared" si="476"/>
        <v>45229</v>
      </c>
      <c r="J569" s="106">
        <f t="shared" si="468"/>
        <v>45238</v>
      </c>
      <c r="K569" s="29">
        <f t="shared" si="469"/>
        <v>45225</v>
      </c>
      <c r="L569" s="43">
        <f t="shared" si="470"/>
        <v>45222</v>
      </c>
      <c r="M569" s="29">
        <f t="shared" si="471"/>
        <v>45230</v>
      </c>
    </row>
    <row r="570" spans="1:13" hidden="1" x14ac:dyDescent="0.2">
      <c r="A570" s="253">
        <v>41</v>
      </c>
      <c r="B570" s="254" t="s">
        <v>1468</v>
      </c>
      <c r="C570" s="242">
        <f t="shared" si="474"/>
        <v>45206</v>
      </c>
      <c r="D570" s="243">
        <f t="shared" si="472"/>
        <v>45211</v>
      </c>
      <c r="E570" s="243">
        <f t="shared" si="475"/>
        <v>45213</v>
      </c>
      <c r="F570" s="29">
        <f t="shared" ref="F570:F601" si="477">D570+15</f>
        <v>45226</v>
      </c>
      <c r="G570" s="29">
        <f t="shared" ref="G570:G601" si="478">E570+15</f>
        <v>45228</v>
      </c>
      <c r="H570" s="29">
        <f t="shared" si="473"/>
        <v>45236</v>
      </c>
      <c r="I570" s="29">
        <f t="shared" si="476"/>
        <v>45236</v>
      </c>
      <c r="J570" s="106">
        <f t="shared" si="468"/>
        <v>45245</v>
      </c>
      <c r="K570" s="29">
        <f t="shared" ref="K570:K601" si="479">E570+23</f>
        <v>45236</v>
      </c>
      <c r="L570" s="43">
        <f t="shared" ref="L570:L601" si="480">E570+27</f>
        <v>45240</v>
      </c>
      <c r="M570" s="29">
        <f t="shared" ref="M570:M601" si="481">E570+37</f>
        <v>45250</v>
      </c>
    </row>
    <row r="571" spans="1:13" hidden="1" x14ac:dyDescent="0.2">
      <c r="A571" s="253">
        <v>42</v>
      </c>
      <c r="B571" s="254" t="s">
        <v>1477</v>
      </c>
      <c r="C571" s="242">
        <f t="shared" si="474"/>
        <v>45213</v>
      </c>
      <c r="D571" s="243">
        <f t="shared" si="472"/>
        <v>45218</v>
      </c>
      <c r="E571" s="243">
        <f t="shared" si="475"/>
        <v>45220</v>
      </c>
      <c r="F571" s="29">
        <f t="shared" si="477"/>
        <v>45233</v>
      </c>
      <c r="G571" s="29">
        <f t="shared" si="478"/>
        <v>45235</v>
      </c>
      <c r="H571" s="29">
        <f t="shared" si="473"/>
        <v>45243</v>
      </c>
      <c r="I571" s="29">
        <f t="shared" si="476"/>
        <v>45243</v>
      </c>
      <c r="J571" s="106">
        <f t="shared" si="468"/>
        <v>45252</v>
      </c>
      <c r="K571" s="29">
        <f t="shared" si="479"/>
        <v>45243</v>
      </c>
      <c r="L571" s="43">
        <f t="shared" si="480"/>
        <v>45247</v>
      </c>
      <c r="M571" s="29">
        <f t="shared" si="481"/>
        <v>45257</v>
      </c>
    </row>
    <row r="572" spans="1:13" hidden="1" x14ac:dyDescent="0.2">
      <c r="A572" s="253">
        <v>43</v>
      </c>
      <c r="B572" s="254" t="s">
        <v>1485</v>
      </c>
      <c r="C572" s="242">
        <f t="shared" si="474"/>
        <v>45220</v>
      </c>
      <c r="D572" s="243">
        <f t="shared" si="472"/>
        <v>45225</v>
      </c>
      <c r="E572" s="243">
        <f t="shared" si="475"/>
        <v>45227</v>
      </c>
      <c r="F572" s="29">
        <f t="shared" si="477"/>
        <v>45240</v>
      </c>
      <c r="G572" s="29">
        <f t="shared" si="478"/>
        <v>45242</v>
      </c>
      <c r="H572" s="29">
        <f t="shared" si="473"/>
        <v>45250</v>
      </c>
      <c r="I572" s="29">
        <f t="shared" si="476"/>
        <v>45250</v>
      </c>
      <c r="J572" s="106">
        <f t="shared" si="468"/>
        <v>45259</v>
      </c>
      <c r="K572" s="29">
        <f t="shared" si="479"/>
        <v>45250</v>
      </c>
      <c r="L572" s="43">
        <f t="shared" si="480"/>
        <v>45254</v>
      </c>
      <c r="M572" s="29">
        <f t="shared" si="481"/>
        <v>45264</v>
      </c>
    </row>
    <row r="573" spans="1:13" hidden="1" x14ac:dyDescent="0.2">
      <c r="A573" s="253">
        <v>44</v>
      </c>
      <c r="B573" s="254" t="s">
        <v>1493</v>
      </c>
      <c r="C573" s="242">
        <f t="shared" si="474"/>
        <v>45227</v>
      </c>
      <c r="D573" s="243">
        <f t="shared" si="472"/>
        <v>45232</v>
      </c>
      <c r="E573" s="243">
        <f t="shared" si="475"/>
        <v>45234</v>
      </c>
      <c r="F573" s="27">
        <f t="shared" si="477"/>
        <v>45247</v>
      </c>
      <c r="G573" s="27">
        <f t="shared" si="478"/>
        <v>45249</v>
      </c>
      <c r="H573" s="27">
        <f t="shared" si="473"/>
        <v>45257</v>
      </c>
      <c r="I573" s="27">
        <f t="shared" si="476"/>
        <v>45257</v>
      </c>
      <c r="J573" s="115">
        <f t="shared" si="468"/>
        <v>45266</v>
      </c>
      <c r="K573" s="27">
        <f t="shared" si="479"/>
        <v>45257</v>
      </c>
      <c r="L573" s="44">
        <f t="shared" si="480"/>
        <v>45261</v>
      </c>
      <c r="M573" s="27">
        <f t="shared" si="481"/>
        <v>45271</v>
      </c>
    </row>
    <row r="574" spans="1:13" hidden="1" x14ac:dyDescent="0.2">
      <c r="A574" s="253">
        <v>45</v>
      </c>
      <c r="B574" s="254" t="s">
        <v>1502</v>
      </c>
      <c r="C574" s="242">
        <f t="shared" si="474"/>
        <v>45234</v>
      </c>
      <c r="D574" s="243">
        <f t="shared" si="472"/>
        <v>45239</v>
      </c>
      <c r="E574" s="243">
        <f t="shared" si="475"/>
        <v>45241</v>
      </c>
      <c r="F574" s="27">
        <f t="shared" si="477"/>
        <v>45254</v>
      </c>
      <c r="G574" s="27">
        <f t="shared" si="478"/>
        <v>45256</v>
      </c>
      <c r="H574" s="27">
        <f t="shared" si="473"/>
        <v>45264</v>
      </c>
      <c r="I574" s="27">
        <f t="shared" si="476"/>
        <v>45264</v>
      </c>
      <c r="J574" s="115">
        <f t="shared" si="468"/>
        <v>45273</v>
      </c>
      <c r="K574" s="27">
        <f t="shared" si="479"/>
        <v>45264</v>
      </c>
      <c r="L574" s="44">
        <f t="shared" si="480"/>
        <v>45268</v>
      </c>
      <c r="M574" s="27">
        <f t="shared" si="481"/>
        <v>45278</v>
      </c>
    </row>
    <row r="575" spans="1:13" hidden="1" x14ac:dyDescent="0.2">
      <c r="A575" s="253">
        <v>46</v>
      </c>
      <c r="B575" s="254" t="s">
        <v>1512</v>
      </c>
      <c r="C575" s="242">
        <f t="shared" si="474"/>
        <v>45241</v>
      </c>
      <c r="D575" s="243">
        <f t="shared" si="472"/>
        <v>45246</v>
      </c>
      <c r="E575" s="243">
        <f t="shared" si="475"/>
        <v>45248</v>
      </c>
      <c r="F575" s="29">
        <f t="shared" si="477"/>
        <v>45261</v>
      </c>
      <c r="G575" s="29">
        <f t="shared" si="478"/>
        <v>45263</v>
      </c>
      <c r="H575" s="29">
        <f t="shared" si="473"/>
        <v>45271</v>
      </c>
      <c r="I575" s="29">
        <f t="shared" si="476"/>
        <v>45271</v>
      </c>
      <c r="J575" s="106">
        <f t="shared" si="468"/>
        <v>45280</v>
      </c>
      <c r="K575" s="29">
        <f t="shared" si="479"/>
        <v>45271</v>
      </c>
      <c r="L575" s="43">
        <f t="shared" si="480"/>
        <v>45275</v>
      </c>
      <c r="M575" s="29">
        <f t="shared" si="481"/>
        <v>45285</v>
      </c>
    </row>
    <row r="576" spans="1:13" hidden="1" x14ac:dyDescent="0.2">
      <c r="A576" s="253">
        <v>47</v>
      </c>
      <c r="B576" s="254" t="s">
        <v>1517</v>
      </c>
      <c r="C576" s="242">
        <f t="shared" si="474"/>
        <v>45248</v>
      </c>
      <c r="D576" s="243">
        <f t="shared" si="472"/>
        <v>45253</v>
      </c>
      <c r="E576" s="243">
        <f t="shared" si="475"/>
        <v>45255</v>
      </c>
      <c r="F576" s="27">
        <f t="shared" si="477"/>
        <v>45268</v>
      </c>
      <c r="G576" s="27">
        <f t="shared" si="478"/>
        <v>45270</v>
      </c>
      <c r="H576" s="27">
        <f t="shared" si="473"/>
        <v>45278</v>
      </c>
      <c r="I576" s="27">
        <f t="shared" si="476"/>
        <v>45278</v>
      </c>
      <c r="J576" s="115">
        <f t="shared" si="468"/>
        <v>45287</v>
      </c>
      <c r="K576" s="27">
        <f t="shared" si="479"/>
        <v>45278</v>
      </c>
      <c r="L576" s="44">
        <f t="shared" si="480"/>
        <v>45282</v>
      </c>
      <c r="M576" s="27">
        <f t="shared" si="481"/>
        <v>45292</v>
      </c>
    </row>
    <row r="577" spans="1:13" hidden="1" x14ac:dyDescent="0.2">
      <c r="A577" s="253">
        <v>48</v>
      </c>
      <c r="B577" s="254" t="s">
        <v>1518</v>
      </c>
      <c r="C577" s="242">
        <f t="shared" si="474"/>
        <v>45255</v>
      </c>
      <c r="D577" s="243">
        <f t="shared" si="472"/>
        <v>45260</v>
      </c>
      <c r="E577" s="243">
        <f t="shared" si="475"/>
        <v>45262</v>
      </c>
      <c r="F577" s="27">
        <f t="shared" si="477"/>
        <v>45275</v>
      </c>
      <c r="G577" s="27">
        <f t="shared" si="478"/>
        <v>45277</v>
      </c>
      <c r="H577" s="27">
        <f t="shared" si="473"/>
        <v>45285</v>
      </c>
      <c r="I577" s="27">
        <f t="shared" si="476"/>
        <v>45285</v>
      </c>
      <c r="J577" s="115">
        <f t="shared" si="468"/>
        <v>45294</v>
      </c>
      <c r="K577" s="27">
        <f t="shared" si="479"/>
        <v>45285</v>
      </c>
      <c r="L577" s="44">
        <f t="shared" si="480"/>
        <v>45289</v>
      </c>
      <c r="M577" s="27">
        <f t="shared" si="481"/>
        <v>45299</v>
      </c>
    </row>
    <row r="578" spans="1:13" hidden="1" x14ac:dyDescent="0.2">
      <c r="A578" s="253">
        <v>49</v>
      </c>
      <c r="B578" s="254" t="s">
        <v>1535</v>
      </c>
      <c r="C578" s="242">
        <f t="shared" si="474"/>
        <v>45262</v>
      </c>
      <c r="D578" s="243">
        <f t="shared" si="472"/>
        <v>45267</v>
      </c>
      <c r="E578" s="245">
        <f t="shared" si="475"/>
        <v>45269</v>
      </c>
      <c r="F578" s="27">
        <f t="shared" si="477"/>
        <v>45282</v>
      </c>
      <c r="G578" s="27">
        <f t="shared" si="478"/>
        <v>45284</v>
      </c>
      <c r="H578" s="27">
        <f t="shared" si="473"/>
        <v>45292</v>
      </c>
      <c r="I578" s="27">
        <f t="shared" si="476"/>
        <v>45292</v>
      </c>
      <c r="J578" s="115">
        <f t="shared" si="468"/>
        <v>45301</v>
      </c>
      <c r="K578" s="27">
        <f t="shared" si="479"/>
        <v>45292</v>
      </c>
      <c r="L578" s="44">
        <f t="shared" si="480"/>
        <v>45296</v>
      </c>
      <c r="M578" s="27">
        <f t="shared" si="481"/>
        <v>45306</v>
      </c>
    </row>
    <row r="579" spans="1:13" hidden="1" x14ac:dyDescent="0.2">
      <c r="A579" s="253">
        <v>50</v>
      </c>
      <c r="B579" s="254" t="s">
        <v>1541</v>
      </c>
      <c r="C579" s="242">
        <f t="shared" si="474"/>
        <v>45269</v>
      </c>
      <c r="D579" s="243">
        <f t="shared" si="472"/>
        <v>45274</v>
      </c>
      <c r="E579" s="245">
        <f t="shared" si="475"/>
        <v>45276</v>
      </c>
      <c r="F579" s="27">
        <f t="shared" si="477"/>
        <v>45289</v>
      </c>
      <c r="G579" s="27">
        <f t="shared" si="478"/>
        <v>45291</v>
      </c>
      <c r="H579" s="27">
        <f t="shared" si="473"/>
        <v>45299</v>
      </c>
      <c r="I579" s="27">
        <f t="shared" si="476"/>
        <v>45299</v>
      </c>
      <c r="J579" s="115">
        <f t="shared" si="468"/>
        <v>45308</v>
      </c>
      <c r="K579" s="27">
        <f t="shared" si="479"/>
        <v>45299</v>
      </c>
      <c r="L579" s="44">
        <f t="shared" si="480"/>
        <v>45303</v>
      </c>
      <c r="M579" s="27">
        <f t="shared" si="481"/>
        <v>45313</v>
      </c>
    </row>
    <row r="580" spans="1:13" hidden="1" x14ac:dyDescent="0.2">
      <c r="A580" s="253">
        <v>51</v>
      </c>
      <c r="B580" s="254" t="s">
        <v>1549</v>
      </c>
      <c r="C580" s="242">
        <f t="shared" si="474"/>
        <v>45276</v>
      </c>
      <c r="D580" s="243">
        <f t="shared" si="472"/>
        <v>45281</v>
      </c>
      <c r="E580" s="245">
        <f t="shared" si="475"/>
        <v>45283</v>
      </c>
      <c r="F580" s="27">
        <f t="shared" si="477"/>
        <v>45296</v>
      </c>
      <c r="G580" s="27">
        <f t="shared" si="478"/>
        <v>45298</v>
      </c>
      <c r="H580" s="27">
        <f t="shared" si="473"/>
        <v>45306</v>
      </c>
      <c r="I580" s="27">
        <f t="shared" si="476"/>
        <v>45306</v>
      </c>
      <c r="J580" s="115">
        <f t="shared" si="468"/>
        <v>45315</v>
      </c>
      <c r="K580" s="27">
        <f t="shared" si="479"/>
        <v>45306</v>
      </c>
      <c r="L580" s="44">
        <f t="shared" si="480"/>
        <v>45310</v>
      </c>
      <c r="M580" s="27">
        <f t="shared" si="481"/>
        <v>45320</v>
      </c>
    </row>
    <row r="581" spans="1:13" hidden="1" x14ac:dyDescent="0.2">
      <c r="A581" s="253">
        <v>52</v>
      </c>
      <c r="B581" s="254" t="s">
        <v>1575</v>
      </c>
      <c r="C581" s="266">
        <f t="shared" si="474"/>
        <v>45283</v>
      </c>
      <c r="D581" s="245">
        <f t="shared" si="472"/>
        <v>45288</v>
      </c>
      <c r="E581" s="243">
        <f t="shared" si="475"/>
        <v>45290</v>
      </c>
      <c r="F581" s="27">
        <f t="shared" si="477"/>
        <v>45303</v>
      </c>
      <c r="G581" s="27">
        <f t="shared" si="478"/>
        <v>45305</v>
      </c>
      <c r="H581" s="27">
        <f t="shared" si="473"/>
        <v>45313</v>
      </c>
      <c r="I581" s="27">
        <f t="shared" si="476"/>
        <v>45313</v>
      </c>
      <c r="J581" s="115">
        <f t="shared" si="468"/>
        <v>45322</v>
      </c>
      <c r="K581" s="27">
        <f t="shared" si="479"/>
        <v>45313</v>
      </c>
      <c r="L581" s="44">
        <f t="shared" si="480"/>
        <v>45317</v>
      </c>
      <c r="M581" s="27">
        <f t="shared" si="481"/>
        <v>45327</v>
      </c>
    </row>
    <row r="582" spans="1:13" hidden="1" x14ac:dyDescent="0.2">
      <c r="A582" s="253">
        <v>1</v>
      </c>
      <c r="B582" s="254" t="s">
        <v>1576</v>
      </c>
      <c r="C582" s="266">
        <f t="shared" si="474"/>
        <v>45290</v>
      </c>
      <c r="D582" s="245">
        <f t="shared" si="472"/>
        <v>45295</v>
      </c>
      <c r="E582" s="243">
        <f t="shared" si="475"/>
        <v>45297</v>
      </c>
      <c r="F582" s="29">
        <f t="shared" si="477"/>
        <v>45310</v>
      </c>
      <c r="G582" s="29">
        <f t="shared" si="478"/>
        <v>45312</v>
      </c>
      <c r="H582" s="29">
        <f t="shared" si="473"/>
        <v>45320</v>
      </c>
      <c r="I582" s="29">
        <f t="shared" si="476"/>
        <v>45320</v>
      </c>
      <c r="J582" s="106">
        <f t="shared" si="468"/>
        <v>45329</v>
      </c>
      <c r="K582" s="29">
        <f t="shared" si="479"/>
        <v>45320</v>
      </c>
      <c r="L582" s="43">
        <f t="shared" si="480"/>
        <v>45324</v>
      </c>
      <c r="M582" s="29">
        <f t="shared" si="481"/>
        <v>45334</v>
      </c>
    </row>
    <row r="583" spans="1:13" hidden="1" x14ac:dyDescent="0.2">
      <c r="A583" s="253">
        <v>2</v>
      </c>
      <c r="B583" s="254" t="s">
        <v>1580</v>
      </c>
      <c r="C583" s="242">
        <f t="shared" si="474"/>
        <v>45297</v>
      </c>
      <c r="D583" s="243">
        <f t="shared" si="472"/>
        <v>45302</v>
      </c>
      <c r="E583" s="245">
        <f t="shared" si="475"/>
        <v>45304</v>
      </c>
      <c r="F583" s="27">
        <f t="shared" si="477"/>
        <v>45317</v>
      </c>
      <c r="G583" s="27">
        <f t="shared" si="478"/>
        <v>45319</v>
      </c>
      <c r="H583" s="27">
        <f t="shared" si="473"/>
        <v>45327</v>
      </c>
      <c r="I583" s="27">
        <f t="shared" si="476"/>
        <v>45327</v>
      </c>
      <c r="J583" s="115">
        <f t="shared" si="468"/>
        <v>45336</v>
      </c>
      <c r="K583" s="27">
        <f t="shared" si="479"/>
        <v>45327</v>
      </c>
      <c r="L583" s="44">
        <f t="shared" si="480"/>
        <v>45331</v>
      </c>
      <c r="M583" s="27">
        <f t="shared" si="481"/>
        <v>45341</v>
      </c>
    </row>
    <row r="584" spans="1:13" hidden="1" x14ac:dyDescent="0.2">
      <c r="A584" s="253">
        <v>3</v>
      </c>
      <c r="B584" s="254" t="s">
        <v>1587</v>
      </c>
      <c r="C584" s="266">
        <f t="shared" si="474"/>
        <v>45304</v>
      </c>
      <c r="D584" s="245">
        <f t="shared" si="472"/>
        <v>45309</v>
      </c>
      <c r="E584" s="243">
        <f t="shared" si="475"/>
        <v>45311</v>
      </c>
      <c r="F584" s="27">
        <f t="shared" si="477"/>
        <v>45324</v>
      </c>
      <c r="G584" s="27">
        <f t="shared" si="478"/>
        <v>45326</v>
      </c>
      <c r="H584" s="27">
        <f t="shared" si="473"/>
        <v>45334</v>
      </c>
      <c r="I584" s="27">
        <f t="shared" si="476"/>
        <v>45334</v>
      </c>
      <c r="J584" s="115">
        <f t="shared" si="468"/>
        <v>45343</v>
      </c>
      <c r="K584" s="27">
        <f t="shared" si="479"/>
        <v>45334</v>
      </c>
      <c r="L584" s="44">
        <f t="shared" si="480"/>
        <v>45338</v>
      </c>
      <c r="M584" s="27">
        <f t="shared" si="481"/>
        <v>45348</v>
      </c>
    </row>
    <row r="585" spans="1:13" hidden="1" x14ac:dyDescent="0.2">
      <c r="A585" s="253">
        <v>4</v>
      </c>
      <c r="B585" s="254" t="s">
        <v>1594</v>
      </c>
      <c r="C585" s="266">
        <f t="shared" si="474"/>
        <v>45311</v>
      </c>
      <c r="D585" s="245">
        <f t="shared" si="472"/>
        <v>45316</v>
      </c>
      <c r="E585" s="243">
        <f t="shared" si="475"/>
        <v>45318</v>
      </c>
      <c r="F585" s="27">
        <f t="shared" si="477"/>
        <v>45331</v>
      </c>
      <c r="G585" s="27">
        <f t="shared" si="478"/>
        <v>45333</v>
      </c>
      <c r="H585" s="27">
        <f t="shared" si="473"/>
        <v>45341</v>
      </c>
      <c r="I585" s="27">
        <f t="shared" si="476"/>
        <v>45341</v>
      </c>
      <c r="J585" s="115">
        <f t="shared" si="468"/>
        <v>45350</v>
      </c>
      <c r="K585" s="27">
        <f t="shared" si="479"/>
        <v>45341</v>
      </c>
      <c r="L585" s="44">
        <f t="shared" si="480"/>
        <v>45345</v>
      </c>
      <c r="M585" s="27">
        <f t="shared" si="481"/>
        <v>45355</v>
      </c>
    </row>
    <row r="586" spans="1:13" hidden="1" x14ac:dyDescent="0.2">
      <c r="A586" s="253">
        <v>5</v>
      </c>
      <c r="B586" s="254" t="s">
        <v>1609</v>
      </c>
      <c r="C586" s="266">
        <f t="shared" si="474"/>
        <v>45318</v>
      </c>
      <c r="D586" s="245">
        <f t="shared" si="472"/>
        <v>45323</v>
      </c>
      <c r="E586" s="243">
        <f t="shared" si="475"/>
        <v>45325</v>
      </c>
      <c r="F586" s="29">
        <f t="shared" si="477"/>
        <v>45338</v>
      </c>
      <c r="G586" s="29">
        <f t="shared" si="478"/>
        <v>45340</v>
      </c>
      <c r="H586" s="29">
        <f t="shared" si="473"/>
        <v>45348</v>
      </c>
      <c r="I586" s="29">
        <f t="shared" si="476"/>
        <v>45348</v>
      </c>
      <c r="J586" s="106">
        <f t="shared" si="468"/>
        <v>45357</v>
      </c>
      <c r="K586" s="29">
        <f t="shared" si="479"/>
        <v>45348</v>
      </c>
      <c r="L586" s="43">
        <f t="shared" si="480"/>
        <v>45352</v>
      </c>
      <c r="M586" s="29">
        <f t="shared" si="481"/>
        <v>45362</v>
      </c>
    </row>
    <row r="587" spans="1:13" hidden="1" x14ac:dyDescent="0.2">
      <c r="A587" s="253">
        <v>6</v>
      </c>
      <c r="B587" s="254" t="s">
        <v>1608</v>
      </c>
      <c r="C587" s="266">
        <f t="shared" si="474"/>
        <v>45325</v>
      </c>
      <c r="D587" s="245">
        <f t="shared" si="472"/>
        <v>45330</v>
      </c>
      <c r="E587" s="243">
        <f t="shared" si="475"/>
        <v>45332</v>
      </c>
      <c r="F587" s="27">
        <f t="shared" si="477"/>
        <v>45345</v>
      </c>
      <c r="G587" s="27">
        <f t="shared" si="478"/>
        <v>45347</v>
      </c>
      <c r="H587" s="27">
        <f t="shared" si="473"/>
        <v>45355</v>
      </c>
      <c r="I587" s="27">
        <f t="shared" si="476"/>
        <v>45355</v>
      </c>
      <c r="J587" s="115">
        <f t="shared" si="468"/>
        <v>45364</v>
      </c>
      <c r="K587" s="27">
        <f t="shared" si="479"/>
        <v>45355</v>
      </c>
      <c r="L587" s="44">
        <f t="shared" si="480"/>
        <v>45359</v>
      </c>
      <c r="M587" s="27">
        <f t="shared" si="481"/>
        <v>45369</v>
      </c>
    </row>
    <row r="588" spans="1:13" hidden="1" x14ac:dyDescent="0.2">
      <c r="A588" s="253">
        <v>7</v>
      </c>
      <c r="B588" s="254" t="s">
        <v>1643</v>
      </c>
      <c r="C588" s="266">
        <f t="shared" si="474"/>
        <v>45332</v>
      </c>
      <c r="D588" s="245">
        <f t="shared" si="472"/>
        <v>45337</v>
      </c>
      <c r="E588" s="243">
        <f t="shared" si="475"/>
        <v>45339</v>
      </c>
      <c r="F588" s="27">
        <f t="shared" si="477"/>
        <v>45352</v>
      </c>
      <c r="G588" s="27">
        <f t="shared" si="478"/>
        <v>45354</v>
      </c>
      <c r="H588" s="27">
        <f t="shared" si="473"/>
        <v>45362</v>
      </c>
      <c r="I588" s="27">
        <f t="shared" si="476"/>
        <v>45362</v>
      </c>
      <c r="J588" s="115">
        <f t="shared" si="468"/>
        <v>45371</v>
      </c>
      <c r="K588" s="27">
        <f t="shared" si="479"/>
        <v>45362</v>
      </c>
      <c r="L588" s="44">
        <f t="shared" si="480"/>
        <v>45366</v>
      </c>
      <c r="M588" s="27">
        <f t="shared" si="481"/>
        <v>45376</v>
      </c>
    </row>
    <row r="589" spans="1:13" hidden="1" x14ac:dyDescent="0.2">
      <c r="A589" s="253">
        <v>8</v>
      </c>
      <c r="B589" s="254" t="s">
        <v>1644</v>
      </c>
      <c r="C589" s="266">
        <f t="shared" si="474"/>
        <v>45339</v>
      </c>
      <c r="D589" s="245">
        <f t="shared" si="472"/>
        <v>45344</v>
      </c>
      <c r="E589" s="243">
        <f t="shared" si="475"/>
        <v>45346</v>
      </c>
      <c r="F589" s="27">
        <f t="shared" si="477"/>
        <v>45359</v>
      </c>
      <c r="G589" s="27">
        <f t="shared" si="478"/>
        <v>45361</v>
      </c>
      <c r="H589" s="27">
        <f t="shared" si="473"/>
        <v>45369</v>
      </c>
      <c r="I589" s="27">
        <f t="shared" si="476"/>
        <v>45369</v>
      </c>
      <c r="J589" s="115">
        <f t="shared" si="468"/>
        <v>45378</v>
      </c>
      <c r="K589" s="27">
        <f t="shared" si="479"/>
        <v>45369</v>
      </c>
      <c r="L589" s="44">
        <f t="shared" si="480"/>
        <v>45373</v>
      </c>
      <c r="M589" s="27">
        <f t="shared" si="481"/>
        <v>45383</v>
      </c>
    </row>
    <row r="590" spans="1:13" hidden="1" x14ac:dyDescent="0.2">
      <c r="A590" s="253">
        <v>9</v>
      </c>
      <c r="B590" s="254" t="s">
        <v>1645</v>
      </c>
      <c r="C590" s="266">
        <f t="shared" si="474"/>
        <v>45346</v>
      </c>
      <c r="D590" s="245">
        <f t="shared" si="472"/>
        <v>45351</v>
      </c>
      <c r="E590" s="243">
        <f t="shared" si="475"/>
        <v>45353</v>
      </c>
      <c r="F590" s="27">
        <f t="shared" si="477"/>
        <v>45366</v>
      </c>
      <c r="G590" s="27">
        <f t="shared" si="478"/>
        <v>45368</v>
      </c>
      <c r="H590" s="27">
        <f t="shared" si="473"/>
        <v>45376</v>
      </c>
      <c r="I590" s="27">
        <f t="shared" si="476"/>
        <v>45376</v>
      </c>
      <c r="J590" s="115">
        <f t="shared" si="468"/>
        <v>45385</v>
      </c>
      <c r="K590" s="27">
        <f t="shared" si="479"/>
        <v>45376</v>
      </c>
      <c r="L590" s="44">
        <f t="shared" si="480"/>
        <v>45380</v>
      </c>
      <c r="M590" s="27">
        <f t="shared" si="481"/>
        <v>45390</v>
      </c>
    </row>
    <row r="591" spans="1:13" hidden="1" x14ac:dyDescent="0.2">
      <c r="A591" s="253">
        <v>10</v>
      </c>
      <c r="B591" s="254" t="s">
        <v>1654</v>
      </c>
      <c r="C591" s="266">
        <f t="shared" si="474"/>
        <v>45353</v>
      </c>
      <c r="D591" s="245">
        <f t="shared" si="472"/>
        <v>45358</v>
      </c>
      <c r="E591" s="243">
        <f t="shared" si="475"/>
        <v>45360</v>
      </c>
      <c r="F591" s="29">
        <f t="shared" si="477"/>
        <v>45373</v>
      </c>
      <c r="G591" s="29">
        <f t="shared" si="478"/>
        <v>45375</v>
      </c>
      <c r="H591" s="29">
        <f t="shared" si="473"/>
        <v>45383</v>
      </c>
      <c r="I591" s="29">
        <f t="shared" si="476"/>
        <v>45383</v>
      </c>
      <c r="J591" s="106">
        <f t="shared" si="468"/>
        <v>45392</v>
      </c>
      <c r="K591" s="29">
        <f t="shared" si="479"/>
        <v>45383</v>
      </c>
      <c r="L591" s="43">
        <f t="shared" si="480"/>
        <v>45387</v>
      </c>
      <c r="M591" s="29">
        <f t="shared" si="481"/>
        <v>45397</v>
      </c>
    </row>
    <row r="592" spans="1:13" hidden="1" x14ac:dyDescent="0.2">
      <c r="A592" s="253">
        <v>11</v>
      </c>
      <c r="B592" s="254" t="s">
        <v>1660</v>
      </c>
      <c r="C592" s="266">
        <f t="shared" si="474"/>
        <v>45360</v>
      </c>
      <c r="D592" s="245">
        <f t="shared" si="472"/>
        <v>45365</v>
      </c>
      <c r="E592" s="243">
        <f t="shared" si="475"/>
        <v>45367</v>
      </c>
      <c r="F592" s="27">
        <f t="shared" si="477"/>
        <v>45380</v>
      </c>
      <c r="G592" s="27">
        <f t="shared" si="478"/>
        <v>45382</v>
      </c>
      <c r="H592" s="27">
        <f t="shared" si="473"/>
        <v>45390</v>
      </c>
      <c r="I592" s="27">
        <f t="shared" si="476"/>
        <v>45390</v>
      </c>
      <c r="J592" s="115">
        <f t="shared" si="468"/>
        <v>45399</v>
      </c>
      <c r="K592" s="27">
        <f t="shared" si="479"/>
        <v>45390</v>
      </c>
      <c r="L592" s="44">
        <f t="shared" si="480"/>
        <v>45394</v>
      </c>
      <c r="M592" s="27">
        <f t="shared" si="481"/>
        <v>45404</v>
      </c>
    </row>
    <row r="593" spans="1:13" hidden="1" x14ac:dyDescent="0.2">
      <c r="A593" s="253">
        <v>12</v>
      </c>
      <c r="B593" s="254" t="s">
        <v>1666</v>
      </c>
      <c r="C593" s="266">
        <f t="shared" si="474"/>
        <v>45367</v>
      </c>
      <c r="D593" s="245">
        <f t="shared" si="472"/>
        <v>45372</v>
      </c>
      <c r="E593" s="243">
        <f t="shared" si="475"/>
        <v>45374</v>
      </c>
      <c r="F593" s="27">
        <f t="shared" si="477"/>
        <v>45387</v>
      </c>
      <c r="G593" s="27">
        <f t="shared" si="478"/>
        <v>45389</v>
      </c>
      <c r="H593" s="27">
        <f t="shared" si="473"/>
        <v>45397</v>
      </c>
      <c r="I593" s="27">
        <f t="shared" si="476"/>
        <v>45397</v>
      </c>
      <c r="J593" s="115">
        <f t="shared" si="468"/>
        <v>45406</v>
      </c>
      <c r="K593" s="27">
        <f t="shared" si="479"/>
        <v>45397</v>
      </c>
      <c r="L593" s="44">
        <f t="shared" si="480"/>
        <v>45401</v>
      </c>
      <c r="M593" s="27">
        <f t="shared" si="481"/>
        <v>45411</v>
      </c>
    </row>
    <row r="594" spans="1:13" hidden="1" x14ac:dyDescent="0.2">
      <c r="A594" s="253">
        <v>13</v>
      </c>
      <c r="B594" s="254" t="s">
        <v>1678</v>
      </c>
      <c r="C594" s="266">
        <f t="shared" si="474"/>
        <v>45374</v>
      </c>
      <c r="D594" s="245">
        <f t="shared" si="472"/>
        <v>45379</v>
      </c>
      <c r="E594" s="243">
        <f t="shared" si="475"/>
        <v>45381</v>
      </c>
      <c r="F594" s="27">
        <f t="shared" si="477"/>
        <v>45394</v>
      </c>
      <c r="G594" s="27">
        <f t="shared" si="478"/>
        <v>45396</v>
      </c>
      <c r="H594" s="27">
        <f t="shared" si="473"/>
        <v>45404</v>
      </c>
      <c r="I594" s="27">
        <f t="shared" si="476"/>
        <v>45404</v>
      </c>
      <c r="J594" s="115">
        <f t="shared" si="468"/>
        <v>45413</v>
      </c>
      <c r="K594" s="27">
        <f t="shared" si="479"/>
        <v>45404</v>
      </c>
      <c r="L594" s="44">
        <f t="shared" si="480"/>
        <v>45408</v>
      </c>
      <c r="M594" s="27">
        <f t="shared" si="481"/>
        <v>45418</v>
      </c>
    </row>
    <row r="595" spans="1:13" hidden="1" x14ac:dyDescent="0.2">
      <c r="A595" s="253">
        <v>14</v>
      </c>
      <c r="B595" s="254" t="s">
        <v>1682</v>
      </c>
      <c r="C595" s="266">
        <f t="shared" si="474"/>
        <v>45381</v>
      </c>
      <c r="D595" s="245">
        <f t="shared" si="472"/>
        <v>45386</v>
      </c>
      <c r="E595" s="243">
        <f t="shared" si="475"/>
        <v>45388</v>
      </c>
      <c r="F595" s="27">
        <f t="shared" si="477"/>
        <v>45401</v>
      </c>
      <c r="G595" s="27">
        <f t="shared" si="478"/>
        <v>45403</v>
      </c>
      <c r="H595" s="27">
        <f t="shared" si="473"/>
        <v>45411</v>
      </c>
      <c r="I595" s="27">
        <f t="shared" si="476"/>
        <v>45411</v>
      </c>
      <c r="J595" s="115">
        <f t="shared" si="468"/>
        <v>45420</v>
      </c>
      <c r="K595" s="27">
        <f t="shared" si="479"/>
        <v>45411</v>
      </c>
      <c r="L595" s="44">
        <f t="shared" si="480"/>
        <v>45415</v>
      </c>
      <c r="M595" s="27">
        <f t="shared" si="481"/>
        <v>45425</v>
      </c>
    </row>
    <row r="596" spans="1:13" hidden="1" x14ac:dyDescent="0.2">
      <c r="A596" s="253">
        <v>15</v>
      </c>
      <c r="B596" s="254" t="s">
        <v>1688</v>
      </c>
      <c r="C596" s="266">
        <f t="shared" si="474"/>
        <v>45388</v>
      </c>
      <c r="D596" s="245">
        <f t="shared" si="472"/>
        <v>45393</v>
      </c>
      <c r="E596" s="243">
        <f t="shared" si="475"/>
        <v>45395</v>
      </c>
      <c r="F596" s="27">
        <f t="shared" si="477"/>
        <v>45408</v>
      </c>
      <c r="G596" s="27">
        <f t="shared" si="478"/>
        <v>45410</v>
      </c>
      <c r="H596" s="27">
        <f t="shared" si="473"/>
        <v>45418</v>
      </c>
      <c r="I596" s="27">
        <f t="shared" si="476"/>
        <v>45418</v>
      </c>
      <c r="J596" s="115">
        <f t="shared" si="468"/>
        <v>45427</v>
      </c>
      <c r="K596" s="27">
        <f t="shared" si="479"/>
        <v>45418</v>
      </c>
      <c r="L596" s="44">
        <f t="shared" si="480"/>
        <v>45422</v>
      </c>
      <c r="M596" s="27">
        <f t="shared" si="481"/>
        <v>45432</v>
      </c>
    </row>
    <row r="597" spans="1:13" hidden="1" x14ac:dyDescent="0.2">
      <c r="A597" s="253">
        <v>16</v>
      </c>
      <c r="B597" s="254" t="s">
        <v>1695</v>
      </c>
      <c r="C597" s="266">
        <f t="shared" si="474"/>
        <v>45395</v>
      </c>
      <c r="D597" s="245">
        <f t="shared" si="472"/>
        <v>45400</v>
      </c>
      <c r="E597" s="243">
        <f t="shared" si="475"/>
        <v>45402</v>
      </c>
      <c r="F597" s="27">
        <f t="shared" si="477"/>
        <v>45415</v>
      </c>
      <c r="G597" s="27">
        <f t="shared" si="478"/>
        <v>45417</v>
      </c>
      <c r="H597" s="27">
        <f t="shared" si="473"/>
        <v>45425</v>
      </c>
      <c r="I597" s="27">
        <f t="shared" si="476"/>
        <v>45425</v>
      </c>
      <c r="J597" s="115">
        <f t="shared" si="468"/>
        <v>45434</v>
      </c>
      <c r="K597" s="27">
        <f t="shared" si="479"/>
        <v>45425</v>
      </c>
      <c r="L597" s="44">
        <f t="shared" si="480"/>
        <v>45429</v>
      </c>
      <c r="M597" s="27">
        <f t="shared" si="481"/>
        <v>45439</v>
      </c>
    </row>
    <row r="598" spans="1:13" hidden="1" x14ac:dyDescent="0.2">
      <c r="A598" s="253">
        <v>17</v>
      </c>
      <c r="B598" s="254" t="s">
        <v>1703</v>
      </c>
      <c r="C598" s="266">
        <f t="shared" si="474"/>
        <v>45402</v>
      </c>
      <c r="D598" s="245">
        <f t="shared" si="472"/>
        <v>45407</v>
      </c>
      <c r="E598" s="243">
        <f t="shared" si="475"/>
        <v>45409</v>
      </c>
      <c r="F598" s="27">
        <f t="shared" si="477"/>
        <v>45422</v>
      </c>
      <c r="G598" s="27">
        <f t="shared" si="478"/>
        <v>45424</v>
      </c>
      <c r="H598" s="27">
        <f t="shared" ref="H598:H642" si="482">E598+26</f>
        <v>45435</v>
      </c>
      <c r="I598" s="27">
        <f t="shared" ref="I598:I629" si="483">E598+23</f>
        <v>45432</v>
      </c>
      <c r="J598" s="115">
        <f t="shared" ref="J598:J661" si="484">E598+32</f>
        <v>45441</v>
      </c>
      <c r="K598" s="27">
        <f t="shared" si="479"/>
        <v>45432</v>
      </c>
      <c r="L598" s="44">
        <f t="shared" si="480"/>
        <v>45436</v>
      </c>
      <c r="M598" s="27">
        <f t="shared" si="481"/>
        <v>45446</v>
      </c>
    </row>
    <row r="599" spans="1:13" hidden="1" x14ac:dyDescent="0.2">
      <c r="A599" s="253">
        <v>18</v>
      </c>
      <c r="B599" s="254" t="s">
        <v>1711</v>
      </c>
      <c r="C599" s="266">
        <f t="shared" si="474"/>
        <v>45409</v>
      </c>
      <c r="D599" s="245">
        <f t="shared" si="472"/>
        <v>45414</v>
      </c>
      <c r="E599" s="243">
        <f t="shared" si="475"/>
        <v>45416</v>
      </c>
      <c r="F599" s="27">
        <f t="shared" si="477"/>
        <v>45429</v>
      </c>
      <c r="G599" s="27">
        <f t="shared" si="478"/>
        <v>45431</v>
      </c>
      <c r="H599" s="27">
        <f t="shared" si="482"/>
        <v>45442</v>
      </c>
      <c r="I599" s="27">
        <f t="shared" si="483"/>
        <v>45439</v>
      </c>
      <c r="J599" s="115">
        <f t="shared" si="484"/>
        <v>45448</v>
      </c>
      <c r="K599" s="27">
        <f t="shared" si="479"/>
        <v>45439</v>
      </c>
      <c r="L599" s="44">
        <f t="shared" si="480"/>
        <v>45443</v>
      </c>
      <c r="M599" s="27">
        <f t="shared" si="481"/>
        <v>45453</v>
      </c>
    </row>
    <row r="600" spans="1:13" hidden="1" x14ac:dyDescent="0.2">
      <c r="A600" s="253">
        <v>19</v>
      </c>
      <c r="B600" s="254" t="s">
        <v>1719</v>
      </c>
      <c r="C600" s="266">
        <f t="shared" si="474"/>
        <v>45416</v>
      </c>
      <c r="D600" s="245">
        <f t="shared" si="472"/>
        <v>45421</v>
      </c>
      <c r="E600" s="243">
        <f t="shared" si="475"/>
        <v>45423</v>
      </c>
      <c r="F600" s="27">
        <f t="shared" si="477"/>
        <v>45436</v>
      </c>
      <c r="G600" s="27">
        <f t="shared" si="478"/>
        <v>45438</v>
      </c>
      <c r="H600" s="27">
        <f t="shared" si="482"/>
        <v>45449</v>
      </c>
      <c r="I600" s="27">
        <f t="shared" si="483"/>
        <v>45446</v>
      </c>
      <c r="J600" s="115">
        <f t="shared" si="484"/>
        <v>45455</v>
      </c>
      <c r="K600" s="27">
        <f t="shared" si="479"/>
        <v>45446</v>
      </c>
      <c r="L600" s="44">
        <f t="shared" si="480"/>
        <v>45450</v>
      </c>
      <c r="M600" s="27">
        <f t="shared" si="481"/>
        <v>45460</v>
      </c>
    </row>
    <row r="601" spans="1:13" hidden="1" x14ac:dyDescent="0.2">
      <c r="A601" s="253">
        <v>20</v>
      </c>
      <c r="B601" s="254" t="s">
        <v>1727</v>
      </c>
      <c r="C601" s="266">
        <f t="shared" si="474"/>
        <v>45423</v>
      </c>
      <c r="D601" s="245">
        <f t="shared" si="472"/>
        <v>45428</v>
      </c>
      <c r="E601" s="243">
        <f t="shared" si="475"/>
        <v>45430</v>
      </c>
      <c r="F601" s="27">
        <f t="shared" si="477"/>
        <v>45443</v>
      </c>
      <c r="G601" s="27">
        <f t="shared" si="478"/>
        <v>45445</v>
      </c>
      <c r="H601" s="27">
        <f t="shared" si="482"/>
        <v>45456</v>
      </c>
      <c r="I601" s="27">
        <f t="shared" si="483"/>
        <v>45453</v>
      </c>
      <c r="J601" s="115">
        <f t="shared" si="484"/>
        <v>45462</v>
      </c>
      <c r="K601" s="27">
        <f t="shared" si="479"/>
        <v>45453</v>
      </c>
      <c r="L601" s="44">
        <f t="shared" si="480"/>
        <v>45457</v>
      </c>
      <c r="M601" s="27">
        <f t="shared" si="481"/>
        <v>45467</v>
      </c>
    </row>
    <row r="602" spans="1:13" hidden="1" x14ac:dyDescent="0.2">
      <c r="A602" s="253">
        <v>21</v>
      </c>
      <c r="B602" s="254" t="s">
        <v>1735</v>
      </c>
      <c r="C602" s="266">
        <f t="shared" si="474"/>
        <v>45430</v>
      </c>
      <c r="D602" s="245">
        <f t="shared" si="472"/>
        <v>45435</v>
      </c>
      <c r="E602" s="243">
        <f t="shared" si="475"/>
        <v>45437</v>
      </c>
      <c r="F602" s="27">
        <f t="shared" ref="F602:F633" si="485">D602+15</f>
        <v>45450</v>
      </c>
      <c r="G602" s="27">
        <f t="shared" ref="G602:G633" si="486">E602+15</f>
        <v>45452</v>
      </c>
      <c r="H602" s="27">
        <f t="shared" si="482"/>
        <v>45463</v>
      </c>
      <c r="I602" s="27">
        <f t="shared" si="483"/>
        <v>45460</v>
      </c>
      <c r="J602" s="115">
        <f t="shared" si="484"/>
        <v>45469</v>
      </c>
      <c r="K602" s="27">
        <f t="shared" ref="K602:K633" si="487">E602+23</f>
        <v>45460</v>
      </c>
      <c r="L602" s="44">
        <f t="shared" ref="L602:L633" si="488">E602+27</f>
        <v>45464</v>
      </c>
      <c r="M602" s="27">
        <f t="shared" ref="M602:M633" si="489">E602+37</f>
        <v>45474</v>
      </c>
    </row>
    <row r="603" spans="1:13" hidden="1" x14ac:dyDescent="0.2">
      <c r="A603" s="253">
        <v>22</v>
      </c>
      <c r="B603" s="254" t="s">
        <v>1742</v>
      </c>
      <c r="C603" s="266">
        <f t="shared" si="474"/>
        <v>45437</v>
      </c>
      <c r="D603" s="245">
        <f t="shared" si="472"/>
        <v>45442</v>
      </c>
      <c r="E603" s="243">
        <f t="shared" si="475"/>
        <v>45444</v>
      </c>
      <c r="F603" s="27">
        <f t="shared" si="485"/>
        <v>45457</v>
      </c>
      <c r="G603" s="27">
        <f t="shared" si="486"/>
        <v>45459</v>
      </c>
      <c r="H603" s="27">
        <f t="shared" si="482"/>
        <v>45470</v>
      </c>
      <c r="I603" s="27">
        <f t="shared" si="483"/>
        <v>45467</v>
      </c>
      <c r="J603" s="115">
        <f t="shared" si="484"/>
        <v>45476</v>
      </c>
      <c r="K603" s="27">
        <f t="shared" si="487"/>
        <v>45467</v>
      </c>
      <c r="L603" s="44">
        <f t="shared" si="488"/>
        <v>45471</v>
      </c>
      <c r="M603" s="27">
        <f t="shared" si="489"/>
        <v>45481</v>
      </c>
    </row>
    <row r="604" spans="1:13" hidden="1" x14ac:dyDescent="0.2">
      <c r="A604" s="253">
        <v>23</v>
      </c>
      <c r="B604" s="254" t="s">
        <v>1750</v>
      </c>
      <c r="C604" s="266">
        <f t="shared" si="474"/>
        <v>45444</v>
      </c>
      <c r="D604" s="245">
        <f t="shared" si="472"/>
        <v>45449</v>
      </c>
      <c r="E604" s="243">
        <f t="shared" si="475"/>
        <v>45451</v>
      </c>
      <c r="F604" s="27">
        <f t="shared" si="485"/>
        <v>45464</v>
      </c>
      <c r="G604" s="27">
        <f t="shared" si="486"/>
        <v>45466</v>
      </c>
      <c r="H604" s="27">
        <f t="shared" si="482"/>
        <v>45477</v>
      </c>
      <c r="I604" s="27">
        <f t="shared" si="483"/>
        <v>45474</v>
      </c>
      <c r="J604" s="115">
        <f t="shared" si="484"/>
        <v>45483</v>
      </c>
      <c r="K604" s="27">
        <f t="shared" si="487"/>
        <v>45474</v>
      </c>
      <c r="L604" s="44">
        <f t="shared" si="488"/>
        <v>45478</v>
      </c>
      <c r="M604" s="27">
        <f t="shared" si="489"/>
        <v>45488</v>
      </c>
    </row>
    <row r="605" spans="1:13" hidden="1" x14ac:dyDescent="0.2">
      <c r="A605" s="253">
        <v>24</v>
      </c>
      <c r="B605" s="254" t="s">
        <v>1756</v>
      </c>
      <c r="C605" s="266">
        <f t="shared" si="474"/>
        <v>45451</v>
      </c>
      <c r="D605" s="245">
        <f t="shared" si="472"/>
        <v>45456</v>
      </c>
      <c r="E605" s="243">
        <f t="shared" si="475"/>
        <v>45458</v>
      </c>
      <c r="F605" s="27">
        <f t="shared" si="485"/>
        <v>45471</v>
      </c>
      <c r="G605" s="27">
        <f t="shared" si="486"/>
        <v>45473</v>
      </c>
      <c r="H605" s="27">
        <f t="shared" si="482"/>
        <v>45484</v>
      </c>
      <c r="I605" s="27">
        <f t="shared" si="483"/>
        <v>45481</v>
      </c>
      <c r="J605" s="115">
        <f t="shared" si="484"/>
        <v>45490</v>
      </c>
      <c r="K605" s="27">
        <f t="shared" si="487"/>
        <v>45481</v>
      </c>
      <c r="L605" s="44">
        <f t="shared" si="488"/>
        <v>45485</v>
      </c>
      <c r="M605" s="27">
        <f t="shared" si="489"/>
        <v>45495</v>
      </c>
    </row>
    <row r="606" spans="1:13" hidden="1" x14ac:dyDescent="0.2">
      <c r="A606" s="253">
        <v>25</v>
      </c>
      <c r="B606" s="254" t="s">
        <v>1791</v>
      </c>
      <c r="C606" s="266">
        <f t="shared" si="474"/>
        <v>45458</v>
      </c>
      <c r="D606" s="245">
        <f t="shared" si="472"/>
        <v>45463</v>
      </c>
      <c r="E606" s="243">
        <f t="shared" si="475"/>
        <v>45465</v>
      </c>
      <c r="F606" s="29">
        <f t="shared" si="485"/>
        <v>45478</v>
      </c>
      <c r="G606" s="29">
        <f t="shared" si="486"/>
        <v>45480</v>
      </c>
      <c r="H606" s="29">
        <f t="shared" si="482"/>
        <v>45491</v>
      </c>
      <c r="I606" s="29">
        <f t="shared" si="483"/>
        <v>45488</v>
      </c>
      <c r="J606" s="106">
        <f t="shared" si="484"/>
        <v>45497</v>
      </c>
      <c r="K606" s="29">
        <f t="shared" si="487"/>
        <v>45488</v>
      </c>
      <c r="L606" s="43">
        <f t="shared" si="488"/>
        <v>45492</v>
      </c>
      <c r="M606" s="29">
        <f t="shared" si="489"/>
        <v>45502</v>
      </c>
    </row>
    <row r="607" spans="1:13" hidden="1" x14ac:dyDescent="0.2">
      <c r="A607" s="253">
        <v>26</v>
      </c>
      <c r="B607" s="254" t="s">
        <v>1771</v>
      </c>
      <c r="C607" s="266">
        <f t="shared" si="474"/>
        <v>45465</v>
      </c>
      <c r="D607" s="245">
        <f t="shared" si="472"/>
        <v>45470</v>
      </c>
      <c r="E607" s="243">
        <f t="shared" si="475"/>
        <v>45472</v>
      </c>
      <c r="F607" s="29">
        <f t="shared" si="485"/>
        <v>45485</v>
      </c>
      <c r="G607" s="29">
        <f t="shared" si="486"/>
        <v>45487</v>
      </c>
      <c r="H607" s="29">
        <f t="shared" si="482"/>
        <v>45498</v>
      </c>
      <c r="I607" s="29">
        <f t="shared" si="483"/>
        <v>45495</v>
      </c>
      <c r="J607" s="106">
        <f t="shared" si="484"/>
        <v>45504</v>
      </c>
      <c r="K607" s="29">
        <f t="shared" si="487"/>
        <v>45495</v>
      </c>
      <c r="L607" s="43">
        <f t="shared" si="488"/>
        <v>45499</v>
      </c>
      <c r="M607" s="29">
        <f t="shared" si="489"/>
        <v>45509</v>
      </c>
    </row>
    <row r="608" spans="1:13" hidden="1" x14ac:dyDescent="0.2">
      <c r="A608" s="253">
        <v>27</v>
      </c>
      <c r="B608" s="254" t="s">
        <v>1776</v>
      </c>
      <c r="C608" s="266">
        <f t="shared" si="474"/>
        <v>45472</v>
      </c>
      <c r="D608" s="245">
        <f t="shared" si="472"/>
        <v>45477</v>
      </c>
      <c r="E608" s="243">
        <f t="shared" si="475"/>
        <v>45479</v>
      </c>
      <c r="F608" s="29">
        <f t="shared" si="485"/>
        <v>45492</v>
      </c>
      <c r="G608" s="29">
        <f t="shared" si="486"/>
        <v>45494</v>
      </c>
      <c r="H608" s="29">
        <f t="shared" si="482"/>
        <v>45505</v>
      </c>
      <c r="I608" s="29">
        <f t="shared" si="483"/>
        <v>45502</v>
      </c>
      <c r="J608" s="106">
        <f t="shared" si="484"/>
        <v>45511</v>
      </c>
      <c r="K608" s="29">
        <f t="shared" si="487"/>
        <v>45502</v>
      </c>
      <c r="L608" s="43">
        <f t="shared" si="488"/>
        <v>45506</v>
      </c>
      <c r="M608" s="29">
        <f t="shared" si="489"/>
        <v>45516</v>
      </c>
    </row>
    <row r="609" spans="1:13" hidden="1" x14ac:dyDescent="0.2">
      <c r="A609" s="253">
        <v>28</v>
      </c>
      <c r="B609" s="254" t="s">
        <v>1783</v>
      </c>
      <c r="C609" s="266">
        <f t="shared" si="474"/>
        <v>45479</v>
      </c>
      <c r="D609" s="245">
        <f t="shared" si="472"/>
        <v>45484</v>
      </c>
      <c r="E609" s="243">
        <f t="shared" si="475"/>
        <v>45486</v>
      </c>
      <c r="F609" s="29">
        <f t="shared" si="485"/>
        <v>45499</v>
      </c>
      <c r="G609" s="29">
        <f t="shared" si="486"/>
        <v>45501</v>
      </c>
      <c r="H609" s="29">
        <f t="shared" si="482"/>
        <v>45512</v>
      </c>
      <c r="I609" s="29">
        <f t="shared" si="483"/>
        <v>45509</v>
      </c>
      <c r="J609" s="106">
        <f t="shared" si="484"/>
        <v>45518</v>
      </c>
      <c r="K609" s="29">
        <f t="shared" si="487"/>
        <v>45509</v>
      </c>
      <c r="L609" s="43">
        <f t="shared" si="488"/>
        <v>45513</v>
      </c>
      <c r="M609" s="29">
        <f t="shared" si="489"/>
        <v>45523</v>
      </c>
    </row>
    <row r="610" spans="1:13" hidden="1" x14ac:dyDescent="0.2">
      <c r="A610" s="253">
        <v>29</v>
      </c>
      <c r="B610" s="254" t="s">
        <v>1792</v>
      </c>
      <c r="C610" s="266">
        <f t="shared" si="474"/>
        <v>45486</v>
      </c>
      <c r="D610" s="245">
        <f t="shared" si="472"/>
        <v>45491</v>
      </c>
      <c r="E610" s="243">
        <f t="shared" si="475"/>
        <v>45493</v>
      </c>
      <c r="F610" s="29">
        <f t="shared" si="485"/>
        <v>45506</v>
      </c>
      <c r="G610" s="29">
        <f t="shared" si="486"/>
        <v>45508</v>
      </c>
      <c r="H610" s="29">
        <f t="shared" si="482"/>
        <v>45519</v>
      </c>
      <c r="I610" s="29">
        <f t="shared" si="483"/>
        <v>45516</v>
      </c>
      <c r="J610" s="106">
        <f t="shared" si="484"/>
        <v>45525</v>
      </c>
      <c r="K610" s="29">
        <f t="shared" si="487"/>
        <v>45516</v>
      </c>
      <c r="L610" s="43">
        <f t="shared" si="488"/>
        <v>45520</v>
      </c>
      <c r="M610" s="29">
        <f t="shared" si="489"/>
        <v>45530</v>
      </c>
    </row>
    <row r="611" spans="1:13" hidden="1" x14ac:dyDescent="0.2">
      <c r="A611" s="253">
        <v>30</v>
      </c>
      <c r="B611" s="254" t="s">
        <v>1800</v>
      </c>
      <c r="C611" s="266">
        <f t="shared" si="474"/>
        <v>45493</v>
      </c>
      <c r="D611" s="245">
        <f t="shared" si="472"/>
        <v>45498</v>
      </c>
      <c r="E611" s="243">
        <f t="shared" si="475"/>
        <v>45500</v>
      </c>
      <c r="F611" s="27">
        <f t="shared" si="485"/>
        <v>45513</v>
      </c>
      <c r="G611" s="27">
        <f t="shared" si="486"/>
        <v>45515</v>
      </c>
      <c r="H611" s="27">
        <f t="shared" si="482"/>
        <v>45526</v>
      </c>
      <c r="I611" s="27">
        <f t="shared" si="483"/>
        <v>45523</v>
      </c>
      <c r="J611" s="115">
        <f t="shared" si="484"/>
        <v>45532</v>
      </c>
      <c r="K611" s="27">
        <f t="shared" si="487"/>
        <v>45523</v>
      </c>
      <c r="L611" s="44">
        <f t="shared" si="488"/>
        <v>45527</v>
      </c>
      <c r="M611" s="27">
        <f t="shared" si="489"/>
        <v>45537</v>
      </c>
    </row>
    <row r="612" spans="1:13" hidden="1" x14ac:dyDescent="0.2">
      <c r="A612" s="253">
        <v>31</v>
      </c>
      <c r="B612" s="254" t="s">
        <v>1805</v>
      </c>
      <c r="C612" s="266">
        <f t="shared" si="474"/>
        <v>45500</v>
      </c>
      <c r="D612" s="245">
        <f t="shared" si="472"/>
        <v>45505</v>
      </c>
      <c r="E612" s="243">
        <f t="shared" si="475"/>
        <v>45507</v>
      </c>
      <c r="F612" s="27">
        <f t="shared" si="485"/>
        <v>45520</v>
      </c>
      <c r="G612" s="27">
        <f t="shared" si="486"/>
        <v>45522</v>
      </c>
      <c r="H612" s="27">
        <f t="shared" si="482"/>
        <v>45533</v>
      </c>
      <c r="I612" s="27">
        <f t="shared" si="483"/>
        <v>45530</v>
      </c>
      <c r="J612" s="115">
        <f t="shared" si="484"/>
        <v>45539</v>
      </c>
      <c r="K612" s="27">
        <f t="shared" si="487"/>
        <v>45530</v>
      </c>
      <c r="L612" s="44">
        <f t="shared" si="488"/>
        <v>45534</v>
      </c>
      <c r="M612" s="27">
        <f t="shared" si="489"/>
        <v>45544</v>
      </c>
    </row>
    <row r="613" spans="1:13" hidden="1" x14ac:dyDescent="0.2">
      <c r="A613" s="253">
        <v>32</v>
      </c>
      <c r="B613" s="254" t="s">
        <v>1822</v>
      </c>
      <c r="C613" s="266">
        <f t="shared" si="474"/>
        <v>45507</v>
      </c>
      <c r="D613" s="245">
        <f t="shared" si="472"/>
        <v>45512</v>
      </c>
      <c r="E613" s="243">
        <f t="shared" si="475"/>
        <v>45514</v>
      </c>
      <c r="F613" s="27">
        <f t="shared" si="485"/>
        <v>45527</v>
      </c>
      <c r="G613" s="27">
        <f t="shared" si="486"/>
        <v>45529</v>
      </c>
      <c r="H613" s="27">
        <f t="shared" si="482"/>
        <v>45540</v>
      </c>
      <c r="I613" s="27">
        <f t="shared" si="483"/>
        <v>45537</v>
      </c>
      <c r="J613" s="115">
        <f t="shared" si="484"/>
        <v>45546</v>
      </c>
      <c r="K613" s="27">
        <f t="shared" si="487"/>
        <v>45537</v>
      </c>
      <c r="L613" s="44">
        <f t="shared" si="488"/>
        <v>45541</v>
      </c>
      <c r="M613" s="27">
        <f t="shared" si="489"/>
        <v>45551</v>
      </c>
    </row>
    <row r="614" spans="1:13" hidden="1" x14ac:dyDescent="0.2">
      <c r="A614" s="253">
        <v>33</v>
      </c>
      <c r="B614" s="254" t="s">
        <v>1833</v>
      </c>
      <c r="C614" s="266">
        <f t="shared" si="474"/>
        <v>45514</v>
      </c>
      <c r="D614" s="245">
        <f t="shared" si="472"/>
        <v>45519</v>
      </c>
      <c r="E614" s="243">
        <f t="shared" si="475"/>
        <v>45521</v>
      </c>
      <c r="F614" s="27">
        <f t="shared" si="485"/>
        <v>45534</v>
      </c>
      <c r="G614" s="27">
        <f t="shared" si="486"/>
        <v>45536</v>
      </c>
      <c r="H614" s="27">
        <f t="shared" si="482"/>
        <v>45547</v>
      </c>
      <c r="I614" s="27">
        <f t="shared" si="483"/>
        <v>45544</v>
      </c>
      <c r="J614" s="115">
        <f t="shared" si="484"/>
        <v>45553</v>
      </c>
      <c r="K614" s="27">
        <f t="shared" si="487"/>
        <v>45544</v>
      </c>
      <c r="L614" s="44">
        <f t="shared" si="488"/>
        <v>45548</v>
      </c>
      <c r="M614" s="27">
        <f t="shared" si="489"/>
        <v>45558</v>
      </c>
    </row>
    <row r="615" spans="1:13" hidden="1" x14ac:dyDescent="0.2">
      <c r="A615" s="253">
        <v>34</v>
      </c>
      <c r="B615" s="254" t="s">
        <v>1834</v>
      </c>
      <c r="C615" s="266">
        <f t="shared" si="474"/>
        <v>45521</v>
      </c>
      <c r="D615" s="245">
        <f t="shared" si="472"/>
        <v>45526</v>
      </c>
      <c r="E615" s="243">
        <f t="shared" si="475"/>
        <v>45528</v>
      </c>
      <c r="F615" s="27">
        <f t="shared" si="485"/>
        <v>45541</v>
      </c>
      <c r="G615" s="27">
        <f t="shared" si="486"/>
        <v>45543</v>
      </c>
      <c r="H615" s="27">
        <f t="shared" si="482"/>
        <v>45554</v>
      </c>
      <c r="I615" s="27">
        <f t="shared" si="483"/>
        <v>45551</v>
      </c>
      <c r="J615" s="115">
        <f t="shared" si="484"/>
        <v>45560</v>
      </c>
      <c r="K615" s="27">
        <f t="shared" si="487"/>
        <v>45551</v>
      </c>
      <c r="L615" s="44">
        <f t="shared" si="488"/>
        <v>45555</v>
      </c>
      <c r="M615" s="27">
        <f t="shared" si="489"/>
        <v>45565</v>
      </c>
    </row>
    <row r="616" spans="1:13" hidden="1" x14ac:dyDescent="0.2">
      <c r="A616" s="253">
        <v>35</v>
      </c>
      <c r="B616" s="254" t="s">
        <v>1835</v>
      </c>
      <c r="C616" s="266">
        <f t="shared" si="474"/>
        <v>45528</v>
      </c>
      <c r="D616" s="245">
        <f t="shared" si="472"/>
        <v>45533</v>
      </c>
      <c r="E616" s="243">
        <f t="shared" si="475"/>
        <v>45535</v>
      </c>
      <c r="F616" s="27">
        <f t="shared" si="485"/>
        <v>45548</v>
      </c>
      <c r="G616" s="27">
        <f t="shared" si="486"/>
        <v>45550</v>
      </c>
      <c r="H616" s="27">
        <f t="shared" si="482"/>
        <v>45561</v>
      </c>
      <c r="I616" s="27">
        <f t="shared" si="483"/>
        <v>45558</v>
      </c>
      <c r="J616" s="115">
        <f t="shared" si="484"/>
        <v>45567</v>
      </c>
      <c r="K616" s="27">
        <f t="shared" si="487"/>
        <v>45558</v>
      </c>
      <c r="L616" s="44">
        <f t="shared" si="488"/>
        <v>45562</v>
      </c>
      <c r="M616" s="27">
        <f t="shared" si="489"/>
        <v>45572</v>
      </c>
    </row>
    <row r="617" spans="1:13" hidden="1" x14ac:dyDescent="0.2">
      <c r="A617" s="253">
        <v>36</v>
      </c>
      <c r="B617" s="254" t="s">
        <v>1849</v>
      </c>
      <c r="C617" s="266">
        <f t="shared" si="474"/>
        <v>45535</v>
      </c>
      <c r="D617" s="245">
        <f t="shared" ref="D617:D679" si="490">E617-2</f>
        <v>45540</v>
      </c>
      <c r="E617" s="243">
        <f t="shared" si="475"/>
        <v>45542</v>
      </c>
      <c r="F617" s="29">
        <f t="shared" si="485"/>
        <v>45555</v>
      </c>
      <c r="G617" s="29">
        <f t="shared" si="486"/>
        <v>45557</v>
      </c>
      <c r="H617" s="29">
        <f t="shared" si="482"/>
        <v>45568</v>
      </c>
      <c r="I617" s="29">
        <f t="shared" si="483"/>
        <v>45565</v>
      </c>
      <c r="J617" s="106">
        <f t="shared" si="484"/>
        <v>45574</v>
      </c>
      <c r="K617" s="29">
        <f t="shared" si="487"/>
        <v>45565</v>
      </c>
      <c r="L617" s="43">
        <f t="shared" si="488"/>
        <v>45569</v>
      </c>
      <c r="M617" s="29">
        <f t="shared" si="489"/>
        <v>45579</v>
      </c>
    </row>
    <row r="618" spans="1:13" hidden="1" x14ac:dyDescent="0.2">
      <c r="A618" s="253">
        <v>37</v>
      </c>
      <c r="B618" s="254" t="s">
        <v>1848</v>
      </c>
      <c r="C618" s="266">
        <f t="shared" si="474"/>
        <v>45542</v>
      </c>
      <c r="D618" s="245">
        <f t="shared" si="490"/>
        <v>45547</v>
      </c>
      <c r="E618" s="243">
        <f t="shared" si="475"/>
        <v>45549</v>
      </c>
      <c r="F618" s="29">
        <f t="shared" si="485"/>
        <v>45562</v>
      </c>
      <c r="G618" s="29">
        <f t="shared" si="486"/>
        <v>45564</v>
      </c>
      <c r="H618" s="29">
        <f t="shared" si="482"/>
        <v>45575</v>
      </c>
      <c r="I618" s="29">
        <f t="shared" si="483"/>
        <v>45572</v>
      </c>
      <c r="J618" s="106">
        <f t="shared" si="484"/>
        <v>45581</v>
      </c>
      <c r="K618" s="29">
        <f t="shared" si="487"/>
        <v>45572</v>
      </c>
      <c r="L618" s="43">
        <f t="shared" si="488"/>
        <v>45576</v>
      </c>
      <c r="M618" s="29">
        <f t="shared" si="489"/>
        <v>45586</v>
      </c>
    </row>
    <row r="619" spans="1:13" hidden="1" x14ac:dyDescent="0.2">
      <c r="A619" s="253">
        <v>38</v>
      </c>
      <c r="B619" s="254" t="s">
        <v>1857</v>
      </c>
      <c r="C619" s="266">
        <f t="shared" si="474"/>
        <v>45549</v>
      </c>
      <c r="D619" s="245">
        <f t="shared" si="490"/>
        <v>45554</v>
      </c>
      <c r="E619" s="243">
        <f t="shared" si="475"/>
        <v>45556</v>
      </c>
      <c r="F619" s="29">
        <f t="shared" si="485"/>
        <v>45569</v>
      </c>
      <c r="G619" s="29">
        <f t="shared" si="486"/>
        <v>45571</v>
      </c>
      <c r="H619" s="29">
        <f t="shared" si="482"/>
        <v>45582</v>
      </c>
      <c r="I619" s="29">
        <f t="shared" si="483"/>
        <v>45579</v>
      </c>
      <c r="J619" s="106">
        <f t="shared" si="484"/>
        <v>45588</v>
      </c>
      <c r="K619" s="29">
        <f t="shared" si="487"/>
        <v>45579</v>
      </c>
      <c r="L619" s="43">
        <f t="shared" si="488"/>
        <v>45583</v>
      </c>
      <c r="M619" s="29">
        <f t="shared" si="489"/>
        <v>45593</v>
      </c>
    </row>
    <row r="620" spans="1:13" hidden="1" x14ac:dyDescent="0.2">
      <c r="A620" s="253">
        <v>39</v>
      </c>
      <c r="B620" s="254" t="s">
        <v>1865</v>
      </c>
      <c r="C620" s="266">
        <f t="shared" si="474"/>
        <v>45556</v>
      </c>
      <c r="D620" s="245">
        <f t="shared" si="490"/>
        <v>45561</v>
      </c>
      <c r="E620" s="243">
        <f t="shared" si="475"/>
        <v>45563</v>
      </c>
      <c r="F620" s="29">
        <f t="shared" si="485"/>
        <v>45576</v>
      </c>
      <c r="G620" s="29">
        <f t="shared" si="486"/>
        <v>45578</v>
      </c>
      <c r="H620" s="29">
        <f t="shared" si="482"/>
        <v>45589</v>
      </c>
      <c r="I620" s="29">
        <f t="shared" si="483"/>
        <v>45586</v>
      </c>
      <c r="J620" s="106">
        <f t="shared" si="484"/>
        <v>45595</v>
      </c>
      <c r="K620" s="29">
        <f t="shared" si="487"/>
        <v>45586</v>
      </c>
      <c r="L620" s="43">
        <f t="shared" si="488"/>
        <v>45590</v>
      </c>
      <c r="M620" s="29">
        <f t="shared" si="489"/>
        <v>45600</v>
      </c>
    </row>
    <row r="621" spans="1:13" hidden="1" x14ac:dyDescent="0.2">
      <c r="A621" s="253">
        <v>40</v>
      </c>
      <c r="B621" s="254" t="s">
        <v>1870</v>
      </c>
      <c r="C621" s="266">
        <f t="shared" si="474"/>
        <v>45563</v>
      </c>
      <c r="D621" s="245">
        <f t="shared" si="490"/>
        <v>45568</v>
      </c>
      <c r="E621" s="243">
        <f t="shared" si="475"/>
        <v>45570</v>
      </c>
      <c r="F621" s="29">
        <f t="shared" si="485"/>
        <v>45583</v>
      </c>
      <c r="G621" s="29">
        <f t="shared" si="486"/>
        <v>45585</v>
      </c>
      <c r="H621" s="29">
        <f t="shared" si="482"/>
        <v>45596</v>
      </c>
      <c r="I621" s="29">
        <f t="shared" si="483"/>
        <v>45593</v>
      </c>
      <c r="J621" s="106">
        <f t="shared" si="484"/>
        <v>45602</v>
      </c>
      <c r="K621" s="29">
        <f t="shared" si="487"/>
        <v>45593</v>
      </c>
      <c r="L621" s="43">
        <f t="shared" si="488"/>
        <v>45597</v>
      </c>
      <c r="M621" s="29">
        <f t="shared" si="489"/>
        <v>45607</v>
      </c>
    </row>
    <row r="622" spans="1:13" hidden="1" x14ac:dyDescent="0.2">
      <c r="A622" s="253">
        <v>41</v>
      </c>
      <c r="B622" s="254" t="s">
        <v>7</v>
      </c>
      <c r="C622" s="260">
        <f t="shared" si="474"/>
        <v>45570</v>
      </c>
      <c r="D622" s="306">
        <f t="shared" si="490"/>
        <v>45575</v>
      </c>
      <c r="E622" s="258">
        <f t="shared" si="475"/>
        <v>45577</v>
      </c>
      <c r="F622" s="29">
        <f t="shared" si="485"/>
        <v>45590</v>
      </c>
      <c r="G622" s="29">
        <f t="shared" si="486"/>
        <v>45592</v>
      </c>
      <c r="H622" s="29">
        <f t="shared" si="482"/>
        <v>45603</v>
      </c>
      <c r="I622" s="29">
        <f t="shared" si="483"/>
        <v>45600</v>
      </c>
      <c r="J622" s="106">
        <f t="shared" si="484"/>
        <v>45609</v>
      </c>
      <c r="K622" s="29">
        <f t="shared" si="487"/>
        <v>45600</v>
      </c>
      <c r="L622" s="43">
        <f t="shared" si="488"/>
        <v>45604</v>
      </c>
      <c r="M622" s="29">
        <f t="shared" si="489"/>
        <v>45614</v>
      </c>
    </row>
    <row r="623" spans="1:13" hidden="1" x14ac:dyDescent="0.2">
      <c r="A623" s="253">
        <v>42</v>
      </c>
      <c r="B623" s="254" t="s">
        <v>1886</v>
      </c>
      <c r="C623" s="266">
        <f t="shared" si="474"/>
        <v>45577</v>
      </c>
      <c r="D623" s="245">
        <f t="shared" si="490"/>
        <v>45582</v>
      </c>
      <c r="E623" s="243">
        <f t="shared" si="475"/>
        <v>45584</v>
      </c>
      <c r="F623" s="29">
        <f t="shared" si="485"/>
        <v>45597</v>
      </c>
      <c r="G623" s="29">
        <f t="shared" si="486"/>
        <v>45599</v>
      </c>
      <c r="H623" s="29">
        <f t="shared" si="482"/>
        <v>45610</v>
      </c>
      <c r="I623" s="29">
        <f t="shared" si="483"/>
        <v>45607</v>
      </c>
      <c r="J623" s="106">
        <f t="shared" si="484"/>
        <v>45616</v>
      </c>
      <c r="K623" s="29">
        <f t="shared" si="487"/>
        <v>45607</v>
      </c>
      <c r="L623" s="43">
        <f t="shared" si="488"/>
        <v>45611</v>
      </c>
      <c r="M623" s="29">
        <f t="shared" si="489"/>
        <v>45621</v>
      </c>
    </row>
    <row r="624" spans="1:13" hidden="1" x14ac:dyDescent="0.2">
      <c r="A624" s="253">
        <v>43</v>
      </c>
      <c r="B624" s="254" t="s">
        <v>1887</v>
      </c>
      <c r="C624" s="266">
        <f t="shared" si="474"/>
        <v>45584</v>
      </c>
      <c r="D624" s="245">
        <f t="shared" si="490"/>
        <v>45589</v>
      </c>
      <c r="E624" s="243">
        <f t="shared" si="475"/>
        <v>45591</v>
      </c>
      <c r="F624" s="29">
        <f t="shared" si="485"/>
        <v>45604</v>
      </c>
      <c r="G624" s="29">
        <f t="shared" si="486"/>
        <v>45606</v>
      </c>
      <c r="H624" s="29">
        <f t="shared" si="482"/>
        <v>45617</v>
      </c>
      <c r="I624" s="29">
        <f t="shared" si="483"/>
        <v>45614</v>
      </c>
      <c r="J624" s="106">
        <f t="shared" si="484"/>
        <v>45623</v>
      </c>
      <c r="K624" s="29">
        <f t="shared" si="487"/>
        <v>45614</v>
      </c>
      <c r="L624" s="43">
        <f t="shared" si="488"/>
        <v>45618</v>
      </c>
      <c r="M624" s="29">
        <f t="shared" si="489"/>
        <v>45628</v>
      </c>
    </row>
    <row r="625" spans="1:13" hidden="1" x14ac:dyDescent="0.2">
      <c r="A625" s="253">
        <v>44</v>
      </c>
      <c r="B625" s="254" t="s">
        <v>1901</v>
      </c>
      <c r="C625" s="266">
        <f t="shared" si="474"/>
        <v>45591</v>
      </c>
      <c r="D625" s="245">
        <f t="shared" si="490"/>
        <v>45596</v>
      </c>
      <c r="E625" s="243">
        <f t="shared" si="475"/>
        <v>45598</v>
      </c>
      <c r="F625" s="29">
        <f t="shared" si="485"/>
        <v>45611</v>
      </c>
      <c r="G625" s="29">
        <f t="shared" si="486"/>
        <v>45613</v>
      </c>
      <c r="H625" s="29">
        <f t="shared" si="482"/>
        <v>45624</v>
      </c>
      <c r="I625" s="29">
        <f t="shared" si="483"/>
        <v>45621</v>
      </c>
      <c r="J625" s="106">
        <f t="shared" si="484"/>
        <v>45630</v>
      </c>
      <c r="K625" s="29">
        <f t="shared" si="487"/>
        <v>45621</v>
      </c>
      <c r="L625" s="43">
        <f t="shared" si="488"/>
        <v>45625</v>
      </c>
      <c r="M625" s="29">
        <f t="shared" si="489"/>
        <v>45635</v>
      </c>
    </row>
    <row r="626" spans="1:13" hidden="1" x14ac:dyDescent="0.2">
      <c r="A626" s="253">
        <v>45</v>
      </c>
      <c r="B626" s="254" t="s">
        <v>1908</v>
      </c>
      <c r="C626" s="266">
        <f t="shared" si="474"/>
        <v>45598</v>
      </c>
      <c r="D626" s="245">
        <f t="shared" si="490"/>
        <v>45603</v>
      </c>
      <c r="E626" s="243">
        <f t="shared" si="475"/>
        <v>45605</v>
      </c>
      <c r="F626" s="29">
        <f t="shared" si="485"/>
        <v>45618</v>
      </c>
      <c r="G626" s="29">
        <f t="shared" si="486"/>
        <v>45620</v>
      </c>
      <c r="H626" s="29">
        <f t="shared" si="482"/>
        <v>45631</v>
      </c>
      <c r="I626" s="29">
        <f t="shared" si="483"/>
        <v>45628</v>
      </c>
      <c r="J626" s="106">
        <f t="shared" si="484"/>
        <v>45637</v>
      </c>
      <c r="K626" s="29">
        <f t="shared" si="487"/>
        <v>45628</v>
      </c>
      <c r="L626" s="43">
        <f t="shared" si="488"/>
        <v>45632</v>
      </c>
      <c r="M626" s="29">
        <f t="shared" si="489"/>
        <v>45642</v>
      </c>
    </row>
    <row r="627" spans="1:13" hidden="1" x14ac:dyDescent="0.2">
      <c r="A627" s="253">
        <v>46</v>
      </c>
      <c r="B627" s="254" t="s">
        <v>1909</v>
      </c>
      <c r="C627" s="266">
        <f t="shared" si="474"/>
        <v>45605</v>
      </c>
      <c r="D627" s="245">
        <f t="shared" si="490"/>
        <v>45610</v>
      </c>
      <c r="E627" s="243">
        <f t="shared" si="475"/>
        <v>45612</v>
      </c>
      <c r="F627" s="29">
        <f t="shared" si="485"/>
        <v>45625</v>
      </c>
      <c r="G627" s="29">
        <f t="shared" si="486"/>
        <v>45627</v>
      </c>
      <c r="H627" s="29">
        <f t="shared" si="482"/>
        <v>45638</v>
      </c>
      <c r="I627" s="29">
        <f t="shared" si="483"/>
        <v>45635</v>
      </c>
      <c r="J627" s="106">
        <f t="shared" si="484"/>
        <v>45644</v>
      </c>
      <c r="K627" s="29">
        <f t="shared" si="487"/>
        <v>45635</v>
      </c>
      <c r="L627" s="43">
        <f t="shared" si="488"/>
        <v>45639</v>
      </c>
      <c r="M627" s="29">
        <f t="shared" si="489"/>
        <v>45649</v>
      </c>
    </row>
    <row r="628" spans="1:13" hidden="1" x14ac:dyDescent="0.2">
      <c r="A628" s="253">
        <v>47</v>
      </c>
      <c r="B628" s="254" t="s">
        <v>1910</v>
      </c>
      <c r="C628" s="266">
        <f t="shared" si="474"/>
        <v>45612</v>
      </c>
      <c r="D628" s="245">
        <f t="shared" si="490"/>
        <v>45617</v>
      </c>
      <c r="E628" s="243">
        <f t="shared" si="475"/>
        <v>45619</v>
      </c>
      <c r="F628" s="29">
        <f t="shared" si="485"/>
        <v>45632</v>
      </c>
      <c r="G628" s="29">
        <f t="shared" si="486"/>
        <v>45634</v>
      </c>
      <c r="H628" s="29">
        <f t="shared" si="482"/>
        <v>45645</v>
      </c>
      <c r="I628" s="29">
        <f t="shared" si="483"/>
        <v>45642</v>
      </c>
      <c r="J628" s="106">
        <f t="shared" si="484"/>
        <v>45651</v>
      </c>
      <c r="K628" s="29">
        <f t="shared" si="487"/>
        <v>45642</v>
      </c>
      <c r="L628" s="43">
        <f t="shared" si="488"/>
        <v>45646</v>
      </c>
      <c r="M628" s="29">
        <f t="shared" si="489"/>
        <v>45656</v>
      </c>
    </row>
    <row r="629" spans="1:13" hidden="1" x14ac:dyDescent="0.2">
      <c r="A629" s="253">
        <v>48</v>
      </c>
      <c r="B629" s="254" t="s">
        <v>1919</v>
      </c>
      <c r="C629" s="266">
        <f t="shared" ref="C629:C638" si="491">E629-7</f>
        <v>45619</v>
      </c>
      <c r="D629" s="245">
        <f t="shared" si="490"/>
        <v>45624</v>
      </c>
      <c r="E629" s="243">
        <f t="shared" ref="E629:E632" si="492">E628+7</f>
        <v>45626</v>
      </c>
      <c r="F629" s="29">
        <f t="shared" si="485"/>
        <v>45639</v>
      </c>
      <c r="G629" s="29">
        <f t="shared" si="486"/>
        <v>45641</v>
      </c>
      <c r="H629" s="29">
        <f t="shared" si="482"/>
        <v>45652</v>
      </c>
      <c r="I629" s="29">
        <f t="shared" si="483"/>
        <v>45649</v>
      </c>
      <c r="J629" s="106">
        <f t="shared" si="484"/>
        <v>45658</v>
      </c>
      <c r="K629" s="29">
        <f t="shared" si="487"/>
        <v>45649</v>
      </c>
      <c r="L629" s="43">
        <f t="shared" si="488"/>
        <v>45653</v>
      </c>
      <c r="M629" s="29">
        <f t="shared" si="489"/>
        <v>45663</v>
      </c>
    </row>
    <row r="630" spans="1:13" hidden="1" x14ac:dyDescent="0.2">
      <c r="A630" s="253">
        <v>49</v>
      </c>
      <c r="B630" s="254" t="s">
        <v>1933</v>
      </c>
      <c r="C630" s="266">
        <f t="shared" si="491"/>
        <v>45626</v>
      </c>
      <c r="D630" s="245">
        <f t="shared" si="490"/>
        <v>45631</v>
      </c>
      <c r="E630" s="243">
        <f t="shared" si="492"/>
        <v>45633</v>
      </c>
      <c r="F630" s="29">
        <f t="shared" si="485"/>
        <v>45646</v>
      </c>
      <c r="G630" s="29">
        <f t="shared" si="486"/>
        <v>45648</v>
      </c>
      <c r="H630" s="29">
        <f t="shared" si="482"/>
        <v>45659</v>
      </c>
      <c r="I630" s="29">
        <f t="shared" ref="I630:I642" si="493">E630+23</f>
        <v>45656</v>
      </c>
      <c r="J630" s="106">
        <f t="shared" si="484"/>
        <v>45665</v>
      </c>
      <c r="K630" s="29">
        <f t="shared" si="487"/>
        <v>45656</v>
      </c>
      <c r="L630" s="43">
        <f t="shared" si="488"/>
        <v>45660</v>
      </c>
      <c r="M630" s="29">
        <f t="shared" si="489"/>
        <v>45670</v>
      </c>
    </row>
    <row r="631" spans="1:13" hidden="1" x14ac:dyDescent="0.2">
      <c r="A631" s="253">
        <v>50</v>
      </c>
      <c r="B631" s="254" t="s">
        <v>1947</v>
      </c>
      <c r="C631" s="266">
        <f t="shared" si="491"/>
        <v>45633</v>
      </c>
      <c r="D631" s="245">
        <f t="shared" si="490"/>
        <v>45638</v>
      </c>
      <c r="E631" s="243">
        <f t="shared" si="492"/>
        <v>45640</v>
      </c>
      <c r="F631" s="29">
        <f t="shared" si="485"/>
        <v>45653</v>
      </c>
      <c r="G631" s="29">
        <f t="shared" si="486"/>
        <v>45655</v>
      </c>
      <c r="H631" s="29">
        <f t="shared" si="482"/>
        <v>45666</v>
      </c>
      <c r="I631" s="29">
        <f t="shared" si="493"/>
        <v>45663</v>
      </c>
      <c r="J631" s="106">
        <f t="shared" si="484"/>
        <v>45672</v>
      </c>
      <c r="K631" s="29">
        <f t="shared" si="487"/>
        <v>45663</v>
      </c>
      <c r="L631" s="43">
        <f t="shared" si="488"/>
        <v>45667</v>
      </c>
      <c r="M631" s="29">
        <f t="shared" si="489"/>
        <v>45677</v>
      </c>
    </row>
    <row r="632" spans="1:13" hidden="1" x14ac:dyDescent="0.2">
      <c r="A632" s="253">
        <v>51</v>
      </c>
      <c r="B632" s="254" t="s">
        <v>1948</v>
      </c>
      <c r="C632" s="266">
        <f t="shared" si="491"/>
        <v>45640</v>
      </c>
      <c r="D632" s="245">
        <f t="shared" si="490"/>
        <v>45645</v>
      </c>
      <c r="E632" s="243">
        <f t="shared" si="492"/>
        <v>45647</v>
      </c>
      <c r="F632" s="29">
        <f t="shared" si="485"/>
        <v>45660</v>
      </c>
      <c r="G632" s="29">
        <f t="shared" si="486"/>
        <v>45662</v>
      </c>
      <c r="H632" s="29">
        <f t="shared" si="482"/>
        <v>45673</v>
      </c>
      <c r="I632" s="29">
        <f t="shared" si="493"/>
        <v>45670</v>
      </c>
      <c r="J632" s="106">
        <f t="shared" si="484"/>
        <v>45679</v>
      </c>
      <c r="K632" s="29">
        <f t="shared" si="487"/>
        <v>45670</v>
      </c>
      <c r="L632" s="43">
        <f t="shared" si="488"/>
        <v>45674</v>
      </c>
      <c r="M632" s="29">
        <f t="shared" si="489"/>
        <v>45684</v>
      </c>
    </row>
    <row r="633" spans="1:13" hidden="1" x14ac:dyDescent="0.2">
      <c r="A633" s="253">
        <v>52</v>
      </c>
      <c r="B633" s="254" t="s">
        <v>1958</v>
      </c>
      <c r="C633" s="266">
        <f t="shared" si="491"/>
        <v>45647</v>
      </c>
      <c r="D633" s="245">
        <f t="shared" si="490"/>
        <v>45652</v>
      </c>
      <c r="E633" s="243">
        <v>45654</v>
      </c>
      <c r="F633" s="29">
        <f t="shared" si="485"/>
        <v>45667</v>
      </c>
      <c r="G633" s="29">
        <f t="shared" si="486"/>
        <v>45669</v>
      </c>
      <c r="H633" s="29">
        <f t="shared" si="482"/>
        <v>45680</v>
      </c>
      <c r="I633" s="29">
        <f t="shared" si="493"/>
        <v>45677</v>
      </c>
      <c r="J633" s="106">
        <f t="shared" si="484"/>
        <v>45686</v>
      </c>
      <c r="K633" s="29">
        <f t="shared" si="487"/>
        <v>45677</v>
      </c>
      <c r="L633" s="43">
        <f t="shared" si="488"/>
        <v>45681</v>
      </c>
      <c r="M633" s="29">
        <f t="shared" si="489"/>
        <v>45691</v>
      </c>
    </row>
    <row r="634" spans="1:13" hidden="1" x14ac:dyDescent="0.2">
      <c r="A634" s="253">
        <v>1</v>
      </c>
      <c r="B634" s="254" t="s">
        <v>1959</v>
      </c>
      <c r="C634" s="266">
        <f t="shared" si="491"/>
        <v>45654</v>
      </c>
      <c r="D634" s="245">
        <f t="shared" si="490"/>
        <v>45659</v>
      </c>
      <c r="E634" s="243">
        <f>E633+7</f>
        <v>45661</v>
      </c>
      <c r="F634" s="29">
        <f t="shared" ref="F634:F642" si="494">D634+15</f>
        <v>45674</v>
      </c>
      <c r="G634" s="29">
        <f t="shared" ref="G634:G642" si="495">E634+15</f>
        <v>45676</v>
      </c>
      <c r="H634" s="29">
        <f t="shared" si="482"/>
        <v>45687</v>
      </c>
      <c r="I634" s="29">
        <f t="shared" si="493"/>
        <v>45684</v>
      </c>
      <c r="J634" s="106">
        <f t="shared" si="484"/>
        <v>45693</v>
      </c>
      <c r="K634" s="29">
        <f t="shared" ref="K634:K642" si="496">E634+23</f>
        <v>45684</v>
      </c>
      <c r="L634" s="43">
        <f t="shared" ref="L634:L642" si="497">E634+27</f>
        <v>45688</v>
      </c>
      <c r="M634" s="29">
        <f t="shared" ref="M634:M642" si="498">E634+37</f>
        <v>45698</v>
      </c>
    </row>
    <row r="635" spans="1:13" hidden="1" x14ac:dyDescent="0.2">
      <c r="A635" s="239">
        <v>2</v>
      </c>
      <c r="B635" s="265" t="s">
        <v>1972</v>
      </c>
      <c r="C635" s="266">
        <f t="shared" si="491"/>
        <v>45661</v>
      </c>
      <c r="D635" s="245">
        <f t="shared" si="490"/>
        <v>45666</v>
      </c>
      <c r="E635" s="243">
        <f>E634+7</f>
        <v>45668</v>
      </c>
      <c r="F635" s="29">
        <f t="shared" si="494"/>
        <v>45681</v>
      </c>
      <c r="G635" s="29">
        <f t="shared" si="495"/>
        <v>45683</v>
      </c>
      <c r="H635" s="29">
        <f t="shared" si="482"/>
        <v>45694</v>
      </c>
      <c r="I635" s="29">
        <f t="shared" si="493"/>
        <v>45691</v>
      </c>
      <c r="J635" s="106">
        <f t="shared" si="484"/>
        <v>45700</v>
      </c>
      <c r="K635" s="29">
        <f t="shared" si="496"/>
        <v>45691</v>
      </c>
      <c r="L635" s="43">
        <f t="shared" si="497"/>
        <v>45695</v>
      </c>
      <c r="M635" s="29">
        <f t="shared" si="498"/>
        <v>45705</v>
      </c>
    </row>
    <row r="636" spans="1:13" hidden="1" x14ac:dyDescent="0.2">
      <c r="A636" s="239">
        <v>3</v>
      </c>
      <c r="B636" s="265" t="s">
        <v>1978</v>
      </c>
      <c r="C636" s="266">
        <f t="shared" si="491"/>
        <v>45668</v>
      </c>
      <c r="D636" s="245">
        <f t="shared" si="490"/>
        <v>45673</v>
      </c>
      <c r="E636" s="243">
        <f>E635+7</f>
        <v>45675</v>
      </c>
      <c r="F636" s="29">
        <f t="shared" si="494"/>
        <v>45688</v>
      </c>
      <c r="G636" s="29">
        <f t="shared" si="495"/>
        <v>45690</v>
      </c>
      <c r="H636" s="29">
        <f t="shared" si="482"/>
        <v>45701</v>
      </c>
      <c r="I636" s="29">
        <f t="shared" si="493"/>
        <v>45698</v>
      </c>
      <c r="J636" s="106">
        <f t="shared" si="484"/>
        <v>45707</v>
      </c>
      <c r="K636" s="29">
        <f t="shared" si="496"/>
        <v>45698</v>
      </c>
      <c r="L636" s="43">
        <f t="shared" si="497"/>
        <v>45702</v>
      </c>
      <c r="M636" s="29">
        <f t="shared" si="498"/>
        <v>45712</v>
      </c>
    </row>
    <row r="637" spans="1:13" hidden="1" x14ac:dyDescent="0.2">
      <c r="A637" s="239">
        <v>4</v>
      </c>
      <c r="B637" s="265" t="s">
        <v>1979</v>
      </c>
      <c r="C637" s="266">
        <f t="shared" si="491"/>
        <v>45675</v>
      </c>
      <c r="D637" s="245">
        <f t="shared" si="490"/>
        <v>45680</v>
      </c>
      <c r="E637" s="243">
        <f>E636+7</f>
        <v>45682</v>
      </c>
      <c r="F637" s="29">
        <f t="shared" si="494"/>
        <v>45695</v>
      </c>
      <c r="G637" s="29">
        <f t="shared" si="495"/>
        <v>45697</v>
      </c>
      <c r="H637" s="29">
        <f t="shared" si="482"/>
        <v>45708</v>
      </c>
      <c r="I637" s="29">
        <f t="shared" si="493"/>
        <v>45705</v>
      </c>
      <c r="J637" s="106">
        <f t="shared" si="484"/>
        <v>45714</v>
      </c>
      <c r="K637" s="29">
        <f t="shared" si="496"/>
        <v>45705</v>
      </c>
      <c r="L637" s="43">
        <f t="shared" si="497"/>
        <v>45709</v>
      </c>
      <c r="M637" s="29">
        <f t="shared" si="498"/>
        <v>45719</v>
      </c>
    </row>
    <row r="638" spans="1:13" hidden="1" x14ac:dyDescent="0.2">
      <c r="A638" s="239">
        <v>5</v>
      </c>
      <c r="B638" s="265" t="s">
        <v>1996</v>
      </c>
      <c r="C638" s="266">
        <f t="shared" si="491"/>
        <v>45682</v>
      </c>
      <c r="D638" s="245">
        <f t="shared" si="490"/>
        <v>45687</v>
      </c>
      <c r="E638" s="243">
        <f>E637+7</f>
        <v>45689</v>
      </c>
      <c r="F638" s="29">
        <f t="shared" si="494"/>
        <v>45702</v>
      </c>
      <c r="G638" s="29">
        <f t="shared" si="495"/>
        <v>45704</v>
      </c>
      <c r="H638" s="29">
        <f t="shared" si="482"/>
        <v>45715</v>
      </c>
      <c r="I638" s="29">
        <f t="shared" si="493"/>
        <v>45712</v>
      </c>
      <c r="J638" s="106">
        <f t="shared" si="484"/>
        <v>45721</v>
      </c>
      <c r="K638" s="29">
        <f t="shared" si="496"/>
        <v>45712</v>
      </c>
      <c r="L638" s="43">
        <f t="shared" si="497"/>
        <v>45716</v>
      </c>
      <c r="M638" s="29">
        <f t="shared" si="498"/>
        <v>45726</v>
      </c>
    </row>
    <row r="639" spans="1:13" hidden="1" x14ac:dyDescent="0.2">
      <c r="A639" s="239">
        <v>6</v>
      </c>
      <c r="B639" s="265" t="s">
        <v>1989</v>
      </c>
      <c r="C639" s="266">
        <v>45690</v>
      </c>
      <c r="D639" s="245">
        <f t="shared" si="490"/>
        <v>45695</v>
      </c>
      <c r="E639" s="243">
        <f>C639+7</f>
        <v>45697</v>
      </c>
      <c r="F639" s="29">
        <f t="shared" si="494"/>
        <v>45710</v>
      </c>
      <c r="G639" s="29">
        <f t="shared" si="495"/>
        <v>45712</v>
      </c>
      <c r="H639" s="29">
        <f t="shared" si="482"/>
        <v>45723</v>
      </c>
      <c r="I639" s="29">
        <f t="shared" si="493"/>
        <v>45720</v>
      </c>
      <c r="J639" s="106">
        <f t="shared" si="484"/>
        <v>45729</v>
      </c>
      <c r="K639" s="29">
        <f t="shared" si="496"/>
        <v>45720</v>
      </c>
      <c r="L639" s="43">
        <f t="shared" si="497"/>
        <v>45724</v>
      </c>
      <c r="M639" s="29">
        <f t="shared" si="498"/>
        <v>45734</v>
      </c>
    </row>
    <row r="640" spans="1:13" hidden="1" x14ac:dyDescent="0.2">
      <c r="A640" s="239">
        <v>7</v>
      </c>
      <c r="B640" s="265" t="s">
        <v>2015</v>
      </c>
      <c r="C640" s="266">
        <f t="shared" ref="C640:C686" si="499">E640-7</f>
        <v>45697</v>
      </c>
      <c r="D640" s="245">
        <f t="shared" si="490"/>
        <v>45702</v>
      </c>
      <c r="E640" s="243">
        <f>E639+7</f>
        <v>45704</v>
      </c>
      <c r="F640" s="29">
        <f t="shared" si="494"/>
        <v>45717</v>
      </c>
      <c r="G640" s="29">
        <f t="shared" si="495"/>
        <v>45719</v>
      </c>
      <c r="H640" s="29">
        <f t="shared" si="482"/>
        <v>45730</v>
      </c>
      <c r="I640" s="29">
        <f t="shared" si="493"/>
        <v>45727</v>
      </c>
      <c r="J640" s="106">
        <f t="shared" si="484"/>
        <v>45736</v>
      </c>
      <c r="K640" s="29">
        <f t="shared" si="496"/>
        <v>45727</v>
      </c>
      <c r="L640" s="43">
        <f t="shared" si="497"/>
        <v>45731</v>
      </c>
      <c r="M640" s="29">
        <f t="shared" si="498"/>
        <v>45741</v>
      </c>
    </row>
    <row r="641" spans="1:13" hidden="1" x14ac:dyDescent="0.2">
      <c r="A641" s="307">
        <v>8</v>
      </c>
      <c r="B641" s="308" t="s">
        <v>2059</v>
      </c>
      <c r="C641" s="266">
        <f t="shared" si="499"/>
        <v>45702</v>
      </c>
      <c r="D641" s="245">
        <f t="shared" si="490"/>
        <v>45707</v>
      </c>
      <c r="E641" s="243">
        <v>45709</v>
      </c>
      <c r="F641" s="29">
        <f t="shared" si="494"/>
        <v>45722</v>
      </c>
      <c r="G641" s="29">
        <f t="shared" si="495"/>
        <v>45724</v>
      </c>
      <c r="H641" s="29">
        <f t="shared" si="482"/>
        <v>45735</v>
      </c>
      <c r="I641" s="29">
        <f t="shared" si="493"/>
        <v>45732</v>
      </c>
      <c r="J641" s="106">
        <f t="shared" si="484"/>
        <v>45741</v>
      </c>
      <c r="K641" s="29">
        <f t="shared" si="496"/>
        <v>45732</v>
      </c>
      <c r="L641" s="43">
        <f t="shared" si="497"/>
        <v>45736</v>
      </c>
      <c r="M641" s="29">
        <f t="shared" si="498"/>
        <v>45746</v>
      </c>
    </row>
    <row r="642" spans="1:13" hidden="1" x14ac:dyDescent="0.2">
      <c r="A642" s="307">
        <v>9</v>
      </c>
      <c r="B642" s="308" t="s">
        <v>2034</v>
      </c>
      <c r="C642" s="266">
        <f t="shared" si="499"/>
        <v>45711</v>
      </c>
      <c r="D642" s="245">
        <f t="shared" si="490"/>
        <v>45716</v>
      </c>
      <c r="E642" s="243">
        <v>45718</v>
      </c>
      <c r="F642" s="29">
        <f t="shared" si="494"/>
        <v>45731</v>
      </c>
      <c r="G642" s="29">
        <f t="shared" si="495"/>
        <v>45733</v>
      </c>
      <c r="H642" s="29">
        <f t="shared" si="482"/>
        <v>45744</v>
      </c>
      <c r="I642" s="29">
        <f t="shared" si="493"/>
        <v>45741</v>
      </c>
      <c r="J642" s="106">
        <f t="shared" si="484"/>
        <v>45750</v>
      </c>
      <c r="K642" s="29">
        <f t="shared" si="496"/>
        <v>45741</v>
      </c>
      <c r="L642" s="43">
        <f t="shared" si="497"/>
        <v>45745</v>
      </c>
      <c r="M642" s="29">
        <f t="shared" si="498"/>
        <v>45755</v>
      </c>
    </row>
    <row r="643" spans="1:13" hidden="1" x14ac:dyDescent="0.2">
      <c r="A643" s="307">
        <v>10</v>
      </c>
      <c r="B643" s="308" t="s">
        <v>2072</v>
      </c>
      <c r="C643" s="266">
        <f t="shared" si="499"/>
        <v>45718</v>
      </c>
      <c r="D643" s="245">
        <f t="shared" si="490"/>
        <v>45723</v>
      </c>
      <c r="E643" s="243">
        <f t="shared" ref="E643:E680" si="500">E642+7</f>
        <v>45725</v>
      </c>
      <c r="F643" s="29">
        <f t="shared" ref="F643:F674" si="501">D643+17</f>
        <v>45740</v>
      </c>
      <c r="G643" s="29">
        <f t="shared" ref="G643:G674" si="502">E643+17</f>
        <v>45742</v>
      </c>
      <c r="H643" s="29">
        <f>E643+20</f>
        <v>45745</v>
      </c>
      <c r="I643" s="29">
        <f t="shared" ref="I643:I673" si="503">E643+25</f>
        <v>45750</v>
      </c>
      <c r="J643" s="106">
        <f t="shared" si="484"/>
        <v>45757</v>
      </c>
      <c r="K643" s="29">
        <f t="shared" ref="K643:K674" si="504">E643+26</f>
        <v>45751</v>
      </c>
      <c r="L643" s="43">
        <f t="shared" ref="L643:L674" si="505">E643+39</f>
        <v>45764</v>
      </c>
      <c r="M643" s="29">
        <f t="shared" ref="M643:M674" si="506">E643+41</f>
        <v>45766</v>
      </c>
    </row>
    <row r="644" spans="1:13" hidden="1" x14ac:dyDescent="0.2">
      <c r="A644" s="307">
        <v>11</v>
      </c>
      <c r="B644" s="308" t="s">
        <v>2091</v>
      </c>
      <c r="C644" s="266">
        <f t="shared" si="499"/>
        <v>45725</v>
      </c>
      <c r="D644" s="245">
        <f t="shared" si="490"/>
        <v>45730</v>
      </c>
      <c r="E644" s="243">
        <f t="shared" si="500"/>
        <v>45732</v>
      </c>
      <c r="F644" s="29">
        <f t="shared" si="501"/>
        <v>45747</v>
      </c>
      <c r="G644" s="29">
        <f t="shared" si="502"/>
        <v>45749</v>
      </c>
      <c r="H644" s="29">
        <f>E644+20</f>
        <v>45752</v>
      </c>
      <c r="I644" s="29">
        <f t="shared" si="503"/>
        <v>45757</v>
      </c>
      <c r="J644" s="106">
        <f t="shared" si="484"/>
        <v>45764</v>
      </c>
      <c r="K644" s="29">
        <f t="shared" si="504"/>
        <v>45758</v>
      </c>
      <c r="L644" s="43">
        <f t="shared" si="505"/>
        <v>45771</v>
      </c>
      <c r="M644" s="29">
        <f t="shared" si="506"/>
        <v>45773</v>
      </c>
    </row>
    <row r="645" spans="1:13" hidden="1" x14ac:dyDescent="0.2">
      <c r="A645" s="307">
        <v>12</v>
      </c>
      <c r="B645" s="308" t="s">
        <v>2092</v>
      </c>
      <c r="C645" s="266">
        <f t="shared" si="499"/>
        <v>45732</v>
      </c>
      <c r="D645" s="245">
        <f t="shared" si="490"/>
        <v>45737</v>
      </c>
      <c r="E645" s="243">
        <f t="shared" si="500"/>
        <v>45739</v>
      </c>
      <c r="F645" s="29">
        <f t="shared" si="501"/>
        <v>45754</v>
      </c>
      <c r="G645" s="29">
        <f t="shared" si="502"/>
        <v>45756</v>
      </c>
      <c r="H645" s="29">
        <f>E645+20</f>
        <v>45759</v>
      </c>
      <c r="I645" s="29">
        <f t="shared" si="503"/>
        <v>45764</v>
      </c>
      <c r="J645" s="106">
        <f t="shared" si="484"/>
        <v>45771</v>
      </c>
      <c r="K645" s="29">
        <f t="shared" si="504"/>
        <v>45765</v>
      </c>
      <c r="L645" s="43">
        <f t="shared" si="505"/>
        <v>45778</v>
      </c>
      <c r="M645" s="29">
        <f t="shared" si="506"/>
        <v>45780</v>
      </c>
    </row>
    <row r="646" spans="1:13" hidden="1" x14ac:dyDescent="0.2">
      <c r="A646" s="307">
        <v>13</v>
      </c>
      <c r="B646" s="308" t="s">
        <v>2093</v>
      </c>
      <c r="C646" s="266">
        <f t="shared" si="499"/>
        <v>45739</v>
      </c>
      <c r="D646" s="245">
        <f t="shared" si="490"/>
        <v>45744</v>
      </c>
      <c r="E646" s="243">
        <f t="shared" si="500"/>
        <v>45746</v>
      </c>
      <c r="F646" s="29">
        <f t="shared" si="501"/>
        <v>45761</v>
      </c>
      <c r="G646" s="29">
        <f t="shared" si="502"/>
        <v>45763</v>
      </c>
      <c r="H646" s="29">
        <f>E646+20</f>
        <v>45766</v>
      </c>
      <c r="I646" s="29">
        <f t="shared" si="503"/>
        <v>45771</v>
      </c>
      <c r="J646" s="106">
        <f t="shared" si="484"/>
        <v>45778</v>
      </c>
      <c r="K646" s="29">
        <f t="shared" si="504"/>
        <v>45772</v>
      </c>
      <c r="L646" s="43">
        <f t="shared" si="505"/>
        <v>45785</v>
      </c>
      <c r="M646" s="29">
        <f t="shared" si="506"/>
        <v>45787</v>
      </c>
    </row>
    <row r="647" spans="1:13" hidden="1" x14ac:dyDescent="0.2">
      <c r="A647" s="307">
        <v>14</v>
      </c>
      <c r="B647" s="308" t="s">
        <v>2094</v>
      </c>
      <c r="C647" s="266">
        <f t="shared" si="499"/>
        <v>45746</v>
      </c>
      <c r="D647" s="245">
        <f t="shared" si="490"/>
        <v>45751</v>
      </c>
      <c r="E647" s="243">
        <f t="shared" si="500"/>
        <v>45753</v>
      </c>
      <c r="F647" s="29">
        <f t="shared" si="501"/>
        <v>45768</v>
      </c>
      <c r="G647" s="29">
        <f t="shared" si="502"/>
        <v>45770</v>
      </c>
      <c r="H647" s="29">
        <f>E647+20</f>
        <v>45773</v>
      </c>
      <c r="I647" s="29">
        <f t="shared" si="503"/>
        <v>45778</v>
      </c>
      <c r="J647" s="106">
        <f t="shared" si="484"/>
        <v>45785</v>
      </c>
      <c r="K647" s="29">
        <f t="shared" si="504"/>
        <v>45779</v>
      </c>
      <c r="L647" s="43">
        <f t="shared" si="505"/>
        <v>45792</v>
      </c>
      <c r="M647" s="29">
        <f t="shared" si="506"/>
        <v>45794</v>
      </c>
    </row>
    <row r="648" spans="1:13" hidden="1" x14ac:dyDescent="0.2">
      <c r="A648" s="307">
        <v>15</v>
      </c>
      <c r="B648" s="308" t="s">
        <v>2095</v>
      </c>
      <c r="C648" s="266">
        <f t="shared" si="499"/>
        <v>45753</v>
      </c>
      <c r="D648" s="245">
        <f t="shared" si="490"/>
        <v>45758</v>
      </c>
      <c r="E648" s="243">
        <f t="shared" si="500"/>
        <v>45760</v>
      </c>
      <c r="F648" s="29">
        <f t="shared" si="501"/>
        <v>45775</v>
      </c>
      <c r="G648" s="29">
        <f t="shared" si="502"/>
        <v>45777</v>
      </c>
      <c r="H648" s="29">
        <f t="shared" ref="H648:H679" si="507">E648+21</f>
        <v>45781</v>
      </c>
      <c r="I648" s="29">
        <f t="shared" si="503"/>
        <v>45785</v>
      </c>
      <c r="J648" s="106">
        <f t="shared" si="484"/>
        <v>45792</v>
      </c>
      <c r="K648" s="29">
        <f t="shared" si="504"/>
        <v>45786</v>
      </c>
      <c r="L648" s="43">
        <f t="shared" si="505"/>
        <v>45799</v>
      </c>
      <c r="M648" s="29">
        <f t="shared" si="506"/>
        <v>45801</v>
      </c>
    </row>
    <row r="649" spans="1:13" hidden="1" x14ac:dyDescent="0.2">
      <c r="A649" s="307">
        <v>16</v>
      </c>
      <c r="B649" s="308" t="s">
        <v>2096</v>
      </c>
      <c r="C649" s="266">
        <f t="shared" si="499"/>
        <v>45760</v>
      </c>
      <c r="D649" s="245">
        <f t="shared" si="490"/>
        <v>45765</v>
      </c>
      <c r="E649" s="243">
        <f t="shared" si="500"/>
        <v>45767</v>
      </c>
      <c r="F649" s="29">
        <f t="shared" si="501"/>
        <v>45782</v>
      </c>
      <c r="G649" s="29">
        <f t="shared" si="502"/>
        <v>45784</v>
      </c>
      <c r="H649" s="29">
        <f t="shared" si="507"/>
        <v>45788</v>
      </c>
      <c r="I649" s="29">
        <f t="shared" si="503"/>
        <v>45792</v>
      </c>
      <c r="J649" s="106">
        <f t="shared" si="484"/>
        <v>45799</v>
      </c>
      <c r="K649" s="29">
        <f t="shared" si="504"/>
        <v>45793</v>
      </c>
      <c r="L649" s="43">
        <f t="shared" si="505"/>
        <v>45806</v>
      </c>
      <c r="M649" s="29">
        <f t="shared" si="506"/>
        <v>45808</v>
      </c>
    </row>
    <row r="650" spans="1:13" hidden="1" x14ac:dyDescent="0.2">
      <c r="A650" s="307">
        <v>17</v>
      </c>
      <c r="B650" s="308" t="s">
        <v>2109</v>
      </c>
      <c r="C650" s="266">
        <f t="shared" si="499"/>
        <v>45767</v>
      </c>
      <c r="D650" s="245">
        <f t="shared" si="490"/>
        <v>45772</v>
      </c>
      <c r="E650" s="243">
        <f t="shared" si="500"/>
        <v>45774</v>
      </c>
      <c r="F650" s="29">
        <f t="shared" si="501"/>
        <v>45789</v>
      </c>
      <c r="G650" s="29">
        <f t="shared" si="502"/>
        <v>45791</v>
      </c>
      <c r="H650" s="29">
        <f t="shared" si="507"/>
        <v>45795</v>
      </c>
      <c r="I650" s="29">
        <f t="shared" si="503"/>
        <v>45799</v>
      </c>
      <c r="J650" s="106">
        <f t="shared" si="484"/>
        <v>45806</v>
      </c>
      <c r="K650" s="29">
        <f t="shared" si="504"/>
        <v>45800</v>
      </c>
      <c r="L650" s="43">
        <f t="shared" si="505"/>
        <v>45813</v>
      </c>
      <c r="M650" s="29">
        <f t="shared" si="506"/>
        <v>45815</v>
      </c>
    </row>
    <row r="651" spans="1:13" hidden="1" x14ac:dyDescent="0.2">
      <c r="A651" s="307">
        <v>18</v>
      </c>
      <c r="B651" s="308" t="s">
        <v>2110</v>
      </c>
      <c r="C651" s="266">
        <f t="shared" si="499"/>
        <v>45774</v>
      </c>
      <c r="D651" s="245">
        <f t="shared" si="490"/>
        <v>45779</v>
      </c>
      <c r="E651" s="243">
        <f t="shared" si="500"/>
        <v>45781</v>
      </c>
      <c r="F651" s="29">
        <f t="shared" si="501"/>
        <v>45796</v>
      </c>
      <c r="G651" s="29">
        <f t="shared" si="502"/>
        <v>45798</v>
      </c>
      <c r="H651" s="29">
        <f t="shared" si="507"/>
        <v>45802</v>
      </c>
      <c r="I651" s="29">
        <f t="shared" si="503"/>
        <v>45806</v>
      </c>
      <c r="J651" s="106">
        <f t="shared" si="484"/>
        <v>45813</v>
      </c>
      <c r="K651" s="29">
        <f t="shared" si="504"/>
        <v>45807</v>
      </c>
      <c r="L651" s="43">
        <f t="shared" si="505"/>
        <v>45820</v>
      </c>
      <c r="M651" s="29">
        <f t="shared" si="506"/>
        <v>45822</v>
      </c>
    </row>
    <row r="652" spans="1:13" hidden="1" x14ac:dyDescent="0.2">
      <c r="A652" s="307">
        <v>19</v>
      </c>
      <c r="B652" s="308" t="s">
        <v>2118</v>
      </c>
      <c r="C652" s="266">
        <f t="shared" si="499"/>
        <v>45781</v>
      </c>
      <c r="D652" s="245">
        <f t="shared" si="490"/>
        <v>45786</v>
      </c>
      <c r="E652" s="243">
        <f t="shared" si="500"/>
        <v>45788</v>
      </c>
      <c r="F652" s="29">
        <f t="shared" si="501"/>
        <v>45803</v>
      </c>
      <c r="G652" s="29">
        <f t="shared" si="502"/>
        <v>45805</v>
      </c>
      <c r="H652" s="29">
        <f t="shared" si="507"/>
        <v>45809</v>
      </c>
      <c r="I652" s="29">
        <f t="shared" si="503"/>
        <v>45813</v>
      </c>
      <c r="J652" s="106">
        <f t="shared" si="484"/>
        <v>45820</v>
      </c>
      <c r="K652" s="29">
        <f t="shared" si="504"/>
        <v>45814</v>
      </c>
      <c r="L652" s="43">
        <f t="shared" si="505"/>
        <v>45827</v>
      </c>
      <c r="M652" s="29">
        <f t="shared" si="506"/>
        <v>45829</v>
      </c>
    </row>
    <row r="653" spans="1:13" hidden="1" x14ac:dyDescent="0.2">
      <c r="A653" s="307">
        <v>20</v>
      </c>
      <c r="B653" s="308" t="s">
        <v>2130</v>
      </c>
      <c r="C653" s="266">
        <f t="shared" si="499"/>
        <v>45788</v>
      </c>
      <c r="D653" s="245">
        <f t="shared" si="490"/>
        <v>45793</v>
      </c>
      <c r="E653" s="243">
        <f t="shared" si="500"/>
        <v>45795</v>
      </c>
      <c r="F653" s="29">
        <f t="shared" si="501"/>
        <v>45810</v>
      </c>
      <c r="G653" s="29">
        <f t="shared" si="502"/>
        <v>45812</v>
      </c>
      <c r="H653" s="29">
        <f t="shared" si="507"/>
        <v>45816</v>
      </c>
      <c r="I653" s="29">
        <f t="shared" si="503"/>
        <v>45820</v>
      </c>
      <c r="J653" s="106">
        <f t="shared" si="484"/>
        <v>45827</v>
      </c>
      <c r="K653" s="29">
        <f t="shared" si="504"/>
        <v>45821</v>
      </c>
      <c r="L653" s="43">
        <f t="shared" si="505"/>
        <v>45834</v>
      </c>
      <c r="M653" s="29">
        <f t="shared" si="506"/>
        <v>45836</v>
      </c>
    </row>
    <row r="654" spans="1:13" hidden="1" x14ac:dyDescent="0.2">
      <c r="A654" s="307">
        <v>21</v>
      </c>
      <c r="B654" s="308" t="s">
        <v>2137</v>
      </c>
      <c r="C654" s="266">
        <f t="shared" si="499"/>
        <v>45795</v>
      </c>
      <c r="D654" s="245">
        <f t="shared" si="490"/>
        <v>45800</v>
      </c>
      <c r="E654" s="243">
        <f t="shared" si="500"/>
        <v>45802</v>
      </c>
      <c r="F654" s="29">
        <f t="shared" si="501"/>
        <v>45817</v>
      </c>
      <c r="G654" s="29">
        <f t="shared" si="502"/>
        <v>45819</v>
      </c>
      <c r="H654" s="29">
        <f t="shared" si="507"/>
        <v>45823</v>
      </c>
      <c r="I654" s="29">
        <f t="shared" si="503"/>
        <v>45827</v>
      </c>
      <c r="J654" s="106">
        <f t="shared" si="484"/>
        <v>45834</v>
      </c>
      <c r="K654" s="29">
        <f t="shared" si="504"/>
        <v>45828</v>
      </c>
      <c r="L654" s="43">
        <f t="shared" si="505"/>
        <v>45841</v>
      </c>
      <c r="M654" s="29">
        <f t="shared" si="506"/>
        <v>45843</v>
      </c>
    </row>
    <row r="655" spans="1:13" hidden="1" x14ac:dyDescent="0.2">
      <c r="A655" s="307">
        <v>22</v>
      </c>
      <c r="B655" s="308" t="s">
        <v>2144</v>
      </c>
      <c r="C655" s="266">
        <f t="shared" si="499"/>
        <v>45802</v>
      </c>
      <c r="D655" s="245">
        <f t="shared" si="490"/>
        <v>45807</v>
      </c>
      <c r="E655" s="243">
        <f t="shared" si="500"/>
        <v>45809</v>
      </c>
      <c r="F655" s="29">
        <f t="shared" si="501"/>
        <v>45824</v>
      </c>
      <c r="G655" s="29">
        <f t="shared" si="502"/>
        <v>45826</v>
      </c>
      <c r="H655" s="29">
        <f t="shared" si="507"/>
        <v>45830</v>
      </c>
      <c r="I655" s="29">
        <f t="shared" si="503"/>
        <v>45834</v>
      </c>
      <c r="J655" s="106">
        <f t="shared" si="484"/>
        <v>45841</v>
      </c>
      <c r="K655" s="29">
        <f t="shared" si="504"/>
        <v>45835</v>
      </c>
      <c r="L655" s="43">
        <f t="shared" si="505"/>
        <v>45848</v>
      </c>
      <c r="M655" s="29">
        <f t="shared" si="506"/>
        <v>45850</v>
      </c>
    </row>
    <row r="656" spans="1:13" hidden="1" x14ac:dyDescent="0.2">
      <c r="A656" s="307">
        <v>23</v>
      </c>
      <c r="B656" s="308" t="s">
        <v>2154</v>
      </c>
      <c r="C656" s="266">
        <f t="shared" si="499"/>
        <v>45809</v>
      </c>
      <c r="D656" s="245">
        <f t="shared" si="490"/>
        <v>45814</v>
      </c>
      <c r="E656" s="243">
        <f t="shared" si="500"/>
        <v>45816</v>
      </c>
      <c r="F656" s="29">
        <f t="shared" si="501"/>
        <v>45831</v>
      </c>
      <c r="G656" s="29">
        <f t="shared" si="502"/>
        <v>45833</v>
      </c>
      <c r="H656" s="29">
        <f t="shared" si="507"/>
        <v>45837</v>
      </c>
      <c r="I656" s="29">
        <f t="shared" si="503"/>
        <v>45841</v>
      </c>
      <c r="J656" s="106">
        <f t="shared" si="484"/>
        <v>45848</v>
      </c>
      <c r="K656" s="29">
        <f t="shared" si="504"/>
        <v>45842</v>
      </c>
      <c r="L656" s="43">
        <f t="shared" si="505"/>
        <v>45855</v>
      </c>
      <c r="M656" s="29">
        <f t="shared" si="506"/>
        <v>45857</v>
      </c>
    </row>
    <row r="657" spans="1:13" hidden="1" x14ac:dyDescent="0.2">
      <c r="A657" s="307">
        <v>24</v>
      </c>
      <c r="B657" s="308" t="s">
        <v>2174</v>
      </c>
      <c r="C657" s="266">
        <f t="shared" si="499"/>
        <v>45816</v>
      </c>
      <c r="D657" s="245">
        <f t="shared" si="490"/>
        <v>45821</v>
      </c>
      <c r="E657" s="243">
        <f t="shared" si="500"/>
        <v>45823</v>
      </c>
      <c r="F657" s="29">
        <f t="shared" si="501"/>
        <v>45838</v>
      </c>
      <c r="G657" s="29">
        <f t="shared" si="502"/>
        <v>45840</v>
      </c>
      <c r="H657" s="29">
        <f t="shared" si="507"/>
        <v>45844</v>
      </c>
      <c r="I657" s="29">
        <f t="shared" si="503"/>
        <v>45848</v>
      </c>
      <c r="J657" s="106">
        <f t="shared" si="484"/>
        <v>45855</v>
      </c>
      <c r="K657" s="29">
        <f t="shared" si="504"/>
        <v>45849</v>
      </c>
      <c r="L657" s="43">
        <f t="shared" si="505"/>
        <v>45862</v>
      </c>
      <c r="M657" s="29">
        <f t="shared" si="506"/>
        <v>45864</v>
      </c>
    </row>
    <row r="658" spans="1:13" hidden="1" x14ac:dyDescent="0.2">
      <c r="A658" s="307">
        <v>25</v>
      </c>
      <c r="B658" s="308" t="s">
        <v>2189</v>
      </c>
      <c r="C658" s="266">
        <f t="shared" si="499"/>
        <v>45823</v>
      </c>
      <c r="D658" s="245">
        <f t="shared" si="490"/>
        <v>45828</v>
      </c>
      <c r="E658" s="243">
        <f t="shared" si="500"/>
        <v>45830</v>
      </c>
      <c r="F658" s="29">
        <f t="shared" si="501"/>
        <v>45845</v>
      </c>
      <c r="G658" s="29">
        <f t="shared" si="502"/>
        <v>45847</v>
      </c>
      <c r="H658" s="29">
        <f t="shared" si="507"/>
        <v>45851</v>
      </c>
      <c r="I658" s="29">
        <f t="shared" si="503"/>
        <v>45855</v>
      </c>
      <c r="J658" s="106">
        <f t="shared" si="484"/>
        <v>45862</v>
      </c>
      <c r="K658" s="29">
        <f t="shared" si="504"/>
        <v>45856</v>
      </c>
      <c r="L658" s="43">
        <f t="shared" si="505"/>
        <v>45869</v>
      </c>
      <c r="M658" s="29">
        <f t="shared" si="506"/>
        <v>45871</v>
      </c>
    </row>
    <row r="659" spans="1:13" hidden="1" x14ac:dyDescent="0.2">
      <c r="A659" s="307">
        <v>26</v>
      </c>
      <c r="B659" s="308" t="s">
        <v>2200</v>
      </c>
      <c r="C659" s="266">
        <f t="shared" si="499"/>
        <v>45830</v>
      </c>
      <c r="D659" s="245">
        <f t="shared" si="490"/>
        <v>45835</v>
      </c>
      <c r="E659" s="243">
        <f t="shared" si="500"/>
        <v>45837</v>
      </c>
      <c r="F659" s="29">
        <f t="shared" si="501"/>
        <v>45852</v>
      </c>
      <c r="G659" s="29">
        <f t="shared" si="502"/>
        <v>45854</v>
      </c>
      <c r="H659" s="29">
        <f t="shared" si="507"/>
        <v>45858</v>
      </c>
      <c r="I659" s="29">
        <f t="shared" si="503"/>
        <v>45862</v>
      </c>
      <c r="J659" s="106">
        <f t="shared" si="484"/>
        <v>45869</v>
      </c>
      <c r="K659" s="29">
        <f t="shared" si="504"/>
        <v>45863</v>
      </c>
      <c r="L659" s="43">
        <f t="shared" si="505"/>
        <v>45876</v>
      </c>
      <c r="M659" s="29">
        <f t="shared" si="506"/>
        <v>45878</v>
      </c>
    </row>
    <row r="660" spans="1:13" hidden="1" x14ac:dyDescent="0.2">
      <c r="A660" s="307">
        <v>27</v>
      </c>
      <c r="B660" s="308" t="s">
        <v>2213</v>
      </c>
      <c r="C660" s="266">
        <f t="shared" si="499"/>
        <v>45837</v>
      </c>
      <c r="D660" s="245">
        <f t="shared" si="490"/>
        <v>45842</v>
      </c>
      <c r="E660" s="243">
        <f t="shared" si="500"/>
        <v>45844</v>
      </c>
      <c r="F660" s="29">
        <f t="shared" si="501"/>
        <v>45859</v>
      </c>
      <c r="G660" s="29">
        <f t="shared" si="502"/>
        <v>45861</v>
      </c>
      <c r="H660" s="29">
        <f t="shared" si="507"/>
        <v>45865</v>
      </c>
      <c r="I660" s="29">
        <f t="shared" si="503"/>
        <v>45869</v>
      </c>
      <c r="J660" s="106">
        <f t="shared" si="484"/>
        <v>45876</v>
      </c>
      <c r="K660" s="29">
        <f t="shared" si="504"/>
        <v>45870</v>
      </c>
      <c r="L660" s="43">
        <f t="shared" si="505"/>
        <v>45883</v>
      </c>
      <c r="M660" s="29">
        <f t="shared" si="506"/>
        <v>45885</v>
      </c>
    </row>
    <row r="661" spans="1:13" hidden="1" x14ac:dyDescent="0.2">
      <c r="A661" s="307">
        <v>28</v>
      </c>
      <c r="B661" s="308" t="s">
        <v>2223</v>
      </c>
      <c r="C661" s="266">
        <f t="shared" si="499"/>
        <v>45844</v>
      </c>
      <c r="D661" s="245">
        <f t="shared" si="490"/>
        <v>45849</v>
      </c>
      <c r="E661" s="243">
        <f t="shared" si="500"/>
        <v>45851</v>
      </c>
      <c r="F661" s="29">
        <f t="shared" si="501"/>
        <v>45866</v>
      </c>
      <c r="G661" s="29">
        <f t="shared" si="502"/>
        <v>45868</v>
      </c>
      <c r="H661" s="29">
        <f t="shared" si="507"/>
        <v>45872</v>
      </c>
      <c r="I661" s="29">
        <f t="shared" si="503"/>
        <v>45876</v>
      </c>
      <c r="J661" s="106">
        <f t="shared" si="484"/>
        <v>45883</v>
      </c>
      <c r="K661" s="29">
        <f t="shared" si="504"/>
        <v>45877</v>
      </c>
      <c r="L661" s="43">
        <f t="shared" si="505"/>
        <v>45890</v>
      </c>
      <c r="M661" s="29">
        <f t="shared" si="506"/>
        <v>45892</v>
      </c>
    </row>
    <row r="662" spans="1:13" hidden="1" x14ac:dyDescent="0.2">
      <c r="A662" s="307">
        <v>29</v>
      </c>
      <c r="B662" s="308" t="s">
        <v>2232</v>
      </c>
      <c r="C662" s="266">
        <f t="shared" si="499"/>
        <v>45851</v>
      </c>
      <c r="D662" s="245">
        <f t="shared" si="490"/>
        <v>45856</v>
      </c>
      <c r="E662" s="243">
        <f t="shared" si="500"/>
        <v>45858</v>
      </c>
      <c r="F662" s="29">
        <f t="shared" si="501"/>
        <v>45873</v>
      </c>
      <c r="G662" s="29">
        <f t="shared" si="502"/>
        <v>45875</v>
      </c>
      <c r="H662" s="29">
        <f t="shared" si="507"/>
        <v>45879</v>
      </c>
      <c r="I662" s="29">
        <f t="shared" si="503"/>
        <v>45883</v>
      </c>
      <c r="J662" s="106">
        <f t="shared" ref="J662:J725" si="508">E662+32</f>
        <v>45890</v>
      </c>
      <c r="K662" s="29">
        <f t="shared" si="504"/>
        <v>45884</v>
      </c>
      <c r="L662" s="43">
        <f t="shared" si="505"/>
        <v>45897</v>
      </c>
      <c r="M662" s="29">
        <f t="shared" si="506"/>
        <v>45899</v>
      </c>
    </row>
    <row r="663" spans="1:13" hidden="1" x14ac:dyDescent="0.2">
      <c r="A663" s="307">
        <v>30</v>
      </c>
      <c r="B663" s="308" t="s">
        <v>2251</v>
      </c>
      <c r="C663" s="266">
        <f t="shared" si="499"/>
        <v>45858</v>
      </c>
      <c r="D663" s="245">
        <f t="shared" si="490"/>
        <v>45863</v>
      </c>
      <c r="E663" s="243">
        <f t="shared" si="500"/>
        <v>45865</v>
      </c>
      <c r="F663" s="29">
        <f t="shared" si="501"/>
        <v>45880</v>
      </c>
      <c r="G663" s="29">
        <f t="shared" si="502"/>
        <v>45882</v>
      </c>
      <c r="H663" s="29">
        <f t="shared" si="507"/>
        <v>45886</v>
      </c>
      <c r="I663" s="29">
        <f t="shared" si="503"/>
        <v>45890</v>
      </c>
      <c r="J663" s="106">
        <f t="shared" si="508"/>
        <v>45897</v>
      </c>
      <c r="K663" s="29">
        <f t="shared" si="504"/>
        <v>45891</v>
      </c>
      <c r="L663" s="43">
        <f t="shared" si="505"/>
        <v>45904</v>
      </c>
      <c r="M663" s="29">
        <f t="shared" si="506"/>
        <v>45906</v>
      </c>
    </row>
    <row r="664" spans="1:13" hidden="1" x14ac:dyDescent="0.2">
      <c r="A664" s="307">
        <v>31</v>
      </c>
      <c r="B664" s="308" t="s">
        <v>2252</v>
      </c>
      <c r="C664" s="266">
        <f t="shared" si="499"/>
        <v>45865</v>
      </c>
      <c r="D664" s="245">
        <f t="shared" si="490"/>
        <v>45870</v>
      </c>
      <c r="E664" s="243">
        <f t="shared" si="500"/>
        <v>45872</v>
      </c>
      <c r="F664" s="29">
        <f t="shared" si="501"/>
        <v>45887</v>
      </c>
      <c r="G664" s="29">
        <f t="shared" si="502"/>
        <v>45889</v>
      </c>
      <c r="H664" s="29">
        <f t="shared" si="507"/>
        <v>45893</v>
      </c>
      <c r="I664" s="29">
        <f t="shared" si="503"/>
        <v>45897</v>
      </c>
      <c r="J664" s="106">
        <f t="shared" si="508"/>
        <v>45904</v>
      </c>
      <c r="K664" s="29">
        <f t="shared" si="504"/>
        <v>45898</v>
      </c>
      <c r="L664" s="43">
        <f t="shared" si="505"/>
        <v>45911</v>
      </c>
      <c r="M664" s="29">
        <f t="shared" si="506"/>
        <v>45913</v>
      </c>
    </row>
    <row r="665" spans="1:13" hidden="1" x14ac:dyDescent="0.2">
      <c r="A665" s="307">
        <v>32</v>
      </c>
      <c r="B665" s="308" t="s">
        <v>2262</v>
      </c>
      <c r="C665" s="266">
        <f t="shared" si="499"/>
        <v>45872</v>
      </c>
      <c r="D665" s="245">
        <f t="shared" si="490"/>
        <v>45877</v>
      </c>
      <c r="E665" s="243">
        <f t="shared" si="500"/>
        <v>45879</v>
      </c>
      <c r="F665" s="29">
        <f t="shared" si="501"/>
        <v>45894</v>
      </c>
      <c r="G665" s="29">
        <f t="shared" si="502"/>
        <v>45896</v>
      </c>
      <c r="H665" s="29">
        <f t="shared" si="507"/>
        <v>45900</v>
      </c>
      <c r="I665" s="29">
        <f t="shared" si="503"/>
        <v>45904</v>
      </c>
      <c r="J665" s="106">
        <f t="shared" si="508"/>
        <v>45911</v>
      </c>
      <c r="K665" s="29">
        <f t="shared" si="504"/>
        <v>45905</v>
      </c>
      <c r="L665" s="43">
        <f t="shared" si="505"/>
        <v>45918</v>
      </c>
      <c r="M665" s="29">
        <f t="shared" si="506"/>
        <v>45920</v>
      </c>
    </row>
    <row r="666" spans="1:13" hidden="1" x14ac:dyDescent="0.2">
      <c r="A666" s="307">
        <v>33</v>
      </c>
      <c r="B666" s="308" t="s">
        <v>2272</v>
      </c>
      <c r="C666" s="266">
        <f t="shared" si="499"/>
        <v>45879</v>
      </c>
      <c r="D666" s="245">
        <f t="shared" si="490"/>
        <v>45884</v>
      </c>
      <c r="E666" s="243">
        <f t="shared" si="500"/>
        <v>45886</v>
      </c>
      <c r="F666" s="29">
        <f t="shared" si="501"/>
        <v>45901</v>
      </c>
      <c r="G666" s="29">
        <f t="shared" si="502"/>
        <v>45903</v>
      </c>
      <c r="H666" s="29">
        <f t="shared" si="507"/>
        <v>45907</v>
      </c>
      <c r="I666" s="29">
        <f t="shared" si="503"/>
        <v>45911</v>
      </c>
      <c r="J666" s="106">
        <f t="shared" si="508"/>
        <v>45918</v>
      </c>
      <c r="K666" s="29">
        <f t="shared" si="504"/>
        <v>45912</v>
      </c>
      <c r="L666" s="43">
        <f t="shared" si="505"/>
        <v>45925</v>
      </c>
      <c r="M666" s="29">
        <f t="shared" si="506"/>
        <v>45927</v>
      </c>
    </row>
    <row r="667" spans="1:13" hidden="1" x14ac:dyDescent="0.2">
      <c r="A667" s="307">
        <v>34</v>
      </c>
      <c r="B667" s="308" t="s">
        <v>2281</v>
      </c>
      <c r="C667" s="266">
        <f t="shared" si="499"/>
        <v>45886</v>
      </c>
      <c r="D667" s="245">
        <f t="shared" si="490"/>
        <v>45891</v>
      </c>
      <c r="E667" s="243">
        <f t="shared" si="500"/>
        <v>45893</v>
      </c>
      <c r="F667" s="29">
        <f t="shared" si="501"/>
        <v>45908</v>
      </c>
      <c r="G667" s="29">
        <f t="shared" si="502"/>
        <v>45910</v>
      </c>
      <c r="H667" s="29">
        <f t="shared" si="507"/>
        <v>45914</v>
      </c>
      <c r="I667" s="29">
        <f t="shared" si="503"/>
        <v>45918</v>
      </c>
      <c r="J667" s="106">
        <f t="shared" si="508"/>
        <v>45925</v>
      </c>
      <c r="K667" s="29">
        <f t="shared" si="504"/>
        <v>45919</v>
      </c>
      <c r="L667" s="43">
        <f t="shared" si="505"/>
        <v>45932</v>
      </c>
      <c r="M667" s="29">
        <f t="shared" si="506"/>
        <v>45934</v>
      </c>
    </row>
    <row r="668" spans="1:13" hidden="1" x14ac:dyDescent="0.2">
      <c r="A668" s="307">
        <v>35</v>
      </c>
      <c r="B668" s="308" t="s">
        <v>2303</v>
      </c>
      <c r="C668" s="266">
        <f t="shared" si="499"/>
        <v>45893</v>
      </c>
      <c r="D668" s="245">
        <f t="shared" si="490"/>
        <v>45898</v>
      </c>
      <c r="E668" s="243">
        <f t="shared" si="500"/>
        <v>45900</v>
      </c>
      <c r="F668" s="29">
        <f t="shared" si="501"/>
        <v>45915</v>
      </c>
      <c r="G668" s="29">
        <f t="shared" si="502"/>
        <v>45917</v>
      </c>
      <c r="H668" s="29">
        <f t="shared" si="507"/>
        <v>45921</v>
      </c>
      <c r="I668" s="29">
        <f t="shared" si="503"/>
        <v>45925</v>
      </c>
      <c r="J668" s="106">
        <f t="shared" si="508"/>
        <v>45932</v>
      </c>
      <c r="K668" s="29">
        <f t="shared" si="504"/>
        <v>45926</v>
      </c>
      <c r="L668" s="43">
        <f t="shared" si="505"/>
        <v>45939</v>
      </c>
      <c r="M668" s="29">
        <f t="shared" si="506"/>
        <v>45941</v>
      </c>
    </row>
    <row r="669" spans="1:13" hidden="1" x14ac:dyDescent="0.2">
      <c r="A669" s="307">
        <v>36</v>
      </c>
      <c r="B669" s="308" t="s">
        <v>2304</v>
      </c>
      <c r="C669" s="266">
        <f t="shared" si="499"/>
        <v>45900</v>
      </c>
      <c r="D669" s="245">
        <f t="shared" si="490"/>
        <v>45905</v>
      </c>
      <c r="E669" s="243">
        <f t="shared" si="500"/>
        <v>45907</v>
      </c>
      <c r="F669" s="29">
        <f t="shared" si="501"/>
        <v>45922</v>
      </c>
      <c r="G669" s="29">
        <f t="shared" si="502"/>
        <v>45924</v>
      </c>
      <c r="H669" s="43">
        <f t="shared" si="507"/>
        <v>45928</v>
      </c>
      <c r="I669" s="29">
        <f t="shared" si="503"/>
        <v>45932</v>
      </c>
      <c r="J669" s="106">
        <f t="shared" si="508"/>
        <v>45939</v>
      </c>
      <c r="K669" s="29">
        <f t="shared" si="504"/>
        <v>45933</v>
      </c>
      <c r="L669" s="43">
        <f t="shared" si="505"/>
        <v>45946</v>
      </c>
      <c r="M669" s="29">
        <f t="shared" si="506"/>
        <v>45948</v>
      </c>
    </row>
    <row r="670" spans="1:13" hidden="1" x14ac:dyDescent="0.2">
      <c r="A670" s="307">
        <v>37</v>
      </c>
      <c r="B670" s="308" t="s">
        <v>2315</v>
      </c>
      <c r="C670" s="266">
        <f t="shared" si="499"/>
        <v>45907</v>
      </c>
      <c r="D670" s="245">
        <f t="shared" si="490"/>
        <v>45912</v>
      </c>
      <c r="E670" s="243">
        <f t="shared" si="500"/>
        <v>45914</v>
      </c>
      <c r="F670" s="29">
        <f t="shared" si="501"/>
        <v>45929</v>
      </c>
      <c r="G670" s="29">
        <f t="shared" si="502"/>
        <v>45931</v>
      </c>
      <c r="H670" s="29">
        <f t="shared" si="507"/>
        <v>45935</v>
      </c>
      <c r="I670" s="29">
        <f t="shared" si="503"/>
        <v>45939</v>
      </c>
      <c r="J670" s="106">
        <f t="shared" si="508"/>
        <v>45946</v>
      </c>
      <c r="K670" s="29">
        <f t="shared" si="504"/>
        <v>45940</v>
      </c>
      <c r="L670" s="43">
        <f t="shared" si="505"/>
        <v>45953</v>
      </c>
      <c r="M670" s="29">
        <f t="shared" si="506"/>
        <v>45955</v>
      </c>
    </row>
    <row r="671" spans="1:13" hidden="1" x14ac:dyDescent="0.2">
      <c r="A671" s="307">
        <v>38</v>
      </c>
      <c r="B671" s="308" t="s">
        <v>2335</v>
      </c>
      <c r="C671" s="266">
        <f t="shared" si="499"/>
        <v>45914</v>
      </c>
      <c r="D671" s="245">
        <f t="shared" si="490"/>
        <v>45919</v>
      </c>
      <c r="E671" s="243">
        <f t="shared" si="500"/>
        <v>45921</v>
      </c>
      <c r="F671" s="29">
        <f t="shared" si="501"/>
        <v>45936</v>
      </c>
      <c r="G671" s="29">
        <f t="shared" si="502"/>
        <v>45938</v>
      </c>
      <c r="H671" s="29">
        <f t="shared" si="507"/>
        <v>45942</v>
      </c>
      <c r="I671" s="29">
        <f t="shared" si="503"/>
        <v>45946</v>
      </c>
      <c r="J671" s="106">
        <f t="shared" si="508"/>
        <v>45953</v>
      </c>
      <c r="K671" s="29">
        <f t="shared" si="504"/>
        <v>45947</v>
      </c>
      <c r="L671" s="43">
        <f t="shared" si="505"/>
        <v>45960</v>
      </c>
      <c r="M671" s="29">
        <f t="shared" si="506"/>
        <v>45962</v>
      </c>
    </row>
    <row r="672" spans="1:13" hidden="1" x14ac:dyDescent="0.2">
      <c r="A672" s="307">
        <v>39</v>
      </c>
      <c r="B672" s="308" t="s">
        <v>2334</v>
      </c>
      <c r="C672" s="266">
        <f t="shared" si="499"/>
        <v>45921</v>
      </c>
      <c r="D672" s="245">
        <f t="shared" si="490"/>
        <v>45926</v>
      </c>
      <c r="E672" s="243">
        <f t="shared" si="500"/>
        <v>45928</v>
      </c>
      <c r="F672" s="29">
        <f t="shared" si="501"/>
        <v>45943</v>
      </c>
      <c r="G672" s="29">
        <f t="shared" si="502"/>
        <v>45945</v>
      </c>
      <c r="H672" s="29">
        <f t="shared" si="507"/>
        <v>45949</v>
      </c>
      <c r="I672" s="29">
        <f t="shared" si="503"/>
        <v>45953</v>
      </c>
      <c r="J672" s="106">
        <f t="shared" si="508"/>
        <v>45960</v>
      </c>
      <c r="K672" s="29">
        <f t="shared" si="504"/>
        <v>45954</v>
      </c>
      <c r="L672" s="43">
        <f t="shared" si="505"/>
        <v>45967</v>
      </c>
      <c r="M672" s="29">
        <f t="shared" si="506"/>
        <v>45969</v>
      </c>
    </row>
    <row r="673" spans="1:13" hidden="1" x14ac:dyDescent="0.2">
      <c r="A673" s="307">
        <v>40</v>
      </c>
      <c r="B673" s="308" t="s">
        <v>2360</v>
      </c>
      <c r="C673" s="266">
        <f t="shared" si="499"/>
        <v>45928</v>
      </c>
      <c r="D673" s="245">
        <f t="shared" si="490"/>
        <v>45933</v>
      </c>
      <c r="E673" s="243">
        <f t="shared" si="500"/>
        <v>45935</v>
      </c>
      <c r="F673" s="29">
        <f t="shared" si="501"/>
        <v>45950</v>
      </c>
      <c r="G673" s="29">
        <f t="shared" si="502"/>
        <v>45952</v>
      </c>
      <c r="H673" s="43">
        <f t="shared" si="507"/>
        <v>45956</v>
      </c>
      <c r="I673" s="29">
        <f t="shared" si="503"/>
        <v>45960</v>
      </c>
      <c r="J673" s="106">
        <f t="shared" si="508"/>
        <v>45967</v>
      </c>
      <c r="K673" s="29">
        <f t="shared" si="504"/>
        <v>45961</v>
      </c>
      <c r="L673" s="43">
        <f t="shared" si="505"/>
        <v>45974</v>
      </c>
      <c r="M673" s="29">
        <f t="shared" si="506"/>
        <v>45976</v>
      </c>
    </row>
    <row r="674" spans="1:13" hidden="1" x14ac:dyDescent="0.2">
      <c r="A674" s="307">
        <v>41</v>
      </c>
      <c r="B674" s="308" t="s">
        <v>2353</v>
      </c>
      <c r="C674" s="266">
        <f t="shared" si="499"/>
        <v>45935</v>
      </c>
      <c r="D674" s="245">
        <f t="shared" si="490"/>
        <v>45940</v>
      </c>
      <c r="E674" s="243">
        <f t="shared" si="500"/>
        <v>45942</v>
      </c>
      <c r="F674" s="29">
        <f t="shared" si="501"/>
        <v>45957</v>
      </c>
      <c r="G674" s="29">
        <f t="shared" si="502"/>
        <v>45959</v>
      </c>
      <c r="H674" s="43">
        <f t="shared" si="507"/>
        <v>45963</v>
      </c>
      <c r="I674" s="29">
        <f t="shared" ref="I674:I705" si="509">E674+22</f>
        <v>45964</v>
      </c>
      <c r="J674" s="106">
        <f t="shared" si="508"/>
        <v>45974</v>
      </c>
      <c r="K674" s="29">
        <f t="shared" si="504"/>
        <v>45968</v>
      </c>
      <c r="L674" s="43">
        <f t="shared" si="505"/>
        <v>45981</v>
      </c>
      <c r="M674" s="29">
        <f t="shared" si="506"/>
        <v>45983</v>
      </c>
    </row>
    <row r="675" spans="1:13" hidden="1" x14ac:dyDescent="0.2">
      <c r="A675" s="261">
        <v>42</v>
      </c>
      <c r="B675" s="230" t="s">
        <v>2361</v>
      </c>
      <c r="C675" s="300">
        <f t="shared" si="499"/>
        <v>45942</v>
      </c>
      <c r="D675" s="295">
        <f t="shared" si="490"/>
        <v>45947</v>
      </c>
      <c r="E675" s="294">
        <f t="shared" si="500"/>
        <v>45949</v>
      </c>
      <c r="F675" s="43">
        <f t="shared" ref="F675:F706" si="510">D675+17</f>
        <v>45964</v>
      </c>
      <c r="G675" s="43">
        <f t="shared" ref="G675:G706" si="511">E675+17</f>
        <v>45966</v>
      </c>
      <c r="H675" s="29">
        <f t="shared" si="507"/>
        <v>45970</v>
      </c>
      <c r="I675" s="43">
        <f t="shared" si="509"/>
        <v>45971</v>
      </c>
      <c r="J675" s="106">
        <f t="shared" si="508"/>
        <v>45981</v>
      </c>
      <c r="K675" s="43">
        <f t="shared" ref="K675:K706" si="512">E675+26</f>
        <v>45975</v>
      </c>
      <c r="L675" s="43">
        <f t="shared" ref="L675:L696" si="513">E675+39</f>
        <v>45988</v>
      </c>
      <c r="M675" s="29">
        <f t="shared" ref="M675:M706" si="514">E675+41</f>
        <v>45990</v>
      </c>
    </row>
    <row r="676" spans="1:13" hidden="1" x14ac:dyDescent="0.2">
      <c r="A676" s="239">
        <v>43</v>
      </c>
      <c r="B676" s="230" t="s">
        <v>2371</v>
      </c>
      <c r="C676" s="242">
        <f t="shared" si="499"/>
        <v>45949</v>
      </c>
      <c r="D676" s="245">
        <f t="shared" si="490"/>
        <v>45954</v>
      </c>
      <c r="E676" s="243">
        <f t="shared" si="500"/>
        <v>45956</v>
      </c>
      <c r="F676" s="43">
        <f t="shared" si="510"/>
        <v>45971</v>
      </c>
      <c r="G676" s="43">
        <f t="shared" si="511"/>
        <v>45973</v>
      </c>
      <c r="H676" s="29">
        <f t="shared" si="507"/>
        <v>45977</v>
      </c>
      <c r="I676" s="43">
        <f t="shared" si="509"/>
        <v>45978</v>
      </c>
      <c r="J676" s="106">
        <f t="shared" si="508"/>
        <v>45988</v>
      </c>
      <c r="K676" s="43">
        <f t="shared" si="512"/>
        <v>45982</v>
      </c>
      <c r="L676" s="43">
        <f t="shared" si="513"/>
        <v>45995</v>
      </c>
      <c r="M676" s="29">
        <f t="shared" si="514"/>
        <v>45997</v>
      </c>
    </row>
    <row r="677" spans="1:13" hidden="1" x14ac:dyDescent="0.2">
      <c r="A677" s="239">
        <v>44</v>
      </c>
      <c r="B677" s="230" t="s">
        <v>2379</v>
      </c>
      <c r="C677" s="242">
        <f t="shared" si="499"/>
        <v>45956</v>
      </c>
      <c r="D677" s="245">
        <f t="shared" si="490"/>
        <v>45961</v>
      </c>
      <c r="E677" s="243">
        <f t="shared" si="500"/>
        <v>45963</v>
      </c>
      <c r="F677" s="43">
        <f t="shared" si="510"/>
        <v>45978</v>
      </c>
      <c r="G677" s="43">
        <f t="shared" si="511"/>
        <v>45980</v>
      </c>
      <c r="H677" s="29">
        <f t="shared" si="507"/>
        <v>45984</v>
      </c>
      <c r="I677" s="43">
        <f t="shared" si="509"/>
        <v>45985</v>
      </c>
      <c r="J677" s="106">
        <f t="shared" si="508"/>
        <v>45995</v>
      </c>
      <c r="K677" s="43">
        <f t="shared" si="512"/>
        <v>45989</v>
      </c>
      <c r="L677" s="43">
        <f t="shared" si="513"/>
        <v>46002</v>
      </c>
      <c r="M677" s="29">
        <f t="shared" si="514"/>
        <v>46004</v>
      </c>
    </row>
    <row r="678" spans="1:13" hidden="1" x14ac:dyDescent="0.2">
      <c r="A678" s="239">
        <v>45</v>
      </c>
      <c r="B678" s="230" t="s">
        <v>2391</v>
      </c>
      <c r="C678" s="242">
        <f t="shared" si="499"/>
        <v>45963</v>
      </c>
      <c r="D678" s="245">
        <f t="shared" si="490"/>
        <v>45968</v>
      </c>
      <c r="E678" s="243">
        <f t="shared" si="500"/>
        <v>45970</v>
      </c>
      <c r="F678" s="43">
        <f t="shared" si="510"/>
        <v>45985</v>
      </c>
      <c r="G678" s="43">
        <f t="shared" si="511"/>
        <v>45987</v>
      </c>
      <c r="H678" s="29">
        <f t="shared" si="507"/>
        <v>45991</v>
      </c>
      <c r="I678" s="43">
        <f t="shared" si="509"/>
        <v>45992</v>
      </c>
      <c r="J678" s="106">
        <f t="shared" si="508"/>
        <v>46002</v>
      </c>
      <c r="K678" s="43">
        <f t="shared" si="512"/>
        <v>45996</v>
      </c>
      <c r="L678" s="43">
        <f t="shared" si="513"/>
        <v>46009</v>
      </c>
      <c r="M678" s="29">
        <f t="shared" si="514"/>
        <v>46011</v>
      </c>
    </row>
    <row r="679" spans="1:13" hidden="1" x14ac:dyDescent="0.2">
      <c r="A679" s="239">
        <v>46</v>
      </c>
      <c r="B679" s="230" t="s">
        <v>2398</v>
      </c>
      <c r="C679" s="242">
        <f t="shared" si="499"/>
        <v>45970</v>
      </c>
      <c r="D679" s="245">
        <f t="shared" si="490"/>
        <v>45975</v>
      </c>
      <c r="E679" s="243">
        <f t="shared" si="500"/>
        <v>45977</v>
      </c>
      <c r="F679" s="43">
        <f t="shared" si="510"/>
        <v>45992</v>
      </c>
      <c r="G679" s="43">
        <f t="shared" si="511"/>
        <v>45994</v>
      </c>
      <c r="H679" s="29">
        <f t="shared" si="507"/>
        <v>45998</v>
      </c>
      <c r="I679" s="43">
        <f t="shared" si="509"/>
        <v>45999</v>
      </c>
      <c r="J679" s="106">
        <f t="shared" si="508"/>
        <v>46009</v>
      </c>
      <c r="K679" s="43">
        <f t="shared" si="512"/>
        <v>46003</v>
      </c>
      <c r="L679" s="43">
        <f t="shared" si="513"/>
        <v>46016</v>
      </c>
      <c r="M679" s="29">
        <f t="shared" si="514"/>
        <v>46018</v>
      </c>
    </row>
    <row r="680" spans="1:13" hidden="1" x14ac:dyDescent="0.2">
      <c r="A680" s="239">
        <v>47</v>
      </c>
      <c r="B680" s="230" t="s">
        <v>2407</v>
      </c>
      <c r="C680" s="242">
        <f t="shared" si="499"/>
        <v>45977</v>
      </c>
      <c r="D680" s="245">
        <f t="shared" ref="D680:D686" si="515">E680-4</f>
        <v>45980</v>
      </c>
      <c r="E680" s="243">
        <f t="shared" si="500"/>
        <v>45984</v>
      </c>
      <c r="F680" s="43">
        <f t="shared" si="510"/>
        <v>45997</v>
      </c>
      <c r="G680" s="43">
        <f t="shared" si="511"/>
        <v>46001</v>
      </c>
      <c r="H680" s="29">
        <f t="shared" ref="H680:H711" si="516">E680+21</f>
        <v>46005</v>
      </c>
      <c r="I680" s="43">
        <f t="shared" si="509"/>
        <v>46006</v>
      </c>
      <c r="J680" s="106">
        <f t="shared" si="508"/>
        <v>46016</v>
      </c>
      <c r="K680" s="43">
        <f t="shared" si="512"/>
        <v>46010</v>
      </c>
      <c r="L680" s="43">
        <f t="shared" si="513"/>
        <v>46023</v>
      </c>
      <c r="M680" s="29">
        <f t="shared" si="514"/>
        <v>46025</v>
      </c>
    </row>
    <row r="681" spans="1:13" hidden="1" x14ac:dyDescent="0.2">
      <c r="A681" s="239">
        <v>48</v>
      </c>
      <c r="B681" s="230" t="s">
        <v>2446</v>
      </c>
      <c r="C681" s="242">
        <f t="shared" si="499"/>
        <v>45982</v>
      </c>
      <c r="D681" s="245">
        <f t="shared" si="515"/>
        <v>45985</v>
      </c>
      <c r="E681" s="243">
        <v>45989</v>
      </c>
      <c r="F681" s="43">
        <f t="shared" si="510"/>
        <v>46002</v>
      </c>
      <c r="G681" s="43">
        <f t="shared" si="511"/>
        <v>46006</v>
      </c>
      <c r="H681" s="29">
        <f t="shared" si="516"/>
        <v>46010</v>
      </c>
      <c r="I681" s="43">
        <f t="shared" si="509"/>
        <v>46011</v>
      </c>
      <c r="J681" s="106">
        <f t="shared" si="508"/>
        <v>46021</v>
      </c>
      <c r="K681" s="43">
        <f t="shared" si="512"/>
        <v>46015</v>
      </c>
      <c r="L681" s="43">
        <f t="shared" si="513"/>
        <v>46028</v>
      </c>
      <c r="M681" s="29">
        <f t="shared" si="514"/>
        <v>46030</v>
      </c>
    </row>
    <row r="682" spans="1:13" hidden="1" x14ac:dyDescent="0.2">
      <c r="A682" s="239">
        <v>49</v>
      </c>
      <c r="B682" s="230" t="s">
        <v>2437</v>
      </c>
      <c r="C682" s="242">
        <f t="shared" si="499"/>
        <v>45989</v>
      </c>
      <c r="D682" s="245">
        <f t="shared" si="515"/>
        <v>45992</v>
      </c>
      <c r="E682" s="243">
        <f t="shared" ref="E682:E686" si="517">E681+7</f>
        <v>45996</v>
      </c>
      <c r="F682" s="43">
        <f t="shared" si="510"/>
        <v>46009</v>
      </c>
      <c r="G682" s="43">
        <f t="shared" si="511"/>
        <v>46013</v>
      </c>
      <c r="H682" s="29">
        <f t="shared" si="516"/>
        <v>46017</v>
      </c>
      <c r="I682" s="43">
        <f t="shared" si="509"/>
        <v>46018</v>
      </c>
      <c r="J682" s="106">
        <f t="shared" si="508"/>
        <v>46028</v>
      </c>
      <c r="K682" s="43">
        <f t="shared" si="512"/>
        <v>46022</v>
      </c>
      <c r="L682" s="43">
        <f t="shared" si="513"/>
        <v>46035</v>
      </c>
      <c r="M682" s="29">
        <f t="shared" si="514"/>
        <v>46037</v>
      </c>
    </row>
    <row r="683" spans="1:13" hidden="1" x14ac:dyDescent="0.2">
      <c r="A683" s="239">
        <v>50</v>
      </c>
      <c r="B683" s="230" t="s">
        <v>2447</v>
      </c>
      <c r="C683" s="242">
        <f t="shared" si="499"/>
        <v>45996</v>
      </c>
      <c r="D683" s="245">
        <f t="shared" si="515"/>
        <v>45999</v>
      </c>
      <c r="E683" s="243">
        <f t="shared" si="517"/>
        <v>46003</v>
      </c>
      <c r="F683" s="43">
        <f t="shared" si="510"/>
        <v>46016</v>
      </c>
      <c r="G683" s="43">
        <f t="shared" si="511"/>
        <v>46020</v>
      </c>
      <c r="H683" s="29">
        <f t="shared" si="516"/>
        <v>46024</v>
      </c>
      <c r="I683" s="43">
        <f t="shared" si="509"/>
        <v>46025</v>
      </c>
      <c r="J683" s="106">
        <f t="shared" si="508"/>
        <v>46035</v>
      </c>
      <c r="K683" s="43">
        <f t="shared" si="512"/>
        <v>46029</v>
      </c>
      <c r="L683" s="43">
        <f t="shared" si="513"/>
        <v>46042</v>
      </c>
      <c r="M683" s="29">
        <f t="shared" si="514"/>
        <v>46044</v>
      </c>
    </row>
    <row r="684" spans="1:13" hidden="1" x14ac:dyDescent="0.2">
      <c r="A684" s="239">
        <v>51</v>
      </c>
      <c r="B684" s="230" t="s">
        <v>2492</v>
      </c>
      <c r="C684" s="242">
        <f t="shared" si="499"/>
        <v>46003</v>
      </c>
      <c r="D684" s="245">
        <f t="shared" si="515"/>
        <v>46006</v>
      </c>
      <c r="E684" s="243">
        <f t="shared" si="517"/>
        <v>46010</v>
      </c>
      <c r="F684" s="43">
        <f t="shared" si="510"/>
        <v>46023</v>
      </c>
      <c r="G684" s="43">
        <f t="shared" si="511"/>
        <v>46027</v>
      </c>
      <c r="H684" s="29">
        <f t="shared" si="516"/>
        <v>46031</v>
      </c>
      <c r="I684" s="43">
        <f t="shared" si="509"/>
        <v>46032</v>
      </c>
      <c r="J684" s="106">
        <f t="shared" si="508"/>
        <v>46042</v>
      </c>
      <c r="K684" s="43">
        <f t="shared" si="512"/>
        <v>46036</v>
      </c>
      <c r="L684" s="43">
        <f t="shared" si="513"/>
        <v>46049</v>
      </c>
      <c r="M684" s="29">
        <f t="shared" si="514"/>
        <v>46051</v>
      </c>
    </row>
    <row r="685" spans="1:13" hidden="1" x14ac:dyDescent="0.2">
      <c r="A685" s="239">
        <v>52</v>
      </c>
      <c r="B685" s="230" t="s">
        <v>2480</v>
      </c>
      <c r="C685" s="242">
        <f t="shared" si="499"/>
        <v>46010</v>
      </c>
      <c r="D685" s="245">
        <f t="shared" si="515"/>
        <v>46013</v>
      </c>
      <c r="E685" s="243">
        <f t="shared" si="517"/>
        <v>46017</v>
      </c>
      <c r="F685" s="43">
        <f t="shared" si="510"/>
        <v>46030</v>
      </c>
      <c r="G685" s="43">
        <f t="shared" si="511"/>
        <v>46034</v>
      </c>
      <c r="H685" s="29">
        <f t="shared" si="516"/>
        <v>46038</v>
      </c>
      <c r="I685" s="43">
        <f t="shared" si="509"/>
        <v>46039</v>
      </c>
      <c r="J685" s="106">
        <f t="shared" si="508"/>
        <v>46049</v>
      </c>
      <c r="K685" s="43">
        <f t="shared" si="512"/>
        <v>46043</v>
      </c>
      <c r="L685" s="43">
        <f t="shared" si="513"/>
        <v>46056</v>
      </c>
      <c r="M685" s="29">
        <f t="shared" si="514"/>
        <v>46058</v>
      </c>
    </row>
    <row r="686" spans="1:13" hidden="1" x14ac:dyDescent="0.2">
      <c r="A686" s="239">
        <v>1</v>
      </c>
      <c r="B686" s="230" t="s">
        <v>2491</v>
      </c>
      <c r="C686" s="242">
        <f t="shared" si="499"/>
        <v>46017</v>
      </c>
      <c r="D686" s="245">
        <f t="shared" si="515"/>
        <v>46020</v>
      </c>
      <c r="E686" s="243">
        <f t="shared" si="517"/>
        <v>46024</v>
      </c>
      <c r="F686" s="43">
        <f t="shared" si="510"/>
        <v>46037</v>
      </c>
      <c r="G686" s="43">
        <f t="shared" si="511"/>
        <v>46041</v>
      </c>
      <c r="H686" s="29">
        <f t="shared" si="516"/>
        <v>46045</v>
      </c>
      <c r="I686" s="43">
        <f t="shared" si="509"/>
        <v>46046</v>
      </c>
      <c r="J686" s="106">
        <f t="shared" si="508"/>
        <v>46056</v>
      </c>
      <c r="K686" s="43">
        <f t="shared" si="512"/>
        <v>46050</v>
      </c>
      <c r="L686" s="43">
        <f t="shared" si="513"/>
        <v>46063</v>
      </c>
      <c r="M686" s="29">
        <f t="shared" si="514"/>
        <v>46065</v>
      </c>
    </row>
    <row r="687" spans="1:13" hidden="1" x14ac:dyDescent="0.2">
      <c r="A687" s="239">
        <v>2</v>
      </c>
      <c r="B687" s="230" t="s">
        <v>2502</v>
      </c>
      <c r="C687" s="242">
        <v>46024</v>
      </c>
      <c r="D687" s="245">
        <v>46027</v>
      </c>
      <c r="E687" s="243">
        <v>46031</v>
      </c>
      <c r="F687" s="43">
        <f t="shared" si="510"/>
        <v>46044</v>
      </c>
      <c r="G687" s="43">
        <f t="shared" si="511"/>
        <v>46048</v>
      </c>
      <c r="H687" s="29">
        <f t="shared" si="516"/>
        <v>46052</v>
      </c>
      <c r="I687" s="43">
        <f t="shared" si="509"/>
        <v>46053</v>
      </c>
      <c r="J687" s="106">
        <f t="shared" si="508"/>
        <v>46063</v>
      </c>
      <c r="K687" s="43">
        <f t="shared" si="512"/>
        <v>46057</v>
      </c>
      <c r="L687" s="43">
        <f t="shared" si="513"/>
        <v>46070</v>
      </c>
      <c r="M687" s="29">
        <f t="shared" si="514"/>
        <v>46072</v>
      </c>
    </row>
    <row r="688" spans="1:13" hidden="1" x14ac:dyDescent="0.2">
      <c r="A688" s="239">
        <v>3</v>
      </c>
      <c r="B688" s="230" t="s">
        <v>2512</v>
      </c>
      <c r="C688" s="242">
        <v>46031</v>
      </c>
      <c r="D688" s="245" t="e">
        <f>#REF!-4</f>
        <v>#REF!</v>
      </c>
      <c r="E688" s="243" t="s">
        <v>782</v>
      </c>
      <c r="F688" s="43" t="e">
        <f t="shared" si="510"/>
        <v>#REF!</v>
      </c>
      <c r="G688" s="43" t="e">
        <f t="shared" si="511"/>
        <v>#VALUE!</v>
      </c>
      <c r="H688" s="29" t="e">
        <f t="shared" si="516"/>
        <v>#VALUE!</v>
      </c>
      <c r="I688" s="43" t="e">
        <f t="shared" si="509"/>
        <v>#VALUE!</v>
      </c>
      <c r="J688" s="106" t="e">
        <f t="shared" si="508"/>
        <v>#VALUE!</v>
      </c>
      <c r="K688" s="43" t="e">
        <f t="shared" si="512"/>
        <v>#VALUE!</v>
      </c>
      <c r="L688" s="43" t="e">
        <f t="shared" si="513"/>
        <v>#VALUE!</v>
      </c>
      <c r="M688" s="29" t="e">
        <f t="shared" si="514"/>
        <v>#VALUE!</v>
      </c>
    </row>
    <row r="689" spans="1:13" hidden="1" x14ac:dyDescent="0.2">
      <c r="A689" s="261">
        <v>4</v>
      </c>
      <c r="B689" s="292" t="s">
        <v>2529</v>
      </c>
      <c r="C689" s="300">
        <v>46038</v>
      </c>
      <c r="D689" s="295">
        <f>E689-2</f>
        <v>46044</v>
      </c>
      <c r="E689" s="294">
        <v>46046</v>
      </c>
      <c r="F689" s="43">
        <f t="shared" si="510"/>
        <v>46061</v>
      </c>
      <c r="G689" s="43">
        <f t="shared" si="511"/>
        <v>46063</v>
      </c>
      <c r="H689" s="29">
        <f t="shared" si="516"/>
        <v>46067</v>
      </c>
      <c r="I689" s="43">
        <f t="shared" si="509"/>
        <v>46068</v>
      </c>
      <c r="J689" s="106">
        <f t="shared" si="508"/>
        <v>46078</v>
      </c>
      <c r="K689" s="43">
        <f t="shared" si="512"/>
        <v>46072</v>
      </c>
      <c r="L689" s="43">
        <f t="shared" si="513"/>
        <v>46085</v>
      </c>
      <c r="M689" s="29">
        <f t="shared" si="514"/>
        <v>46087</v>
      </c>
    </row>
    <row r="690" spans="1:13" hidden="1" x14ac:dyDescent="0.2">
      <c r="A690" s="239">
        <v>5</v>
      </c>
      <c r="B690" s="230" t="s">
        <v>2528</v>
      </c>
      <c r="C690" s="242">
        <v>46045</v>
      </c>
      <c r="D690" s="245">
        <f t="shared" ref="D690:D693" si="518">E690-2</f>
        <v>46051</v>
      </c>
      <c r="E690" s="243">
        <f>+E689+7</f>
        <v>46053</v>
      </c>
      <c r="F690" s="43">
        <f t="shared" si="510"/>
        <v>46068</v>
      </c>
      <c r="G690" s="43">
        <f t="shared" si="511"/>
        <v>46070</v>
      </c>
      <c r="H690" s="29">
        <f t="shared" si="516"/>
        <v>46074</v>
      </c>
      <c r="I690" s="43">
        <f t="shared" si="509"/>
        <v>46075</v>
      </c>
      <c r="J690" s="106">
        <f t="shared" si="508"/>
        <v>46085</v>
      </c>
      <c r="K690" s="43">
        <f t="shared" si="512"/>
        <v>46079</v>
      </c>
      <c r="L690" s="43">
        <f t="shared" si="513"/>
        <v>46092</v>
      </c>
      <c r="M690" s="29">
        <f t="shared" si="514"/>
        <v>46094</v>
      </c>
    </row>
    <row r="691" spans="1:13" hidden="1" x14ac:dyDescent="0.2">
      <c r="A691" s="239">
        <v>6</v>
      </c>
      <c r="B691" s="230" t="s">
        <v>2562</v>
      </c>
      <c r="C691" s="242">
        <v>46052</v>
      </c>
      <c r="D691" s="245">
        <f t="shared" si="518"/>
        <v>46058</v>
      </c>
      <c r="E691" s="243">
        <f>E690+7</f>
        <v>46060</v>
      </c>
      <c r="F691" s="43">
        <f t="shared" si="510"/>
        <v>46075</v>
      </c>
      <c r="G691" s="43">
        <f t="shared" si="511"/>
        <v>46077</v>
      </c>
      <c r="H691" s="29">
        <f t="shared" si="516"/>
        <v>46081</v>
      </c>
      <c r="I691" s="43">
        <f t="shared" si="509"/>
        <v>46082</v>
      </c>
      <c r="J691" s="106">
        <f t="shared" si="508"/>
        <v>46092</v>
      </c>
      <c r="K691" s="43">
        <f t="shared" si="512"/>
        <v>46086</v>
      </c>
      <c r="L691" s="43">
        <f t="shared" si="513"/>
        <v>46099</v>
      </c>
      <c r="M691" s="29">
        <f t="shared" si="514"/>
        <v>46101</v>
      </c>
    </row>
    <row r="692" spans="1:13" hidden="1" x14ac:dyDescent="0.2">
      <c r="A692" s="239">
        <v>7</v>
      </c>
      <c r="B692" s="230" t="s">
        <v>2561</v>
      </c>
      <c r="C692" s="242">
        <v>46052</v>
      </c>
      <c r="D692" s="245">
        <f t="shared" si="518"/>
        <v>46065</v>
      </c>
      <c r="E692" s="243">
        <f>E691+7</f>
        <v>46067</v>
      </c>
      <c r="F692" s="43">
        <f t="shared" si="510"/>
        <v>46082</v>
      </c>
      <c r="G692" s="43">
        <f t="shared" si="511"/>
        <v>46084</v>
      </c>
      <c r="H692" s="29">
        <f t="shared" si="516"/>
        <v>46088</v>
      </c>
      <c r="I692" s="43">
        <f t="shared" si="509"/>
        <v>46089</v>
      </c>
      <c r="J692" s="106">
        <f t="shared" si="508"/>
        <v>46099</v>
      </c>
      <c r="K692" s="43">
        <f t="shared" si="512"/>
        <v>46093</v>
      </c>
      <c r="L692" s="43">
        <f t="shared" si="513"/>
        <v>46106</v>
      </c>
      <c r="M692" s="29">
        <f t="shared" si="514"/>
        <v>46108</v>
      </c>
    </row>
    <row r="693" spans="1:13" hidden="1" x14ac:dyDescent="0.2">
      <c r="A693" s="240">
        <v>8</v>
      </c>
      <c r="B693" s="426" t="s">
        <v>2602</v>
      </c>
      <c r="C693" s="310">
        <v>46053</v>
      </c>
      <c r="D693" s="312">
        <f t="shared" si="518"/>
        <v>46072</v>
      </c>
      <c r="E693" s="312">
        <f>E692+7</f>
        <v>46074</v>
      </c>
      <c r="F693" s="43">
        <f t="shared" si="510"/>
        <v>46089</v>
      </c>
      <c r="G693" s="43">
        <f t="shared" si="511"/>
        <v>46091</v>
      </c>
      <c r="H693" s="29">
        <f t="shared" si="516"/>
        <v>46095</v>
      </c>
      <c r="I693" s="43">
        <f t="shared" si="509"/>
        <v>46096</v>
      </c>
      <c r="J693" s="106">
        <f t="shared" si="508"/>
        <v>46106</v>
      </c>
      <c r="K693" s="43">
        <f t="shared" si="512"/>
        <v>46100</v>
      </c>
      <c r="L693" s="43">
        <f t="shared" si="513"/>
        <v>46113</v>
      </c>
      <c r="M693" s="29">
        <f t="shared" si="514"/>
        <v>46115</v>
      </c>
    </row>
    <row r="694" spans="1:13" hidden="1" x14ac:dyDescent="0.2">
      <c r="A694" s="85">
        <v>22</v>
      </c>
      <c r="B694" s="14" t="s">
        <v>1742</v>
      </c>
      <c r="C694" s="28">
        <f t="shared" ref="C694:C729" si="519">E694-7</f>
        <v>46074</v>
      </c>
      <c r="D694" s="43">
        <f t="shared" ref="D694:D740" si="520">E694-2</f>
        <v>46079</v>
      </c>
      <c r="E694" s="29">
        <f t="shared" ref="E694:E717" si="521">E693+7</f>
        <v>46081</v>
      </c>
      <c r="F694" s="43">
        <f t="shared" si="510"/>
        <v>46096</v>
      </c>
      <c r="G694" s="43">
        <f t="shared" si="511"/>
        <v>46098</v>
      </c>
      <c r="H694" s="29">
        <f t="shared" si="516"/>
        <v>46102</v>
      </c>
      <c r="I694" s="43">
        <f t="shared" si="509"/>
        <v>46103</v>
      </c>
      <c r="J694" s="106">
        <f t="shared" si="508"/>
        <v>46113</v>
      </c>
      <c r="K694" s="43">
        <f t="shared" si="512"/>
        <v>46107</v>
      </c>
      <c r="L694" s="43">
        <f t="shared" si="513"/>
        <v>46120</v>
      </c>
      <c r="M694" s="29">
        <f t="shared" si="514"/>
        <v>46122</v>
      </c>
    </row>
    <row r="695" spans="1:13" hidden="1" x14ac:dyDescent="0.2">
      <c r="A695" s="85">
        <v>23</v>
      </c>
      <c r="B695" s="14" t="s">
        <v>1750</v>
      </c>
      <c r="C695" s="28">
        <f t="shared" si="519"/>
        <v>46081</v>
      </c>
      <c r="D695" s="43">
        <f t="shared" si="520"/>
        <v>46086</v>
      </c>
      <c r="E695" s="29">
        <f t="shared" si="521"/>
        <v>46088</v>
      </c>
      <c r="F695" s="43">
        <f t="shared" si="510"/>
        <v>46103</v>
      </c>
      <c r="G695" s="43">
        <f t="shared" si="511"/>
        <v>46105</v>
      </c>
      <c r="H695" s="29">
        <f t="shared" si="516"/>
        <v>46109</v>
      </c>
      <c r="I695" s="43">
        <f t="shared" si="509"/>
        <v>46110</v>
      </c>
      <c r="J695" s="106">
        <f t="shared" si="508"/>
        <v>46120</v>
      </c>
      <c r="K695" s="43">
        <f t="shared" si="512"/>
        <v>46114</v>
      </c>
      <c r="L695" s="43">
        <f t="shared" si="513"/>
        <v>46127</v>
      </c>
      <c r="M695" s="29">
        <f t="shared" si="514"/>
        <v>46129</v>
      </c>
    </row>
    <row r="696" spans="1:13" hidden="1" x14ac:dyDescent="0.2">
      <c r="A696" s="85">
        <v>24</v>
      </c>
      <c r="B696" s="14" t="s">
        <v>1756</v>
      </c>
      <c r="C696" s="28">
        <f t="shared" si="519"/>
        <v>46088</v>
      </c>
      <c r="D696" s="43">
        <f t="shared" si="520"/>
        <v>46093</v>
      </c>
      <c r="E696" s="29">
        <f t="shared" si="521"/>
        <v>46095</v>
      </c>
      <c r="F696" s="43">
        <f t="shared" si="510"/>
        <v>46110</v>
      </c>
      <c r="G696" s="43">
        <f t="shared" si="511"/>
        <v>46112</v>
      </c>
      <c r="H696" s="29">
        <f t="shared" si="516"/>
        <v>46116</v>
      </c>
      <c r="I696" s="43">
        <f t="shared" si="509"/>
        <v>46117</v>
      </c>
      <c r="J696" s="106">
        <f t="shared" si="508"/>
        <v>46127</v>
      </c>
      <c r="K696" s="43">
        <f t="shared" si="512"/>
        <v>46121</v>
      </c>
      <c r="L696" s="43">
        <f t="shared" si="513"/>
        <v>46134</v>
      </c>
      <c r="M696" s="29">
        <f t="shared" si="514"/>
        <v>46136</v>
      </c>
    </row>
    <row r="697" spans="1:13" hidden="1" x14ac:dyDescent="0.2">
      <c r="A697" s="85">
        <v>25</v>
      </c>
      <c r="B697" s="14" t="s">
        <v>1791</v>
      </c>
      <c r="C697" s="28">
        <f t="shared" si="519"/>
        <v>46095</v>
      </c>
      <c r="D697" s="43">
        <f t="shared" si="520"/>
        <v>46100</v>
      </c>
      <c r="E697" s="29">
        <f t="shared" si="521"/>
        <v>46102</v>
      </c>
      <c r="F697" s="43">
        <f t="shared" si="510"/>
        <v>46117</v>
      </c>
      <c r="G697" s="43">
        <f t="shared" si="511"/>
        <v>46119</v>
      </c>
      <c r="H697" s="29">
        <f t="shared" si="516"/>
        <v>46123</v>
      </c>
      <c r="I697" s="43">
        <f t="shared" si="509"/>
        <v>46124</v>
      </c>
      <c r="J697" s="106">
        <f t="shared" si="508"/>
        <v>46134</v>
      </c>
      <c r="K697" s="43">
        <f t="shared" si="512"/>
        <v>46128</v>
      </c>
      <c r="L697" s="43">
        <f t="shared" ref="L697:L728" si="522">E697+26</f>
        <v>46128</v>
      </c>
      <c r="M697" s="29">
        <f t="shared" si="514"/>
        <v>46143</v>
      </c>
    </row>
    <row r="698" spans="1:13" hidden="1" x14ac:dyDescent="0.2">
      <c r="A698" s="85">
        <v>26</v>
      </c>
      <c r="B698" s="14" t="s">
        <v>1771</v>
      </c>
      <c r="C698" s="28">
        <f t="shared" si="519"/>
        <v>46102</v>
      </c>
      <c r="D698" s="43">
        <f t="shared" si="520"/>
        <v>46107</v>
      </c>
      <c r="E698" s="29">
        <f t="shared" si="521"/>
        <v>46109</v>
      </c>
      <c r="F698" s="43">
        <f t="shared" si="510"/>
        <v>46124</v>
      </c>
      <c r="G698" s="43">
        <f t="shared" si="511"/>
        <v>46126</v>
      </c>
      <c r="H698" s="29">
        <f t="shared" si="516"/>
        <v>46130</v>
      </c>
      <c r="I698" s="43">
        <f t="shared" si="509"/>
        <v>46131</v>
      </c>
      <c r="J698" s="106">
        <f t="shared" si="508"/>
        <v>46141</v>
      </c>
      <c r="K698" s="43">
        <f t="shared" si="512"/>
        <v>46135</v>
      </c>
      <c r="L698" s="43">
        <f t="shared" si="522"/>
        <v>46135</v>
      </c>
      <c r="M698" s="29">
        <f t="shared" si="514"/>
        <v>46150</v>
      </c>
    </row>
    <row r="699" spans="1:13" hidden="1" x14ac:dyDescent="0.2">
      <c r="A699" s="85">
        <v>27</v>
      </c>
      <c r="B699" s="14" t="s">
        <v>1776</v>
      </c>
      <c r="C699" s="28">
        <f t="shared" si="519"/>
        <v>46109</v>
      </c>
      <c r="D699" s="43">
        <f t="shared" si="520"/>
        <v>46114</v>
      </c>
      <c r="E699" s="29">
        <f t="shared" si="521"/>
        <v>46116</v>
      </c>
      <c r="F699" s="43">
        <f t="shared" si="510"/>
        <v>46131</v>
      </c>
      <c r="G699" s="43">
        <f t="shared" si="511"/>
        <v>46133</v>
      </c>
      <c r="H699" s="29">
        <f t="shared" si="516"/>
        <v>46137</v>
      </c>
      <c r="I699" s="43">
        <f t="shared" si="509"/>
        <v>46138</v>
      </c>
      <c r="J699" s="106">
        <f t="shared" si="508"/>
        <v>46148</v>
      </c>
      <c r="K699" s="43">
        <f t="shared" si="512"/>
        <v>46142</v>
      </c>
      <c r="L699" s="43">
        <f t="shared" si="522"/>
        <v>46142</v>
      </c>
      <c r="M699" s="29">
        <f t="shared" si="514"/>
        <v>46157</v>
      </c>
    </row>
    <row r="700" spans="1:13" hidden="1" x14ac:dyDescent="0.2">
      <c r="A700" s="85">
        <v>28</v>
      </c>
      <c r="B700" s="14" t="s">
        <v>1783</v>
      </c>
      <c r="C700" s="28">
        <f t="shared" si="519"/>
        <v>46116</v>
      </c>
      <c r="D700" s="43">
        <f t="shared" si="520"/>
        <v>46121</v>
      </c>
      <c r="E700" s="29">
        <f t="shared" si="521"/>
        <v>46123</v>
      </c>
      <c r="F700" s="43">
        <f t="shared" si="510"/>
        <v>46138</v>
      </c>
      <c r="G700" s="43">
        <f t="shared" si="511"/>
        <v>46140</v>
      </c>
      <c r="H700" s="29">
        <f t="shared" si="516"/>
        <v>46144</v>
      </c>
      <c r="I700" s="43">
        <f t="shared" si="509"/>
        <v>46145</v>
      </c>
      <c r="J700" s="106">
        <f t="shared" si="508"/>
        <v>46155</v>
      </c>
      <c r="K700" s="43">
        <f t="shared" si="512"/>
        <v>46149</v>
      </c>
      <c r="L700" s="43">
        <f t="shared" si="522"/>
        <v>46149</v>
      </c>
      <c r="M700" s="29">
        <f t="shared" si="514"/>
        <v>46164</v>
      </c>
    </row>
    <row r="701" spans="1:13" hidden="1" x14ac:dyDescent="0.2">
      <c r="A701" s="85">
        <v>29</v>
      </c>
      <c r="B701" s="14" t="s">
        <v>1792</v>
      </c>
      <c r="C701" s="28">
        <f t="shared" si="519"/>
        <v>46123</v>
      </c>
      <c r="D701" s="43">
        <f t="shared" si="520"/>
        <v>46128</v>
      </c>
      <c r="E701" s="29">
        <f t="shared" si="521"/>
        <v>46130</v>
      </c>
      <c r="F701" s="43">
        <f t="shared" si="510"/>
        <v>46145</v>
      </c>
      <c r="G701" s="43">
        <f t="shared" si="511"/>
        <v>46147</v>
      </c>
      <c r="H701" s="29">
        <f t="shared" si="516"/>
        <v>46151</v>
      </c>
      <c r="I701" s="43">
        <f t="shared" si="509"/>
        <v>46152</v>
      </c>
      <c r="J701" s="106">
        <f t="shared" si="508"/>
        <v>46162</v>
      </c>
      <c r="K701" s="43">
        <f t="shared" si="512"/>
        <v>46156</v>
      </c>
      <c r="L701" s="43">
        <f t="shared" si="522"/>
        <v>46156</v>
      </c>
      <c r="M701" s="29">
        <f t="shared" si="514"/>
        <v>46171</v>
      </c>
    </row>
    <row r="702" spans="1:13" hidden="1" x14ac:dyDescent="0.2">
      <c r="A702" s="85">
        <v>30</v>
      </c>
      <c r="B702" s="14" t="s">
        <v>1800</v>
      </c>
      <c r="C702" s="28">
        <f t="shared" si="519"/>
        <v>46130</v>
      </c>
      <c r="D702" s="43">
        <f t="shared" si="520"/>
        <v>46135</v>
      </c>
      <c r="E702" s="29">
        <f t="shared" si="521"/>
        <v>46137</v>
      </c>
      <c r="F702" s="43">
        <f t="shared" si="510"/>
        <v>46152</v>
      </c>
      <c r="G702" s="43">
        <f t="shared" si="511"/>
        <v>46154</v>
      </c>
      <c r="H702" s="29">
        <f t="shared" si="516"/>
        <v>46158</v>
      </c>
      <c r="I702" s="43">
        <f t="shared" si="509"/>
        <v>46159</v>
      </c>
      <c r="J702" s="106">
        <f t="shared" si="508"/>
        <v>46169</v>
      </c>
      <c r="K702" s="43">
        <f t="shared" si="512"/>
        <v>46163</v>
      </c>
      <c r="L702" s="43">
        <f t="shared" si="522"/>
        <v>46163</v>
      </c>
      <c r="M702" s="29">
        <f t="shared" si="514"/>
        <v>46178</v>
      </c>
    </row>
    <row r="703" spans="1:13" hidden="1" x14ac:dyDescent="0.2">
      <c r="A703" s="85">
        <v>31</v>
      </c>
      <c r="B703" s="14" t="s">
        <v>1805</v>
      </c>
      <c r="C703" s="28">
        <f t="shared" si="519"/>
        <v>46137</v>
      </c>
      <c r="D703" s="43">
        <f t="shared" si="520"/>
        <v>46142</v>
      </c>
      <c r="E703" s="29">
        <f t="shared" si="521"/>
        <v>46144</v>
      </c>
      <c r="F703" s="43">
        <f t="shared" si="510"/>
        <v>46159</v>
      </c>
      <c r="G703" s="43">
        <f t="shared" si="511"/>
        <v>46161</v>
      </c>
      <c r="H703" s="29">
        <f t="shared" si="516"/>
        <v>46165</v>
      </c>
      <c r="I703" s="43">
        <f t="shared" si="509"/>
        <v>46166</v>
      </c>
      <c r="J703" s="106">
        <f t="shared" si="508"/>
        <v>46176</v>
      </c>
      <c r="K703" s="43">
        <f t="shared" si="512"/>
        <v>46170</v>
      </c>
      <c r="L703" s="43">
        <f t="shared" si="522"/>
        <v>46170</v>
      </c>
      <c r="M703" s="29">
        <f t="shared" si="514"/>
        <v>46185</v>
      </c>
    </row>
    <row r="704" spans="1:13" hidden="1" x14ac:dyDescent="0.2">
      <c r="A704" s="85">
        <v>32</v>
      </c>
      <c r="B704" s="14" t="s">
        <v>1822</v>
      </c>
      <c r="C704" s="28">
        <f t="shared" si="519"/>
        <v>46144</v>
      </c>
      <c r="D704" s="43">
        <f t="shared" si="520"/>
        <v>46149</v>
      </c>
      <c r="E704" s="29">
        <f t="shared" si="521"/>
        <v>46151</v>
      </c>
      <c r="F704" s="43">
        <f t="shared" si="510"/>
        <v>46166</v>
      </c>
      <c r="G704" s="43">
        <f t="shared" si="511"/>
        <v>46168</v>
      </c>
      <c r="H704" s="29">
        <f t="shared" si="516"/>
        <v>46172</v>
      </c>
      <c r="I704" s="43">
        <f t="shared" si="509"/>
        <v>46173</v>
      </c>
      <c r="J704" s="106">
        <f t="shared" si="508"/>
        <v>46183</v>
      </c>
      <c r="K704" s="43">
        <f t="shared" si="512"/>
        <v>46177</v>
      </c>
      <c r="L704" s="43">
        <f t="shared" si="522"/>
        <v>46177</v>
      </c>
      <c r="M704" s="29">
        <f t="shared" si="514"/>
        <v>46192</v>
      </c>
    </row>
    <row r="705" spans="1:13" hidden="1" x14ac:dyDescent="0.2">
      <c r="A705" s="85">
        <v>33</v>
      </c>
      <c r="B705" s="14" t="s">
        <v>1833</v>
      </c>
      <c r="C705" s="28">
        <f t="shared" si="519"/>
        <v>46151</v>
      </c>
      <c r="D705" s="43">
        <f t="shared" si="520"/>
        <v>46156</v>
      </c>
      <c r="E705" s="29">
        <f t="shared" si="521"/>
        <v>46158</v>
      </c>
      <c r="F705" s="43">
        <f t="shared" si="510"/>
        <v>46173</v>
      </c>
      <c r="G705" s="43">
        <f t="shared" si="511"/>
        <v>46175</v>
      </c>
      <c r="H705" s="29">
        <f t="shared" si="516"/>
        <v>46179</v>
      </c>
      <c r="I705" s="43">
        <f t="shared" si="509"/>
        <v>46180</v>
      </c>
      <c r="J705" s="106">
        <f t="shared" si="508"/>
        <v>46190</v>
      </c>
      <c r="K705" s="43">
        <f t="shared" si="512"/>
        <v>46184</v>
      </c>
      <c r="L705" s="43">
        <f t="shared" si="522"/>
        <v>46184</v>
      </c>
      <c r="M705" s="29">
        <f t="shared" si="514"/>
        <v>46199</v>
      </c>
    </row>
    <row r="706" spans="1:13" hidden="1" x14ac:dyDescent="0.2">
      <c r="A706" s="85">
        <v>34</v>
      </c>
      <c r="B706" s="14" t="s">
        <v>1834</v>
      </c>
      <c r="C706" s="28">
        <f t="shared" si="519"/>
        <v>46158</v>
      </c>
      <c r="D706" s="43">
        <f t="shared" si="520"/>
        <v>46163</v>
      </c>
      <c r="E706" s="29">
        <f t="shared" si="521"/>
        <v>46165</v>
      </c>
      <c r="F706" s="43">
        <f t="shared" si="510"/>
        <v>46180</v>
      </c>
      <c r="G706" s="43">
        <f t="shared" si="511"/>
        <v>46182</v>
      </c>
      <c r="H706" s="29">
        <f t="shared" si="516"/>
        <v>46186</v>
      </c>
      <c r="I706" s="43">
        <f t="shared" ref="I706:I737" si="523">E706+22</f>
        <v>46187</v>
      </c>
      <c r="J706" s="106">
        <f t="shared" si="508"/>
        <v>46197</v>
      </c>
      <c r="K706" s="43">
        <f t="shared" si="512"/>
        <v>46191</v>
      </c>
      <c r="L706" s="43">
        <f t="shared" si="522"/>
        <v>46191</v>
      </c>
      <c r="M706" s="29">
        <f t="shared" si="514"/>
        <v>46206</v>
      </c>
    </row>
    <row r="707" spans="1:13" hidden="1" x14ac:dyDescent="0.2">
      <c r="A707" s="85">
        <v>35</v>
      </c>
      <c r="B707" s="14" t="s">
        <v>1835</v>
      </c>
      <c r="C707" s="28">
        <f t="shared" si="519"/>
        <v>46165</v>
      </c>
      <c r="D707" s="43">
        <f t="shared" si="520"/>
        <v>46170</v>
      </c>
      <c r="E707" s="29">
        <f t="shared" si="521"/>
        <v>46172</v>
      </c>
      <c r="F707" s="43">
        <f t="shared" ref="F707:F727" si="524">D707+17</f>
        <v>46187</v>
      </c>
      <c r="G707" s="43">
        <f t="shared" ref="G707:G727" si="525">E707+17</f>
        <v>46189</v>
      </c>
      <c r="H707" s="29">
        <f t="shared" si="516"/>
        <v>46193</v>
      </c>
      <c r="I707" s="43">
        <f t="shared" si="523"/>
        <v>46194</v>
      </c>
      <c r="J707" s="106">
        <f t="shared" si="508"/>
        <v>46204</v>
      </c>
      <c r="K707" s="43">
        <f t="shared" ref="K707:K738" si="526">E707+26</f>
        <v>46198</v>
      </c>
      <c r="L707" s="43">
        <f t="shared" si="522"/>
        <v>46198</v>
      </c>
      <c r="M707" s="29">
        <f t="shared" ref="M707:M738" si="527">E707+41</f>
        <v>46213</v>
      </c>
    </row>
    <row r="708" spans="1:13" hidden="1" x14ac:dyDescent="0.2">
      <c r="A708" s="85">
        <v>36</v>
      </c>
      <c r="B708" s="14" t="s">
        <v>1849</v>
      </c>
      <c r="C708" s="28">
        <f t="shared" si="519"/>
        <v>46172</v>
      </c>
      <c r="D708" s="43">
        <f t="shared" si="520"/>
        <v>46177</v>
      </c>
      <c r="E708" s="29">
        <f t="shared" si="521"/>
        <v>46179</v>
      </c>
      <c r="F708" s="43">
        <f t="shared" si="524"/>
        <v>46194</v>
      </c>
      <c r="G708" s="43">
        <f t="shared" si="525"/>
        <v>46196</v>
      </c>
      <c r="H708" s="29">
        <f t="shared" si="516"/>
        <v>46200</v>
      </c>
      <c r="I708" s="43">
        <f t="shared" si="523"/>
        <v>46201</v>
      </c>
      <c r="J708" s="106">
        <f t="shared" si="508"/>
        <v>46211</v>
      </c>
      <c r="K708" s="43">
        <f t="shared" si="526"/>
        <v>46205</v>
      </c>
      <c r="L708" s="43">
        <f t="shared" si="522"/>
        <v>46205</v>
      </c>
      <c r="M708" s="29">
        <f t="shared" si="527"/>
        <v>46220</v>
      </c>
    </row>
    <row r="709" spans="1:13" hidden="1" x14ac:dyDescent="0.2">
      <c r="A709" s="85">
        <v>37</v>
      </c>
      <c r="B709" s="14" t="s">
        <v>1848</v>
      </c>
      <c r="C709" s="28">
        <f t="shared" si="519"/>
        <v>46179</v>
      </c>
      <c r="D709" s="43">
        <f t="shared" si="520"/>
        <v>46184</v>
      </c>
      <c r="E709" s="29">
        <f t="shared" si="521"/>
        <v>46186</v>
      </c>
      <c r="F709" s="43">
        <f t="shared" si="524"/>
        <v>46201</v>
      </c>
      <c r="G709" s="43">
        <f t="shared" si="525"/>
        <v>46203</v>
      </c>
      <c r="H709" s="29">
        <f t="shared" si="516"/>
        <v>46207</v>
      </c>
      <c r="I709" s="43">
        <f t="shared" si="523"/>
        <v>46208</v>
      </c>
      <c r="J709" s="106">
        <f t="shared" si="508"/>
        <v>46218</v>
      </c>
      <c r="K709" s="43">
        <f t="shared" si="526"/>
        <v>46212</v>
      </c>
      <c r="L709" s="43">
        <f t="shared" si="522"/>
        <v>46212</v>
      </c>
      <c r="M709" s="29">
        <f t="shared" si="527"/>
        <v>46227</v>
      </c>
    </row>
    <row r="710" spans="1:13" hidden="1" x14ac:dyDescent="0.2">
      <c r="A710" s="85">
        <v>38</v>
      </c>
      <c r="B710" s="14" t="s">
        <v>1857</v>
      </c>
      <c r="C710" s="28">
        <f t="shared" si="519"/>
        <v>46186</v>
      </c>
      <c r="D710" s="43">
        <f t="shared" si="520"/>
        <v>46191</v>
      </c>
      <c r="E710" s="29">
        <f t="shared" si="521"/>
        <v>46193</v>
      </c>
      <c r="F710" s="43">
        <f t="shared" si="524"/>
        <v>46208</v>
      </c>
      <c r="G710" s="43">
        <f t="shared" si="525"/>
        <v>46210</v>
      </c>
      <c r="H710" s="29">
        <f t="shared" si="516"/>
        <v>46214</v>
      </c>
      <c r="I710" s="43">
        <f t="shared" si="523"/>
        <v>46215</v>
      </c>
      <c r="J710" s="106">
        <f t="shared" si="508"/>
        <v>46225</v>
      </c>
      <c r="K710" s="43">
        <f t="shared" si="526"/>
        <v>46219</v>
      </c>
      <c r="L710" s="43">
        <f t="shared" si="522"/>
        <v>46219</v>
      </c>
      <c r="M710" s="29">
        <f t="shared" si="527"/>
        <v>46234</v>
      </c>
    </row>
    <row r="711" spans="1:13" hidden="1" x14ac:dyDescent="0.2">
      <c r="A711" s="85">
        <v>39</v>
      </c>
      <c r="B711" s="14" t="s">
        <v>1865</v>
      </c>
      <c r="C711" s="28">
        <f t="shared" si="519"/>
        <v>46193</v>
      </c>
      <c r="D711" s="43">
        <f t="shared" si="520"/>
        <v>46198</v>
      </c>
      <c r="E711" s="29">
        <f t="shared" si="521"/>
        <v>46200</v>
      </c>
      <c r="F711" s="43">
        <f t="shared" si="524"/>
        <v>46215</v>
      </c>
      <c r="G711" s="43">
        <f t="shared" si="525"/>
        <v>46217</v>
      </c>
      <c r="H711" s="29">
        <f t="shared" si="516"/>
        <v>46221</v>
      </c>
      <c r="I711" s="43">
        <f t="shared" si="523"/>
        <v>46222</v>
      </c>
      <c r="J711" s="106">
        <f t="shared" si="508"/>
        <v>46232</v>
      </c>
      <c r="K711" s="43">
        <f t="shared" si="526"/>
        <v>46226</v>
      </c>
      <c r="L711" s="43">
        <f t="shared" si="522"/>
        <v>46226</v>
      </c>
      <c r="M711" s="29">
        <f t="shared" si="527"/>
        <v>46241</v>
      </c>
    </row>
    <row r="712" spans="1:13" hidden="1" x14ac:dyDescent="0.2">
      <c r="A712" s="85">
        <v>40</v>
      </c>
      <c r="B712" s="14" t="s">
        <v>1870</v>
      </c>
      <c r="C712" s="28">
        <f t="shared" si="519"/>
        <v>46200</v>
      </c>
      <c r="D712" s="43">
        <f t="shared" si="520"/>
        <v>46205</v>
      </c>
      <c r="E712" s="29">
        <f t="shared" si="521"/>
        <v>46207</v>
      </c>
      <c r="F712" s="43">
        <f t="shared" si="524"/>
        <v>46222</v>
      </c>
      <c r="G712" s="43">
        <f t="shared" si="525"/>
        <v>46224</v>
      </c>
      <c r="H712" s="29">
        <f t="shared" ref="H712:H743" si="528">E712+21</f>
        <v>46228</v>
      </c>
      <c r="I712" s="43">
        <f t="shared" si="523"/>
        <v>46229</v>
      </c>
      <c r="J712" s="106">
        <f t="shared" si="508"/>
        <v>46239</v>
      </c>
      <c r="K712" s="43">
        <f t="shared" si="526"/>
        <v>46233</v>
      </c>
      <c r="L712" s="43">
        <f t="shared" si="522"/>
        <v>46233</v>
      </c>
      <c r="M712" s="29">
        <f t="shared" si="527"/>
        <v>46248</v>
      </c>
    </row>
    <row r="713" spans="1:13" hidden="1" x14ac:dyDescent="0.2">
      <c r="A713" s="85">
        <v>41</v>
      </c>
      <c r="B713" s="14" t="s">
        <v>7</v>
      </c>
      <c r="C713" s="52">
        <f t="shared" si="519"/>
        <v>46207</v>
      </c>
      <c r="D713" s="151">
        <f t="shared" si="520"/>
        <v>46212</v>
      </c>
      <c r="E713" s="49">
        <f t="shared" si="521"/>
        <v>46214</v>
      </c>
      <c r="F713" s="151">
        <f t="shared" si="524"/>
        <v>46229</v>
      </c>
      <c r="G713" s="151">
        <f t="shared" si="525"/>
        <v>46231</v>
      </c>
      <c r="H713" s="49">
        <f t="shared" si="528"/>
        <v>46235</v>
      </c>
      <c r="I713" s="151">
        <f t="shared" si="523"/>
        <v>46236</v>
      </c>
      <c r="J713" s="203">
        <f t="shared" si="508"/>
        <v>46246</v>
      </c>
      <c r="K713" s="151">
        <f t="shared" si="526"/>
        <v>46240</v>
      </c>
      <c r="L713" s="151">
        <f t="shared" si="522"/>
        <v>46240</v>
      </c>
      <c r="M713" s="49">
        <f t="shared" si="527"/>
        <v>46255</v>
      </c>
    </row>
    <row r="714" spans="1:13" hidden="1" x14ac:dyDescent="0.2">
      <c r="A714" s="85">
        <v>42</v>
      </c>
      <c r="B714" s="14" t="s">
        <v>1886</v>
      </c>
      <c r="C714" s="28">
        <f t="shared" si="519"/>
        <v>46214</v>
      </c>
      <c r="D714" s="43">
        <f t="shared" si="520"/>
        <v>46219</v>
      </c>
      <c r="E714" s="29">
        <f t="shared" si="521"/>
        <v>46221</v>
      </c>
      <c r="F714" s="43">
        <f t="shared" si="524"/>
        <v>46236</v>
      </c>
      <c r="G714" s="43">
        <f t="shared" si="525"/>
        <v>46238</v>
      </c>
      <c r="H714" s="29">
        <f t="shared" si="528"/>
        <v>46242</v>
      </c>
      <c r="I714" s="43">
        <f t="shared" si="523"/>
        <v>46243</v>
      </c>
      <c r="J714" s="106">
        <f t="shared" si="508"/>
        <v>46253</v>
      </c>
      <c r="K714" s="43">
        <f t="shared" si="526"/>
        <v>46247</v>
      </c>
      <c r="L714" s="43">
        <f t="shared" si="522"/>
        <v>46247</v>
      </c>
      <c r="M714" s="29">
        <f t="shared" si="527"/>
        <v>46262</v>
      </c>
    </row>
    <row r="715" spans="1:13" hidden="1" x14ac:dyDescent="0.2">
      <c r="A715" s="85">
        <v>43</v>
      </c>
      <c r="B715" s="14" t="s">
        <v>1887</v>
      </c>
      <c r="C715" s="28">
        <f t="shared" si="519"/>
        <v>46221</v>
      </c>
      <c r="D715" s="43">
        <f t="shared" si="520"/>
        <v>46226</v>
      </c>
      <c r="E715" s="29">
        <f t="shared" si="521"/>
        <v>46228</v>
      </c>
      <c r="F715" s="43">
        <f t="shared" si="524"/>
        <v>46243</v>
      </c>
      <c r="G715" s="43">
        <f t="shared" si="525"/>
        <v>46245</v>
      </c>
      <c r="H715" s="29">
        <f t="shared" si="528"/>
        <v>46249</v>
      </c>
      <c r="I715" s="43">
        <f t="shared" si="523"/>
        <v>46250</v>
      </c>
      <c r="J715" s="106">
        <f t="shared" si="508"/>
        <v>46260</v>
      </c>
      <c r="K715" s="43">
        <f t="shared" si="526"/>
        <v>46254</v>
      </c>
      <c r="L715" s="43">
        <f t="shared" si="522"/>
        <v>46254</v>
      </c>
      <c r="M715" s="29">
        <f t="shared" si="527"/>
        <v>46269</v>
      </c>
    </row>
    <row r="716" spans="1:13" hidden="1" x14ac:dyDescent="0.2">
      <c r="A716" s="85">
        <v>44</v>
      </c>
      <c r="B716" s="14" t="s">
        <v>1901</v>
      </c>
      <c r="C716" s="28">
        <f t="shared" si="519"/>
        <v>46228</v>
      </c>
      <c r="D716" s="43">
        <f t="shared" si="520"/>
        <v>46233</v>
      </c>
      <c r="E716" s="29">
        <f t="shared" si="521"/>
        <v>46235</v>
      </c>
      <c r="F716" s="43">
        <f t="shared" si="524"/>
        <v>46250</v>
      </c>
      <c r="G716" s="43">
        <f t="shared" si="525"/>
        <v>46252</v>
      </c>
      <c r="H716" s="29">
        <f t="shared" si="528"/>
        <v>46256</v>
      </c>
      <c r="I716" s="43">
        <f t="shared" si="523"/>
        <v>46257</v>
      </c>
      <c r="J716" s="106">
        <f t="shared" si="508"/>
        <v>46267</v>
      </c>
      <c r="K716" s="43">
        <f t="shared" si="526"/>
        <v>46261</v>
      </c>
      <c r="L716" s="43">
        <f t="shared" si="522"/>
        <v>46261</v>
      </c>
      <c r="M716" s="29">
        <f t="shared" si="527"/>
        <v>46276</v>
      </c>
    </row>
    <row r="717" spans="1:13" hidden="1" x14ac:dyDescent="0.2">
      <c r="A717" s="85">
        <v>45</v>
      </c>
      <c r="B717" s="14" t="s">
        <v>1908</v>
      </c>
      <c r="C717" s="28">
        <f t="shared" si="519"/>
        <v>46235</v>
      </c>
      <c r="D717" s="43">
        <f t="shared" si="520"/>
        <v>46240</v>
      </c>
      <c r="E717" s="29">
        <f t="shared" si="521"/>
        <v>46242</v>
      </c>
      <c r="F717" s="43">
        <f t="shared" si="524"/>
        <v>46257</v>
      </c>
      <c r="G717" s="43">
        <f t="shared" si="525"/>
        <v>46259</v>
      </c>
      <c r="H717" s="29">
        <f t="shared" si="528"/>
        <v>46263</v>
      </c>
      <c r="I717" s="43">
        <f t="shared" si="523"/>
        <v>46264</v>
      </c>
      <c r="J717" s="106">
        <f t="shared" si="508"/>
        <v>46274</v>
      </c>
      <c r="K717" s="43">
        <f t="shared" si="526"/>
        <v>46268</v>
      </c>
      <c r="L717" s="43">
        <f t="shared" si="522"/>
        <v>46268</v>
      </c>
      <c r="M717" s="29">
        <f t="shared" si="527"/>
        <v>46283</v>
      </c>
    </row>
    <row r="718" spans="1:13" hidden="1" x14ac:dyDescent="0.2">
      <c r="A718" s="85">
        <v>46</v>
      </c>
      <c r="B718" s="14" t="s">
        <v>1909</v>
      </c>
      <c r="C718" s="28">
        <f t="shared" si="519"/>
        <v>46242</v>
      </c>
      <c r="D718" s="43">
        <f t="shared" si="520"/>
        <v>46247</v>
      </c>
      <c r="E718" s="29">
        <f t="shared" ref="E718:E723" si="529">E717+7</f>
        <v>46249</v>
      </c>
      <c r="F718" s="43">
        <f t="shared" si="524"/>
        <v>46264</v>
      </c>
      <c r="G718" s="43">
        <f t="shared" si="525"/>
        <v>46266</v>
      </c>
      <c r="H718" s="29">
        <f t="shared" si="528"/>
        <v>46270</v>
      </c>
      <c r="I718" s="43">
        <f t="shared" si="523"/>
        <v>46271</v>
      </c>
      <c r="J718" s="106">
        <f t="shared" si="508"/>
        <v>46281</v>
      </c>
      <c r="K718" s="43">
        <f t="shared" si="526"/>
        <v>46275</v>
      </c>
      <c r="L718" s="43">
        <f t="shared" si="522"/>
        <v>46275</v>
      </c>
      <c r="M718" s="29">
        <f t="shared" si="527"/>
        <v>46290</v>
      </c>
    </row>
    <row r="719" spans="1:13" hidden="1" x14ac:dyDescent="0.2">
      <c r="A719" s="85">
        <v>47</v>
      </c>
      <c r="B719" s="14" t="s">
        <v>1910</v>
      </c>
      <c r="C719" s="28">
        <f t="shared" si="519"/>
        <v>46249</v>
      </c>
      <c r="D719" s="43">
        <f t="shared" si="520"/>
        <v>46254</v>
      </c>
      <c r="E719" s="29">
        <f t="shared" si="529"/>
        <v>46256</v>
      </c>
      <c r="F719" s="43">
        <f t="shared" si="524"/>
        <v>46271</v>
      </c>
      <c r="G719" s="43">
        <f t="shared" si="525"/>
        <v>46273</v>
      </c>
      <c r="H719" s="29">
        <f t="shared" si="528"/>
        <v>46277</v>
      </c>
      <c r="I719" s="43">
        <f t="shared" si="523"/>
        <v>46278</v>
      </c>
      <c r="J719" s="106">
        <f t="shared" si="508"/>
        <v>46288</v>
      </c>
      <c r="K719" s="43">
        <f t="shared" si="526"/>
        <v>46282</v>
      </c>
      <c r="L719" s="43">
        <f t="shared" si="522"/>
        <v>46282</v>
      </c>
      <c r="M719" s="29">
        <f t="shared" si="527"/>
        <v>46297</v>
      </c>
    </row>
    <row r="720" spans="1:13" hidden="1" x14ac:dyDescent="0.2">
      <c r="A720" s="85">
        <v>48</v>
      </c>
      <c r="B720" s="14" t="s">
        <v>1919</v>
      </c>
      <c r="C720" s="28">
        <f t="shared" si="519"/>
        <v>46256</v>
      </c>
      <c r="D720" s="43">
        <f t="shared" si="520"/>
        <v>46261</v>
      </c>
      <c r="E720" s="29">
        <f t="shared" si="529"/>
        <v>46263</v>
      </c>
      <c r="F720" s="43">
        <f t="shared" si="524"/>
        <v>46278</v>
      </c>
      <c r="G720" s="43">
        <f t="shared" si="525"/>
        <v>46280</v>
      </c>
      <c r="H720" s="29">
        <f t="shared" si="528"/>
        <v>46284</v>
      </c>
      <c r="I720" s="43">
        <f t="shared" si="523"/>
        <v>46285</v>
      </c>
      <c r="J720" s="106">
        <f t="shared" si="508"/>
        <v>46295</v>
      </c>
      <c r="K720" s="43">
        <f t="shared" si="526"/>
        <v>46289</v>
      </c>
      <c r="L720" s="43">
        <f t="shared" si="522"/>
        <v>46289</v>
      </c>
      <c r="M720" s="29">
        <f t="shared" si="527"/>
        <v>46304</v>
      </c>
    </row>
    <row r="721" spans="1:13" hidden="1" x14ac:dyDescent="0.2">
      <c r="A721" s="85">
        <v>49</v>
      </c>
      <c r="B721" s="14" t="s">
        <v>1933</v>
      </c>
      <c r="C721" s="28">
        <f t="shared" si="519"/>
        <v>46263</v>
      </c>
      <c r="D721" s="43">
        <f t="shared" si="520"/>
        <v>46268</v>
      </c>
      <c r="E721" s="29">
        <f t="shared" si="529"/>
        <v>46270</v>
      </c>
      <c r="F721" s="43">
        <f t="shared" si="524"/>
        <v>46285</v>
      </c>
      <c r="G721" s="43">
        <f t="shared" si="525"/>
        <v>46287</v>
      </c>
      <c r="H721" s="29">
        <f t="shared" si="528"/>
        <v>46291</v>
      </c>
      <c r="I721" s="43">
        <f t="shared" si="523"/>
        <v>46292</v>
      </c>
      <c r="J721" s="106">
        <f t="shared" si="508"/>
        <v>46302</v>
      </c>
      <c r="K721" s="43">
        <f t="shared" si="526"/>
        <v>46296</v>
      </c>
      <c r="L721" s="43">
        <f t="shared" si="522"/>
        <v>46296</v>
      </c>
      <c r="M721" s="29">
        <f t="shared" si="527"/>
        <v>46311</v>
      </c>
    </row>
    <row r="722" spans="1:13" hidden="1" x14ac:dyDescent="0.2">
      <c r="A722" s="45">
        <v>50</v>
      </c>
      <c r="B722" s="7" t="s">
        <v>1947</v>
      </c>
      <c r="C722" s="46">
        <f t="shared" si="519"/>
        <v>46270</v>
      </c>
      <c r="D722" s="47">
        <f t="shared" si="520"/>
        <v>46275</v>
      </c>
      <c r="E722" s="47">
        <f t="shared" si="529"/>
        <v>46277</v>
      </c>
      <c r="F722" s="47">
        <f t="shared" si="524"/>
        <v>46292</v>
      </c>
      <c r="G722" s="47">
        <f t="shared" si="525"/>
        <v>46294</v>
      </c>
      <c r="H722" s="47">
        <f t="shared" si="528"/>
        <v>46298</v>
      </c>
      <c r="I722" s="47">
        <f t="shared" si="523"/>
        <v>46299</v>
      </c>
      <c r="J722" s="140">
        <f t="shared" si="508"/>
        <v>46309</v>
      </c>
      <c r="K722" s="47">
        <f t="shared" si="526"/>
        <v>46303</v>
      </c>
      <c r="L722" s="126">
        <f t="shared" si="522"/>
        <v>46303</v>
      </c>
      <c r="M722" s="47">
        <f t="shared" si="527"/>
        <v>46318</v>
      </c>
    </row>
    <row r="723" spans="1:13" hidden="1" x14ac:dyDescent="0.2">
      <c r="A723" s="42">
        <v>51</v>
      </c>
      <c r="B723" s="1" t="s">
        <v>1948</v>
      </c>
      <c r="C723" s="122">
        <f t="shared" si="519"/>
        <v>46277</v>
      </c>
      <c r="D723" s="48">
        <f t="shared" si="520"/>
        <v>46282</v>
      </c>
      <c r="E723" s="48">
        <f t="shared" si="529"/>
        <v>46284</v>
      </c>
      <c r="F723" s="48">
        <f t="shared" si="524"/>
        <v>46299</v>
      </c>
      <c r="G723" s="48">
        <f t="shared" si="525"/>
        <v>46301</v>
      </c>
      <c r="H723" s="48">
        <f t="shared" si="528"/>
        <v>46305</v>
      </c>
      <c r="I723" s="48">
        <f t="shared" si="523"/>
        <v>46306</v>
      </c>
      <c r="J723" s="136">
        <f t="shared" si="508"/>
        <v>46316</v>
      </c>
      <c r="K723" s="48">
        <f t="shared" si="526"/>
        <v>46310</v>
      </c>
      <c r="L723" s="127">
        <f t="shared" si="522"/>
        <v>46310</v>
      </c>
      <c r="M723" s="48">
        <f t="shared" si="527"/>
        <v>46325</v>
      </c>
    </row>
    <row r="724" spans="1:13" hidden="1" x14ac:dyDescent="0.2">
      <c r="A724" s="85">
        <v>52</v>
      </c>
      <c r="B724" s="14" t="s">
        <v>1958</v>
      </c>
      <c r="C724" s="28">
        <f t="shared" si="519"/>
        <v>45647</v>
      </c>
      <c r="D724" s="43">
        <f t="shared" si="520"/>
        <v>45652</v>
      </c>
      <c r="E724" s="29">
        <v>45654</v>
      </c>
      <c r="F724" s="48">
        <f t="shared" si="524"/>
        <v>45669</v>
      </c>
      <c r="G724" s="48">
        <f t="shared" si="525"/>
        <v>45671</v>
      </c>
      <c r="H724" s="48">
        <f t="shared" si="528"/>
        <v>45675</v>
      </c>
      <c r="I724" s="48">
        <f t="shared" si="523"/>
        <v>45676</v>
      </c>
      <c r="J724" s="136">
        <f t="shared" si="508"/>
        <v>45686</v>
      </c>
      <c r="K724" s="48">
        <f t="shared" si="526"/>
        <v>45680</v>
      </c>
      <c r="L724" s="127">
        <f t="shared" si="522"/>
        <v>45680</v>
      </c>
      <c r="M724" s="48">
        <f t="shared" si="527"/>
        <v>45695</v>
      </c>
    </row>
    <row r="725" spans="1:13" hidden="1" x14ac:dyDescent="0.2">
      <c r="A725" s="85">
        <v>1</v>
      </c>
      <c r="B725" s="14" t="s">
        <v>1959</v>
      </c>
      <c r="C725" s="28">
        <f t="shared" si="519"/>
        <v>45654</v>
      </c>
      <c r="D725" s="43">
        <f t="shared" si="520"/>
        <v>45659</v>
      </c>
      <c r="E725" s="29">
        <f>E724+7</f>
        <v>45661</v>
      </c>
      <c r="F725" s="48">
        <f t="shared" si="524"/>
        <v>45676</v>
      </c>
      <c r="G725" s="48">
        <f t="shared" si="525"/>
        <v>45678</v>
      </c>
      <c r="H725" s="48">
        <f t="shared" si="528"/>
        <v>45682</v>
      </c>
      <c r="I725" s="48">
        <f t="shared" si="523"/>
        <v>45683</v>
      </c>
      <c r="J725" s="136">
        <f t="shared" si="508"/>
        <v>45693</v>
      </c>
      <c r="K725" s="48">
        <f t="shared" si="526"/>
        <v>45687</v>
      </c>
      <c r="L725" s="127">
        <f t="shared" si="522"/>
        <v>45687</v>
      </c>
      <c r="M725" s="48">
        <f t="shared" si="527"/>
        <v>45702</v>
      </c>
    </row>
    <row r="726" spans="1:13" hidden="1" x14ac:dyDescent="0.2">
      <c r="A726" s="42">
        <v>2</v>
      </c>
      <c r="B726" s="34" t="s">
        <v>1972</v>
      </c>
      <c r="C726" s="28">
        <f t="shared" si="519"/>
        <v>45661</v>
      </c>
      <c r="D726" s="43">
        <f t="shared" si="520"/>
        <v>45666</v>
      </c>
      <c r="E726" s="29">
        <f>E725+7</f>
        <v>45668</v>
      </c>
      <c r="F726" s="48">
        <f t="shared" si="524"/>
        <v>45683</v>
      </c>
      <c r="G726" s="48">
        <f t="shared" si="525"/>
        <v>45685</v>
      </c>
      <c r="H726" s="48">
        <f t="shared" si="528"/>
        <v>45689</v>
      </c>
      <c r="I726" s="48">
        <f t="shared" si="523"/>
        <v>45690</v>
      </c>
      <c r="J726" s="136">
        <f t="shared" ref="J726:J770" si="530">E726+32</f>
        <v>45700</v>
      </c>
      <c r="K726" s="48">
        <f t="shared" si="526"/>
        <v>45694</v>
      </c>
      <c r="L726" s="127">
        <f t="shared" si="522"/>
        <v>45694</v>
      </c>
      <c r="M726" s="48">
        <f t="shared" si="527"/>
        <v>45709</v>
      </c>
    </row>
    <row r="727" spans="1:13" hidden="1" x14ac:dyDescent="0.2">
      <c r="A727" s="42">
        <v>3</v>
      </c>
      <c r="B727" s="34" t="s">
        <v>1978</v>
      </c>
      <c r="C727" s="28">
        <f t="shared" si="519"/>
        <v>45668</v>
      </c>
      <c r="D727" s="43">
        <f t="shared" si="520"/>
        <v>45673</v>
      </c>
      <c r="E727" s="29">
        <f>E726+7</f>
        <v>45675</v>
      </c>
      <c r="F727" s="48">
        <f t="shared" si="524"/>
        <v>45690</v>
      </c>
      <c r="G727" s="48">
        <f t="shared" si="525"/>
        <v>45692</v>
      </c>
      <c r="H727" s="48">
        <f t="shared" si="528"/>
        <v>45696</v>
      </c>
      <c r="I727" s="48">
        <f t="shared" si="523"/>
        <v>45697</v>
      </c>
      <c r="J727" s="136">
        <f t="shared" si="530"/>
        <v>45707</v>
      </c>
      <c r="K727" s="48">
        <f t="shared" si="526"/>
        <v>45701</v>
      </c>
      <c r="L727" s="127">
        <f t="shared" si="522"/>
        <v>45701</v>
      </c>
      <c r="M727" s="48">
        <f t="shared" si="527"/>
        <v>45716</v>
      </c>
    </row>
    <row r="728" spans="1:13" hidden="1" x14ac:dyDescent="0.2">
      <c r="A728" s="42">
        <v>4</v>
      </c>
      <c r="B728" s="34" t="s">
        <v>1979</v>
      </c>
      <c r="C728" s="28">
        <f t="shared" si="519"/>
        <v>45675</v>
      </c>
      <c r="D728" s="43">
        <f t="shared" si="520"/>
        <v>45680</v>
      </c>
      <c r="E728" s="29">
        <f t="shared" ref="E728:E729" si="531">E727+7</f>
        <v>45682</v>
      </c>
      <c r="F728" s="48">
        <f t="shared" ref="F728:F770" si="532">D728+19</f>
        <v>45699</v>
      </c>
      <c r="G728" s="48">
        <f t="shared" ref="G728:G770" si="533">E728+19</f>
        <v>45701</v>
      </c>
      <c r="H728" s="48">
        <f t="shared" si="528"/>
        <v>45703</v>
      </c>
      <c r="I728" s="48">
        <f t="shared" si="523"/>
        <v>45704</v>
      </c>
      <c r="J728" s="136">
        <f t="shared" si="530"/>
        <v>45714</v>
      </c>
      <c r="K728" s="48">
        <f t="shared" si="526"/>
        <v>45708</v>
      </c>
      <c r="L728" s="127">
        <f t="shared" si="522"/>
        <v>45708</v>
      </c>
      <c r="M728" s="48">
        <f t="shared" si="527"/>
        <v>45723</v>
      </c>
    </row>
    <row r="729" spans="1:13" hidden="1" x14ac:dyDescent="0.2">
      <c r="A729" s="42">
        <v>5</v>
      </c>
      <c r="B729" s="34" t="s">
        <v>1996</v>
      </c>
      <c r="C729" s="28">
        <f t="shared" si="519"/>
        <v>45682</v>
      </c>
      <c r="D729" s="43">
        <f t="shared" si="520"/>
        <v>45687</v>
      </c>
      <c r="E729" s="29">
        <f t="shared" si="531"/>
        <v>45689</v>
      </c>
      <c r="F729" s="48">
        <f t="shared" si="532"/>
        <v>45706</v>
      </c>
      <c r="G729" s="48">
        <f t="shared" si="533"/>
        <v>45708</v>
      </c>
      <c r="H729" s="48">
        <f t="shared" si="528"/>
        <v>45710</v>
      </c>
      <c r="I729" s="48">
        <f t="shared" si="523"/>
        <v>45711</v>
      </c>
      <c r="J729" s="48">
        <f t="shared" si="530"/>
        <v>45721</v>
      </c>
      <c r="K729" s="48">
        <f t="shared" si="526"/>
        <v>45715</v>
      </c>
      <c r="L729" s="127">
        <f t="shared" ref="L729:L760" si="534">E729+26</f>
        <v>45715</v>
      </c>
      <c r="M729" s="48">
        <f t="shared" si="527"/>
        <v>45730</v>
      </c>
    </row>
    <row r="730" spans="1:13" hidden="1" x14ac:dyDescent="0.2">
      <c r="A730" s="42">
        <v>6</v>
      </c>
      <c r="B730" s="34" t="s">
        <v>1989</v>
      </c>
      <c r="C730" s="28">
        <v>45690</v>
      </c>
      <c r="D730" s="43">
        <f t="shared" si="520"/>
        <v>45695</v>
      </c>
      <c r="E730" s="29">
        <f>C730+7</f>
        <v>45697</v>
      </c>
      <c r="F730" s="48">
        <f t="shared" si="532"/>
        <v>45714</v>
      </c>
      <c r="G730" s="48">
        <f t="shared" si="533"/>
        <v>45716</v>
      </c>
      <c r="H730" s="48">
        <f t="shared" si="528"/>
        <v>45718</v>
      </c>
      <c r="I730" s="48">
        <f t="shared" si="523"/>
        <v>45719</v>
      </c>
      <c r="J730" s="48">
        <f t="shared" si="530"/>
        <v>45729</v>
      </c>
      <c r="K730" s="48">
        <f t="shared" si="526"/>
        <v>45723</v>
      </c>
      <c r="L730" s="127">
        <f t="shared" si="534"/>
        <v>45723</v>
      </c>
      <c r="M730" s="48">
        <f t="shared" si="527"/>
        <v>45738</v>
      </c>
    </row>
    <row r="731" spans="1:13" hidden="1" x14ac:dyDescent="0.2">
      <c r="A731" s="42">
        <v>7</v>
      </c>
      <c r="B731" s="34" t="s">
        <v>2015</v>
      </c>
      <c r="C731" s="28">
        <f t="shared" ref="C731:C768" si="535">E731-7</f>
        <v>45697</v>
      </c>
      <c r="D731" s="43">
        <f t="shared" si="520"/>
        <v>45702</v>
      </c>
      <c r="E731" s="29">
        <f>E730+7</f>
        <v>45704</v>
      </c>
      <c r="F731" s="48">
        <f t="shared" si="532"/>
        <v>45721</v>
      </c>
      <c r="G731" s="48">
        <f t="shared" si="533"/>
        <v>45723</v>
      </c>
      <c r="H731" s="48">
        <f t="shared" si="528"/>
        <v>45725</v>
      </c>
      <c r="I731" s="48">
        <f t="shared" si="523"/>
        <v>45726</v>
      </c>
      <c r="J731" s="48">
        <f t="shared" si="530"/>
        <v>45736</v>
      </c>
      <c r="K731" s="48">
        <f t="shared" si="526"/>
        <v>45730</v>
      </c>
      <c r="L731" s="127">
        <f t="shared" si="534"/>
        <v>45730</v>
      </c>
      <c r="M731" s="48">
        <f t="shared" si="527"/>
        <v>45745</v>
      </c>
    </row>
    <row r="732" spans="1:13" hidden="1" x14ac:dyDescent="0.2">
      <c r="A732" s="204">
        <v>8</v>
      </c>
      <c r="B732" s="40" t="s">
        <v>2059</v>
      </c>
      <c r="C732" s="28">
        <f t="shared" si="535"/>
        <v>45702</v>
      </c>
      <c r="D732" s="43">
        <f t="shared" si="520"/>
        <v>45707</v>
      </c>
      <c r="E732" s="29">
        <v>45709</v>
      </c>
      <c r="F732" s="29">
        <f t="shared" si="532"/>
        <v>45726</v>
      </c>
      <c r="G732" s="29">
        <f t="shared" si="533"/>
        <v>45728</v>
      </c>
      <c r="H732" s="29">
        <f t="shared" si="528"/>
        <v>45730</v>
      </c>
      <c r="I732" s="29">
        <f t="shared" si="523"/>
        <v>45731</v>
      </c>
      <c r="J732" s="29">
        <f t="shared" si="530"/>
        <v>45741</v>
      </c>
      <c r="K732" s="29">
        <f t="shared" si="526"/>
        <v>45735</v>
      </c>
      <c r="L732" s="43">
        <f t="shared" si="534"/>
        <v>45735</v>
      </c>
      <c r="M732" s="29">
        <f t="shared" si="527"/>
        <v>45750</v>
      </c>
    </row>
    <row r="733" spans="1:13" hidden="1" x14ac:dyDescent="0.2">
      <c r="A733" s="204">
        <v>9</v>
      </c>
      <c r="B733" s="40" t="s">
        <v>2034</v>
      </c>
      <c r="C733" s="28">
        <f t="shared" si="535"/>
        <v>45711</v>
      </c>
      <c r="D733" s="43">
        <f t="shared" si="520"/>
        <v>45716</v>
      </c>
      <c r="E733" s="29">
        <v>45718</v>
      </c>
      <c r="F733" s="29">
        <f t="shared" si="532"/>
        <v>45735</v>
      </c>
      <c r="G733" s="29">
        <f t="shared" si="533"/>
        <v>45737</v>
      </c>
      <c r="H733" s="29">
        <f t="shared" si="528"/>
        <v>45739</v>
      </c>
      <c r="I733" s="29">
        <f t="shared" si="523"/>
        <v>45740</v>
      </c>
      <c r="J733" s="29">
        <f t="shared" si="530"/>
        <v>45750</v>
      </c>
      <c r="K733" s="29">
        <f t="shared" si="526"/>
        <v>45744</v>
      </c>
      <c r="L733" s="43">
        <f t="shared" si="534"/>
        <v>45744</v>
      </c>
      <c r="M733" s="29">
        <f t="shared" si="527"/>
        <v>45759</v>
      </c>
    </row>
    <row r="734" spans="1:13" hidden="1" x14ac:dyDescent="0.2">
      <c r="A734" s="204">
        <v>10</v>
      </c>
      <c r="B734" s="40" t="s">
        <v>2072</v>
      </c>
      <c r="C734" s="28">
        <f t="shared" si="535"/>
        <v>45718</v>
      </c>
      <c r="D734" s="43">
        <f t="shared" si="520"/>
        <v>45723</v>
      </c>
      <c r="E734" s="29">
        <f>E733+7</f>
        <v>45725</v>
      </c>
      <c r="F734" s="29">
        <f t="shared" si="532"/>
        <v>45742</v>
      </c>
      <c r="G734" s="29">
        <f t="shared" si="533"/>
        <v>45744</v>
      </c>
      <c r="H734" s="29">
        <f t="shared" si="528"/>
        <v>45746</v>
      </c>
      <c r="I734" s="29">
        <f t="shared" si="523"/>
        <v>45747</v>
      </c>
      <c r="J734" s="29">
        <f t="shared" si="530"/>
        <v>45757</v>
      </c>
      <c r="K734" s="29">
        <f t="shared" si="526"/>
        <v>45751</v>
      </c>
      <c r="L734" s="43">
        <f t="shared" si="534"/>
        <v>45751</v>
      </c>
      <c r="M734" s="29">
        <f t="shared" si="527"/>
        <v>45766</v>
      </c>
    </row>
    <row r="735" spans="1:13" hidden="1" x14ac:dyDescent="0.2">
      <c r="A735" s="204">
        <v>11</v>
      </c>
      <c r="B735" s="40" t="s">
        <v>2091</v>
      </c>
      <c r="C735" s="28">
        <f t="shared" si="535"/>
        <v>45725</v>
      </c>
      <c r="D735" s="43">
        <f t="shared" si="520"/>
        <v>45730</v>
      </c>
      <c r="E735" s="29">
        <f t="shared" ref="E735:E746" si="536">E734+7</f>
        <v>45732</v>
      </c>
      <c r="F735" s="29">
        <f t="shared" si="532"/>
        <v>45749</v>
      </c>
      <c r="G735" s="29">
        <f t="shared" si="533"/>
        <v>45751</v>
      </c>
      <c r="H735" s="29">
        <f t="shared" si="528"/>
        <v>45753</v>
      </c>
      <c r="I735" s="29">
        <f t="shared" si="523"/>
        <v>45754</v>
      </c>
      <c r="J735" s="29">
        <f t="shared" si="530"/>
        <v>45764</v>
      </c>
      <c r="K735" s="29">
        <f t="shared" si="526"/>
        <v>45758</v>
      </c>
      <c r="L735" s="43">
        <f t="shared" si="534"/>
        <v>45758</v>
      </c>
      <c r="M735" s="29">
        <f t="shared" si="527"/>
        <v>45773</v>
      </c>
    </row>
    <row r="736" spans="1:13" hidden="1" x14ac:dyDescent="0.2">
      <c r="A736" s="204">
        <v>12</v>
      </c>
      <c r="B736" s="40" t="s">
        <v>2092</v>
      </c>
      <c r="C736" s="28">
        <f t="shared" si="535"/>
        <v>45732</v>
      </c>
      <c r="D736" s="43">
        <f t="shared" si="520"/>
        <v>45737</v>
      </c>
      <c r="E736" s="29">
        <f t="shared" si="536"/>
        <v>45739</v>
      </c>
      <c r="F736" s="29">
        <f t="shared" si="532"/>
        <v>45756</v>
      </c>
      <c r="G736" s="29">
        <f t="shared" si="533"/>
        <v>45758</v>
      </c>
      <c r="H736" s="29">
        <f t="shared" si="528"/>
        <v>45760</v>
      </c>
      <c r="I736" s="29">
        <f t="shared" si="523"/>
        <v>45761</v>
      </c>
      <c r="J736" s="29">
        <f t="shared" si="530"/>
        <v>45771</v>
      </c>
      <c r="K736" s="29">
        <f t="shared" si="526"/>
        <v>45765</v>
      </c>
      <c r="L736" s="43">
        <f t="shared" si="534"/>
        <v>45765</v>
      </c>
      <c r="M736" s="29">
        <f t="shared" si="527"/>
        <v>45780</v>
      </c>
    </row>
    <row r="737" spans="1:13" hidden="1" x14ac:dyDescent="0.2">
      <c r="A737" s="204">
        <v>13</v>
      </c>
      <c r="B737" s="40" t="s">
        <v>2093</v>
      </c>
      <c r="C737" s="28">
        <f t="shared" si="535"/>
        <v>45739</v>
      </c>
      <c r="D737" s="43">
        <f t="shared" si="520"/>
        <v>45744</v>
      </c>
      <c r="E737" s="29">
        <f t="shared" si="536"/>
        <v>45746</v>
      </c>
      <c r="F737" s="29">
        <f t="shared" si="532"/>
        <v>45763</v>
      </c>
      <c r="G737" s="29">
        <f t="shared" si="533"/>
        <v>45765</v>
      </c>
      <c r="H737" s="29">
        <f t="shared" si="528"/>
        <v>45767</v>
      </c>
      <c r="I737" s="29">
        <f t="shared" si="523"/>
        <v>45768</v>
      </c>
      <c r="J737" s="29">
        <f t="shared" si="530"/>
        <v>45778</v>
      </c>
      <c r="K737" s="29">
        <f t="shared" si="526"/>
        <v>45772</v>
      </c>
      <c r="L737" s="43">
        <f t="shared" si="534"/>
        <v>45772</v>
      </c>
      <c r="M737" s="29">
        <f t="shared" si="527"/>
        <v>45787</v>
      </c>
    </row>
    <row r="738" spans="1:13" hidden="1" x14ac:dyDescent="0.2">
      <c r="A738" s="204">
        <v>14</v>
      </c>
      <c r="B738" s="40" t="s">
        <v>2094</v>
      </c>
      <c r="C738" s="28">
        <f t="shared" si="535"/>
        <v>45746</v>
      </c>
      <c r="D738" s="43">
        <f t="shared" si="520"/>
        <v>45751</v>
      </c>
      <c r="E738" s="29">
        <f t="shared" si="536"/>
        <v>45753</v>
      </c>
      <c r="F738" s="29">
        <f t="shared" si="532"/>
        <v>45770</v>
      </c>
      <c r="G738" s="29">
        <f t="shared" si="533"/>
        <v>45772</v>
      </c>
      <c r="H738" s="29">
        <f t="shared" si="528"/>
        <v>45774</v>
      </c>
      <c r="I738" s="29">
        <f t="shared" ref="I738:I766" si="537">E738+22</f>
        <v>45775</v>
      </c>
      <c r="J738" s="29">
        <f t="shared" si="530"/>
        <v>45785</v>
      </c>
      <c r="K738" s="29">
        <f t="shared" si="526"/>
        <v>45779</v>
      </c>
      <c r="L738" s="43">
        <f t="shared" si="534"/>
        <v>45779</v>
      </c>
      <c r="M738" s="29">
        <f t="shared" si="527"/>
        <v>45794</v>
      </c>
    </row>
    <row r="739" spans="1:13" hidden="1" x14ac:dyDescent="0.2">
      <c r="A739" s="204">
        <v>15</v>
      </c>
      <c r="B739" s="40" t="s">
        <v>2095</v>
      </c>
      <c r="C739" s="28">
        <f t="shared" si="535"/>
        <v>45753</v>
      </c>
      <c r="D739" s="43">
        <f t="shared" si="520"/>
        <v>45758</v>
      </c>
      <c r="E739" s="29">
        <f t="shared" si="536"/>
        <v>45760</v>
      </c>
      <c r="F739" s="29">
        <f t="shared" si="532"/>
        <v>45777</v>
      </c>
      <c r="G739" s="29">
        <f t="shared" si="533"/>
        <v>45779</v>
      </c>
      <c r="H739" s="29">
        <f t="shared" si="528"/>
        <v>45781</v>
      </c>
      <c r="I739" s="29">
        <f t="shared" si="537"/>
        <v>45782</v>
      </c>
      <c r="J739" s="29">
        <f t="shared" si="530"/>
        <v>45792</v>
      </c>
      <c r="K739" s="29">
        <f t="shared" ref="K739:K770" si="538">E739+26</f>
        <v>45786</v>
      </c>
      <c r="L739" s="43">
        <f t="shared" si="534"/>
        <v>45786</v>
      </c>
      <c r="M739" s="29">
        <f t="shared" ref="M739:M766" si="539">E739+41</f>
        <v>45801</v>
      </c>
    </row>
    <row r="740" spans="1:13" hidden="1" x14ac:dyDescent="0.2">
      <c r="A740" s="204">
        <v>16</v>
      </c>
      <c r="B740" s="40" t="s">
        <v>2096</v>
      </c>
      <c r="C740" s="28">
        <f t="shared" si="535"/>
        <v>45760</v>
      </c>
      <c r="D740" s="43">
        <f t="shared" si="520"/>
        <v>45765</v>
      </c>
      <c r="E740" s="29">
        <f t="shared" si="536"/>
        <v>45767</v>
      </c>
      <c r="F740" s="29">
        <f t="shared" si="532"/>
        <v>45784</v>
      </c>
      <c r="G740" s="29">
        <f t="shared" si="533"/>
        <v>45786</v>
      </c>
      <c r="H740" s="29">
        <f t="shared" si="528"/>
        <v>45788</v>
      </c>
      <c r="I740" s="29">
        <f t="shared" si="537"/>
        <v>45789</v>
      </c>
      <c r="J740" s="29">
        <f t="shared" si="530"/>
        <v>45799</v>
      </c>
      <c r="K740" s="29">
        <f t="shared" si="538"/>
        <v>45793</v>
      </c>
      <c r="L740" s="43">
        <f t="shared" si="534"/>
        <v>45793</v>
      </c>
      <c r="M740" s="29">
        <f t="shared" si="539"/>
        <v>45808</v>
      </c>
    </row>
    <row r="741" spans="1:13" hidden="1" x14ac:dyDescent="0.2">
      <c r="A741" s="204">
        <v>17</v>
      </c>
      <c r="B741" s="40" t="s">
        <v>2109</v>
      </c>
      <c r="C741" s="28">
        <f t="shared" si="535"/>
        <v>45767</v>
      </c>
      <c r="D741" s="43">
        <f t="shared" ref="D741" si="540">E741-2</f>
        <v>45772</v>
      </c>
      <c r="E741" s="29">
        <f t="shared" si="536"/>
        <v>45774</v>
      </c>
      <c r="F741" s="29">
        <f t="shared" si="532"/>
        <v>45791</v>
      </c>
      <c r="G741" s="29">
        <f t="shared" si="533"/>
        <v>45793</v>
      </c>
      <c r="H741" s="29">
        <f t="shared" si="528"/>
        <v>45795</v>
      </c>
      <c r="I741" s="29">
        <f t="shared" si="537"/>
        <v>45796</v>
      </c>
      <c r="J741" s="29">
        <f t="shared" si="530"/>
        <v>45806</v>
      </c>
      <c r="K741" s="29">
        <f t="shared" si="538"/>
        <v>45800</v>
      </c>
      <c r="L741" s="43">
        <f t="shared" si="534"/>
        <v>45800</v>
      </c>
      <c r="M741" s="29">
        <f t="shared" si="539"/>
        <v>45815</v>
      </c>
    </row>
    <row r="742" spans="1:13" hidden="1" x14ac:dyDescent="0.2">
      <c r="A742" s="204">
        <v>18</v>
      </c>
      <c r="B742" s="40" t="s">
        <v>2110</v>
      </c>
      <c r="C742" s="28">
        <f t="shared" si="535"/>
        <v>45774</v>
      </c>
      <c r="D742" s="43">
        <f t="shared" ref="D742:D749" si="541">E742-2</f>
        <v>45779</v>
      </c>
      <c r="E742" s="29">
        <f t="shared" si="536"/>
        <v>45781</v>
      </c>
      <c r="F742" s="29">
        <f t="shared" si="532"/>
        <v>45798</v>
      </c>
      <c r="G742" s="29">
        <f t="shared" si="533"/>
        <v>45800</v>
      </c>
      <c r="H742" s="29">
        <f t="shared" si="528"/>
        <v>45802</v>
      </c>
      <c r="I742" s="29">
        <f t="shared" si="537"/>
        <v>45803</v>
      </c>
      <c r="J742" s="29">
        <f t="shared" si="530"/>
        <v>45813</v>
      </c>
      <c r="K742" s="29">
        <f t="shared" si="538"/>
        <v>45807</v>
      </c>
      <c r="L742" s="43">
        <f t="shared" si="534"/>
        <v>45807</v>
      </c>
      <c r="M742" s="29">
        <f t="shared" si="539"/>
        <v>45822</v>
      </c>
    </row>
    <row r="743" spans="1:13" hidden="1" x14ac:dyDescent="0.2">
      <c r="A743" s="204">
        <v>19</v>
      </c>
      <c r="B743" s="40" t="s">
        <v>2118</v>
      </c>
      <c r="C743" s="28">
        <f t="shared" si="535"/>
        <v>45781</v>
      </c>
      <c r="D743" s="43">
        <f t="shared" si="541"/>
        <v>45786</v>
      </c>
      <c r="E743" s="29">
        <f t="shared" si="536"/>
        <v>45788</v>
      </c>
      <c r="F743" s="29">
        <f t="shared" si="532"/>
        <v>45805</v>
      </c>
      <c r="G743" s="29">
        <f t="shared" si="533"/>
        <v>45807</v>
      </c>
      <c r="H743" s="29">
        <f t="shared" si="528"/>
        <v>45809</v>
      </c>
      <c r="I743" s="29">
        <f t="shared" si="537"/>
        <v>45810</v>
      </c>
      <c r="J743" s="29">
        <f t="shared" si="530"/>
        <v>45820</v>
      </c>
      <c r="K743" s="29">
        <f t="shared" si="538"/>
        <v>45814</v>
      </c>
      <c r="L743" s="43">
        <f t="shared" si="534"/>
        <v>45814</v>
      </c>
      <c r="M743" s="29">
        <f t="shared" si="539"/>
        <v>45829</v>
      </c>
    </row>
    <row r="744" spans="1:13" hidden="1" x14ac:dyDescent="0.2">
      <c r="A744" s="204">
        <v>20</v>
      </c>
      <c r="B744" s="40" t="s">
        <v>2130</v>
      </c>
      <c r="C744" s="28">
        <f t="shared" si="535"/>
        <v>45788</v>
      </c>
      <c r="D744" s="43">
        <f t="shared" si="541"/>
        <v>45793</v>
      </c>
      <c r="E744" s="29">
        <f t="shared" si="536"/>
        <v>45795</v>
      </c>
      <c r="F744" s="29">
        <f t="shared" si="532"/>
        <v>45812</v>
      </c>
      <c r="G744" s="29">
        <f t="shared" si="533"/>
        <v>45814</v>
      </c>
      <c r="H744" s="29">
        <f t="shared" ref="H744:H766" si="542">E744+21</f>
        <v>45816</v>
      </c>
      <c r="I744" s="29">
        <f t="shared" si="537"/>
        <v>45817</v>
      </c>
      <c r="J744" s="29">
        <f t="shared" si="530"/>
        <v>45827</v>
      </c>
      <c r="K744" s="29">
        <f t="shared" si="538"/>
        <v>45821</v>
      </c>
      <c r="L744" s="43">
        <f t="shared" si="534"/>
        <v>45821</v>
      </c>
      <c r="M744" s="29">
        <f t="shared" si="539"/>
        <v>45836</v>
      </c>
    </row>
    <row r="745" spans="1:13" hidden="1" x14ac:dyDescent="0.2">
      <c r="A745" s="204">
        <v>21</v>
      </c>
      <c r="B745" s="40" t="s">
        <v>2137</v>
      </c>
      <c r="C745" s="28">
        <f t="shared" si="535"/>
        <v>45795</v>
      </c>
      <c r="D745" s="43">
        <f t="shared" si="541"/>
        <v>45800</v>
      </c>
      <c r="E745" s="29">
        <f t="shared" si="536"/>
        <v>45802</v>
      </c>
      <c r="F745" s="29">
        <f t="shared" si="532"/>
        <v>45819</v>
      </c>
      <c r="G745" s="29">
        <f t="shared" si="533"/>
        <v>45821</v>
      </c>
      <c r="H745" s="29">
        <f t="shared" si="542"/>
        <v>45823</v>
      </c>
      <c r="I745" s="29">
        <f t="shared" si="537"/>
        <v>45824</v>
      </c>
      <c r="J745" s="29">
        <f t="shared" si="530"/>
        <v>45834</v>
      </c>
      <c r="K745" s="29">
        <f t="shared" si="538"/>
        <v>45828</v>
      </c>
      <c r="L745" s="43">
        <f t="shared" si="534"/>
        <v>45828</v>
      </c>
      <c r="M745" s="29">
        <f t="shared" si="539"/>
        <v>45843</v>
      </c>
    </row>
    <row r="746" spans="1:13" hidden="1" x14ac:dyDescent="0.2">
      <c r="A746" s="204">
        <v>22</v>
      </c>
      <c r="B746" s="40" t="s">
        <v>2144</v>
      </c>
      <c r="C746" s="28">
        <f t="shared" si="535"/>
        <v>45802</v>
      </c>
      <c r="D746" s="43">
        <f t="shared" si="541"/>
        <v>45807</v>
      </c>
      <c r="E746" s="29">
        <f t="shared" si="536"/>
        <v>45809</v>
      </c>
      <c r="F746" s="29">
        <f t="shared" si="532"/>
        <v>45826</v>
      </c>
      <c r="G746" s="29">
        <f t="shared" si="533"/>
        <v>45828</v>
      </c>
      <c r="H746" s="29">
        <f t="shared" si="542"/>
        <v>45830</v>
      </c>
      <c r="I746" s="29">
        <f t="shared" si="537"/>
        <v>45831</v>
      </c>
      <c r="J746" s="29">
        <f t="shared" si="530"/>
        <v>45841</v>
      </c>
      <c r="K746" s="29">
        <f t="shared" si="538"/>
        <v>45835</v>
      </c>
      <c r="L746" s="43">
        <f t="shared" si="534"/>
        <v>45835</v>
      </c>
      <c r="M746" s="29">
        <f t="shared" si="539"/>
        <v>45850</v>
      </c>
    </row>
    <row r="747" spans="1:13" hidden="1" x14ac:dyDescent="0.2">
      <c r="A747" s="204">
        <v>23</v>
      </c>
      <c r="B747" s="40" t="s">
        <v>2154</v>
      </c>
      <c r="C747" s="28">
        <f t="shared" si="535"/>
        <v>45809</v>
      </c>
      <c r="D747" s="43">
        <f t="shared" si="541"/>
        <v>45814</v>
      </c>
      <c r="E747" s="29">
        <f>E746+7</f>
        <v>45816</v>
      </c>
      <c r="F747" s="29">
        <f t="shared" si="532"/>
        <v>45833</v>
      </c>
      <c r="G747" s="29">
        <f t="shared" si="533"/>
        <v>45835</v>
      </c>
      <c r="H747" s="29">
        <f t="shared" si="542"/>
        <v>45837</v>
      </c>
      <c r="I747" s="29">
        <f t="shared" si="537"/>
        <v>45838</v>
      </c>
      <c r="J747" s="29">
        <f t="shared" si="530"/>
        <v>45848</v>
      </c>
      <c r="K747" s="29">
        <f t="shared" si="538"/>
        <v>45842</v>
      </c>
      <c r="L747" s="43">
        <f t="shared" si="534"/>
        <v>45842</v>
      </c>
      <c r="M747" s="29">
        <f t="shared" si="539"/>
        <v>45857</v>
      </c>
    </row>
    <row r="748" spans="1:13" hidden="1" x14ac:dyDescent="0.2">
      <c r="A748" s="204">
        <v>24</v>
      </c>
      <c r="B748" s="40" t="s">
        <v>2174</v>
      </c>
      <c r="C748" s="28">
        <f t="shared" si="535"/>
        <v>45816</v>
      </c>
      <c r="D748" s="43">
        <f t="shared" si="541"/>
        <v>45821</v>
      </c>
      <c r="E748" s="29">
        <f>E747+7</f>
        <v>45823</v>
      </c>
      <c r="F748" s="29">
        <f t="shared" si="532"/>
        <v>45840</v>
      </c>
      <c r="G748" s="29">
        <f t="shared" si="533"/>
        <v>45842</v>
      </c>
      <c r="H748" s="29">
        <f t="shared" si="542"/>
        <v>45844</v>
      </c>
      <c r="I748" s="29">
        <f t="shared" si="537"/>
        <v>45845</v>
      </c>
      <c r="J748" s="29">
        <f t="shared" si="530"/>
        <v>45855</v>
      </c>
      <c r="K748" s="29">
        <f t="shared" si="538"/>
        <v>45849</v>
      </c>
      <c r="L748" s="43">
        <f t="shared" si="534"/>
        <v>45849</v>
      </c>
      <c r="M748" s="29">
        <f t="shared" si="539"/>
        <v>45864</v>
      </c>
    </row>
    <row r="749" spans="1:13" hidden="1" x14ac:dyDescent="0.2">
      <c r="A749" s="204">
        <v>25</v>
      </c>
      <c r="B749" s="40" t="s">
        <v>2189</v>
      </c>
      <c r="C749" s="28">
        <f t="shared" si="535"/>
        <v>45823</v>
      </c>
      <c r="D749" s="43">
        <f t="shared" si="541"/>
        <v>45828</v>
      </c>
      <c r="E749" s="29">
        <f>E748+7</f>
        <v>45830</v>
      </c>
      <c r="F749" s="29">
        <f t="shared" si="532"/>
        <v>45847</v>
      </c>
      <c r="G749" s="29">
        <f t="shared" si="533"/>
        <v>45849</v>
      </c>
      <c r="H749" s="29">
        <f t="shared" si="542"/>
        <v>45851</v>
      </c>
      <c r="I749" s="29">
        <f t="shared" si="537"/>
        <v>45852</v>
      </c>
      <c r="J749" s="29">
        <f t="shared" si="530"/>
        <v>45862</v>
      </c>
      <c r="K749" s="29">
        <f t="shared" si="538"/>
        <v>45856</v>
      </c>
      <c r="L749" s="43">
        <f t="shared" si="534"/>
        <v>45856</v>
      </c>
      <c r="M749" s="29">
        <f t="shared" si="539"/>
        <v>45871</v>
      </c>
    </row>
    <row r="750" spans="1:13" hidden="1" x14ac:dyDescent="0.2">
      <c r="A750" s="204">
        <v>26</v>
      </c>
      <c r="B750" s="40" t="s">
        <v>2200</v>
      </c>
      <c r="C750" s="28">
        <f t="shared" si="535"/>
        <v>45830</v>
      </c>
      <c r="D750" s="43">
        <f t="shared" ref="D750" si="543">E750-2</f>
        <v>45835</v>
      </c>
      <c r="E750" s="29">
        <f t="shared" ref="E750:E767" si="544">E749+7</f>
        <v>45837</v>
      </c>
      <c r="F750" s="29">
        <f t="shared" si="532"/>
        <v>45854</v>
      </c>
      <c r="G750" s="29">
        <f t="shared" si="533"/>
        <v>45856</v>
      </c>
      <c r="H750" s="29">
        <f t="shared" si="542"/>
        <v>45858</v>
      </c>
      <c r="I750" s="29">
        <f t="shared" si="537"/>
        <v>45859</v>
      </c>
      <c r="J750" s="29">
        <f t="shared" si="530"/>
        <v>45869</v>
      </c>
      <c r="K750" s="29">
        <f t="shared" si="538"/>
        <v>45863</v>
      </c>
      <c r="L750" s="43">
        <f t="shared" si="534"/>
        <v>45863</v>
      </c>
      <c r="M750" s="29">
        <f t="shared" si="539"/>
        <v>45878</v>
      </c>
    </row>
    <row r="751" spans="1:13" hidden="1" x14ac:dyDescent="0.2">
      <c r="A751" s="204">
        <v>27</v>
      </c>
      <c r="B751" s="40" t="s">
        <v>2213</v>
      </c>
      <c r="C751" s="28">
        <f t="shared" si="535"/>
        <v>45837</v>
      </c>
      <c r="D751" s="43">
        <f t="shared" ref="D751" si="545">E751-2</f>
        <v>45842</v>
      </c>
      <c r="E751" s="29">
        <f t="shared" si="544"/>
        <v>45844</v>
      </c>
      <c r="F751" s="29">
        <f t="shared" si="532"/>
        <v>45861</v>
      </c>
      <c r="G751" s="29">
        <f t="shared" si="533"/>
        <v>45863</v>
      </c>
      <c r="H751" s="29">
        <f t="shared" si="542"/>
        <v>45865</v>
      </c>
      <c r="I751" s="29">
        <f t="shared" si="537"/>
        <v>45866</v>
      </c>
      <c r="J751" s="29">
        <f t="shared" si="530"/>
        <v>45876</v>
      </c>
      <c r="K751" s="29">
        <f t="shared" si="538"/>
        <v>45870</v>
      </c>
      <c r="L751" s="43">
        <f t="shared" si="534"/>
        <v>45870</v>
      </c>
      <c r="M751" s="29">
        <f t="shared" si="539"/>
        <v>45885</v>
      </c>
    </row>
    <row r="752" spans="1:13" hidden="1" x14ac:dyDescent="0.2">
      <c r="A752" s="204">
        <v>28</v>
      </c>
      <c r="B752" s="40" t="s">
        <v>2223</v>
      </c>
      <c r="C752" s="28">
        <f t="shared" si="535"/>
        <v>45844</v>
      </c>
      <c r="D752" s="43">
        <f t="shared" ref="D752" si="546">E752-2</f>
        <v>45849</v>
      </c>
      <c r="E752" s="29">
        <f t="shared" si="544"/>
        <v>45851</v>
      </c>
      <c r="F752" s="29">
        <f t="shared" si="532"/>
        <v>45868</v>
      </c>
      <c r="G752" s="29">
        <f t="shared" si="533"/>
        <v>45870</v>
      </c>
      <c r="H752" s="29">
        <f t="shared" si="542"/>
        <v>45872</v>
      </c>
      <c r="I752" s="29">
        <f t="shared" si="537"/>
        <v>45873</v>
      </c>
      <c r="J752" s="29">
        <f t="shared" si="530"/>
        <v>45883</v>
      </c>
      <c r="K752" s="29">
        <f t="shared" si="538"/>
        <v>45877</v>
      </c>
      <c r="L752" s="43">
        <f t="shared" si="534"/>
        <v>45877</v>
      </c>
      <c r="M752" s="29">
        <f t="shared" si="539"/>
        <v>45892</v>
      </c>
    </row>
    <row r="753" spans="1:13" hidden="1" x14ac:dyDescent="0.2">
      <c r="A753" s="204">
        <v>29</v>
      </c>
      <c r="B753" s="40" t="s">
        <v>2232</v>
      </c>
      <c r="C753" s="28">
        <f t="shared" si="535"/>
        <v>45851</v>
      </c>
      <c r="D753" s="43">
        <f t="shared" ref="D753" si="547">E753-2</f>
        <v>45856</v>
      </c>
      <c r="E753" s="29">
        <f t="shared" si="544"/>
        <v>45858</v>
      </c>
      <c r="F753" s="29">
        <f t="shared" si="532"/>
        <v>45875</v>
      </c>
      <c r="G753" s="29">
        <f t="shared" si="533"/>
        <v>45877</v>
      </c>
      <c r="H753" s="29">
        <f t="shared" si="542"/>
        <v>45879</v>
      </c>
      <c r="I753" s="29">
        <f t="shared" si="537"/>
        <v>45880</v>
      </c>
      <c r="J753" s="29">
        <f t="shared" si="530"/>
        <v>45890</v>
      </c>
      <c r="K753" s="29">
        <f t="shared" si="538"/>
        <v>45884</v>
      </c>
      <c r="L753" s="43">
        <f t="shared" si="534"/>
        <v>45884</v>
      </c>
      <c r="M753" s="29">
        <f t="shared" si="539"/>
        <v>45899</v>
      </c>
    </row>
    <row r="754" spans="1:13" hidden="1" x14ac:dyDescent="0.2">
      <c r="A754" s="204">
        <v>30</v>
      </c>
      <c r="B754" s="40" t="s">
        <v>2251</v>
      </c>
      <c r="C754" s="28">
        <f t="shared" si="535"/>
        <v>45858</v>
      </c>
      <c r="D754" s="43">
        <f t="shared" ref="D754" si="548">E754-2</f>
        <v>45863</v>
      </c>
      <c r="E754" s="29">
        <f t="shared" si="544"/>
        <v>45865</v>
      </c>
      <c r="F754" s="29">
        <f t="shared" si="532"/>
        <v>45882</v>
      </c>
      <c r="G754" s="29">
        <f t="shared" si="533"/>
        <v>45884</v>
      </c>
      <c r="H754" s="29">
        <f t="shared" si="542"/>
        <v>45886</v>
      </c>
      <c r="I754" s="29">
        <f t="shared" si="537"/>
        <v>45887</v>
      </c>
      <c r="J754" s="29">
        <f t="shared" si="530"/>
        <v>45897</v>
      </c>
      <c r="K754" s="29">
        <f t="shared" si="538"/>
        <v>45891</v>
      </c>
      <c r="L754" s="43">
        <f t="shared" si="534"/>
        <v>45891</v>
      </c>
      <c r="M754" s="29">
        <f t="shared" si="539"/>
        <v>45906</v>
      </c>
    </row>
    <row r="755" spans="1:13" hidden="1" x14ac:dyDescent="0.2">
      <c r="A755" s="204">
        <v>31</v>
      </c>
      <c r="B755" s="40" t="s">
        <v>2252</v>
      </c>
      <c r="C755" s="28">
        <f t="shared" si="535"/>
        <v>45865</v>
      </c>
      <c r="D755" s="43">
        <f t="shared" ref="D755" si="549">E755-2</f>
        <v>45870</v>
      </c>
      <c r="E755" s="29">
        <f t="shared" si="544"/>
        <v>45872</v>
      </c>
      <c r="F755" s="29">
        <f t="shared" si="532"/>
        <v>45889</v>
      </c>
      <c r="G755" s="29">
        <f t="shared" si="533"/>
        <v>45891</v>
      </c>
      <c r="H755" s="29">
        <f t="shared" si="542"/>
        <v>45893</v>
      </c>
      <c r="I755" s="29">
        <f t="shared" si="537"/>
        <v>45894</v>
      </c>
      <c r="J755" s="29">
        <f t="shared" si="530"/>
        <v>45904</v>
      </c>
      <c r="K755" s="29">
        <f t="shared" si="538"/>
        <v>45898</v>
      </c>
      <c r="L755" s="43">
        <f t="shared" si="534"/>
        <v>45898</v>
      </c>
      <c r="M755" s="29">
        <f t="shared" si="539"/>
        <v>45913</v>
      </c>
    </row>
    <row r="756" spans="1:13" hidden="1" x14ac:dyDescent="0.2">
      <c r="A756" s="204">
        <v>32</v>
      </c>
      <c r="B756" s="40" t="s">
        <v>2262</v>
      </c>
      <c r="C756" s="28">
        <f t="shared" si="535"/>
        <v>45872</v>
      </c>
      <c r="D756" s="43">
        <f t="shared" ref="D756" si="550">E756-2</f>
        <v>45877</v>
      </c>
      <c r="E756" s="29">
        <f t="shared" si="544"/>
        <v>45879</v>
      </c>
      <c r="F756" s="29">
        <f t="shared" si="532"/>
        <v>45896</v>
      </c>
      <c r="G756" s="29">
        <f t="shared" si="533"/>
        <v>45898</v>
      </c>
      <c r="H756" s="29">
        <f t="shared" si="542"/>
        <v>45900</v>
      </c>
      <c r="I756" s="29">
        <f t="shared" si="537"/>
        <v>45901</v>
      </c>
      <c r="J756" s="29">
        <f t="shared" si="530"/>
        <v>45911</v>
      </c>
      <c r="K756" s="29">
        <f t="shared" si="538"/>
        <v>45905</v>
      </c>
      <c r="L756" s="43">
        <f t="shared" si="534"/>
        <v>45905</v>
      </c>
      <c r="M756" s="29">
        <f t="shared" si="539"/>
        <v>45920</v>
      </c>
    </row>
    <row r="757" spans="1:13" hidden="1" x14ac:dyDescent="0.2">
      <c r="A757" s="204">
        <v>33</v>
      </c>
      <c r="B757" s="40" t="s">
        <v>2272</v>
      </c>
      <c r="C757" s="28">
        <f t="shared" si="535"/>
        <v>45879</v>
      </c>
      <c r="D757" s="43">
        <f t="shared" ref="D757" si="551">E757-2</f>
        <v>45884</v>
      </c>
      <c r="E757" s="29">
        <f t="shared" si="544"/>
        <v>45886</v>
      </c>
      <c r="F757" s="29">
        <f t="shared" si="532"/>
        <v>45903</v>
      </c>
      <c r="G757" s="29">
        <f t="shared" si="533"/>
        <v>45905</v>
      </c>
      <c r="H757" s="29">
        <f t="shared" si="542"/>
        <v>45907</v>
      </c>
      <c r="I757" s="29">
        <f t="shared" si="537"/>
        <v>45908</v>
      </c>
      <c r="J757" s="29">
        <f t="shared" si="530"/>
        <v>45918</v>
      </c>
      <c r="K757" s="29">
        <f t="shared" si="538"/>
        <v>45912</v>
      </c>
      <c r="L757" s="43">
        <f t="shared" si="534"/>
        <v>45912</v>
      </c>
      <c r="M757" s="29">
        <f t="shared" si="539"/>
        <v>45927</v>
      </c>
    </row>
    <row r="758" spans="1:13" hidden="1" x14ac:dyDescent="0.2">
      <c r="A758" s="204">
        <v>34</v>
      </c>
      <c r="B758" s="40" t="s">
        <v>2281</v>
      </c>
      <c r="C758" s="28">
        <f t="shared" si="535"/>
        <v>45886</v>
      </c>
      <c r="D758" s="43">
        <f t="shared" ref="D758" si="552">E758-2</f>
        <v>45891</v>
      </c>
      <c r="E758" s="29">
        <f t="shared" si="544"/>
        <v>45893</v>
      </c>
      <c r="F758" s="29">
        <f t="shared" si="532"/>
        <v>45910</v>
      </c>
      <c r="G758" s="29">
        <f t="shared" si="533"/>
        <v>45912</v>
      </c>
      <c r="H758" s="29">
        <f t="shared" si="542"/>
        <v>45914</v>
      </c>
      <c r="I758" s="29">
        <f t="shared" si="537"/>
        <v>45915</v>
      </c>
      <c r="J758" s="29">
        <f t="shared" si="530"/>
        <v>45925</v>
      </c>
      <c r="K758" s="29">
        <f t="shared" si="538"/>
        <v>45919</v>
      </c>
      <c r="L758" s="43">
        <f t="shared" si="534"/>
        <v>45919</v>
      </c>
      <c r="M758" s="29">
        <f t="shared" si="539"/>
        <v>45934</v>
      </c>
    </row>
    <row r="759" spans="1:13" hidden="1" x14ac:dyDescent="0.2">
      <c r="A759" s="204">
        <v>35</v>
      </c>
      <c r="B759" s="40" t="s">
        <v>2303</v>
      </c>
      <c r="C759" s="28">
        <f t="shared" si="535"/>
        <v>45893</v>
      </c>
      <c r="D759" s="43">
        <f t="shared" ref="D759" si="553">E759-2</f>
        <v>45898</v>
      </c>
      <c r="E759" s="29">
        <f t="shared" si="544"/>
        <v>45900</v>
      </c>
      <c r="F759" s="29">
        <f t="shared" si="532"/>
        <v>45917</v>
      </c>
      <c r="G759" s="29">
        <f t="shared" si="533"/>
        <v>45919</v>
      </c>
      <c r="H759" s="29">
        <f t="shared" si="542"/>
        <v>45921</v>
      </c>
      <c r="I759" s="29">
        <f t="shared" si="537"/>
        <v>45922</v>
      </c>
      <c r="J759" s="29">
        <f t="shared" si="530"/>
        <v>45932</v>
      </c>
      <c r="K759" s="29">
        <f t="shared" si="538"/>
        <v>45926</v>
      </c>
      <c r="L759" s="43">
        <f t="shared" si="534"/>
        <v>45926</v>
      </c>
      <c r="M759" s="29">
        <f t="shared" si="539"/>
        <v>45941</v>
      </c>
    </row>
    <row r="760" spans="1:13" hidden="1" x14ac:dyDescent="0.2">
      <c r="A760" s="204">
        <v>36</v>
      </c>
      <c r="B760" s="40" t="s">
        <v>2304</v>
      </c>
      <c r="C760" s="28">
        <f t="shared" si="535"/>
        <v>45900</v>
      </c>
      <c r="D760" s="43">
        <f t="shared" ref="D760" si="554">E760-2</f>
        <v>45905</v>
      </c>
      <c r="E760" s="29">
        <f t="shared" si="544"/>
        <v>45907</v>
      </c>
      <c r="F760" s="29">
        <f t="shared" si="532"/>
        <v>45924</v>
      </c>
      <c r="G760" s="29">
        <f t="shared" si="533"/>
        <v>45926</v>
      </c>
      <c r="H760" s="29">
        <f t="shared" si="542"/>
        <v>45928</v>
      </c>
      <c r="I760" s="29">
        <f t="shared" si="537"/>
        <v>45929</v>
      </c>
      <c r="J760" s="29">
        <f t="shared" si="530"/>
        <v>45939</v>
      </c>
      <c r="K760" s="29">
        <f t="shared" si="538"/>
        <v>45933</v>
      </c>
      <c r="L760" s="43">
        <f t="shared" si="534"/>
        <v>45933</v>
      </c>
      <c r="M760" s="29">
        <f t="shared" si="539"/>
        <v>45948</v>
      </c>
    </row>
    <row r="761" spans="1:13" hidden="1" x14ac:dyDescent="0.2">
      <c r="A761" s="204">
        <v>37</v>
      </c>
      <c r="B761" s="40" t="s">
        <v>2315</v>
      </c>
      <c r="C761" s="28">
        <f t="shared" si="535"/>
        <v>45907</v>
      </c>
      <c r="D761" s="43">
        <f t="shared" ref="D761" si="555">E761-2</f>
        <v>45912</v>
      </c>
      <c r="E761" s="29">
        <f t="shared" si="544"/>
        <v>45914</v>
      </c>
      <c r="F761" s="29">
        <f t="shared" si="532"/>
        <v>45931</v>
      </c>
      <c r="G761" s="29">
        <f t="shared" si="533"/>
        <v>45933</v>
      </c>
      <c r="H761" s="29">
        <f t="shared" si="542"/>
        <v>45935</v>
      </c>
      <c r="I761" s="29">
        <f t="shared" si="537"/>
        <v>45936</v>
      </c>
      <c r="J761" s="29">
        <f t="shared" si="530"/>
        <v>45946</v>
      </c>
      <c r="K761" s="29">
        <f t="shared" si="538"/>
        <v>45940</v>
      </c>
      <c r="L761" s="43">
        <f t="shared" ref="L761:L766" si="556">E761+26</f>
        <v>45940</v>
      </c>
      <c r="M761" s="29">
        <f t="shared" si="539"/>
        <v>45955</v>
      </c>
    </row>
    <row r="762" spans="1:13" hidden="1" x14ac:dyDescent="0.2">
      <c r="A762" s="204">
        <v>38</v>
      </c>
      <c r="B762" s="40" t="s">
        <v>2335</v>
      </c>
      <c r="C762" s="28">
        <f t="shared" si="535"/>
        <v>45914</v>
      </c>
      <c r="D762" s="43">
        <f t="shared" ref="D762" si="557">E762-2</f>
        <v>45919</v>
      </c>
      <c r="E762" s="29">
        <f t="shared" si="544"/>
        <v>45921</v>
      </c>
      <c r="F762" s="29">
        <f t="shared" si="532"/>
        <v>45938</v>
      </c>
      <c r="G762" s="29">
        <f t="shared" si="533"/>
        <v>45940</v>
      </c>
      <c r="H762" s="29">
        <f t="shared" si="542"/>
        <v>45942</v>
      </c>
      <c r="I762" s="29">
        <f t="shared" si="537"/>
        <v>45943</v>
      </c>
      <c r="J762" s="29">
        <f t="shared" si="530"/>
        <v>45953</v>
      </c>
      <c r="K762" s="29">
        <f t="shared" si="538"/>
        <v>45947</v>
      </c>
      <c r="L762" s="43">
        <f t="shared" si="556"/>
        <v>45947</v>
      </c>
      <c r="M762" s="29">
        <f t="shared" si="539"/>
        <v>45962</v>
      </c>
    </row>
    <row r="763" spans="1:13" hidden="1" x14ac:dyDescent="0.2">
      <c r="A763" s="204">
        <v>39</v>
      </c>
      <c r="B763" s="40" t="s">
        <v>2334</v>
      </c>
      <c r="C763" s="28">
        <f t="shared" si="535"/>
        <v>45921</v>
      </c>
      <c r="D763" s="43">
        <f t="shared" ref="D763" si="558">E763-2</f>
        <v>45926</v>
      </c>
      <c r="E763" s="29">
        <f t="shared" si="544"/>
        <v>45928</v>
      </c>
      <c r="F763" s="29">
        <f t="shared" si="532"/>
        <v>45945</v>
      </c>
      <c r="G763" s="29">
        <f t="shared" si="533"/>
        <v>45947</v>
      </c>
      <c r="H763" s="29">
        <f t="shared" si="542"/>
        <v>45949</v>
      </c>
      <c r="I763" s="29">
        <f t="shared" si="537"/>
        <v>45950</v>
      </c>
      <c r="J763" s="29">
        <f t="shared" si="530"/>
        <v>45960</v>
      </c>
      <c r="K763" s="29">
        <f t="shared" si="538"/>
        <v>45954</v>
      </c>
      <c r="L763" s="43">
        <f t="shared" si="556"/>
        <v>45954</v>
      </c>
      <c r="M763" s="29">
        <f t="shared" si="539"/>
        <v>45969</v>
      </c>
    </row>
    <row r="764" spans="1:13" hidden="1" x14ac:dyDescent="0.2">
      <c r="A764" s="204">
        <v>40</v>
      </c>
      <c r="B764" s="40" t="s">
        <v>2360</v>
      </c>
      <c r="C764" s="28">
        <f t="shared" si="535"/>
        <v>45928</v>
      </c>
      <c r="D764" s="43">
        <f t="shared" ref="D764" si="559">E764-2</f>
        <v>45933</v>
      </c>
      <c r="E764" s="29">
        <f t="shared" si="544"/>
        <v>45935</v>
      </c>
      <c r="F764" s="29">
        <f t="shared" si="532"/>
        <v>45952</v>
      </c>
      <c r="G764" s="29">
        <f t="shared" si="533"/>
        <v>45954</v>
      </c>
      <c r="H764" s="29">
        <f t="shared" si="542"/>
        <v>45956</v>
      </c>
      <c r="I764" s="29">
        <f t="shared" si="537"/>
        <v>45957</v>
      </c>
      <c r="J764" s="29">
        <f t="shared" si="530"/>
        <v>45967</v>
      </c>
      <c r="K764" s="29">
        <f t="shared" si="538"/>
        <v>45961</v>
      </c>
      <c r="L764" s="43">
        <f t="shared" si="556"/>
        <v>45961</v>
      </c>
      <c r="M764" s="29">
        <f t="shared" si="539"/>
        <v>45976</v>
      </c>
    </row>
    <row r="765" spans="1:13" hidden="1" x14ac:dyDescent="0.2">
      <c r="A765" s="204">
        <v>41</v>
      </c>
      <c r="B765" s="40" t="s">
        <v>2353</v>
      </c>
      <c r="C765" s="28">
        <f t="shared" si="535"/>
        <v>45935</v>
      </c>
      <c r="D765" s="43">
        <f t="shared" ref="D765" si="560">E765-2</f>
        <v>45940</v>
      </c>
      <c r="E765" s="29">
        <f t="shared" si="544"/>
        <v>45942</v>
      </c>
      <c r="F765" s="29">
        <f t="shared" si="532"/>
        <v>45959</v>
      </c>
      <c r="G765" s="29">
        <f t="shared" si="533"/>
        <v>45961</v>
      </c>
      <c r="H765" s="29">
        <f t="shared" si="542"/>
        <v>45963</v>
      </c>
      <c r="I765" s="29">
        <f t="shared" si="537"/>
        <v>45964</v>
      </c>
      <c r="J765" s="29">
        <f t="shared" si="530"/>
        <v>45974</v>
      </c>
      <c r="K765" s="29">
        <f t="shared" si="538"/>
        <v>45968</v>
      </c>
      <c r="L765" s="43">
        <f t="shared" si="556"/>
        <v>45968</v>
      </c>
      <c r="M765" s="29">
        <f t="shared" si="539"/>
        <v>45983</v>
      </c>
    </row>
    <row r="766" spans="1:13" hidden="1" x14ac:dyDescent="0.2">
      <c r="A766" s="45">
        <v>42</v>
      </c>
      <c r="B766" s="63" t="s">
        <v>2361</v>
      </c>
      <c r="C766" s="88">
        <f t="shared" si="535"/>
        <v>45942</v>
      </c>
      <c r="D766" s="27">
        <f t="shared" ref="D766" si="561">E766-2</f>
        <v>45947</v>
      </c>
      <c r="E766" s="84">
        <f t="shared" si="544"/>
        <v>45949</v>
      </c>
      <c r="F766" s="27">
        <f t="shared" si="532"/>
        <v>45966</v>
      </c>
      <c r="G766" s="27">
        <f t="shared" si="533"/>
        <v>45968</v>
      </c>
      <c r="H766" s="84">
        <f t="shared" si="542"/>
        <v>45970</v>
      </c>
      <c r="I766" s="27">
        <f t="shared" si="537"/>
        <v>45971</v>
      </c>
      <c r="J766" s="35">
        <f t="shared" si="530"/>
        <v>45981</v>
      </c>
      <c r="K766" s="44">
        <f t="shared" si="538"/>
        <v>45975</v>
      </c>
      <c r="L766" s="44">
        <f t="shared" si="556"/>
        <v>45975</v>
      </c>
      <c r="M766" s="27">
        <f t="shared" si="539"/>
        <v>45990</v>
      </c>
    </row>
    <row r="767" spans="1:13" hidden="1" x14ac:dyDescent="0.2">
      <c r="A767" s="42">
        <v>43</v>
      </c>
      <c r="B767" s="5" t="s">
        <v>2371</v>
      </c>
      <c r="C767" s="89">
        <f t="shared" si="535"/>
        <v>45949</v>
      </c>
      <c r="D767" s="29">
        <f t="shared" ref="D767" si="562">E767-2</f>
        <v>45954</v>
      </c>
      <c r="E767" s="39">
        <f t="shared" si="544"/>
        <v>45956</v>
      </c>
      <c r="F767" s="29">
        <f t="shared" si="532"/>
        <v>45973</v>
      </c>
      <c r="G767" s="29">
        <f t="shared" si="533"/>
        <v>45975</v>
      </c>
      <c r="H767" s="39">
        <f t="shared" ref="H767:H804" si="563">E767+22</f>
        <v>45978</v>
      </c>
      <c r="I767" s="29">
        <f>E767+29</f>
        <v>45985</v>
      </c>
      <c r="J767" s="36">
        <f t="shared" si="530"/>
        <v>45988</v>
      </c>
      <c r="K767" s="43">
        <f t="shared" si="538"/>
        <v>45982</v>
      </c>
      <c r="L767" s="43">
        <f t="shared" ref="L767:L804" si="564">E767+30</f>
        <v>45986</v>
      </c>
      <c r="M767" s="29">
        <f t="shared" ref="M767:M804" si="565">E767+38</f>
        <v>45994</v>
      </c>
    </row>
    <row r="768" spans="1:13" hidden="1" x14ac:dyDescent="0.2">
      <c r="A768" s="42">
        <v>44</v>
      </c>
      <c r="B768" s="5" t="s">
        <v>2379</v>
      </c>
      <c r="C768" s="89">
        <f t="shared" si="535"/>
        <v>45956</v>
      </c>
      <c r="D768" s="29">
        <f t="shared" ref="D768" si="566">E768-2</f>
        <v>45961</v>
      </c>
      <c r="E768" s="39">
        <f>E767+7</f>
        <v>45963</v>
      </c>
      <c r="F768" s="29">
        <f t="shared" si="532"/>
        <v>45980</v>
      </c>
      <c r="G768" s="29">
        <f t="shared" si="533"/>
        <v>45982</v>
      </c>
      <c r="H768" s="39">
        <f t="shared" si="563"/>
        <v>45985</v>
      </c>
      <c r="I768" s="29">
        <f>E768+29</f>
        <v>45992</v>
      </c>
      <c r="J768" s="36">
        <f t="shared" si="530"/>
        <v>45995</v>
      </c>
      <c r="K768" s="43">
        <f t="shared" si="538"/>
        <v>45989</v>
      </c>
      <c r="L768" s="43">
        <f t="shared" si="564"/>
        <v>45993</v>
      </c>
      <c r="M768" s="29">
        <f t="shared" si="565"/>
        <v>46001</v>
      </c>
    </row>
    <row r="769" spans="1:14" hidden="1" x14ac:dyDescent="0.2">
      <c r="A769" s="42">
        <v>45</v>
      </c>
      <c r="B769" s="5" t="s">
        <v>2391</v>
      </c>
      <c r="C769" s="89">
        <f>E769-7</f>
        <v>45963</v>
      </c>
      <c r="D769" s="29">
        <f>E769-2</f>
        <v>45968</v>
      </c>
      <c r="E769" s="39">
        <f>E768+7</f>
        <v>45970</v>
      </c>
      <c r="F769" s="29">
        <f t="shared" si="532"/>
        <v>45987</v>
      </c>
      <c r="G769" s="29">
        <f t="shared" si="533"/>
        <v>45989</v>
      </c>
      <c r="H769" s="39">
        <f t="shared" si="563"/>
        <v>45992</v>
      </c>
      <c r="I769" s="29">
        <f>E769+36</f>
        <v>46006</v>
      </c>
      <c r="J769" s="36">
        <f t="shared" si="530"/>
        <v>46002</v>
      </c>
      <c r="K769" s="43">
        <f t="shared" si="538"/>
        <v>45996</v>
      </c>
      <c r="L769" s="43">
        <f t="shared" si="564"/>
        <v>46000</v>
      </c>
      <c r="M769" s="29">
        <f t="shared" si="565"/>
        <v>46008</v>
      </c>
    </row>
    <row r="770" spans="1:14" hidden="1" x14ac:dyDescent="0.2">
      <c r="A770" s="42">
        <v>46</v>
      </c>
      <c r="B770" s="5" t="s">
        <v>2398</v>
      </c>
      <c r="C770" s="89">
        <f>E770-7</f>
        <v>45970</v>
      </c>
      <c r="D770" s="29">
        <f>E770-2</f>
        <v>45975</v>
      </c>
      <c r="E770" s="39">
        <f>E769+7</f>
        <v>45977</v>
      </c>
      <c r="F770" s="29">
        <f t="shared" si="532"/>
        <v>45994</v>
      </c>
      <c r="G770" s="29">
        <f t="shared" si="533"/>
        <v>45996</v>
      </c>
      <c r="H770" s="39">
        <f t="shared" si="563"/>
        <v>45999</v>
      </c>
      <c r="I770" s="29">
        <f t="shared" ref="I770:I804" si="567">E770+29</f>
        <v>46006</v>
      </c>
      <c r="J770" s="36">
        <f t="shared" si="530"/>
        <v>46009</v>
      </c>
      <c r="K770" s="43">
        <f t="shared" si="538"/>
        <v>46003</v>
      </c>
      <c r="L770" s="43">
        <f t="shared" si="564"/>
        <v>46007</v>
      </c>
      <c r="M770" s="29">
        <f t="shared" si="565"/>
        <v>46015</v>
      </c>
    </row>
    <row r="771" spans="1:14" hidden="1" x14ac:dyDescent="0.2">
      <c r="A771" s="25"/>
      <c r="B771" s="68" t="s">
        <v>2407</v>
      </c>
      <c r="C771" s="217">
        <f>E771-7</f>
        <v>-7</v>
      </c>
      <c r="D771" s="39"/>
      <c r="E771" s="39"/>
      <c r="F771" s="39"/>
      <c r="G771" s="39"/>
      <c r="H771" s="39">
        <f t="shared" si="563"/>
        <v>22</v>
      </c>
      <c r="I771" s="29">
        <f t="shared" si="567"/>
        <v>29</v>
      </c>
      <c r="J771" s="39"/>
      <c r="K771" s="39"/>
      <c r="L771" s="43">
        <f t="shared" si="564"/>
        <v>30</v>
      </c>
      <c r="M771" s="29">
        <f t="shared" si="565"/>
        <v>38</v>
      </c>
    </row>
    <row r="772" spans="1:14" hidden="1" x14ac:dyDescent="0.2">
      <c r="A772" s="59" t="s">
        <v>436</v>
      </c>
      <c r="B772" s="59" t="s">
        <v>439</v>
      </c>
      <c r="C772" s="4"/>
      <c r="D772" s="5"/>
      <c r="E772" s="5"/>
      <c r="F772" s="5"/>
      <c r="G772" s="5"/>
      <c r="H772" s="39">
        <f t="shared" si="563"/>
        <v>22</v>
      </c>
      <c r="I772" s="29">
        <f t="shared" si="567"/>
        <v>29</v>
      </c>
      <c r="J772" s="5"/>
      <c r="K772" s="5"/>
      <c r="L772" s="43">
        <f t="shared" si="564"/>
        <v>30</v>
      </c>
      <c r="M772" s="29">
        <f t="shared" si="565"/>
        <v>38</v>
      </c>
      <c r="N772" s="5"/>
    </row>
    <row r="773" spans="1:14" hidden="1" x14ac:dyDescent="0.2">
      <c r="A773" s="59" t="s">
        <v>435</v>
      </c>
      <c r="B773" s="59" t="s">
        <v>2043</v>
      </c>
      <c r="C773" s="4"/>
      <c r="D773" s="5"/>
      <c r="E773" s="5"/>
      <c r="F773" s="5"/>
      <c r="G773" s="5"/>
      <c r="H773" s="39">
        <f t="shared" si="563"/>
        <v>22</v>
      </c>
      <c r="I773" s="29">
        <f t="shared" si="567"/>
        <v>29</v>
      </c>
      <c r="J773" s="5"/>
      <c r="K773" s="5"/>
      <c r="L773" s="43">
        <f t="shared" si="564"/>
        <v>30</v>
      </c>
      <c r="M773" s="29">
        <f t="shared" si="565"/>
        <v>38</v>
      </c>
      <c r="N773" s="5"/>
    </row>
    <row r="774" spans="1:14" ht="16" hidden="1" x14ac:dyDescent="0.2">
      <c r="A774" s="66" t="s">
        <v>437</v>
      </c>
      <c r="B774" s="65" t="s">
        <v>2173</v>
      </c>
      <c r="C774" s="4"/>
      <c r="D774" s="5"/>
      <c r="E774" s="5"/>
      <c r="F774" s="5"/>
      <c r="G774" s="5"/>
      <c r="H774" s="39">
        <f t="shared" si="563"/>
        <v>22</v>
      </c>
      <c r="I774" s="29">
        <f t="shared" si="567"/>
        <v>29</v>
      </c>
      <c r="J774" s="5"/>
      <c r="K774" s="5"/>
      <c r="L774" s="43">
        <f t="shared" si="564"/>
        <v>30</v>
      </c>
      <c r="M774" s="29">
        <f t="shared" si="565"/>
        <v>38</v>
      </c>
      <c r="N774" s="5"/>
    </row>
    <row r="775" spans="1:14" ht="7.25" hidden="1" customHeight="1" x14ac:dyDescent="0.2">
      <c r="A775" s="25"/>
      <c r="B775" s="5"/>
      <c r="C775" s="82"/>
      <c r="D775" s="39"/>
      <c r="E775" s="39"/>
      <c r="F775" s="39"/>
      <c r="G775" s="39"/>
      <c r="H775" s="39">
        <f t="shared" si="563"/>
        <v>22</v>
      </c>
      <c r="I775" s="29">
        <f t="shared" si="567"/>
        <v>29</v>
      </c>
      <c r="J775" s="39"/>
      <c r="K775" s="39"/>
      <c r="L775" s="43">
        <f t="shared" si="564"/>
        <v>30</v>
      </c>
      <c r="M775" s="29">
        <f t="shared" si="565"/>
        <v>38</v>
      </c>
      <c r="N775" s="39"/>
    </row>
    <row r="776" spans="1:14" hidden="1" x14ac:dyDescent="0.2">
      <c r="A776" s="477" t="s">
        <v>434</v>
      </c>
      <c r="B776" s="479" t="s">
        <v>431</v>
      </c>
      <c r="C776" s="477" t="s">
        <v>0</v>
      </c>
      <c r="D776" s="477" t="s">
        <v>2037</v>
      </c>
      <c r="E776" s="64" t="s">
        <v>1629</v>
      </c>
      <c r="H776" s="39" t="e">
        <f t="shared" si="563"/>
        <v>#VALUE!</v>
      </c>
      <c r="I776" s="29" t="e">
        <f t="shared" si="567"/>
        <v>#VALUE!</v>
      </c>
      <c r="L776" s="43" t="e">
        <f t="shared" si="564"/>
        <v>#VALUE!</v>
      </c>
      <c r="M776" s="29" t="e">
        <f t="shared" si="565"/>
        <v>#VALUE!</v>
      </c>
    </row>
    <row r="777" spans="1:14" hidden="1" x14ac:dyDescent="0.2">
      <c r="A777" s="478"/>
      <c r="B777" s="479"/>
      <c r="C777" s="478"/>
      <c r="D777" s="478"/>
      <c r="E777" s="64" t="s">
        <v>2022</v>
      </c>
      <c r="H777" s="39" t="e">
        <f t="shared" si="563"/>
        <v>#VALUE!</v>
      </c>
      <c r="I777" s="29" t="e">
        <f t="shared" si="567"/>
        <v>#VALUE!</v>
      </c>
      <c r="L777" s="43" t="e">
        <f t="shared" si="564"/>
        <v>#VALUE!</v>
      </c>
      <c r="M777" s="29" t="e">
        <f t="shared" si="565"/>
        <v>#VALUE!</v>
      </c>
    </row>
    <row r="778" spans="1:14" hidden="1" x14ac:dyDescent="0.2">
      <c r="A778" s="204">
        <v>19</v>
      </c>
      <c r="B778" s="40" t="s">
        <v>7</v>
      </c>
      <c r="C778" s="52">
        <f t="shared" ref="C778:C783" si="568">D778-7</f>
        <v>45777</v>
      </c>
      <c r="D778" s="49">
        <v>45784</v>
      </c>
      <c r="E778" s="49">
        <f t="shared" ref="E778:E783" si="569">D778+19</f>
        <v>45803</v>
      </c>
      <c r="H778" s="39">
        <f t="shared" si="563"/>
        <v>45825</v>
      </c>
      <c r="I778" s="29">
        <f t="shared" si="567"/>
        <v>45832</v>
      </c>
      <c r="L778" s="43">
        <f t="shared" si="564"/>
        <v>45833</v>
      </c>
      <c r="M778" s="29">
        <f t="shared" si="565"/>
        <v>45841</v>
      </c>
    </row>
    <row r="779" spans="1:14" hidden="1" x14ac:dyDescent="0.2">
      <c r="A779" s="204">
        <v>20</v>
      </c>
      <c r="B779" s="40" t="s">
        <v>2171</v>
      </c>
      <c r="C779" s="28">
        <f t="shared" si="568"/>
        <v>45783</v>
      </c>
      <c r="D779" s="29">
        <f>D778+6</f>
        <v>45790</v>
      </c>
      <c r="E779" s="29">
        <f t="shared" si="569"/>
        <v>45809</v>
      </c>
      <c r="H779" s="39">
        <f t="shared" si="563"/>
        <v>45831</v>
      </c>
      <c r="I779" s="29">
        <f t="shared" si="567"/>
        <v>45838</v>
      </c>
      <c r="L779" s="43">
        <f t="shared" si="564"/>
        <v>45839</v>
      </c>
      <c r="M779" s="29">
        <f t="shared" si="565"/>
        <v>45847</v>
      </c>
    </row>
    <row r="780" spans="1:14" hidden="1" x14ac:dyDescent="0.2">
      <c r="A780" s="204">
        <v>21</v>
      </c>
      <c r="B780" s="40" t="s">
        <v>2172</v>
      </c>
      <c r="C780" s="28">
        <f t="shared" si="568"/>
        <v>45790</v>
      </c>
      <c r="D780" s="29">
        <f t="shared" ref="D780:D784" si="570">D779+7</f>
        <v>45797</v>
      </c>
      <c r="E780" s="29">
        <f t="shared" si="569"/>
        <v>45816</v>
      </c>
      <c r="H780" s="39">
        <f t="shared" si="563"/>
        <v>45838</v>
      </c>
      <c r="I780" s="29">
        <f t="shared" si="567"/>
        <v>45845</v>
      </c>
      <c r="L780" s="43">
        <f t="shared" si="564"/>
        <v>45846</v>
      </c>
      <c r="M780" s="29">
        <f t="shared" si="565"/>
        <v>45854</v>
      </c>
    </row>
    <row r="781" spans="1:14" hidden="1" x14ac:dyDescent="0.2">
      <c r="A781" s="204">
        <v>22</v>
      </c>
      <c r="B781" s="40" t="s">
        <v>2177</v>
      </c>
      <c r="C781" s="28">
        <f t="shared" si="568"/>
        <v>45797</v>
      </c>
      <c r="D781" s="29">
        <f t="shared" si="570"/>
        <v>45804</v>
      </c>
      <c r="E781" s="29">
        <f t="shared" si="569"/>
        <v>45823</v>
      </c>
      <c r="H781" s="39">
        <f t="shared" si="563"/>
        <v>45845</v>
      </c>
      <c r="I781" s="29">
        <f t="shared" si="567"/>
        <v>45852</v>
      </c>
      <c r="L781" s="43">
        <f t="shared" si="564"/>
        <v>45853</v>
      </c>
      <c r="M781" s="29">
        <f t="shared" si="565"/>
        <v>45861</v>
      </c>
    </row>
    <row r="782" spans="1:14" hidden="1" x14ac:dyDescent="0.2">
      <c r="A782" s="204">
        <v>23</v>
      </c>
      <c r="B782" s="40" t="s">
        <v>2203</v>
      </c>
      <c r="C782" s="28">
        <f t="shared" si="568"/>
        <v>45804</v>
      </c>
      <c r="D782" s="29">
        <f t="shared" si="570"/>
        <v>45811</v>
      </c>
      <c r="E782" s="29">
        <f t="shared" si="569"/>
        <v>45830</v>
      </c>
      <c r="H782" s="39">
        <f t="shared" si="563"/>
        <v>45852</v>
      </c>
      <c r="I782" s="29">
        <f t="shared" si="567"/>
        <v>45859</v>
      </c>
      <c r="L782" s="43">
        <f t="shared" si="564"/>
        <v>45860</v>
      </c>
      <c r="M782" s="29">
        <f t="shared" si="565"/>
        <v>45868</v>
      </c>
    </row>
    <row r="783" spans="1:14" hidden="1" x14ac:dyDescent="0.2">
      <c r="A783" s="204">
        <v>24</v>
      </c>
      <c r="B783" s="40" t="s">
        <v>2204</v>
      </c>
      <c r="C783" s="28">
        <f t="shared" si="568"/>
        <v>45811</v>
      </c>
      <c r="D783" s="29">
        <f t="shared" si="570"/>
        <v>45818</v>
      </c>
      <c r="E783" s="29">
        <f t="shared" si="569"/>
        <v>45837</v>
      </c>
      <c r="H783" s="39">
        <f t="shared" si="563"/>
        <v>45859</v>
      </c>
      <c r="I783" s="29">
        <f t="shared" si="567"/>
        <v>45866</v>
      </c>
      <c r="L783" s="43">
        <f t="shared" si="564"/>
        <v>45867</v>
      </c>
      <c r="M783" s="29">
        <f t="shared" si="565"/>
        <v>45875</v>
      </c>
    </row>
    <row r="784" spans="1:14" hidden="1" x14ac:dyDescent="0.2">
      <c r="A784" s="204">
        <v>25</v>
      </c>
      <c r="B784" s="40" t="s">
        <v>2205</v>
      </c>
      <c r="C784" s="28">
        <f t="shared" ref="C784" si="571">D784-7</f>
        <v>45818</v>
      </c>
      <c r="D784" s="29">
        <f t="shared" si="570"/>
        <v>45825</v>
      </c>
      <c r="E784" s="29">
        <f t="shared" ref="E784" si="572">D784+19</f>
        <v>45844</v>
      </c>
      <c r="H784" s="39">
        <f t="shared" si="563"/>
        <v>45866</v>
      </c>
      <c r="I784" s="29">
        <f t="shared" si="567"/>
        <v>45873</v>
      </c>
      <c r="L784" s="43">
        <f t="shared" si="564"/>
        <v>45874</v>
      </c>
      <c r="M784" s="29">
        <f t="shared" si="565"/>
        <v>45882</v>
      </c>
    </row>
    <row r="785" spans="1:13" hidden="1" x14ac:dyDescent="0.2">
      <c r="A785" s="204">
        <v>26</v>
      </c>
      <c r="B785" s="40" t="s">
        <v>7</v>
      </c>
      <c r="C785" s="212">
        <f t="shared" ref="C785" si="573">D785-7</f>
        <v>45825</v>
      </c>
      <c r="D785" s="212">
        <f t="shared" ref="D785:D796" si="574">D784+7</f>
        <v>45832</v>
      </c>
      <c r="E785" s="212">
        <f t="shared" ref="E785" si="575">D785+19</f>
        <v>45851</v>
      </c>
      <c r="H785" s="39">
        <f t="shared" si="563"/>
        <v>45873</v>
      </c>
      <c r="I785" s="29">
        <f t="shared" si="567"/>
        <v>45880</v>
      </c>
      <c r="L785" s="43">
        <f t="shared" si="564"/>
        <v>45881</v>
      </c>
      <c r="M785" s="29">
        <f t="shared" si="565"/>
        <v>45889</v>
      </c>
    </row>
    <row r="786" spans="1:13" hidden="1" x14ac:dyDescent="0.2">
      <c r="A786" s="204">
        <v>27</v>
      </c>
      <c r="B786" s="40" t="s">
        <v>2216</v>
      </c>
      <c r="C786" s="28">
        <f t="shared" ref="C786" si="576">D786-7</f>
        <v>45832</v>
      </c>
      <c r="D786" s="29">
        <f t="shared" si="574"/>
        <v>45839</v>
      </c>
      <c r="E786" s="29">
        <f t="shared" ref="E786" si="577">D786+19</f>
        <v>45858</v>
      </c>
      <c r="H786" s="39">
        <f t="shared" si="563"/>
        <v>45880</v>
      </c>
      <c r="I786" s="29">
        <f t="shared" si="567"/>
        <v>45887</v>
      </c>
      <c r="L786" s="43">
        <f t="shared" si="564"/>
        <v>45888</v>
      </c>
      <c r="M786" s="29">
        <f t="shared" si="565"/>
        <v>45896</v>
      </c>
    </row>
    <row r="787" spans="1:13" hidden="1" x14ac:dyDescent="0.2">
      <c r="A787" s="204">
        <v>28</v>
      </c>
      <c r="B787" s="40" t="s">
        <v>2255</v>
      </c>
      <c r="C787" s="28">
        <f t="shared" ref="C787" si="578">D787-7</f>
        <v>45839</v>
      </c>
      <c r="D787" s="29">
        <f t="shared" si="574"/>
        <v>45846</v>
      </c>
      <c r="E787" s="29">
        <f t="shared" ref="E787" si="579">D787+19</f>
        <v>45865</v>
      </c>
      <c r="H787" s="39">
        <f t="shared" si="563"/>
        <v>45887</v>
      </c>
      <c r="I787" s="29">
        <f t="shared" si="567"/>
        <v>45894</v>
      </c>
      <c r="L787" s="43">
        <f t="shared" si="564"/>
        <v>45895</v>
      </c>
      <c r="M787" s="29">
        <f t="shared" si="565"/>
        <v>45903</v>
      </c>
    </row>
    <row r="788" spans="1:13" hidden="1" x14ac:dyDescent="0.2">
      <c r="A788" s="204">
        <v>29</v>
      </c>
      <c r="B788" s="40" t="s">
        <v>2236</v>
      </c>
      <c r="C788" s="28">
        <f t="shared" ref="C788" si="580">D788-7</f>
        <v>45846</v>
      </c>
      <c r="D788" s="29">
        <f t="shared" si="574"/>
        <v>45853</v>
      </c>
      <c r="E788" s="29">
        <f t="shared" ref="E788" si="581">D788+19</f>
        <v>45872</v>
      </c>
      <c r="H788" s="39">
        <f t="shared" si="563"/>
        <v>45894</v>
      </c>
      <c r="I788" s="29">
        <f t="shared" si="567"/>
        <v>45901</v>
      </c>
      <c r="L788" s="43">
        <f t="shared" si="564"/>
        <v>45902</v>
      </c>
      <c r="M788" s="29">
        <f t="shared" si="565"/>
        <v>45910</v>
      </c>
    </row>
    <row r="789" spans="1:13" hidden="1" x14ac:dyDescent="0.2">
      <c r="A789" s="204">
        <v>30</v>
      </c>
      <c r="B789" s="40" t="s">
        <v>2256</v>
      </c>
      <c r="C789" s="28">
        <f t="shared" ref="C789" si="582">D789-7</f>
        <v>45853</v>
      </c>
      <c r="D789" s="29">
        <f t="shared" si="574"/>
        <v>45860</v>
      </c>
      <c r="E789" s="29">
        <f t="shared" ref="E789" si="583">D789+19</f>
        <v>45879</v>
      </c>
      <c r="H789" s="39">
        <f t="shared" si="563"/>
        <v>45901</v>
      </c>
      <c r="I789" s="29">
        <f t="shared" si="567"/>
        <v>45908</v>
      </c>
      <c r="L789" s="43">
        <f t="shared" si="564"/>
        <v>45909</v>
      </c>
      <c r="M789" s="29">
        <f t="shared" si="565"/>
        <v>45917</v>
      </c>
    </row>
    <row r="790" spans="1:13" hidden="1" x14ac:dyDescent="0.2">
      <c r="A790" s="204">
        <v>31</v>
      </c>
      <c r="B790" s="40" t="s">
        <v>7</v>
      </c>
      <c r="C790" s="212">
        <f t="shared" ref="C790" si="584">D790-7</f>
        <v>45860</v>
      </c>
      <c r="D790" s="212">
        <f t="shared" si="574"/>
        <v>45867</v>
      </c>
      <c r="E790" s="212">
        <f t="shared" ref="E790" si="585">D790+19</f>
        <v>45886</v>
      </c>
      <c r="H790" s="39">
        <f t="shared" si="563"/>
        <v>45908</v>
      </c>
      <c r="I790" s="29">
        <f t="shared" si="567"/>
        <v>45915</v>
      </c>
      <c r="L790" s="43">
        <f t="shared" si="564"/>
        <v>45916</v>
      </c>
      <c r="M790" s="29">
        <f t="shared" si="565"/>
        <v>45924</v>
      </c>
    </row>
    <row r="791" spans="1:13" hidden="1" x14ac:dyDescent="0.2">
      <c r="A791" s="204">
        <v>32</v>
      </c>
      <c r="B791" s="40" t="s">
        <v>2257</v>
      </c>
      <c r="C791" s="28">
        <f t="shared" ref="C791" si="586">D791-7</f>
        <v>45867</v>
      </c>
      <c r="D791" s="29">
        <f t="shared" si="574"/>
        <v>45874</v>
      </c>
      <c r="E791" s="29">
        <f t="shared" ref="E791" si="587">D791+19</f>
        <v>45893</v>
      </c>
      <c r="H791" s="39">
        <f t="shared" si="563"/>
        <v>45915</v>
      </c>
      <c r="I791" s="29">
        <f t="shared" si="567"/>
        <v>45922</v>
      </c>
      <c r="L791" s="43">
        <f t="shared" si="564"/>
        <v>45923</v>
      </c>
      <c r="M791" s="29">
        <f t="shared" si="565"/>
        <v>45931</v>
      </c>
    </row>
    <row r="792" spans="1:13" hidden="1" x14ac:dyDescent="0.2">
      <c r="A792" s="204">
        <v>33</v>
      </c>
      <c r="B792" s="40" t="s">
        <v>2293</v>
      </c>
      <c r="C792" s="28">
        <f t="shared" ref="C792" si="588">D792-7</f>
        <v>45877</v>
      </c>
      <c r="D792" s="29">
        <f>D791+10</f>
        <v>45884</v>
      </c>
      <c r="E792" s="29">
        <f t="shared" ref="E792" si="589">D792+19</f>
        <v>45903</v>
      </c>
      <c r="H792" s="39">
        <f t="shared" si="563"/>
        <v>45925</v>
      </c>
      <c r="I792" s="29">
        <f t="shared" si="567"/>
        <v>45932</v>
      </c>
      <c r="L792" s="43">
        <f t="shared" si="564"/>
        <v>45933</v>
      </c>
      <c r="M792" s="29">
        <f t="shared" si="565"/>
        <v>45941</v>
      </c>
    </row>
    <row r="793" spans="1:13" hidden="1" x14ac:dyDescent="0.2">
      <c r="A793" s="204">
        <v>34</v>
      </c>
      <c r="B793" s="40" t="s">
        <v>2294</v>
      </c>
      <c r="C793" s="28">
        <f t="shared" ref="C793" si="590">D793-7</f>
        <v>45886</v>
      </c>
      <c r="D793" s="29">
        <f>D792+9</f>
        <v>45893</v>
      </c>
      <c r="E793" s="29">
        <f t="shared" ref="E793" si="591">D793+19</f>
        <v>45912</v>
      </c>
      <c r="H793" s="39">
        <f t="shared" si="563"/>
        <v>45934</v>
      </c>
      <c r="I793" s="29">
        <f t="shared" si="567"/>
        <v>45941</v>
      </c>
      <c r="L793" s="43">
        <f t="shared" si="564"/>
        <v>45942</v>
      </c>
      <c r="M793" s="29">
        <f t="shared" si="565"/>
        <v>45950</v>
      </c>
    </row>
    <row r="794" spans="1:13" hidden="1" x14ac:dyDescent="0.2">
      <c r="A794" s="204">
        <v>35</v>
      </c>
      <c r="B794" s="40" t="s">
        <v>7</v>
      </c>
      <c r="C794" s="212">
        <f t="shared" ref="C794" si="592">D794-7</f>
        <v>45893</v>
      </c>
      <c r="D794" s="212">
        <f t="shared" si="574"/>
        <v>45900</v>
      </c>
      <c r="E794" s="212">
        <f t="shared" ref="E794" si="593">D794+19</f>
        <v>45919</v>
      </c>
      <c r="H794" s="39">
        <f t="shared" si="563"/>
        <v>45941</v>
      </c>
      <c r="I794" s="29">
        <f t="shared" si="567"/>
        <v>45948</v>
      </c>
      <c r="L794" s="43">
        <f t="shared" si="564"/>
        <v>45949</v>
      </c>
      <c r="M794" s="29">
        <f t="shared" si="565"/>
        <v>45957</v>
      </c>
    </row>
    <row r="795" spans="1:13" hidden="1" x14ac:dyDescent="0.2">
      <c r="A795" s="204">
        <v>36</v>
      </c>
      <c r="B795" s="40" t="s">
        <v>2306</v>
      </c>
      <c r="C795" s="28">
        <f t="shared" ref="C795:C796" si="594">D795-7</f>
        <v>45900</v>
      </c>
      <c r="D795" s="110">
        <f t="shared" si="574"/>
        <v>45907</v>
      </c>
      <c r="E795" s="110">
        <f t="shared" ref="E795:E796" si="595">D795+19</f>
        <v>45926</v>
      </c>
      <c r="H795" s="39">
        <f t="shared" si="563"/>
        <v>45948</v>
      </c>
      <c r="I795" s="29">
        <f t="shared" si="567"/>
        <v>45955</v>
      </c>
      <c r="L795" s="43">
        <f t="shared" si="564"/>
        <v>45956</v>
      </c>
      <c r="M795" s="29">
        <f t="shared" si="565"/>
        <v>45964</v>
      </c>
    </row>
    <row r="796" spans="1:13" hidden="1" x14ac:dyDescent="0.2">
      <c r="A796" s="210">
        <v>37</v>
      </c>
      <c r="B796" s="112"/>
      <c r="C796" s="154">
        <f t="shared" si="594"/>
        <v>45907</v>
      </c>
      <c r="D796" s="211">
        <f t="shared" si="574"/>
        <v>45914</v>
      </c>
      <c r="E796" s="211">
        <f t="shared" si="595"/>
        <v>45933</v>
      </c>
      <c r="H796" s="39">
        <f t="shared" si="563"/>
        <v>45955</v>
      </c>
      <c r="I796" s="29">
        <f t="shared" si="567"/>
        <v>45962</v>
      </c>
      <c r="L796" s="43">
        <f t="shared" si="564"/>
        <v>45963</v>
      </c>
      <c r="M796" s="29">
        <f t="shared" si="565"/>
        <v>45971</v>
      </c>
    </row>
    <row r="797" spans="1:13" hidden="1" x14ac:dyDescent="0.2">
      <c r="A797" s="42">
        <v>47</v>
      </c>
      <c r="B797" s="5" t="s">
        <v>2407</v>
      </c>
      <c r="C797" s="89">
        <f t="shared" ref="C797:C802" si="596">E797-7</f>
        <v>45977</v>
      </c>
      <c r="D797" s="29">
        <f t="shared" ref="D797:D802" si="597">E797-4</f>
        <v>45980</v>
      </c>
      <c r="E797" s="39">
        <f>E770+7</f>
        <v>45984</v>
      </c>
      <c r="F797" s="29">
        <f t="shared" ref="F797:G804" si="598">D797+19</f>
        <v>45999</v>
      </c>
      <c r="G797" s="29">
        <f t="shared" si="598"/>
        <v>46003</v>
      </c>
      <c r="H797" s="39">
        <f t="shared" si="563"/>
        <v>46006</v>
      </c>
      <c r="I797" s="29">
        <f t="shared" si="567"/>
        <v>46013</v>
      </c>
      <c r="J797" s="36">
        <f>E797+32</f>
        <v>46016</v>
      </c>
      <c r="K797" s="43">
        <f t="shared" ref="K797:K804" si="599">E797+26</f>
        <v>46010</v>
      </c>
      <c r="L797" s="43">
        <f t="shared" si="564"/>
        <v>46014</v>
      </c>
      <c r="M797" s="29">
        <f t="shared" si="565"/>
        <v>46022</v>
      </c>
    </row>
    <row r="798" spans="1:13" s="230" customFormat="1" hidden="1" x14ac:dyDescent="0.2">
      <c r="A798" s="239">
        <v>48</v>
      </c>
      <c r="B798" s="230" t="s">
        <v>2446</v>
      </c>
      <c r="C798" s="242">
        <f t="shared" si="596"/>
        <v>45982</v>
      </c>
      <c r="D798" s="243">
        <f t="shared" si="597"/>
        <v>45985</v>
      </c>
      <c r="E798" s="244">
        <v>45989</v>
      </c>
      <c r="F798" s="243">
        <f t="shared" si="598"/>
        <v>46004</v>
      </c>
      <c r="G798" s="243">
        <f t="shared" si="598"/>
        <v>46008</v>
      </c>
      <c r="H798" s="244">
        <f t="shared" si="563"/>
        <v>46011</v>
      </c>
      <c r="I798" s="243">
        <f t="shared" si="567"/>
        <v>46018</v>
      </c>
      <c r="J798" s="246">
        <f>E798+32</f>
        <v>46021</v>
      </c>
      <c r="K798" s="245">
        <f t="shared" si="599"/>
        <v>46015</v>
      </c>
      <c r="L798" s="245">
        <f t="shared" si="564"/>
        <v>46019</v>
      </c>
      <c r="M798" s="29">
        <f t="shared" si="565"/>
        <v>46027</v>
      </c>
    </row>
    <row r="799" spans="1:13" hidden="1" x14ac:dyDescent="0.2">
      <c r="A799" s="239">
        <v>49</v>
      </c>
      <c r="B799" s="230" t="s">
        <v>2437</v>
      </c>
      <c r="C799" s="242">
        <f t="shared" si="596"/>
        <v>45989</v>
      </c>
      <c r="D799" s="29">
        <f t="shared" si="597"/>
        <v>45992</v>
      </c>
      <c r="E799" s="39">
        <f t="shared" ref="E799:E804" si="600">E798+7</f>
        <v>45996</v>
      </c>
      <c r="F799" s="29">
        <f t="shared" si="598"/>
        <v>46011</v>
      </c>
      <c r="G799" s="29">
        <f t="shared" si="598"/>
        <v>46015</v>
      </c>
      <c r="H799" s="39">
        <f t="shared" si="563"/>
        <v>46018</v>
      </c>
      <c r="I799" s="29">
        <f t="shared" si="567"/>
        <v>46025</v>
      </c>
      <c r="J799" s="36">
        <f>E799+32</f>
        <v>46028</v>
      </c>
      <c r="K799" s="43">
        <f t="shared" si="599"/>
        <v>46022</v>
      </c>
      <c r="L799" s="43">
        <f t="shared" si="564"/>
        <v>46026</v>
      </c>
      <c r="M799" s="29">
        <f t="shared" si="565"/>
        <v>46034</v>
      </c>
    </row>
    <row r="800" spans="1:13" hidden="1" x14ac:dyDescent="0.2">
      <c r="A800" s="261">
        <v>50</v>
      </c>
      <c r="B800" s="292" t="s">
        <v>2447</v>
      </c>
      <c r="C800" s="300">
        <f t="shared" si="596"/>
        <v>45996</v>
      </c>
      <c r="D800" s="27">
        <f t="shared" si="597"/>
        <v>45999</v>
      </c>
      <c r="E800" s="84">
        <f t="shared" si="600"/>
        <v>46003</v>
      </c>
      <c r="F800" s="27">
        <f t="shared" si="598"/>
        <v>46018</v>
      </c>
      <c r="G800" s="27">
        <f t="shared" si="598"/>
        <v>46022</v>
      </c>
      <c r="H800" s="84">
        <f t="shared" si="563"/>
        <v>46025</v>
      </c>
      <c r="I800" s="27">
        <f t="shared" si="567"/>
        <v>46032</v>
      </c>
      <c r="J800" s="35">
        <f>E800+32</f>
        <v>46035</v>
      </c>
      <c r="K800" s="44">
        <f t="shared" si="599"/>
        <v>46029</v>
      </c>
      <c r="L800" s="44">
        <f t="shared" si="564"/>
        <v>46033</v>
      </c>
      <c r="M800" s="27">
        <f t="shared" si="565"/>
        <v>46041</v>
      </c>
    </row>
    <row r="801" spans="1:15" hidden="1" x14ac:dyDescent="0.2">
      <c r="A801" s="239">
        <v>51</v>
      </c>
      <c r="B801" s="230" t="s">
        <v>2492</v>
      </c>
      <c r="C801" s="242">
        <f t="shared" si="596"/>
        <v>46003</v>
      </c>
      <c r="D801" s="29">
        <f t="shared" si="597"/>
        <v>46006</v>
      </c>
      <c r="E801" s="39">
        <f t="shared" si="600"/>
        <v>46010</v>
      </c>
      <c r="F801" s="29">
        <f t="shared" si="598"/>
        <v>46025</v>
      </c>
      <c r="G801" s="29">
        <f t="shared" si="598"/>
        <v>46029</v>
      </c>
      <c r="H801" s="39">
        <f t="shared" si="563"/>
        <v>46032</v>
      </c>
      <c r="I801" s="29">
        <f t="shared" si="567"/>
        <v>46039</v>
      </c>
      <c r="J801" s="29">
        <f>E801+25</f>
        <v>46035</v>
      </c>
      <c r="K801" s="43">
        <f t="shared" si="599"/>
        <v>46036</v>
      </c>
      <c r="L801" s="43">
        <f t="shared" si="564"/>
        <v>46040</v>
      </c>
      <c r="M801" s="29">
        <f t="shared" si="565"/>
        <v>46048</v>
      </c>
    </row>
    <row r="802" spans="1:15" hidden="1" x14ac:dyDescent="0.2">
      <c r="A802" s="239">
        <v>52</v>
      </c>
      <c r="B802" s="230" t="s">
        <v>2480</v>
      </c>
      <c r="C802" s="242">
        <f t="shared" si="596"/>
        <v>46010</v>
      </c>
      <c r="D802" s="29">
        <f t="shared" si="597"/>
        <v>46013</v>
      </c>
      <c r="E802" s="39">
        <f t="shared" si="600"/>
        <v>46017</v>
      </c>
      <c r="F802" s="29">
        <f t="shared" si="598"/>
        <v>46032</v>
      </c>
      <c r="G802" s="29">
        <f t="shared" si="598"/>
        <v>46036</v>
      </c>
      <c r="H802" s="39">
        <f t="shared" si="563"/>
        <v>46039</v>
      </c>
      <c r="I802" s="29">
        <f t="shared" si="567"/>
        <v>46046</v>
      </c>
      <c r="J802" s="29">
        <f>E802+25</f>
        <v>46042</v>
      </c>
      <c r="K802" s="43">
        <f t="shared" si="599"/>
        <v>46043</v>
      </c>
      <c r="L802" s="43">
        <f t="shared" si="564"/>
        <v>46047</v>
      </c>
      <c r="M802" s="29">
        <f t="shared" si="565"/>
        <v>46055</v>
      </c>
    </row>
    <row r="803" spans="1:15" hidden="1" x14ac:dyDescent="0.2">
      <c r="A803" s="239">
        <v>1</v>
      </c>
      <c r="B803" s="230" t="s">
        <v>2491</v>
      </c>
      <c r="C803" s="242">
        <f t="shared" ref="C803" si="601">E803-7</f>
        <v>46017</v>
      </c>
      <c r="D803" s="29">
        <f t="shared" ref="D803" si="602">E803-4</f>
        <v>46020</v>
      </c>
      <c r="E803" s="39">
        <f t="shared" si="600"/>
        <v>46024</v>
      </c>
      <c r="F803" s="29">
        <f t="shared" si="598"/>
        <v>46039</v>
      </c>
      <c r="G803" s="29">
        <f t="shared" si="598"/>
        <v>46043</v>
      </c>
      <c r="H803" s="39">
        <f t="shared" si="563"/>
        <v>46046</v>
      </c>
      <c r="I803" s="29">
        <f t="shared" si="567"/>
        <v>46053</v>
      </c>
      <c r="J803" s="29">
        <f>E803+25</f>
        <v>46049</v>
      </c>
      <c r="K803" s="43">
        <f t="shared" si="599"/>
        <v>46050</v>
      </c>
      <c r="L803" s="43">
        <f t="shared" si="564"/>
        <v>46054</v>
      </c>
      <c r="M803" s="29">
        <f t="shared" si="565"/>
        <v>46062</v>
      </c>
    </row>
    <row r="804" spans="1:15" hidden="1" x14ac:dyDescent="0.2">
      <c r="A804" s="239">
        <v>2</v>
      </c>
      <c r="B804" s="230" t="s">
        <v>2502</v>
      </c>
      <c r="C804" s="242">
        <f t="shared" ref="C804" si="603">E804-7</f>
        <v>46024</v>
      </c>
      <c r="D804" s="29">
        <f t="shared" ref="D804" si="604">E804-4</f>
        <v>46027</v>
      </c>
      <c r="E804" s="39">
        <f t="shared" si="600"/>
        <v>46031</v>
      </c>
      <c r="F804" s="29">
        <f t="shared" si="598"/>
        <v>46046</v>
      </c>
      <c r="G804" s="29">
        <f t="shared" si="598"/>
        <v>46050</v>
      </c>
      <c r="H804" s="39">
        <f t="shared" si="563"/>
        <v>46053</v>
      </c>
      <c r="I804" s="29">
        <f t="shared" si="567"/>
        <v>46060</v>
      </c>
      <c r="J804" s="29">
        <f>E804+25</f>
        <v>46056</v>
      </c>
      <c r="K804" s="43">
        <f t="shared" si="599"/>
        <v>46057</v>
      </c>
      <c r="L804" s="43">
        <f t="shared" si="564"/>
        <v>46061</v>
      </c>
      <c r="M804" s="29">
        <f t="shared" si="565"/>
        <v>46069</v>
      </c>
    </row>
    <row r="805" spans="1:15" hidden="1" x14ac:dyDescent="0.2">
      <c r="A805" s="239">
        <v>3</v>
      </c>
      <c r="B805" s="230" t="s">
        <v>2512</v>
      </c>
      <c r="C805" s="242">
        <v>46031</v>
      </c>
      <c r="D805" s="245" t="e">
        <f>#REF!-4</f>
        <v>#REF!</v>
      </c>
      <c r="E805" s="243" t="s">
        <v>782</v>
      </c>
      <c r="F805" s="29" t="e">
        <f>#REF!+19</f>
        <v>#REF!</v>
      </c>
      <c r="G805" s="29" t="e">
        <f>#REF!+19</f>
        <v>#REF!</v>
      </c>
      <c r="H805" s="39" t="e">
        <f>#REF!+21</f>
        <v>#REF!</v>
      </c>
      <c r="I805" s="29" t="e">
        <f>#REF!+25</f>
        <v>#REF!</v>
      </c>
      <c r="J805" s="29" t="e">
        <f>#REF!+25</f>
        <v>#REF!</v>
      </c>
      <c r="K805" s="43" t="e">
        <f>#REF!+26</f>
        <v>#REF!</v>
      </c>
      <c r="L805" s="43" t="e">
        <f>#REF!+26</f>
        <v>#REF!</v>
      </c>
      <c r="M805" s="29" t="e">
        <f>#REF!+38</f>
        <v>#REF!</v>
      </c>
    </row>
    <row r="806" spans="1:15" hidden="1" x14ac:dyDescent="0.2">
      <c r="A806" s="261">
        <v>4</v>
      </c>
      <c r="B806" s="292" t="s">
        <v>2529</v>
      </c>
      <c r="C806" s="300">
        <v>46038</v>
      </c>
      <c r="D806" s="295">
        <f>E806-2</f>
        <v>46044</v>
      </c>
      <c r="E806" s="295">
        <v>46046</v>
      </c>
      <c r="F806" s="243">
        <f t="shared" ref="F806:F814" si="605">+E806+17</f>
        <v>46063</v>
      </c>
      <c r="G806" s="295">
        <f t="shared" ref="G806:G814" si="606">+E806+19</f>
        <v>46065</v>
      </c>
      <c r="H806" s="295">
        <f t="shared" ref="H806:H814" si="607">+E806+21</f>
        <v>46067</v>
      </c>
      <c r="I806" s="295">
        <f t="shared" ref="I806:I814" si="608">+E806+25</f>
        <v>46071</v>
      </c>
      <c r="J806" s="295">
        <f>+E806+25</f>
        <v>46071</v>
      </c>
      <c r="K806" s="295">
        <f t="shared" ref="K806:K814" si="609">+E806+26</f>
        <v>46072</v>
      </c>
      <c r="L806" s="295">
        <f t="shared" ref="L806:L814" si="610">+E806+26</f>
        <v>46072</v>
      </c>
      <c r="M806" s="27">
        <f>+E806+41</f>
        <v>46087</v>
      </c>
    </row>
    <row r="807" spans="1:15" hidden="1" x14ac:dyDescent="0.2">
      <c r="A807" s="239">
        <v>5</v>
      </c>
      <c r="B807" s="230" t="s">
        <v>2528</v>
      </c>
      <c r="C807" s="242">
        <v>46045</v>
      </c>
      <c r="D807" s="245">
        <f t="shared" ref="D807:D815" si="611">E807-2</f>
        <v>46051</v>
      </c>
      <c r="E807" s="243">
        <f>+E806+7</f>
        <v>46053</v>
      </c>
      <c r="F807" s="243">
        <f t="shared" si="605"/>
        <v>46070</v>
      </c>
      <c r="G807" s="245">
        <f t="shared" si="606"/>
        <v>46072</v>
      </c>
      <c r="H807" s="245">
        <f t="shared" si="607"/>
        <v>46074</v>
      </c>
      <c r="I807" s="245">
        <f t="shared" si="608"/>
        <v>46078</v>
      </c>
      <c r="J807" s="245">
        <f>+E807+25</f>
        <v>46078</v>
      </c>
      <c r="K807" s="245">
        <f t="shared" si="609"/>
        <v>46079</v>
      </c>
      <c r="L807" s="245">
        <f t="shared" si="610"/>
        <v>46079</v>
      </c>
      <c r="M807" s="29">
        <f>+E807+41</f>
        <v>46094</v>
      </c>
    </row>
    <row r="808" spans="1:15" hidden="1" x14ac:dyDescent="0.2">
      <c r="A808" s="239">
        <v>6</v>
      </c>
      <c r="B808" s="230" t="s">
        <v>2562</v>
      </c>
      <c r="C808" s="242">
        <v>46052</v>
      </c>
      <c r="D808" s="245">
        <f t="shared" si="611"/>
        <v>46059</v>
      </c>
      <c r="E808" s="243">
        <f>E807+8</f>
        <v>46061</v>
      </c>
      <c r="F808" s="243">
        <f t="shared" si="605"/>
        <v>46078</v>
      </c>
      <c r="G808" s="245">
        <f t="shared" si="606"/>
        <v>46080</v>
      </c>
      <c r="H808" s="245">
        <f t="shared" si="607"/>
        <v>46082</v>
      </c>
      <c r="I808" s="245">
        <f t="shared" si="608"/>
        <v>46086</v>
      </c>
      <c r="J808" s="245">
        <f>+E808+25</f>
        <v>46086</v>
      </c>
      <c r="K808" s="245">
        <f t="shared" si="609"/>
        <v>46087</v>
      </c>
      <c r="L808" s="245">
        <f t="shared" si="610"/>
        <v>46087</v>
      </c>
      <c r="M808" s="29">
        <f>+E808+41</f>
        <v>46102</v>
      </c>
    </row>
    <row r="809" spans="1:15" hidden="1" x14ac:dyDescent="0.2">
      <c r="A809" s="239">
        <v>7</v>
      </c>
      <c r="B809" s="230" t="s">
        <v>2561</v>
      </c>
      <c r="C809" s="242">
        <v>46052</v>
      </c>
      <c r="D809" s="245">
        <f t="shared" si="611"/>
        <v>46064</v>
      </c>
      <c r="E809" s="243">
        <f>E808+5</f>
        <v>46066</v>
      </c>
      <c r="F809" s="243">
        <f t="shared" si="605"/>
        <v>46083</v>
      </c>
      <c r="G809" s="245">
        <f t="shared" si="606"/>
        <v>46085</v>
      </c>
      <c r="H809" s="245">
        <f t="shared" si="607"/>
        <v>46087</v>
      </c>
      <c r="I809" s="245">
        <f t="shared" si="608"/>
        <v>46091</v>
      </c>
      <c r="J809" s="245">
        <f t="shared" ref="J809:J814" si="612">+E809+24</f>
        <v>46090</v>
      </c>
      <c r="K809" s="245">
        <f t="shared" si="609"/>
        <v>46092</v>
      </c>
      <c r="L809" s="245">
        <f t="shared" si="610"/>
        <v>46092</v>
      </c>
      <c r="M809" s="29">
        <f t="shared" ref="M809:M814" si="613">+E809+24</f>
        <v>46090</v>
      </c>
    </row>
    <row r="810" spans="1:15" hidden="1" x14ac:dyDescent="0.2">
      <c r="A810" s="239">
        <v>8</v>
      </c>
      <c r="B810" s="230" t="s">
        <v>2602</v>
      </c>
      <c r="C810" s="242">
        <v>46053</v>
      </c>
      <c r="D810" s="245">
        <f t="shared" si="611"/>
        <v>46072</v>
      </c>
      <c r="E810" s="243">
        <f>E809+8</f>
        <v>46074</v>
      </c>
      <c r="F810" s="243">
        <f t="shared" si="605"/>
        <v>46091</v>
      </c>
      <c r="G810" s="245">
        <f t="shared" si="606"/>
        <v>46093</v>
      </c>
      <c r="H810" s="245">
        <f t="shared" si="607"/>
        <v>46095</v>
      </c>
      <c r="I810" s="245">
        <f t="shared" si="608"/>
        <v>46099</v>
      </c>
      <c r="J810" s="245">
        <f t="shared" si="612"/>
        <v>46098</v>
      </c>
      <c r="K810" s="245">
        <f t="shared" si="609"/>
        <v>46100</v>
      </c>
      <c r="L810" s="245">
        <f t="shared" si="610"/>
        <v>46100</v>
      </c>
      <c r="M810" s="29">
        <f t="shared" si="613"/>
        <v>46098</v>
      </c>
    </row>
    <row r="811" spans="1:15" x14ac:dyDescent="0.2">
      <c r="A811" s="239">
        <v>9</v>
      </c>
      <c r="B811" s="292" t="s">
        <v>2618</v>
      </c>
      <c r="C811" s="293">
        <f>E811-7</f>
        <v>46074</v>
      </c>
      <c r="D811" s="298">
        <f t="shared" si="611"/>
        <v>46079</v>
      </c>
      <c r="E811" s="294">
        <f>E810+7</f>
        <v>46081</v>
      </c>
      <c r="F811" s="243">
        <f t="shared" si="605"/>
        <v>46098</v>
      </c>
      <c r="G811" s="245">
        <f t="shared" si="606"/>
        <v>46100</v>
      </c>
      <c r="H811" s="245">
        <f t="shared" si="607"/>
        <v>46102</v>
      </c>
      <c r="I811" s="245">
        <f t="shared" si="608"/>
        <v>46106</v>
      </c>
      <c r="J811" s="245">
        <f t="shared" si="612"/>
        <v>46105</v>
      </c>
      <c r="K811" s="245">
        <f t="shared" si="609"/>
        <v>46107</v>
      </c>
      <c r="L811" s="245">
        <f t="shared" si="610"/>
        <v>46107</v>
      </c>
      <c r="M811" s="29">
        <f t="shared" si="613"/>
        <v>46105</v>
      </c>
    </row>
    <row r="812" spans="1:15" x14ac:dyDescent="0.2">
      <c r="A812" s="239">
        <v>10</v>
      </c>
      <c r="B812" s="230" t="s">
        <v>2632</v>
      </c>
      <c r="C812" s="266">
        <f t="shared" ref="C812:C815" si="614">E812-7</f>
        <v>46081</v>
      </c>
      <c r="D812" s="244">
        <f t="shared" si="611"/>
        <v>46086</v>
      </c>
      <c r="E812" s="243">
        <f>E811+7</f>
        <v>46088</v>
      </c>
      <c r="F812" s="243">
        <f t="shared" si="605"/>
        <v>46105</v>
      </c>
      <c r="G812" s="245">
        <f t="shared" si="606"/>
        <v>46107</v>
      </c>
      <c r="H812" s="245">
        <f t="shared" si="607"/>
        <v>46109</v>
      </c>
      <c r="I812" s="245">
        <f t="shared" si="608"/>
        <v>46113</v>
      </c>
      <c r="J812" s="245">
        <f t="shared" si="612"/>
        <v>46112</v>
      </c>
      <c r="K812" s="245">
        <f t="shared" si="609"/>
        <v>46114</v>
      </c>
      <c r="L812" s="245">
        <f t="shared" si="610"/>
        <v>46114</v>
      </c>
      <c r="M812" s="29">
        <f t="shared" si="613"/>
        <v>46112</v>
      </c>
    </row>
    <row r="813" spans="1:15" x14ac:dyDescent="0.2">
      <c r="A813" s="239">
        <v>11</v>
      </c>
      <c r="B813" s="230" t="s">
        <v>2663</v>
      </c>
      <c r="C813" s="266">
        <f t="shared" si="614"/>
        <v>46088</v>
      </c>
      <c r="D813" s="244">
        <f t="shared" si="611"/>
        <v>46093</v>
      </c>
      <c r="E813" s="243">
        <f>E812+7</f>
        <v>46095</v>
      </c>
      <c r="F813" s="243">
        <f t="shared" si="605"/>
        <v>46112</v>
      </c>
      <c r="G813" s="245">
        <f t="shared" si="606"/>
        <v>46114</v>
      </c>
      <c r="H813" s="245">
        <f t="shared" si="607"/>
        <v>46116</v>
      </c>
      <c r="I813" s="245">
        <f t="shared" si="608"/>
        <v>46120</v>
      </c>
      <c r="J813" s="245">
        <f t="shared" si="612"/>
        <v>46119</v>
      </c>
      <c r="K813" s="245">
        <f t="shared" si="609"/>
        <v>46121</v>
      </c>
      <c r="L813" s="245">
        <f t="shared" si="610"/>
        <v>46121</v>
      </c>
      <c r="M813" s="29">
        <f t="shared" si="613"/>
        <v>46119</v>
      </c>
    </row>
    <row r="814" spans="1:15" x14ac:dyDescent="0.2">
      <c r="A814" s="239">
        <v>12</v>
      </c>
      <c r="B814" s="230" t="s">
        <v>2681</v>
      </c>
      <c r="C814" s="266">
        <f t="shared" si="614"/>
        <v>46095</v>
      </c>
      <c r="D814" s="244">
        <f t="shared" si="611"/>
        <v>46100</v>
      </c>
      <c r="E814" s="243">
        <f>E813+7</f>
        <v>46102</v>
      </c>
      <c r="F814" s="243">
        <f t="shared" si="605"/>
        <v>46119</v>
      </c>
      <c r="G814" s="245">
        <f t="shared" si="606"/>
        <v>46121</v>
      </c>
      <c r="H814" s="245">
        <f t="shared" si="607"/>
        <v>46123</v>
      </c>
      <c r="I814" s="245">
        <f t="shared" si="608"/>
        <v>46127</v>
      </c>
      <c r="J814" s="245">
        <f t="shared" si="612"/>
        <v>46126</v>
      </c>
      <c r="K814" s="245">
        <f t="shared" si="609"/>
        <v>46128</v>
      </c>
      <c r="L814" s="245">
        <f t="shared" si="610"/>
        <v>46128</v>
      </c>
      <c r="M814" s="29">
        <f t="shared" si="613"/>
        <v>46126</v>
      </c>
    </row>
    <row r="815" spans="1:15" x14ac:dyDescent="0.2">
      <c r="A815" s="240">
        <v>13</v>
      </c>
      <c r="B815" s="309" t="s">
        <v>2696</v>
      </c>
      <c r="C815" s="465">
        <f t="shared" si="614"/>
        <v>46102</v>
      </c>
      <c r="D815" s="464">
        <f t="shared" si="611"/>
        <v>46107</v>
      </c>
      <c r="E815" s="312">
        <f>E814+7</f>
        <v>46109</v>
      </c>
      <c r="F815" s="312">
        <f t="shared" ref="F815" si="615">+E815+17</f>
        <v>46126</v>
      </c>
      <c r="G815" s="311">
        <f t="shared" ref="G815" si="616">+E815+19</f>
        <v>46128</v>
      </c>
      <c r="H815" s="311">
        <f t="shared" ref="H815" si="617">+E815+21</f>
        <v>46130</v>
      </c>
      <c r="I815" s="311">
        <f t="shared" ref="I815" si="618">+E815+25</f>
        <v>46134</v>
      </c>
      <c r="J815" s="312">
        <f t="shared" ref="J815" si="619">+E815+24</f>
        <v>46133</v>
      </c>
      <c r="K815" s="311">
        <f t="shared" ref="K815" si="620">+E815+26</f>
        <v>46135</v>
      </c>
      <c r="L815" s="311">
        <f t="shared" ref="L815" si="621">+E815+26</f>
        <v>46135</v>
      </c>
      <c r="M815" s="30">
        <f t="shared" ref="M815" si="622">+E815+24</f>
        <v>46133</v>
      </c>
    </row>
    <row r="816" spans="1:15" x14ac:dyDescent="0.2">
      <c r="A816" s="25"/>
      <c r="B816" s="5"/>
      <c r="C816" s="82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5"/>
    </row>
    <row r="817" spans="1:15" hidden="1" x14ac:dyDescent="0.2">
      <c r="A817" s="59" t="s">
        <v>436</v>
      </c>
      <c r="B817" s="59" t="s">
        <v>439</v>
      </c>
      <c r="C817" s="82"/>
      <c r="D817" s="39"/>
      <c r="E817" s="39"/>
      <c r="F817" s="93"/>
      <c r="G817" s="93"/>
      <c r="H817" s="93"/>
      <c r="I817" s="93"/>
      <c r="J817" s="93"/>
      <c r="K817" s="93"/>
      <c r="L817" s="93"/>
      <c r="M817" s="93"/>
      <c r="N817" s="93"/>
      <c r="O817" s="5"/>
    </row>
    <row r="818" spans="1:15" hidden="1" x14ac:dyDescent="0.2">
      <c r="A818" s="59" t="s">
        <v>435</v>
      </c>
      <c r="B818" s="59" t="s">
        <v>2043</v>
      </c>
      <c r="C818" s="82"/>
      <c r="D818" s="39"/>
      <c r="E818" s="39"/>
      <c r="F818" s="93"/>
      <c r="G818" s="93"/>
      <c r="H818" s="93"/>
      <c r="I818" s="93"/>
      <c r="J818" s="93"/>
      <c r="K818" s="93"/>
      <c r="L818" s="93"/>
      <c r="M818" s="93"/>
      <c r="N818" s="93"/>
      <c r="O818" s="5"/>
    </row>
    <row r="819" spans="1:15" hidden="1" x14ac:dyDescent="0.2">
      <c r="A819" s="59" t="s">
        <v>437</v>
      </c>
      <c r="B819" s="59" t="s">
        <v>2042</v>
      </c>
      <c r="C819" s="82"/>
      <c r="D819" s="39"/>
      <c r="E819" s="39"/>
      <c r="F819" s="93"/>
      <c r="G819" s="93"/>
      <c r="H819" s="93"/>
      <c r="I819" s="93"/>
      <c r="J819" s="93"/>
      <c r="K819" s="93"/>
      <c r="L819" s="93"/>
      <c r="M819" s="93"/>
      <c r="N819" s="93"/>
      <c r="O819" s="5"/>
    </row>
    <row r="820" spans="1:15" hidden="1" x14ac:dyDescent="0.2">
      <c r="A820" s="25"/>
      <c r="B820" s="5"/>
      <c r="C820" s="82"/>
      <c r="D820" s="39"/>
      <c r="E820" s="39"/>
      <c r="F820" s="93"/>
      <c r="G820" s="93"/>
      <c r="H820" s="93"/>
      <c r="I820" s="93"/>
      <c r="J820" s="93"/>
      <c r="K820" s="93"/>
      <c r="L820" s="93"/>
      <c r="M820" s="93"/>
      <c r="N820" s="93"/>
      <c r="O820" s="5"/>
    </row>
    <row r="821" spans="1:15" hidden="1" x14ac:dyDescent="0.2">
      <c r="A821" s="473" t="s">
        <v>434</v>
      </c>
      <c r="B821" s="475" t="s">
        <v>431</v>
      </c>
      <c r="C821" s="475" t="s">
        <v>0</v>
      </c>
      <c r="D821" s="475" t="s">
        <v>2037</v>
      </c>
      <c r="E821" s="475" t="s">
        <v>2039</v>
      </c>
      <c r="F821" s="93"/>
      <c r="G821" s="93"/>
      <c r="H821" s="93"/>
      <c r="I821" s="93"/>
      <c r="J821" s="93"/>
      <c r="K821" s="93"/>
      <c r="L821" s="93"/>
      <c r="M821" s="93"/>
      <c r="N821" s="93"/>
      <c r="O821" s="5"/>
    </row>
    <row r="822" spans="1:15" ht="10.25" hidden="1" customHeight="1" x14ac:dyDescent="0.2">
      <c r="A822" s="474"/>
      <c r="B822" s="476"/>
      <c r="C822" s="476"/>
      <c r="D822" s="476"/>
      <c r="E822" s="476"/>
      <c r="F822" s="93"/>
      <c r="G822" s="93"/>
      <c r="H822" s="93"/>
      <c r="I822" s="93"/>
      <c r="J822" s="93"/>
      <c r="K822" s="93"/>
      <c r="L822" s="93"/>
      <c r="M822" s="93"/>
      <c r="N822" s="93"/>
      <c r="O822" s="5"/>
    </row>
    <row r="823" spans="1:15" hidden="1" x14ac:dyDescent="0.2">
      <c r="A823" s="42">
        <v>6</v>
      </c>
      <c r="B823" s="34" t="s">
        <v>2038</v>
      </c>
      <c r="C823" s="28">
        <f>D823-7</f>
        <v>45686</v>
      </c>
      <c r="D823" s="43">
        <v>45693</v>
      </c>
      <c r="E823" s="29">
        <f>D823+15</f>
        <v>45708</v>
      </c>
      <c r="F823" s="93"/>
      <c r="G823" s="93"/>
      <c r="H823" s="93"/>
      <c r="I823" s="93"/>
      <c r="J823" s="93"/>
      <c r="K823" s="93"/>
      <c r="L823" s="93"/>
      <c r="M823" s="93"/>
      <c r="N823" s="93"/>
      <c r="O823" s="5"/>
    </row>
    <row r="824" spans="1:15" hidden="1" x14ac:dyDescent="0.2">
      <c r="A824" s="42">
        <v>7</v>
      </c>
      <c r="B824" s="34" t="s">
        <v>2040</v>
      </c>
      <c r="C824" s="28">
        <f t="shared" ref="C824:C825" si="623">D824-7</f>
        <v>45691</v>
      </c>
      <c r="D824" s="43">
        <f>D823+5</f>
        <v>45698</v>
      </c>
      <c r="E824" s="29">
        <f t="shared" ref="E824:E825" si="624">D824+15</f>
        <v>45713</v>
      </c>
      <c r="F824" s="93"/>
      <c r="G824" s="93"/>
      <c r="H824" s="93"/>
      <c r="I824" s="93"/>
      <c r="J824" s="93"/>
      <c r="K824" s="93"/>
      <c r="L824" s="93"/>
      <c r="M824" s="93"/>
      <c r="N824" s="93"/>
      <c r="O824" s="5"/>
    </row>
    <row r="825" spans="1:15" hidden="1" x14ac:dyDescent="0.2">
      <c r="A825" s="204">
        <v>8</v>
      </c>
      <c r="B825" s="40" t="s">
        <v>2046</v>
      </c>
      <c r="C825" s="28">
        <f t="shared" si="623"/>
        <v>45698</v>
      </c>
      <c r="D825" s="43">
        <f t="shared" ref="D825:D831" si="625">D824+7</f>
        <v>45705</v>
      </c>
      <c r="E825" s="29">
        <f t="shared" si="624"/>
        <v>45720</v>
      </c>
      <c r="F825" s="93"/>
      <c r="G825" s="93"/>
      <c r="H825" s="93"/>
      <c r="I825" s="93"/>
      <c r="J825" s="93"/>
      <c r="K825" s="93"/>
      <c r="L825" s="93"/>
      <c r="M825" s="93"/>
      <c r="N825" s="93"/>
      <c r="O825" s="5"/>
    </row>
    <row r="826" spans="1:15" hidden="1" x14ac:dyDescent="0.2">
      <c r="A826" s="204">
        <v>9</v>
      </c>
      <c r="B826" s="40" t="s">
        <v>2047</v>
      </c>
      <c r="C826" s="28">
        <f t="shared" ref="C826" si="626">D826-7</f>
        <v>45705</v>
      </c>
      <c r="D826" s="43">
        <f t="shared" si="625"/>
        <v>45712</v>
      </c>
      <c r="E826" s="29">
        <f t="shared" ref="E826" si="627">D826+15</f>
        <v>45727</v>
      </c>
      <c r="F826" s="93"/>
      <c r="G826" s="93"/>
      <c r="H826" s="93"/>
      <c r="I826" s="93"/>
      <c r="J826" s="93"/>
      <c r="K826" s="93"/>
      <c r="L826" s="93"/>
      <c r="M826" s="93"/>
      <c r="N826" s="93"/>
      <c r="O826" s="5"/>
    </row>
    <row r="827" spans="1:15" hidden="1" x14ac:dyDescent="0.2">
      <c r="A827" s="204">
        <v>10</v>
      </c>
      <c r="B827" s="34" t="s">
        <v>2051</v>
      </c>
      <c r="C827" s="28">
        <f t="shared" ref="C827:C828" si="628">D827-7</f>
        <v>45712</v>
      </c>
      <c r="D827" s="43">
        <f t="shared" si="625"/>
        <v>45719</v>
      </c>
      <c r="E827" s="29">
        <f t="shared" ref="E827:E828" si="629">D827+15</f>
        <v>45734</v>
      </c>
      <c r="F827" s="93"/>
      <c r="G827" s="93"/>
      <c r="H827" s="93"/>
      <c r="I827" s="93"/>
      <c r="J827" s="93"/>
      <c r="K827" s="93"/>
      <c r="L827" s="93"/>
      <c r="M827" s="93"/>
      <c r="N827" s="93"/>
      <c r="O827" s="5"/>
    </row>
    <row r="828" spans="1:15" hidden="1" x14ac:dyDescent="0.2">
      <c r="A828" s="204">
        <v>11</v>
      </c>
      <c r="B828" s="34" t="s">
        <v>2041</v>
      </c>
      <c r="C828" s="28">
        <f t="shared" si="628"/>
        <v>45719</v>
      </c>
      <c r="D828" s="43">
        <f t="shared" si="625"/>
        <v>45726</v>
      </c>
      <c r="E828" s="29">
        <f t="shared" si="629"/>
        <v>45741</v>
      </c>
      <c r="F828" s="93"/>
      <c r="G828" s="93"/>
      <c r="H828" s="93"/>
      <c r="I828" s="93"/>
      <c r="J828" s="93"/>
      <c r="K828" s="93"/>
      <c r="L828" s="93"/>
      <c r="M828" s="93"/>
      <c r="N828" s="93"/>
      <c r="O828" s="5"/>
    </row>
    <row r="829" spans="1:15" hidden="1" x14ac:dyDescent="0.2">
      <c r="A829" s="204">
        <v>12</v>
      </c>
      <c r="B829" s="34" t="s">
        <v>2061</v>
      </c>
      <c r="C829" s="28">
        <f t="shared" ref="C829" si="630">D829-7</f>
        <v>45726</v>
      </c>
      <c r="D829" s="43">
        <f t="shared" si="625"/>
        <v>45733</v>
      </c>
      <c r="E829" s="29">
        <f t="shared" ref="E829" si="631">D829+15</f>
        <v>45748</v>
      </c>
      <c r="F829" s="93"/>
      <c r="G829" s="93"/>
      <c r="H829" s="93"/>
      <c r="I829" s="93"/>
      <c r="J829" s="93"/>
      <c r="K829" s="93"/>
      <c r="L829" s="93"/>
      <c r="M829" s="93"/>
      <c r="N829" s="93"/>
      <c r="O829" s="5"/>
    </row>
    <row r="830" spans="1:15" hidden="1" x14ac:dyDescent="0.2">
      <c r="A830" s="204">
        <v>13</v>
      </c>
      <c r="B830" s="34" t="s">
        <v>2070</v>
      </c>
      <c r="C830" s="28">
        <f t="shared" ref="C830:C831" si="632">D830-7</f>
        <v>45733</v>
      </c>
      <c r="D830" s="43">
        <f t="shared" si="625"/>
        <v>45740</v>
      </c>
      <c r="E830" s="29">
        <f t="shared" ref="E830:E831" si="633">D830+15</f>
        <v>45755</v>
      </c>
      <c r="F830" s="93"/>
      <c r="G830" s="93"/>
      <c r="H830" s="93"/>
      <c r="I830" s="93"/>
      <c r="J830" s="93"/>
      <c r="K830" s="93"/>
      <c r="L830" s="93"/>
      <c r="M830" s="93"/>
      <c r="N830" s="93"/>
      <c r="O830" s="5"/>
    </row>
    <row r="831" spans="1:15" hidden="1" x14ac:dyDescent="0.2">
      <c r="A831" s="181">
        <v>14</v>
      </c>
      <c r="B831" s="112"/>
      <c r="C831" s="154">
        <f t="shared" si="632"/>
        <v>45740</v>
      </c>
      <c r="D831" s="206">
        <f t="shared" si="625"/>
        <v>45747</v>
      </c>
      <c r="E831" s="30">
        <f t="shared" si="633"/>
        <v>45762</v>
      </c>
      <c r="F831" s="93"/>
      <c r="G831" s="93"/>
      <c r="H831" s="93"/>
      <c r="I831" s="93"/>
      <c r="J831" s="93"/>
      <c r="K831" s="93"/>
      <c r="L831" s="93"/>
      <c r="M831" s="93"/>
      <c r="N831" s="93"/>
      <c r="O831" s="5"/>
    </row>
    <row r="832" spans="1:15" hidden="1" x14ac:dyDescent="0.2">
      <c r="A832" s="25"/>
      <c r="B832" s="5"/>
      <c r="C832" s="82"/>
      <c r="D832" s="39"/>
      <c r="E832" s="39"/>
      <c r="F832" s="93"/>
      <c r="G832" s="93"/>
      <c r="H832" s="93"/>
      <c r="I832" s="93"/>
      <c r="J832" s="93"/>
      <c r="K832" s="93"/>
      <c r="L832" s="93"/>
      <c r="M832" s="93"/>
      <c r="N832" s="93"/>
      <c r="O832" s="5"/>
    </row>
    <row r="833" spans="1:16" x14ac:dyDescent="0.2">
      <c r="A833" s="357" t="s">
        <v>436</v>
      </c>
      <c r="B833" s="270" t="s">
        <v>2537</v>
      </c>
      <c r="C833" s="270"/>
      <c r="D833" s="271"/>
      <c r="E833" s="2"/>
      <c r="F833" s="10"/>
      <c r="G833" s="10"/>
      <c r="H833" s="10"/>
      <c r="I833" s="10"/>
      <c r="J833" s="10"/>
      <c r="K833" s="10"/>
      <c r="L833" s="10"/>
      <c r="M833" s="10"/>
      <c r="N833" s="10"/>
      <c r="O833" s="5"/>
    </row>
    <row r="834" spans="1:16" x14ac:dyDescent="0.2">
      <c r="A834" s="386" t="s">
        <v>435</v>
      </c>
      <c r="B834" s="356" t="s">
        <v>2538</v>
      </c>
      <c r="C834" s="356"/>
      <c r="D834" s="387"/>
      <c r="E834" s="238"/>
      <c r="F834" s="10"/>
      <c r="G834" s="10"/>
      <c r="H834" s="10"/>
      <c r="I834" s="10"/>
      <c r="J834" s="10"/>
      <c r="K834" s="10"/>
      <c r="L834" s="10"/>
      <c r="M834" s="10"/>
      <c r="N834" s="10"/>
      <c r="O834" s="5"/>
    </row>
    <row r="835" spans="1:16" x14ac:dyDescent="0.2">
      <c r="A835" s="358" t="s">
        <v>437</v>
      </c>
      <c r="B835" s="354" t="s">
        <v>2651</v>
      </c>
      <c r="C835" s="354"/>
      <c r="D835" s="355"/>
      <c r="E835" s="2"/>
      <c r="F835" s="10"/>
      <c r="G835" s="10"/>
      <c r="H835" s="10"/>
      <c r="I835" s="10"/>
      <c r="J835" s="10"/>
      <c r="K835" s="10"/>
      <c r="L835" s="10"/>
      <c r="M835" s="10"/>
      <c r="N835" s="10"/>
      <c r="O835" s="5"/>
    </row>
    <row r="836" spans="1:16" ht="5.25" customHeight="1" x14ac:dyDescent="0.2">
      <c r="A836" s="54"/>
      <c r="B836" s="5"/>
      <c r="C836" s="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</row>
    <row r="837" spans="1:16" x14ac:dyDescent="0.2">
      <c r="A837" s="90" t="s">
        <v>434</v>
      </c>
      <c r="B837" s="90" t="s">
        <v>431</v>
      </c>
      <c r="C837" s="90" t="s">
        <v>0</v>
      </c>
      <c r="D837" s="90" t="s">
        <v>6</v>
      </c>
      <c r="E837" s="90" t="s">
        <v>3</v>
      </c>
      <c r="F837" s="90" t="s">
        <v>1</v>
      </c>
      <c r="G837" s="90" t="s">
        <v>2701</v>
      </c>
      <c r="H837" s="90" t="s">
        <v>2421</v>
      </c>
      <c r="I837" s="5"/>
      <c r="J837" s="5"/>
      <c r="K837" s="5"/>
      <c r="L837" s="5"/>
      <c r="M837" s="5"/>
      <c r="N837" s="5"/>
      <c r="O837" s="5"/>
      <c r="P837" s="5"/>
    </row>
    <row r="838" spans="1:16" hidden="1" x14ac:dyDescent="0.2">
      <c r="A838" s="54"/>
      <c r="B838" s="34" t="s">
        <v>187</v>
      </c>
      <c r="C838" s="29">
        <f>F838-7</f>
        <v>43825</v>
      </c>
      <c r="D838" s="29"/>
      <c r="E838" s="29">
        <v>43829</v>
      </c>
      <c r="F838" s="29">
        <v>43832</v>
      </c>
      <c r="G838" s="34"/>
      <c r="H838" s="29">
        <f>F838+19</f>
        <v>43851</v>
      </c>
      <c r="I838" s="5"/>
      <c r="J838" s="5"/>
      <c r="K838" s="5"/>
      <c r="L838" s="5"/>
      <c r="M838" s="5"/>
      <c r="N838" s="5"/>
      <c r="O838" s="5"/>
      <c r="P838" s="5"/>
    </row>
    <row r="839" spans="1:16" hidden="1" x14ac:dyDescent="0.2">
      <c r="A839" s="54"/>
      <c r="B839" s="34" t="s">
        <v>194</v>
      </c>
      <c r="C839" s="29">
        <f t="shared" ref="C839:C844" si="634">C838+7</f>
        <v>43832</v>
      </c>
      <c r="D839" s="29"/>
      <c r="E839" s="48">
        <v>43836</v>
      </c>
      <c r="F839" s="29">
        <v>43839</v>
      </c>
      <c r="G839" s="34"/>
      <c r="H839" s="29">
        <f>F839+19</f>
        <v>43858</v>
      </c>
      <c r="I839" s="5"/>
      <c r="J839" s="5"/>
      <c r="K839" s="5"/>
      <c r="L839" s="5"/>
      <c r="M839" s="5"/>
      <c r="N839" s="5"/>
      <c r="O839" s="5"/>
      <c r="P839" s="5"/>
    </row>
    <row r="840" spans="1:16" hidden="1" x14ac:dyDescent="0.2">
      <c r="A840" s="54"/>
      <c r="B840" s="34" t="s">
        <v>195</v>
      </c>
      <c r="C840" s="29">
        <f t="shared" si="634"/>
        <v>43839</v>
      </c>
      <c r="D840" s="29"/>
      <c r="E840" s="29">
        <v>43843</v>
      </c>
      <c r="F840" s="29">
        <v>43846</v>
      </c>
      <c r="G840" s="34"/>
      <c r="H840" s="29">
        <f>F840+19</f>
        <v>43865</v>
      </c>
      <c r="I840" s="5"/>
      <c r="J840" s="5"/>
      <c r="K840" s="5"/>
      <c r="L840" s="5"/>
      <c r="M840" s="5"/>
      <c r="N840" s="5"/>
      <c r="O840" s="5"/>
      <c r="P840" s="5"/>
    </row>
    <row r="841" spans="1:16" hidden="1" x14ac:dyDescent="0.2">
      <c r="A841" s="54"/>
      <c r="B841" s="34" t="s">
        <v>196</v>
      </c>
      <c r="C841" s="29">
        <f t="shared" si="634"/>
        <v>43846</v>
      </c>
      <c r="D841" s="29"/>
      <c r="E841" s="29">
        <v>43850</v>
      </c>
      <c r="F841" s="29">
        <v>43853</v>
      </c>
      <c r="G841" s="34"/>
      <c r="H841" s="29">
        <f>F841+19</f>
        <v>43872</v>
      </c>
      <c r="I841" s="5"/>
      <c r="J841" s="5"/>
      <c r="K841" s="5"/>
      <c r="L841" s="5"/>
      <c r="M841" s="5"/>
      <c r="N841" s="5"/>
      <c r="O841" s="5"/>
      <c r="P841" s="5"/>
    </row>
    <row r="842" spans="1:16" hidden="1" x14ac:dyDescent="0.2">
      <c r="A842" s="54"/>
      <c r="B842" s="33" t="s">
        <v>197</v>
      </c>
      <c r="C842" s="27">
        <f t="shared" si="634"/>
        <v>43853</v>
      </c>
      <c r="D842" s="27"/>
      <c r="E842" s="27">
        <v>43857</v>
      </c>
      <c r="F842" s="27">
        <v>43860</v>
      </c>
      <c r="G842" s="34"/>
      <c r="H842" s="27">
        <f>F842+19</f>
        <v>43879</v>
      </c>
      <c r="I842" s="5"/>
      <c r="J842" s="5"/>
      <c r="K842" s="5"/>
      <c r="L842" s="5"/>
      <c r="M842" s="5"/>
      <c r="N842" s="5"/>
      <c r="O842" s="5"/>
      <c r="P842" s="5"/>
    </row>
    <row r="843" spans="1:16" hidden="1" x14ac:dyDescent="0.2">
      <c r="A843" s="54"/>
      <c r="B843" s="33" t="s">
        <v>226</v>
      </c>
      <c r="C843" s="27">
        <f t="shared" si="634"/>
        <v>43860</v>
      </c>
      <c r="D843" s="27"/>
      <c r="E843" s="27">
        <f t="shared" ref="E843:H844" si="635">E842+7</f>
        <v>43864</v>
      </c>
      <c r="F843" s="27">
        <f t="shared" si="635"/>
        <v>43867</v>
      </c>
      <c r="G843" s="34"/>
      <c r="H843" s="27">
        <f t="shared" si="635"/>
        <v>43886</v>
      </c>
      <c r="I843" s="5"/>
      <c r="J843" s="5"/>
      <c r="K843" s="5"/>
      <c r="L843" s="5"/>
      <c r="M843" s="5"/>
      <c r="N843" s="5"/>
      <c r="O843" s="5"/>
      <c r="P843" s="5"/>
    </row>
    <row r="844" spans="1:16" hidden="1" x14ac:dyDescent="0.2">
      <c r="A844" s="54"/>
      <c r="B844" s="33" t="s">
        <v>227</v>
      </c>
      <c r="C844" s="27">
        <f t="shared" si="634"/>
        <v>43867</v>
      </c>
      <c r="D844" s="27"/>
      <c r="E844" s="27">
        <f t="shared" si="635"/>
        <v>43871</v>
      </c>
      <c r="F844" s="27">
        <f t="shared" si="635"/>
        <v>43874</v>
      </c>
      <c r="G844" s="34"/>
      <c r="H844" s="27">
        <f t="shared" si="635"/>
        <v>43893</v>
      </c>
      <c r="I844" s="5"/>
      <c r="J844" s="5"/>
      <c r="K844" s="5"/>
      <c r="L844" s="5"/>
      <c r="M844" s="5"/>
      <c r="N844" s="5"/>
      <c r="O844" s="5"/>
      <c r="P844" s="5"/>
    </row>
    <row r="845" spans="1:16" hidden="1" x14ac:dyDescent="0.2">
      <c r="A845" s="54"/>
      <c r="B845" s="33" t="s">
        <v>7</v>
      </c>
      <c r="C845" s="27"/>
      <c r="D845" s="27"/>
      <c r="E845" s="27"/>
      <c r="F845" s="27"/>
      <c r="G845" s="34"/>
      <c r="H845" s="27"/>
      <c r="I845" s="5"/>
      <c r="J845" s="5"/>
      <c r="K845" s="5"/>
      <c r="L845" s="5"/>
      <c r="M845" s="5"/>
      <c r="N845" s="5"/>
      <c r="O845" s="5"/>
      <c r="P845" s="5"/>
    </row>
    <row r="846" spans="1:16" hidden="1" x14ac:dyDescent="0.2">
      <c r="A846" s="54"/>
      <c r="B846" s="34" t="s">
        <v>231</v>
      </c>
      <c r="C846" s="29">
        <v>43881</v>
      </c>
      <c r="D846" s="29"/>
      <c r="E846" s="29">
        <v>43885</v>
      </c>
      <c r="F846" s="29">
        <v>43888</v>
      </c>
      <c r="G846" s="34"/>
      <c r="H846" s="29">
        <f t="shared" ref="H846:H851" si="636">F846+19</f>
        <v>43907</v>
      </c>
      <c r="I846" s="5"/>
      <c r="J846" s="5"/>
      <c r="K846" s="5"/>
      <c r="L846" s="5"/>
      <c r="M846" s="5"/>
      <c r="N846" s="5"/>
      <c r="O846" s="5"/>
      <c r="P846" s="5"/>
    </row>
    <row r="847" spans="1:16" hidden="1" x14ac:dyDescent="0.2">
      <c r="A847" s="54"/>
      <c r="B847" s="33" t="s">
        <v>232</v>
      </c>
      <c r="C847" s="27">
        <v>43888</v>
      </c>
      <c r="D847" s="27"/>
      <c r="E847" s="27">
        <v>43892</v>
      </c>
      <c r="F847" s="27">
        <v>43895</v>
      </c>
      <c r="G847" s="34"/>
      <c r="H847" s="27">
        <f t="shared" si="636"/>
        <v>43914</v>
      </c>
      <c r="I847" s="5"/>
      <c r="J847" s="5"/>
      <c r="K847" s="5"/>
      <c r="L847" s="5"/>
      <c r="M847" s="5"/>
      <c r="N847" s="5"/>
      <c r="O847" s="5"/>
      <c r="P847" s="5"/>
    </row>
    <row r="848" spans="1:16" hidden="1" x14ac:dyDescent="0.2">
      <c r="A848" s="54"/>
      <c r="B848" s="33" t="s">
        <v>233</v>
      </c>
      <c r="C848" s="27">
        <v>43895</v>
      </c>
      <c r="D848" s="27"/>
      <c r="E848" s="27">
        <v>43899</v>
      </c>
      <c r="F848" s="27">
        <v>43902</v>
      </c>
      <c r="G848" s="34"/>
      <c r="H848" s="27">
        <f t="shared" si="636"/>
        <v>43921</v>
      </c>
      <c r="I848" s="5"/>
      <c r="J848" s="5"/>
      <c r="K848" s="5"/>
      <c r="L848" s="5"/>
      <c r="M848" s="5"/>
      <c r="N848" s="5"/>
      <c r="O848" s="5"/>
      <c r="P848" s="5"/>
    </row>
    <row r="849" spans="1:16" hidden="1" x14ac:dyDescent="0.2">
      <c r="A849" s="54"/>
      <c r="B849" s="33" t="s">
        <v>242</v>
      </c>
      <c r="C849" s="27">
        <f>C848+7</f>
        <v>43902</v>
      </c>
      <c r="D849" s="27"/>
      <c r="E849" s="27">
        <v>43906</v>
      </c>
      <c r="F849" s="27">
        <v>43909</v>
      </c>
      <c r="G849" s="34"/>
      <c r="H849" s="27">
        <f t="shared" si="636"/>
        <v>43928</v>
      </c>
      <c r="I849" s="5"/>
      <c r="J849" s="5"/>
      <c r="K849" s="5"/>
      <c r="L849" s="5"/>
      <c r="M849" s="5"/>
      <c r="N849" s="5"/>
      <c r="O849" s="5"/>
      <c r="P849" s="5"/>
    </row>
    <row r="850" spans="1:16" hidden="1" x14ac:dyDescent="0.2">
      <c r="A850" s="54"/>
      <c r="B850" s="33" t="s">
        <v>243</v>
      </c>
      <c r="C850" s="27">
        <f>C849+7</f>
        <v>43909</v>
      </c>
      <c r="D850" s="27"/>
      <c r="E850" s="27">
        <v>43913</v>
      </c>
      <c r="F850" s="27">
        <v>43916</v>
      </c>
      <c r="G850" s="34"/>
      <c r="H850" s="27">
        <f t="shared" si="636"/>
        <v>43935</v>
      </c>
      <c r="I850" s="5"/>
      <c r="J850" s="5"/>
      <c r="K850" s="5"/>
      <c r="L850" s="5"/>
      <c r="M850" s="5"/>
      <c r="N850" s="5"/>
      <c r="O850" s="5"/>
      <c r="P850" s="5"/>
    </row>
    <row r="851" spans="1:16" hidden="1" x14ac:dyDescent="0.2">
      <c r="A851" s="54"/>
      <c r="B851" s="34" t="s">
        <v>241</v>
      </c>
      <c r="C851" s="29">
        <f>C850+7</f>
        <v>43916</v>
      </c>
      <c r="D851" s="29"/>
      <c r="E851" s="29">
        <v>43920</v>
      </c>
      <c r="F851" s="29">
        <v>43923</v>
      </c>
      <c r="G851" s="34"/>
      <c r="H851" s="29">
        <f t="shared" si="636"/>
        <v>43942</v>
      </c>
      <c r="I851" s="5"/>
      <c r="J851" s="5"/>
      <c r="K851" s="5"/>
      <c r="L851" s="5"/>
      <c r="M851" s="5"/>
      <c r="N851" s="5"/>
      <c r="O851" s="5"/>
      <c r="P851" s="5"/>
    </row>
    <row r="852" spans="1:16" hidden="1" x14ac:dyDescent="0.2">
      <c r="A852" s="54"/>
      <c r="B852" s="33" t="s">
        <v>7</v>
      </c>
      <c r="C852" s="27"/>
      <c r="D852" s="27"/>
      <c r="E852" s="27"/>
      <c r="F852" s="27"/>
      <c r="G852" s="34"/>
      <c r="H852" s="27"/>
      <c r="I852" s="5"/>
      <c r="J852" s="5"/>
      <c r="K852" s="5"/>
      <c r="L852" s="5"/>
      <c r="M852" s="5"/>
      <c r="N852" s="5"/>
      <c r="O852" s="5"/>
      <c r="P852" s="5"/>
    </row>
    <row r="853" spans="1:16" hidden="1" x14ac:dyDescent="0.2">
      <c r="A853" s="54"/>
      <c r="B853" s="34" t="s">
        <v>259</v>
      </c>
      <c r="C853" s="29">
        <f t="shared" ref="C853:C884" si="637">F853-7</f>
        <v>43929</v>
      </c>
      <c r="D853" s="29"/>
      <c r="E853" s="29">
        <v>43934</v>
      </c>
      <c r="F853" s="29">
        <v>43936</v>
      </c>
      <c r="G853" s="34"/>
      <c r="H853" s="29">
        <f>F853+19</f>
        <v>43955</v>
      </c>
      <c r="I853" s="5"/>
      <c r="J853" s="5"/>
      <c r="K853" s="5"/>
      <c r="L853" s="5"/>
      <c r="M853" s="5"/>
      <c r="N853" s="5"/>
      <c r="O853" s="5"/>
      <c r="P853" s="5"/>
    </row>
    <row r="854" spans="1:16" hidden="1" x14ac:dyDescent="0.2">
      <c r="A854" s="54"/>
      <c r="B854" s="33" t="s">
        <v>264</v>
      </c>
      <c r="C854" s="27">
        <f t="shared" si="637"/>
        <v>43936</v>
      </c>
      <c r="D854" s="27"/>
      <c r="E854" s="27">
        <f t="shared" ref="E854:H857" si="638">E853+7</f>
        <v>43941</v>
      </c>
      <c r="F854" s="27">
        <f t="shared" si="638"/>
        <v>43943</v>
      </c>
      <c r="G854" s="34"/>
      <c r="H854" s="27">
        <f t="shared" si="638"/>
        <v>43962</v>
      </c>
      <c r="I854" s="5"/>
      <c r="J854" s="5"/>
      <c r="K854" s="5"/>
      <c r="L854" s="5"/>
      <c r="M854" s="5"/>
      <c r="N854" s="5"/>
      <c r="O854" s="5"/>
      <c r="P854" s="5"/>
    </row>
    <row r="855" spans="1:16" hidden="1" x14ac:dyDescent="0.2">
      <c r="A855" s="54"/>
      <c r="B855" s="34" t="s">
        <v>265</v>
      </c>
      <c r="C855" s="29">
        <f t="shared" si="637"/>
        <v>43943</v>
      </c>
      <c r="D855" s="29"/>
      <c r="E855" s="29">
        <f t="shared" si="638"/>
        <v>43948</v>
      </c>
      <c r="F855" s="29">
        <f t="shared" si="638"/>
        <v>43950</v>
      </c>
      <c r="G855" s="34"/>
      <c r="H855" s="29">
        <f t="shared" si="638"/>
        <v>43969</v>
      </c>
      <c r="I855" s="5"/>
      <c r="J855" s="5"/>
      <c r="K855" s="5"/>
      <c r="L855" s="5"/>
      <c r="M855" s="5"/>
      <c r="N855" s="5"/>
      <c r="O855" s="5"/>
      <c r="P855" s="5"/>
    </row>
    <row r="856" spans="1:16" hidden="1" x14ac:dyDescent="0.2">
      <c r="A856" s="54"/>
      <c r="B856" s="34" t="s">
        <v>281</v>
      </c>
      <c r="C856" s="29">
        <f t="shared" si="637"/>
        <v>43950</v>
      </c>
      <c r="D856" s="29"/>
      <c r="E856" s="29">
        <f t="shared" si="638"/>
        <v>43955</v>
      </c>
      <c r="F856" s="29">
        <f t="shared" si="638"/>
        <v>43957</v>
      </c>
      <c r="G856" s="34"/>
      <c r="H856" s="29">
        <f t="shared" si="638"/>
        <v>43976</v>
      </c>
      <c r="I856" s="5"/>
      <c r="J856" s="5"/>
      <c r="K856" s="5"/>
      <c r="L856" s="5"/>
      <c r="M856" s="5"/>
      <c r="N856" s="5"/>
      <c r="O856" s="5"/>
      <c r="P856" s="5"/>
    </row>
    <row r="857" spans="1:16" hidden="1" x14ac:dyDescent="0.2">
      <c r="A857" s="54"/>
      <c r="B857" s="34" t="s">
        <v>282</v>
      </c>
      <c r="C857" s="29">
        <f t="shared" si="637"/>
        <v>43957</v>
      </c>
      <c r="D857" s="29"/>
      <c r="E857" s="29">
        <f t="shared" si="638"/>
        <v>43962</v>
      </c>
      <c r="F857" s="29">
        <f t="shared" si="638"/>
        <v>43964</v>
      </c>
      <c r="G857" s="34"/>
      <c r="H857" s="29">
        <f t="shared" si="638"/>
        <v>43983</v>
      </c>
      <c r="I857" s="5"/>
      <c r="J857" s="5"/>
      <c r="K857" s="5"/>
      <c r="L857" s="5"/>
      <c r="M857" s="5"/>
      <c r="N857" s="5"/>
      <c r="O857" s="5"/>
      <c r="P857" s="5"/>
    </row>
    <row r="858" spans="1:16" hidden="1" x14ac:dyDescent="0.2">
      <c r="A858" s="54"/>
      <c r="B858" s="34" t="s">
        <v>292</v>
      </c>
      <c r="C858" s="29">
        <f t="shared" si="637"/>
        <v>43964</v>
      </c>
      <c r="D858" s="29"/>
      <c r="E858" s="29">
        <f t="shared" ref="E858:H859" si="639">E857+7</f>
        <v>43969</v>
      </c>
      <c r="F858" s="29">
        <f t="shared" si="639"/>
        <v>43971</v>
      </c>
      <c r="G858" s="34"/>
      <c r="H858" s="29">
        <f t="shared" si="639"/>
        <v>43990</v>
      </c>
      <c r="I858" s="5"/>
      <c r="J858" s="5"/>
      <c r="K858" s="5"/>
      <c r="L858" s="5"/>
      <c r="M858" s="5"/>
      <c r="N858" s="5"/>
      <c r="O858" s="5"/>
      <c r="P858" s="5"/>
    </row>
    <row r="859" spans="1:16" hidden="1" x14ac:dyDescent="0.2">
      <c r="A859" s="54"/>
      <c r="B859" s="33" t="s">
        <v>293</v>
      </c>
      <c r="C859" s="27">
        <f t="shared" si="637"/>
        <v>43971</v>
      </c>
      <c r="D859" s="27"/>
      <c r="E859" s="27">
        <f t="shared" si="639"/>
        <v>43976</v>
      </c>
      <c r="F859" s="27">
        <f t="shared" si="639"/>
        <v>43978</v>
      </c>
      <c r="G859" s="34"/>
      <c r="H859" s="27">
        <f t="shared" si="639"/>
        <v>43997</v>
      </c>
      <c r="I859" s="5"/>
      <c r="J859" s="5"/>
      <c r="K859" s="5"/>
      <c r="L859" s="5"/>
      <c r="M859" s="5"/>
      <c r="N859" s="5"/>
      <c r="O859" s="5"/>
      <c r="P859" s="5"/>
    </row>
    <row r="860" spans="1:16" hidden="1" x14ac:dyDescent="0.2">
      <c r="A860" s="54"/>
      <c r="B860" s="34" t="s">
        <v>57</v>
      </c>
      <c r="C860" s="49">
        <f t="shared" si="637"/>
        <v>43978</v>
      </c>
      <c r="D860" s="49"/>
      <c r="E860" s="49">
        <f t="shared" ref="E860:H865" si="640">E859+7</f>
        <v>43983</v>
      </c>
      <c r="F860" s="49">
        <f t="shared" si="640"/>
        <v>43985</v>
      </c>
      <c r="G860" s="34"/>
      <c r="H860" s="49">
        <f t="shared" si="640"/>
        <v>44004</v>
      </c>
      <c r="I860" s="5"/>
      <c r="J860" s="5"/>
      <c r="K860" s="5"/>
      <c r="L860" s="5"/>
      <c r="M860" s="5"/>
      <c r="N860" s="5"/>
      <c r="O860" s="5"/>
      <c r="P860" s="5"/>
    </row>
    <row r="861" spans="1:16" hidden="1" x14ac:dyDescent="0.2">
      <c r="A861" s="54"/>
      <c r="B861" s="34" t="s">
        <v>307</v>
      </c>
      <c r="C861" s="29">
        <f t="shared" si="637"/>
        <v>43985</v>
      </c>
      <c r="D861" s="29"/>
      <c r="E861" s="29">
        <f t="shared" si="640"/>
        <v>43990</v>
      </c>
      <c r="F861" s="29">
        <f t="shared" si="640"/>
        <v>43992</v>
      </c>
      <c r="G861" s="34"/>
      <c r="H861" s="29">
        <f t="shared" si="640"/>
        <v>44011</v>
      </c>
      <c r="I861" s="5"/>
      <c r="J861" s="5"/>
      <c r="K861" s="5"/>
      <c r="L861" s="5"/>
      <c r="M861" s="5"/>
      <c r="N861" s="5"/>
      <c r="O861" s="5"/>
      <c r="P861" s="5"/>
    </row>
    <row r="862" spans="1:16" hidden="1" x14ac:dyDescent="0.2">
      <c r="A862" s="54"/>
      <c r="B862" s="33" t="s">
        <v>300</v>
      </c>
      <c r="C862" s="26">
        <f t="shared" si="637"/>
        <v>43992</v>
      </c>
      <c r="D862" s="26"/>
      <c r="E862" s="27">
        <f t="shared" si="640"/>
        <v>43997</v>
      </c>
      <c r="F862" s="27">
        <f t="shared" si="640"/>
        <v>43999</v>
      </c>
      <c r="G862" s="34"/>
      <c r="H862" s="27">
        <f t="shared" si="640"/>
        <v>44018</v>
      </c>
      <c r="I862" s="5"/>
      <c r="J862" s="5"/>
      <c r="K862" s="5"/>
      <c r="L862" s="5"/>
      <c r="M862" s="5"/>
      <c r="N862" s="5"/>
      <c r="O862" s="5"/>
      <c r="P862" s="5"/>
    </row>
    <row r="863" spans="1:16" hidden="1" x14ac:dyDescent="0.2">
      <c r="A863" s="54"/>
      <c r="B863" s="33" t="s">
        <v>325</v>
      </c>
      <c r="C863" s="50">
        <f t="shared" si="637"/>
        <v>43999</v>
      </c>
      <c r="D863" s="50"/>
      <c r="E863" s="51">
        <f t="shared" si="640"/>
        <v>44004</v>
      </c>
      <c r="F863" s="27">
        <f t="shared" si="640"/>
        <v>44006</v>
      </c>
      <c r="G863" s="34"/>
      <c r="H863" s="51">
        <f t="shared" si="640"/>
        <v>44025</v>
      </c>
      <c r="I863" s="5"/>
      <c r="J863" s="5"/>
      <c r="K863" s="5"/>
      <c r="L863" s="5"/>
      <c r="M863" s="5"/>
      <c r="N863" s="5"/>
      <c r="O863" s="5"/>
      <c r="P863" s="5"/>
    </row>
    <row r="864" spans="1:16" hidden="1" x14ac:dyDescent="0.2">
      <c r="A864" s="54"/>
      <c r="B864" s="33" t="s">
        <v>314</v>
      </c>
      <c r="C864" s="26">
        <f t="shared" si="637"/>
        <v>44006</v>
      </c>
      <c r="D864" s="26"/>
      <c r="E864" s="27">
        <f t="shared" si="640"/>
        <v>44011</v>
      </c>
      <c r="F864" s="27">
        <f t="shared" si="640"/>
        <v>44013</v>
      </c>
      <c r="G864" s="34"/>
      <c r="H864" s="27">
        <f t="shared" si="640"/>
        <v>44032</v>
      </c>
      <c r="I864" s="5"/>
      <c r="J864" s="5"/>
      <c r="K864" s="5"/>
      <c r="L864" s="5"/>
      <c r="M864" s="5"/>
      <c r="N864" s="5"/>
      <c r="O864" s="5"/>
      <c r="P864" s="5"/>
    </row>
    <row r="865" spans="1:16" hidden="1" x14ac:dyDescent="0.2">
      <c r="A865" s="54"/>
      <c r="B865" s="34" t="s">
        <v>313</v>
      </c>
      <c r="C865" s="28">
        <f t="shared" si="637"/>
        <v>44013</v>
      </c>
      <c r="D865" s="28"/>
      <c r="E865" s="29">
        <f t="shared" si="640"/>
        <v>44018</v>
      </c>
      <c r="F865" s="29">
        <f t="shared" si="640"/>
        <v>44020</v>
      </c>
      <c r="G865" s="34"/>
      <c r="H865" s="29">
        <f t="shared" si="640"/>
        <v>44039</v>
      </c>
      <c r="I865" s="5"/>
      <c r="J865" s="5"/>
      <c r="K865" s="5"/>
      <c r="L865" s="5"/>
      <c r="M865" s="5"/>
      <c r="N865" s="5"/>
      <c r="O865" s="5"/>
      <c r="P865" s="5"/>
    </row>
    <row r="866" spans="1:16" hidden="1" x14ac:dyDescent="0.2">
      <c r="A866" s="54"/>
      <c r="B866" s="33" t="s">
        <v>57</v>
      </c>
      <c r="C866" s="50">
        <f t="shared" si="637"/>
        <v>44020</v>
      </c>
      <c r="D866" s="50"/>
      <c r="E866" s="51">
        <f t="shared" ref="E866:H868" si="641">E865+7</f>
        <v>44025</v>
      </c>
      <c r="F866" s="51">
        <f t="shared" si="641"/>
        <v>44027</v>
      </c>
      <c r="G866" s="34"/>
      <c r="H866" s="51">
        <f t="shared" si="641"/>
        <v>44046</v>
      </c>
      <c r="I866" s="5"/>
      <c r="J866" s="5"/>
      <c r="K866" s="5"/>
      <c r="L866" s="5"/>
      <c r="M866" s="5"/>
      <c r="N866" s="5"/>
      <c r="O866" s="5"/>
      <c r="P866" s="5"/>
    </row>
    <row r="867" spans="1:16" hidden="1" x14ac:dyDescent="0.2">
      <c r="A867" s="54"/>
      <c r="B867" s="34" t="s">
        <v>322</v>
      </c>
      <c r="C867" s="28">
        <f t="shared" si="637"/>
        <v>44027</v>
      </c>
      <c r="D867" s="28"/>
      <c r="E867" s="29">
        <f t="shared" si="641"/>
        <v>44032</v>
      </c>
      <c r="F867" s="29">
        <f t="shared" si="641"/>
        <v>44034</v>
      </c>
      <c r="G867" s="34"/>
      <c r="H867" s="29">
        <f t="shared" si="641"/>
        <v>44053</v>
      </c>
      <c r="I867" s="5"/>
      <c r="J867" s="5"/>
      <c r="K867" s="5"/>
      <c r="L867" s="5"/>
      <c r="M867" s="5"/>
      <c r="N867" s="5"/>
      <c r="O867" s="5"/>
      <c r="P867" s="5"/>
    </row>
    <row r="868" spans="1:16" hidden="1" x14ac:dyDescent="0.2">
      <c r="A868" s="54"/>
      <c r="B868" s="34" t="s">
        <v>326</v>
      </c>
      <c r="C868" s="28">
        <f t="shared" si="637"/>
        <v>44034</v>
      </c>
      <c r="D868" s="28"/>
      <c r="E868" s="29">
        <f t="shared" si="641"/>
        <v>44039</v>
      </c>
      <c r="F868" s="29">
        <f t="shared" si="641"/>
        <v>44041</v>
      </c>
      <c r="G868" s="34"/>
      <c r="H868" s="29">
        <f t="shared" si="641"/>
        <v>44060</v>
      </c>
      <c r="I868" s="5"/>
      <c r="J868" s="5"/>
      <c r="K868" s="5"/>
      <c r="L868" s="5"/>
      <c r="M868" s="5"/>
      <c r="N868" s="5"/>
      <c r="O868" s="5"/>
      <c r="P868" s="5"/>
    </row>
    <row r="869" spans="1:16" hidden="1" x14ac:dyDescent="0.2">
      <c r="A869" s="54"/>
      <c r="B869" s="33" t="s">
        <v>57</v>
      </c>
      <c r="C869" s="50">
        <f t="shared" si="637"/>
        <v>44041</v>
      </c>
      <c r="D869" s="50"/>
      <c r="E869" s="51">
        <f t="shared" ref="E869:H871" si="642">E868+7</f>
        <v>44046</v>
      </c>
      <c r="F869" s="51">
        <f t="shared" si="642"/>
        <v>44048</v>
      </c>
      <c r="G869" s="34"/>
      <c r="H869" s="51">
        <f t="shared" si="642"/>
        <v>44067</v>
      </c>
      <c r="I869" s="5"/>
      <c r="J869" s="5"/>
      <c r="K869" s="5"/>
      <c r="L869" s="5"/>
      <c r="M869" s="5"/>
      <c r="N869" s="5"/>
      <c r="O869" s="5"/>
      <c r="P869" s="5"/>
    </row>
    <row r="870" spans="1:16" hidden="1" x14ac:dyDescent="0.2">
      <c r="A870" s="54"/>
      <c r="B870" s="33" t="s">
        <v>347</v>
      </c>
      <c r="C870" s="26">
        <f t="shared" si="637"/>
        <v>44048</v>
      </c>
      <c r="D870" s="26"/>
      <c r="E870" s="27">
        <f t="shared" si="642"/>
        <v>44053</v>
      </c>
      <c r="F870" s="27">
        <f t="shared" si="642"/>
        <v>44055</v>
      </c>
      <c r="G870" s="34"/>
      <c r="H870" s="27">
        <f t="shared" si="642"/>
        <v>44074</v>
      </c>
      <c r="I870" s="5"/>
      <c r="J870" s="5"/>
      <c r="K870" s="5"/>
      <c r="L870" s="5"/>
      <c r="M870" s="5"/>
      <c r="N870" s="5"/>
      <c r="O870" s="5"/>
      <c r="P870" s="5"/>
    </row>
    <row r="871" spans="1:16" hidden="1" x14ac:dyDescent="0.2">
      <c r="A871" s="54"/>
      <c r="B871" s="33" t="s">
        <v>346</v>
      </c>
      <c r="C871" s="26">
        <f t="shared" si="637"/>
        <v>44055</v>
      </c>
      <c r="D871" s="26"/>
      <c r="E871" s="27">
        <f t="shared" si="642"/>
        <v>44060</v>
      </c>
      <c r="F871" s="27">
        <f t="shared" si="642"/>
        <v>44062</v>
      </c>
      <c r="G871" s="34"/>
      <c r="H871" s="27">
        <f t="shared" si="642"/>
        <v>44081</v>
      </c>
      <c r="I871" s="5"/>
      <c r="J871" s="5"/>
      <c r="K871" s="5"/>
      <c r="L871" s="5"/>
      <c r="M871" s="5"/>
      <c r="N871" s="5"/>
      <c r="O871" s="5"/>
      <c r="P871" s="5"/>
    </row>
    <row r="872" spans="1:16" hidden="1" x14ac:dyDescent="0.2">
      <c r="A872" s="54"/>
      <c r="B872" s="33" t="s">
        <v>349</v>
      </c>
      <c r="C872" s="26">
        <f t="shared" si="637"/>
        <v>44062</v>
      </c>
      <c r="D872" s="26"/>
      <c r="E872" s="27">
        <f t="shared" ref="E872:H874" si="643">E871+7</f>
        <v>44067</v>
      </c>
      <c r="F872" s="27">
        <f t="shared" si="643"/>
        <v>44069</v>
      </c>
      <c r="G872" s="34"/>
      <c r="H872" s="27">
        <f t="shared" si="643"/>
        <v>44088</v>
      </c>
      <c r="I872" s="5"/>
      <c r="J872" s="5"/>
      <c r="K872" s="5"/>
      <c r="L872" s="5"/>
      <c r="M872" s="5"/>
      <c r="N872" s="5"/>
      <c r="O872" s="5"/>
      <c r="P872" s="5"/>
    </row>
    <row r="873" spans="1:16" hidden="1" x14ac:dyDescent="0.2">
      <c r="A873" s="54"/>
      <c r="B873" s="33" t="s">
        <v>350</v>
      </c>
      <c r="C873" s="26">
        <f t="shared" si="637"/>
        <v>44069</v>
      </c>
      <c r="D873" s="26"/>
      <c r="E873" s="27">
        <f t="shared" si="643"/>
        <v>44074</v>
      </c>
      <c r="F873" s="27">
        <f t="shared" si="643"/>
        <v>44076</v>
      </c>
      <c r="G873" s="34"/>
      <c r="H873" s="27">
        <f t="shared" si="643"/>
        <v>44095</v>
      </c>
      <c r="I873" s="5"/>
      <c r="J873" s="5"/>
      <c r="K873" s="5"/>
      <c r="L873" s="5"/>
      <c r="M873" s="5"/>
      <c r="N873" s="5"/>
      <c r="O873" s="5"/>
      <c r="P873" s="5"/>
    </row>
    <row r="874" spans="1:16" hidden="1" x14ac:dyDescent="0.2">
      <c r="A874" s="54"/>
      <c r="B874" s="33" t="s">
        <v>351</v>
      </c>
      <c r="C874" s="26">
        <f t="shared" si="637"/>
        <v>44076</v>
      </c>
      <c r="D874" s="26"/>
      <c r="E874" s="27">
        <f t="shared" si="643"/>
        <v>44081</v>
      </c>
      <c r="F874" s="27">
        <f t="shared" si="643"/>
        <v>44083</v>
      </c>
      <c r="G874" s="34"/>
      <c r="H874" s="27">
        <f t="shared" si="643"/>
        <v>44102</v>
      </c>
      <c r="I874" s="5"/>
      <c r="J874" s="5"/>
      <c r="K874" s="5"/>
      <c r="L874" s="5"/>
      <c r="M874" s="5"/>
      <c r="N874" s="5"/>
      <c r="O874" s="5"/>
      <c r="P874" s="5"/>
    </row>
    <row r="875" spans="1:16" hidden="1" x14ac:dyDescent="0.2">
      <c r="A875" s="54"/>
      <c r="B875" s="33" t="s">
        <v>57</v>
      </c>
      <c r="C875" s="50">
        <f t="shared" si="637"/>
        <v>44083</v>
      </c>
      <c r="D875" s="50"/>
      <c r="E875" s="51">
        <f>E874+7</f>
        <v>44088</v>
      </c>
      <c r="F875" s="51">
        <f>F874+7</f>
        <v>44090</v>
      </c>
      <c r="G875" s="34"/>
      <c r="H875" s="51">
        <f>H874+7</f>
        <v>44109</v>
      </c>
      <c r="I875" s="5"/>
      <c r="J875" s="5"/>
      <c r="K875" s="5"/>
      <c r="L875" s="5"/>
      <c r="M875" s="5"/>
      <c r="N875" s="5"/>
      <c r="O875" s="5"/>
      <c r="P875" s="5"/>
    </row>
    <row r="876" spans="1:16" hidden="1" x14ac:dyDescent="0.2">
      <c r="A876" s="54"/>
      <c r="B876" s="33" t="s">
        <v>357</v>
      </c>
      <c r="C876" s="26">
        <f t="shared" si="637"/>
        <v>44093</v>
      </c>
      <c r="D876" s="26"/>
      <c r="E876" s="27">
        <f>E875+10</f>
        <v>44098</v>
      </c>
      <c r="F876" s="27">
        <f>F875+10</f>
        <v>44100</v>
      </c>
      <c r="G876" s="34"/>
      <c r="H876" s="27">
        <f>H875+10</f>
        <v>44119</v>
      </c>
      <c r="I876" s="5"/>
      <c r="J876" s="5"/>
      <c r="K876" s="5"/>
      <c r="L876" s="5"/>
      <c r="M876" s="5"/>
      <c r="N876" s="5"/>
      <c r="O876" s="5"/>
      <c r="P876" s="5"/>
    </row>
    <row r="877" spans="1:16" hidden="1" x14ac:dyDescent="0.2">
      <c r="A877" s="54"/>
      <c r="B877" s="33" t="s">
        <v>374</v>
      </c>
      <c r="C877" s="46">
        <f t="shared" si="637"/>
        <v>44098</v>
      </c>
      <c r="D877" s="46"/>
      <c r="E877" s="47">
        <f>E876+5</f>
        <v>44103</v>
      </c>
      <c r="F877" s="47">
        <f>F876+5</f>
        <v>44105</v>
      </c>
      <c r="G877" s="34"/>
      <c r="H877" s="47">
        <f>H876+5</f>
        <v>44124</v>
      </c>
      <c r="I877" s="5"/>
      <c r="J877" s="5"/>
      <c r="K877" s="5"/>
      <c r="L877" s="5"/>
      <c r="M877" s="5"/>
      <c r="N877" s="5"/>
      <c r="O877" s="5"/>
      <c r="P877" s="5"/>
    </row>
    <row r="878" spans="1:16" hidden="1" x14ac:dyDescent="0.2">
      <c r="A878" s="54"/>
      <c r="B878" s="33" t="s">
        <v>367</v>
      </c>
      <c r="C878" s="26">
        <f t="shared" si="637"/>
        <v>44105</v>
      </c>
      <c r="D878" s="26"/>
      <c r="E878" s="27">
        <f t="shared" ref="E878:H881" si="644">E877+7</f>
        <v>44110</v>
      </c>
      <c r="F878" s="27">
        <f t="shared" si="644"/>
        <v>44112</v>
      </c>
      <c r="G878" s="34"/>
      <c r="H878" s="27">
        <f t="shared" si="644"/>
        <v>44131</v>
      </c>
      <c r="I878" s="5"/>
      <c r="J878" s="5"/>
      <c r="K878" s="5"/>
      <c r="L878" s="5"/>
      <c r="M878" s="5"/>
      <c r="N878" s="5"/>
      <c r="O878" s="5"/>
      <c r="P878" s="5"/>
    </row>
    <row r="879" spans="1:16" hidden="1" x14ac:dyDescent="0.2">
      <c r="A879" s="54"/>
      <c r="B879" s="33" t="s">
        <v>375</v>
      </c>
      <c r="C879" s="26">
        <f t="shared" si="637"/>
        <v>44112</v>
      </c>
      <c r="D879" s="26"/>
      <c r="E879" s="27">
        <f t="shared" si="644"/>
        <v>44117</v>
      </c>
      <c r="F879" s="27">
        <f t="shared" si="644"/>
        <v>44119</v>
      </c>
      <c r="G879" s="34"/>
      <c r="H879" s="27">
        <f t="shared" si="644"/>
        <v>44138</v>
      </c>
      <c r="I879" s="5"/>
      <c r="J879" s="5"/>
      <c r="K879" s="5"/>
      <c r="L879" s="5"/>
      <c r="M879" s="5"/>
      <c r="N879" s="5"/>
      <c r="O879" s="5"/>
      <c r="P879" s="5"/>
    </row>
    <row r="880" spans="1:16" hidden="1" x14ac:dyDescent="0.2">
      <c r="A880" s="54"/>
      <c r="B880" s="34" t="s">
        <v>57</v>
      </c>
      <c r="C880" s="52">
        <f t="shared" si="637"/>
        <v>44119</v>
      </c>
      <c r="D880" s="52"/>
      <c r="E880" s="49">
        <f t="shared" si="644"/>
        <v>44124</v>
      </c>
      <c r="F880" s="49">
        <f t="shared" si="644"/>
        <v>44126</v>
      </c>
      <c r="G880" s="34"/>
      <c r="H880" s="49">
        <f t="shared" si="644"/>
        <v>44145</v>
      </c>
      <c r="I880" s="5"/>
      <c r="J880" s="5"/>
      <c r="K880" s="5"/>
      <c r="L880" s="5"/>
      <c r="M880" s="5"/>
      <c r="N880" s="5"/>
      <c r="O880" s="5"/>
      <c r="P880" s="5"/>
    </row>
    <row r="881" spans="1:16" hidden="1" x14ac:dyDescent="0.2">
      <c r="A881" s="54"/>
      <c r="B881" s="34" t="s">
        <v>384</v>
      </c>
      <c r="C881" s="28">
        <f t="shared" si="637"/>
        <v>44126</v>
      </c>
      <c r="D881" s="28"/>
      <c r="E881" s="29">
        <f t="shared" si="644"/>
        <v>44131</v>
      </c>
      <c r="F881" s="29">
        <f t="shared" si="644"/>
        <v>44133</v>
      </c>
      <c r="G881" s="34"/>
      <c r="H881" s="29">
        <f t="shared" si="644"/>
        <v>44152</v>
      </c>
      <c r="I881" s="5"/>
      <c r="J881" s="5"/>
      <c r="K881" s="5"/>
      <c r="L881" s="5"/>
      <c r="M881" s="5"/>
      <c r="N881" s="5"/>
      <c r="O881" s="5"/>
      <c r="P881" s="5"/>
    </row>
    <row r="882" spans="1:16" hidden="1" x14ac:dyDescent="0.2">
      <c r="A882" s="54"/>
      <c r="B882" s="33" t="s">
        <v>412</v>
      </c>
      <c r="C882" s="26">
        <f t="shared" si="637"/>
        <v>44133</v>
      </c>
      <c r="D882" s="26"/>
      <c r="E882" s="27">
        <f t="shared" ref="E882:H889" si="645">E881+7</f>
        <v>44138</v>
      </c>
      <c r="F882" s="27">
        <f t="shared" si="645"/>
        <v>44140</v>
      </c>
      <c r="G882" s="34"/>
      <c r="H882" s="27">
        <f t="shared" si="645"/>
        <v>44159</v>
      </c>
      <c r="I882" s="5"/>
      <c r="J882" s="5"/>
      <c r="K882" s="5"/>
      <c r="L882" s="5"/>
      <c r="M882" s="5"/>
      <c r="N882" s="5"/>
      <c r="O882" s="5"/>
      <c r="P882" s="5"/>
    </row>
    <row r="883" spans="1:16" hidden="1" x14ac:dyDescent="0.2">
      <c r="A883" s="55">
        <v>46</v>
      </c>
      <c r="B883" s="33" t="s">
        <v>413</v>
      </c>
      <c r="C883" s="26">
        <f t="shared" si="637"/>
        <v>44140</v>
      </c>
      <c r="D883" s="26"/>
      <c r="E883" s="27">
        <f t="shared" si="645"/>
        <v>44145</v>
      </c>
      <c r="F883" s="27">
        <f t="shared" si="645"/>
        <v>44147</v>
      </c>
      <c r="G883" s="34"/>
      <c r="H883" s="27">
        <f t="shared" si="645"/>
        <v>44166</v>
      </c>
      <c r="I883" s="5"/>
      <c r="J883" s="5"/>
      <c r="K883" s="5"/>
      <c r="L883" s="5"/>
      <c r="M883" s="5"/>
      <c r="N883" s="5"/>
      <c r="O883" s="5"/>
      <c r="P883" s="5"/>
    </row>
    <row r="884" spans="1:16" hidden="1" x14ac:dyDescent="0.2">
      <c r="A884" s="56">
        <v>47</v>
      </c>
      <c r="B884" s="34" t="s">
        <v>414</v>
      </c>
      <c r="C884" s="28">
        <f t="shared" si="637"/>
        <v>44147</v>
      </c>
      <c r="D884" s="28"/>
      <c r="E884" s="29">
        <f t="shared" si="645"/>
        <v>44152</v>
      </c>
      <c r="F884" s="29">
        <f t="shared" si="645"/>
        <v>44154</v>
      </c>
      <c r="G884" s="34"/>
      <c r="H884" s="29">
        <f t="shared" si="645"/>
        <v>44173</v>
      </c>
      <c r="I884" s="5"/>
      <c r="J884" s="5"/>
      <c r="K884" s="5"/>
      <c r="L884" s="5"/>
      <c r="M884" s="5"/>
      <c r="N884" s="5"/>
      <c r="O884" s="5"/>
      <c r="P884" s="5"/>
    </row>
    <row r="885" spans="1:16" hidden="1" x14ac:dyDescent="0.2">
      <c r="A885" s="56">
        <v>48</v>
      </c>
      <c r="B885" s="34" t="s">
        <v>420</v>
      </c>
      <c r="C885" s="28">
        <f t="shared" ref="C885:C909" si="646">F885-7</f>
        <v>44154</v>
      </c>
      <c r="D885" s="28"/>
      <c r="E885" s="29">
        <f t="shared" si="645"/>
        <v>44159</v>
      </c>
      <c r="F885" s="29">
        <f t="shared" si="645"/>
        <v>44161</v>
      </c>
      <c r="G885" s="34"/>
      <c r="H885" s="29">
        <f t="shared" si="645"/>
        <v>44180</v>
      </c>
      <c r="I885" s="5"/>
      <c r="J885" s="5"/>
      <c r="K885" s="5"/>
      <c r="L885" s="5"/>
      <c r="M885" s="5"/>
      <c r="N885" s="5"/>
      <c r="O885" s="5"/>
      <c r="P885" s="5"/>
    </row>
    <row r="886" spans="1:16" hidden="1" x14ac:dyDescent="0.2">
      <c r="A886" s="86">
        <v>49</v>
      </c>
      <c r="B886" s="33" t="s">
        <v>415</v>
      </c>
      <c r="C886" s="83">
        <f t="shared" si="646"/>
        <v>44161</v>
      </c>
      <c r="D886" s="83"/>
      <c r="E886" s="27">
        <f t="shared" si="645"/>
        <v>44166</v>
      </c>
      <c r="F886" s="84">
        <f t="shared" si="645"/>
        <v>44168</v>
      </c>
      <c r="G886" s="34"/>
      <c r="H886" s="27">
        <f t="shared" si="645"/>
        <v>44187</v>
      </c>
      <c r="I886" s="5"/>
      <c r="J886" s="5"/>
      <c r="K886" s="5"/>
      <c r="L886" s="5"/>
      <c r="M886" s="5"/>
      <c r="N886" s="5"/>
      <c r="O886" s="5"/>
      <c r="P886" s="5"/>
    </row>
    <row r="887" spans="1:16" hidden="1" x14ac:dyDescent="0.2">
      <c r="A887" s="86">
        <v>50</v>
      </c>
      <c r="B887" s="11" t="s">
        <v>416</v>
      </c>
      <c r="C887" s="88">
        <f t="shared" si="646"/>
        <v>44168</v>
      </c>
      <c r="D887" s="88"/>
      <c r="E887" s="27">
        <f t="shared" si="645"/>
        <v>44173</v>
      </c>
      <c r="F887" s="27">
        <f t="shared" si="645"/>
        <v>44175</v>
      </c>
      <c r="G887" s="34"/>
      <c r="H887" s="27">
        <f>F887+19</f>
        <v>44194</v>
      </c>
      <c r="I887" s="5"/>
      <c r="J887" s="5"/>
      <c r="K887" s="5"/>
      <c r="L887" s="5"/>
      <c r="M887" s="5"/>
      <c r="N887" s="5"/>
      <c r="O887" s="5"/>
      <c r="P887" s="5"/>
    </row>
    <row r="888" spans="1:16" hidden="1" x14ac:dyDescent="0.2">
      <c r="A888" s="86">
        <v>51</v>
      </c>
      <c r="B888" s="11" t="s">
        <v>421</v>
      </c>
      <c r="C888" s="88">
        <f t="shared" si="646"/>
        <v>44175</v>
      </c>
      <c r="D888" s="88"/>
      <c r="E888" s="27">
        <f t="shared" si="645"/>
        <v>44180</v>
      </c>
      <c r="F888" s="27">
        <f t="shared" si="645"/>
        <v>44182</v>
      </c>
      <c r="G888" s="34"/>
      <c r="H888" s="27">
        <f t="shared" ref="H888:H893" si="647">F888+19</f>
        <v>44201</v>
      </c>
      <c r="I888" s="5"/>
      <c r="J888" s="5"/>
      <c r="K888" s="5"/>
      <c r="L888" s="5"/>
      <c r="M888" s="5"/>
      <c r="N888" s="5"/>
      <c r="O888" s="5"/>
      <c r="P888" s="5"/>
    </row>
    <row r="889" spans="1:16" hidden="1" x14ac:dyDescent="0.2">
      <c r="A889" s="86">
        <v>52</v>
      </c>
      <c r="B889" s="33" t="s">
        <v>427</v>
      </c>
      <c r="C889" s="83">
        <f t="shared" si="646"/>
        <v>44182</v>
      </c>
      <c r="D889" s="83"/>
      <c r="E889" s="27">
        <f t="shared" si="645"/>
        <v>44187</v>
      </c>
      <c r="F889" s="84">
        <f t="shared" si="645"/>
        <v>44189</v>
      </c>
      <c r="G889" s="34"/>
      <c r="H889" s="27">
        <f t="shared" si="647"/>
        <v>44208</v>
      </c>
      <c r="I889" s="5"/>
      <c r="J889" s="5"/>
      <c r="K889" s="5"/>
      <c r="L889" s="5"/>
      <c r="M889" s="5"/>
      <c r="N889" s="5"/>
      <c r="O889" s="5"/>
      <c r="P889" s="5"/>
    </row>
    <row r="890" spans="1:16" hidden="1" x14ac:dyDescent="0.2">
      <c r="A890" s="86">
        <v>53</v>
      </c>
      <c r="B890" s="33" t="s">
        <v>452</v>
      </c>
      <c r="C890" s="83">
        <f t="shared" si="646"/>
        <v>44189</v>
      </c>
      <c r="D890" s="83"/>
      <c r="E890" s="27">
        <f>E889+7</f>
        <v>44194</v>
      </c>
      <c r="F890" s="84">
        <f>F889+7</f>
        <v>44196</v>
      </c>
      <c r="G890" s="34"/>
      <c r="H890" s="27">
        <f t="shared" si="647"/>
        <v>44215</v>
      </c>
      <c r="I890" s="5"/>
      <c r="J890" s="5"/>
      <c r="K890" s="5"/>
      <c r="L890" s="5"/>
      <c r="M890" s="5"/>
      <c r="N890" s="5"/>
      <c r="O890" s="5"/>
      <c r="P890" s="5"/>
    </row>
    <row r="891" spans="1:16" hidden="1" x14ac:dyDescent="0.2">
      <c r="A891" s="86">
        <v>1</v>
      </c>
      <c r="B891" s="11" t="s">
        <v>459</v>
      </c>
      <c r="C891" s="88">
        <f t="shared" si="646"/>
        <v>44196</v>
      </c>
      <c r="D891" s="88"/>
      <c r="E891" s="27">
        <f>E890+7</f>
        <v>44201</v>
      </c>
      <c r="F891" s="27">
        <f>F890+7</f>
        <v>44203</v>
      </c>
      <c r="G891" s="34"/>
      <c r="H891" s="27">
        <f t="shared" si="647"/>
        <v>44222</v>
      </c>
      <c r="I891" s="5"/>
      <c r="J891" s="5"/>
      <c r="K891" s="5"/>
      <c r="L891" s="5"/>
      <c r="M891" s="5"/>
      <c r="N891" s="5"/>
      <c r="O891" s="5"/>
      <c r="P891" s="5"/>
    </row>
    <row r="892" spans="1:16" hidden="1" x14ac:dyDescent="0.2">
      <c r="A892" s="86">
        <v>2</v>
      </c>
      <c r="B892" s="11" t="s">
        <v>460</v>
      </c>
      <c r="C892" s="88">
        <f t="shared" si="646"/>
        <v>44203</v>
      </c>
      <c r="D892" s="88"/>
      <c r="E892" s="27">
        <f t="shared" ref="E892:F906" si="648">E891+7</f>
        <v>44208</v>
      </c>
      <c r="F892" s="27">
        <f t="shared" si="648"/>
        <v>44210</v>
      </c>
      <c r="G892" s="34"/>
      <c r="H892" s="27">
        <f t="shared" si="647"/>
        <v>44229</v>
      </c>
      <c r="I892" s="5"/>
      <c r="J892" s="5"/>
      <c r="K892" s="5"/>
      <c r="L892" s="5"/>
      <c r="M892" s="5"/>
      <c r="N892" s="5"/>
      <c r="O892" s="5"/>
      <c r="P892" s="5"/>
    </row>
    <row r="893" spans="1:16" hidden="1" x14ac:dyDescent="0.2">
      <c r="A893" s="86">
        <v>3</v>
      </c>
      <c r="B893" s="11" t="s">
        <v>461</v>
      </c>
      <c r="C893" s="88">
        <f t="shared" si="646"/>
        <v>44210</v>
      </c>
      <c r="D893" s="88"/>
      <c r="E893" s="27">
        <f t="shared" si="648"/>
        <v>44215</v>
      </c>
      <c r="F893" s="27">
        <f t="shared" si="648"/>
        <v>44217</v>
      </c>
      <c r="G893" s="34"/>
      <c r="H893" s="27">
        <f t="shared" si="647"/>
        <v>44236</v>
      </c>
      <c r="I893" s="5"/>
      <c r="J893" s="5"/>
      <c r="K893" s="5"/>
      <c r="L893" s="5"/>
      <c r="M893" s="5"/>
      <c r="N893" s="5"/>
      <c r="O893" s="5"/>
      <c r="P893" s="5"/>
    </row>
    <row r="894" spans="1:16" hidden="1" x14ac:dyDescent="0.2">
      <c r="A894" s="55">
        <v>4</v>
      </c>
      <c r="B894" s="33" t="s">
        <v>467</v>
      </c>
      <c r="C894" s="26">
        <f t="shared" si="646"/>
        <v>44217</v>
      </c>
      <c r="D894" s="26"/>
      <c r="E894" s="27">
        <f>E893+7</f>
        <v>44222</v>
      </c>
      <c r="F894" s="27">
        <f t="shared" si="648"/>
        <v>44224</v>
      </c>
      <c r="G894" s="34"/>
      <c r="H894" s="27">
        <f t="shared" ref="H894:H909" si="649">F894+19</f>
        <v>44243</v>
      </c>
      <c r="I894" s="5"/>
      <c r="J894" s="5"/>
      <c r="K894" s="5"/>
      <c r="L894" s="5"/>
      <c r="M894" s="5"/>
      <c r="N894" s="5"/>
      <c r="O894" s="5"/>
      <c r="P894" s="5"/>
    </row>
    <row r="895" spans="1:16" hidden="1" x14ac:dyDescent="0.2">
      <c r="A895" s="86">
        <v>5</v>
      </c>
      <c r="B895" s="33" t="s">
        <v>512</v>
      </c>
      <c r="C895" s="88">
        <f t="shared" si="646"/>
        <v>44224</v>
      </c>
      <c r="D895" s="88"/>
      <c r="E895" s="27">
        <f t="shared" si="648"/>
        <v>44229</v>
      </c>
      <c r="F895" s="27">
        <f t="shared" si="648"/>
        <v>44231</v>
      </c>
      <c r="G895" s="34"/>
      <c r="H895" s="27">
        <f t="shared" si="649"/>
        <v>44250</v>
      </c>
      <c r="I895" s="5"/>
      <c r="J895" s="5"/>
      <c r="K895" s="5"/>
      <c r="L895" s="5"/>
      <c r="M895" s="5"/>
      <c r="N895" s="5"/>
      <c r="O895" s="5"/>
      <c r="P895" s="5"/>
    </row>
    <row r="896" spans="1:16" hidden="1" x14ac:dyDescent="0.2">
      <c r="A896" s="86">
        <v>6</v>
      </c>
      <c r="B896" s="11" t="s">
        <v>476</v>
      </c>
      <c r="C896" s="88">
        <f t="shared" si="646"/>
        <v>44233</v>
      </c>
      <c r="D896" s="88"/>
      <c r="E896" s="27">
        <f>E895+9</f>
        <v>44238</v>
      </c>
      <c r="F896" s="27">
        <f>F895+9</f>
        <v>44240</v>
      </c>
      <c r="G896" s="34"/>
      <c r="H896" s="27">
        <f t="shared" si="649"/>
        <v>44259</v>
      </c>
      <c r="I896" s="5"/>
      <c r="J896" s="5"/>
      <c r="K896" s="5"/>
      <c r="L896" s="5"/>
      <c r="M896" s="5"/>
      <c r="N896" s="5"/>
      <c r="O896" s="5"/>
      <c r="P896" s="5"/>
    </row>
    <row r="897" spans="1:16" hidden="1" x14ac:dyDescent="0.2">
      <c r="A897" s="86">
        <v>7</v>
      </c>
      <c r="B897" s="11" t="s">
        <v>486</v>
      </c>
      <c r="C897" s="88">
        <f t="shared" si="646"/>
        <v>44240</v>
      </c>
      <c r="D897" s="88"/>
      <c r="E897" s="27">
        <f t="shared" si="648"/>
        <v>44245</v>
      </c>
      <c r="F897" s="27">
        <f t="shared" si="648"/>
        <v>44247</v>
      </c>
      <c r="G897" s="34"/>
      <c r="H897" s="27">
        <f t="shared" si="649"/>
        <v>44266</v>
      </c>
      <c r="I897" s="5"/>
      <c r="J897" s="5"/>
      <c r="K897" s="5"/>
      <c r="L897" s="5"/>
      <c r="M897" s="5"/>
      <c r="N897" s="5"/>
      <c r="O897" s="5"/>
      <c r="P897" s="5"/>
    </row>
    <row r="898" spans="1:16" hidden="1" x14ac:dyDescent="0.2">
      <c r="A898" s="86">
        <v>8</v>
      </c>
      <c r="B898" s="11" t="s">
        <v>493</v>
      </c>
      <c r="C898" s="88">
        <f t="shared" si="646"/>
        <v>44247</v>
      </c>
      <c r="D898" s="88"/>
      <c r="E898" s="27">
        <f t="shared" si="648"/>
        <v>44252</v>
      </c>
      <c r="F898" s="27">
        <f t="shared" si="648"/>
        <v>44254</v>
      </c>
      <c r="G898" s="34"/>
      <c r="H898" s="27">
        <f t="shared" si="649"/>
        <v>44273</v>
      </c>
      <c r="I898" s="5"/>
      <c r="J898" s="5"/>
      <c r="K898" s="5"/>
      <c r="L898" s="5"/>
      <c r="M898" s="5"/>
      <c r="N898" s="5"/>
      <c r="O898" s="5"/>
      <c r="P898" s="5"/>
    </row>
    <row r="899" spans="1:16" hidden="1" x14ac:dyDescent="0.2">
      <c r="A899" s="86">
        <v>9</v>
      </c>
      <c r="B899" s="11" t="s">
        <v>499</v>
      </c>
      <c r="C899" s="88">
        <f t="shared" si="646"/>
        <v>44252</v>
      </c>
      <c r="D899" s="88"/>
      <c r="E899" s="27" t="s">
        <v>210</v>
      </c>
      <c r="F899" s="27">
        <v>44259</v>
      </c>
      <c r="G899" s="34"/>
      <c r="H899" s="27">
        <f t="shared" si="649"/>
        <v>44278</v>
      </c>
      <c r="I899" s="5"/>
      <c r="J899" s="5"/>
      <c r="K899" s="5"/>
      <c r="L899" s="5"/>
      <c r="M899" s="5"/>
      <c r="N899" s="5"/>
      <c r="O899" s="5"/>
      <c r="P899" s="5"/>
    </row>
    <row r="900" spans="1:16" hidden="1" x14ac:dyDescent="0.2">
      <c r="A900" s="86">
        <v>10</v>
      </c>
      <c r="B900" s="11" t="s">
        <v>509</v>
      </c>
      <c r="C900" s="88">
        <f t="shared" si="646"/>
        <v>44258</v>
      </c>
      <c r="D900" s="88"/>
      <c r="E900" s="27">
        <v>44268</v>
      </c>
      <c r="F900" s="27">
        <f>F899+6</f>
        <v>44265</v>
      </c>
      <c r="G900" s="34"/>
      <c r="H900" s="27">
        <f t="shared" si="649"/>
        <v>44284</v>
      </c>
      <c r="I900" s="5"/>
      <c r="J900" s="5"/>
      <c r="K900" s="5"/>
      <c r="L900" s="5"/>
      <c r="M900" s="5"/>
      <c r="N900" s="5"/>
      <c r="O900" s="5"/>
      <c r="P900" s="5"/>
    </row>
    <row r="901" spans="1:16" hidden="1" x14ac:dyDescent="0.2">
      <c r="A901" s="86">
        <v>11</v>
      </c>
      <c r="B901" s="11" t="s">
        <v>516</v>
      </c>
      <c r="C901" s="88">
        <f t="shared" si="646"/>
        <v>44266</v>
      </c>
      <c r="D901" s="88"/>
      <c r="E901" s="27" t="s">
        <v>210</v>
      </c>
      <c r="F901" s="27">
        <f>F900+8</f>
        <v>44273</v>
      </c>
      <c r="G901" s="34"/>
      <c r="H901" s="27">
        <f t="shared" si="649"/>
        <v>44292</v>
      </c>
      <c r="I901" s="5"/>
      <c r="J901" s="5"/>
      <c r="K901" s="5"/>
      <c r="L901" s="5"/>
      <c r="M901" s="5"/>
      <c r="N901" s="5"/>
      <c r="O901" s="5"/>
      <c r="P901" s="5"/>
    </row>
    <row r="902" spans="1:16" hidden="1" x14ac:dyDescent="0.2">
      <c r="A902" s="38">
        <v>12</v>
      </c>
      <c r="B902" s="11" t="s">
        <v>529</v>
      </c>
      <c r="C902" s="88">
        <f t="shared" si="646"/>
        <v>44273</v>
      </c>
      <c r="D902" s="88"/>
      <c r="E902" s="27">
        <v>44285</v>
      </c>
      <c r="F902" s="27">
        <f t="shared" si="648"/>
        <v>44280</v>
      </c>
      <c r="G902" s="34"/>
      <c r="H902" s="27">
        <f t="shared" si="649"/>
        <v>44299</v>
      </c>
      <c r="I902" s="5"/>
      <c r="J902" s="5"/>
      <c r="K902" s="5"/>
      <c r="L902" s="5"/>
      <c r="M902" s="5"/>
      <c r="N902" s="5"/>
      <c r="O902" s="5"/>
      <c r="P902" s="5"/>
    </row>
    <row r="903" spans="1:16" hidden="1" x14ac:dyDescent="0.2">
      <c r="A903" s="38">
        <v>13</v>
      </c>
      <c r="B903" s="11" t="s">
        <v>565</v>
      </c>
      <c r="C903" s="88">
        <f t="shared" si="646"/>
        <v>44280</v>
      </c>
      <c r="D903" s="88"/>
      <c r="E903" s="27">
        <f t="shared" si="648"/>
        <v>44292</v>
      </c>
      <c r="F903" s="27">
        <f t="shared" si="648"/>
        <v>44287</v>
      </c>
      <c r="G903" s="34"/>
      <c r="H903" s="27">
        <f t="shared" si="649"/>
        <v>44306</v>
      </c>
      <c r="I903" s="5"/>
      <c r="J903" s="5"/>
      <c r="K903" s="5"/>
      <c r="L903" s="5"/>
      <c r="M903" s="5"/>
      <c r="N903" s="5"/>
      <c r="O903" s="5"/>
      <c r="P903" s="5"/>
    </row>
    <row r="904" spans="1:16" hidden="1" x14ac:dyDescent="0.2">
      <c r="A904" s="85">
        <v>14</v>
      </c>
      <c r="B904" s="14" t="s">
        <v>536</v>
      </c>
      <c r="C904" s="89">
        <f t="shared" si="646"/>
        <v>44287</v>
      </c>
      <c r="D904" s="89"/>
      <c r="E904" s="29">
        <f t="shared" si="648"/>
        <v>44299</v>
      </c>
      <c r="F904" s="29">
        <f t="shared" si="648"/>
        <v>44294</v>
      </c>
      <c r="G904" s="34"/>
      <c r="H904" s="29">
        <f t="shared" si="649"/>
        <v>44313</v>
      </c>
      <c r="I904" s="5"/>
      <c r="J904" s="5"/>
      <c r="K904" s="5"/>
      <c r="L904" s="5"/>
      <c r="M904" s="5"/>
      <c r="N904" s="5"/>
      <c r="O904" s="5"/>
      <c r="P904" s="5"/>
    </row>
    <row r="905" spans="1:16" hidden="1" x14ac:dyDescent="0.2">
      <c r="A905" s="85">
        <v>15</v>
      </c>
      <c r="B905" s="14" t="s">
        <v>582</v>
      </c>
      <c r="C905" s="89">
        <f t="shared" si="646"/>
        <v>44294</v>
      </c>
      <c r="D905" s="89"/>
      <c r="E905" s="29">
        <f t="shared" si="648"/>
        <v>44306</v>
      </c>
      <c r="F905" s="29">
        <f t="shared" si="648"/>
        <v>44301</v>
      </c>
      <c r="G905" s="34"/>
      <c r="H905" s="29">
        <f t="shared" si="649"/>
        <v>44320</v>
      </c>
      <c r="I905" s="5"/>
      <c r="J905" s="5"/>
      <c r="K905" s="5"/>
      <c r="L905" s="5"/>
      <c r="M905" s="5"/>
      <c r="N905" s="5"/>
      <c r="O905" s="5"/>
      <c r="P905" s="5"/>
    </row>
    <row r="906" spans="1:16" hidden="1" x14ac:dyDescent="0.2">
      <c r="A906" s="85">
        <v>16</v>
      </c>
      <c r="B906" s="14" t="s">
        <v>587</v>
      </c>
      <c r="C906" s="89">
        <f t="shared" si="646"/>
        <v>44301</v>
      </c>
      <c r="D906" s="89"/>
      <c r="E906" s="29">
        <f t="shared" si="648"/>
        <v>44313</v>
      </c>
      <c r="F906" s="29">
        <f t="shared" si="648"/>
        <v>44308</v>
      </c>
      <c r="G906" s="34"/>
      <c r="H906" s="29">
        <f t="shared" si="649"/>
        <v>44327</v>
      </c>
      <c r="I906" s="5"/>
      <c r="J906" s="5"/>
      <c r="K906" s="5"/>
      <c r="L906" s="5"/>
      <c r="M906" s="5"/>
      <c r="N906" s="5"/>
      <c r="O906" s="5"/>
      <c r="P906" s="5"/>
    </row>
    <row r="907" spans="1:16" hidden="1" x14ac:dyDescent="0.2">
      <c r="A907" s="85">
        <v>17</v>
      </c>
      <c r="B907" s="14" t="s">
        <v>556</v>
      </c>
      <c r="C907" s="89">
        <f t="shared" si="646"/>
        <v>44310</v>
      </c>
      <c r="D907" s="29">
        <v>44319</v>
      </c>
      <c r="E907" s="29" t="s">
        <v>210</v>
      </c>
      <c r="F907" s="29">
        <f>F906+9</f>
        <v>44317</v>
      </c>
      <c r="G907" s="34"/>
      <c r="H907" s="29">
        <f t="shared" si="649"/>
        <v>44336</v>
      </c>
      <c r="I907" s="5"/>
      <c r="J907" s="5"/>
      <c r="K907" s="5"/>
      <c r="L907" s="5"/>
      <c r="M907" s="5"/>
      <c r="N907" s="5"/>
      <c r="O907" s="5"/>
      <c r="P907" s="5"/>
    </row>
    <row r="908" spans="1:16" hidden="1" x14ac:dyDescent="0.2">
      <c r="A908" s="85">
        <v>18</v>
      </c>
      <c r="B908" s="14" t="s">
        <v>598</v>
      </c>
      <c r="C908" s="89">
        <f t="shared" si="646"/>
        <v>44317</v>
      </c>
      <c r="D908" s="29" t="s">
        <v>210</v>
      </c>
      <c r="E908" s="29" t="s">
        <v>210</v>
      </c>
      <c r="F908" s="29">
        <f>F907+7</f>
        <v>44324</v>
      </c>
      <c r="G908" s="34"/>
      <c r="H908" s="29">
        <f t="shared" si="649"/>
        <v>44343</v>
      </c>
      <c r="I908" s="5"/>
      <c r="J908" s="5"/>
      <c r="K908" s="5"/>
      <c r="L908" s="5"/>
      <c r="M908" s="5"/>
      <c r="N908" s="5"/>
      <c r="O908" s="5"/>
      <c r="P908" s="5"/>
    </row>
    <row r="909" spans="1:16" hidden="1" x14ac:dyDescent="0.2">
      <c r="A909" s="85">
        <v>19</v>
      </c>
      <c r="B909" s="14" t="s">
        <v>591</v>
      </c>
      <c r="C909" s="89">
        <f t="shared" si="646"/>
        <v>44321</v>
      </c>
      <c r="D909" s="29">
        <f>D907+5</f>
        <v>44324</v>
      </c>
      <c r="E909" s="29">
        <f>E906+12</f>
        <v>44325</v>
      </c>
      <c r="F909" s="29">
        <f>F908+4</f>
        <v>44328</v>
      </c>
      <c r="G909" s="34"/>
      <c r="H909" s="29">
        <f t="shared" si="649"/>
        <v>44347</v>
      </c>
      <c r="I909" s="5"/>
      <c r="J909" s="5"/>
      <c r="K909" s="5"/>
      <c r="L909" s="5"/>
      <c r="M909" s="5"/>
      <c r="N909" s="5"/>
      <c r="O909" s="5"/>
      <c r="P909" s="5"/>
    </row>
    <row r="910" spans="1:16" hidden="1" x14ac:dyDescent="0.2">
      <c r="A910" s="38">
        <v>20</v>
      </c>
      <c r="B910" s="11" t="s">
        <v>7</v>
      </c>
      <c r="C910" s="99"/>
      <c r="D910" s="47"/>
      <c r="E910" s="47"/>
      <c r="F910" s="47"/>
      <c r="G910" s="34"/>
      <c r="H910" s="47"/>
      <c r="I910" s="5"/>
      <c r="J910" s="5"/>
      <c r="K910" s="5"/>
      <c r="L910" s="5"/>
      <c r="M910" s="5"/>
      <c r="N910" s="5"/>
      <c r="O910" s="5"/>
      <c r="P910" s="5"/>
    </row>
    <row r="911" spans="1:16" hidden="1" x14ac:dyDescent="0.2">
      <c r="A911" s="38">
        <v>21</v>
      </c>
      <c r="B911" s="11" t="s">
        <v>570</v>
      </c>
      <c r="C911" s="88">
        <f t="shared" ref="C911:C919" si="650">F911-7</f>
        <v>44330</v>
      </c>
      <c r="D911" s="27">
        <f>D909+15</f>
        <v>44339</v>
      </c>
      <c r="E911" s="27" t="s">
        <v>210</v>
      </c>
      <c r="F911" s="27">
        <f>F909+9</f>
        <v>44337</v>
      </c>
      <c r="G911" s="34"/>
      <c r="H911" s="27">
        <f t="shared" ref="H911:H918" si="651">F911+19</f>
        <v>44356</v>
      </c>
      <c r="I911" s="5"/>
      <c r="J911" s="5"/>
      <c r="K911" s="5"/>
      <c r="L911" s="5"/>
      <c r="M911" s="5"/>
      <c r="N911" s="5"/>
      <c r="O911" s="5"/>
      <c r="P911" s="5"/>
    </row>
    <row r="912" spans="1:16" hidden="1" x14ac:dyDescent="0.2">
      <c r="A912" s="85">
        <v>22</v>
      </c>
      <c r="B912" s="14" t="s">
        <v>578</v>
      </c>
      <c r="C912" s="89">
        <f t="shared" si="650"/>
        <v>44344</v>
      </c>
      <c r="D912" s="29" t="s">
        <v>210</v>
      </c>
      <c r="E912" s="29">
        <f>E909+20</f>
        <v>44345</v>
      </c>
      <c r="F912" s="29">
        <f>F911+14</f>
        <v>44351</v>
      </c>
      <c r="G912" s="34"/>
      <c r="H912" s="29">
        <f t="shared" si="651"/>
        <v>44370</v>
      </c>
      <c r="I912" s="5"/>
      <c r="J912" s="5"/>
      <c r="K912" s="5"/>
      <c r="L912" s="5"/>
      <c r="M912" s="5"/>
      <c r="N912" s="5"/>
      <c r="O912" s="5"/>
      <c r="P912" s="5"/>
    </row>
    <row r="913" spans="1:16" hidden="1" x14ac:dyDescent="0.2">
      <c r="A913" s="85">
        <v>22</v>
      </c>
      <c r="B913" s="14" t="s">
        <v>602</v>
      </c>
      <c r="C913" s="89">
        <f t="shared" si="650"/>
        <v>44344</v>
      </c>
      <c r="D913" s="29">
        <f>D911+13</f>
        <v>44352</v>
      </c>
      <c r="E913" s="29" t="s">
        <v>210</v>
      </c>
      <c r="F913" s="29">
        <f>F912</f>
        <v>44351</v>
      </c>
      <c r="G913" s="34"/>
      <c r="H913" s="29">
        <f t="shared" si="651"/>
        <v>44370</v>
      </c>
      <c r="I913" s="5"/>
      <c r="J913" s="5"/>
      <c r="K913" s="5"/>
      <c r="L913" s="5"/>
      <c r="M913" s="5"/>
      <c r="N913" s="5"/>
      <c r="O913" s="5"/>
      <c r="P913" s="5"/>
    </row>
    <row r="914" spans="1:16" hidden="1" x14ac:dyDescent="0.2">
      <c r="A914" s="85">
        <v>23</v>
      </c>
      <c r="B914" s="14" t="s">
        <v>606</v>
      </c>
      <c r="C914" s="89">
        <f t="shared" si="650"/>
        <v>44348</v>
      </c>
      <c r="D914" s="29">
        <f>D913+1</f>
        <v>44353</v>
      </c>
      <c r="E914" s="29" t="s">
        <v>210</v>
      </c>
      <c r="F914" s="29">
        <f>F913+4</f>
        <v>44355</v>
      </c>
      <c r="G914" s="34"/>
      <c r="H914" s="29">
        <f t="shared" si="651"/>
        <v>44374</v>
      </c>
      <c r="I914" s="5"/>
      <c r="J914" s="5"/>
      <c r="K914" s="5"/>
      <c r="L914" s="5"/>
      <c r="M914" s="5"/>
      <c r="N914" s="5"/>
      <c r="O914" s="5"/>
      <c r="P914" s="5"/>
    </row>
    <row r="915" spans="1:16" hidden="1" x14ac:dyDescent="0.2">
      <c r="A915" s="85">
        <v>24</v>
      </c>
      <c r="B915" s="14" t="s">
        <v>607</v>
      </c>
      <c r="C915" s="89">
        <f t="shared" si="650"/>
        <v>44360</v>
      </c>
      <c r="D915" s="29">
        <f>D914+11</f>
        <v>44364</v>
      </c>
      <c r="E915" s="29" t="s">
        <v>210</v>
      </c>
      <c r="F915" s="29">
        <f>F914+12</f>
        <v>44367</v>
      </c>
      <c r="G915" s="34"/>
      <c r="H915" s="29">
        <f t="shared" si="651"/>
        <v>44386</v>
      </c>
      <c r="I915" s="5"/>
      <c r="J915" s="5"/>
      <c r="K915" s="5"/>
      <c r="L915" s="5"/>
      <c r="M915" s="5"/>
      <c r="N915" s="5"/>
      <c r="O915" s="5"/>
      <c r="P915" s="5"/>
    </row>
    <row r="916" spans="1:16" hidden="1" x14ac:dyDescent="0.2">
      <c r="A916" s="85">
        <v>26</v>
      </c>
      <c r="B916" s="14" t="s">
        <v>612</v>
      </c>
      <c r="C916" s="89">
        <f t="shared" si="650"/>
        <v>44370</v>
      </c>
      <c r="D916" s="29" t="s">
        <v>210</v>
      </c>
      <c r="E916" s="29" t="s">
        <v>210</v>
      </c>
      <c r="F916" s="29">
        <f>F915+10</f>
        <v>44377</v>
      </c>
      <c r="G916" s="34"/>
      <c r="H916" s="29">
        <f>F916+19</f>
        <v>44396</v>
      </c>
      <c r="I916" s="5"/>
      <c r="J916" s="5"/>
      <c r="K916" s="5"/>
      <c r="L916" s="5"/>
      <c r="M916" s="5"/>
      <c r="N916" s="5"/>
      <c r="O916" s="5"/>
      <c r="P916" s="5"/>
    </row>
    <row r="917" spans="1:16" hidden="1" x14ac:dyDescent="0.2">
      <c r="A917" s="85">
        <v>26</v>
      </c>
      <c r="B917" s="14" t="s">
        <v>616</v>
      </c>
      <c r="C917" s="89">
        <f t="shared" si="650"/>
        <v>44371</v>
      </c>
      <c r="D917" s="29">
        <f>D915+16</f>
        <v>44380</v>
      </c>
      <c r="E917" s="29" t="s">
        <v>210</v>
      </c>
      <c r="F917" s="29">
        <f>F916+1</f>
        <v>44378</v>
      </c>
      <c r="G917" s="34"/>
      <c r="H917" s="29">
        <f>F917+19</f>
        <v>44397</v>
      </c>
      <c r="I917" s="5"/>
      <c r="J917" s="5"/>
      <c r="K917" s="5"/>
      <c r="L917" s="5"/>
      <c r="M917" s="5"/>
      <c r="N917" s="5"/>
      <c r="O917" s="5"/>
      <c r="P917" s="5"/>
    </row>
    <row r="918" spans="1:16" hidden="1" x14ac:dyDescent="0.2">
      <c r="A918" s="85">
        <v>27</v>
      </c>
      <c r="B918" s="14" t="s">
        <v>627</v>
      </c>
      <c r="C918" s="89">
        <f t="shared" si="650"/>
        <v>44381</v>
      </c>
      <c r="D918" s="29">
        <f>D917+11</f>
        <v>44391</v>
      </c>
      <c r="E918" s="29" t="s">
        <v>210</v>
      </c>
      <c r="F918" s="29">
        <f>F917+10</f>
        <v>44388</v>
      </c>
      <c r="G918" s="34"/>
      <c r="H918" s="29">
        <f t="shared" si="651"/>
        <v>44407</v>
      </c>
      <c r="I918" s="5"/>
      <c r="J918" s="5"/>
      <c r="K918" s="5"/>
      <c r="L918" s="5"/>
      <c r="M918" s="5"/>
      <c r="N918" s="5"/>
      <c r="O918" s="5"/>
      <c r="P918" s="5"/>
    </row>
    <row r="919" spans="1:16" hidden="1" x14ac:dyDescent="0.2">
      <c r="A919" s="85">
        <v>28</v>
      </c>
      <c r="B919" s="14" t="s">
        <v>636</v>
      </c>
      <c r="C919" s="89">
        <f t="shared" si="650"/>
        <v>44387</v>
      </c>
      <c r="D919" s="29">
        <f>D918+3</f>
        <v>44394</v>
      </c>
      <c r="E919" s="29" t="s">
        <v>210</v>
      </c>
      <c r="F919" s="29">
        <f>F918+6</f>
        <v>44394</v>
      </c>
      <c r="G919" s="34"/>
      <c r="H919" s="29">
        <f>F919+19</f>
        <v>44413</v>
      </c>
      <c r="I919" s="5"/>
      <c r="J919" s="5"/>
      <c r="K919" s="5"/>
      <c r="L919" s="5"/>
      <c r="M919" s="5"/>
      <c r="N919" s="5"/>
      <c r="O919" s="5"/>
      <c r="P919" s="5"/>
    </row>
    <row r="920" spans="1:16" hidden="1" x14ac:dyDescent="0.2">
      <c r="A920" s="85">
        <v>29</v>
      </c>
      <c r="B920" s="14" t="s">
        <v>7</v>
      </c>
      <c r="C920" s="89"/>
      <c r="D920" s="29"/>
      <c r="E920" s="29"/>
      <c r="F920" s="29"/>
      <c r="G920" s="34"/>
      <c r="H920" s="29"/>
      <c r="I920" s="5"/>
      <c r="J920" s="5"/>
      <c r="K920" s="5"/>
      <c r="L920" s="5"/>
      <c r="M920" s="5"/>
      <c r="N920" s="5"/>
      <c r="O920" s="5"/>
      <c r="P920" s="5"/>
    </row>
    <row r="921" spans="1:16" hidden="1" x14ac:dyDescent="0.2">
      <c r="A921" s="38">
        <v>30</v>
      </c>
      <c r="B921" s="11" t="s">
        <v>648</v>
      </c>
      <c r="C921" s="88">
        <f>F921-7</f>
        <v>44398</v>
      </c>
      <c r="D921" s="27">
        <f>D919+12</f>
        <v>44406</v>
      </c>
      <c r="E921" s="27" t="s">
        <v>210</v>
      </c>
      <c r="F921" s="27">
        <f>F919+11</f>
        <v>44405</v>
      </c>
      <c r="G921" s="34"/>
      <c r="H921" s="27">
        <f>F921+19</f>
        <v>44424</v>
      </c>
      <c r="I921" s="5"/>
      <c r="J921" s="5"/>
      <c r="K921" s="5"/>
      <c r="L921" s="5"/>
      <c r="M921" s="5"/>
      <c r="N921" s="5"/>
      <c r="O921" s="5"/>
      <c r="P921" s="5"/>
    </row>
    <row r="922" spans="1:16" hidden="1" x14ac:dyDescent="0.2">
      <c r="A922" s="85">
        <v>31</v>
      </c>
      <c r="B922" s="14" t="s">
        <v>655</v>
      </c>
      <c r="C922" s="89">
        <f>F922-7</f>
        <v>44406</v>
      </c>
      <c r="D922" s="29" t="s">
        <v>210</v>
      </c>
      <c r="E922" s="29" t="s">
        <v>210</v>
      </c>
      <c r="F922" s="29">
        <f>F921+8</f>
        <v>44413</v>
      </c>
      <c r="G922" s="34"/>
      <c r="H922" s="29">
        <f>F922+19</f>
        <v>44432</v>
      </c>
      <c r="I922" s="5"/>
      <c r="J922" s="5"/>
      <c r="K922" s="5"/>
      <c r="L922" s="5"/>
      <c r="M922" s="5"/>
      <c r="N922" s="5"/>
      <c r="O922" s="5"/>
      <c r="P922" s="5"/>
    </row>
    <row r="923" spans="1:16" hidden="1" x14ac:dyDescent="0.2">
      <c r="A923" s="85">
        <v>32</v>
      </c>
      <c r="B923" s="14" t="s">
        <v>656</v>
      </c>
      <c r="C923" s="89">
        <f>F923-7</f>
        <v>44415</v>
      </c>
      <c r="D923" s="29">
        <f>D921+13</f>
        <v>44419</v>
      </c>
      <c r="E923" s="29" t="s">
        <v>210</v>
      </c>
      <c r="F923" s="29">
        <f>F922+9</f>
        <v>44422</v>
      </c>
      <c r="G923" s="34"/>
      <c r="H923" s="29">
        <f>F923+19</f>
        <v>44441</v>
      </c>
      <c r="I923" s="5"/>
      <c r="J923" s="5"/>
      <c r="K923" s="5"/>
      <c r="L923" s="5"/>
      <c r="M923" s="5"/>
      <c r="N923" s="5"/>
      <c r="O923" s="5"/>
      <c r="P923" s="5"/>
    </row>
    <row r="924" spans="1:16" hidden="1" x14ac:dyDescent="0.2">
      <c r="A924" s="85">
        <v>33</v>
      </c>
      <c r="B924" s="14" t="s">
        <v>671</v>
      </c>
      <c r="C924" s="89">
        <f t="shared" ref="C924:C931" si="652">F924-7</f>
        <v>44417</v>
      </c>
      <c r="D924" s="29">
        <f>D923+9</f>
        <v>44428</v>
      </c>
      <c r="E924" s="29" t="s">
        <v>210</v>
      </c>
      <c r="F924" s="29">
        <f>F923+2</f>
        <v>44424</v>
      </c>
      <c r="G924" s="34"/>
      <c r="H924" s="29">
        <f>F924+19</f>
        <v>44443</v>
      </c>
      <c r="I924" s="5"/>
      <c r="J924" s="5"/>
      <c r="K924" s="5"/>
      <c r="L924" s="5"/>
      <c r="M924" s="5"/>
      <c r="N924" s="5"/>
      <c r="O924" s="5"/>
      <c r="P924" s="5"/>
    </row>
    <row r="925" spans="1:16" hidden="1" x14ac:dyDescent="0.2">
      <c r="A925" s="85">
        <v>35</v>
      </c>
      <c r="B925" s="14" t="s">
        <v>679</v>
      </c>
      <c r="C925" s="89">
        <f t="shared" si="652"/>
        <v>44436</v>
      </c>
      <c r="D925" s="29">
        <f>D924+8</f>
        <v>44436</v>
      </c>
      <c r="E925" s="29" t="s">
        <v>210</v>
      </c>
      <c r="F925" s="29">
        <f>F924+19</f>
        <v>44443</v>
      </c>
      <c r="G925" s="34"/>
      <c r="H925" s="29">
        <f t="shared" ref="H925:H930" si="653">F925+19</f>
        <v>44462</v>
      </c>
      <c r="I925" s="5"/>
      <c r="J925" s="5"/>
      <c r="K925" s="5"/>
      <c r="L925" s="5"/>
      <c r="M925" s="5"/>
      <c r="N925" s="5"/>
      <c r="O925" s="5"/>
      <c r="P925" s="5"/>
    </row>
    <row r="926" spans="1:16" hidden="1" x14ac:dyDescent="0.2">
      <c r="A926" s="85">
        <v>35</v>
      </c>
      <c r="B926" s="14" t="s">
        <v>680</v>
      </c>
      <c r="C926" s="89">
        <f t="shared" si="652"/>
        <v>44439</v>
      </c>
      <c r="D926" s="29">
        <f>D925+3</f>
        <v>44439</v>
      </c>
      <c r="E926" s="29" t="s">
        <v>210</v>
      </c>
      <c r="F926" s="29">
        <f>F925+3</f>
        <v>44446</v>
      </c>
      <c r="G926" s="34"/>
      <c r="H926" s="29">
        <f t="shared" si="653"/>
        <v>44465</v>
      </c>
      <c r="I926" s="5"/>
      <c r="J926" s="5"/>
      <c r="K926" s="5"/>
      <c r="L926" s="5"/>
      <c r="M926" s="5"/>
      <c r="N926" s="5"/>
      <c r="O926" s="5"/>
      <c r="P926" s="5"/>
    </row>
    <row r="927" spans="1:16" hidden="1" x14ac:dyDescent="0.2">
      <c r="A927" s="85">
        <v>37</v>
      </c>
      <c r="B927" s="14" t="s">
        <v>691</v>
      </c>
      <c r="C927" s="89">
        <f>F927-7</f>
        <v>44447</v>
      </c>
      <c r="D927" s="29">
        <f>D928-13</f>
        <v>44453</v>
      </c>
      <c r="E927" s="29" t="s">
        <v>210</v>
      </c>
      <c r="F927" s="29">
        <f>F926+8</f>
        <v>44454</v>
      </c>
      <c r="G927" s="34"/>
      <c r="H927" s="29">
        <f>F927+19</f>
        <v>44473</v>
      </c>
      <c r="I927" s="5"/>
      <c r="J927" s="5"/>
      <c r="K927" s="5"/>
      <c r="L927" s="5"/>
      <c r="M927" s="5"/>
      <c r="N927" s="5"/>
      <c r="O927" s="5"/>
      <c r="P927" s="5"/>
    </row>
    <row r="928" spans="1:16" hidden="1" x14ac:dyDescent="0.2">
      <c r="A928" s="85">
        <v>38</v>
      </c>
      <c r="B928" s="14" t="s">
        <v>697</v>
      </c>
      <c r="C928" s="89">
        <f t="shared" si="652"/>
        <v>44458</v>
      </c>
      <c r="D928" s="29">
        <f>D926+27</f>
        <v>44466</v>
      </c>
      <c r="E928" s="29" t="s">
        <v>210</v>
      </c>
      <c r="F928" s="29">
        <f>F927+11</f>
        <v>44465</v>
      </c>
      <c r="G928" s="34"/>
      <c r="H928" s="29">
        <f t="shared" si="653"/>
        <v>44484</v>
      </c>
      <c r="I928" s="5"/>
      <c r="J928" s="5"/>
      <c r="K928" s="5"/>
      <c r="L928" s="5"/>
      <c r="M928" s="5"/>
      <c r="N928" s="5"/>
      <c r="O928" s="5"/>
      <c r="P928" s="5"/>
    </row>
    <row r="929" spans="1:16" hidden="1" x14ac:dyDescent="0.2">
      <c r="A929" s="85">
        <v>38</v>
      </c>
      <c r="B929" s="14" t="s">
        <v>702</v>
      </c>
      <c r="C929" s="89">
        <f>F929-7</f>
        <v>44460</v>
      </c>
      <c r="D929" s="29">
        <f>D928+2</f>
        <v>44468</v>
      </c>
      <c r="E929" s="29" t="s">
        <v>210</v>
      </c>
      <c r="F929" s="29">
        <f>F928+2</f>
        <v>44467</v>
      </c>
      <c r="G929" s="34"/>
      <c r="H929" s="29">
        <f>F929+19</f>
        <v>44486</v>
      </c>
      <c r="I929" s="5"/>
      <c r="J929" s="5"/>
      <c r="K929" s="5"/>
      <c r="L929" s="5"/>
      <c r="M929" s="5"/>
      <c r="N929" s="5"/>
      <c r="O929" s="5"/>
      <c r="P929" s="5"/>
    </row>
    <row r="930" spans="1:16" hidden="1" x14ac:dyDescent="0.2">
      <c r="A930" s="85">
        <v>40</v>
      </c>
      <c r="B930" s="14" t="s">
        <v>707</v>
      </c>
      <c r="C930" s="89">
        <f t="shared" si="652"/>
        <v>44469</v>
      </c>
      <c r="D930" s="29">
        <f>D929+12</f>
        <v>44480</v>
      </c>
      <c r="E930" s="29" t="s">
        <v>210</v>
      </c>
      <c r="F930" s="29">
        <f>F929+9</f>
        <v>44476</v>
      </c>
      <c r="G930" s="34"/>
      <c r="H930" s="29">
        <f t="shared" si="653"/>
        <v>44495</v>
      </c>
      <c r="I930" s="5"/>
      <c r="J930" s="5"/>
      <c r="K930" s="5"/>
      <c r="L930" s="5"/>
      <c r="M930" s="5"/>
      <c r="N930" s="5"/>
      <c r="O930" s="5"/>
      <c r="P930" s="5"/>
    </row>
    <row r="931" spans="1:16" hidden="1" x14ac:dyDescent="0.2">
      <c r="A931" s="38">
        <v>42</v>
      </c>
      <c r="B931" s="33" t="s">
        <v>714</v>
      </c>
      <c r="C931" s="88">
        <f t="shared" si="652"/>
        <v>44483</v>
      </c>
      <c r="D931" s="27">
        <v>44500</v>
      </c>
      <c r="E931" s="27" t="s">
        <v>210</v>
      </c>
      <c r="F931" s="27">
        <v>44490</v>
      </c>
      <c r="G931" s="34"/>
      <c r="H931" s="27">
        <f t="shared" ref="H931:H941" si="654">F931+19</f>
        <v>44509</v>
      </c>
      <c r="I931" s="5"/>
      <c r="J931" s="5"/>
      <c r="K931" s="5"/>
      <c r="L931" s="5"/>
      <c r="M931" s="5"/>
      <c r="N931" s="5"/>
      <c r="O931" s="5"/>
      <c r="P931" s="5"/>
    </row>
    <row r="932" spans="1:16" hidden="1" x14ac:dyDescent="0.2">
      <c r="A932" s="85">
        <v>44</v>
      </c>
      <c r="B932" s="34" t="s">
        <v>719</v>
      </c>
      <c r="C932" s="89">
        <f t="shared" ref="C932:C939" si="655">F932-7</f>
        <v>44494</v>
      </c>
      <c r="D932" s="29">
        <v>44494</v>
      </c>
      <c r="E932" s="29" t="s">
        <v>210</v>
      </c>
      <c r="F932" s="29">
        <f>F931+11</f>
        <v>44501</v>
      </c>
      <c r="G932" s="34"/>
      <c r="H932" s="29">
        <f t="shared" si="654"/>
        <v>44520</v>
      </c>
      <c r="I932" s="5"/>
      <c r="J932" s="5"/>
      <c r="K932" s="5"/>
      <c r="L932" s="5"/>
      <c r="M932" s="5"/>
      <c r="N932" s="5"/>
      <c r="O932" s="5"/>
      <c r="P932" s="5"/>
    </row>
    <row r="933" spans="1:16" hidden="1" x14ac:dyDescent="0.2">
      <c r="A933" s="85">
        <v>45</v>
      </c>
      <c r="B933" s="34" t="s">
        <v>730</v>
      </c>
      <c r="C933" s="89">
        <f t="shared" si="655"/>
        <v>44503</v>
      </c>
      <c r="D933" s="29">
        <f>D932+7</f>
        <v>44501</v>
      </c>
      <c r="E933" s="29" t="s">
        <v>210</v>
      </c>
      <c r="F933" s="29">
        <f>F932+9</f>
        <v>44510</v>
      </c>
      <c r="G933" s="34"/>
      <c r="H933" s="29">
        <f t="shared" si="654"/>
        <v>44529</v>
      </c>
      <c r="I933" s="5"/>
      <c r="J933" s="5"/>
      <c r="K933" s="5"/>
      <c r="L933" s="5"/>
      <c r="M933" s="5"/>
      <c r="N933" s="5"/>
      <c r="O933" s="5"/>
      <c r="P933" s="5"/>
    </row>
    <row r="934" spans="1:16" hidden="1" x14ac:dyDescent="0.2">
      <c r="A934" s="85">
        <v>46</v>
      </c>
      <c r="B934" s="34" t="s">
        <v>735</v>
      </c>
      <c r="C934" s="89">
        <f t="shared" si="655"/>
        <v>44511</v>
      </c>
      <c r="D934" s="29">
        <f>D933+2</f>
        <v>44503</v>
      </c>
      <c r="E934" s="29" t="s">
        <v>210</v>
      </c>
      <c r="F934" s="29">
        <f>F933+8</f>
        <v>44518</v>
      </c>
      <c r="G934" s="34"/>
      <c r="H934" s="29">
        <f t="shared" si="654"/>
        <v>44537</v>
      </c>
      <c r="I934" s="5"/>
      <c r="J934" s="5"/>
      <c r="K934" s="5"/>
      <c r="L934" s="5"/>
      <c r="M934" s="5"/>
      <c r="N934" s="5"/>
      <c r="O934" s="5"/>
      <c r="P934" s="5"/>
    </row>
    <row r="935" spans="1:16" hidden="1" x14ac:dyDescent="0.2">
      <c r="A935" s="85">
        <v>48</v>
      </c>
      <c r="B935" s="34" t="s">
        <v>751</v>
      </c>
      <c r="C935" s="89">
        <f t="shared" si="655"/>
        <v>44528</v>
      </c>
      <c r="D935" s="29">
        <f>D934+21</f>
        <v>44524</v>
      </c>
      <c r="E935" s="29" t="s">
        <v>210</v>
      </c>
      <c r="F935" s="29">
        <f>F934+17</f>
        <v>44535</v>
      </c>
      <c r="G935" s="34"/>
      <c r="H935" s="29">
        <f t="shared" si="654"/>
        <v>44554</v>
      </c>
      <c r="I935" s="5"/>
      <c r="J935" s="5"/>
      <c r="K935" s="5"/>
      <c r="L935" s="5"/>
      <c r="M935" s="5"/>
      <c r="N935" s="5"/>
      <c r="O935" s="5"/>
      <c r="P935" s="5"/>
    </row>
    <row r="936" spans="1:16" hidden="1" x14ac:dyDescent="0.2">
      <c r="A936" s="85">
        <v>47</v>
      </c>
      <c r="B936" s="34" t="s">
        <v>743</v>
      </c>
      <c r="C936" s="89">
        <f t="shared" si="655"/>
        <v>44531</v>
      </c>
      <c r="D936" s="29">
        <f>D935+6</f>
        <v>44530</v>
      </c>
      <c r="E936" s="29" t="s">
        <v>210</v>
      </c>
      <c r="F936" s="29">
        <f>F935+3</f>
        <v>44538</v>
      </c>
      <c r="G936" s="34"/>
      <c r="H936" s="29">
        <f t="shared" si="654"/>
        <v>44557</v>
      </c>
      <c r="I936" s="5"/>
      <c r="J936" s="5"/>
      <c r="K936" s="5"/>
      <c r="L936" s="5"/>
      <c r="M936" s="5"/>
      <c r="N936" s="5"/>
      <c r="O936" s="5"/>
      <c r="P936" s="5"/>
    </row>
    <row r="937" spans="1:16" hidden="1" x14ac:dyDescent="0.2">
      <c r="A937" s="85">
        <v>49</v>
      </c>
      <c r="B937" s="34" t="s">
        <v>755</v>
      </c>
      <c r="C937" s="89">
        <f t="shared" si="655"/>
        <v>44531</v>
      </c>
      <c r="D937" s="29">
        <f>D935+20</f>
        <v>44544</v>
      </c>
      <c r="E937" s="29" t="s">
        <v>210</v>
      </c>
      <c r="F937" s="29">
        <f>F935+3</f>
        <v>44538</v>
      </c>
      <c r="G937" s="34"/>
      <c r="H937" s="29">
        <f t="shared" si="654"/>
        <v>44557</v>
      </c>
      <c r="I937" s="5"/>
      <c r="J937" s="5"/>
      <c r="K937" s="5"/>
      <c r="L937" s="5"/>
      <c r="M937" s="5"/>
      <c r="N937" s="5"/>
      <c r="O937" s="5"/>
      <c r="P937" s="5"/>
    </row>
    <row r="938" spans="1:16" hidden="1" x14ac:dyDescent="0.2">
      <c r="A938" s="85">
        <v>50</v>
      </c>
      <c r="B938" s="34" t="s">
        <v>761</v>
      </c>
      <c r="C938" s="89">
        <f t="shared" si="655"/>
        <v>44538</v>
      </c>
      <c r="D938" s="29">
        <f>D937+6</f>
        <v>44550</v>
      </c>
      <c r="E938" s="29" t="s">
        <v>210</v>
      </c>
      <c r="F938" s="29">
        <f>F937+7</f>
        <v>44545</v>
      </c>
      <c r="G938" s="34"/>
      <c r="H938" s="29">
        <f t="shared" si="654"/>
        <v>44564</v>
      </c>
      <c r="I938" s="5"/>
      <c r="J938" s="5"/>
      <c r="K938" s="5"/>
      <c r="L938" s="5"/>
      <c r="M938" s="5"/>
      <c r="N938" s="5"/>
      <c r="O938" s="5"/>
      <c r="P938" s="5"/>
    </row>
    <row r="939" spans="1:16" hidden="1" x14ac:dyDescent="0.2">
      <c r="A939" s="85">
        <v>52</v>
      </c>
      <c r="B939" s="34" t="s">
        <v>765</v>
      </c>
      <c r="C939" s="89">
        <f t="shared" si="655"/>
        <v>44551</v>
      </c>
      <c r="D939" s="29">
        <f>D938-2</f>
        <v>44548</v>
      </c>
      <c r="E939" s="29" t="s">
        <v>210</v>
      </c>
      <c r="F939" s="29">
        <f>F938+13</f>
        <v>44558</v>
      </c>
      <c r="G939" s="34"/>
      <c r="H939" s="29">
        <f t="shared" si="654"/>
        <v>44577</v>
      </c>
      <c r="I939" s="5"/>
      <c r="J939" s="5"/>
      <c r="K939" s="5"/>
      <c r="L939" s="5"/>
      <c r="M939" s="5"/>
      <c r="N939" s="5"/>
      <c r="O939" s="5"/>
      <c r="P939" s="5"/>
    </row>
    <row r="940" spans="1:16" hidden="1" x14ac:dyDescent="0.2">
      <c r="A940" s="85">
        <v>1</v>
      </c>
      <c r="B940" s="34" t="s">
        <v>806</v>
      </c>
      <c r="C940" s="89">
        <f t="shared" ref="C940:C945" si="656">F940-7</f>
        <v>44562</v>
      </c>
      <c r="D940" s="29">
        <f>D939+23</f>
        <v>44571</v>
      </c>
      <c r="E940" s="29" t="s">
        <v>210</v>
      </c>
      <c r="F940" s="29">
        <f>F939+11</f>
        <v>44569</v>
      </c>
      <c r="G940" s="27">
        <f>F940+15</f>
        <v>44584</v>
      </c>
      <c r="H940" s="29">
        <f t="shared" si="654"/>
        <v>44588</v>
      </c>
      <c r="I940" s="5"/>
      <c r="J940" s="5"/>
      <c r="K940" s="5"/>
      <c r="L940" s="5"/>
      <c r="M940" s="5"/>
      <c r="N940" s="5"/>
      <c r="O940" s="5"/>
      <c r="P940" s="5"/>
    </row>
    <row r="941" spans="1:16" hidden="1" x14ac:dyDescent="0.2">
      <c r="A941" s="85">
        <v>2</v>
      </c>
      <c r="B941" s="34" t="s">
        <v>783</v>
      </c>
      <c r="C941" s="89">
        <f t="shared" si="656"/>
        <v>44568</v>
      </c>
      <c r="D941" s="29">
        <f>D940-12</f>
        <v>44559</v>
      </c>
      <c r="E941" s="29" t="s">
        <v>210</v>
      </c>
      <c r="F941" s="29">
        <f>F940+6</f>
        <v>44575</v>
      </c>
      <c r="G941" s="29">
        <f>F941+15</f>
        <v>44590</v>
      </c>
      <c r="H941" s="29">
        <f t="shared" si="654"/>
        <v>44594</v>
      </c>
      <c r="I941" s="5"/>
      <c r="J941" s="5"/>
      <c r="K941" s="5"/>
      <c r="L941" s="5"/>
      <c r="M941" s="5"/>
      <c r="N941" s="5"/>
      <c r="O941" s="5"/>
      <c r="P941" s="5"/>
    </row>
    <row r="942" spans="1:16" hidden="1" x14ac:dyDescent="0.2">
      <c r="A942" s="85">
        <v>3</v>
      </c>
      <c r="B942" s="34" t="s">
        <v>796</v>
      </c>
      <c r="C942" s="89" t="s">
        <v>782</v>
      </c>
      <c r="D942" s="29">
        <f>D941+26</f>
        <v>44585</v>
      </c>
      <c r="E942" s="29" t="s">
        <v>210</v>
      </c>
      <c r="F942" s="29" t="s">
        <v>210</v>
      </c>
      <c r="G942" s="29" t="s">
        <v>782</v>
      </c>
      <c r="H942" s="29" t="s">
        <v>782</v>
      </c>
      <c r="I942" s="5"/>
      <c r="J942" s="5"/>
      <c r="K942" s="5"/>
      <c r="L942" s="5"/>
      <c r="M942" s="5"/>
      <c r="N942" s="5"/>
      <c r="O942" s="5"/>
      <c r="P942" s="5"/>
    </row>
    <row r="943" spans="1:16" hidden="1" x14ac:dyDescent="0.2">
      <c r="A943" s="85">
        <v>4</v>
      </c>
      <c r="B943" s="34" t="s">
        <v>817</v>
      </c>
      <c r="C943" s="89">
        <f t="shared" si="656"/>
        <v>44581</v>
      </c>
      <c r="D943" s="29">
        <f>D942+9</f>
        <v>44594</v>
      </c>
      <c r="E943" s="29" t="s">
        <v>210</v>
      </c>
      <c r="F943" s="29">
        <v>44588</v>
      </c>
      <c r="G943" s="29">
        <f t="shared" ref="G943:G990" si="657">F943+15</f>
        <v>44603</v>
      </c>
      <c r="H943" s="29">
        <f t="shared" ref="H943:H951" si="658">F943+19</f>
        <v>44607</v>
      </c>
      <c r="I943" s="5"/>
      <c r="J943" s="5"/>
      <c r="K943" s="5"/>
      <c r="L943" s="5"/>
      <c r="M943" s="5"/>
      <c r="N943" s="5"/>
      <c r="O943" s="5"/>
      <c r="P943" s="5"/>
    </row>
    <row r="944" spans="1:16" hidden="1" x14ac:dyDescent="0.2">
      <c r="A944" s="38">
        <v>5</v>
      </c>
      <c r="B944" s="11" t="s">
        <v>844</v>
      </c>
      <c r="C944" s="88">
        <f t="shared" si="656"/>
        <v>44591</v>
      </c>
      <c r="D944" s="44">
        <f>D943+6</f>
        <v>44600</v>
      </c>
      <c r="E944" s="27" t="s">
        <v>210</v>
      </c>
      <c r="F944" s="27">
        <f>F943+10</f>
        <v>44598</v>
      </c>
      <c r="G944" s="27">
        <f t="shared" si="657"/>
        <v>44613</v>
      </c>
      <c r="H944" s="27">
        <f t="shared" si="658"/>
        <v>44617</v>
      </c>
      <c r="I944" s="5"/>
      <c r="J944" s="5"/>
      <c r="K944" s="5"/>
      <c r="L944" s="5"/>
      <c r="M944" s="5"/>
      <c r="N944" s="5"/>
      <c r="O944" s="5"/>
      <c r="P944" s="5"/>
    </row>
    <row r="945" spans="1:16" hidden="1" x14ac:dyDescent="0.2">
      <c r="A945" s="38">
        <v>6</v>
      </c>
      <c r="B945" s="33" t="s">
        <v>845</v>
      </c>
      <c r="C945" s="88">
        <f t="shared" si="656"/>
        <v>44597</v>
      </c>
      <c r="D945" s="44">
        <f>D944+6</f>
        <v>44606</v>
      </c>
      <c r="E945" s="27" t="s">
        <v>210</v>
      </c>
      <c r="F945" s="27">
        <f>F944+6</f>
        <v>44604</v>
      </c>
      <c r="G945" s="27">
        <f t="shared" si="657"/>
        <v>44619</v>
      </c>
      <c r="H945" s="27">
        <f>F945+19</f>
        <v>44623</v>
      </c>
      <c r="I945" s="5"/>
      <c r="J945" s="5"/>
      <c r="K945" s="5"/>
      <c r="L945" s="5"/>
      <c r="M945" s="5"/>
      <c r="N945" s="5"/>
      <c r="O945" s="5"/>
      <c r="P945" s="5"/>
    </row>
    <row r="946" spans="1:16" hidden="1" x14ac:dyDescent="0.2">
      <c r="A946" s="85">
        <v>7</v>
      </c>
      <c r="B946" s="34" t="s">
        <v>846</v>
      </c>
      <c r="C946" s="89">
        <f t="shared" ref="C946:C951" si="659">F946-7</f>
        <v>44601</v>
      </c>
      <c r="D946" s="43">
        <f>D945+9</f>
        <v>44615</v>
      </c>
      <c r="E946" s="29" t="s">
        <v>210</v>
      </c>
      <c r="F946" s="29">
        <f>F945+4</f>
        <v>44608</v>
      </c>
      <c r="G946" s="29">
        <f t="shared" si="657"/>
        <v>44623</v>
      </c>
      <c r="H946" s="29">
        <f t="shared" si="658"/>
        <v>44627</v>
      </c>
      <c r="I946" s="5"/>
      <c r="J946" s="5"/>
      <c r="K946" s="5"/>
      <c r="L946" s="5"/>
      <c r="M946" s="5"/>
      <c r="N946" s="5"/>
      <c r="O946" s="5"/>
      <c r="P946" s="5"/>
    </row>
    <row r="947" spans="1:16" hidden="1" x14ac:dyDescent="0.2">
      <c r="A947" s="38">
        <v>8</v>
      </c>
      <c r="B947" s="11" t="s">
        <v>836</v>
      </c>
      <c r="C947" s="88">
        <f t="shared" si="659"/>
        <v>44608</v>
      </c>
      <c r="D947" s="27">
        <f>D946+5</f>
        <v>44620</v>
      </c>
      <c r="E947" s="27" t="s">
        <v>210</v>
      </c>
      <c r="F947" s="27">
        <f t="shared" ref="F947:F974" si="660">F946+7</f>
        <v>44615</v>
      </c>
      <c r="G947" s="27">
        <f t="shared" si="657"/>
        <v>44630</v>
      </c>
      <c r="H947" s="27">
        <f t="shared" si="658"/>
        <v>44634</v>
      </c>
      <c r="I947" s="5"/>
      <c r="J947" s="5"/>
      <c r="K947" s="5"/>
      <c r="L947" s="5"/>
      <c r="M947" s="5"/>
      <c r="N947" s="5"/>
      <c r="O947" s="5"/>
      <c r="P947" s="5"/>
    </row>
    <row r="948" spans="1:16" hidden="1" x14ac:dyDescent="0.2">
      <c r="A948" s="38">
        <v>9</v>
      </c>
      <c r="B948" s="11" t="s">
        <v>874</v>
      </c>
      <c r="C948" s="88">
        <f t="shared" si="659"/>
        <v>44615</v>
      </c>
      <c r="D948" s="27">
        <v>44627</v>
      </c>
      <c r="E948" s="27" t="s">
        <v>210</v>
      </c>
      <c r="F948" s="27">
        <f t="shared" si="660"/>
        <v>44622</v>
      </c>
      <c r="G948" s="27">
        <f t="shared" si="657"/>
        <v>44637</v>
      </c>
      <c r="H948" s="27">
        <f t="shared" si="658"/>
        <v>44641</v>
      </c>
      <c r="I948" s="5"/>
      <c r="J948" s="5"/>
      <c r="K948" s="5"/>
      <c r="L948" s="5"/>
      <c r="M948" s="5"/>
      <c r="N948" s="5"/>
      <c r="O948" s="5"/>
      <c r="P948" s="5"/>
    </row>
    <row r="949" spans="1:16" hidden="1" x14ac:dyDescent="0.2">
      <c r="A949" s="38">
        <v>10</v>
      </c>
      <c r="B949" s="11" t="s">
        <v>875</v>
      </c>
      <c r="C949" s="88">
        <f t="shared" si="659"/>
        <v>44622</v>
      </c>
      <c r="D949" s="27">
        <v>44636</v>
      </c>
      <c r="E949" s="27" t="s">
        <v>847</v>
      </c>
      <c r="F949" s="27">
        <f t="shared" si="660"/>
        <v>44629</v>
      </c>
      <c r="G949" s="27">
        <f t="shared" si="657"/>
        <v>44644</v>
      </c>
      <c r="H949" s="27">
        <f t="shared" si="658"/>
        <v>44648</v>
      </c>
      <c r="I949" s="5"/>
      <c r="J949" s="5"/>
      <c r="K949" s="5"/>
      <c r="L949" s="5"/>
      <c r="M949" s="5"/>
      <c r="N949" s="5"/>
      <c r="O949" s="5"/>
      <c r="P949" s="5"/>
    </row>
    <row r="950" spans="1:16" hidden="1" x14ac:dyDescent="0.2">
      <c r="A950" s="85">
        <v>11</v>
      </c>
      <c r="B950" s="14" t="s">
        <v>848</v>
      </c>
      <c r="C950" s="89">
        <f t="shared" si="659"/>
        <v>44629</v>
      </c>
      <c r="D950" s="29">
        <v>44638</v>
      </c>
      <c r="E950" s="29">
        <f>F950-2</f>
        <v>44634</v>
      </c>
      <c r="F950" s="29">
        <f t="shared" si="660"/>
        <v>44636</v>
      </c>
      <c r="G950" s="29">
        <f t="shared" si="657"/>
        <v>44651</v>
      </c>
      <c r="H950" s="29">
        <f t="shared" si="658"/>
        <v>44655</v>
      </c>
      <c r="I950" s="5"/>
      <c r="J950" s="5"/>
      <c r="K950" s="5"/>
      <c r="L950" s="5"/>
      <c r="M950" s="5"/>
      <c r="N950" s="5"/>
      <c r="O950" s="5"/>
      <c r="P950" s="5"/>
    </row>
    <row r="951" spans="1:16" hidden="1" x14ac:dyDescent="0.2">
      <c r="A951" s="38">
        <v>12</v>
      </c>
      <c r="B951" s="11" t="s">
        <v>882</v>
      </c>
      <c r="C951" s="26">
        <f t="shared" si="659"/>
        <v>44636</v>
      </c>
      <c r="D951" s="27">
        <v>44641</v>
      </c>
      <c r="E951" s="27">
        <f>F951-2</f>
        <v>44641</v>
      </c>
      <c r="F951" s="27">
        <f t="shared" si="660"/>
        <v>44643</v>
      </c>
      <c r="G951" s="27">
        <f t="shared" si="657"/>
        <v>44658</v>
      </c>
      <c r="H951" s="27">
        <f t="shared" si="658"/>
        <v>44662</v>
      </c>
      <c r="I951" s="5"/>
      <c r="J951" s="5"/>
      <c r="K951" s="5"/>
      <c r="L951" s="5"/>
      <c r="M951" s="5"/>
      <c r="N951" s="5"/>
      <c r="O951" s="5"/>
      <c r="P951" s="5"/>
    </row>
    <row r="952" spans="1:16" hidden="1" x14ac:dyDescent="0.2">
      <c r="A952" s="38">
        <v>13</v>
      </c>
      <c r="B952" s="11" t="s">
        <v>870</v>
      </c>
      <c r="C952" s="88">
        <f t="shared" ref="C952:C958" si="661">F952-7</f>
        <v>44643</v>
      </c>
      <c r="D952" s="27">
        <v>44642</v>
      </c>
      <c r="E952" s="27" t="s">
        <v>210</v>
      </c>
      <c r="F952" s="27">
        <f t="shared" si="660"/>
        <v>44650</v>
      </c>
      <c r="G952" s="27">
        <f t="shared" si="657"/>
        <v>44665</v>
      </c>
      <c r="H952" s="27">
        <f t="shared" ref="H952:H958" si="662">F952+19</f>
        <v>44669</v>
      </c>
      <c r="I952" s="5"/>
      <c r="J952" s="5"/>
      <c r="K952" s="5"/>
      <c r="L952" s="5"/>
      <c r="M952" s="5"/>
      <c r="N952" s="5"/>
      <c r="O952" s="5"/>
      <c r="P952" s="5"/>
    </row>
    <row r="953" spans="1:16" hidden="1" x14ac:dyDescent="0.2">
      <c r="A953" s="38">
        <v>14</v>
      </c>
      <c r="B953" s="11" t="s">
        <v>901</v>
      </c>
      <c r="C953" s="88">
        <f t="shared" si="661"/>
        <v>44650</v>
      </c>
      <c r="D953" s="27">
        <v>44652</v>
      </c>
      <c r="E953" s="27">
        <v>44653</v>
      </c>
      <c r="F953" s="27">
        <f t="shared" si="660"/>
        <v>44657</v>
      </c>
      <c r="G953" s="27">
        <f t="shared" si="657"/>
        <v>44672</v>
      </c>
      <c r="H953" s="27">
        <f t="shared" si="662"/>
        <v>44676</v>
      </c>
      <c r="I953" s="5"/>
      <c r="J953" s="5"/>
      <c r="K953" s="5"/>
      <c r="L953" s="5"/>
      <c r="M953" s="5"/>
      <c r="N953" s="5"/>
      <c r="O953" s="5"/>
      <c r="P953" s="5"/>
    </row>
    <row r="954" spans="1:16" hidden="1" x14ac:dyDescent="0.2">
      <c r="A954" s="38">
        <v>15</v>
      </c>
      <c r="B954" s="11" t="s">
        <v>902</v>
      </c>
      <c r="C954" s="88">
        <f t="shared" si="661"/>
        <v>44657</v>
      </c>
      <c r="D954" s="27">
        <f t="shared" ref="D954:D959" si="663">F954-4</f>
        <v>44660</v>
      </c>
      <c r="E954" s="27">
        <f t="shared" ref="E954:E959" si="664">F954-6</f>
        <v>44658</v>
      </c>
      <c r="F954" s="27">
        <f t="shared" si="660"/>
        <v>44664</v>
      </c>
      <c r="G954" s="27">
        <f t="shared" si="657"/>
        <v>44679</v>
      </c>
      <c r="H954" s="27">
        <f t="shared" si="662"/>
        <v>44683</v>
      </c>
      <c r="I954" s="5"/>
      <c r="J954" s="5"/>
      <c r="K954" s="5"/>
      <c r="L954" s="5"/>
      <c r="M954" s="5"/>
      <c r="N954" s="5"/>
      <c r="O954" s="5"/>
      <c r="P954" s="5"/>
    </row>
    <row r="955" spans="1:16" hidden="1" x14ac:dyDescent="0.2">
      <c r="A955" s="45">
        <v>16</v>
      </c>
      <c r="B955" s="33" t="s">
        <v>902</v>
      </c>
      <c r="C955" s="26">
        <f>F955-7</f>
        <v>44667</v>
      </c>
      <c r="D955" s="27">
        <f>F955-4</f>
        <v>44670</v>
      </c>
      <c r="E955" s="27">
        <f>F955-6</f>
        <v>44668</v>
      </c>
      <c r="F955" s="27">
        <v>44674</v>
      </c>
      <c r="G955" s="27">
        <f t="shared" si="657"/>
        <v>44689</v>
      </c>
      <c r="H955" s="27">
        <f>F955+19</f>
        <v>44693</v>
      </c>
      <c r="I955" s="39"/>
      <c r="J955" s="39"/>
      <c r="K955" s="5"/>
      <c r="L955" s="5"/>
      <c r="M955" s="5"/>
      <c r="N955" s="5"/>
      <c r="O955" s="5"/>
      <c r="P955" s="5"/>
    </row>
    <row r="956" spans="1:16" hidden="1" x14ac:dyDescent="0.2">
      <c r="A956" s="38">
        <v>18</v>
      </c>
      <c r="B956" s="11" t="s">
        <v>903</v>
      </c>
      <c r="C956" s="88">
        <f t="shared" si="661"/>
        <v>44678</v>
      </c>
      <c r="D956" s="27">
        <f t="shared" si="663"/>
        <v>44681</v>
      </c>
      <c r="E956" s="27" t="s">
        <v>210</v>
      </c>
      <c r="F956" s="27">
        <v>44685</v>
      </c>
      <c r="G956" s="27">
        <f t="shared" si="657"/>
        <v>44700</v>
      </c>
      <c r="H956" s="27">
        <f t="shared" si="662"/>
        <v>44704</v>
      </c>
      <c r="I956" s="39"/>
      <c r="J956" s="39"/>
      <c r="K956" s="5"/>
      <c r="L956" s="5"/>
      <c r="M956" s="5"/>
      <c r="N956" s="5"/>
      <c r="O956" s="5"/>
      <c r="P956" s="5"/>
    </row>
    <row r="957" spans="1:16" hidden="1" x14ac:dyDescent="0.2">
      <c r="A957" s="38">
        <v>19</v>
      </c>
      <c r="B957" s="11" t="s">
        <v>904</v>
      </c>
      <c r="C957" s="88">
        <f t="shared" si="661"/>
        <v>44685</v>
      </c>
      <c r="D957" s="27">
        <f t="shared" si="663"/>
        <v>44688</v>
      </c>
      <c r="E957" s="27">
        <f>F957-6</f>
        <v>44686</v>
      </c>
      <c r="F957" s="27">
        <f t="shared" si="660"/>
        <v>44692</v>
      </c>
      <c r="G957" s="27">
        <f t="shared" si="657"/>
        <v>44707</v>
      </c>
      <c r="H957" s="27">
        <f t="shared" si="662"/>
        <v>44711</v>
      </c>
      <c r="I957" s="39"/>
      <c r="J957" s="39"/>
      <c r="K957" s="5"/>
      <c r="L957" s="5"/>
      <c r="M957" s="5"/>
      <c r="N957" s="5"/>
      <c r="O957" s="5"/>
      <c r="P957" s="5"/>
    </row>
    <row r="958" spans="1:16" hidden="1" x14ac:dyDescent="0.2">
      <c r="A958" s="38">
        <v>20</v>
      </c>
      <c r="B958" s="11" t="s">
        <v>905</v>
      </c>
      <c r="C958" s="88">
        <f t="shared" si="661"/>
        <v>44692</v>
      </c>
      <c r="D958" s="27">
        <f t="shared" si="663"/>
        <v>44695</v>
      </c>
      <c r="E958" s="27">
        <f t="shared" si="664"/>
        <v>44693</v>
      </c>
      <c r="F958" s="27">
        <f t="shared" si="660"/>
        <v>44699</v>
      </c>
      <c r="G958" s="27">
        <f t="shared" si="657"/>
        <v>44714</v>
      </c>
      <c r="H958" s="27">
        <f t="shared" si="662"/>
        <v>44718</v>
      </c>
      <c r="I958" s="39"/>
      <c r="J958" s="39"/>
      <c r="K958" s="5"/>
      <c r="L958" s="5"/>
      <c r="M958" s="5"/>
      <c r="N958" s="5"/>
      <c r="O958" s="5"/>
      <c r="P958" s="5"/>
    </row>
    <row r="959" spans="1:16" hidden="1" x14ac:dyDescent="0.2">
      <c r="A959" s="38">
        <v>21</v>
      </c>
      <c r="B959" s="11" t="s">
        <v>913</v>
      </c>
      <c r="C959" s="88">
        <f t="shared" ref="C959:C964" si="665">F959-7</f>
        <v>44699</v>
      </c>
      <c r="D959" s="27">
        <f t="shared" si="663"/>
        <v>44702</v>
      </c>
      <c r="E959" s="27">
        <f t="shared" si="664"/>
        <v>44700</v>
      </c>
      <c r="F959" s="27">
        <f t="shared" si="660"/>
        <v>44706</v>
      </c>
      <c r="G959" s="27">
        <f t="shared" si="657"/>
        <v>44721</v>
      </c>
      <c r="H959" s="27">
        <f t="shared" ref="H959:H964" si="666">F959+19</f>
        <v>44725</v>
      </c>
      <c r="I959" s="39"/>
      <c r="J959" s="39"/>
      <c r="K959" s="5"/>
      <c r="L959" s="5"/>
      <c r="M959" s="5"/>
      <c r="N959" s="5"/>
      <c r="O959" s="5"/>
      <c r="P959" s="5"/>
    </row>
    <row r="960" spans="1:16" hidden="1" x14ac:dyDescent="0.2">
      <c r="A960" s="38">
        <v>22</v>
      </c>
      <c r="B960" s="11" t="s">
        <v>931</v>
      </c>
      <c r="C960" s="88">
        <f t="shared" si="665"/>
        <v>44706</v>
      </c>
      <c r="D960" s="27">
        <f t="shared" ref="D960:D965" si="667">F960-4</f>
        <v>44709</v>
      </c>
      <c r="E960" s="27">
        <f t="shared" ref="E960:E966" si="668">F960-6</f>
        <v>44707</v>
      </c>
      <c r="F960" s="27">
        <f t="shared" si="660"/>
        <v>44713</v>
      </c>
      <c r="G960" s="27">
        <f t="shared" si="657"/>
        <v>44728</v>
      </c>
      <c r="H960" s="27">
        <f t="shared" si="666"/>
        <v>44732</v>
      </c>
      <c r="I960" s="39"/>
      <c r="J960" s="39"/>
      <c r="K960" s="5"/>
      <c r="L960" s="5"/>
      <c r="M960" s="5"/>
      <c r="N960" s="5"/>
      <c r="O960" s="5"/>
      <c r="P960" s="5"/>
    </row>
    <row r="961" spans="1:16" hidden="1" x14ac:dyDescent="0.2">
      <c r="A961" s="38">
        <v>23</v>
      </c>
      <c r="B961" s="11" t="s">
        <v>938</v>
      </c>
      <c r="C961" s="88">
        <f t="shared" si="665"/>
        <v>44713</v>
      </c>
      <c r="D961" s="27">
        <f t="shared" si="667"/>
        <v>44716</v>
      </c>
      <c r="E961" s="27">
        <f t="shared" si="668"/>
        <v>44714</v>
      </c>
      <c r="F961" s="27">
        <f t="shared" si="660"/>
        <v>44720</v>
      </c>
      <c r="G961" s="27">
        <f t="shared" si="657"/>
        <v>44735</v>
      </c>
      <c r="H961" s="27">
        <f t="shared" si="666"/>
        <v>44739</v>
      </c>
      <c r="I961" s="39"/>
      <c r="J961" s="39"/>
      <c r="K961" s="5"/>
      <c r="L961" s="5"/>
      <c r="M961" s="5"/>
      <c r="N961" s="5"/>
      <c r="O961" s="5"/>
      <c r="P961" s="5"/>
    </row>
    <row r="962" spans="1:16" hidden="1" x14ac:dyDescent="0.2">
      <c r="A962" s="38">
        <v>24</v>
      </c>
      <c r="B962" s="11" t="s">
        <v>943</v>
      </c>
      <c r="C962" s="88">
        <f t="shared" si="665"/>
        <v>44720</v>
      </c>
      <c r="D962" s="27">
        <f t="shared" si="667"/>
        <v>44723</v>
      </c>
      <c r="E962" s="27">
        <f t="shared" si="668"/>
        <v>44721</v>
      </c>
      <c r="F962" s="27">
        <f t="shared" si="660"/>
        <v>44727</v>
      </c>
      <c r="G962" s="27">
        <f t="shared" si="657"/>
        <v>44742</v>
      </c>
      <c r="H962" s="27">
        <f t="shared" si="666"/>
        <v>44746</v>
      </c>
      <c r="I962" s="39"/>
      <c r="J962" s="39"/>
      <c r="K962" s="5"/>
      <c r="L962" s="5"/>
      <c r="M962" s="5"/>
      <c r="N962" s="5"/>
      <c r="O962" s="5"/>
      <c r="P962" s="5"/>
    </row>
    <row r="963" spans="1:16" hidden="1" x14ac:dyDescent="0.2">
      <c r="A963" s="38">
        <v>25</v>
      </c>
      <c r="B963" s="11" t="s">
        <v>951</v>
      </c>
      <c r="C963" s="88">
        <f t="shared" si="665"/>
        <v>44727</v>
      </c>
      <c r="D963" s="27">
        <f t="shared" si="667"/>
        <v>44730</v>
      </c>
      <c r="E963" s="27">
        <f t="shared" si="668"/>
        <v>44728</v>
      </c>
      <c r="F963" s="27">
        <f t="shared" si="660"/>
        <v>44734</v>
      </c>
      <c r="G963" s="27">
        <f t="shared" si="657"/>
        <v>44749</v>
      </c>
      <c r="H963" s="27">
        <f t="shared" si="666"/>
        <v>44753</v>
      </c>
      <c r="I963" s="39"/>
      <c r="J963" s="39"/>
      <c r="K963" s="5"/>
      <c r="L963" s="5"/>
      <c r="M963" s="5"/>
      <c r="N963" s="5"/>
      <c r="O963" s="5"/>
      <c r="P963" s="5"/>
    </row>
    <row r="964" spans="1:16" hidden="1" x14ac:dyDescent="0.2">
      <c r="A964" s="38">
        <v>26</v>
      </c>
      <c r="B964" s="11" t="s">
        <v>951</v>
      </c>
      <c r="C964" s="88">
        <f t="shared" si="665"/>
        <v>44734</v>
      </c>
      <c r="D964" s="27">
        <f t="shared" si="667"/>
        <v>44737</v>
      </c>
      <c r="E964" s="27">
        <f t="shared" si="668"/>
        <v>44735</v>
      </c>
      <c r="F964" s="27">
        <f t="shared" si="660"/>
        <v>44741</v>
      </c>
      <c r="G964" s="27">
        <f t="shared" si="657"/>
        <v>44756</v>
      </c>
      <c r="H964" s="27">
        <f t="shared" si="666"/>
        <v>44760</v>
      </c>
      <c r="I964" s="39"/>
      <c r="J964" s="39"/>
      <c r="K964" s="5"/>
      <c r="L964" s="5"/>
      <c r="M964" s="5"/>
      <c r="N964" s="5"/>
      <c r="O964" s="5"/>
      <c r="P964" s="5"/>
    </row>
    <row r="965" spans="1:16" hidden="1" x14ac:dyDescent="0.2">
      <c r="A965" s="38">
        <v>27</v>
      </c>
      <c r="B965" s="11" t="s">
        <v>958</v>
      </c>
      <c r="C965" s="88">
        <f t="shared" ref="C965:C970" si="669">F965-7</f>
        <v>44741</v>
      </c>
      <c r="D965" s="27">
        <f t="shared" si="667"/>
        <v>44744</v>
      </c>
      <c r="E965" s="27">
        <f t="shared" si="668"/>
        <v>44742</v>
      </c>
      <c r="F965" s="27">
        <f t="shared" si="660"/>
        <v>44748</v>
      </c>
      <c r="G965" s="27">
        <f t="shared" si="657"/>
        <v>44763</v>
      </c>
      <c r="H965" s="27">
        <f t="shared" ref="H965:H970" si="670">F965+19</f>
        <v>44767</v>
      </c>
      <c r="I965" s="39"/>
      <c r="J965" s="39"/>
      <c r="K965" s="5"/>
      <c r="L965" s="5"/>
      <c r="M965" s="5"/>
      <c r="N965" s="5"/>
      <c r="O965" s="5"/>
      <c r="P965" s="5"/>
    </row>
    <row r="966" spans="1:16" hidden="1" x14ac:dyDescent="0.2">
      <c r="A966" s="38">
        <v>28</v>
      </c>
      <c r="B966" s="11" t="s">
        <v>965</v>
      </c>
      <c r="C966" s="88">
        <f t="shared" si="669"/>
        <v>44748</v>
      </c>
      <c r="D966" s="27">
        <f t="shared" ref="D966:D971" si="671">F966-4</f>
        <v>44751</v>
      </c>
      <c r="E966" s="27">
        <f t="shared" si="668"/>
        <v>44749</v>
      </c>
      <c r="F966" s="27">
        <f t="shared" si="660"/>
        <v>44755</v>
      </c>
      <c r="G966" s="27">
        <f t="shared" si="657"/>
        <v>44770</v>
      </c>
      <c r="H966" s="27">
        <f t="shared" si="670"/>
        <v>44774</v>
      </c>
      <c r="I966" s="39"/>
      <c r="J966" s="39"/>
      <c r="K966" s="5"/>
      <c r="L966" s="5"/>
      <c r="M966" s="5"/>
      <c r="N966" s="5"/>
      <c r="O966" s="5"/>
      <c r="P966" s="5"/>
    </row>
    <row r="967" spans="1:16" hidden="1" x14ac:dyDescent="0.2">
      <c r="A967" s="38">
        <v>29</v>
      </c>
      <c r="B967" s="11" t="s">
        <v>1000</v>
      </c>
      <c r="C967" s="88">
        <f t="shared" si="669"/>
        <v>44755</v>
      </c>
      <c r="D967" s="27">
        <f t="shared" si="671"/>
        <v>44758</v>
      </c>
      <c r="E967" s="27">
        <f t="shared" ref="E967:E972" si="672">F967-6</f>
        <v>44756</v>
      </c>
      <c r="F967" s="27">
        <f t="shared" si="660"/>
        <v>44762</v>
      </c>
      <c r="G967" s="27">
        <f t="shared" si="657"/>
        <v>44777</v>
      </c>
      <c r="H967" s="27">
        <f t="shared" si="670"/>
        <v>44781</v>
      </c>
      <c r="I967" s="39"/>
      <c r="J967" s="39"/>
      <c r="K967" s="5"/>
      <c r="L967" s="5"/>
      <c r="M967" s="5"/>
      <c r="N967" s="5"/>
      <c r="O967" s="5"/>
      <c r="P967" s="5"/>
    </row>
    <row r="968" spans="1:16" hidden="1" x14ac:dyDescent="0.2">
      <c r="A968" s="38">
        <v>30</v>
      </c>
      <c r="B968" s="11" t="s">
        <v>1001</v>
      </c>
      <c r="C968" s="88">
        <f t="shared" si="669"/>
        <v>44762</v>
      </c>
      <c r="D968" s="27">
        <f t="shared" si="671"/>
        <v>44765</v>
      </c>
      <c r="E968" s="27">
        <f t="shared" si="672"/>
        <v>44763</v>
      </c>
      <c r="F968" s="27">
        <f t="shared" si="660"/>
        <v>44769</v>
      </c>
      <c r="G968" s="27">
        <f t="shared" si="657"/>
        <v>44784</v>
      </c>
      <c r="H968" s="27">
        <f t="shared" si="670"/>
        <v>44788</v>
      </c>
      <c r="I968" s="39"/>
      <c r="J968" s="39"/>
      <c r="K968" s="5"/>
      <c r="L968" s="5"/>
      <c r="M968" s="5"/>
      <c r="N968" s="5"/>
      <c r="O968" s="5"/>
      <c r="P968" s="5"/>
    </row>
    <row r="969" spans="1:16" hidden="1" x14ac:dyDescent="0.2">
      <c r="A969" s="38">
        <v>31</v>
      </c>
      <c r="B969" s="11" t="s">
        <v>1016</v>
      </c>
      <c r="C969" s="88">
        <f t="shared" si="669"/>
        <v>44769</v>
      </c>
      <c r="D969" s="27">
        <f t="shared" si="671"/>
        <v>44772</v>
      </c>
      <c r="E969" s="27">
        <f t="shared" si="672"/>
        <v>44770</v>
      </c>
      <c r="F969" s="27">
        <f t="shared" si="660"/>
        <v>44776</v>
      </c>
      <c r="G969" s="27">
        <f t="shared" si="657"/>
        <v>44791</v>
      </c>
      <c r="H969" s="27">
        <f t="shared" si="670"/>
        <v>44795</v>
      </c>
      <c r="I969" s="39"/>
      <c r="J969" s="39"/>
      <c r="K969" s="5"/>
      <c r="L969" s="5"/>
      <c r="M969" s="5"/>
      <c r="N969" s="5"/>
      <c r="O969" s="5"/>
      <c r="P969" s="5"/>
    </row>
    <row r="970" spans="1:16" hidden="1" x14ac:dyDescent="0.2">
      <c r="A970" s="38">
        <v>32</v>
      </c>
      <c r="B970" s="11" t="s">
        <v>1017</v>
      </c>
      <c r="C970" s="88">
        <f t="shared" si="669"/>
        <v>44776</v>
      </c>
      <c r="D970" s="27">
        <f t="shared" si="671"/>
        <v>44779</v>
      </c>
      <c r="E970" s="27">
        <f t="shared" si="672"/>
        <v>44777</v>
      </c>
      <c r="F970" s="27">
        <f t="shared" si="660"/>
        <v>44783</v>
      </c>
      <c r="G970" s="27">
        <f t="shared" si="657"/>
        <v>44798</v>
      </c>
      <c r="H970" s="27">
        <f t="shared" si="670"/>
        <v>44802</v>
      </c>
      <c r="I970" s="39"/>
      <c r="J970" s="39"/>
      <c r="K970" s="5"/>
      <c r="L970" s="5"/>
      <c r="M970" s="5"/>
      <c r="N970" s="5"/>
      <c r="O970" s="5"/>
      <c r="P970" s="5"/>
    </row>
    <row r="971" spans="1:16" hidden="1" x14ac:dyDescent="0.2">
      <c r="A971" s="38">
        <v>33</v>
      </c>
      <c r="B971" s="11" t="s">
        <v>1026</v>
      </c>
      <c r="C971" s="88">
        <f t="shared" ref="C971:C979" si="673">F971-7</f>
        <v>44783</v>
      </c>
      <c r="D971" s="44">
        <f t="shared" si="671"/>
        <v>44786</v>
      </c>
      <c r="E971" s="27">
        <f t="shared" si="672"/>
        <v>44784</v>
      </c>
      <c r="F971" s="27">
        <f t="shared" si="660"/>
        <v>44790</v>
      </c>
      <c r="G971" s="27">
        <f t="shared" si="657"/>
        <v>44805</v>
      </c>
      <c r="H971" s="27">
        <f t="shared" ref="H971:H979" si="674">F971+19</f>
        <v>44809</v>
      </c>
      <c r="I971" s="39"/>
      <c r="J971" s="39"/>
      <c r="K971" s="5"/>
      <c r="L971" s="5"/>
      <c r="M971" s="5"/>
      <c r="N971" s="5"/>
      <c r="O971" s="5"/>
      <c r="P971" s="5"/>
    </row>
    <row r="972" spans="1:16" hidden="1" x14ac:dyDescent="0.2">
      <c r="A972" s="38">
        <v>34</v>
      </c>
      <c r="B972" s="11" t="s">
        <v>1027</v>
      </c>
      <c r="C972" s="88">
        <f t="shared" si="673"/>
        <v>44790</v>
      </c>
      <c r="D972" s="27">
        <f>F972-4</f>
        <v>44793</v>
      </c>
      <c r="E972" s="27">
        <f t="shared" si="672"/>
        <v>44791</v>
      </c>
      <c r="F972" s="27">
        <f t="shared" si="660"/>
        <v>44797</v>
      </c>
      <c r="G972" s="27">
        <f t="shared" si="657"/>
        <v>44812</v>
      </c>
      <c r="H972" s="27">
        <f t="shared" si="674"/>
        <v>44816</v>
      </c>
      <c r="I972" s="39"/>
      <c r="J972" s="39"/>
      <c r="K972" s="5"/>
      <c r="L972" s="5"/>
      <c r="M972" s="5"/>
      <c r="N972" s="5"/>
      <c r="O972" s="5"/>
      <c r="P972" s="5"/>
    </row>
    <row r="973" spans="1:16" hidden="1" x14ac:dyDescent="0.2">
      <c r="A973" s="38">
        <v>35</v>
      </c>
      <c r="B973" s="11" t="s">
        <v>1028</v>
      </c>
      <c r="C973" s="88">
        <f t="shared" si="673"/>
        <v>44797</v>
      </c>
      <c r="D973" s="27">
        <f>F973-4</f>
        <v>44800</v>
      </c>
      <c r="E973" s="27">
        <f>F973-6</f>
        <v>44798</v>
      </c>
      <c r="F973" s="27">
        <f t="shared" si="660"/>
        <v>44804</v>
      </c>
      <c r="G973" s="27">
        <f t="shared" si="657"/>
        <v>44819</v>
      </c>
      <c r="H973" s="27">
        <f t="shared" si="674"/>
        <v>44823</v>
      </c>
      <c r="I973" s="39"/>
      <c r="J973" s="39"/>
      <c r="K973" s="5"/>
      <c r="L973" s="5"/>
      <c r="M973" s="5"/>
      <c r="N973" s="5"/>
      <c r="O973" s="5"/>
      <c r="P973" s="5"/>
    </row>
    <row r="974" spans="1:16" hidden="1" x14ac:dyDescent="0.2">
      <c r="A974" s="38">
        <v>36</v>
      </c>
      <c r="B974" s="11" t="s">
        <v>1029</v>
      </c>
      <c r="C974" s="88">
        <f t="shared" si="673"/>
        <v>44804</v>
      </c>
      <c r="D974" s="27">
        <f>F974-4</f>
        <v>44807</v>
      </c>
      <c r="E974" s="27">
        <f>F974-6</f>
        <v>44805</v>
      </c>
      <c r="F974" s="27">
        <f t="shared" si="660"/>
        <v>44811</v>
      </c>
      <c r="G974" s="27">
        <f t="shared" si="657"/>
        <v>44826</v>
      </c>
      <c r="H974" s="27">
        <f t="shared" si="674"/>
        <v>44830</v>
      </c>
      <c r="I974" s="39"/>
      <c r="J974" s="39"/>
      <c r="K974" s="5"/>
      <c r="L974" s="5"/>
      <c r="M974" s="5"/>
      <c r="N974" s="5"/>
      <c r="O974" s="5"/>
      <c r="P974" s="5"/>
    </row>
    <row r="975" spans="1:16" hidden="1" x14ac:dyDescent="0.2">
      <c r="A975" s="85">
        <v>37</v>
      </c>
      <c r="B975" s="14" t="s">
        <v>57</v>
      </c>
      <c r="C975" s="132">
        <f t="shared" si="673"/>
        <v>44822</v>
      </c>
      <c r="D975" s="49">
        <v>44828</v>
      </c>
      <c r="E975" s="49">
        <f>F975-6</f>
        <v>44823</v>
      </c>
      <c r="F975" s="49">
        <v>44829</v>
      </c>
      <c r="G975" s="49">
        <f t="shared" si="657"/>
        <v>44844</v>
      </c>
      <c r="H975" s="49">
        <f t="shared" si="674"/>
        <v>44848</v>
      </c>
      <c r="I975" s="39"/>
      <c r="J975" s="39"/>
      <c r="K975" s="5"/>
      <c r="L975" s="5"/>
      <c r="M975" s="5"/>
      <c r="N975" s="5"/>
      <c r="O975" s="5"/>
      <c r="P975" s="5"/>
    </row>
    <row r="976" spans="1:16" hidden="1" x14ac:dyDescent="0.2">
      <c r="A976" s="85">
        <v>38</v>
      </c>
      <c r="B976" s="14" t="s">
        <v>1057</v>
      </c>
      <c r="C976" s="89">
        <f t="shared" si="673"/>
        <v>44818</v>
      </c>
      <c r="D976" s="29">
        <v>44831</v>
      </c>
      <c r="E976" s="29">
        <f>F976-6</f>
        <v>44819</v>
      </c>
      <c r="F976" s="29">
        <v>44825</v>
      </c>
      <c r="G976" s="29">
        <f t="shared" si="657"/>
        <v>44840</v>
      </c>
      <c r="H976" s="29">
        <f t="shared" si="674"/>
        <v>44844</v>
      </c>
      <c r="I976" s="39"/>
      <c r="J976" s="39"/>
      <c r="K976" s="5"/>
      <c r="L976" s="5"/>
      <c r="M976" s="5"/>
      <c r="N976" s="5"/>
      <c r="O976" s="5"/>
      <c r="P976" s="5"/>
    </row>
    <row r="977" spans="1:16" hidden="1" x14ac:dyDescent="0.2">
      <c r="A977" s="85">
        <v>39</v>
      </c>
      <c r="B977" s="14" t="s">
        <v>1058</v>
      </c>
      <c r="C977" s="89">
        <f t="shared" si="673"/>
        <v>44825</v>
      </c>
      <c r="D977" s="29">
        <f>F977-4</f>
        <v>44828</v>
      </c>
      <c r="E977" s="29">
        <f>F977-6</f>
        <v>44826</v>
      </c>
      <c r="F977" s="29">
        <v>44832</v>
      </c>
      <c r="G977" s="29">
        <f t="shared" si="657"/>
        <v>44847</v>
      </c>
      <c r="H977" s="29">
        <f t="shared" si="674"/>
        <v>44851</v>
      </c>
      <c r="I977" s="39"/>
      <c r="J977" s="39"/>
      <c r="K977" s="5"/>
      <c r="L977" s="5"/>
      <c r="M977" s="5"/>
      <c r="N977" s="5"/>
      <c r="O977" s="5"/>
      <c r="P977" s="5"/>
    </row>
    <row r="978" spans="1:16" hidden="1" x14ac:dyDescent="0.2">
      <c r="A978" s="85">
        <v>40</v>
      </c>
      <c r="B978" s="14" t="s">
        <v>1050</v>
      </c>
      <c r="C978" s="89">
        <f t="shared" si="673"/>
        <v>44836</v>
      </c>
      <c r="D978" s="29">
        <f>F978+2</f>
        <v>44845</v>
      </c>
      <c r="E978" s="29">
        <f>F978+3</f>
        <v>44846</v>
      </c>
      <c r="F978" s="29">
        <f>F977+11</f>
        <v>44843</v>
      </c>
      <c r="G978" s="29">
        <f t="shared" si="657"/>
        <v>44858</v>
      </c>
      <c r="H978" s="29">
        <f t="shared" si="674"/>
        <v>44862</v>
      </c>
      <c r="I978" s="39"/>
      <c r="J978" s="39"/>
      <c r="K978" s="5"/>
      <c r="L978" s="5"/>
      <c r="M978" s="5"/>
      <c r="N978" s="5"/>
      <c r="O978" s="5"/>
      <c r="P978" s="5"/>
    </row>
    <row r="979" spans="1:16" hidden="1" x14ac:dyDescent="0.2">
      <c r="A979" s="85">
        <v>42</v>
      </c>
      <c r="B979" s="14" t="s">
        <v>1043</v>
      </c>
      <c r="C979" s="89">
        <f t="shared" si="673"/>
        <v>44845</v>
      </c>
      <c r="D979" s="29">
        <f>F979-2</f>
        <v>44850</v>
      </c>
      <c r="E979" s="29">
        <f>F979-1</f>
        <v>44851</v>
      </c>
      <c r="F979" s="29">
        <f>F978+9</f>
        <v>44852</v>
      </c>
      <c r="G979" s="29">
        <f t="shared" si="657"/>
        <v>44867</v>
      </c>
      <c r="H979" s="29">
        <f t="shared" si="674"/>
        <v>44871</v>
      </c>
      <c r="I979" s="39"/>
      <c r="J979" s="39"/>
      <c r="K979" s="5"/>
      <c r="L979" s="5"/>
      <c r="M979" s="5"/>
      <c r="N979" s="5"/>
      <c r="O979" s="5"/>
      <c r="P979" s="5"/>
    </row>
    <row r="980" spans="1:16" hidden="1" x14ac:dyDescent="0.2">
      <c r="A980" s="38">
        <v>42</v>
      </c>
      <c r="B980" s="11" t="s">
        <v>1063</v>
      </c>
      <c r="C980" s="88">
        <f t="shared" ref="C980:C985" si="675">F980-7</f>
        <v>44847</v>
      </c>
      <c r="D980" s="27">
        <f>F980+4</f>
        <v>44858</v>
      </c>
      <c r="E980" s="27">
        <f t="shared" ref="E980:E985" si="676">F980-2</f>
        <v>44852</v>
      </c>
      <c r="F980" s="27">
        <f>F979+2</f>
        <v>44854</v>
      </c>
      <c r="G980" s="27">
        <f t="shared" si="657"/>
        <v>44869</v>
      </c>
      <c r="H980" s="27">
        <f t="shared" ref="H980:H985" si="677">F980+19</f>
        <v>44873</v>
      </c>
      <c r="I980" s="39"/>
      <c r="J980" s="39"/>
      <c r="K980" s="5"/>
      <c r="L980" s="5"/>
      <c r="M980" s="5"/>
      <c r="N980" s="5"/>
      <c r="O980" s="5"/>
      <c r="P980" s="5"/>
    </row>
    <row r="981" spans="1:16" ht="13.5" hidden="1" customHeight="1" x14ac:dyDescent="0.2">
      <c r="A981" s="38">
        <v>44</v>
      </c>
      <c r="B981" s="11" t="s">
        <v>1077</v>
      </c>
      <c r="C981" s="88">
        <f t="shared" si="675"/>
        <v>44860</v>
      </c>
      <c r="D981" s="27">
        <f>F981+5</f>
        <v>44872</v>
      </c>
      <c r="E981" s="27">
        <f t="shared" si="676"/>
        <v>44865</v>
      </c>
      <c r="F981" s="27">
        <f>F980+13</f>
        <v>44867</v>
      </c>
      <c r="G981" s="27">
        <f t="shared" si="657"/>
        <v>44882</v>
      </c>
      <c r="H981" s="27">
        <f t="shared" si="677"/>
        <v>44886</v>
      </c>
      <c r="I981" s="39"/>
      <c r="J981" s="39"/>
      <c r="K981" s="5"/>
      <c r="L981" s="5"/>
      <c r="M981" s="5"/>
      <c r="N981" s="5"/>
      <c r="O981" s="5"/>
      <c r="P981" s="5"/>
    </row>
    <row r="982" spans="1:16" ht="13.5" hidden="1" customHeight="1" x14ac:dyDescent="0.2">
      <c r="A982" s="38">
        <v>45</v>
      </c>
      <c r="B982" s="11" t="s">
        <v>1085</v>
      </c>
      <c r="C982" s="88">
        <f t="shared" si="675"/>
        <v>44867</v>
      </c>
      <c r="D982" s="27">
        <f>F982+4</f>
        <v>44878</v>
      </c>
      <c r="E982" s="27">
        <f t="shared" si="676"/>
        <v>44872</v>
      </c>
      <c r="F982" s="27">
        <f>F981+7</f>
        <v>44874</v>
      </c>
      <c r="G982" s="27">
        <f t="shared" si="657"/>
        <v>44889</v>
      </c>
      <c r="H982" s="27">
        <f t="shared" si="677"/>
        <v>44893</v>
      </c>
      <c r="I982" s="39"/>
      <c r="J982" s="39"/>
      <c r="K982" s="5"/>
      <c r="L982" s="5"/>
      <c r="M982" s="5"/>
      <c r="N982" s="5"/>
      <c r="O982" s="5"/>
      <c r="P982" s="5"/>
    </row>
    <row r="983" spans="1:16" hidden="1" x14ac:dyDescent="0.2">
      <c r="A983" s="38">
        <v>46</v>
      </c>
      <c r="B983" s="11" t="s">
        <v>1091</v>
      </c>
      <c r="C983" s="88">
        <f t="shared" si="675"/>
        <v>44874</v>
      </c>
      <c r="D983" s="27">
        <f t="shared" ref="D983:D985" si="678">F983-4</f>
        <v>44877</v>
      </c>
      <c r="E983" s="27">
        <f t="shared" si="676"/>
        <v>44879</v>
      </c>
      <c r="F983" s="27">
        <f>F982+7</f>
        <v>44881</v>
      </c>
      <c r="G983" s="27">
        <f t="shared" si="657"/>
        <v>44896</v>
      </c>
      <c r="H983" s="27">
        <f t="shared" si="677"/>
        <v>44900</v>
      </c>
      <c r="I983" s="39"/>
      <c r="J983" s="39"/>
      <c r="K983" s="5"/>
      <c r="L983" s="5"/>
      <c r="M983" s="5"/>
      <c r="N983" s="5"/>
      <c r="O983" s="5"/>
      <c r="P983" s="5"/>
    </row>
    <row r="984" spans="1:16" hidden="1" x14ac:dyDescent="0.2">
      <c r="A984" s="38">
        <v>47</v>
      </c>
      <c r="B984" s="11" t="s">
        <v>1097</v>
      </c>
      <c r="C984" s="88">
        <f t="shared" si="675"/>
        <v>44881</v>
      </c>
      <c r="D984" s="27">
        <f t="shared" si="678"/>
        <v>44884</v>
      </c>
      <c r="E984" s="27">
        <f t="shared" si="676"/>
        <v>44886</v>
      </c>
      <c r="F984" s="27">
        <f>F983+7</f>
        <v>44888</v>
      </c>
      <c r="G984" s="27">
        <f t="shared" si="657"/>
        <v>44903</v>
      </c>
      <c r="H984" s="27">
        <f t="shared" si="677"/>
        <v>44907</v>
      </c>
      <c r="I984" s="39"/>
      <c r="J984" s="39"/>
      <c r="K984" s="5"/>
      <c r="L984" s="5"/>
      <c r="M984" s="5"/>
      <c r="N984" s="5"/>
      <c r="O984" s="5"/>
      <c r="P984" s="5"/>
    </row>
    <row r="985" spans="1:16" hidden="1" x14ac:dyDescent="0.2">
      <c r="A985" s="38">
        <v>48</v>
      </c>
      <c r="B985" s="11" t="s">
        <v>7</v>
      </c>
      <c r="C985" s="98">
        <f t="shared" si="675"/>
        <v>44889</v>
      </c>
      <c r="D985" s="100">
        <f t="shared" si="678"/>
        <v>44892</v>
      </c>
      <c r="E985" s="51">
        <f t="shared" si="676"/>
        <v>44894</v>
      </c>
      <c r="F985" s="51">
        <f>F984+8</f>
        <v>44896</v>
      </c>
      <c r="G985" s="51">
        <f t="shared" si="657"/>
        <v>44911</v>
      </c>
      <c r="H985" s="51">
        <f t="shared" si="677"/>
        <v>44915</v>
      </c>
      <c r="I985" s="39"/>
      <c r="J985" s="39"/>
      <c r="K985" s="5"/>
      <c r="L985" s="5"/>
      <c r="M985" s="5"/>
      <c r="N985" s="5"/>
      <c r="O985" s="5"/>
      <c r="P985" s="5"/>
    </row>
    <row r="986" spans="1:16" hidden="1" x14ac:dyDescent="0.2">
      <c r="A986" s="85">
        <v>49</v>
      </c>
      <c r="B986" s="14" t="s">
        <v>1106</v>
      </c>
      <c r="C986" s="89">
        <f t="shared" ref="C986:C992" si="679">F986-7</f>
        <v>44895</v>
      </c>
      <c r="D986" s="43">
        <v>44907</v>
      </c>
      <c r="E986" s="29" t="s">
        <v>210</v>
      </c>
      <c r="F986" s="29">
        <v>44902</v>
      </c>
      <c r="G986" s="29">
        <f t="shared" si="657"/>
        <v>44917</v>
      </c>
      <c r="H986" s="29">
        <f t="shared" ref="H986:H992" si="680">F986+19</f>
        <v>44921</v>
      </c>
      <c r="I986" s="39"/>
      <c r="J986" s="39"/>
      <c r="K986" s="5"/>
      <c r="L986" s="5"/>
      <c r="M986" s="5"/>
      <c r="N986" s="5"/>
      <c r="O986" s="5"/>
      <c r="P986" s="5"/>
    </row>
    <row r="987" spans="1:16" hidden="1" x14ac:dyDescent="0.2">
      <c r="A987" s="85">
        <v>50</v>
      </c>
      <c r="B987" s="14" t="s">
        <v>1137</v>
      </c>
      <c r="C987" s="89">
        <f t="shared" si="679"/>
        <v>44903</v>
      </c>
      <c r="D987" s="43">
        <v>44913</v>
      </c>
      <c r="E987" s="29" t="s">
        <v>210</v>
      </c>
      <c r="F987" s="29">
        <v>44910</v>
      </c>
      <c r="G987" s="29">
        <f t="shared" si="657"/>
        <v>44925</v>
      </c>
      <c r="H987" s="29">
        <f t="shared" si="680"/>
        <v>44929</v>
      </c>
      <c r="I987" s="39"/>
      <c r="J987" s="39"/>
      <c r="K987" s="5"/>
      <c r="L987" s="5"/>
      <c r="M987" s="5"/>
      <c r="N987" s="5"/>
      <c r="O987" s="5"/>
      <c r="P987" s="5"/>
    </row>
    <row r="988" spans="1:16" hidden="1" x14ac:dyDescent="0.2">
      <c r="A988" s="85">
        <v>50</v>
      </c>
      <c r="B988" s="14" t="s">
        <v>1134</v>
      </c>
      <c r="C988" s="89">
        <f t="shared" si="679"/>
        <v>44905</v>
      </c>
      <c r="D988" s="43">
        <f>F988-1</f>
        <v>44911</v>
      </c>
      <c r="E988" s="29" t="s">
        <v>210</v>
      </c>
      <c r="F988" s="29">
        <v>44912</v>
      </c>
      <c r="G988" s="29">
        <f t="shared" si="657"/>
        <v>44927</v>
      </c>
      <c r="H988" s="29">
        <f t="shared" si="680"/>
        <v>44931</v>
      </c>
      <c r="I988" s="39"/>
      <c r="J988" s="39"/>
      <c r="K988" s="5"/>
      <c r="L988" s="5"/>
      <c r="M988" s="5"/>
      <c r="N988" s="5"/>
      <c r="O988" s="5"/>
      <c r="P988" s="5"/>
    </row>
    <row r="989" spans="1:16" hidden="1" x14ac:dyDescent="0.2">
      <c r="A989" s="85">
        <v>51</v>
      </c>
      <c r="B989" s="14" t="s">
        <v>1135</v>
      </c>
      <c r="C989" s="89">
        <f t="shared" si="679"/>
        <v>44910</v>
      </c>
      <c r="D989" s="43">
        <f>F989+4</f>
        <v>44921</v>
      </c>
      <c r="E989" s="29">
        <v>44920</v>
      </c>
      <c r="F989" s="29">
        <v>44917</v>
      </c>
      <c r="G989" s="29">
        <f t="shared" si="657"/>
        <v>44932</v>
      </c>
      <c r="H989" s="29">
        <f t="shared" si="680"/>
        <v>44936</v>
      </c>
      <c r="I989" s="39"/>
      <c r="J989" s="39"/>
      <c r="K989" s="5"/>
      <c r="L989" s="5"/>
      <c r="M989" s="5"/>
      <c r="N989" s="5"/>
      <c r="O989" s="5"/>
      <c r="P989" s="5"/>
    </row>
    <row r="990" spans="1:16" hidden="1" x14ac:dyDescent="0.2">
      <c r="A990" s="85">
        <v>52</v>
      </c>
      <c r="B990" s="14" t="s">
        <v>1136</v>
      </c>
      <c r="C990" s="89">
        <f t="shared" si="679"/>
        <v>44916</v>
      </c>
      <c r="D990" s="43">
        <f>F990+5</f>
        <v>44928</v>
      </c>
      <c r="E990" s="29" t="s">
        <v>210</v>
      </c>
      <c r="F990" s="29">
        <v>44923</v>
      </c>
      <c r="G990" s="29">
        <f t="shared" si="657"/>
        <v>44938</v>
      </c>
      <c r="H990" s="29">
        <f t="shared" si="680"/>
        <v>44942</v>
      </c>
      <c r="I990" s="39"/>
      <c r="J990" s="39"/>
      <c r="K990" s="5"/>
      <c r="L990" s="5"/>
      <c r="M990" s="5"/>
      <c r="N990" s="5"/>
      <c r="O990" s="5"/>
      <c r="P990" s="5"/>
    </row>
    <row r="991" spans="1:16" hidden="1" x14ac:dyDescent="0.2">
      <c r="A991" s="85">
        <v>1</v>
      </c>
      <c r="B991" s="14" t="s">
        <v>7</v>
      </c>
      <c r="C991" s="89"/>
      <c r="D991" s="43"/>
      <c r="E991" s="29"/>
      <c r="F991" s="29"/>
      <c r="G991" s="29"/>
      <c r="H991" s="29"/>
      <c r="I991" s="39"/>
      <c r="J991" s="39"/>
      <c r="K991" s="5"/>
      <c r="L991" s="5"/>
      <c r="M991" s="5"/>
      <c r="N991" s="5"/>
      <c r="O991" s="5"/>
      <c r="P991" s="5"/>
    </row>
    <row r="992" spans="1:16" hidden="1" x14ac:dyDescent="0.2">
      <c r="A992" s="85">
        <v>2</v>
      </c>
      <c r="B992" s="14" t="s">
        <v>1138</v>
      </c>
      <c r="C992" s="89">
        <f t="shared" si="679"/>
        <v>44930</v>
      </c>
      <c r="D992" s="43">
        <f>F992-1</f>
        <v>44936</v>
      </c>
      <c r="E992" s="29">
        <f>F992+3</f>
        <v>44940</v>
      </c>
      <c r="F992" s="29">
        <v>44937</v>
      </c>
      <c r="G992" s="29">
        <f t="shared" ref="G992:G1002" si="681">F992+15</f>
        <v>44952</v>
      </c>
      <c r="H992" s="29">
        <f t="shared" si="680"/>
        <v>44956</v>
      </c>
      <c r="I992" s="39"/>
      <c r="J992" s="39"/>
      <c r="K992" s="5"/>
      <c r="L992" s="5"/>
      <c r="M992" s="5"/>
      <c r="N992" s="5"/>
      <c r="O992" s="5"/>
      <c r="P992" s="5"/>
    </row>
    <row r="993" spans="1:16" hidden="1" x14ac:dyDescent="0.2">
      <c r="A993" s="85">
        <v>3</v>
      </c>
      <c r="B993" s="14" t="s">
        <v>1149</v>
      </c>
      <c r="C993" s="89">
        <f t="shared" ref="C993" si="682">F993-7</f>
        <v>44937</v>
      </c>
      <c r="D993" s="43">
        <f>F993-1</f>
        <v>44943</v>
      </c>
      <c r="E993" s="29" t="s">
        <v>210</v>
      </c>
      <c r="F993" s="29">
        <v>44944</v>
      </c>
      <c r="G993" s="29">
        <f t="shared" si="681"/>
        <v>44959</v>
      </c>
      <c r="H993" s="29">
        <f t="shared" ref="H993" si="683">F993+19</f>
        <v>44963</v>
      </c>
      <c r="I993" s="39"/>
      <c r="J993" s="39"/>
      <c r="K993" s="5"/>
      <c r="L993" s="5"/>
      <c r="M993" s="5"/>
      <c r="N993" s="5"/>
      <c r="O993" s="5"/>
      <c r="P993" s="5"/>
    </row>
    <row r="994" spans="1:16" hidden="1" x14ac:dyDescent="0.2">
      <c r="A994" s="85">
        <v>4</v>
      </c>
      <c r="B994" s="14" t="s">
        <v>1159</v>
      </c>
      <c r="C994" s="89">
        <f t="shared" ref="C994" si="684">F994-7</f>
        <v>44945</v>
      </c>
      <c r="D994" s="43">
        <f>F994-1</f>
        <v>44951</v>
      </c>
      <c r="E994" s="29">
        <f>F994-5</f>
        <v>44947</v>
      </c>
      <c r="F994" s="29">
        <v>44952</v>
      </c>
      <c r="G994" s="29">
        <f t="shared" si="681"/>
        <v>44967</v>
      </c>
      <c r="H994" s="29">
        <f t="shared" ref="H994" si="685">F994+19</f>
        <v>44971</v>
      </c>
      <c r="I994" s="39"/>
      <c r="J994" s="39"/>
      <c r="K994" s="5"/>
      <c r="L994" s="5"/>
      <c r="M994" s="5"/>
      <c r="N994" s="5"/>
      <c r="O994" s="5"/>
      <c r="P994" s="5"/>
    </row>
    <row r="995" spans="1:16" hidden="1" x14ac:dyDescent="0.2">
      <c r="A995" s="85">
        <v>5</v>
      </c>
      <c r="B995" s="14" t="s">
        <v>1160</v>
      </c>
      <c r="C995" s="89">
        <f t="shared" ref="C995" si="686">F995-7</f>
        <v>44952</v>
      </c>
      <c r="D995" s="43">
        <f>F995+6</f>
        <v>44965</v>
      </c>
      <c r="E995" s="29">
        <f>F995+3</f>
        <v>44962</v>
      </c>
      <c r="F995" s="29">
        <v>44959</v>
      </c>
      <c r="G995" s="29">
        <f t="shared" si="681"/>
        <v>44974</v>
      </c>
      <c r="H995" s="29">
        <f t="shared" ref="H995:H1000" si="687">F995+26</f>
        <v>44985</v>
      </c>
      <c r="I995" s="39"/>
      <c r="J995" s="39"/>
      <c r="K995" s="5"/>
      <c r="L995" s="5"/>
      <c r="M995" s="5"/>
      <c r="N995" s="5"/>
      <c r="O995" s="5"/>
      <c r="P995" s="5"/>
    </row>
    <row r="996" spans="1:16" hidden="1" x14ac:dyDescent="0.2">
      <c r="A996" s="85">
        <v>6</v>
      </c>
      <c r="B996" s="14" t="s">
        <v>1165</v>
      </c>
      <c r="C996" s="89">
        <f t="shared" ref="C996" si="688">F996-7</f>
        <v>44959</v>
      </c>
      <c r="D996" s="43">
        <f>F996+7</f>
        <v>44973</v>
      </c>
      <c r="E996" s="29">
        <f>F996+4</f>
        <v>44970</v>
      </c>
      <c r="F996" s="29">
        <v>44966</v>
      </c>
      <c r="G996" s="29">
        <f t="shared" si="681"/>
        <v>44981</v>
      </c>
      <c r="H996" s="29">
        <f t="shared" si="687"/>
        <v>44992</v>
      </c>
      <c r="I996" s="39"/>
      <c r="J996" s="39"/>
      <c r="K996" s="5"/>
      <c r="L996" s="5"/>
      <c r="M996" s="5"/>
      <c r="N996" s="5"/>
      <c r="O996" s="5"/>
      <c r="P996" s="5"/>
    </row>
    <row r="997" spans="1:16" hidden="1" x14ac:dyDescent="0.2">
      <c r="A997" s="85">
        <v>7</v>
      </c>
      <c r="B997" s="14" t="s">
        <v>1182</v>
      </c>
      <c r="C997" s="89">
        <f t="shared" ref="C997" si="689">F997-7</f>
        <v>44966</v>
      </c>
      <c r="D997" s="43">
        <f t="shared" ref="D997:D1002" si="690">F997+6</f>
        <v>44979</v>
      </c>
      <c r="E997" s="29">
        <f>F997+3</f>
        <v>44976</v>
      </c>
      <c r="F997" s="29">
        <v>44973</v>
      </c>
      <c r="G997" s="29">
        <f t="shared" si="681"/>
        <v>44988</v>
      </c>
      <c r="H997" s="29">
        <f t="shared" si="687"/>
        <v>44999</v>
      </c>
      <c r="I997" s="39"/>
      <c r="J997" s="39"/>
      <c r="K997" s="5"/>
      <c r="L997" s="5"/>
      <c r="M997" s="5"/>
      <c r="N997" s="5"/>
      <c r="O997" s="5"/>
      <c r="P997" s="5"/>
    </row>
    <row r="998" spans="1:16" hidden="1" x14ac:dyDescent="0.2">
      <c r="A998" s="85">
        <v>8</v>
      </c>
      <c r="B998" s="14" t="s">
        <v>1193</v>
      </c>
      <c r="C998" s="89">
        <f t="shared" ref="C998" si="691">F998-7</f>
        <v>44973</v>
      </c>
      <c r="D998" s="43">
        <f t="shared" si="690"/>
        <v>44986</v>
      </c>
      <c r="E998" s="29">
        <f>F998+4</f>
        <v>44984</v>
      </c>
      <c r="F998" s="29">
        <v>44980</v>
      </c>
      <c r="G998" s="29">
        <f t="shared" si="681"/>
        <v>44995</v>
      </c>
      <c r="H998" s="29">
        <f t="shared" si="687"/>
        <v>45006</v>
      </c>
      <c r="I998" s="39"/>
      <c r="J998" s="39"/>
      <c r="K998" s="5"/>
      <c r="L998" s="5"/>
      <c r="M998" s="5"/>
      <c r="N998" s="5"/>
      <c r="O998" s="5"/>
      <c r="P998" s="5"/>
    </row>
    <row r="999" spans="1:16" hidden="1" x14ac:dyDescent="0.2">
      <c r="A999" s="85">
        <v>9</v>
      </c>
      <c r="B999" s="14" t="s">
        <v>1198</v>
      </c>
      <c r="C999" s="89">
        <f t="shared" ref="C999" si="692">F999-7</f>
        <v>44980</v>
      </c>
      <c r="D999" s="43">
        <f t="shared" si="690"/>
        <v>44993</v>
      </c>
      <c r="E999" s="29">
        <f>F999+3</f>
        <v>44990</v>
      </c>
      <c r="F999" s="29">
        <v>44987</v>
      </c>
      <c r="G999" s="29">
        <f t="shared" si="681"/>
        <v>45002</v>
      </c>
      <c r="H999" s="29">
        <f t="shared" si="687"/>
        <v>45013</v>
      </c>
      <c r="I999" s="39"/>
      <c r="J999" s="39"/>
      <c r="K999" s="5"/>
      <c r="L999" s="5"/>
      <c r="M999" s="5"/>
      <c r="N999" s="5"/>
      <c r="O999" s="5"/>
      <c r="P999" s="5"/>
    </row>
    <row r="1000" spans="1:16" hidden="1" x14ac:dyDescent="0.2">
      <c r="A1000" s="85">
        <v>10</v>
      </c>
      <c r="B1000" s="14" t="s">
        <v>1239</v>
      </c>
      <c r="C1000" s="89">
        <f t="shared" ref="C1000" si="693">F1000-7</f>
        <v>44987</v>
      </c>
      <c r="D1000" s="43">
        <f t="shared" si="690"/>
        <v>45000</v>
      </c>
      <c r="E1000" s="29">
        <f>F1000+4</f>
        <v>44998</v>
      </c>
      <c r="F1000" s="29">
        <v>44994</v>
      </c>
      <c r="G1000" s="29">
        <f t="shared" si="681"/>
        <v>45009</v>
      </c>
      <c r="H1000" s="29">
        <f t="shared" si="687"/>
        <v>45020</v>
      </c>
      <c r="I1000" s="39"/>
      <c r="J1000" s="39"/>
      <c r="K1000" s="5"/>
      <c r="L1000" s="5"/>
      <c r="M1000" s="5"/>
      <c r="N1000" s="5"/>
      <c r="O1000" s="5"/>
      <c r="P1000" s="5"/>
    </row>
    <row r="1001" spans="1:16" hidden="1" x14ac:dyDescent="0.2">
      <c r="A1001" s="85">
        <v>11</v>
      </c>
      <c r="B1001" s="14" t="s">
        <v>1214</v>
      </c>
      <c r="C1001" s="89">
        <f t="shared" ref="C1001" si="694">F1001-7</f>
        <v>44994</v>
      </c>
      <c r="D1001" s="43">
        <f t="shared" si="690"/>
        <v>45007</v>
      </c>
      <c r="E1001" s="29">
        <f>F1001+3</f>
        <v>45004</v>
      </c>
      <c r="F1001" s="29">
        <v>45001</v>
      </c>
      <c r="G1001" s="29">
        <f t="shared" si="681"/>
        <v>45016</v>
      </c>
      <c r="H1001" s="29">
        <f t="shared" ref="H1001" si="695">F1001+26</f>
        <v>45027</v>
      </c>
      <c r="I1001" s="39"/>
      <c r="J1001" s="39"/>
      <c r="K1001" s="5"/>
      <c r="L1001" s="5"/>
      <c r="M1001" s="5"/>
      <c r="N1001" s="5"/>
      <c r="O1001" s="5"/>
      <c r="P1001" s="5"/>
    </row>
    <row r="1002" spans="1:16" hidden="1" x14ac:dyDescent="0.2">
      <c r="A1002" s="85">
        <v>12</v>
      </c>
      <c r="B1002" s="14" t="s">
        <v>1222</v>
      </c>
      <c r="C1002" s="89">
        <f t="shared" ref="C1002" si="696">F1002-7</f>
        <v>45001</v>
      </c>
      <c r="D1002" s="43">
        <f t="shared" si="690"/>
        <v>45014</v>
      </c>
      <c r="E1002" s="29">
        <f>F1002+3</f>
        <v>45011</v>
      </c>
      <c r="F1002" s="29">
        <v>45008</v>
      </c>
      <c r="G1002" s="29">
        <f t="shared" si="681"/>
        <v>45023</v>
      </c>
      <c r="H1002" s="29">
        <f t="shared" ref="H1002" si="697">F1002+26</f>
        <v>45034</v>
      </c>
      <c r="I1002" s="39"/>
      <c r="J1002" s="39"/>
      <c r="K1002" s="5"/>
      <c r="L1002" s="5"/>
      <c r="M1002" s="5"/>
      <c r="N1002" s="5"/>
      <c r="O1002" s="5"/>
      <c r="P1002" s="5"/>
    </row>
    <row r="1003" spans="1:16" hidden="1" x14ac:dyDescent="0.2">
      <c r="A1003" s="85">
        <v>14</v>
      </c>
      <c r="B1003" s="14" t="s">
        <v>7</v>
      </c>
      <c r="C1003" s="89"/>
      <c r="D1003" s="43"/>
      <c r="E1003" s="29"/>
      <c r="F1003" s="29"/>
      <c r="G1003" s="29"/>
      <c r="H1003" s="29"/>
      <c r="I1003" s="39"/>
      <c r="J1003" s="39"/>
      <c r="K1003" s="5"/>
      <c r="L1003" s="5"/>
      <c r="M1003" s="5"/>
      <c r="N1003" s="5"/>
      <c r="O1003" s="5"/>
      <c r="P1003" s="5"/>
    </row>
    <row r="1004" spans="1:16" hidden="1" x14ac:dyDescent="0.2">
      <c r="A1004" s="85">
        <v>15</v>
      </c>
      <c r="B1004" s="14" t="s">
        <v>1273</v>
      </c>
      <c r="C1004" s="89">
        <f t="shared" ref="C1004" si="698">F1004-7</f>
        <v>45021</v>
      </c>
      <c r="D1004" s="43" t="s">
        <v>210</v>
      </c>
      <c r="E1004" s="29">
        <f>F1004+3</f>
        <v>45031</v>
      </c>
      <c r="F1004" s="29">
        <v>45028</v>
      </c>
      <c r="G1004" s="29">
        <f>F1004+15</f>
        <v>45043</v>
      </c>
      <c r="H1004" s="29">
        <f t="shared" ref="H1004" si="699">F1004+26</f>
        <v>45054</v>
      </c>
      <c r="I1004" s="39"/>
      <c r="J1004" s="39"/>
      <c r="K1004" s="5"/>
      <c r="L1004" s="5"/>
      <c r="M1004" s="5"/>
      <c r="N1004" s="5"/>
      <c r="O1004" s="5"/>
      <c r="P1004" s="5"/>
    </row>
    <row r="1005" spans="1:16" hidden="1" x14ac:dyDescent="0.2">
      <c r="A1005" s="85">
        <v>16</v>
      </c>
      <c r="B1005" s="14" t="s">
        <v>1240</v>
      </c>
      <c r="C1005" s="89">
        <f t="shared" ref="C1005" si="700">F1005-7</f>
        <v>45027</v>
      </c>
      <c r="D1005" s="43">
        <f>F1005+3</f>
        <v>45037</v>
      </c>
      <c r="E1005" s="29" t="s">
        <v>210</v>
      </c>
      <c r="F1005" s="29">
        <v>45034</v>
      </c>
      <c r="G1005" s="29">
        <f>F1005+15</f>
        <v>45049</v>
      </c>
      <c r="H1005" s="29">
        <f t="shared" ref="H1005" si="701">F1005+26</f>
        <v>45060</v>
      </c>
      <c r="I1005" s="39"/>
      <c r="J1005" s="39"/>
      <c r="K1005" s="5"/>
      <c r="L1005" s="5"/>
      <c r="M1005" s="5"/>
      <c r="N1005" s="5"/>
      <c r="O1005" s="5"/>
      <c r="P1005" s="5"/>
    </row>
    <row r="1006" spans="1:16" hidden="1" x14ac:dyDescent="0.2">
      <c r="A1006" s="85">
        <v>16</v>
      </c>
      <c r="B1006" s="14" t="s">
        <v>1255</v>
      </c>
      <c r="C1006" s="89">
        <f t="shared" ref="C1006" si="702">F1006-7</f>
        <v>45029</v>
      </c>
      <c r="D1006" s="43">
        <f>F1006+6</f>
        <v>45042</v>
      </c>
      <c r="E1006" s="29">
        <f>F1006+3</f>
        <v>45039</v>
      </c>
      <c r="F1006" s="29">
        <v>45036</v>
      </c>
      <c r="G1006" s="29">
        <f>F1006+15</f>
        <v>45051</v>
      </c>
      <c r="H1006" s="29">
        <f t="shared" ref="H1006" si="703">F1006+26</f>
        <v>45062</v>
      </c>
      <c r="I1006" s="39"/>
      <c r="J1006" s="39"/>
      <c r="K1006" s="5"/>
      <c r="L1006" s="5"/>
      <c r="M1006" s="5"/>
      <c r="N1006" s="5"/>
      <c r="O1006" s="5"/>
      <c r="P1006" s="5"/>
    </row>
    <row r="1007" spans="1:16" hidden="1" x14ac:dyDescent="0.2">
      <c r="A1007" s="85">
        <v>17</v>
      </c>
      <c r="B1007" s="14" t="s">
        <v>7</v>
      </c>
      <c r="C1007" s="89"/>
      <c r="D1007" s="43"/>
      <c r="E1007" s="29"/>
      <c r="F1007" s="29"/>
      <c r="G1007" s="29"/>
      <c r="H1007" s="29"/>
      <c r="I1007" s="39"/>
      <c r="J1007" s="39"/>
      <c r="K1007" s="5"/>
      <c r="L1007" s="5"/>
      <c r="M1007" s="5"/>
      <c r="N1007" s="5"/>
      <c r="O1007" s="5"/>
      <c r="P1007" s="5"/>
    </row>
    <row r="1008" spans="1:16" hidden="1" x14ac:dyDescent="0.2">
      <c r="A1008" s="85">
        <v>18</v>
      </c>
      <c r="B1008" s="14" t="s">
        <v>1265</v>
      </c>
      <c r="C1008" s="89">
        <f t="shared" ref="C1008" si="704">F1008-7</f>
        <v>45043</v>
      </c>
      <c r="D1008" s="43">
        <f>F1008+6</f>
        <v>45056</v>
      </c>
      <c r="E1008" s="29">
        <f>F1008+2</f>
        <v>45052</v>
      </c>
      <c r="F1008" s="29">
        <v>45050</v>
      </c>
      <c r="G1008" s="29">
        <f>F1008+15</f>
        <v>45065</v>
      </c>
      <c r="H1008" s="29">
        <f t="shared" ref="H1008" si="705">F1008+26</f>
        <v>45076</v>
      </c>
      <c r="I1008" s="39"/>
      <c r="J1008" s="39"/>
      <c r="K1008" s="5"/>
      <c r="L1008" s="5"/>
      <c r="M1008" s="5"/>
      <c r="N1008" s="5"/>
      <c r="O1008" s="5"/>
      <c r="P1008" s="5"/>
    </row>
    <row r="1009" spans="1:16" hidden="1" x14ac:dyDescent="0.2">
      <c r="A1009" s="85">
        <v>18</v>
      </c>
      <c r="B1009" s="14" t="s">
        <v>7</v>
      </c>
      <c r="C1009" s="89"/>
      <c r="D1009" s="43"/>
      <c r="E1009" s="29"/>
      <c r="F1009" s="29"/>
      <c r="G1009" s="29"/>
      <c r="H1009" s="29"/>
      <c r="I1009" s="39"/>
      <c r="J1009" s="39"/>
      <c r="K1009" s="5"/>
      <c r="L1009" s="5"/>
      <c r="M1009" s="5"/>
      <c r="N1009" s="5"/>
      <c r="O1009" s="5"/>
      <c r="P1009" s="5"/>
    </row>
    <row r="1010" spans="1:16" hidden="1" x14ac:dyDescent="0.2">
      <c r="A1010" s="85">
        <v>19</v>
      </c>
      <c r="B1010" s="14" t="s">
        <v>1274</v>
      </c>
      <c r="C1010" s="89">
        <f t="shared" ref="C1010" si="706">F1010-7</f>
        <v>45050</v>
      </c>
      <c r="D1010" s="43">
        <f>F1010+6</f>
        <v>45063</v>
      </c>
      <c r="E1010" s="29">
        <f>F1010+3</f>
        <v>45060</v>
      </c>
      <c r="F1010" s="29">
        <v>45057</v>
      </c>
      <c r="G1010" s="29">
        <f t="shared" ref="G1010:G1026" si="707">F1010+15</f>
        <v>45072</v>
      </c>
      <c r="H1010" s="29">
        <f t="shared" ref="H1010" si="708">F1010+26</f>
        <v>45083</v>
      </c>
      <c r="I1010" s="39"/>
      <c r="J1010" s="39"/>
      <c r="K1010" s="5"/>
      <c r="L1010" s="5"/>
      <c r="M1010" s="5"/>
      <c r="N1010" s="5"/>
      <c r="O1010" s="5"/>
      <c r="P1010" s="5"/>
    </row>
    <row r="1011" spans="1:16" hidden="1" x14ac:dyDescent="0.2">
      <c r="A1011" s="85">
        <v>20</v>
      </c>
      <c r="B1011" s="14" t="s">
        <v>1283</v>
      </c>
      <c r="C1011" s="89">
        <f t="shared" ref="C1011" si="709">F1011-7</f>
        <v>45058</v>
      </c>
      <c r="D1011" s="43">
        <f>F1011+4</f>
        <v>45069</v>
      </c>
      <c r="E1011" s="29">
        <f>F1011+5</f>
        <v>45070</v>
      </c>
      <c r="F1011" s="29">
        <v>45065</v>
      </c>
      <c r="G1011" s="29">
        <f t="shared" si="707"/>
        <v>45080</v>
      </c>
      <c r="H1011" s="29">
        <f t="shared" ref="H1011" si="710">F1011+26</f>
        <v>45091</v>
      </c>
      <c r="I1011" s="39"/>
      <c r="J1011" s="39"/>
      <c r="K1011" s="5"/>
      <c r="L1011" s="5"/>
      <c r="M1011" s="5"/>
      <c r="N1011" s="5"/>
      <c r="O1011" s="5"/>
      <c r="P1011" s="5"/>
    </row>
    <row r="1012" spans="1:16" hidden="1" x14ac:dyDescent="0.2">
      <c r="A1012" s="85">
        <v>21</v>
      </c>
      <c r="B1012" s="14" t="s">
        <v>1300</v>
      </c>
      <c r="C1012" s="89">
        <f t="shared" ref="C1012" si="711">F1012-7</f>
        <v>45065</v>
      </c>
      <c r="D1012" s="43">
        <f>F1012+5</f>
        <v>45077</v>
      </c>
      <c r="E1012" s="29">
        <f t="shared" ref="E1012:E1018" si="712">F1012+3</f>
        <v>45075</v>
      </c>
      <c r="F1012" s="29">
        <v>45072</v>
      </c>
      <c r="G1012" s="29">
        <f t="shared" si="707"/>
        <v>45087</v>
      </c>
      <c r="H1012" s="29">
        <f t="shared" ref="H1012" si="713">F1012+26</f>
        <v>45098</v>
      </c>
      <c r="I1012" s="39"/>
      <c r="J1012" s="39"/>
      <c r="K1012" s="5"/>
      <c r="L1012" s="5"/>
      <c r="M1012" s="5"/>
      <c r="N1012" s="5"/>
      <c r="O1012" s="5"/>
      <c r="P1012" s="5"/>
    </row>
    <row r="1013" spans="1:16" hidden="1" x14ac:dyDescent="0.2">
      <c r="A1013" s="85">
        <v>22</v>
      </c>
      <c r="B1013" s="14" t="s">
        <v>1310</v>
      </c>
      <c r="C1013" s="89">
        <f t="shared" ref="C1013" si="714">F1013-7</f>
        <v>45071</v>
      </c>
      <c r="D1013" s="43">
        <f>F1013+6</f>
        <v>45084</v>
      </c>
      <c r="E1013" s="29">
        <f t="shared" si="712"/>
        <v>45081</v>
      </c>
      <c r="F1013" s="29">
        <v>45078</v>
      </c>
      <c r="G1013" s="29">
        <f t="shared" si="707"/>
        <v>45093</v>
      </c>
      <c r="H1013" s="29">
        <f t="shared" ref="H1013" si="715">F1013+26</f>
        <v>45104</v>
      </c>
      <c r="I1013" s="39"/>
      <c r="J1013" s="39"/>
      <c r="K1013" s="5"/>
      <c r="L1013" s="5"/>
      <c r="M1013" s="5"/>
      <c r="N1013" s="5"/>
      <c r="O1013" s="5"/>
      <c r="P1013" s="5"/>
    </row>
    <row r="1014" spans="1:16" hidden="1" x14ac:dyDescent="0.2">
      <c r="A1014" s="85">
        <v>23</v>
      </c>
      <c r="B1014" s="14" t="s">
        <v>1317</v>
      </c>
      <c r="C1014" s="89">
        <f t="shared" ref="C1014" si="716">F1014-7</f>
        <v>45078</v>
      </c>
      <c r="D1014" s="43">
        <f>F1014+6</f>
        <v>45091</v>
      </c>
      <c r="E1014" s="29">
        <f t="shared" si="712"/>
        <v>45088</v>
      </c>
      <c r="F1014" s="29">
        <v>45085</v>
      </c>
      <c r="G1014" s="29">
        <f t="shared" si="707"/>
        <v>45100</v>
      </c>
      <c r="H1014" s="29">
        <f t="shared" ref="H1014" si="717">F1014+26</f>
        <v>45111</v>
      </c>
      <c r="I1014" s="39"/>
      <c r="J1014" s="39"/>
      <c r="K1014" s="5"/>
      <c r="L1014" s="5"/>
      <c r="M1014" s="5"/>
      <c r="N1014" s="5"/>
      <c r="O1014" s="5"/>
      <c r="P1014" s="5"/>
    </row>
    <row r="1015" spans="1:16" hidden="1" x14ac:dyDescent="0.2">
      <c r="A1015" s="85">
        <v>24</v>
      </c>
      <c r="B1015" s="14" t="s">
        <v>1324</v>
      </c>
      <c r="C1015" s="89">
        <f t="shared" ref="C1015" si="718">F1015-7</f>
        <v>45087</v>
      </c>
      <c r="D1015" s="43">
        <f>F1015+7</f>
        <v>45101</v>
      </c>
      <c r="E1015" s="29">
        <f>F1015+2</f>
        <v>45096</v>
      </c>
      <c r="F1015" s="29">
        <v>45094</v>
      </c>
      <c r="G1015" s="29">
        <f t="shared" si="707"/>
        <v>45109</v>
      </c>
      <c r="H1015" s="29">
        <f t="shared" ref="H1015" si="719">F1015+26</f>
        <v>45120</v>
      </c>
      <c r="I1015" s="39"/>
      <c r="J1015" s="39"/>
      <c r="K1015" s="5"/>
      <c r="L1015" s="5"/>
      <c r="M1015" s="5"/>
      <c r="N1015" s="5"/>
      <c r="O1015" s="5"/>
      <c r="P1015" s="5"/>
    </row>
    <row r="1016" spans="1:16" hidden="1" x14ac:dyDescent="0.2">
      <c r="A1016" s="85">
        <v>25</v>
      </c>
      <c r="B1016" s="14" t="s">
        <v>1331</v>
      </c>
      <c r="C1016" s="89">
        <f t="shared" ref="C1016" si="720">F1016-7</f>
        <v>45094</v>
      </c>
      <c r="D1016" s="43">
        <f>F1016+7</f>
        <v>45108</v>
      </c>
      <c r="E1016" s="29">
        <f>F1016+3</f>
        <v>45104</v>
      </c>
      <c r="F1016" s="29">
        <v>45101</v>
      </c>
      <c r="G1016" s="29">
        <f t="shared" si="707"/>
        <v>45116</v>
      </c>
      <c r="H1016" s="29">
        <f t="shared" ref="H1016" si="721">F1016+26</f>
        <v>45127</v>
      </c>
      <c r="I1016" s="39"/>
      <c r="J1016" s="39"/>
      <c r="K1016" s="5"/>
      <c r="L1016" s="5"/>
      <c r="M1016" s="5"/>
      <c r="N1016" s="5"/>
      <c r="O1016" s="5"/>
      <c r="P1016" s="5"/>
    </row>
    <row r="1017" spans="1:16" hidden="1" x14ac:dyDescent="0.2">
      <c r="A1017" s="85">
        <v>26</v>
      </c>
      <c r="B1017" s="14" t="s">
        <v>1343</v>
      </c>
      <c r="C1017" s="89">
        <f t="shared" ref="C1017" si="722">F1017-7</f>
        <v>45099</v>
      </c>
      <c r="D1017" s="43">
        <f>F1017+8</f>
        <v>45114</v>
      </c>
      <c r="E1017" s="29">
        <f>F1017+3</f>
        <v>45109</v>
      </c>
      <c r="F1017" s="29">
        <v>45106</v>
      </c>
      <c r="G1017" s="29">
        <f t="shared" si="707"/>
        <v>45121</v>
      </c>
      <c r="H1017" s="29">
        <f t="shared" ref="H1017" si="723">F1017+26</f>
        <v>45132</v>
      </c>
      <c r="I1017" s="39"/>
      <c r="J1017" s="39"/>
      <c r="K1017" s="5"/>
      <c r="L1017" s="5"/>
      <c r="M1017" s="5"/>
      <c r="N1017" s="5"/>
      <c r="O1017" s="5"/>
      <c r="P1017" s="5"/>
    </row>
    <row r="1018" spans="1:16" hidden="1" x14ac:dyDescent="0.2">
      <c r="A1018" s="85">
        <v>27</v>
      </c>
      <c r="B1018" s="14" t="s">
        <v>1349</v>
      </c>
      <c r="C1018" s="89">
        <f t="shared" ref="C1018" si="724">F1018-7</f>
        <v>45106</v>
      </c>
      <c r="D1018" s="43">
        <f t="shared" ref="D1018:D1022" si="725">F1018+6</f>
        <v>45119</v>
      </c>
      <c r="E1018" s="29">
        <f t="shared" si="712"/>
        <v>45116</v>
      </c>
      <c r="F1018" s="29">
        <v>45113</v>
      </c>
      <c r="G1018" s="29">
        <f t="shared" si="707"/>
        <v>45128</v>
      </c>
      <c r="H1018" s="29">
        <f t="shared" ref="H1018" si="726">F1018+26</f>
        <v>45139</v>
      </c>
      <c r="I1018" s="39"/>
      <c r="J1018" s="39"/>
      <c r="K1018" s="5"/>
      <c r="L1018" s="5"/>
      <c r="M1018" s="5"/>
      <c r="N1018" s="5"/>
      <c r="O1018" s="5"/>
      <c r="P1018" s="5"/>
    </row>
    <row r="1019" spans="1:16" hidden="1" x14ac:dyDescent="0.2">
      <c r="A1019" s="85">
        <v>28</v>
      </c>
      <c r="B1019" s="14" t="s">
        <v>1356</v>
      </c>
      <c r="C1019" s="89">
        <f t="shared" ref="C1019" si="727">F1019-7</f>
        <v>45113</v>
      </c>
      <c r="D1019" s="43">
        <f t="shared" si="725"/>
        <v>45126</v>
      </c>
      <c r="E1019" s="29">
        <f>F1019+3</f>
        <v>45123</v>
      </c>
      <c r="F1019" s="29">
        <v>45120</v>
      </c>
      <c r="G1019" s="29">
        <f t="shared" si="707"/>
        <v>45135</v>
      </c>
      <c r="H1019" s="29">
        <f t="shared" ref="H1019" si="728">F1019+26</f>
        <v>45146</v>
      </c>
      <c r="I1019" s="39"/>
      <c r="J1019" s="39"/>
      <c r="K1019" s="5"/>
      <c r="L1019" s="5"/>
      <c r="M1019" s="5"/>
      <c r="N1019" s="5"/>
      <c r="O1019" s="5"/>
      <c r="P1019" s="5"/>
    </row>
    <row r="1020" spans="1:16" hidden="1" x14ac:dyDescent="0.2">
      <c r="A1020" s="85">
        <v>29</v>
      </c>
      <c r="B1020" s="14" t="s">
        <v>1357</v>
      </c>
      <c r="C1020" s="89">
        <f t="shared" ref="C1020" si="729">F1020-7</f>
        <v>45120</v>
      </c>
      <c r="D1020" s="43">
        <f t="shared" si="725"/>
        <v>45133</v>
      </c>
      <c r="E1020" s="29">
        <f t="shared" ref="E1020" si="730">F1020+3</f>
        <v>45130</v>
      </c>
      <c r="F1020" s="29">
        <v>45127</v>
      </c>
      <c r="G1020" s="29">
        <f t="shared" si="707"/>
        <v>45142</v>
      </c>
      <c r="H1020" s="29">
        <f t="shared" ref="H1020" si="731">F1020+26</f>
        <v>45153</v>
      </c>
      <c r="I1020" s="39"/>
      <c r="J1020" s="39"/>
      <c r="K1020" s="5"/>
      <c r="L1020" s="5"/>
      <c r="M1020" s="5"/>
      <c r="N1020" s="5"/>
      <c r="O1020" s="5"/>
      <c r="P1020" s="5"/>
    </row>
    <row r="1021" spans="1:16" hidden="1" x14ac:dyDescent="0.2">
      <c r="A1021" s="85">
        <v>30</v>
      </c>
      <c r="B1021" s="14" t="s">
        <v>1376</v>
      </c>
      <c r="C1021" s="89">
        <f t="shared" ref="C1021" si="732">F1021-7</f>
        <v>45127</v>
      </c>
      <c r="D1021" s="43">
        <f t="shared" si="725"/>
        <v>45140</v>
      </c>
      <c r="E1021" s="29">
        <f t="shared" ref="E1021" si="733">F1021+3</f>
        <v>45137</v>
      </c>
      <c r="F1021" s="29">
        <v>45134</v>
      </c>
      <c r="G1021" s="29">
        <f t="shared" si="707"/>
        <v>45149</v>
      </c>
      <c r="H1021" s="29">
        <f t="shared" ref="H1021" si="734">F1021+26</f>
        <v>45160</v>
      </c>
      <c r="I1021" s="39"/>
      <c r="J1021" s="39"/>
      <c r="K1021" s="5"/>
      <c r="L1021" s="5"/>
      <c r="M1021" s="5"/>
      <c r="N1021" s="5"/>
      <c r="O1021" s="5"/>
      <c r="P1021" s="5"/>
    </row>
    <row r="1022" spans="1:16" hidden="1" x14ac:dyDescent="0.2">
      <c r="A1022" s="85">
        <v>31</v>
      </c>
      <c r="B1022" s="14" t="s">
        <v>1388</v>
      </c>
      <c r="C1022" s="89">
        <f t="shared" ref="C1022" si="735">F1022-7</f>
        <v>45136</v>
      </c>
      <c r="D1022" s="43">
        <f t="shared" si="725"/>
        <v>45149</v>
      </c>
      <c r="E1022" s="29">
        <f>F1022+2</f>
        <v>45145</v>
      </c>
      <c r="F1022" s="29">
        <v>45143</v>
      </c>
      <c r="G1022" s="29">
        <f t="shared" si="707"/>
        <v>45158</v>
      </c>
      <c r="H1022" s="29">
        <f t="shared" ref="H1022" si="736">F1022+26</f>
        <v>45169</v>
      </c>
      <c r="I1022" s="39"/>
      <c r="J1022" s="39"/>
      <c r="K1022" s="5"/>
      <c r="L1022" s="5"/>
      <c r="M1022" s="5"/>
      <c r="N1022" s="5"/>
      <c r="O1022" s="5"/>
      <c r="P1022" s="5"/>
    </row>
    <row r="1023" spans="1:16" hidden="1" x14ac:dyDescent="0.2">
      <c r="A1023" s="85">
        <v>32</v>
      </c>
      <c r="B1023" s="14" t="s">
        <v>1394</v>
      </c>
      <c r="C1023" s="89">
        <f t="shared" ref="C1023" si="737">F1023-7</f>
        <v>45142</v>
      </c>
      <c r="D1023" s="43">
        <f>F1023+4</f>
        <v>45153</v>
      </c>
      <c r="E1023" s="29">
        <f>F1023+5</f>
        <v>45154</v>
      </c>
      <c r="F1023" s="29">
        <v>45149</v>
      </c>
      <c r="G1023" s="29">
        <f t="shared" si="707"/>
        <v>45164</v>
      </c>
      <c r="H1023" s="29">
        <f t="shared" ref="H1023" si="738">F1023+26</f>
        <v>45175</v>
      </c>
      <c r="I1023" s="39"/>
      <c r="J1023" s="39"/>
      <c r="K1023" s="5"/>
      <c r="L1023" s="5"/>
      <c r="M1023" s="5"/>
      <c r="N1023" s="5"/>
      <c r="O1023" s="5"/>
      <c r="P1023" s="5"/>
    </row>
    <row r="1024" spans="1:16" hidden="1" x14ac:dyDescent="0.2">
      <c r="A1024" s="85">
        <v>33</v>
      </c>
      <c r="B1024" s="14" t="s">
        <v>1404</v>
      </c>
      <c r="C1024" s="89">
        <f t="shared" ref="C1024" si="739">F1024-7</f>
        <v>45148</v>
      </c>
      <c r="D1024" s="43">
        <f t="shared" ref="D1024" si="740">F1024+6</f>
        <v>45161</v>
      </c>
      <c r="E1024" s="29">
        <f t="shared" ref="E1024" si="741">F1024+3</f>
        <v>45158</v>
      </c>
      <c r="F1024" s="29">
        <v>45155</v>
      </c>
      <c r="G1024" s="29">
        <f t="shared" si="707"/>
        <v>45170</v>
      </c>
      <c r="H1024" s="29">
        <f t="shared" ref="H1024" si="742">F1024+26</f>
        <v>45181</v>
      </c>
      <c r="I1024" s="39"/>
      <c r="J1024" s="39"/>
      <c r="K1024" s="5"/>
      <c r="L1024" s="5"/>
      <c r="M1024" s="5"/>
      <c r="N1024" s="5"/>
      <c r="O1024" s="5"/>
      <c r="P1024" s="5"/>
    </row>
    <row r="1025" spans="1:16" hidden="1" x14ac:dyDescent="0.2">
      <c r="A1025" s="85">
        <v>34</v>
      </c>
      <c r="B1025" s="14" t="s">
        <v>1440</v>
      </c>
      <c r="C1025" s="89">
        <f t="shared" ref="C1025" si="743">F1025-7</f>
        <v>45156</v>
      </c>
      <c r="D1025" s="43">
        <f t="shared" ref="D1025" si="744">F1025+6</f>
        <v>45169</v>
      </c>
      <c r="E1025" s="29">
        <f>F1025+2</f>
        <v>45165</v>
      </c>
      <c r="F1025" s="29">
        <v>45163</v>
      </c>
      <c r="G1025" s="29">
        <f t="shared" si="707"/>
        <v>45178</v>
      </c>
      <c r="H1025" s="29">
        <f t="shared" ref="H1025" si="745">F1025+26</f>
        <v>45189</v>
      </c>
      <c r="I1025" s="39"/>
      <c r="J1025" s="39"/>
      <c r="K1025" s="5"/>
      <c r="L1025" s="5"/>
      <c r="M1025" s="5"/>
      <c r="N1025" s="5"/>
      <c r="O1025" s="5"/>
      <c r="P1025" s="5"/>
    </row>
    <row r="1026" spans="1:16" hidden="1" x14ac:dyDescent="0.2">
      <c r="A1026" s="85">
        <v>35</v>
      </c>
      <c r="B1026" s="14" t="s">
        <v>1441</v>
      </c>
      <c r="C1026" s="89">
        <f t="shared" ref="C1026" si="746">F1026-7</f>
        <v>45164</v>
      </c>
      <c r="D1026" s="43">
        <f t="shared" ref="D1026" si="747">F1026+6</f>
        <v>45177</v>
      </c>
      <c r="E1026" s="29">
        <f t="shared" ref="E1026" si="748">F1026+3</f>
        <v>45174</v>
      </c>
      <c r="F1026" s="29">
        <v>45171</v>
      </c>
      <c r="G1026" s="29">
        <f t="shared" si="707"/>
        <v>45186</v>
      </c>
      <c r="H1026" s="29">
        <f t="shared" ref="H1026" si="749">F1026+26</f>
        <v>45197</v>
      </c>
      <c r="I1026" s="39"/>
      <c r="J1026" s="39"/>
      <c r="K1026" s="5"/>
      <c r="L1026" s="5"/>
      <c r="M1026" s="5"/>
      <c r="N1026" s="5"/>
      <c r="O1026" s="5"/>
      <c r="P1026" s="5"/>
    </row>
    <row r="1027" spans="1:16" hidden="1" x14ac:dyDescent="0.2">
      <c r="A1027" s="85">
        <v>36</v>
      </c>
      <c r="B1027" s="14" t="s">
        <v>7</v>
      </c>
      <c r="C1027" s="89"/>
      <c r="D1027" s="43"/>
      <c r="E1027" s="29"/>
      <c r="F1027" s="29"/>
      <c r="G1027" s="29"/>
      <c r="H1027" s="29"/>
      <c r="I1027" s="39"/>
      <c r="J1027" s="39"/>
      <c r="K1027" s="5"/>
      <c r="L1027" s="5"/>
      <c r="M1027" s="5"/>
      <c r="N1027" s="5"/>
      <c r="O1027" s="5"/>
      <c r="P1027" s="5"/>
    </row>
    <row r="1028" spans="1:16" hidden="1" x14ac:dyDescent="0.2">
      <c r="A1028" s="85">
        <v>37</v>
      </c>
      <c r="B1028" s="14" t="s">
        <v>1442</v>
      </c>
      <c r="C1028" s="89">
        <f t="shared" ref="C1028" si="750">F1028-7</f>
        <v>45176</v>
      </c>
      <c r="D1028" s="43">
        <f>F1028+4</f>
        <v>45187</v>
      </c>
      <c r="E1028" s="29">
        <f>F1028+5</f>
        <v>45188</v>
      </c>
      <c r="F1028" s="29">
        <v>45183</v>
      </c>
      <c r="G1028" s="29">
        <f t="shared" ref="G1028:G1045" si="751">F1028+15</f>
        <v>45198</v>
      </c>
      <c r="H1028" s="29">
        <f t="shared" ref="H1028" si="752">F1028+26</f>
        <v>45209</v>
      </c>
      <c r="I1028" s="39"/>
      <c r="J1028" s="39"/>
      <c r="K1028" s="5"/>
      <c r="L1028" s="5"/>
      <c r="M1028" s="5"/>
      <c r="N1028" s="5"/>
      <c r="O1028" s="5"/>
      <c r="P1028" s="5"/>
    </row>
    <row r="1029" spans="1:16" hidden="1" x14ac:dyDescent="0.2">
      <c r="A1029" s="85">
        <v>38</v>
      </c>
      <c r="B1029" s="14" t="s">
        <v>1443</v>
      </c>
      <c r="C1029" s="89">
        <f t="shared" ref="C1029" si="753">F1029-7</f>
        <v>45185</v>
      </c>
      <c r="D1029" s="43">
        <f t="shared" ref="D1029" si="754">F1029+6</f>
        <v>45198</v>
      </c>
      <c r="E1029" s="29">
        <f t="shared" ref="E1029" si="755">F1029+3</f>
        <v>45195</v>
      </c>
      <c r="F1029" s="29">
        <v>45192</v>
      </c>
      <c r="G1029" s="29">
        <f t="shared" si="751"/>
        <v>45207</v>
      </c>
      <c r="H1029" s="29">
        <f t="shared" ref="H1029" si="756">F1029+26</f>
        <v>45218</v>
      </c>
      <c r="I1029" s="39"/>
      <c r="J1029" s="39"/>
      <c r="K1029" s="5"/>
      <c r="L1029" s="5"/>
      <c r="M1029" s="5"/>
      <c r="N1029" s="5"/>
      <c r="O1029" s="5"/>
      <c r="P1029" s="5"/>
    </row>
    <row r="1030" spans="1:16" hidden="1" x14ac:dyDescent="0.2">
      <c r="A1030" s="85">
        <v>39</v>
      </c>
      <c r="B1030" s="14" t="s">
        <v>1444</v>
      </c>
      <c r="C1030" s="89">
        <f t="shared" ref="C1030" si="757">F1030-7</f>
        <v>45190</v>
      </c>
      <c r="D1030" s="43">
        <f t="shared" ref="D1030" si="758">F1030+6</f>
        <v>45203</v>
      </c>
      <c r="E1030" s="29">
        <f t="shared" ref="E1030" si="759">F1030+3</f>
        <v>45200</v>
      </c>
      <c r="F1030" s="29">
        <v>45197</v>
      </c>
      <c r="G1030" s="29">
        <f t="shared" si="751"/>
        <v>45212</v>
      </c>
      <c r="H1030" s="29">
        <f t="shared" ref="H1030" si="760">F1030+26</f>
        <v>45223</v>
      </c>
      <c r="I1030" s="39"/>
      <c r="J1030" s="39"/>
      <c r="K1030" s="5"/>
      <c r="L1030" s="5"/>
      <c r="M1030" s="5"/>
      <c r="N1030" s="5"/>
      <c r="O1030" s="5"/>
      <c r="P1030" s="5"/>
    </row>
    <row r="1031" spans="1:16" hidden="1" x14ac:dyDescent="0.2">
      <c r="A1031" s="85">
        <v>40</v>
      </c>
      <c r="B1031" s="14" t="s">
        <v>1454</v>
      </c>
      <c r="C1031" s="89">
        <f t="shared" ref="C1031:C1037" si="761">F1031-7</f>
        <v>45197</v>
      </c>
      <c r="D1031" s="43">
        <f t="shared" ref="D1031:D1037" si="762">F1031+6</f>
        <v>45210</v>
      </c>
      <c r="E1031" s="29">
        <f>F1031+4</f>
        <v>45208</v>
      </c>
      <c r="F1031" s="29">
        <v>45204</v>
      </c>
      <c r="G1031" s="29">
        <f t="shared" si="751"/>
        <v>45219</v>
      </c>
      <c r="H1031" s="29">
        <f t="shared" ref="H1031" si="763">F1031+26</f>
        <v>45230</v>
      </c>
      <c r="I1031" s="39"/>
      <c r="J1031" s="39"/>
      <c r="K1031" s="5"/>
      <c r="L1031" s="5"/>
      <c r="M1031" s="5"/>
      <c r="N1031" s="5"/>
      <c r="O1031" s="5"/>
      <c r="P1031" s="5"/>
    </row>
    <row r="1032" spans="1:16" hidden="1" x14ac:dyDescent="0.2">
      <c r="A1032" s="85">
        <v>41</v>
      </c>
      <c r="B1032" s="14" t="s">
        <v>1463</v>
      </c>
      <c r="C1032" s="89">
        <f t="shared" si="761"/>
        <v>45204</v>
      </c>
      <c r="D1032" s="43">
        <f t="shared" si="762"/>
        <v>45217</v>
      </c>
      <c r="E1032" s="29">
        <f t="shared" ref="E1032:E1037" si="764">F1032+3</f>
        <v>45214</v>
      </c>
      <c r="F1032" s="29">
        <v>45211</v>
      </c>
      <c r="G1032" s="29">
        <f t="shared" si="751"/>
        <v>45226</v>
      </c>
      <c r="H1032" s="29">
        <f t="shared" ref="H1032" si="765">F1032+26</f>
        <v>45237</v>
      </c>
      <c r="I1032" s="39"/>
      <c r="J1032" s="39"/>
      <c r="K1032" s="5"/>
      <c r="L1032" s="5"/>
      <c r="M1032" s="5"/>
      <c r="N1032" s="5"/>
      <c r="O1032" s="5"/>
      <c r="P1032" s="5"/>
    </row>
    <row r="1033" spans="1:16" hidden="1" x14ac:dyDescent="0.2">
      <c r="A1033" s="85">
        <v>42</v>
      </c>
      <c r="B1033" s="14" t="s">
        <v>1471</v>
      </c>
      <c r="C1033" s="89">
        <f t="shared" si="761"/>
        <v>45211</v>
      </c>
      <c r="D1033" s="43">
        <f t="shared" si="762"/>
        <v>45224</v>
      </c>
      <c r="E1033" s="29">
        <f t="shared" si="764"/>
        <v>45221</v>
      </c>
      <c r="F1033" s="29">
        <v>45218</v>
      </c>
      <c r="G1033" s="29">
        <f t="shared" si="751"/>
        <v>45233</v>
      </c>
      <c r="H1033" s="29">
        <f t="shared" ref="H1033" si="766">F1033+26</f>
        <v>45244</v>
      </c>
      <c r="I1033" s="39"/>
      <c r="J1033" s="39"/>
      <c r="K1033" s="5"/>
      <c r="L1033" s="5"/>
      <c r="M1033" s="5"/>
      <c r="N1033" s="5"/>
      <c r="O1033" s="5"/>
      <c r="P1033" s="5"/>
    </row>
    <row r="1034" spans="1:16" hidden="1" x14ac:dyDescent="0.2">
      <c r="A1034" s="85">
        <v>43</v>
      </c>
      <c r="B1034" s="14" t="s">
        <v>1488</v>
      </c>
      <c r="C1034" s="89">
        <f t="shared" si="761"/>
        <v>45218</v>
      </c>
      <c r="D1034" s="43">
        <f t="shared" si="762"/>
        <v>45231</v>
      </c>
      <c r="E1034" s="29">
        <f t="shared" si="764"/>
        <v>45228</v>
      </c>
      <c r="F1034" s="29">
        <v>45225</v>
      </c>
      <c r="G1034" s="29">
        <f t="shared" si="751"/>
        <v>45240</v>
      </c>
      <c r="H1034" s="29">
        <f t="shared" ref="H1034" si="767">F1034+26</f>
        <v>45251</v>
      </c>
      <c r="I1034" s="39"/>
      <c r="J1034" s="39"/>
      <c r="K1034" s="5"/>
      <c r="L1034" s="5"/>
      <c r="M1034" s="5"/>
      <c r="N1034" s="5"/>
      <c r="O1034" s="5"/>
      <c r="P1034" s="5"/>
    </row>
    <row r="1035" spans="1:16" hidden="1" x14ac:dyDescent="0.2">
      <c r="A1035" s="85">
        <v>44</v>
      </c>
      <c r="B1035" s="14" t="s">
        <v>1496</v>
      </c>
      <c r="C1035" s="89">
        <f t="shared" si="761"/>
        <v>45226</v>
      </c>
      <c r="D1035" s="43">
        <f>F1035+5</f>
        <v>45238</v>
      </c>
      <c r="E1035" s="29">
        <f>F1035+2</f>
        <v>45235</v>
      </c>
      <c r="F1035" s="29">
        <v>45233</v>
      </c>
      <c r="G1035" s="29">
        <f t="shared" si="751"/>
        <v>45248</v>
      </c>
      <c r="H1035" s="29">
        <f t="shared" ref="H1035" si="768">F1035+26</f>
        <v>45259</v>
      </c>
      <c r="I1035" s="39"/>
      <c r="J1035" s="39"/>
      <c r="K1035" s="5"/>
      <c r="L1035" s="5"/>
      <c r="M1035" s="5"/>
      <c r="N1035" s="5"/>
      <c r="O1035" s="5"/>
      <c r="P1035" s="5"/>
    </row>
    <row r="1036" spans="1:16" hidden="1" x14ac:dyDescent="0.2">
      <c r="A1036" s="85">
        <v>45</v>
      </c>
      <c r="B1036" s="14" t="s">
        <v>1513</v>
      </c>
      <c r="C1036" s="89">
        <f t="shared" si="761"/>
        <v>45232</v>
      </c>
      <c r="D1036" s="43">
        <f t="shared" si="762"/>
        <v>45245</v>
      </c>
      <c r="E1036" s="29">
        <f t="shared" si="764"/>
        <v>45242</v>
      </c>
      <c r="F1036" s="29">
        <v>45239</v>
      </c>
      <c r="G1036" s="29">
        <f t="shared" si="751"/>
        <v>45254</v>
      </c>
      <c r="H1036" s="29">
        <f t="shared" ref="H1036" si="769">F1036+26</f>
        <v>45265</v>
      </c>
      <c r="I1036" s="39"/>
      <c r="J1036" s="39"/>
      <c r="K1036" s="5"/>
      <c r="L1036" s="5"/>
      <c r="M1036" s="5"/>
      <c r="N1036" s="5"/>
      <c r="O1036" s="5"/>
      <c r="P1036" s="5"/>
    </row>
    <row r="1037" spans="1:16" hidden="1" x14ac:dyDescent="0.2">
      <c r="A1037" s="85">
        <v>46</v>
      </c>
      <c r="B1037" s="14" t="s">
        <v>1515</v>
      </c>
      <c r="C1037" s="89">
        <f t="shared" si="761"/>
        <v>45239</v>
      </c>
      <c r="D1037" s="43">
        <f t="shared" si="762"/>
        <v>45252</v>
      </c>
      <c r="E1037" s="29">
        <f t="shared" si="764"/>
        <v>45249</v>
      </c>
      <c r="F1037" s="29">
        <v>45246</v>
      </c>
      <c r="G1037" s="29">
        <f t="shared" si="751"/>
        <v>45261</v>
      </c>
      <c r="H1037" s="29">
        <f t="shared" ref="H1037" si="770">F1037+26</f>
        <v>45272</v>
      </c>
      <c r="I1037" s="39"/>
      <c r="J1037" s="39"/>
      <c r="K1037" s="5"/>
      <c r="L1037" s="5"/>
      <c r="M1037" s="5"/>
      <c r="N1037" s="5"/>
      <c r="O1037" s="5"/>
      <c r="P1037" s="5"/>
    </row>
    <row r="1038" spans="1:16" hidden="1" x14ac:dyDescent="0.2">
      <c r="A1038" s="85">
        <v>47</v>
      </c>
      <c r="B1038" s="14" t="s">
        <v>1522</v>
      </c>
      <c r="C1038" s="89">
        <f t="shared" ref="C1038:C1039" si="771">F1038-7</f>
        <v>45247</v>
      </c>
      <c r="D1038" s="43">
        <f>F1038+4</f>
        <v>45258</v>
      </c>
      <c r="E1038" s="29">
        <f>F1038+5</f>
        <v>45259</v>
      </c>
      <c r="F1038" s="29">
        <v>45254</v>
      </c>
      <c r="G1038" s="29">
        <f t="shared" si="751"/>
        <v>45269</v>
      </c>
      <c r="H1038" s="29">
        <f t="shared" ref="H1038:H1039" si="772">F1038+26</f>
        <v>45280</v>
      </c>
      <c r="I1038" s="39"/>
      <c r="J1038" s="39"/>
      <c r="K1038" s="5"/>
      <c r="L1038" s="5"/>
      <c r="M1038" s="5"/>
      <c r="N1038" s="5"/>
      <c r="O1038" s="5"/>
      <c r="P1038" s="5"/>
    </row>
    <row r="1039" spans="1:16" hidden="1" x14ac:dyDescent="0.2">
      <c r="A1039" s="85">
        <v>48</v>
      </c>
      <c r="B1039" s="14" t="s">
        <v>1523</v>
      </c>
      <c r="C1039" s="89">
        <f t="shared" si="771"/>
        <v>45254</v>
      </c>
      <c r="D1039" s="43">
        <f>F1039+5</f>
        <v>45266</v>
      </c>
      <c r="E1039" s="29">
        <f t="shared" ref="E1039" si="773">F1039+3</f>
        <v>45264</v>
      </c>
      <c r="F1039" s="29">
        <v>45261</v>
      </c>
      <c r="G1039" s="29">
        <f t="shared" si="751"/>
        <v>45276</v>
      </c>
      <c r="H1039" s="29">
        <f t="shared" si="772"/>
        <v>45287</v>
      </c>
      <c r="I1039" s="39"/>
      <c r="J1039" s="39"/>
      <c r="K1039" s="5"/>
      <c r="L1039" s="5"/>
      <c r="M1039" s="5"/>
      <c r="N1039" s="5"/>
      <c r="O1039" s="5"/>
      <c r="P1039" s="5"/>
    </row>
    <row r="1040" spans="1:16" hidden="1" x14ac:dyDescent="0.2">
      <c r="A1040" s="85">
        <v>49</v>
      </c>
      <c r="B1040" s="14" t="s">
        <v>7</v>
      </c>
      <c r="C1040" s="132">
        <f t="shared" ref="C1040" si="774">F1040-7</f>
        <v>45261</v>
      </c>
      <c r="D1040" s="151">
        <f>F1040+5</f>
        <v>45273</v>
      </c>
      <c r="E1040" s="151">
        <f>F1040+2</f>
        <v>45270</v>
      </c>
      <c r="F1040" s="151">
        <v>45268</v>
      </c>
      <c r="G1040" s="49">
        <f t="shared" si="751"/>
        <v>45283</v>
      </c>
      <c r="H1040" s="151">
        <f t="shared" ref="H1040" si="775">F1040+26</f>
        <v>45294</v>
      </c>
      <c r="I1040" s="39"/>
      <c r="J1040" s="39"/>
      <c r="K1040" s="5"/>
      <c r="L1040" s="5"/>
      <c r="M1040" s="5"/>
      <c r="N1040" s="5"/>
      <c r="O1040" s="5"/>
      <c r="P1040" s="5"/>
    </row>
    <row r="1041" spans="1:39" s="149" customFormat="1" hidden="1" x14ac:dyDescent="0.2">
      <c r="A1041" s="85">
        <v>50</v>
      </c>
      <c r="B1041" s="14" t="s">
        <v>1537</v>
      </c>
      <c r="C1041" s="89">
        <f t="shared" ref="C1041" si="776">F1041-7</f>
        <v>45268</v>
      </c>
      <c r="D1041" s="43">
        <f>F1041-2</f>
        <v>45273</v>
      </c>
      <c r="E1041" s="43">
        <f>F1041+1</f>
        <v>45276</v>
      </c>
      <c r="F1041" s="43">
        <v>45275</v>
      </c>
      <c r="G1041" s="29">
        <f t="shared" si="751"/>
        <v>45290</v>
      </c>
      <c r="H1041" s="43">
        <f t="shared" ref="H1041" si="777">F1041+26</f>
        <v>45301</v>
      </c>
      <c r="I1041" s="39"/>
      <c r="J1041" s="39"/>
      <c r="K1041" s="5"/>
      <c r="L1041" s="5"/>
      <c r="M1041" s="5"/>
      <c r="N1041" s="5"/>
      <c r="O1041" s="5"/>
      <c r="P1041" s="5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</row>
    <row r="1042" spans="1:39" hidden="1" x14ac:dyDescent="0.2">
      <c r="A1042" s="85">
        <v>51</v>
      </c>
      <c r="B1042" s="14" t="s">
        <v>1577</v>
      </c>
      <c r="C1042" s="89">
        <f t="shared" ref="C1042" si="778">F1042-7</f>
        <v>45274</v>
      </c>
      <c r="D1042" s="43">
        <f>F1042+7</f>
        <v>45288</v>
      </c>
      <c r="E1042" s="43">
        <f>F1042+4</f>
        <v>45285</v>
      </c>
      <c r="F1042" s="43">
        <v>45281</v>
      </c>
      <c r="G1042" s="29">
        <f t="shared" si="751"/>
        <v>45296</v>
      </c>
      <c r="H1042" s="43">
        <f t="shared" ref="H1042" si="779">F1042+26</f>
        <v>45307</v>
      </c>
      <c r="I1042" s="39"/>
      <c r="J1042" s="39"/>
      <c r="K1042" s="5"/>
      <c r="L1042" s="5"/>
      <c r="M1042" s="5"/>
      <c r="N1042" s="5"/>
      <c r="O1042" s="5"/>
      <c r="P1042" s="5"/>
    </row>
    <row r="1043" spans="1:39" hidden="1" x14ac:dyDescent="0.2">
      <c r="A1043" s="85">
        <v>52</v>
      </c>
      <c r="B1043" s="14" t="s">
        <v>1578</v>
      </c>
      <c r="C1043" s="89">
        <f t="shared" ref="C1043" si="780">F1043-7</f>
        <v>45281</v>
      </c>
      <c r="D1043" s="43">
        <f t="shared" ref="D1043" si="781">F1043+6</f>
        <v>45294</v>
      </c>
      <c r="E1043" s="43">
        <f t="shared" ref="E1043" si="782">F1043+3</f>
        <v>45291</v>
      </c>
      <c r="F1043" s="43">
        <v>45288</v>
      </c>
      <c r="G1043" s="29">
        <f t="shared" si="751"/>
        <v>45303</v>
      </c>
      <c r="H1043" s="43">
        <f t="shared" ref="H1043" si="783">F1043+26</f>
        <v>45314</v>
      </c>
      <c r="I1043" s="39"/>
      <c r="J1043" s="39"/>
      <c r="K1043" s="5"/>
      <c r="L1043" s="5"/>
      <c r="M1043" s="5"/>
      <c r="N1043" s="5"/>
      <c r="O1043" s="5"/>
      <c r="P1043" s="5"/>
    </row>
    <row r="1044" spans="1:39" hidden="1" x14ac:dyDescent="0.2">
      <c r="A1044" s="85">
        <v>1</v>
      </c>
      <c r="B1044" s="14" t="s">
        <v>1563</v>
      </c>
      <c r="C1044" s="89">
        <f t="shared" ref="C1044" si="784">F1044-7</f>
        <v>45285</v>
      </c>
      <c r="D1044" s="43">
        <f t="shared" ref="D1044" si="785">F1044+6</f>
        <v>45298</v>
      </c>
      <c r="E1044" s="43">
        <f t="shared" ref="E1044" si="786">F1044+3</f>
        <v>45295</v>
      </c>
      <c r="F1044" s="43">
        <v>45292</v>
      </c>
      <c r="G1044" s="29">
        <f t="shared" si="751"/>
        <v>45307</v>
      </c>
      <c r="H1044" s="43">
        <f t="shared" ref="H1044" si="787">F1044+26</f>
        <v>45318</v>
      </c>
      <c r="I1044" s="39"/>
      <c r="J1044" s="39"/>
      <c r="K1044" s="5"/>
      <c r="L1044" s="5"/>
      <c r="M1044" s="5"/>
      <c r="N1044" s="5"/>
      <c r="O1044" s="5"/>
      <c r="P1044" s="5"/>
    </row>
    <row r="1045" spans="1:39" hidden="1" x14ac:dyDescent="0.2">
      <c r="A1045" s="85">
        <v>1</v>
      </c>
      <c r="B1045" s="14" t="s">
        <v>1563</v>
      </c>
      <c r="C1045" s="89">
        <f t="shared" ref="C1045" si="788">F1045-7</f>
        <v>45288</v>
      </c>
      <c r="D1045" s="43">
        <f t="shared" ref="D1045" si="789">F1045+6</f>
        <v>45301</v>
      </c>
      <c r="E1045" s="43">
        <f>F1045+4</f>
        <v>45299</v>
      </c>
      <c r="F1045" s="43">
        <v>45295</v>
      </c>
      <c r="G1045" s="29">
        <f t="shared" si="751"/>
        <v>45310</v>
      </c>
      <c r="H1045" s="43">
        <f t="shared" ref="H1045" si="790">F1045+26</f>
        <v>45321</v>
      </c>
      <c r="I1045" s="39"/>
      <c r="J1045" s="39"/>
      <c r="K1045" s="5"/>
      <c r="L1045" s="5"/>
      <c r="M1045" s="5"/>
      <c r="N1045" s="5"/>
      <c r="O1045" s="5"/>
      <c r="P1045" s="5"/>
    </row>
    <row r="1046" spans="1:39" hidden="1" x14ac:dyDescent="0.2">
      <c r="A1046" s="85">
        <v>2</v>
      </c>
      <c r="B1046" s="14" t="s">
        <v>1585</v>
      </c>
      <c r="C1046" s="89">
        <f t="shared" ref="C1046" si="791">F1046-7</f>
        <v>45295</v>
      </c>
      <c r="D1046" s="43">
        <f t="shared" ref="D1046" si="792">F1046+6</f>
        <v>45308</v>
      </c>
      <c r="E1046" s="43">
        <f t="shared" ref="E1046" si="793">F1046+3</f>
        <v>45305</v>
      </c>
      <c r="F1046" s="43">
        <v>45302</v>
      </c>
      <c r="G1046" s="29">
        <f t="shared" ref="G1046:G1077" si="794">F1046+17</f>
        <v>45319</v>
      </c>
      <c r="H1046" s="43">
        <f t="shared" ref="H1046:H1051" si="795">F1046+27</f>
        <v>45329</v>
      </c>
      <c r="I1046" s="39"/>
      <c r="J1046" s="39"/>
      <c r="K1046" s="5"/>
      <c r="L1046" s="5"/>
      <c r="M1046" s="5"/>
      <c r="N1046" s="5"/>
      <c r="O1046" s="5"/>
      <c r="P1046" s="5"/>
    </row>
    <row r="1047" spans="1:39" hidden="1" x14ac:dyDescent="0.2">
      <c r="A1047" s="85">
        <v>3</v>
      </c>
      <c r="B1047" s="14" t="s">
        <v>1590</v>
      </c>
      <c r="C1047" s="89">
        <f t="shared" ref="C1047" si="796">F1047-7</f>
        <v>45302</v>
      </c>
      <c r="D1047" s="43">
        <f t="shared" ref="D1047" si="797">F1047+6</f>
        <v>45315</v>
      </c>
      <c r="E1047" s="43">
        <f t="shared" ref="E1047" si="798">F1047+3</f>
        <v>45312</v>
      </c>
      <c r="F1047" s="43">
        <v>45309</v>
      </c>
      <c r="G1047" s="29">
        <f t="shared" si="794"/>
        <v>45326</v>
      </c>
      <c r="H1047" s="43">
        <f t="shared" si="795"/>
        <v>45336</v>
      </c>
      <c r="I1047" s="39"/>
      <c r="J1047" s="39"/>
      <c r="K1047" s="5"/>
      <c r="L1047" s="5"/>
      <c r="M1047" s="5"/>
      <c r="N1047" s="5"/>
      <c r="O1047" s="5"/>
      <c r="P1047" s="5"/>
    </row>
    <row r="1048" spans="1:39" hidden="1" x14ac:dyDescent="0.2">
      <c r="A1048" s="85">
        <v>4</v>
      </c>
      <c r="B1048" s="14" t="s">
        <v>1613</v>
      </c>
      <c r="C1048" s="89">
        <f t="shared" ref="C1048" si="799">F1048-7</f>
        <v>45309</v>
      </c>
      <c r="D1048" s="43">
        <f t="shared" ref="D1048" si="800">F1048+6</f>
        <v>45322</v>
      </c>
      <c r="E1048" s="43">
        <f t="shared" ref="E1048" si="801">F1048+3</f>
        <v>45319</v>
      </c>
      <c r="F1048" s="43">
        <v>45316</v>
      </c>
      <c r="G1048" s="29">
        <f t="shared" si="794"/>
        <v>45333</v>
      </c>
      <c r="H1048" s="43">
        <f t="shared" si="795"/>
        <v>45343</v>
      </c>
      <c r="I1048" s="39"/>
      <c r="J1048" s="39"/>
      <c r="K1048" s="5"/>
      <c r="L1048" s="5"/>
      <c r="M1048" s="5"/>
      <c r="N1048" s="5"/>
      <c r="O1048" s="5"/>
      <c r="P1048" s="5"/>
    </row>
    <row r="1049" spans="1:39" hidden="1" x14ac:dyDescent="0.2">
      <c r="A1049" s="85">
        <v>5</v>
      </c>
      <c r="B1049" s="14" t="s">
        <v>1601</v>
      </c>
      <c r="C1049" s="89">
        <f t="shared" ref="C1049:C1054" si="802">F1049-7</f>
        <v>45316</v>
      </c>
      <c r="D1049" s="43">
        <f>F1049+6</f>
        <v>45329</v>
      </c>
      <c r="E1049" s="43">
        <f>F1049+3</f>
        <v>45326</v>
      </c>
      <c r="F1049" s="43">
        <v>45323</v>
      </c>
      <c r="G1049" s="29">
        <f t="shared" si="794"/>
        <v>45340</v>
      </c>
      <c r="H1049" s="43">
        <f t="shared" si="795"/>
        <v>45350</v>
      </c>
      <c r="I1049" s="39"/>
      <c r="J1049" s="39"/>
      <c r="K1049" s="5"/>
      <c r="L1049" s="5"/>
      <c r="M1049" s="5"/>
      <c r="N1049" s="5"/>
      <c r="O1049" s="5"/>
      <c r="P1049" s="5"/>
    </row>
    <row r="1050" spans="1:39" hidden="1" x14ac:dyDescent="0.2">
      <c r="A1050" s="85">
        <v>6</v>
      </c>
      <c r="B1050" s="14" t="s">
        <v>1612</v>
      </c>
      <c r="C1050" s="89">
        <f t="shared" si="802"/>
        <v>45324</v>
      </c>
      <c r="D1050" s="43">
        <f>F1050+5</f>
        <v>45336</v>
      </c>
      <c r="E1050" s="43">
        <f>F1050+2</f>
        <v>45333</v>
      </c>
      <c r="F1050" s="43">
        <v>45331</v>
      </c>
      <c r="G1050" s="29">
        <f t="shared" si="794"/>
        <v>45348</v>
      </c>
      <c r="H1050" s="43">
        <f t="shared" si="795"/>
        <v>45358</v>
      </c>
      <c r="I1050" s="39"/>
      <c r="J1050" s="39"/>
      <c r="K1050" s="5"/>
      <c r="L1050" s="5"/>
      <c r="M1050" s="5"/>
      <c r="N1050" s="5"/>
      <c r="O1050" s="5"/>
      <c r="P1050" s="5"/>
    </row>
    <row r="1051" spans="1:39" hidden="1" x14ac:dyDescent="0.2">
      <c r="A1051" s="85">
        <v>7</v>
      </c>
      <c r="B1051" s="14" t="s">
        <v>57</v>
      </c>
      <c r="C1051" s="132">
        <f t="shared" si="802"/>
        <v>45335</v>
      </c>
      <c r="D1051" s="151">
        <f>F1051+5</f>
        <v>45347</v>
      </c>
      <c r="E1051" s="151">
        <f>F1051+6</f>
        <v>45348</v>
      </c>
      <c r="F1051" s="151">
        <v>45342</v>
      </c>
      <c r="G1051" s="49">
        <f t="shared" si="794"/>
        <v>45359</v>
      </c>
      <c r="H1051" s="151">
        <f t="shared" si="795"/>
        <v>45369</v>
      </c>
      <c r="I1051" s="39"/>
      <c r="J1051" s="39"/>
      <c r="K1051" s="5"/>
      <c r="L1051" s="5"/>
      <c r="M1051" s="5"/>
      <c r="N1051" s="5"/>
      <c r="O1051" s="5"/>
      <c r="P1051" s="5"/>
    </row>
    <row r="1052" spans="1:39" hidden="1" x14ac:dyDescent="0.2">
      <c r="A1052" s="85">
        <v>8</v>
      </c>
      <c r="B1052" s="14" t="s">
        <v>1632</v>
      </c>
      <c r="C1052" s="89">
        <f t="shared" ref="C1052" si="803">F1052-7</f>
        <v>45335</v>
      </c>
      <c r="D1052" s="43">
        <f>F1052+5</f>
        <v>45347</v>
      </c>
      <c r="E1052" s="43">
        <f>F1052+6</f>
        <v>45348</v>
      </c>
      <c r="F1052" s="43">
        <v>45342</v>
      </c>
      <c r="G1052" s="29">
        <f t="shared" si="794"/>
        <v>45359</v>
      </c>
      <c r="H1052" s="43">
        <f t="shared" ref="H1052" si="804">F1052+27</f>
        <v>45369</v>
      </c>
      <c r="I1052" s="39"/>
      <c r="J1052" s="39"/>
      <c r="K1052" s="5"/>
      <c r="L1052" s="5"/>
      <c r="M1052" s="5"/>
      <c r="N1052" s="5"/>
      <c r="O1052" s="5"/>
      <c r="P1052" s="5"/>
    </row>
    <row r="1053" spans="1:39" hidden="1" x14ac:dyDescent="0.2">
      <c r="A1053" s="85">
        <v>9</v>
      </c>
      <c r="B1053" s="14" t="s">
        <v>1638</v>
      </c>
      <c r="C1053" s="89">
        <f t="shared" si="802"/>
        <v>45344</v>
      </c>
      <c r="D1053" s="43">
        <f>F1053+6</f>
        <v>45357</v>
      </c>
      <c r="E1053" s="43">
        <f>F1053+3</f>
        <v>45354</v>
      </c>
      <c r="F1053" s="43">
        <v>45351</v>
      </c>
      <c r="G1053" s="29">
        <f t="shared" si="794"/>
        <v>45368</v>
      </c>
      <c r="H1053" s="43">
        <f t="shared" ref="H1053" si="805">F1053+27</f>
        <v>45378</v>
      </c>
      <c r="I1053" s="39"/>
      <c r="J1053" s="39"/>
      <c r="K1053" s="5"/>
      <c r="L1053" s="5"/>
      <c r="M1053" s="5"/>
      <c r="N1053" s="5"/>
      <c r="O1053" s="5"/>
      <c r="P1053" s="5"/>
    </row>
    <row r="1054" spans="1:39" hidden="1" x14ac:dyDescent="0.2">
      <c r="A1054" s="85">
        <v>10</v>
      </c>
      <c r="B1054" s="14" t="s">
        <v>1647</v>
      </c>
      <c r="C1054" s="89">
        <f t="shared" si="802"/>
        <v>45351</v>
      </c>
      <c r="D1054" s="43">
        <f>F1054+6</f>
        <v>45364</v>
      </c>
      <c r="E1054" s="43">
        <f>F1054+3</f>
        <v>45361</v>
      </c>
      <c r="F1054" s="43">
        <v>45358</v>
      </c>
      <c r="G1054" s="29">
        <f t="shared" si="794"/>
        <v>45375</v>
      </c>
      <c r="H1054" s="43">
        <f t="shared" ref="H1054" si="806">F1054+27</f>
        <v>45385</v>
      </c>
      <c r="I1054" s="39"/>
      <c r="J1054" s="39"/>
      <c r="K1054" s="5"/>
      <c r="L1054" s="5"/>
      <c r="M1054" s="5"/>
      <c r="N1054" s="5"/>
      <c r="O1054" s="5"/>
      <c r="P1054" s="5"/>
    </row>
    <row r="1055" spans="1:39" hidden="1" x14ac:dyDescent="0.2">
      <c r="A1055" s="85">
        <v>11</v>
      </c>
      <c r="B1055" s="14" t="s">
        <v>1663</v>
      </c>
      <c r="C1055" s="89">
        <f t="shared" ref="C1055" si="807">F1055-7</f>
        <v>45363</v>
      </c>
      <c r="D1055" s="43">
        <f>F1055+4</f>
        <v>45374</v>
      </c>
      <c r="E1055" s="43">
        <f>F1055-2</f>
        <v>45368</v>
      </c>
      <c r="F1055" s="43">
        <v>45370</v>
      </c>
      <c r="G1055" s="29">
        <f t="shared" si="794"/>
        <v>45387</v>
      </c>
      <c r="H1055" s="43">
        <f t="shared" ref="H1055" si="808">F1055+27</f>
        <v>45397</v>
      </c>
      <c r="I1055" s="39"/>
      <c r="J1055" s="39"/>
      <c r="K1055" s="5"/>
      <c r="L1055" s="5"/>
      <c r="M1055" s="5"/>
      <c r="N1055" s="5"/>
      <c r="O1055" s="5"/>
      <c r="P1055" s="5"/>
    </row>
    <row r="1056" spans="1:39" hidden="1" x14ac:dyDescent="0.2">
      <c r="A1056" s="85">
        <v>12</v>
      </c>
      <c r="B1056" s="14" t="s">
        <v>1669</v>
      </c>
      <c r="C1056" s="89">
        <f t="shared" ref="C1056" si="809">F1056-7</f>
        <v>45365</v>
      </c>
      <c r="D1056" s="43">
        <f>F1056+6</f>
        <v>45378</v>
      </c>
      <c r="E1056" s="43">
        <f>F1056+4</f>
        <v>45376</v>
      </c>
      <c r="F1056" s="43">
        <v>45372</v>
      </c>
      <c r="G1056" s="29">
        <f t="shared" si="794"/>
        <v>45389</v>
      </c>
      <c r="H1056" s="43">
        <f t="shared" ref="H1056" si="810">F1056+27</f>
        <v>45399</v>
      </c>
      <c r="I1056" s="39"/>
      <c r="J1056" s="39"/>
      <c r="K1056" s="5"/>
      <c r="L1056" s="5"/>
      <c r="M1056" s="5"/>
      <c r="N1056" s="5"/>
      <c r="O1056" s="5"/>
      <c r="P1056" s="5"/>
    </row>
    <row r="1057" spans="1:16" hidden="1" x14ac:dyDescent="0.2">
      <c r="A1057" s="85">
        <v>13</v>
      </c>
      <c r="B1057" s="14" t="s">
        <v>1679</v>
      </c>
      <c r="C1057" s="89">
        <f t="shared" ref="C1057" si="811">F1057-7</f>
        <v>45372</v>
      </c>
      <c r="D1057" s="43">
        <f>F1057+6</f>
        <v>45385</v>
      </c>
      <c r="E1057" s="43">
        <f t="shared" ref="E1057:E1064" si="812">F1057+3</f>
        <v>45382</v>
      </c>
      <c r="F1057" s="43">
        <v>45379</v>
      </c>
      <c r="G1057" s="29">
        <f t="shared" si="794"/>
        <v>45396</v>
      </c>
      <c r="H1057" s="43">
        <f t="shared" ref="H1057" si="813">F1057+27</f>
        <v>45406</v>
      </c>
      <c r="I1057" s="39"/>
      <c r="J1057" s="39"/>
      <c r="K1057" s="5"/>
      <c r="L1057" s="5"/>
      <c r="M1057" s="5"/>
      <c r="N1057" s="5"/>
      <c r="O1057" s="5"/>
      <c r="P1057" s="5"/>
    </row>
    <row r="1058" spans="1:16" hidden="1" x14ac:dyDescent="0.2">
      <c r="A1058" s="85">
        <v>14</v>
      </c>
      <c r="B1058" s="14" t="s">
        <v>1685</v>
      </c>
      <c r="C1058" s="89">
        <f t="shared" ref="C1058" si="814">F1058-7</f>
        <v>45380</v>
      </c>
      <c r="D1058" s="43">
        <f>F1058+8</f>
        <v>45395</v>
      </c>
      <c r="E1058" s="43">
        <f t="shared" si="812"/>
        <v>45390</v>
      </c>
      <c r="F1058" s="43">
        <v>45387</v>
      </c>
      <c r="G1058" s="29">
        <f t="shared" si="794"/>
        <v>45404</v>
      </c>
      <c r="H1058" s="43">
        <f t="shared" ref="H1058" si="815">F1058+27</f>
        <v>45414</v>
      </c>
      <c r="I1058" s="39"/>
      <c r="J1058" s="39"/>
      <c r="K1058" s="5"/>
      <c r="L1058" s="5"/>
      <c r="M1058" s="5"/>
      <c r="N1058" s="5"/>
      <c r="O1058" s="5"/>
      <c r="P1058" s="5"/>
    </row>
    <row r="1059" spans="1:16" hidden="1" x14ac:dyDescent="0.2">
      <c r="A1059" s="85">
        <v>15</v>
      </c>
      <c r="B1059" s="14" t="s">
        <v>1691</v>
      </c>
      <c r="C1059" s="89">
        <f t="shared" ref="C1059" si="816">F1059-7</f>
        <v>45386</v>
      </c>
      <c r="D1059" s="43">
        <f t="shared" ref="D1059:D1064" si="817">F1059+6</f>
        <v>45399</v>
      </c>
      <c r="E1059" s="43">
        <f t="shared" si="812"/>
        <v>45396</v>
      </c>
      <c r="F1059" s="43">
        <v>45393</v>
      </c>
      <c r="G1059" s="29">
        <f t="shared" si="794"/>
        <v>45410</v>
      </c>
      <c r="H1059" s="43">
        <f t="shared" ref="H1059" si="818">F1059+27</f>
        <v>45420</v>
      </c>
      <c r="I1059" s="39"/>
      <c r="J1059" s="39"/>
      <c r="K1059" s="5"/>
      <c r="L1059" s="5"/>
      <c r="M1059" s="5"/>
      <c r="N1059" s="5"/>
      <c r="O1059" s="5"/>
      <c r="P1059" s="5"/>
    </row>
    <row r="1060" spans="1:16" hidden="1" x14ac:dyDescent="0.2">
      <c r="A1060" s="85">
        <v>16</v>
      </c>
      <c r="B1060" s="14" t="s">
        <v>1698</v>
      </c>
      <c r="C1060" s="89">
        <f t="shared" ref="C1060" si="819">F1060-7</f>
        <v>45393</v>
      </c>
      <c r="D1060" s="43">
        <f t="shared" si="817"/>
        <v>45406</v>
      </c>
      <c r="E1060" s="43">
        <f t="shared" si="812"/>
        <v>45403</v>
      </c>
      <c r="F1060" s="43">
        <v>45400</v>
      </c>
      <c r="G1060" s="29">
        <f t="shared" si="794"/>
        <v>45417</v>
      </c>
      <c r="H1060" s="43">
        <f t="shared" ref="H1060" si="820">F1060+27</f>
        <v>45427</v>
      </c>
      <c r="I1060" s="39"/>
      <c r="J1060" s="39"/>
      <c r="K1060" s="5"/>
      <c r="L1060" s="5"/>
      <c r="M1060" s="5"/>
      <c r="N1060" s="5"/>
      <c r="O1060" s="5"/>
      <c r="P1060" s="5"/>
    </row>
    <row r="1061" spans="1:16" hidden="1" x14ac:dyDescent="0.2">
      <c r="A1061" s="85">
        <v>17</v>
      </c>
      <c r="B1061" s="14" t="s">
        <v>1706</v>
      </c>
      <c r="C1061" s="89">
        <f t="shared" ref="C1061" si="821">F1061-7</f>
        <v>45400</v>
      </c>
      <c r="D1061" s="43">
        <f t="shared" si="817"/>
        <v>45413</v>
      </c>
      <c r="E1061" s="43">
        <f t="shared" si="812"/>
        <v>45410</v>
      </c>
      <c r="F1061" s="43">
        <v>45407</v>
      </c>
      <c r="G1061" s="29">
        <f t="shared" si="794"/>
        <v>45424</v>
      </c>
      <c r="H1061" s="43">
        <f t="shared" ref="H1061" si="822">F1061+27</f>
        <v>45434</v>
      </c>
      <c r="I1061" s="39"/>
      <c r="J1061" s="39"/>
      <c r="K1061" s="5"/>
      <c r="L1061" s="5"/>
      <c r="M1061" s="5"/>
      <c r="N1061" s="5"/>
      <c r="O1061" s="5"/>
      <c r="P1061" s="5"/>
    </row>
    <row r="1062" spans="1:16" hidden="1" x14ac:dyDescent="0.2">
      <c r="A1062" s="85">
        <v>18</v>
      </c>
      <c r="B1062" s="14" t="s">
        <v>1714</v>
      </c>
      <c r="C1062" s="89">
        <f t="shared" ref="C1062" si="823">F1062-7</f>
        <v>45407</v>
      </c>
      <c r="D1062" s="43">
        <f t="shared" si="817"/>
        <v>45420</v>
      </c>
      <c r="E1062" s="43">
        <f t="shared" si="812"/>
        <v>45417</v>
      </c>
      <c r="F1062" s="43">
        <v>45414</v>
      </c>
      <c r="G1062" s="29">
        <f t="shared" si="794"/>
        <v>45431</v>
      </c>
      <c r="H1062" s="43">
        <f t="shared" ref="H1062" si="824">F1062+27</f>
        <v>45441</v>
      </c>
      <c r="I1062" s="39"/>
      <c r="J1062" s="39"/>
      <c r="K1062" s="5"/>
      <c r="L1062" s="5"/>
      <c r="M1062" s="5"/>
      <c r="N1062" s="5"/>
      <c r="O1062" s="5"/>
      <c r="P1062" s="5"/>
    </row>
    <row r="1063" spans="1:16" hidden="1" x14ac:dyDescent="0.2">
      <c r="A1063" s="85">
        <v>19</v>
      </c>
      <c r="B1063" s="14" t="s">
        <v>1722</v>
      </c>
      <c r="C1063" s="89">
        <f t="shared" ref="C1063" si="825">F1063-7</f>
        <v>45414</v>
      </c>
      <c r="D1063" s="43">
        <f t="shared" si="817"/>
        <v>45427</v>
      </c>
      <c r="E1063" s="43">
        <f t="shared" si="812"/>
        <v>45424</v>
      </c>
      <c r="F1063" s="43">
        <v>45421</v>
      </c>
      <c r="G1063" s="29">
        <f t="shared" si="794"/>
        <v>45438</v>
      </c>
      <c r="H1063" s="43">
        <f t="shared" ref="H1063" si="826">F1063+27</f>
        <v>45448</v>
      </c>
      <c r="I1063" s="39"/>
      <c r="J1063" s="39"/>
      <c r="K1063" s="5"/>
      <c r="L1063" s="5"/>
      <c r="M1063" s="5"/>
      <c r="N1063" s="5"/>
      <c r="O1063" s="5"/>
      <c r="P1063" s="5"/>
    </row>
    <row r="1064" spans="1:16" hidden="1" x14ac:dyDescent="0.2">
      <c r="A1064" s="85">
        <v>20</v>
      </c>
      <c r="B1064" s="14" t="s">
        <v>7</v>
      </c>
      <c r="C1064" s="132">
        <f t="shared" ref="C1064" si="827">F1064-7</f>
        <v>45421</v>
      </c>
      <c r="D1064" s="151">
        <f t="shared" si="817"/>
        <v>45434</v>
      </c>
      <c r="E1064" s="151">
        <f t="shared" si="812"/>
        <v>45431</v>
      </c>
      <c r="F1064" s="151">
        <v>45428</v>
      </c>
      <c r="G1064" s="49">
        <f t="shared" si="794"/>
        <v>45445</v>
      </c>
      <c r="H1064" s="151">
        <f t="shared" ref="H1064" si="828">F1064+27</f>
        <v>45455</v>
      </c>
      <c r="I1064" s="39"/>
      <c r="J1064" s="39"/>
      <c r="K1064" s="5"/>
      <c r="L1064" s="5"/>
      <c r="M1064" s="5"/>
      <c r="N1064" s="5"/>
      <c r="O1064" s="5"/>
      <c r="P1064" s="5"/>
    </row>
    <row r="1065" spans="1:16" hidden="1" x14ac:dyDescent="0.2">
      <c r="A1065" s="85">
        <v>21</v>
      </c>
      <c r="B1065" s="14" t="s">
        <v>1730</v>
      </c>
      <c r="C1065" s="89">
        <f t="shared" ref="C1065" si="829">F1065-7</f>
        <v>45428</v>
      </c>
      <c r="D1065" s="43">
        <f t="shared" ref="D1065" si="830">F1065+6</f>
        <v>45441</v>
      </c>
      <c r="E1065" s="43">
        <f t="shared" ref="E1065" si="831">F1065+3</f>
        <v>45438</v>
      </c>
      <c r="F1065" s="43">
        <v>45435</v>
      </c>
      <c r="G1065" s="29">
        <f t="shared" si="794"/>
        <v>45452</v>
      </c>
      <c r="H1065" s="43">
        <f t="shared" ref="H1065" si="832">F1065+27</f>
        <v>45462</v>
      </c>
      <c r="I1065" s="39"/>
      <c r="J1065" s="39"/>
      <c r="K1065" s="5"/>
      <c r="L1065" s="5"/>
      <c r="M1065" s="5"/>
      <c r="N1065" s="5"/>
      <c r="O1065" s="5"/>
      <c r="P1065" s="5"/>
    </row>
    <row r="1066" spans="1:16" hidden="1" x14ac:dyDescent="0.2">
      <c r="A1066" s="85">
        <v>22</v>
      </c>
      <c r="B1066" s="14" t="s">
        <v>1738</v>
      </c>
      <c r="C1066" s="89">
        <f t="shared" ref="C1066" si="833">F1066-7</f>
        <v>45435</v>
      </c>
      <c r="D1066" s="43">
        <f t="shared" ref="D1066" si="834">F1066+6</f>
        <v>45448</v>
      </c>
      <c r="E1066" s="43">
        <f>F1066+3</f>
        <v>45445</v>
      </c>
      <c r="F1066" s="43">
        <v>45442</v>
      </c>
      <c r="G1066" s="29">
        <f t="shared" si="794"/>
        <v>45459</v>
      </c>
      <c r="H1066" s="43">
        <f t="shared" ref="H1066" si="835">F1066+27</f>
        <v>45469</v>
      </c>
      <c r="I1066" s="39"/>
      <c r="J1066" s="39"/>
      <c r="K1066" s="5"/>
      <c r="L1066" s="5"/>
      <c r="M1066" s="5"/>
      <c r="N1066" s="5"/>
      <c r="O1066" s="5"/>
      <c r="P1066" s="5"/>
    </row>
    <row r="1067" spans="1:16" hidden="1" x14ac:dyDescent="0.2">
      <c r="A1067" s="85">
        <v>23</v>
      </c>
      <c r="B1067" s="14" t="s">
        <v>1745</v>
      </c>
      <c r="C1067" s="89">
        <f t="shared" ref="C1067" si="836">F1067-7</f>
        <v>45442</v>
      </c>
      <c r="D1067" s="43">
        <f t="shared" ref="D1067" si="837">F1067+6</f>
        <v>45455</v>
      </c>
      <c r="E1067" s="43">
        <f t="shared" ref="E1067" si="838">F1067+3</f>
        <v>45452</v>
      </c>
      <c r="F1067" s="43">
        <v>45449</v>
      </c>
      <c r="G1067" s="29">
        <f t="shared" si="794"/>
        <v>45466</v>
      </c>
      <c r="H1067" s="43">
        <f t="shared" ref="H1067" si="839">F1067+27</f>
        <v>45476</v>
      </c>
      <c r="I1067" s="39"/>
      <c r="J1067" s="39"/>
      <c r="K1067" s="5"/>
      <c r="L1067" s="5"/>
      <c r="M1067" s="5"/>
      <c r="N1067" s="5"/>
      <c r="O1067" s="5"/>
      <c r="P1067" s="5"/>
    </row>
    <row r="1068" spans="1:16" hidden="1" x14ac:dyDescent="0.2">
      <c r="A1068" s="85">
        <v>24</v>
      </c>
      <c r="B1068" s="14" t="s">
        <v>1759</v>
      </c>
      <c r="C1068" s="89">
        <f t="shared" ref="C1068" si="840">F1068-7</f>
        <v>45449</v>
      </c>
      <c r="D1068" s="43">
        <f t="shared" ref="D1068" si="841">F1068+6</f>
        <v>45462</v>
      </c>
      <c r="E1068" s="43">
        <f t="shared" ref="E1068" si="842">F1068+3</f>
        <v>45459</v>
      </c>
      <c r="F1068" s="43">
        <v>45456</v>
      </c>
      <c r="G1068" s="29">
        <f t="shared" si="794"/>
        <v>45473</v>
      </c>
      <c r="H1068" s="43">
        <f t="shared" ref="H1068" si="843">F1068+27</f>
        <v>45483</v>
      </c>
      <c r="I1068" s="39"/>
      <c r="J1068" s="39"/>
      <c r="K1068" s="5"/>
      <c r="L1068" s="5"/>
      <c r="M1068" s="5"/>
      <c r="N1068" s="5"/>
      <c r="O1068" s="5"/>
      <c r="P1068" s="5"/>
    </row>
    <row r="1069" spans="1:16" hidden="1" x14ac:dyDescent="0.2">
      <c r="A1069" s="85">
        <v>25</v>
      </c>
      <c r="B1069" s="14" t="s">
        <v>1767</v>
      </c>
      <c r="C1069" s="89">
        <f t="shared" ref="C1069" si="844">F1069-7</f>
        <v>45458</v>
      </c>
      <c r="D1069" s="43">
        <f>F1069+7</f>
        <v>45472</v>
      </c>
      <c r="E1069" s="43">
        <f>F1069+3</f>
        <v>45468</v>
      </c>
      <c r="F1069" s="43">
        <v>45465</v>
      </c>
      <c r="G1069" s="29">
        <f t="shared" si="794"/>
        <v>45482</v>
      </c>
      <c r="H1069" s="43">
        <f t="shared" ref="H1069" si="845">F1069+27</f>
        <v>45492</v>
      </c>
      <c r="I1069" s="39"/>
      <c r="J1069" s="39"/>
      <c r="K1069" s="5"/>
      <c r="L1069" s="5"/>
      <c r="M1069" s="5"/>
      <c r="N1069" s="5"/>
      <c r="O1069" s="5"/>
      <c r="P1069" s="5"/>
    </row>
    <row r="1070" spans="1:16" hidden="1" x14ac:dyDescent="0.2">
      <c r="A1070" s="85">
        <v>26</v>
      </c>
      <c r="B1070" s="14" t="s">
        <v>1773</v>
      </c>
      <c r="C1070" s="89">
        <f t="shared" ref="C1070" si="846">F1070-7</f>
        <v>45465</v>
      </c>
      <c r="D1070" s="43">
        <f t="shared" ref="D1070" si="847">F1070+6</f>
        <v>45478</v>
      </c>
      <c r="E1070" s="43">
        <f t="shared" ref="E1070" si="848">F1070+3</f>
        <v>45475</v>
      </c>
      <c r="F1070" s="43">
        <v>45472</v>
      </c>
      <c r="G1070" s="29">
        <f t="shared" si="794"/>
        <v>45489</v>
      </c>
      <c r="H1070" s="43">
        <f t="shared" ref="H1070" si="849">F1070+27</f>
        <v>45499</v>
      </c>
      <c r="I1070" s="39"/>
      <c r="J1070" s="39"/>
      <c r="K1070" s="5"/>
      <c r="L1070" s="5"/>
      <c r="M1070" s="5"/>
      <c r="N1070" s="5"/>
      <c r="O1070" s="5"/>
      <c r="P1070" s="5"/>
    </row>
    <row r="1071" spans="1:16" hidden="1" x14ac:dyDescent="0.2">
      <c r="A1071" s="85">
        <v>27</v>
      </c>
      <c r="B1071" s="14" t="s">
        <v>1779</v>
      </c>
      <c r="C1071" s="89">
        <f t="shared" ref="C1071" si="850">F1071-7</f>
        <v>45470</v>
      </c>
      <c r="D1071" s="43">
        <f t="shared" ref="D1071" si="851">F1071+6</f>
        <v>45483</v>
      </c>
      <c r="E1071" s="43">
        <f t="shared" ref="E1071" si="852">F1071+3</f>
        <v>45480</v>
      </c>
      <c r="F1071" s="43">
        <v>45477</v>
      </c>
      <c r="G1071" s="29">
        <f t="shared" si="794"/>
        <v>45494</v>
      </c>
      <c r="H1071" s="43">
        <f t="shared" ref="H1071" si="853">F1071+27</f>
        <v>45504</v>
      </c>
      <c r="I1071" s="39"/>
      <c r="J1071" s="39"/>
      <c r="K1071" s="5"/>
      <c r="L1071" s="5"/>
      <c r="M1071" s="5"/>
      <c r="N1071" s="5"/>
      <c r="O1071" s="5"/>
      <c r="P1071" s="5"/>
    </row>
    <row r="1072" spans="1:16" hidden="1" x14ac:dyDescent="0.2">
      <c r="A1072" s="85">
        <v>28</v>
      </c>
      <c r="B1072" s="14" t="s">
        <v>1786</v>
      </c>
      <c r="C1072" s="89">
        <f t="shared" ref="C1072" si="854">F1072-7</f>
        <v>45477</v>
      </c>
      <c r="D1072" s="43">
        <f t="shared" ref="D1072" si="855">F1072+6</f>
        <v>45490</v>
      </c>
      <c r="E1072" s="43">
        <f t="shared" ref="E1072" si="856">F1072+3</f>
        <v>45487</v>
      </c>
      <c r="F1072" s="43">
        <v>45484</v>
      </c>
      <c r="G1072" s="29">
        <f t="shared" si="794"/>
        <v>45501</v>
      </c>
      <c r="H1072" s="43">
        <f t="shared" ref="H1072" si="857">F1072+27</f>
        <v>45511</v>
      </c>
      <c r="I1072" s="39"/>
      <c r="J1072" s="39"/>
      <c r="K1072" s="5"/>
      <c r="L1072" s="5"/>
      <c r="M1072" s="5"/>
      <c r="N1072" s="5"/>
      <c r="O1072" s="5"/>
      <c r="P1072" s="5"/>
    </row>
    <row r="1073" spans="1:16" hidden="1" x14ac:dyDescent="0.2">
      <c r="A1073" s="85">
        <v>29</v>
      </c>
      <c r="B1073" s="14" t="s">
        <v>1795</v>
      </c>
      <c r="C1073" s="89">
        <f t="shared" ref="C1073" si="858">F1073-7</f>
        <v>45484</v>
      </c>
      <c r="D1073" s="43">
        <f>F1073+8</f>
        <v>45499</v>
      </c>
      <c r="E1073" s="43">
        <f t="shared" ref="E1073" si="859">F1073+3</f>
        <v>45494</v>
      </c>
      <c r="F1073" s="43">
        <v>45491</v>
      </c>
      <c r="G1073" s="29">
        <f t="shared" si="794"/>
        <v>45508</v>
      </c>
      <c r="H1073" s="43">
        <f t="shared" ref="H1073" si="860">F1073+27</f>
        <v>45518</v>
      </c>
      <c r="I1073" s="39"/>
      <c r="J1073" s="39"/>
      <c r="K1073" s="5"/>
      <c r="L1073" s="5"/>
      <c r="M1073" s="5"/>
      <c r="N1073" s="5"/>
      <c r="O1073" s="5"/>
      <c r="P1073" s="5"/>
    </row>
    <row r="1074" spans="1:16" hidden="1" x14ac:dyDescent="0.2">
      <c r="A1074" s="85">
        <v>30</v>
      </c>
      <c r="B1074" s="14" t="s">
        <v>1803</v>
      </c>
      <c r="C1074" s="89">
        <f t="shared" ref="C1074" si="861">F1074-7</f>
        <v>45491</v>
      </c>
      <c r="D1074" s="43">
        <f t="shared" ref="D1074" si="862">F1074+6</f>
        <v>45504</v>
      </c>
      <c r="E1074" s="43">
        <f t="shared" ref="E1074" si="863">F1074+3</f>
        <v>45501</v>
      </c>
      <c r="F1074" s="43">
        <v>45498</v>
      </c>
      <c r="G1074" s="29">
        <f t="shared" si="794"/>
        <v>45515</v>
      </c>
      <c r="H1074" s="43">
        <f t="shared" ref="H1074" si="864">F1074+27</f>
        <v>45525</v>
      </c>
      <c r="I1074" s="39"/>
      <c r="J1074" s="39"/>
      <c r="K1074" s="5"/>
      <c r="L1074" s="5"/>
      <c r="M1074" s="5"/>
      <c r="N1074" s="5"/>
      <c r="O1074" s="5"/>
      <c r="P1074" s="5"/>
    </row>
    <row r="1075" spans="1:16" hidden="1" x14ac:dyDescent="0.2">
      <c r="A1075" s="85">
        <v>31</v>
      </c>
      <c r="B1075" s="14" t="s">
        <v>7</v>
      </c>
      <c r="C1075" s="132">
        <f t="shared" ref="C1075" si="865">F1075-7</f>
        <v>45503</v>
      </c>
      <c r="D1075" s="151">
        <f t="shared" ref="D1075" si="866">F1075+6</f>
        <v>45516</v>
      </c>
      <c r="E1075" s="151">
        <f>F1075+3</f>
        <v>45513</v>
      </c>
      <c r="F1075" s="151">
        <v>45510</v>
      </c>
      <c r="G1075" s="49">
        <f t="shared" si="794"/>
        <v>45527</v>
      </c>
      <c r="H1075" s="151">
        <f t="shared" ref="H1075" si="867">F1075+27</f>
        <v>45537</v>
      </c>
      <c r="I1075" s="39"/>
      <c r="J1075" s="39"/>
      <c r="K1075" s="5"/>
      <c r="L1075" s="5"/>
      <c r="M1075" s="5"/>
      <c r="N1075" s="5"/>
      <c r="O1075" s="5"/>
      <c r="P1075" s="5"/>
    </row>
    <row r="1076" spans="1:16" hidden="1" x14ac:dyDescent="0.2">
      <c r="A1076" s="85">
        <v>32</v>
      </c>
      <c r="B1076" s="14" t="s">
        <v>1808</v>
      </c>
      <c r="C1076" s="89">
        <f t="shared" ref="C1076:C1077" si="868">F1076-7</f>
        <v>45503</v>
      </c>
      <c r="D1076" s="43">
        <f>F1076+5</f>
        <v>45515</v>
      </c>
      <c r="E1076" s="43">
        <f t="shared" ref="E1076" si="869">F1076+3</f>
        <v>45513</v>
      </c>
      <c r="F1076" s="43">
        <v>45510</v>
      </c>
      <c r="G1076" s="29">
        <f t="shared" si="794"/>
        <v>45527</v>
      </c>
      <c r="H1076" s="43">
        <f t="shared" ref="H1076:H1077" si="870">F1076+27</f>
        <v>45537</v>
      </c>
      <c r="I1076" s="39"/>
      <c r="J1076" s="39"/>
      <c r="K1076" s="5"/>
      <c r="L1076" s="5"/>
      <c r="M1076" s="5"/>
      <c r="N1076" s="5"/>
      <c r="O1076" s="5"/>
      <c r="P1076" s="5"/>
    </row>
    <row r="1077" spans="1:16" hidden="1" x14ac:dyDescent="0.2">
      <c r="A1077" s="85">
        <v>32</v>
      </c>
      <c r="B1077" s="14" t="s">
        <v>1816</v>
      </c>
      <c r="C1077" s="89">
        <f t="shared" si="868"/>
        <v>45506</v>
      </c>
      <c r="D1077" s="43">
        <f>F1077+4</f>
        <v>45517</v>
      </c>
      <c r="E1077" s="43">
        <f>F1077+2</f>
        <v>45515</v>
      </c>
      <c r="F1077" s="43">
        <v>45513</v>
      </c>
      <c r="G1077" s="29">
        <f t="shared" si="794"/>
        <v>45530</v>
      </c>
      <c r="H1077" s="43">
        <f t="shared" si="870"/>
        <v>45540</v>
      </c>
      <c r="I1077" s="39"/>
      <c r="J1077" s="39"/>
      <c r="K1077" s="5"/>
      <c r="L1077" s="5"/>
      <c r="M1077" s="5"/>
      <c r="N1077" s="5"/>
      <c r="O1077" s="5"/>
      <c r="P1077" s="5"/>
    </row>
    <row r="1078" spans="1:16" hidden="1" x14ac:dyDescent="0.2">
      <c r="A1078" s="85">
        <v>33</v>
      </c>
      <c r="B1078" s="14" t="s">
        <v>7</v>
      </c>
      <c r="C1078" s="89"/>
      <c r="D1078" s="43"/>
      <c r="E1078" s="43"/>
      <c r="F1078" s="43"/>
      <c r="G1078" s="29"/>
      <c r="H1078" s="43"/>
      <c r="I1078" s="39"/>
      <c r="J1078" s="39"/>
      <c r="K1078" s="5"/>
      <c r="L1078" s="5"/>
      <c r="M1078" s="5"/>
      <c r="N1078" s="5"/>
      <c r="O1078" s="5"/>
      <c r="P1078" s="5"/>
    </row>
    <row r="1079" spans="1:16" hidden="1" x14ac:dyDescent="0.2">
      <c r="A1079" s="85">
        <v>34</v>
      </c>
      <c r="B1079" s="14" t="s">
        <v>1817</v>
      </c>
      <c r="C1079" s="89">
        <f t="shared" ref="C1079" si="871">F1079-7</f>
        <v>45518</v>
      </c>
      <c r="D1079" s="43">
        <f>F1079+6</f>
        <v>45531</v>
      </c>
      <c r="E1079" s="43">
        <f>F1079+4</f>
        <v>45529</v>
      </c>
      <c r="F1079" s="43">
        <v>45525</v>
      </c>
      <c r="G1079" s="29">
        <f t="shared" ref="G1079:G1100" si="872">F1079+17</f>
        <v>45542</v>
      </c>
      <c r="H1079" s="43">
        <f t="shared" ref="H1079" si="873">F1079+27</f>
        <v>45552</v>
      </c>
      <c r="I1079" s="39"/>
      <c r="J1079" s="39"/>
      <c r="K1079" s="5"/>
      <c r="L1079" s="5"/>
      <c r="M1079" s="5"/>
      <c r="N1079" s="5"/>
      <c r="O1079" s="5"/>
      <c r="P1079" s="5"/>
    </row>
    <row r="1080" spans="1:16" hidden="1" x14ac:dyDescent="0.2">
      <c r="A1080" s="85">
        <v>35</v>
      </c>
      <c r="B1080" s="14" t="s">
        <v>1826</v>
      </c>
      <c r="C1080" s="89">
        <f t="shared" ref="C1080" si="874">F1080-7</f>
        <v>45525</v>
      </c>
      <c r="D1080" s="43">
        <f>F1080+4</f>
        <v>45536</v>
      </c>
      <c r="E1080" s="43">
        <f t="shared" ref="E1080" si="875">F1080+3</f>
        <v>45535</v>
      </c>
      <c r="F1080" s="43">
        <v>45532</v>
      </c>
      <c r="G1080" s="29">
        <f t="shared" si="872"/>
        <v>45549</v>
      </c>
      <c r="H1080" s="43">
        <f t="shared" ref="H1080" si="876">F1080+27</f>
        <v>45559</v>
      </c>
      <c r="I1080" s="39"/>
      <c r="J1080" s="39"/>
      <c r="K1080" s="5"/>
      <c r="L1080" s="5"/>
      <c r="M1080" s="5"/>
      <c r="N1080" s="5"/>
      <c r="O1080" s="5"/>
      <c r="P1080" s="5"/>
    </row>
    <row r="1081" spans="1:16" hidden="1" x14ac:dyDescent="0.2">
      <c r="A1081" s="85">
        <v>35</v>
      </c>
      <c r="B1081" s="14" t="s">
        <v>1838</v>
      </c>
      <c r="C1081" s="89">
        <f t="shared" ref="C1081" si="877">F1081-7</f>
        <v>45527</v>
      </c>
      <c r="D1081" s="43">
        <f>F1081+5</f>
        <v>45539</v>
      </c>
      <c r="E1081" s="43">
        <f>F1081+2</f>
        <v>45536</v>
      </c>
      <c r="F1081" s="43">
        <v>45534</v>
      </c>
      <c r="G1081" s="29">
        <f t="shared" si="872"/>
        <v>45551</v>
      </c>
      <c r="H1081" s="43">
        <f t="shared" ref="H1081" si="878">F1081+27</f>
        <v>45561</v>
      </c>
      <c r="I1081" s="39"/>
      <c r="J1081" s="39"/>
      <c r="K1081" s="5"/>
      <c r="L1081" s="5"/>
      <c r="M1081" s="5"/>
      <c r="N1081" s="5"/>
      <c r="O1081" s="5"/>
      <c r="P1081" s="5"/>
    </row>
    <row r="1082" spans="1:16" hidden="1" x14ac:dyDescent="0.2">
      <c r="A1082" s="85">
        <v>36</v>
      </c>
      <c r="B1082" s="14" t="s">
        <v>7</v>
      </c>
      <c r="C1082" s="132">
        <f t="shared" ref="C1082" si="879">F1082-7</f>
        <v>45534</v>
      </c>
      <c r="D1082" s="151">
        <f>F1082+7</f>
        <v>45548</v>
      </c>
      <c r="E1082" s="151">
        <f>F1082+4</f>
        <v>45545</v>
      </c>
      <c r="F1082" s="151">
        <v>45541</v>
      </c>
      <c r="G1082" s="49">
        <f t="shared" si="872"/>
        <v>45558</v>
      </c>
      <c r="H1082" s="151">
        <f t="shared" ref="H1082" si="880">F1082+27</f>
        <v>45568</v>
      </c>
      <c r="I1082" s="39"/>
      <c r="J1082" s="39"/>
      <c r="K1082" s="5"/>
      <c r="L1082" s="5"/>
      <c r="M1082" s="5"/>
      <c r="N1082" s="5"/>
      <c r="O1082" s="5"/>
      <c r="P1082" s="5"/>
    </row>
    <row r="1083" spans="1:16" hidden="1" x14ac:dyDescent="0.2">
      <c r="A1083" s="85">
        <v>37</v>
      </c>
      <c r="B1083" s="14" t="s">
        <v>1845</v>
      </c>
      <c r="C1083" s="89">
        <f t="shared" ref="C1083" si="881">F1083-7</f>
        <v>45540</v>
      </c>
      <c r="D1083" s="43">
        <f t="shared" ref="D1083" si="882">F1083+6</f>
        <v>45553</v>
      </c>
      <c r="E1083" s="43">
        <f t="shared" ref="E1083" si="883">F1083+3</f>
        <v>45550</v>
      </c>
      <c r="F1083" s="43">
        <v>45547</v>
      </c>
      <c r="G1083" s="29">
        <f t="shared" si="872"/>
        <v>45564</v>
      </c>
      <c r="H1083" s="43">
        <f t="shared" ref="H1083" si="884">F1083+27</f>
        <v>45574</v>
      </c>
      <c r="I1083" s="39"/>
      <c r="J1083" s="39"/>
      <c r="K1083" s="5"/>
      <c r="L1083" s="5"/>
      <c r="M1083" s="5"/>
      <c r="N1083" s="5"/>
      <c r="O1083" s="5"/>
      <c r="P1083" s="5"/>
    </row>
    <row r="1084" spans="1:16" hidden="1" x14ac:dyDescent="0.2">
      <c r="A1084" s="85">
        <v>38</v>
      </c>
      <c r="B1084" s="14" t="s">
        <v>1852</v>
      </c>
      <c r="C1084" s="89">
        <f t="shared" ref="C1084" si="885">F1084-7</f>
        <v>45547</v>
      </c>
      <c r="D1084" s="43">
        <f t="shared" ref="D1084" si="886">F1084+6</f>
        <v>45560</v>
      </c>
      <c r="E1084" s="43">
        <f t="shared" ref="E1084" si="887">F1084+3</f>
        <v>45557</v>
      </c>
      <c r="F1084" s="43">
        <v>45554</v>
      </c>
      <c r="G1084" s="29">
        <f t="shared" si="872"/>
        <v>45571</v>
      </c>
      <c r="H1084" s="43">
        <f t="shared" ref="H1084" si="888">F1084+27</f>
        <v>45581</v>
      </c>
      <c r="I1084" s="39"/>
      <c r="J1084" s="39"/>
      <c r="K1084" s="5"/>
      <c r="L1084" s="5"/>
      <c r="M1084" s="5"/>
      <c r="N1084" s="5"/>
      <c r="O1084" s="5"/>
      <c r="P1084" s="5"/>
    </row>
    <row r="1085" spans="1:16" hidden="1" x14ac:dyDescent="0.2">
      <c r="A1085" s="85">
        <v>39</v>
      </c>
      <c r="B1085" s="14" t="s">
        <v>1860</v>
      </c>
      <c r="C1085" s="89">
        <f t="shared" ref="C1085" si="889">F1085-7</f>
        <v>45554</v>
      </c>
      <c r="D1085" s="43">
        <f t="shared" ref="D1085" si="890">F1085+6</f>
        <v>45567</v>
      </c>
      <c r="E1085" s="43">
        <f t="shared" ref="E1085" si="891">F1085+3</f>
        <v>45564</v>
      </c>
      <c r="F1085" s="43">
        <v>45561</v>
      </c>
      <c r="G1085" s="29">
        <f t="shared" si="872"/>
        <v>45578</v>
      </c>
      <c r="H1085" s="43">
        <f t="shared" ref="H1085" si="892">F1085+27</f>
        <v>45588</v>
      </c>
      <c r="I1085" s="39"/>
      <c r="J1085" s="39"/>
      <c r="K1085" s="5"/>
      <c r="L1085" s="5"/>
      <c r="M1085" s="5"/>
      <c r="N1085" s="5"/>
      <c r="O1085" s="5"/>
      <c r="P1085" s="5"/>
    </row>
    <row r="1086" spans="1:16" hidden="1" x14ac:dyDescent="0.2">
      <c r="A1086" s="85">
        <v>40</v>
      </c>
      <c r="B1086" s="14" t="s">
        <v>1873</v>
      </c>
      <c r="C1086" s="89">
        <f t="shared" ref="C1086" si="893">F1086-7</f>
        <v>45561</v>
      </c>
      <c r="D1086" s="43">
        <f t="shared" ref="D1086" si="894">F1086+6</f>
        <v>45574</v>
      </c>
      <c r="E1086" s="43">
        <f t="shared" ref="E1086" si="895">F1086+3</f>
        <v>45571</v>
      </c>
      <c r="F1086" s="43">
        <v>45568</v>
      </c>
      <c r="G1086" s="29">
        <f t="shared" si="872"/>
        <v>45585</v>
      </c>
      <c r="H1086" s="43">
        <f t="shared" ref="H1086" si="896">F1086+27</f>
        <v>45595</v>
      </c>
      <c r="I1086" s="39"/>
      <c r="J1086" s="39"/>
      <c r="K1086" s="5"/>
      <c r="L1086" s="5"/>
      <c r="M1086" s="5"/>
      <c r="N1086" s="5"/>
      <c r="O1086" s="5"/>
      <c r="P1086" s="5"/>
    </row>
    <row r="1087" spans="1:16" hidden="1" x14ac:dyDescent="0.2">
      <c r="A1087" s="85">
        <v>44</v>
      </c>
      <c r="B1087" s="14" t="s">
        <v>1882</v>
      </c>
      <c r="C1087" s="89">
        <f t="shared" ref="C1087" si="897">F1087-7</f>
        <v>45588</v>
      </c>
      <c r="D1087" s="43">
        <f>F1087+7</f>
        <v>45602</v>
      </c>
      <c r="E1087" s="43">
        <f>F1087+4</f>
        <v>45599</v>
      </c>
      <c r="F1087" s="43">
        <v>45595</v>
      </c>
      <c r="G1087" s="29">
        <f t="shared" si="872"/>
        <v>45612</v>
      </c>
      <c r="H1087" s="43">
        <f t="shared" ref="H1087" si="898">F1087+27</f>
        <v>45622</v>
      </c>
      <c r="I1087" s="39"/>
      <c r="J1087" s="39"/>
      <c r="K1087" s="5"/>
      <c r="L1087" s="5"/>
      <c r="M1087" s="5"/>
      <c r="N1087" s="5"/>
      <c r="O1087" s="5"/>
      <c r="P1087" s="5"/>
    </row>
    <row r="1088" spans="1:16" hidden="1" x14ac:dyDescent="0.2">
      <c r="A1088" s="85">
        <v>45</v>
      </c>
      <c r="B1088" s="14" t="s">
        <v>1890</v>
      </c>
      <c r="C1088" s="89">
        <f t="shared" ref="C1088" si="899">F1088-7</f>
        <v>45596</v>
      </c>
      <c r="D1088" s="43">
        <f t="shared" ref="D1088" si="900">F1088+6</f>
        <v>45609</v>
      </c>
      <c r="E1088" s="43">
        <f t="shared" ref="E1088" si="901">F1088+3</f>
        <v>45606</v>
      </c>
      <c r="F1088" s="43">
        <v>45603</v>
      </c>
      <c r="G1088" s="29">
        <f t="shared" si="872"/>
        <v>45620</v>
      </c>
      <c r="H1088" s="43">
        <f t="shared" ref="H1088" si="902">F1088+27</f>
        <v>45630</v>
      </c>
      <c r="I1088" s="39"/>
      <c r="J1088" s="39"/>
      <c r="K1088" s="5"/>
      <c r="L1088" s="5"/>
      <c r="M1088" s="5"/>
      <c r="N1088" s="5"/>
      <c r="O1088" s="5"/>
      <c r="P1088" s="5"/>
    </row>
    <row r="1089" spans="1:16" hidden="1" x14ac:dyDescent="0.2">
      <c r="A1089" s="85">
        <v>46</v>
      </c>
      <c r="B1089" s="14" t="s">
        <v>1896</v>
      </c>
      <c r="C1089" s="89">
        <f t="shared" ref="C1089" si="903">F1089-7</f>
        <v>45603</v>
      </c>
      <c r="D1089" s="43">
        <f t="shared" ref="D1089" si="904">F1089+6</f>
        <v>45616</v>
      </c>
      <c r="E1089" s="43">
        <f t="shared" ref="E1089" si="905">F1089+3</f>
        <v>45613</v>
      </c>
      <c r="F1089" s="43">
        <v>45610</v>
      </c>
      <c r="G1089" s="29">
        <f t="shared" si="872"/>
        <v>45627</v>
      </c>
      <c r="H1089" s="43">
        <f t="shared" ref="H1089" si="906">F1089+27</f>
        <v>45637</v>
      </c>
      <c r="I1089" s="39"/>
      <c r="J1089" s="39"/>
      <c r="K1089" s="5"/>
      <c r="L1089" s="5"/>
      <c r="M1089" s="5"/>
      <c r="N1089" s="5"/>
      <c r="O1089" s="5"/>
      <c r="P1089" s="5"/>
    </row>
    <row r="1090" spans="1:16" hidden="1" x14ac:dyDescent="0.2">
      <c r="A1090" s="85">
        <v>47</v>
      </c>
      <c r="B1090" s="14" t="s">
        <v>1904</v>
      </c>
      <c r="C1090" s="89">
        <f t="shared" ref="C1090" si="907">F1090-7</f>
        <v>45610</v>
      </c>
      <c r="D1090" s="43">
        <f>F1090+8</f>
        <v>45625</v>
      </c>
      <c r="E1090" s="43">
        <f>F1090+3</f>
        <v>45620</v>
      </c>
      <c r="F1090" s="43">
        <v>45617</v>
      </c>
      <c r="G1090" s="29">
        <f t="shared" si="872"/>
        <v>45634</v>
      </c>
      <c r="H1090" s="43">
        <f t="shared" ref="H1090" si="908">F1090+27</f>
        <v>45644</v>
      </c>
      <c r="I1090" s="39"/>
      <c r="J1090" s="39"/>
      <c r="K1090" s="5"/>
      <c r="L1090" s="5"/>
      <c r="M1090" s="5"/>
      <c r="N1090" s="5"/>
      <c r="O1090" s="5"/>
      <c r="P1090" s="5"/>
    </row>
    <row r="1091" spans="1:16" hidden="1" x14ac:dyDescent="0.2">
      <c r="A1091" s="85">
        <v>48</v>
      </c>
      <c r="B1091" s="14" t="s">
        <v>1917</v>
      </c>
      <c r="C1091" s="89">
        <f t="shared" ref="C1091:C1092" si="909">F1091-7</f>
        <v>45617</v>
      </c>
      <c r="D1091" s="43">
        <f t="shared" ref="D1091" si="910">F1091+6</f>
        <v>45630</v>
      </c>
      <c r="E1091" s="43">
        <f>F1091+3</f>
        <v>45627</v>
      </c>
      <c r="F1091" s="43">
        <v>45624</v>
      </c>
      <c r="G1091" s="29">
        <f t="shared" si="872"/>
        <v>45641</v>
      </c>
      <c r="H1091" s="43">
        <f t="shared" ref="H1091:H1092" si="911">F1091+27</f>
        <v>45651</v>
      </c>
      <c r="I1091" s="39"/>
      <c r="J1091" s="39"/>
      <c r="K1091" s="5"/>
      <c r="L1091" s="5"/>
      <c r="M1091" s="5"/>
      <c r="N1091" s="5"/>
      <c r="O1091" s="5"/>
      <c r="P1091" s="5"/>
    </row>
    <row r="1092" spans="1:16" s="190" customFormat="1" hidden="1" x14ac:dyDescent="0.2">
      <c r="A1092" s="184">
        <v>49</v>
      </c>
      <c r="B1092" s="185" t="s">
        <v>1918</v>
      </c>
      <c r="C1092" s="186">
        <f t="shared" si="909"/>
        <v>45624</v>
      </c>
      <c r="D1092" s="187">
        <f>F1092+6</f>
        <v>45637</v>
      </c>
      <c r="E1092" s="187">
        <f t="shared" ref="E1092" si="912">F1092+3</f>
        <v>45634</v>
      </c>
      <c r="F1092" s="187">
        <v>45631</v>
      </c>
      <c r="G1092" s="178">
        <f t="shared" si="872"/>
        <v>45648</v>
      </c>
      <c r="H1092" s="187">
        <f t="shared" si="911"/>
        <v>45658</v>
      </c>
      <c r="I1092" s="188"/>
      <c r="J1092" s="188"/>
      <c r="K1092" s="189"/>
      <c r="L1092" s="189"/>
      <c r="M1092" s="189"/>
      <c r="N1092" s="189"/>
      <c r="O1092" s="189"/>
      <c r="P1092" s="189"/>
    </row>
    <row r="1093" spans="1:16" hidden="1" x14ac:dyDescent="0.2">
      <c r="A1093" s="45">
        <v>50</v>
      </c>
      <c r="B1093" s="33" t="s">
        <v>1942</v>
      </c>
      <c r="C1093" s="46">
        <f t="shared" ref="C1093" si="913">F1093-7</f>
        <v>45631</v>
      </c>
      <c r="D1093" s="47">
        <f>F1093+6</f>
        <v>45644</v>
      </c>
      <c r="E1093" s="47">
        <f t="shared" ref="E1093" si="914">F1093+3</f>
        <v>45641</v>
      </c>
      <c r="F1093" s="47">
        <v>45638</v>
      </c>
      <c r="G1093" s="47">
        <f t="shared" si="872"/>
        <v>45655</v>
      </c>
      <c r="H1093" s="47">
        <f t="shared" ref="H1093" si="915">F1093+27</f>
        <v>45665</v>
      </c>
      <c r="I1093" s="39"/>
      <c r="J1093" s="39"/>
      <c r="K1093" s="5"/>
      <c r="L1093" s="5"/>
      <c r="M1093" s="5"/>
      <c r="N1093" s="5"/>
      <c r="O1093" s="5"/>
      <c r="P1093" s="5"/>
    </row>
    <row r="1094" spans="1:16" hidden="1" x14ac:dyDescent="0.2">
      <c r="A1094" s="42">
        <v>51</v>
      </c>
      <c r="B1094" s="34" t="s">
        <v>1951</v>
      </c>
      <c r="C1094" s="122">
        <f t="shared" ref="C1094:C1102" si="916">F1094-7</f>
        <v>45638</v>
      </c>
      <c r="D1094" s="48">
        <f>F1094+6</f>
        <v>45651</v>
      </c>
      <c r="E1094" s="48">
        <f t="shared" ref="E1094" si="917">F1094+3</f>
        <v>45648</v>
      </c>
      <c r="F1094" s="48">
        <v>45645</v>
      </c>
      <c r="G1094" s="48">
        <f t="shared" si="872"/>
        <v>45662</v>
      </c>
      <c r="H1094" s="48">
        <f t="shared" ref="H1094" si="918">F1094+27</f>
        <v>45672</v>
      </c>
      <c r="I1094" s="39"/>
      <c r="J1094" s="39"/>
      <c r="K1094" s="5"/>
      <c r="L1094" s="5"/>
      <c r="M1094" s="5"/>
      <c r="N1094" s="5"/>
      <c r="O1094" s="5"/>
      <c r="P1094" s="5"/>
    </row>
    <row r="1095" spans="1:16" hidden="1" x14ac:dyDescent="0.2">
      <c r="A1095" s="42">
        <v>52</v>
      </c>
      <c r="B1095" s="34" t="s">
        <v>1968</v>
      </c>
      <c r="C1095" s="122">
        <f t="shared" si="916"/>
        <v>45645</v>
      </c>
      <c r="D1095" s="48">
        <f>F1095+8</f>
        <v>45660</v>
      </c>
      <c r="E1095" s="48">
        <f>F1095+5</f>
        <v>45657</v>
      </c>
      <c r="F1095" s="48">
        <v>45652</v>
      </c>
      <c r="G1095" s="48">
        <f t="shared" si="872"/>
        <v>45669</v>
      </c>
      <c r="H1095" s="48">
        <f t="shared" ref="H1095" si="919">F1095+27</f>
        <v>45679</v>
      </c>
      <c r="I1095" s="39"/>
      <c r="J1095" s="39"/>
      <c r="K1095" s="5"/>
      <c r="L1095" s="5"/>
      <c r="M1095" s="5"/>
      <c r="N1095" s="5"/>
      <c r="O1095" s="5"/>
      <c r="P1095" s="5"/>
    </row>
    <row r="1096" spans="1:16" hidden="1" x14ac:dyDescent="0.2">
      <c r="A1096" s="42">
        <v>1</v>
      </c>
      <c r="B1096" s="34" t="s">
        <v>1971</v>
      </c>
      <c r="C1096" s="122">
        <f t="shared" si="916"/>
        <v>45656</v>
      </c>
      <c r="D1096" s="48">
        <v>45299</v>
      </c>
      <c r="E1096" s="48">
        <f t="shared" ref="E1096" si="920">F1096+3</f>
        <v>45666</v>
      </c>
      <c r="F1096" s="48">
        <v>45663</v>
      </c>
      <c r="G1096" s="48">
        <f t="shared" si="872"/>
        <v>45680</v>
      </c>
      <c r="H1096" s="48">
        <v>45322</v>
      </c>
      <c r="I1096" s="39"/>
      <c r="J1096" s="39"/>
      <c r="K1096" s="5"/>
      <c r="L1096" s="5"/>
      <c r="M1096" s="5"/>
      <c r="N1096" s="5"/>
      <c r="O1096" s="5"/>
      <c r="P1096" s="5"/>
    </row>
    <row r="1097" spans="1:16" hidden="1" x14ac:dyDescent="0.2">
      <c r="A1097" s="42">
        <v>2</v>
      </c>
      <c r="B1097" s="40" t="s">
        <v>1982</v>
      </c>
      <c r="C1097" s="122">
        <f t="shared" si="916"/>
        <v>45663</v>
      </c>
      <c r="D1097" s="48">
        <f>F1097+7</f>
        <v>45677</v>
      </c>
      <c r="E1097" s="48">
        <f>F1097+3</f>
        <v>45673</v>
      </c>
      <c r="F1097" s="48">
        <f>F1096+7</f>
        <v>45670</v>
      </c>
      <c r="G1097" s="48">
        <f t="shared" si="872"/>
        <v>45687</v>
      </c>
      <c r="H1097" s="48">
        <v>45326</v>
      </c>
      <c r="I1097" s="39"/>
      <c r="J1097" s="39"/>
      <c r="K1097" s="5"/>
      <c r="L1097" s="5"/>
      <c r="M1097" s="5"/>
      <c r="N1097" s="5"/>
      <c r="O1097" s="5"/>
      <c r="P1097" s="5"/>
    </row>
    <row r="1098" spans="1:16" hidden="1" x14ac:dyDescent="0.2">
      <c r="A1098" s="42">
        <v>3</v>
      </c>
      <c r="B1098" s="34" t="s">
        <v>1983</v>
      </c>
      <c r="C1098" s="122">
        <f t="shared" si="916"/>
        <v>45670</v>
      </c>
      <c r="D1098" s="48">
        <f>F1098+6</f>
        <v>45683</v>
      </c>
      <c r="E1098" s="48">
        <f>F1098+3</f>
        <v>45680</v>
      </c>
      <c r="F1098" s="48">
        <f>F1097+7</f>
        <v>45677</v>
      </c>
      <c r="G1098" s="48">
        <f t="shared" si="872"/>
        <v>45694</v>
      </c>
      <c r="H1098" s="48">
        <f t="shared" ref="H1098" si="921">F1098+27</f>
        <v>45704</v>
      </c>
      <c r="I1098" s="39"/>
      <c r="J1098" s="39"/>
      <c r="K1098" s="5"/>
      <c r="L1098" s="5"/>
      <c r="M1098" s="5"/>
      <c r="N1098" s="5"/>
      <c r="O1098" s="5"/>
      <c r="P1098" s="5"/>
    </row>
    <row r="1099" spans="1:16" hidden="1" x14ac:dyDescent="0.2">
      <c r="A1099" s="42">
        <v>4</v>
      </c>
      <c r="B1099" s="34" t="s">
        <v>1973</v>
      </c>
      <c r="C1099" s="122">
        <f t="shared" si="916"/>
        <v>45673</v>
      </c>
      <c r="D1099" s="48">
        <f t="shared" ref="D1099" si="922">F1099+7</f>
        <v>45687</v>
      </c>
      <c r="E1099" s="48">
        <f t="shared" ref="E1099" si="923">F1099+4</f>
        <v>45684</v>
      </c>
      <c r="F1099" s="48">
        <v>45680</v>
      </c>
      <c r="G1099" s="48">
        <f t="shared" si="872"/>
        <v>45697</v>
      </c>
      <c r="H1099" s="48">
        <f t="shared" ref="H1099" si="924">F1099+27</f>
        <v>45707</v>
      </c>
      <c r="I1099" s="39"/>
      <c r="J1099" s="39"/>
      <c r="K1099" s="5"/>
      <c r="L1099" s="5"/>
      <c r="M1099" s="5"/>
      <c r="N1099" s="5"/>
      <c r="O1099" s="5"/>
      <c r="P1099" s="5"/>
    </row>
    <row r="1100" spans="1:16" hidden="1" x14ac:dyDescent="0.2">
      <c r="A1100" s="42">
        <v>5</v>
      </c>
      <c r="B1100" s="40" t="s">
        <v>1994</v>
      </c>
      <c r="C1100" s="122">
        <f t="shared" si="916"/>
        <v>45680</v>
      </c>
      <c r="D1100" s="48">
        <f>F1100+6</f>
        <v>45693</v>
      </c>
      <c r="E1100" s="48">
        <f>F1100+3</f>
        <v>45690</v>
      </c>
      <c r="F1100" s="48">
        <v>45687</v>
      </c>
      <c r="G1100" s="48">
        <f t="shared" si="872"/>
        <v>45704</v>
      </c>
      <c r="H1100" s="48">
        <f>F1100+27</f>
        <v>45714</v>
      </c>
      <c r="I1100" s="39"/>
      <c r="J1100" s="39"/>
      <c r="K1100" s="5"/>
      <c r="L1100" s="5"/>
      <c r="M1100" s="5"/>
      <c r="N1100" s="5"/>
      <c r="O1100" s="5"/>
      <c r="P1100" s="5"/>
    </row>
    <row r="1101" spans="1:16" hidden="1" x14ac:dyDescent="0.2">
      <c r="A1101" s="42">
        <v>6</v>
      </c>
      <c r="B1101" s="40" t="s">
        <v>7</v>
      </c>
      <c r="C1101" s="122"/>
      <c r="D1101" s="48"/>
      <c r="E1101" s="48"/>
      <c r="F1101" s="48"/>
      <c r="G1101" s="48"/>
      <c r="H1101" s="49">
        <f t="shared" ref="H1101:H1103" si="925">F1101+27</f>
        <v>27</v>
      </c>
      <c r="I1101" s="39"/>
      <c r="J1101" s="39"/>
      <c r="K1101" s="5"/>
      <c r="L1101" s="5"/>
      <c r="M1101" s="5"/>
      <c r="N1101" s="5"/>
      <c r="O1101" s="5"/>
      <c r="P1101" s="5"/>
    </row>
    <row r="1102" spans="1:16" hidden="1" x14ac:dyDescent="0.2">
      <c r="A1102" s="42">
        <v>7</v>
      </c>
      <c r="B1102" s="40" t="s">
        <v>2033</v>
      </c>
      <c r="C1102" s="122">
        <f t="shared" si="916"/>
        <v>45697</v>
      </c>
      <c r="D1102" s="48">
        <f t="shared" ref="D1102" si="926">F1102+6</f>
        <v>45710</v>
      </c>
      <c r="E1102" s="48">
        <f t="shared" ref="E1102" si="927">F1102+3</f>
        <v>45707</v>
      </c>
      <c r="F1102" s="48">
        <v>45704</v>
      </c>
      <c r="G1102" s="48">
        <f t="shared" ref="G1102:G1140" si="928">F1102+17</f>
        <v>45721</v>
      </c>
      <c r="H1102" s="48">
        <f t="shared" si="925"/>
        <v>45731</v>
      </c>
      <c r="I1102" s="39"/>
      <c r="J1102" s="39"/>
      <c r="K1102" s="5"/>
      <c r="L1102" s="5"/>
      <c r="M1102" s="5"/>
      <c r="N1102" s="5"/>
      <c r="O1102" s="5"/>
      <c r="P1102" s="5"/>
    </row>
    <row r="1103" spans="1:16" hidden="1" x14ac:dyDescent="0.2">
      <c r="A1103" s="42">
        <v>8</v>
      </c>
      <c r="B1103" s="34" t="s">
        <v>2006</v>
      </c>
      <c r="C1103" s="122">
        <f t="shared" ref="C1103" si="929">F1103-7</f>
        <v>45704</v>
      </c>
      <c r="D1103" s="48">
        <f t="shared" ref="D1103" si="930">F1103+6</f>
        <v>45717</v>
      </c>
      <c r="E1103" s="48">
        <f t="shared" ref="E1103" si="931">F1103+3</f>
        <v>45714</v>
      </c>
      <c r="F1103" s="48">
        <f t="shared" ref="F1103:F1107" si="932">F1102+7</f>
        <v>45711</v>
      </c>
      <c r="G1103" s="48">
        <f t="shared" si="928"/>
        <v>45728</v>
      </c>
      <c r="H1103" s="48">
        <f t="shared" si="925"/>
        <v>45738</v>
      </c>
      <c r="I1103" s="39"/>
      <c r="J1103" s="39"/>
      <c r="K1103" s="5"/>
      <c r="L1103" s="5"/>
      <c r="M1103" s="5"/>
      <c r="N1103" s="5"/>
      <c r="O1103" s="5"/>
      <c r="P1103" s="5"/>
    </row>
    <row r="1104" spans="1:16" hidden="1" x14ac:dyDescent="0.2">
      <c r="A1104" s="42">
        <v>9</v>
      </c>
      <c r="B1104" s="34" t="s">
        <v>2011</v>
      </c>
      <c r="C1104" s="122">
        <f t="shared" ref="C1104:C1108" si="933">F1104-7</f>
        <v>45711</v>
      </c>
      <c r="D1104" s="48">
        <f t="shared" ref="D1104:D1105" si="934">F1104+6</f>
        <v>45724</v>
      </c>
      <c r="E1104" s="48">
        <f t="shared" ref="E1104:E1105" si="935">F1104+3</f>
        <v>45721</v>
      </c>
      <c r="F1104" s="48">
        <f t="shared" si="932"/>
        <v>45718</v>
      </c>
      <c r="G1104" s="48">
        <f t="shared" si="928"/>
        <v>45735</v>
      </c>
      <c r="H1104" s="48">
        <f t="shared" ref="H1104:H1105" si="936">F1104+27</f>
        <v>45745</v>
      </c>
      <c r="I1104" s="39"/>
      <c r="J1104" s="39"/>
      <c r="K1104" s="5"/>
      <c r="L1104" s="5"/>
      <c r="M1104" s="5"/>
      <c r="N1104" s="5"/>
      <c r="O1104" s="5"/>
      <c r="P1104" s="5"/>
    </row>
    <row r="1105" spans="1:16" hidden="1" x14ac:dyDescent="0.2">
      <c r="A1105" s="42">
        <v>10</v>
      </c>
      <c r="B1105" s="34" t="s">
        <v>2032</v>
      </c>
      <c r="C1105" s="122">
        <f t="shared" si="933"/>
        <v>45718</v>
      </c>
      <c r="D1105" s="48">
        <f t="shared" si="934"/>
        <v>45731</v>
      </c>
      <c r="E1105" s="48">
        <f t="shared" si="935"/>
        <v>45728</v>
      </c>
      <c r="F1105" s="48">
        <f t="shared" si="932"/>
        <v>45725</v>
      </c>
      <c r="G1105" s="48">
        <f t="shared" si="928"/>
        <v>45742</v>
      </c>
      <c r="H1105" s="48">
        <f t="shared" si="936"/>
        <v>45752</v>
      </c>
      <c r="I1105" s="39"/>
      <c r="J1105" s="39"/>
      <c r="K1105" s="5"/>
      <c r="L1105" s="5"/>
      <c r="M1105" s="5"/>
      <c r="N1105" s="5"/>
      <c r="O1105" s="5"/>
      <c r="P1105" s="5"/>
    </row>
    <row r="1106" spans="1:16" hidden="1" x14ac:dyDescent="0.2">
      <c r="A1106" s="42">
        <v>11</v>
      </c>
      <c r="B1106" s="34" t="s">
        <v>7</v>
      </c>
      <c r="C1106" s="52">
        <f t="shared" si="933"/>
        <v>45725</v>
      </c>
      <c r="D1106" s="49">
        <f t="shared" ref="D1106" si="937">F1106+6</f>
        <v>45738</v>
      </c>
      <c r="E1106" s="49">
        <f t="shared" ref="E1106" si="938">F1106+3</f>
        <v>45735</v>
      </c>
      <c r="F1106" s="49">
        <f t="shared" si="932"/>
        <v>45732</v>
      </c>
      <c r="G1106" s="49">
        <f t="shared" si="928"/>
        <v>45749</v>
      </c>
      <c r="H1106" s="49">
        <f t="shared" ref="H1106" si="939">F1106+27</f>
        <v>45759</v>
      </c>
      <c r="I1106" s="39"/>
      <c r="J1106" s="39"/>
      <c r="K1106" s="5"/>
      <c r="L1106" s="5"/>
      <c r="M1106" s="5"/>
      <c r="N1106" s="5"/>
      <c r="O1106" s="5"/>
      <c r="P1106" s="5"/>
    </row>
    <row r="1107" spans="1:16" hidden="1" x14ac:dyDescent="0.2">
      <c r="A1107" s="42">
        <v>12</v>
      </c>
      <c r="B1107" s="34" t="s">
        <v>2090</v>
      </c>
      <c r="C1107" s="122">
        <f t="shared" si="933"/>
        <v>45732</v>
      </c>
      <c r="D1107" s="48">
        <f t="shared" ref="D1107" si="940">F1107+6</f>
        <v>45745</v>
      </c>
      <c r="E1107" s="48">
        <f t="shared" ref="E1107" si="941">F1107+3</f>
        <v>45742</v>
      </c>
      <c r="F1107" s="48">
        <f t="shared" si="932"/>
        <v>45739</v>
      </c>
      <c r="G1107" s="48">
        <f t="shared" si="928"/>
        <v>45756</v>
      </c>
      <c r="H1107" s="48">
        <f t="shared" ref="H1107" si="942">F1107+27</f>
        <v>45766</v>
      </c>
      <c r="I1107" s="39"/>
      <c r="J1107" s="39"/>
      <c r="K1107" s="5"/>
      <c r="L1107" s="5"/>
      <c r="M1107" s="5"/>
      <c r="N1107" s="5"/>
      <c r="O1107" s="5"/>
      <c r="P1107" s="5"/>
    </row>
    <row r="1108" spans="1:16" hidden="1" x14ac:dyDescent="0.2">
      <c r="A1108" s="42">
        <v>13</v>
      </c>
      <c r="B1108" s="34" t="s">
        <v>2089</v>
      </c>
      <c r="C1108" s="122">
        <f t="shared" si="933"/>
        <v>45736</v>
      </c>
      <c r="D1108" s="48">
        <f t="shared" ref="D1108" si="943">F1108+6</f>
        <v>45749</v>
      </c>
      <c r="E1108" s="48">
        <f t="shared" ref="E1108" si="944">F1108+3</f>
        <v>45746</v>
      </c>
      <c r="F1108" s="48">
        <f>F1107+4</f>
        <v>45743</v>
      </c>
      <c r="G1108" s="48">
        <f t="shared" si="928"/>
        <v>45760</v>
      </c>
      <c r="H1108" s="48">
        <f t="shared" ref="H1108" si="945">F1108+27</f>
        <v>45770</v>
      </c>
      <c r="I1108" s="39"/>
      <c r="J1108" s="39"/>
      <c r="K1108" s="5"/>
      <c r="L1108" s="5"/>
      <c r="M1108" s="5"/>
      <c r="N1108" s="5"/>
      <c r="O1108" s="5"/>
      <c r="P1108" s="5"/>
    </row>
    <row r="1109" spans="1:16" hidden="1" x14ac:dyDescent="0.2">
      <c r="A1109" s="42">
        <v>14</v>
      </c>
      <c r="B1109" s="34" t="s">
        <v>2088</v>
      </c>
      <c r="C1109" s="122">
        <f t="shared" ref="C1109:C1114" si="946">F1109-7</f>
        <v>45740</v>
      </c>
      <c r="D1109" s="48">
        <f t="shared" ref="D1109" si="947">F1109+6</f>
        <v>45753</v>
      </c>
      <c r="E1109" s="48">
        <f t="shared" ref="E1109" si="948">F1109+3</f>
        <v>45750</v>
      </c>
      <c r="F1109" s="48">
        <f>F1108+4</f>
        <v>45747</v>
      </c>
      <c r="G1109" s="48">
        <f t="shared" si="928"/>
        <v>45764</v>
      </c>
      <c r="H1109" s="48">
        <f t="shared" ref="H1109" si="949">F1109+27</f>
        <v>45774</v>
      </c>
      <c r="I1109" s="39"/>
      <c r="J1109" s="39"/>
      <c r="K1109" s="5"/>
      <c r="L1109" s="5"/>
      <c r="M1109" s="5"/>
      <c r="N1109" s="5"/>
      <c r="O1109" s="5"/>
      <c r="P1109" s="5"/>
    </row>
    <row r="1110" spans="1:16" hidden="1" x14ac:dyDescent="0.2">
      <c r="A1110" s="42">
        <v>15</v>
      </c>
      <c r="B1110" s="34" t="s">
        <v>2099</v>
      </c>
      <c r="C1110" s="122">
        <f t="shared" si="946"/>
        <v>45753</v>
      </c>
      <c r="D1110" s="48">
        <f t="shared" ref="D1110" si="950">F1110+6</f>
        <v>45766</v>
      </c>
      <c r="E1110" s="48">
        <f t="shared" ref="E1110" si="951">F1110+3</f>
        <v>45763</v>
      </c>
      <c r="F1110" s="48">
        <v>45760</v>
      </c>
      <c r="G1110" s="48">
        <f t="shared" si="928"/>
        <v>45777</v>
      </c>
      <c r="H1110" s="48">
        <f t="shared" ref="H1110" si="952">F1110+27</f>
        <v>45787</v>
      </c>
      <c r="I1110" s="39"/>
      <c r="J1110" s="39"/>
      <c r="K1110" s="5"/>
      <c r="L1110" s="5"/>
      <c r="M1110" s="5"/>
      <c r="N1110" s="5"/>
      <c r="O1110" s="5"/>
      <c r="P1110" s="5"/>
    </row>
    <row r="1111" spans="1:16" hidden="1" x14ac:dyDescent="0.2">
      <c r="A1111" s="42">
        <v>16</v>
      </c>
      <c r="B1111" s="34" t="s">
        <v>2104</v>
      </c>
      <c r="C1111" s="122">
        <f t="shared" si="946"/>
        <v>45760</v>
      </c>
      <c r="D1111" s="48">
        <f t="shared" ref="D1111" si="953">F1111+6</f>
        <v>45773</v>
      </c>
      <c r="E1111" s="48">
        <f t="shared" ref="E1111" si="954">F1111+3</f>
        <v>45770</v>
      </c>
      <c r="F1111" s="48">
        <f t="shared" ref="F1111:F1112" si="955">F1110+7</f>
        <v>45767</v>
      </c>
      <c r="G1111" s="48">
        <f t="shared" si="928"/>
        <v>45784</v>
      </c>
      <c r="H1111" s="48">
        <f t="shared" ref="H1111" si="956">F1111+27</f>
        <v>45794</v>
      </c>
      <c r="I1111" s="39"/>
      <c r="J1111" s="39"/>
      <c r="K1111" s="5"/>
      <c r="L1111" s="5"/>
      <c r="M1111" s="5"/>
      <c r="N1111" s="5"/>
      <c r="O1111" s="5"/>
      <c r="P1111" s="5"/>
    </row>
    <row r="1112" spans="1:16" hidden="1" x14ac:dyDescent="0.2">
      <c r="A1112" s="42">
        <v>17</v>
      </c>
      <c r="B1112" s="34" t="s">
        <v>2113</v>
      </c>
      <c r="C1112" s="122">
        <f t="shared" si="946"/>
        <v>45767</v>
      </c>
      <c r="D1112" s="48">
        <f t="shared" ref="D1112" si="957">F1112+6</f>
        <v>45780</v>
      </c>
      <c r="E1112" s="48">
        <f t="shared" ref="E1112" si="958">F1112+3</f>
        <v>45777</v>
      </c>
      <c r="F1112" s="48">
        <f t="shared" si="955"/>
        <v>45774</v>
      </c>
      <c r="G1112" s="48">
        <f t="shared" si="928"/>
        <v>45791</v>
      </c>
      <c r="H1112" s="48">
        <f t="shared" ref="H1112" si="959">F1112+27</f>
        <v>45801</v>
      </c>
      <c r="I1112" s="39"/>
      <c r="J1112" s="39"/>
      <c r="K1112" s="5"/>
      <c r="L1112" s="5"/>
      <c r="M1112" s="5"/>
      <c r="N1112" s="5"/>
      <c r="O1112" s="5"/>
      <c r="P1112" s="5"/>
    </row>
    <row r="1113" spans="1:16" hidden="1" x14ac:dyDescent="0.2">
      <c r="A1113" s="42">
        <v>19</v>
      </c>
      <c r="B1113" s="34" t="s">
        <v>2158</v>
      </c>
      <c r="C1113" s="122">
        <f t="shared" si="946"/>
        <v>45780</v>
      </c>
      <c r="D1113" s="48">
        <f>F1113-3</f>
        <v>45784</v>
      </c>
      <c r="E1113" s="48">
        <f>F1113-4</f>
        <v>45783</v>
      </c>
      <c r="F1113" s="48">
        <f>F1112+13</f>
        <v>45787</v>
      </c>
      <c r="G1113" s="48">
        <f t="shared" si="928"/>
        <v>45804</v>
      </c>
      <c r="H1113" s="48">
        <f t="shared" ref="H1113" si="960">F1113+27</f>
        <v>45814</v>
      </c>
      <c r="I1113" s="39"/>
      <c r="J1113" s="39"/>
      <c r="K1113" s="5"/>
      <c r="L1113" s="5"/>
      <c r="M1113" s="5"/>
      <c r="N1113" s="5"/>
      <c r="O1113" s="5"/>
      <c r="P1113" s="5"/>
    </row>
    <row r="1114" spans="1:16" hidden="1" x14ac:dyDescent="0.2">
      <c r="A1114" s="42">
        <v>19</v>
      </c>
      <c r="B1114" s="34" t="s">
        <v>2159</v>
      </c>
      <c r="C1114" s="122">
        <f t="shared" si="946"/>
        <v>45780</v>
      </c>
      <c r="D1114" s="48">
        <f>F1114+7</f>
        <v>45794</v>
      </c>
      <c r="E1114" s="48">
        <f t="shared" ref="E1114" si="961">F1114+3</f>
        <v>45790</v>
      </c>
      <c r="F1114" s="48">
        <f>F1113</f>
        <v>45787</v>
      </c>
      <c r="G1114" s="48">
        <f t="shared" si="928"/>
        <v>45804</v>
      </c>
      <c r="H1114" s="48">
        <f t="shared" ref="H1114" si="962">F1114+27</f>
        <v>45814</v>
      </c>
      <c r="I1114" s="39"/>
      <c r="J1114" s="39"/>
      <c r="K1114" s="5"/>
      <c r="L1114" s="5"/>
      <c r="M1114" s="5"/>
      <c r="N1114" s="5"/>
      <c r="O1114" s="5"/>
      <c r="P1114" s="5"/>
    </row>
    <row r="1115" spans="1:16" hidden="1" x14ac:dyDescent="0.2">
      <c r="A1115" s="42">
        <v>20</v>
      </c>
      <c r="B1115" s="34" t="s">
        <v>2160</v>
      </c>
      <c r="C1115" s="122">
        <f>F1115-7</f>
        <v>45785</v>
      </c>
      <c r="D1115" s="48">
        <f>F1115+4</f>
        <v>45796</v>
      </c>
      <c r="E1115" s="48">
        <f>F1115+5</f>
        <v>45797</v>
      </c>
      <c r="F1115" s="48">
        <f>F1114+5</f>
        <v>45792</v>
      </c>
      <c r="G1115" s="48">
        <f t="shared" si="928"/>
        <v>45809</v>
      </c>
      <c r="H1115" s="48">
        <f t="shared" ref="H1115" si="963">F1115+27</f>
        <v>45819</v>
      </c>
      <c r="I1115" s="39"/>
      <c r="J1115" s="39"/>
      <c r="K1115" s="5"/>
      <c r="L1115" s="5"/>
      <c r="M1115" s="5"/>
      <c r="N1115" s="5"/>
      <c r="O1115" s="5"/>
      <c r="P1115" s="5"/>
    </row>
    <row r="1116" spans="1:16" hidden="1" x14ac:dyDescent="0.2">
      <c r="A1116" s="42">
        <v>21</v>
      </c>
      <c r="B1116" s="34" t="s">
        <v>2142</v>
      </c>
      <c r="C1116" s="122">
        <f t="shared" ref="C1116:C1118" si="964">F1116-7</f>
        <v>45794</v>
      </c>
      <c r="D1116" s="48">
        <f>F1116+5</f>
        <v>45806</v>
      </c>
      <c r="E1116" s="48">
        <f>F1116+4</f>
        <v>45805</v>
      </c>
      <c r="F1116" s="48">
        <f>F1115+9</f>
        <v>45801</v>
      </c>
      <c r="G1116" s="48">
        <f t="shared" si="928"/>
        <v>45818</v>
      </c>
      <c r="H1116" s="48">
        <f t="shared" ref="H1116:H1117" si="965">F1116+27</f>
        <v>45828</v>
      </c>
      <c r="I1116" s="39"/>
      <c r="J1116" s="39"/>
      <c r="K1116" s="5"/>
      <c r="L1116" s="5"/>
      <c r="M1116" s="5"/>
      <c r="N1116" s="5"/>
      <c r="O1116" s="5"/>
      <c r="P1116" s="5"/>
    </row>
    <row r="1117" spans="1:16" hidden="1" x14ac:dyDescent="0.2">
      <c r="A1117" s="42">
        <v>22</v>
      </c>
      <c r="B1117" s="34" t="s">
        <v>2149</v>
      </c>
      <c r="C1117" s="122">
        <f t="shared" si="964"/>
        <v>45801</v>
      </c>
      <c r="D1117" s="48">
        <f>F1117+5</f>
        <v>45813</v>
      </c>
      <c r="E1117" s="48">
        <f>F1117+4</f>
        <v>45812</v>
      </c>
      <c r="F1117" s="48">
        <f t="shared" ref="F1117" si="966">F1116+7</f>
        <v>45808</v>
      </c>
      <c r="G1117" s="48">
        <f t="shared" si="928"/>
        <v>45825</v>
      </c>
      <c r="H1117" s="48">
        <f t="shared" si="965"/>
        <v>45835</v>
      </c>
      <c r="I1117" s="39"/>
      <c r="J1117" s="39"/>
      <c r="K1117" s="5"/>
      <c r="L1117" s="5"/>
      <c r="M1117" s="5"/>
      <c r="N1117" s="5"/>
      <c r="O1117" s="5"/>
      <c r="P1117" s="5"/>
    </row>
    <row r="1118" spans="1:16" hidden="1" x14ac:dyDescent="0.2">
      <c r="A1118" s="42">
        <v>23</v>
      </c>
      <c r="B1118" s="34" t="s">
        <v>2161</v>
      </c>
      <c r="C1118" s="122">
        <f t="shared" si="964"/>
        <v>45808</v>
      </c>
      <c r="D1118" s="48">
        <f>F1118+5</f>
        <v>45820</v>
      </c>
      <c r="E1118" s="48">
        <f>F1118+4</f>
        <v>45819</v>
      </c>
      <c r="F1118" s="48">
        <f>F1117+7</f>
        <v>45815</v>
      </c>
      <c r="G1118" s="48">
        <f t="shared" si="928"/>
        <v>45832</v>
      </c>
      <c r="H1118" s="48">
        <f t="shared" ref="H1118:H1120" si="967">F1118+27</f>
        <v>45842</v>
      </c>
      <c r="I1118" s="39"/>
      <c r="J1118" s="39"/>
      <c r="K1118" s="5"/>
      <c r="L1118" s="5"/>
      <c r="M1118" s="5"/>
      <c r="N1118" s="5"/>
      <c r="O1118" s="5"/>
      <c r="P1118" s="5"/>
    </row>
    <row r="1119" spans="1:16" hidden="1" x14ac:dyDescent="0.2">
      <c r="A1119" s="42">
        <v>24</v>
      </c>
      <c r="B1119" s="34" t="s">
        <v>2231</v>
      </c>
      <c r="C1119" s="122">
        <f>F1119-7</f>
        <v>45815</v>
      </c>
      <c r="D1119" s="48"/>
      <c r="E1119" s="48">
        <v>45816</v>
      </c>
      <c r="F1119" s="48">
        <v>45822</v>
      </c>
      <c r="G1119" s="48">
        <f t="shared" si="928"/>
        <v>45839</v>
      </c>
      <c r="H1119" s="48">
        <f>F1119+27</f>
        <v>45849</v>
      </c>
      <c r="I1119" s="39"/>
      <c r="J1119" s="39"/>
      <c r="K1119" s="5"/>
      <c r="L1119" s="5"/>
      <c r="M1119" s="5"/>
      <c r="N1119" s="5"/>
      <c r="O1119" s="5"/>
      <c r="P1119" s="5"/>
    </row>
    <row r="1120" spans="1:16" hidden="1" x14ac:dyDescent="0.2">
      <c r="A1120" s="42">
        <v>25</v>
      </c>
      <c r="B1120" s="34" t="s">
        <v>2162</v>
      </c>
      <c r="C1120" s="122">
        <f t="shared" ref="C1120:C1123" si="968">F1120-7</f>
        <v>45823</v>
      </c>
      <c r="D1120" s="48">
        <f>F1120+5</f>
        <v>45835</v>
      </c>
      <c r="E1120" s="48">
        <f>F1120+4</f>
        <v>45834</v>
      </c>
      <c r="F1120" s="48">
        <f>F1119+8</f>
        <v>45830</v>
      </c>
      <c r="G1120" s="48">
        <f t="shared" si="928"/>
        <v>45847</v>
      </c>
      <c r="H1120" s="48">
        <f t="shared" si="967"/>
        <v>45857</v>
      </c>
      <c r="I1120" s="39"/>
      <c r="J1120" s="39"/>
      <c r="K1120" s="5"/>
      <c r="L1120" s="5"/>
      <c r="M1120" s="5"/>
      <c r="N1120" s="5"/>
      <c r="O1120" s="5"/>
      <c r="P1120" s="5"/>
    </row>
    <row r="1121" spans="1:16" hidden="1" x14ac:dyDescent="0.2">
      <c r="A1121" s="42">
        <v>26</v>
      </c>
      <c r="B1121" s="34" t="s">
        <v>2193</v>
      </c>
      <c r="C1121" s="122">
        <f t="shared" si="968"/>
        <v>45830</v>
      </c>
      <c r="D1121" s="48">
        <f>F1121+5</f>
        <v>45842</v>
      </c>
      <c r="E1121" s="48">
        <f>F1121+4</f>
        <v>45841</v>
      </c>
      <c r="F1121" s="48">
        <f t="shared" ref="F1121:F1122" si="969">F1120+7</f>
        <v>45837</v>
      </c>
      <c r="G1121" s="48">
        <f t="shared" si="928"/>
        <v>45854</v>
      </c>
      <c r="H1121" s="48">
        <f t="shared" ref="H1121" si="970">F1121+27</f>
        <v>45864</v>
      </c>
      <c r="I1121" s="39"/>
      <c r="J1121" s="39"/>
      <c r="K1121" s="5"/>
      <c r="L1121" s="5"/>
      <c r="M1121" s="5"/>
      <c r="N1121" s="5"/>
      <c r="O1121" s="5"/>
      <c r="P1121" s="5"/>
    </row>
    <row r="1122" spans="1:16" hidden="1" x14ac:dyDescent="0.2">
      <c r="A1122" s="42">
        <v>27</v>
      </c>
      <c r="B1122" s="34" t="s">
        <v>2208</v>
      </c>
      <c r="C1122" s="122">
        <f t="shared" si="968"/>
        <v>45837</v>
      </c>
      <c r="D1122" s="48">
        <f t="shared" ref="D1122" si="971">F1122+5</f>
        <v>45849</v>
      </c>
      <c r="E1122" s="48">
        <f t="shared" ref="E1122" si="972">F1122+4</f>
        <v>45848</v>
      </c>
      <c r="F1122" s="48">
        <f t="shared" si="969"/>
        <v>45844</v>
      </c>
      <c r="G1122" s="48">
        <f t="shared" si="928"/>
        <v>45861</v>
      </c>
      <c r="H1122" s="48">
        <f t="shared" ref="H1122" si="973">F1122+27</f>
        <v>45871</v>
      </c>
      <c r="I1122" s="39"/>
      <c r="J1122" s="39"/>
      <c r="K1122" s="5"/>
      <c r="L1122" s="5"/>
      <c r="M1122" s="5"/>
      <c r="N1122" s="5"/>
      <c r="O1122" s="5"/>
      <c r="P1122" s="5"/>
    </row>
    <row r="1123" spans="1:16" hidden="1" x14ac:dyDescent="0.2">
      <c r="A1123" s="42">
        <v>28</v>
      </c>
      <c r="B1123" s="34" t="s">
        <v>2222</v>
      </c>
      <c r="C1123" s="122">
        <f t="shared" si="968"/>
        <v>45844</v>
      </c>
      <c r="D1123" s="48">
        <f t="shared" ref="D1123" si="974">F1123+5</f>
        <v>45856</v>
      </c>
      <c r="E1123" s="48">
        <f t="shared" ref="E1123" si="975">F1123+4</f>
        <v>45855</v>
      </c>
      <c r="F1123" s="48">
        <f>F1122+7</f>
        <v>45851</v>
      </c>
      <c r="G1123" s="48">
        <f t="shared" si="928"/>
        <v>45868</v>
      </c>
      <c r="H1123" s="48">
        <f t="shared" ref="H1123" si="976">F1123+27</f>
        <v>45878</v>
      </c>
      <c r="I1123" s="39"/>
      <c r="J1123" s="39"/>
      <c r="K1123" s="5"/>
      <c r="L1123" s="5"/>
      <c r="M1123" s="5"/>
      <c r="N1123" s="5"/>
      <c r="O1123" s="5"/>
      <c r="P1123" s="5"/>
    </row>
    <row r="1124" spans="1:16" hidden="1" x14ac:dyDescent="0.2">
      <c r="A1124" s="42">
        <v>29</v>
      </c>
      <c r="B1124" s="34" t="s">
        <v>2241</v>
      </c>
      <c r="C1124" s="122">
        <f t="shared" ref="C1124" si="977">F1124-7</f>
        <v>45851</v>
      </c>
      <c r="D1124" s="48">
        <f t="shared" ref="D1124" si="978">F1124+5</f>
        <v>45863</v>
      </c>
      <c r="E1124" s="48">
        <f t="shared" ref="E1124" si="979">F1124+4</f>
        <v>45862</v>
      </c>
      <c r="F1124" s="48">
        <f t="shared" ref="F1124:F1137" si="980">F1123+7</f>
        <v>45858</v>
      </c>
      <c r="G1124" s="48">
        <f t="shared" si="928"/>
        <v>45875</v>
      </c>
      <c r="H1124" s="48">
        <f t="shared" ref="H1124" si="981">F1124+27</f>
        <v>45885</v>
      </c>
      <c r="I1124" s="39"/>
      <c r="J1124" s="39"/>
      <c r="K1124" s="5"/>
      <c r="L1124" s="5"/>
      <c r="M1124" s="5"/>
      <c r="N1124" s="5"/>
      <c r="O1124" s="5"/>
      <c r="P1124" s="5"/>
    </row>
    <row r="1125" spans="1:16" hidden="1" x14ac:dyDescent="0.2">
      <c r="A1125" s="42">
        <v>30</v>
      </c>
      <c r="B1125" s="34" t="s">
        <v>2250</v>
      </c>
      <c r="C1125" s="122">
        <f t="shared" ref="C1125:C1126" si="982">F1125-7</f>
        <v>45858</v>
      </c>
      <c r="D1125" s="48">
        <f t="shared" ref="D1125:D1126" si="983">F1125+5</f>
        <v>45870</v>
      </c>
      <c r="E1125" s="48">
        <f t="shared" ref="E1125:E1126" si="984">F1125+4</f>
        <v>45869</v>
      </c>
      <c r="F1125" s="48">
        <f t="shared" si="980"/>
        <v>45865</v>
      </c>
      <c r="G1125" s="48">
        <f t="shared" si="928"/>
        <v>45882</v>
      </c>
      <c r="H1125" s="48">
        <f t="shared" ref="H1125:H1126" si="985">F1125+27</f>
        <v>45892</v>
      </c>
      <c r="I1125" s="39"/>
      <c r="J1125" s="39"/>
      <c r="K1125" s="5"/>
      <c r="L1125" s="5"/>
      <c r="M1125" s="5"/>
      <c r="N1125" s="5"/>
      <c r="O1125" s="5"/>
      <c r="P1125" s="5"/>
    </row>
    <row r="1126" spans="1:16" hidden="1" x14ac:dyDescent="0.2">
      <c r="A1126" s="42">
        <v>31</v>
      </c>
      <c r="B1126" s="34" t="s">
        <v>2261</v>
      </c>
      <c r="C1126" s="122">
        <f t="shared" si="982"/>
        <v>45865</v>
      </c>
      <c r="D1126" s="48">
        <f t="shared" si="983"/>
        <v>45877</v>
      </c>
      <c r="E1126" s="48">
        <f t="shared" si="984"/>
        <v>45876</v>
      </c>
      <c r="F1126" s="48">
        <f t="shared" si="980"/>
        <v>45872</v>
      </c>
      <c r="G1126" s="48">
        <f t="shared" si="928"/>
        <v>45889</v>
      </c>
      <c r="H1126" s="48">
        <f t="shared" si="985"/>
        <v>45899</v>
      </c>
      <c r="I1126" s="39"/>
      <c r="J1126" s="39"/>
      <c r="K1126" s="5"/>
      <c r="L1126" s="5"/>
      <c r="M1126" s="5"/>
      <c r="N1126" s="5"/>
      <c r="O1126" s="5"/>
      <c r="P1126" s="5"/>
    </row>
    <row r="1127" spans="1:16" hidden="1" x14ac:dyDescent="0.2">
      <c r="A1127" s="42">
        <v>32</v>
      </c>
      <c r="B1127" s="34" t="s">
        <v>2271</v>
      </c>
      <c r="C1127" s="122">
        <f t="shared" ref="C1127" si="986">F1127-7</f>
        <v>45872</v>
      </c>
      <c r="D1127" s="48">
        <f t="shared" ref="D1127" si="987">F1127+5</f>
        <v>45884</v>
      </c>
      <c r="E1127" s="48">
        <f t="shared" ref="E1127" si="988">F1127+4</f>
        <v>45883</v>
      </c>
      <c r="F1127" s="48">
        <f t="shared" si="980"/>
        <v>45879</v>
      </c>
      <c r="G1127" s="48">
        <f t="shared" si="928"/>
        <v>45896</v>
      </c>
      <c r="H1127" s="48">
        <f t="shared" ref="H1127" si="989">F1127+27</f>
        <v>45906</v>
      </c>
      <c r="I1127" s="39"/>
      <c r="J1127" s="39"/>
      <c r="K1127" s="5"/>
      <c r="L1127" s="5"/>
      <c r="M1127" s="5"/>
      <c r="N1127" s="5"/>
      <c r="O1127" s="5"/>
      <c r="P1127" s="5"/>
    </row>
    <row r="1128" spans="1:16" hidden="1" x14ac:dyDescent="0.2">
      <c r="A1128" s="42">
        <v>33</v>
      </c>
      <c r="B1128" s="34" t="s">
        <v>2280</v>
      </c>
      <c r="C1128" s="122">
        <f t="shared" ref="C1128" si="990">F1128-7</f>
        <v>45879</v>
      </c>
      <c r="D1128" s="48">
        <f t="shared" ref="D1128" si="991">F1128+5</f>
        <v>45891</v>
      </c>
      <c r="E1128" s="48">
        <f t="shared" ref="E1128" si="992">F1128+4</f>
        <v>45890</v>
      </c>
      <c r="F1128" s="48">
        <f t="shared" si="980"/>
        <v>45886</v>
      </c>
      <c r="G1128" s="48">
        <f t="shared" si="928"/>
        <v>45903</v>
      </c>
      <c r="H1128" s="48">
        <f t="shared" ref="H1128" si="993">F1128+27</f>
        <v>45913</v>
      </c>
      <c r="I1128" s="39"/>
      <c r="J1128" s="39"/>
      <c r="K1128" s="5"/>
      <c r="L1128" s="5"/>
      <c r="M1128" s="5"/>
      <c r="N1128" s="5"/>
      <c r="O1128" s="5"/>
      <c r="P1128" s="5"/>
    </row>
    <row r="1129" spans="1:16" hidden="1" x14ac:dyDescent="0.2">
      <c r="A1129" s="42">
        <v>34</v>
      </c>
      <c r="B1129" s="34" t="s">
        <v>2291</v>
      </c>
      <c r="C1129" s="122">
        <f t="shared" ref="C1129" si="994">F1129-7</f>
        <v>45886</v>
      </c>
      <c r="D1129" s="48">
        <f t="shared" ref="D1129" si="995">F1129+5</f>
        <v>45898</v>
      </c>
      <c r="E1129" s="48">
        <f t="shared" ref="E1129" si="996">F1129+4</f>
        <v>45897</v>
      </c>
      <c r="F1129" s="48">
        <f t="shared" si="980"/>
        <v>45893</v>
      </c>
      <c r="G1129" s="48">
        <f t="shared" si="928"/>
        <v>45910</v>
      </c>
      <c r="H1129" s="48">
        <f t="shared" ref="H1129" si="997">F1129+27</f>
        <v>45920</v>
      </c>
      <c r="I1129" s="39"/>
      <c r="J1129" s="39"/>
      <c r="K1129" s="5"/>
      <c r="L1129" s="5"/>
      <c r="M1129" s="5"/>
      <c r="N1129" s="5"/>
      <c r="O1129" s="5"/>
      <c r="P1129" s="5"/>
    </row>
    <row r="1130" spans="1:16" hidden="1" x14ac:dyDescent="0.2">
      <c r="A1130" s="42">
        <v>35</v>
      </c>
      <c r="B1130" s="34" t="s">
        <v>2299</v>
      </c>
      <c r="C1130" s="122">
        <f t="shared" ref="C1130" si="998">F1130-7</f>
        <v>45893</v>
      </c>
      <c r="D1130" s="48">
        <f t="shared" ref="D1130" si="999">F1130+5</f>
        <v>45905</v>
      </c>
      <c r="E1130" s="48">
        <f t="shared" ref="E1130" si="1000">F1130+4</f>
        <v>45904</v>
      </c>
      <c r="F1130" s="48">
        <f t="shared" si="980"/>
        <v>45900</v>
      </c>
      <c r="G1130" s="48">
        <f t="shared" si="928"/>
        <v>45917</v>
      </c>
      <c r="H1130" s="48">
        <f t="shared" ref="H1130" si="1001">F1130+27</f>
        <v>45927</v>
      </c>
      <c r="I1130" s="39"/>
      <c r="J1130" s="39"/>
      <c r="K1130" s="5"/>
      <c r="L1130" s="5"/>
      <c r="M1130" s="5"/>
      <c r="N1130" s="5"/>
      <c r="O1130" s="5"/>
      <c r="P1130" s="5"/>
    </row>
    <row r="1131" spans="1:16" hidden="1" x14ac:dyDescent="0.2">
      <c r="A1131" s="42">
        <v>36</v>
      </c>
      <c r="B1131" s="34" t="s">
        <v>2309</v>
      </c>
      <c r="C1131" s="122">
        <f t="shared" ref="C1131" si="1002">F1131-7</f>
        <v>45900</v>
      </c>
      <c r="D1131" s="48">
        <f t="shared" ref="D1131" si="1003">F1131+5</f>
        <v>45912</v>
      </c>
      <c r="E1131" s="48">
        <f t="shared" ref="E1131" si="1004">F1131+4</f>
        <v>45911</v>
      </c>
      <c r="F1131" s="48">
        <f t="shared" si="980"/>
        <v>45907</v>
      </c>
      <c r="G1131" s="48">
        <f t="shared" si="928"/>
        <v>45924</v>
      </c>
      <c r="H1131" s="48">
        <f t="shared" ref="H1131" si="1005">F1131+27</f>
        <v>45934</v>
      </c>
      <c r="I1131" s="39"/>
      <c r="J1131" s="39"/>
      <c r="K1131" s="5"/>
      <c r="L1131" s="5"/>
      <c r="M1131" s="5"/>
      <c r="N1131" s="5"/>
      <c r="O1131" s="5"/>
      <c r="P1131" s="5"/>
    </row>
    <row r="1132" spans="1:16" hidden="1" x14ac:dyDescent="0.2">
      <c r="A1132" s="42">
        <v>37</v>
      </c>
      <c r="B1132" s="34" t="s">
        <v>2320</v>
      </c>
      <c r="C1132" s="122">
        <f t="shared" ref="C1132" si="1006">F1132-7</f>
        <v>45907</v>
      </c>
      <c r="D1132" s="48">
        <f t="shared" ref="D1132" si="1007">F1132+5</f>
        <v>45919</v>
      </c>
      <c r="E1132" s="48">
        <f t="shared" ref="E1132" si="1008">F1132+4</f>
        <v>45918</v>
      </c>
      <c r="F1132" s="48">
        <f t="shared" si="980"/>
        <v>45914</v>
      </c>
      <c r="G1132" s="48">
        <f t="shared" si="928"/>
        <v>45931</v>
      </c>
      <c r="H1132" s="48">
        <f t="shared" ref="H1132" si="1009">F1132+27</f>
        <v>45941</v>
      </c>
      <c r="I1132" s="39"/>
      <c r="J1132" s="39"/>
      <c r="K1132" s="5"/>
      <c r="L1132" s="5"/>
      <c r="M1132" s="5"/>
      <c r="N1132" s="5"/>
      <c r="O1132" s="5"/>
      <c r="P1132" s="5"/>
    </row>
    <row r="1133" spans="1:16" hidden="1" x14ac:dyDescent="0.2">
      <c r="A1133" s="42">
        <v>38</v>
      </c>
      <c r="B1133" s="34" t="s">
        <v>2339</v>
      </c>
      <c r="C1133" s="122">
        <f t="shared" ref="C1133" si="1010">F1133-7</f>
        <v>45914</v>
      </c>
      <c r="D1133" s="48">
        <f t="shared" ref="D1133" si="1011">F1133+5</f>
        <v>45926</v>
      </c>
      <c r="E1133" s="48">
        <f t="shared" ref="E1133" si="1012">F1133+4</f>
        <v>45925</v>
      </c>
      <c r="F1133" s="48">
        <f t="shared" si="980"/>
        <v>45921</v>
      </c>
      <c r="G1133" s="48">
        <f t="shared" si="928"/>
        <v>45938</v>
      </c>
      <c r="H1133" s="48">
        <f t="shared" ref="H1133" si="1013">F1133+27</f>
        <v>45948</v>
      </c>
      <c r="I1133" s="39"/>
      <c r="J1133" s="39"/>
      <c r="K1133" s="5"/>
      <c r="L1133" s="5"/>
      <c r="M1133" s="5"/>
      <c r="N1133" s="5"/>
      <c r="O1133" s="5"/>
      <c r="P1133" s="5"/>
    </row>
    <row r="1134" spans="1:16" hidden="1" x14ac:dyDescent="0.2">
      <c r="A1134" s="42">
        <v>39</v>
      </c>
      <c r="B1134" s="34" t="s">
        <v>2328</v>
      </c>
      <c r="C1134" s="122">
        <f t="shared" ref="C1134" si="1014">F1134-7</f>
        <v>45921</v>
      </c>
      <c r="D1134" s="48">
        <f t="shared" ref="D1134" si="1015">F1134+5</f>
        <v>45933</v>
      </c>
      <c r="E1134" s="48">
        <f t="shared" ref="E1134" si="1016">F1134+4</f>
        <v>45932</v>
      </c>
      <c r="F1134" s="48">
        <f t="shared" si="980"/>
        <v>45928</v>
      </c>
      <c r="G1134" s="48">
        <f t="shared" si="928"/>
        <v>45945</v>
      </c>
      <c r="H1134" s="48">
        <f t="shared" ref="H1134" si="1017">F1134+27</f>
        <v>45955</v>
      </c>
      <c r="I1134" s="39"/>
      <c r="J1134" s="39"/>
      <c r="K1134" s="5"/>
      <c r="L1134" s="5"/>
      <c r="M1134" s="5"/>
      <c r="N1134" s="5"/>
      <c r="O1134" s="5"/>
      <c r="P1134" s="5"/>
    </row>
    <row r="1135" spans="1:16" hidden="1" x14ac:dyDescent="0.2">
      <c r="A1135" s="42">
        <v>40</v>
      </c>
      <c r="B1135" s="34" t="s">
        <v>2347</v>
      </c>
      <c r="C1135" s="122">
        <f t="shared" ref="C1135:C1136" si="1018">F1135-7</f>
        <v>45928</v>
      </c>
      <c r="D1135" s="48">
        <f t="shared" ref="D1135:D1136" si="1019">F1135+5</f>
        <v>45940</v>
      </c>
      <c r="E1135" s="48">
        <f t="shared" ref="E1135:E1136" si="1020">F1135+4</f>
        <v>45939</v>
      </c>
      <c r="F1135" s="48">
        <f t="shared" si="980"/>
        <v>45935</v>
      </c>
      <c r="G1135" s="48">
        <f t="shared" si="928"/>
        <v>45952</v>
      </c>
      <c r="H1135" s="48">
        <f t="shared" ref="H1135:H1136" si="1021">F1135+27</f>
        <v>45962</v>
      </c>
      <c r="I1135" s="39"/>
      <c r="J1135" s="39"/>
      <c r="K1135" s="5"/>
      <c r="L1135" s="5"/>
      <c r="M1135" s="5"/>
      <c r="N1135" s="5"/>
      <c r="O1135" s="5"/>
      <c r="P1135" s="5"/>
    </row>
    <row r="1136" spans="1:16" hidden="1" x14ac:dyDescent="0.2">
      <c r="A1136" s="42">
        <v>41</v>
      </c>
      <c r="B1136" s="34" t="s">
        <v>2347</v>
      </c>
      <c r="C1136" s="122">
        <f t="shared" si="1018"/>
        <v>45935</v>
      </c>
      <c r="D1136" s="48">
        <f t="shared" si="1019"/>
        <v>45947</v>
      </c>
      <c r="E1136" s="48">
        <f t="shared" si="1020"/>
        <v>45946</v>
      </c>
      <c r="F1136" s="48">
        <f t="shared" si="980"/>
        <v>45942</v>
      </c>
      <c r="G1136" s="48">
        <f t="shared" si="928"/>
        <v>45959</v>
      </c>
      <c r="H1136" s="48">
        <f t="shared" si="1021"/>
        <v>45969</v>
      </c>
      <c r="I1136" s="39"/>
      <c r="J1136" s="39"/>
      <c r="K1136" s="5"/>
      <c r="L1136" s="5"/>
      <c r="M1136" s="5"/>
      <c r="N1136" s="5"/>
      <c r="O1136" s="5"/>
      <c r="P1136" s="5"/>
    </row>
    <row r="1137" spans="1:16" hidden="1" x14ac:dyDescent="0.2">
      <c r="A1137" s="85">
        <v>42</v>
      </c>
      <c r="B1137" s="33" t="s">
        <v>2365</v>
      </c>
      <c r="C1137" s="218">
        <f t="shared" ref="C1137:C1139" si="1022">F1137-7</f>
        <v>45942</v>
      </c>
      <c r="D1137" s="126">
        <f t="shared" ref="D1137" si="1023">F1137+5</f>
        <v>45954</v>
      </c>
      <c r="E1137" s="47">
        <f t="shared" ref="E1137" si="1024">F1137+4</f>
        <v>45953</v>
      </c>
      <c r="F1137" s="47">
        <f t="shared" si="980"/>
        <v>45949</v>
      </c>
      <c r="G1137" s="180">
        <f t="shared" si="928"/>
        <v>45966</v>
      </c>
      <c r="H1137" s="180">
        <f t="shared" ref="H1137" si="1025">F1137+27</f>
        <v>45976</v>
      </c>
      <c r="I1137" s="39"/>
      <c r="J1137" s="39"/>
      <c r="K1137" s="5"/>
      <c r="L1137" s="5"/>
      <c r="M1137" s="5"/>
      <c r="N1137" s="5"/>
      <c r="O1137" s="5"/>
      <c r="P1137" s="5"/>
    </row>
    <row r="1138" spans="1:16" hidden="1" x14ac:dyDescent="0.2">
      <c r="A1138" s="85">
        <v>44</v>
      </c>
      <c r="B1138" s="34" t="s">
        <v>2378</v>
      </c>
      <c r="C1138" s="122">
        <f t="shared" si="1022"/>
        <v>45951</v>
      </c>
      <c r="D1138" s="127">
        <f t="shared" ref="D1138" si="1026">F1138+5</f>
        <v>45963</v>
      </c>
      <c r="E1138" s="48">
        <f t="shared" ref="E1138" si="1027">F1138+4</f>
        <v>45962</v>
      </c>
      <c r="F1138" s="48">
        <f>F1137+9</f>
        <v>45958</v>
      </c>
      <c r="G1138" s="94">
        <f t="shared" si="928"/>
        <v>45975</v>
      </c>
      <c r="H1138" s="48">
        <f>F1138+23</f>
        <v>45981</v>
      </c>
      <c r="I1138" s="39"/>
      <c r="J1138" s="39"/>
      <c r="K1138" s="5"/>
      <c r="L1138" s="5"/>
      <c r="M1138" s="5"/>
      <c r="N1138" s="5"/>
      <c r="O1138" s="5"/>
      <c r="P1138" s="5"/>
    </row>
    <row r="1139" spans="1:16" hidden="1" x14ac:dyDescent="0.2">
      <c r="A1139" s="85">
        <v>44</v>
      </c>
      <c r="B1139" s="34" t="s">
        <v>2386</v>
      </c>
      <c r="C1139" s="122">
        <f t="shared" si="1022"/>
        <v>45956</v>
      </c>
      <c r="D1139" s="127">
        <f t="shared" ref="D1139" si="1028">F1139+5</f>
        <v>45968</v>
      </c>
      <c r="E1139" s="48">
        <f t="shared" ref="E1139" si="1029">F1139+4</f>
        <v>45967</v>
      </c>
      <c r="F1139" s="48">
        <f>F1138+5</f>
        <v>45963</v>
      </c>
      <c r="G1139" s="94">
        <f t="shared" si="928"/>
        <v>45980</v>
      </c>
      <c r="H1139" s="48">
        <f t="shared" ref="H1139:H1143" si="1030">F1139+23</f>
        <v>45986</v>
      </c>
      <c r="I1139" s="39"/>
      <c r="J1139" s="39"/>
      <c r="K1139" s="5"/>
      <c r="L1139" s="5"/>
      <c r="M1139" s="5"/>
      <c r="N1139" s="5"/>
      <c r="O1139" s="5"/>
      <c r="P1139" s="5"/>
    </row>
    <row r="1140" spans="1:16" hidden="1" x14ac:dyDescent="0.2">
      <c r="A1140" s="85">
        <v>45</v>
      </c>
      <c r="B1140" s="34" t="s">
        <v>2387</v>
      </c>
      <c r="C1140" s="122">
        <f>F1140-7</f>
        <v>45963</v>
      </c>
      <c r="D1140" s="127">
        <f>F1140+5</f>
        <v>45975</v>
      </c>
      <c r="E1140" s="48">
        <f>F1140+4</f>
        <v>45974</v>
      </c>
      <c r="F1140" s="48">
        <f>F1139+7</f>
        <v>45970</v>
      </c>
      <c r="G1140" s="94">
        <f t="shared" si="928"/>
        <v>45987</v>
      </c>
      <c r="H1140" s="48">
        <f t="shared" si="1030"/>
        <v>45993</v>
      </c>
      <c r="I1140" s="39"/>
      <c r="J1140" s="39"/>
      <c r="K1140" s="5"/>
      <c r="L1140" s="5"/>
      <c r="M1140" s="5"/>
      <c r="N1140" s="5"/>
      <c r="O1140" s="5"/>
      <c r="P1140" s="5"/>
    </row>
    <row r="1141" spans="1:16" hidden="1" x14ac:dyDescent="0.2">
      <c r="A1141" s="85">
        <v>46</v>
      </c>
      <c r="B1141" s="34" t="s">
        <v>7</v>
      </c>
      <c r="C1141" s="122"/>
      <c r="D1141" s="127"/>
      <c r="E1141" s="48"/>
      <c r="F1141" s="48">
        <f t="shared" ref="F1141:F1142" si="1031">F1140+7</f>
        <v>45977</v>
      </c>
      <c r="G1141" s="94"/>
      <c r="H1141" s="48"/>
      <c r="I1141" s="39"/>
      <c r="J1141" s="39"/>
      <c r="K1141" s="5"/>
      <c r="L1141" s="5"/>
      <c r="M1141" s="5"/>
      <c r="N1141" s="5"/>
      <c r="O1141" s="5"/>
      <c r="P1141" s="5"/>
    </row>
    <row r="1142" spans="1:16" hidden="1" x14ac:dyDescent="0.2">
      <c r="A1142" s="85">
        <v>47</v>
      </c>
      <c r="B1142" s="34" t="s">
        <v>2401</v>
      </c>
      <c r="C1142" s="122">
        <f t="shared" ref="C1142:C1143" si="1032">F1142-7</f>
        <v>45977</v>
      </c>
      <c r="D1142" s="127">
        <f>F1142+5</f>
        <v>45989</v>
      </c>
      <c r="E1142" s="48">
        <f>F1142+4</f>
        <v>45988</v>
      </c>
      <c r="F1142" s="48">
        <f t="shared" si="1031"/>
        <v>45984</v>
      </c>
      <c r="G1142" s="94">
        <f t="shared" ref="G1142:G1154" si="1033">F1142+17</f>
        <v>46001</v>
      </c>
      <c r="H1142" s="48">
        <f t="shared" si="1030"/>
        <v>46007</v>
      </c>
      <c r="I1142" s="39"/>
      <c r="J1142" s="39"/>
      <c r="K1142" s="5"/>
      <c r="L1142" s="5"/>
      <c r="M1142" s="5"/>
      <c r="N1142" s="5"/>
      <c r="O1142" s="5"/>
      <c r="P1142" s="5"/>
    </row>
    <row r="1143" spans="1:16" hidden="1" x14ac:dyDescent="0.2">
      <c r="A1143" s="85">
        <v>48</v>
      </c>
      <c r="B1143" s="34" t="s">
        <v>2467</v>
      </c>
      <c r="C1143" s="122">
        <f t="shared" si="1032"/>
        <v>45984</v>
      </c>
      <c r="D1143" s="127">
        <f>F1143+5</f>
        <v>45996</v>
      </c>
      <c r="E1143" s="48">
        <f>F1143+4</f>
        <v>45995</v>
      </c>
      <c r="F1143" s="48">
        <v>45991</v>
      </c>
      <c r="G1143" s="94">
        <f t="shared" si="1033"/>
        <v>46008</v>
      </c>
      <c r="H1143" s="48">
        <f t="shared" si="1030"/>
        <v>46014</v>
      </c>
      <c r="I1143" s="39"/>
      <c r="J1143" s="39"/>
      <c r="K1143" s="5"/>
      <c r="L1143" s="5"/>
      <c r="M1143" s="5"/>
      <c r="N1143" s="5"/>
      <c r="O1143" s="5"/>
      <c r="P1143" s="5"/>
    </row>
    <row r="1144" spans="1:16" hidden="1" x14ac:dyDescent="0.2">
      <c r="A1144" s="85">
        <v>49</v>
      </c>
      <c r="B1144" s="34" t="s">
        <v>2472</v>
      </c>
      <c r="C1144" s="122">
        <f t="shared" ref="C1144:C1146" si="1034">F1144-7</f>
        <v>45991</v>
      </c>
      <c r="D1144" s="127">
        <f t="shared" ref="D1144:D1146" si="1035">F1144+5</f>
        <v>46003</v>
      </c>
      <c r="E1144" s="48">
        <f t="shared" ref="E1144:E1146" si="1036">F1144+4</f>
        <v>46002</v>
      </c>
      <c r="F1144" s="48">
        <f t="shared" ref="F1144" si="1037">F1143+7</f>
        <v>45998</v>
      </c>
      <c r="G1144" s="94">
        <f t="shared" si="1033"/>
        <v>46015</v>
      </c>
      <c r="H1144" s="48">
        <f t="shared" ref="H1144:H1146" si="1038">F1144+23</f>
        <v>46021</v>
      </c>
      <c r="I1144" s="39"/>
      <c r="J1144" s="39"/>
      <c r="K1144" s="5"/>
      <c r="L1144" s="5"/>
      <c r="M1144" s="5"/>
      <c r="N1144" s="5"/>
      <c r="O1144" s="5"/>
      <c r="P1144" s="5"/>
    </row>
    <row r="1145" spans="1:16" hidden="1" x14ac:dyDescent="0.2">
      <c r="A1145" s="45">
        <v>50</v>
      </c>
      <c r="B1145" s="11" t="s">
        <v>2440</v>
      </c>
      <c r="C1145" s="99">
        <f t="shared" si="1034"/>
        <v>46002</v>
      </c>
      <c r="D1145" s="126">
        <f t="shared" si="1035"/>
        <v>46014</v>
      </c>
      <c r="E1145" s="47">
        <f t="shared" si="1036"/>
        <v>46013</v>
      </c>
      <c r="F1145" s="409">
        <v>46009</v>
      </c>
      <c r="G1145" s="180">
        <f t="shared" si="1033"/>
        <v>46026</v>
      </c>
      <c r="H1145" s="47">
        <f t="shared" si="1038"/>
        <v>46032</v>
      </c>
      <c r="I1145" s="39"/>
      <c r="J1145" s="39"/>
      <c r="K1145" s="5"/>
      <c r="L1145" s="5"/>
      <c r="M1145" s="5"/>
      <c r="N1145" s="5"/>
      <c r="O1145" s="5"/>
      <c r="P1145" s="5"/>
    </row>
    <row r="1146" spans="1:16" hidden="1" x14ac:dyDescent="0.2">
      <c r="A1146" s="42">
        <v>52</v>
      </c>
      <c r="B1146" s="14" t="s">
        <v>2468</v>
      </c>
      <c r="C1146" s="96">
        <f t="shared" si="1034"/>
        <v>46011</v>
      </c>
      <c r="D1146" s="127">
        <f t="shared" si="1035"/>
        <v>46023</v>
      </c>
      <c r="E1146" s="48">
        <f t="shared" si="1036"/>
        <v>46022</v>
      </c>
      <c r="F1146" s="93">
        <v>46018</v>
      </c>
      <c r="G1146" s="94">
        <f t="shared" si="1033"/>
        <v>46035</v>
      </c>
      <c r="H1146" s="48">
        <f t="shared" si="1038"/>
        <v>46041</v>
      </c>
      <c r="I1146" s="39"/>
      <c r="J1146" s="39"/>
      <c r="K1146" s="5"/>
      <c r="L1146" s="5"/>
      <c r="M1146" s="5"/>
      <c r="N1146" s="5"/>
      <c r="O1146" s="5"/>
      <c r="P1146" s="5"/>
    </row>
    <row r="1147" spans="1:16" hidden="1" x14ac:dyDescent="0.2">
      <c r="A1147" s="42">
        <v>1</v>
      </c>
      <c r="B1147" s="5" t="s">
        <v>2483</v>
      </c>
      <c r="C1147" s="96">
        <f t="shared" ref="C1147:C1151" si="1039">F1147-7</f>
        <v>46018</v>
      </c>
      <c r="D1147" s="127">
        <f t="shared" ref="D1147:D1149" si="1040">F1147+5</f>
        <v>46030</v>
      </c>
      <c r="E1147" s="48">
        <f t="shared" ref="E1147:E1150" si="1041">F1147+4</f>
        <v>46029</v>
      </c>
      <c r="F1147" s="93">
        <f>F1146+7</f>
        <v>46025</v>
      </c>
      <c r="G1147" s="94">
        <f t="shared" si="1033"/>
        <v>46042</v>
      </c>
      <c r="H1147" s="48">
        <f t="shared" ref="H1147:H1151" si="1042">F1147+23</f>
        <v>46048</v>
      </c>
      <c r="I1147" s="5"/>
      <c r="J1147" s="5"/>
      <c r="K1147" s="5"/>
      <c r="L1147" s="5"/>
      <c r="M1147" s="5"/>
      <c r="N1147" s="5"/>
    </row>
    <row r="1148" spans="1:16" s="5" customFormat="1" hidden="1" x14ac:dyDescent="0.2">
      <c r="A1148" s="42">
        <v>2</v>
      </c>
      <c r="B1148" s="5" t="s">
        <v>2495</v>
      </c>
      <c r="C1148" s="96">
        <f t="shared" si="1039"/>
        <v>46025</v>
      </c>
      <c r="D1148" s="127">
        <f t="shared" si="1040"/>
        <v>46037</v>
      </c>
      <c r="E1148" s="48">
        <f t="shared" si="1041"/>
        <v>46036</v>
      </c>
      <c r="F1148" s="93">
        <f>+F1147+7</f>
        <v>46032</v>
      </c>
      <c r="G1148" s="94">
        <f t="shared" si="1033"/>
        <v>46049</v>
      </c>
      <c r="H1148" s="48">
        <f t="shared" si="1042"/>
        <v>46055</v>
      </c>
    </row>
    <row r="1149" spans="1:16" hidden="1" x14ac:dyDescent="0.2">
      <c r="A1149" s="204">
        <v>3</v>
      </c>
      <c r="B1149" s="5" t="s">
        <v>2505</v>
      </c>
      <c r="C1149" s="96">
        <f t="shared" si="1039"/>
        <v>46028</v>
      </c>
      <c r="D1149" s="127">
        <f t="shared" si="1040"/>
        <v>46040</v>
      </c>
      <c r="E1149" s="48">
        <f t="shared" si="1041"/>
        <v>46039</v>
      </c>
      <c r="F1149" s="93">
        <f>+F1148+3</f>
        <v>46035</v>
      </c>
      <c r="G1149" s="94">
        <f t="shared" si="1033"/>
        <v>46052</v>
      </c>
      <c r="H1149" s="48">
        <f t="shared" si="1042"/>
        <v>46058</v>
      </c>
      <c r="I1149" s="5"/>
      <c r="J1149" s="5"/>
      <c r="K1149" s="5"/>
      <c r="L1149" s="5"/>
      <c r="M1149" s="5"/>
      <c r="N1149" s="5"/>
    </row>
    <row r="1150" spans="1:16" hidden="1" x14ac:dyDescent="0.2">
      <c r="A1150" s="204">
        <v>3</v>
      </c>
      <c r="B1150" s="5" t="s">
        <v>2515</v>
      </c>
      <c r="C1150" s="96">
        <f t="shared" si="1039"/>
        <v>46031</v>
      </c>
      <c r="D1150" s="127">
        <f>F1150+5</f>
        <v>46043</v>
      </c>
      <c r="E1150" s="48">
        <f t="shared" si="1041"/>
        <v>46042</v>
      </c>
      <c r="F1150" s="93">
        <f>+F1149+3</f>
        <v>46038</v>
      </c>
      <c r="G1150" s="47">
        <f t="shared" si="1033"/>
        <v>46055</v>
      </c>
      <c r="H1150" s="48">
        <f t="shared" si="1042"/>
        <v>46061</v>
      </c>
      <c r="I1150" s="5"/>
      <c r="J1150" s="5"/>
      <c r="K1150" s="5"/>
      <c r="L1150" s="5"/>
      <c r="M1150" s="5"/>
      <c r="N1150" s="5"/>
    </row>
    <row r="1151" spans="1:16" hidden="1" x14ac:dyDescent="0.2">
      <c r="A1151" s="204">
        <v>4</v>
      </c>
      <c r="B1151" s="5" t="s">
        <v>2524</v>
      </c>
      <c r="C1151" s="96">
        <f t="shared" si="1039"/>
        <v>46038</v>
      </c>
      <c r="D1151" s="127">
        <f>+F1151+6</f>
        <v>46051</v>
      </c>
      <c r="E1151" s="47">
        <f>F1151+3</f>
        <v>46048</v>
      </c>
      <c r="F1151" s="47">
        <f>F1150+7</f>
        <v>46045</v>
      </c>
      <c r="G1151" s="48">
        <f t="shared" si="1033"/>
        <v>46062</v>
      </c>
      <c r="H1151" s="48">
        <f t="shared" si="1042"/>
        <v>46068</v>
      </c>
      <c r="I1151" s="5"/>
      <c r="J1151" s="5"/>
      <c r="K1151" s="5"/>
      <c r="L1151" s="5"/>
      <c r="M1151" s="5"/>
      <c r="N1151" s="5"/>
    </row>
    <row r="1152" spans="1:16" hidden="1" x14ac:dyDescent="0.2">
      <c r="A1152" s="204">
        <v>5</v>
      </c>
      <c r="B1152" s="5" t="s">
        <v>2559</v>
      </c>
      <c r="C1152" s="96">
        <f>F1152-7</f>
        <v>46045</v>
      </c>
      <c r="D1152" s="48">
        <f>+F1152+3</f>
        <v>46055</v>
      </c>
      <c r="E1152" s="48">
        <f>F1152+4</f>
        <v>46056</v>
      </c>
      <c r="F1152" s="48">
        <v>46052</v>
      </c>
      <c r="G1152" s="48">
        <f t="shared" si="1033"/>
        <v>46069</v>
      </c>
      <c r="H1152" s="48">
        <f>F1152+23</f>
        <v>46075</v>
      </c>
      <c r="I1152" s="5"/>
      <c r="J1152" s="5"/>
      <c r="K1152" s="5"/>
      <c r="L1152" s="5"/>
      <c r="M1152" s="5"/>
      <c r="N1152" s="5"/>
    </row>
    <row r="1153" spans="1:16" hidden="1" x14ac:dyDescent="0.2">
      <c r="A1153" s="204">
        <v>6</v>
      </c>
      <c r="B1153" s="5" t="s">
        <v>7</v>
      </c>
      <c r="C1153" s="132">
        <f>F1153-7</f>
        <v>46052</v>
      </c>
      <c r="D1153" s="49">
        <f>+F1153+3</f>
        <v>46062</v>
      </c>
      <c r="E1153" s="49">
        <f>F1153+4</f>
        <v>46063</v>
      </c>
      <c r="F1153" s="49">
        <f>+F1152+7</f>
        <v>46059</v>
      </c>
      <c r="G1153" s="49">
        <f t="shared" si="1033"/>
        <v>46076</v>
      </c>
      <c r="H1153" s="49">
        <f>F1153+23</f>
        <v>46082</v>
      </c>
      <c r="I1153" s="5"/>
      <c r="J1153" s="5"/>
      <c r="K1153" s="5"/>
      <c r="L1153" s="5"/>
      <c r="M1153" s="5"/>
      <c r="N1153" s="5"/>
    </row>
    <row r="1154" spans="1:16" hidden="1" x14ac:dyDescent="0.2">
      <c r="A1154" s="204">
        <v>7</v>
      </c>
      <c r="B1154" s="5" t="s">
        <v>2565</v>
      </c>
      <c r="C1154" s="96">
        <f>F1154-7</f>
        <v>46057</v>
      </c>
      <c r="D1154" s="48">
        <f t="shared" ref="D1154" si="1043">+F1154+3</f>
        <v>46067</v>
      </c>
      <c r="E1154" s="48">
        <f t="shared" ref="E1154:E1155" si="1044">F1154+5</f>
        <v>46069</v>
      </c>
      <c r="F1154" s="48">
        <f>+F1153+5</f>
        <v>46064</v>
      </c>
      <c r="G1154" s="48">
        <f t="shared" si="1033"/>
        <v>46081</v>
      </c>
      <c r="H1154" s="48">
        <f>F1154+23</f>
        <v>46087</v>
      </c>
      <c r="I1154" s="5"/>
      <c r="J1154" s="5"/>
      <c r="K1154" s="5"/>
      <c r="L1154" s="5"/>
      <c r="M1154" s="5"/>
      <c r="N1154" s="5"/>
    </row>
    <row r="1155" spans="1:16" hidden="1" x14ac:dyDescent="0.2">
      <c r="A1155" s="45">
        <v>8</v>
      </c>
      <c r="B1155" s="63" t="s">
        <v>2566</v>
      </c>
      <c r="C1155" s="99">
        <f>F1155-7</f>
        <v>46061</v>
      </c>
      <c r="D1155" s="47">
        <f>+F1155+4</f>
        <v>46072</v>
      </c>
      <c r="E1155" s="47">
        <f t="shared" si="1044"/>
        <v>46073</v>
      </c>
      <c r="F1155" s="47">
        <f>+F1154+4</f>
        <v>46068</v>
      </c>
      <c r="G1155" s="47">
        <f t="shared" ref="G1155" si="1045">F1155+17</f>
        <v>46085</v>
      </c>
      <c r="H1155" s="47">
        <f>F1155+23</f>
        <v>46091</v>
      </c>
      <c r="I1155" s="5"/>
      <c r="J1155" s="5"/>
      <c r="K1155" s="5"/>
      <c r="L1155" s="5"/>
      <c r="M1155" s="5"/>
      <c r="N1155" s="5"/>
    </row>
    <row r="1156" spans="1:16" hidden="1" x14ac:dyDescent="0.2">
      <c r="A1156" s="42">
        <v>8</v>
      </c>
      <c r="B1156" s="5" t="s">
        <v>2604</v>
      </c>
      <c r="C1156" s="96">
        <f>F1156-7</f>
        <v>46066</v>
      </c>
      <c r="D1156" s="48">
        <f>+F1156+4</f>
        <v>46077</v>
      </c>
      <c r="E1156" s="48">
        <f t="shared" ref="E1156" si="1046">F1156+5</f>
        <v>46078</v>
      </c>
      <c r="F1156" s="48">
        <f>+F1155+5</f>
        <v>46073</v>
      </c>
      <c r="G1156" s="48">
        <f t="shared" ref="G1156" si="1047">F1156+17</f>
        <v>46090</v>
      </c>
      <c r="H1156" s="48">
        <f>F1156+23</f>
        <v>46096</v>
      </c>
      <c r="I1156" s="5"/>
      <c r="J1156" s="5"/>
      <c r="K1156" s="5"/>
      <c r="L1156" s="5"/>
      <c r="M1156" s="5"/>
      <c r="N1156" s="5"/>
    </row>
    <row r="1157" spans="1:16" x14ac:dyDescent="0.2">
      <c r="A1157" s="42">
        <v>9</v>
      </c>
      <c r="B1157" s="5" t="s">
        <v>2635</v>
      </c>
      <c r="C1157" s="46">
        <f t="shared" ref="C1157:C1161" si="1048">F1157-7</f>
        <v>46074</v>
      </c>
      <c r="D1157" s="48">
        <f t="shared" ref="D1157" si="1049">+F1157+4</f>
        <v>46085</v>
      </c>
      <c r="E1157" s="48">
        <f t="shared" ref="E1157" si="1050">F1157+5</f>
        <v>46086</v>
      </c>
      <c r="F1157" s="48">
        <f>+F1156+8</f>
        <v>46081</v>
      </c>
      <c r="G1157" s="47">
        <f>F1157+18</f>
        <v>46099</v>
      </c>
      <c r="H1157" s="48">
        <f t="shared" ref="H1157" si="1051">F1157+23</f>
        <v>46104</v>
      </c>
      <c r="I1157" s="5"/>
      <c r="J1157" s="5"/>
      <c r="K1157" s="5"/>
      <c r="L1157" s="5"/>
      <c r="M1157" s="5"/>
      <c r="N1157" s="5"/>
    </row>
    <row r="1158" spans="1:16" x14ac:dyDescent="0.2">
      <c r="A1158" s="42">
        <v>10</v>
      </c>
      <c r="B1158" s="5" t="s">
        <v>7</v>
      </c>
      <c r="C1158" s="52">
        <f t="shared" si="1048"/>
        <v>46081</v>
      </c>
      <c r="D1158" s="49">
        <f t="shared" ref="D1158" si="1052">+F1158+4</f>
        <v>46092</v>
      </c>
      <c r="E1158" s="49">
        <f t="shared" ref="E1158:E1159" si="1053">F1158+5</f>
        <v>46093</v>
      </c>
      <c r="F1158" s="49">
        <f>+F1157+7</f>
        <v>46088</v>
      </c>
      <c r="G1158" s="49">
        <f t="shared" ref="G1158:G1161" si="1054">F1158+18</f>
        <v>46106</v>
      </c>
      <c r="H1158" s="49">
        <f>+F1158+14</f>
        <v>46102</v>
      </c>
      <c r="I1158" s="5"/>
      <c r="J1158" s="5"/>
      <c r="K1158" s="5"/>
      <c r="L1158" s="5"/>
      <c r="M1158" s="5"/>
      <c r="N1158" s="5"/>
    </row>
    <row r="1159" spans="1:16" x14ac:dyDescent="0.2">
      <c r="A1159" s="42">
        <v>11</v>
      </c>
      <c r="B1159" s="5" t="s">
        <v>2665</v>
      </c>
      <c r="C1159" s="122">
        <f t="shared" si="1048"/>
        <v>46086</v>
      </c>
      <c r="D1159" s="48">
        <f>+F1159+4</f>
        <v>46097</v>
      </c>
      <c r="E1159" s="48">
        <f t="shared" si="1053"/>
        <v>46098</v>
      </c>
      <c r="F1159" s="48">
        <f>+F1158+5</f>
        <v>46093</v>
      </c>
      <c r="G1159" s="48">
        <f t="shared" si="1054"/>
        <v>46111</v>
      </c>
      <c r="H1159" s="48">
        <f>F1159+25</f>
        <v>46118</v>
      </c>
      <c r="I1159" s="5"/>
      <c r="J1159" s="5"/>
      <c r="K1159" s="5"/>
      <c r="L1159" s="5"/>
      <c r="M1159" s="5"/>
      <c r="N1159" s="5"/>
    </row>
    <row r="1160" spans="1:16" x14ac:dyDescent="0.2">
      <c r="A1160" s="42">
        <v>12</v>
      </c>
      <c r="B1160" t="s">
        <v>2699</v>
      </c>
      <c r="C1160" s="122">
        <f t="shared" si="1048"/>
        <v>46092</v>
      </c>
      <c r="D1160" s="48">
        <f>+F1160+4</f>
        <v>46103</v>
      </c>
      <c r="E1160" s="48">
        <f t="shared" ref="E1160" si="1055">F1160+5</f>
        <v>46104</v>
      </c>
      <c r="F1160" s="48">
        <f>+F1159+6</f>
        <v>46099</v>
      </c>
      <c r="G1160" s="48">
        <f t="shared" si="1054"/>
        <v>46117</v>
      </c>
      <c r="H1160" s="48">
        <f>F1160+23</f>
        <v>46122</v>
      </c>
      <c r="I1160" s="5"/>
      <c r="J1160" s="5"/>
      <c r="K1160" s="5"/>
      <c r="L1160" s="5"/>
      <c r="M1160" s="5"/>
      <c r="N1160" s="5"/>
    </row>
    <row r="1161" spans="1:16" x14ac:dyDescent="0.2">
      <c r="A1161" s="181">
        <v>13</v>
      </c>
      <c r="B1161" s="68" t="s">
        <v>2700</v>
      </c>
      <c r="C1161" s="413">
        <f t="shared" si="1048"/>
        <v>46099</v>
      </c>
      <c r="D1161" s="124">
        <f>+F1161+4</f>
        <v>46110</v>
      </c>
      <c r="E1161" s="124">
        <f t="shared" ref="E1161" si="1056">F1161+5</f>
        <v>46111</v>
      </c>
      <c r="F1161" s="124">
        <f>+F1160+7</f>
        <v>46106</v>
      </c>
      <c r="G1161" s="124">
        <f t="shared" si="1054"/>
        <v>46124</v>
      </c>
      <c r="H1161" s="124">
        <f>F1161+23</f>
        <v>46129</v>
      </c>
      <c r="I1161" s="145"/>
      <c r="J1161" s="214"/>
      <c r="K1161" s="5"/>
      <c r="L1161" s="5"/>
      <c r="M1161" s="5"/>
      <c r="N1161" s="5"/>
      <c r="O1161" s="5"/>
      <c r="P1161" s="5"/>
    </row>
    <row r="1162" spans="1:16" x14ac:dyDescent="0.2">
      <c r="A1162" s="25"/>
      <c r="B1162" s="5"/>
      <c r="C1162" s="82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5"/>
    </row>
    <row r="1163" spans="1:16" x14ac:dyDescent="0.2">
      <c r="A1163" s="370" t="s">
        <v>436</v>
      </c>
      <c r="B1163" s="371" t="s">
        <v>2560</v>
      </c>
      <c r="C1163" s="371"/>
      <c r="D1163" s="372"/>
      <c r="E1163" s="20"/>
      <c r="F1163" s="20"/>
      <c r="G1163" s="20"/>
      <c r="H1163" s="20"/>
      <c r="I1163" s="20"/>
      <c r="J1163" s="5"/>
      <c r="K1163" s="5"/>
      <c r="L1163" s="5"/>
      <c r="M1163" s="5"/>
    </row>
    <row r="1164" spans="1:16" x14ac:dyDescent="0.2">
      <c r="A1164" s="373" t="s">
        <v>435</v>
      </c>
      <c r="B1164" s="360" t="s">
        <v>2461</v>
      </c>
      <c r="C1164" s="360"/>
      <c r="D1164" s="374"/>
      <c r="E1164" s="20"/>
      <c r="F1164" s="20"/>
      <c r="G1164" s="20"/>
      <c r="H1164" s="20"/>
      <c r="I1164" s="20"/>
      <c r="J1164" s="5"/>
      <c r="K1164" s="5"/>
      <c r="L1164" s="5"/>
      <c r="M1164" s="5"/>
    </row>
    <row r="1165" spans="1:16" x14ac:dyDescent="0.2">
      <c r="A1165" s="375" t="s">
        <v>437</v>
      </c>
      <c r="B1165" s="376" t="s">
        <v>2656</v>
      </c>
      <c r="C1165" s="376"/>
      <c r="D1165" s="377"/>
      <c r="E1165" s="20"/>
      <c r="F1165" s="20"/>
      <c r="G1165" s="20"/>
      <c r="H1165" s="20"/>
      <c r="I1165" s="20"/>
      <c r="J1165" s="5"/>
      <c r="K1165" s="5"/>
      <c r="L1165" s="5"/>
      <c r="M1165" s="5"/>
    </row>
    <row r="1166" spans="1:16" ht="5" customHeight="1" x14ac:dyDescent="0.2">
      <c r="A1166" s="5"/>
      <c r="B1166" s="5"/>
      <c r="C1166" s="74"/>
      <c r="D1166" s="20"/>
      <c r="E1166" s="20"/>
      <c r="F1166" s="20"/>
      <c r="G1166" s="20"/>
      <c r="H1166" s="20"/>
      <c r="I1166" s="20"/>
      <c r="J1166" s="5"/>
      <c r="K1166" s="5"/>
      <c r="L1166" s="5"/>
      <c r="M1166" s="5"/>
    </row>
    <row r="1167" spans="1:16" x14ac:dyDescent="0.2">
      <c r="A1167" s="64" t="s">
        <v>434</v>
      </c>
      <c r="B1167" s="64" t="s">
        <v>431</v>
      </c>
      <c r="C1167" s="64" t="s">
        <v>0</v>
      </c>
      <c r="D1167" s="64" t="s">
        <v>1</v>
      </c>
      <c r="E1167" s="64" t="s">
        <v>2422</v>
      </c>
      <c r="F1167" s="64" t="s">
        <v>1533</v>
      </c>
      <c r="G1167" s="64" t="s">
        <v>2423</v>
      </c>
      <c r="H1167" s="207"/>
      <c r="I1167" s="5"/>
      <c r="J1167" s="5"/>
    </row>
    <row r="1168" spans="1:16" hidden="1" x14ac:dyDescent="0.2">
      <c r="A1168" s="109">
        <v>7</v>
      </c>
      <c r="B1168" s="1" t="s">
        <v>1185</v>
      </c>
      <c r="C1168" s="142">
        <f t="shared" ref="C1168:C1173" si="1057">D1168-7</f>
        <v>44970</v>
      </c>
      <c r="D1168" s="143">
        <v>44977</v>
      </c>
      <c r="E1168" s="143">
        <f t="shared" ref="E1168" si="1058">D1168+10</f>
        <v>44987</v>
      </c>
      <c r="F1168" s="143">
        <f t="shared" ref="F1168" si="1059">E1168+10</f>
        <v>44997</v>
      </c>
      <c r="G1168" s="143">
        <f t="shared" ref="G1168" si="1060">F1168+10</f>
        <v>45007</v>
      </c>
      <c r="H1168" s="145"/>
    </row>
    <row r="1169" spans="1:8" hidden="1" x14ac:dyDescent="0.2">
      <c r="A1169" s="109">
        <v>8</v>
      </c>
      <c r="B1169" s="1" t="s">
        <v>1230</v>
      </c>
      <c r="C1169" s="142">
        <f t="shared" si="1057"/>
        <v>44976</v>
      </c>
      <c r="D1169" s="143">
        <f>D1168+6</f>
        <v>44983</v>
      </c>
      <c r="E1169" s="143">
        <f t="shared" ref="E1169:E1214" si="1061">D1169+13</f>
        <v>44996</v>
      </c>
      <c r="F1169" s="143">
        <f t="shared" ref="F1169:F1214" si="1062">D1169+16</f>
        <v>44999</v>
      </c>
      <c r="G1169" s="143">
        <f t="shared" ref="G1169:G1232" si="1063">D1169+19</f>
        <v>45002</v>
      </c>
      <c r="H1169" s="145"/>
    </row>
    <row r="1170" spans="1:8" hidden="1" x14ac:dyDescent="0.2">
      <c r="A1170" s="109">
        <v>9</v>
      </c>
      <c r="B1170" s="1" t="s">
        <v>1226</v>
      </c>
      <c r="C1170" s="142">
        <f t="shared" si="1057"/>
        <v>44983</v>
      </c>
      <c r="D1170" s="143">
        <f t="shared" ref="D1170:D1245" si="1064">D1169+7</f>
        <v>44990</v>
      </c>
      <c r="E1170" s="143">
        <f t="shared" si="1061"/>
        <v>45003</v>
      </c>
      <c r="F1170" s="143">
        <f t="shared" si="1062"/>
        <v>45006</v>
      </c>
      <c r="G1170" s="143">
        <f t="shared" si="1063"/>
        <v>45009</v>
      </c>
      <c r="H1170" s="145"/>
    </row>
    <row r="1171" spans="1:8" hidden="1" x14ac:dyDescent="0.2">
      <c r="A1171" s="109">
        <v>10</v>
      </c>
      <c r="B1171" s="1" t="s">
        <v>1227</v>
      </c>
      <c r="C1171" s="142">
        <f t="shared" si="1057"/>
        <v>44990</v>
      </c>
      <c r="D1171" s="143">
        <f t="shared" si="1064"/>
        <v>44997</v>
      </c>
      <c r="E1171" s="143">
        <f t="shared" si="1061"/>
        <v>45010</v>
      </c>
      <c r="F1171" s="143">
        <f t="shared" si="1062"/>
        <v>45013</v>
      </c>
      <c r="G1171" s="143">
        <f t="shared" si="1063"/>
        <v>45016</v>
      </c>
      <c r="H1171" s="145"/>
    </row>
    <row r="1172" spans="1:8" hidden="1" x14ac:dyDescent="0.2">
      <c r="A1172" s="109">
        <v>11</v>
      </c>
      <c r="B1172" s="1" t="s">
        <v>1228</v>
      </c>
      <c r="C1172" s="142">
        <f t="shared" si="1057"/>
        <v>44997</v>
      </c>
      <c r="D1172" s="143">
        <f t="shared" si="1064"/>
        <v>45004</v>
      </c>
      <c r="E1172" s="143">
        <f t="shared" si="1061"/>
        <v>45017</v>
      </c>
      <c r="F1172" s="143">
        <f t="shared" si="1062"/>
        <v>45020</v>
      </c>
      <c r="G1172" s="143">
        <f t="shared" si="1063"/>
        <v>45023</v>
      </c>
      <c r="H1172" s="145"/>
    </row>
    <row r="1173" spans="1:8" hidden="1" x14ac:dyDescent="0.2">
      <c r="A1173" s="109">
        <v>12</v>
      </c>
      <c r="B1173" s="1" t="s">
        <v>1229</v>
      </c>
      <c r="C1173" s="142">
        <f t="shared" si="1057"/>
        <v>45004</v>
      </c>
      <c r="D1173" s="143">
        <f t="shared" si="1064"/>
        <v>45011</v>
      </c>
      <c r="E1173" s="143">
        <f t="shared" si="1061"/>
        <v>45024</v>
      </c>
      <c r="F1173" s="143">
        <f t="shared" si="1062"/>
        <v>45027</v>
      </c>
      <c r="G1173" s="143">
        <f t="shared" si="1063"/>
        <v>45030</v>
      </c>
      <c r="H1173" s="145"/>
    </row>
    <row r="1174" spans="1:8" hidden="1" x14ac:dyDescent="0.2">
      <c r="A1174" s="109">
        <v>13</v>
      </c>
      <c r="B1174" s="1" t="s">
        <v>1234</v>
      </c>
      <c r="C1174" s="142">
        <f t="shared" ref="C1174" si="1065">D1174-7</f>
        <v>45011</v>
      </c>
      <c r="D1174" s="143">
        <f t="shared" si="1064"/>
        <v>45018</v>
      </c>
      <c r="E1174" s="143">
        <f t="shared" si="1061"/>
        <v>45031</v>
      </c>
      <c r="F1174" s="143">
        <f t="shared" si="1062"/>
        <v>45034</v>
      </c>
      <c r="G1174" s="143">
        <f t="shared" si="1063"/>
        <v>45037</v>
      </c>
      <c r="H1174" s="145"/>
    </row>
    <row r="1175" spans="1:8" hidden="1" x14ac:dyDescent="0.2">
      <c r="A1175" s="109">
        <v>14</v>
      </c>
      <c r="B1175" s="1" t="s">
        <v>1241</v>
      </c>
      <c r="C1175" s="142">
        <f t="shared" ref="C1175" si="1066">D1175-7</f>
        <v>45018</v>
      </c>
      <c r="D1175" s="143">
        <f t="shared" si="1064"/>
        <v>45025</v>
      </c>
      <c r="E1175" s="143">
        <f t="shared" si="1061"/>
        <v>45038</v>
      </c>
      <c r="F1175" s="143">
        <f t="shared" si="1062"/>
        <v>45041</v>
      </c>
      <c r="G1175" s="143">
        <f t="shared" si="1063"/>
        <v>45044</v>
      </c>
      <c r="H1175" s="145"/>
    </row>
    <row r="1176" spans="1:8" hidden="1" x14ac:dyDescent="0.2">
      <c r="A1176" s="109">
        <v>15</v>
      </c>
      <c r="B1176" s="1" t="s">
        <v>1247</v>
      </c>
      <c r="C1176" s="142">
        <f t="shared" ref="C1176" si="1067">D1176-7</f>
        <v>45025</v>
      </c>
      <c r="D1176" s="143">
        <f t="shared" si="1064"/>
        <v>45032</v>
      </c>
      <c r="E1176" s="143">
        <f t="shared" si="1061"/>
        <v>45045</v>
      </c>
      <c r="F1176" s="143">
        <f t="shared" si="1062"/>
        <v>45048</v>
      </c>
      <c r="G1176" s="143">
        <f t="shared" si="1063"/>
        <v>45051</v>
      </c>
      <c r="H1176" s="145"/>
    </row>
    <row r="1177" spans="1:8" hidden="1" x14ac:dyDescent="0.2">
      <c r="A1177" s="109">
        <v>16</v>
      </c>
      <c r="B1177" s="1" t="s">
        <v>1256</v>
      </c>
      <c r="C1177" s="142">
        <f t="shared" ref="C1177" si="1068">D1177-7</f>
        <v>45032</v>
      </c>
      <c r="D1177" s="143">
        <f t="shared" si="1064"/>
        <v>45039</v>
      </c>
      <c r="E1177" s="143">
        <f t="shared" si="1061"/>
        <v>45052</v>
      </c>
      <c r="F1177" s="143">
        <f t="shared" si="1062"/>
        <v>45055</v>
      </c>
      <c r="G1177" s="143">
        <f t="shared" si="1063"/>
        <v>45058</v>
      </c>
      <c r="H1177" s="145"/>
    </row>
    <row r="1178" spans="1:8" hidden="1" x14ac:dyDescent="0.2">
      <c r="A1178" s="109">
        <v>17</v>
      </c>
      <c r="B1178" s="1" t="s">
        <v>1266</v>
      </c>
      <c r="C1178" s="142">
        <f t="shared" ref="C1178" si="1069">D1178-7</f>
        <v>45039</v>
      </c>
      <c r="D1178" s="143">
        <f t="shared" si="1064"/>
        <v>45046</v>
      </c>
      <c r="E1178" s="143">
        <f t="shared" si="1061"/>
        <v>45059</v>
      </c>
      <c r="F1178" s="143">
        <f t="shared" si="1062"/>
        <v>45062</v>
      </c>
      <c r="G1178" s="143">
        <f t="shared" si="1063"/>
        <v>45065</v>
      </c>
      <c r="H1178" s="145"/>
    </row>
    <row r="1179" spans="1:8" hidden="1" x14ac:dyDescent="0.2">
      <c r="A1179" s="109">
        <v>18</v>
      </c>
      <c r="B1179" s="1" t="s">
        <v>1275</v>
      </c>
      <c r="C1179" s="142">
        <f t="shared" ref="C1179" si="1070">D1179-7</f>
        <v>45046</v>
      </c>
      <c r="D1179" s="143">
        <f t="shared" si="1064"/>
        <v>45053</v>
      </c>
      <c r="E1179" s="143">
        <f t="shared" si="1061"/>
        <v>45066</v>
      </c>
      <c r="F1179" s="143">
        <f t="shared" si="1062"/>
        <v>45069</v>
      </c>
      <c r="G1179" s="143">
        <f t="shared" si="1063"/>
        <v>45072</v>
      </c>
      <c r="H1179" s="145"/>
    </row>
    <row r="1180" spans="1:8" hidden="1" x14ac:dyDescent="0.2">
      <c r="A1180" s="109">
        <v>19</v>
      </c>
      <c r="B1180" s="1" t="s">
        <v>1284</v>
      </c>
      <c r="C1180" s="142">
        <f t="shared" ref="C1180" si="1071">D1180-7</f>
        <v>45053</v>
      </c>
      <c r="D1180" s="143">
        <f t="shared" si="1064"/>
        <v>45060</v>
      </c>
      <c r="E1180" s="143">
        <f t="shared" si="1061"/>
        <v>45073</v>
      </c>
      <c r="F1180" s="143">
        <f t="shared" si="1062"/>
        <v>45076</v>
      </c>
      <c r="G1180" s="143">
        <f t="shared" si="1063"/>
        <v>45079</v>
      </c>
      <c r="H1180" s="145"/>
    </row>
    <row r="1181" spans="1:8" hidden="1" x14ac:dyDescent="0.2">
      <c r="A1181" s="109">
        <v>20</v>
      </c>
      <c r="B1181" s="1" t="s">
        <v>1293</v>
      </c>
      <c r="C1181" s="142">
        <f t="shared" ref="C1181" si="1072">D1181-7</f>
        <v>45060</v>
      </c>
      <c r="D1181" s="143">
        <f t="shared" si="1064"/>
        <v>45067</v>
      </c>
      <c r="E1181" s="143">
        <f t="shared" si="1061"/>
        <v>45080</v>
      </c>
      <c r="F1181" s="143">
        <f t="shared" si="1062"/>
        <v>45083</v>
      </c>
      <c r="G1181" s="143">
        <f t="shared" si="1063"/>
        <v>45086</v>
      </c>
      <c r="H1181" s="145"/>
    </row>
    <row r="1182" spans="1:8" hidden="1" x14ac:dyDescent="0.2">
      <c r="A1182" s="109">
        <v>21</v>
      </c>
      <c r="B1182" s="1" t="s">
        <v>1301</v>
      </c>
      <c r="C1182" s="142">
        <f t="shared" ref="C1182" si="1073">D1182-7</f>
        <v>45067</v>
      </c>
      <c r="D1182" s="143">
        <f t="shared" si="1064"/>
        <v>45074</v>
      </c>
      <c r="E1182" s="143">
        <f t="shared" si="1061"/>
        <v>45087</v>
      </c>
      <c r="F1182" s="143">
        <f t="shared" si="1062"/>
        <v>45090</v>
      </c>
      <c r="G1182" s="143">
        <f t="shared" si="1063"/>
        <v>45093</v>
      </c>
      <c r="H1182" s="145"/>
    </row>
    <row r="1183" spans="1:8" hidden="1" x14ac:dyDescent="0.2">
      <c r="A1183" s="109">
        <v>22</v>
      </c>
      <c r="B1183" s="1" t="s">
        <v>1332</v>
      </c>
      <c r="C1183" s="142">
        <f t="shared" ref="C1183" si="1074">D1183-7</f>
        <v>45074</v>
      </c>
      <c r="D1183" s="143">
        <f t="shared" si="1064"/>
        <v>45081</v>
      </c>
      <c r="E1183" s="143">
        <f t="shared" si="1061"/>
        <v>45094</v>
      </c>
      <c r="F1183" s="143">
        <f t="shared" si="1062"/>
        <v>45097</v>
      </c>
      <c r="G1183" s="143">
        <f t="shared" si="1063"/>
        <v>45100</v>
      </c>
      <c r="H1183" s="145"/>
    </row>
    <row r="1184" spans="1:8" hidden="1" x14ac:dyDescent="0.2">
      <c r="A1184" s="109">
        <v>23</v>
      </c>
      <c r="B1184" s="1" t="s">
        <v>1318</v>
      </c>
      <c r="C1184" s="142">
        <f t="shared" ref="C1184" si="1075">D1184-7</f>
        <v>45081</v>
      </c>
      <c r="D1184" s="143">
        <f t="shared" si="1064"/>
        <v>45088</v>
      </c>
      <c r="E1184" s="143">
        <f t="shared" si="1061"/>
        <v>45101</v>
      </c>
      <c r="F1184" s="143">
        <f t="shared" si="1062"/>
        <v>45104</v>
      </c>
      <c r="G1184" s="143">
        <f t="shared" si="1063"/>
        <v>45107</v>
      </c>
      <c r="H1184" s="145"/>
    </row>
    <row r="1185" spans="1:8" hidden="1" x14ac:dyDescent="0.2">
      <c r="A1185" s="109">
        <v>24</v>
      </c>
      <c r="B1185" s="1" t="s">
        <v>1325</v>
      </c>
      <c r="C1185" s="142">
        <f t="shared" ref="C1185" si="1076">D1185-7</f>
        <v>45086</v>
      </c>
      <c r="D1185" s="143">
        <f>D1184+5</f>
        <v>45093</v>
      </c>
      <c r="E1185" s="143">
        <f t="shared" si="1061"/>
        <v>45106</v>
      </c>
      <c r="F1185" s="143">
        <f t="shared" si="1062"/>
        <v>45109</v>
      </c>
      <c r="G1185" s="143">
        <f t="shared" si="1063"/>
        <v>45112</v>
      </c>
      <c r="H1185" s="145"/>
    </row>
    <row r="1186" spans="1:8" hidden="1" x14ac:dyDescent="0.2">
      <c r="A1186" s="109">
        <v>25</v>
      </c>
      <c r="B1186" s="1" t="s">
        <v>1333</v>
      </c>
      <c r="C1186" s="142">
        <f t="shared" ref="C1186" si="1077">D1186-7</f>
        <v>45093</v>
      </c>
      <c r="D1186" s="143">
        <f t="shared" si="1064"/>
        <v>45100</v>
      </c>
      <c r="E1186" s="143">
        <f t="shared" si="1061"/>
        <v>45113</v>
      </c>
      <c r="F1186" s="143">
        <f t="shared" si="1062"/>
        <v>45116</v>
      </c>
      <c r="G1186" s="143">
        <f t="shared" si="1063"/>
        <v>45119</v>
      </c>
      <c r="H1186" s="145"/>
    </row>
    <row r="1187" spans="1:8" hidden="1" x14ac:dyDescent="0.2">
      <c r="A1187" s="109">
        <v>26</v>
      </c>
      <c r="B1187" s="1" t="s">
        <v>1344</v>
      </c>
      <c r="C1187" s="142">
        <f t="shared" ref="C1187" si="1078">D1187-7</f>
        <v>45100</v>
      </c>
      <c r="D1187" s="143">
        <f t="shared" si="1064"/>
        <v>45107</v>
      </c>
      <c r="E1187" s="143">
        <f t="shared" si="1061"/>
        <v>45120</v>
      </c>
      <c r="F1187" s="143">
        <f t="shared" si="1062"/>
        <v>45123</v>
      </c>
      <c r="G1187" s="143">
        <f t="shared" si="1063"/>
        <v>45126</v>
      </c>
      <c r="H1187" s="145"/>
    </row>
    <row r="1188" spans="1:8" hidden="1" x14ac:dyDescent="0.2">
      <c r="A1188" s="109">
        <v>27</v>
      </c>
      <c r="B1188" s="1" t="s">
        <v>1350</v>
      </c>
      <c r="C1188" s="142">
        <f t="shared" ref="C1188" si="1079">D1188-7</f>
        <v>45107</v>
      </c>
      <c r="D1188" s="143">
        <f t="shared" si="1064"/>
        <v>45114</v>
      </c>
      <c r="E1188" s="143">
        <f t="shared" si="1061"/>
        <v>45127</v>
      </c>
      <c r="F1188" s="143">
        <f t="shared" si="1062"/>
        <v>45130</v>
      </c>
      <c r="G1188" s="143">
        <f t="shared" si="1063"/>
        <v>45133</v>
      </c>
      <c r="H1188" s="145"/>
    </row>
    <row r="1189" spans="1:8" hidden="1" x14ac:dyDescent="0.2">
      <c r="A1189" s="109">
        <v>28</v>
      </c>
      <c r="B1189" s="1" t="s">
        <v>1377</v>
      </c>
      <c r="C1189" s="142">
        <f t="shared" ref="C1189" si="1080">D1189-7</f>
        <v>45114</v>
      </c>
      <c r="D1189" s="143">
        <f t="shared" si="1064"/>
        <v>45121</v>
      </c>
      <c r="E1189" s="143">
        <f t="shared" si="1061"/>
        <v>45134</v>
      </c>
      <c r="F1189" s="143">
        <f t="shared" si="1062"/>
        <v>45137</v>
      </c>
      <c r="G1189" s="143">
        <f t="shared" si="1063"/>
        <v>45140</v>
      </c>
      <c r="H1189" s="145"/>
    </row>
    <row r="1190" spans="1:8" hidden="1" x14ac:dyDescent="0.2">
      <c r="A1190" s="109">
        <v>29</v>
      </c>
      <c r="B1190" s="1" t="s">
        <v>1366</v>
      </c>
      <c r="C1190" s="142">
        <f t="shared" ref="C1190" si="1081">D1190-7</f>
        <v>45121</v>
      </c>
      <c r="D1190" s="143">
        <f t="shared" si="1064"/>
        <v>45128</v>
      </c>
      <c r="E1190" s="143">
        <f t="shared" si="1061"/>
        <v>45141</v>
      </c>
      <c r="F1190" s="143">
        <f t="shared" si="1062"/>
        <v>45144</v>
      </c>
      <c r="G1190" s="143">
        <f t="shared" si="1063"/>
        <v>45147</v>
      </c>
      <c r="H1190" s="145"/>
    </row>
    <row r="1191" spans="1:8" hidden="1" x14ac:dyDescent="0.2">
      <c r="A1191" s="109">
        <v>30</v>
      </c>
      <c r="B1191" s="1" t="s">
        <v>1378</v>
      </c>
      <c r="C1191" s="142">
        <f t="shared" ref="C1191" si="1082">D1191-7</f>
        <v>45128</v>
      </c>
      <c r="D1191" s="143">
        <f t="shared" si="1064"/>
        <v>45135</v>
      </c>
      <c r="E1191" s="143">
        <f t="shared" si="1061"/>
        <v>45148</v>
      </c>
      <c r="F1191" s="143">
        <f t="shared" si="1062"/>
        <v>45151</v>
      </c>
      <c r="G1191" s="143">
        <f t="shared" si="1063"/>
        <v>45154</v>
      </c>
      <c r="H1191" s="145"/>
    </row>
    <row r="1192" spans="1:8" hidden="1" x14ac:dyDescent="0.2">
      <c r="A1192" s="109">
        <v>31</v>
      </c>
      <c r="B1192" s="1" t="s">
        <v>1389</v>
      </c>
      <c r="C1192" s="142">
        <f t="shared" ref="C1192" si="1083">D1192-7</f>
        <v>45135</v>
      </c>
      <c r="D1192" s="143">
        <f t="shared" si="1064"/>
        <v>45142</v>
      </c>
      <c r="E1192" s="143">
        <f t="shared" si="1061"/>
        <v>45155</v>
      </c>
      <c r="F1192" s="143">
        <f t="shared" si="1062"/>
        <v>45158</v>
      </c>
      <c r="G1192" s="143">
        <f t="shared" si="1063"/>
        <v>45161</v>
      </c>
      <c r="H1192" s="145"/>
    </row>
    <row r="1193" spans="1:8" hidden="1" x14ac:dyDescent="0.2">
      <c r="A1193" s="109">
        <v>32</v>
      </c>
      <c r="B1193" s="1" t="s">
        <v>1395</v>
      </c>
      <c r="C1193" s="142">
        <f t="shared" ref="C1193" si="1084">D1193-7</f>
        <v>45142</v>
      </c>
      <c r="D1193" s="143">
        <f t="shared" si="1064"/>
        <v>45149</v>
      </c>
      <c r="E1193" s="143">
        <f t="shared" si="1061"/>
        <v>45162</v>
      </c>
      <c r="F1193" s="143">
        <f t="shared" si="1062"/>
        <v>45165</v>
      </c>
      <c r="G1193" s="143">
        <f t="shared" si="1063"/>
        <v>45168</v>
      </c>
      <c r="H1193" s="145"/>
    </row>
    <row r="1194" spans="1:8" hidden="1" x14ac:dyDescent="0.2">
      <c r="A1194" s="109">
        <v>33</v>
      </c>
      <c r="B1194" s="1" t="s">
        <v>1405</v>
      </c>
      <c r="C1194" s="142">
        <f t="shared" ref="C1194" si="1085">D1194-7</f>
        <v>45149</v>
      </c>
      <c r="D1194" s="143">
        <f t="shared" si="1064"/>
        <v>45156</v>
      </c>
      <c r="E1194" s="143">
        <f t="shared" si="1061"/>
        <v>45169</v>
      </c>
      <c r="F1194" s="143">
        <f t="shared" si="1062"/>
        <v>45172</v>
      </c>
      <c r="G1194" s="143">
        <f t="shared" si="1063"/>
        <v>45175</v>
      </c>
      <c r="H1194" s="145"/>
    </row>
    <row r="1195" spans="1:8" hidden="1" x14ac:dyDescent="0.2">
      <c r="A1195" s="109">
        <v>34</v>
      </c>
      <c r="B1195" s="1" t="s">
        <v>1413</v>
      </c>
      <c r="C1195" s="142">
        <f t="shared" ref="C1195" si="1086">D1195-7</f>
        <v>45156</v>
      </c>
      <c r="D1195" s="143">
        <f t="shared" si="1064"/>
        <v>45163</v>
      </c>
      <c r="E1195" s="143">
        <f t="shared" si="1061"/>
        <v>45176</v>
      </c>
      <c r="F1195" s="143">
        <f t="shared" si="1062"/>
        <v>45179</v>
      </c>
      <c r="G1195" s="143">
        <f t="shared" si="1063"/>
        <v>45182</v>
      </c>
      <c r="H1195" s="145"/>
    </row>
    <row r="1196" spans="1:8" hidden="1" x14ac:dyDescent="0.2">
      <c r="A1196" s="109">
        <v>35</v>
      </c>
      <c r="B1196" s="1" t="s">
        <v>1417</v>
      </c>
      <c r="C1196" s="142">
        <f t="shared" ref="C1196" si="1087">D1196-7</f>
        <v>45163</v>
      </c>
      <c r="D1196" s="143">
        <f t="shared" si="1064"/>
        <v>45170</v>
      </c>
      <c r="E1196" s="143">
        <f t="shared" si="1061"/>
        <v>45183</v>
      </c>
      <c r="F1196" s="143">
        <f t="shared" si="1062"/>
        <v>45186</v>
      </c>
      <c r="G1196" s="143">
        <f t="shared" si="1063"/>
        <v>45189</v>
      </c>
      <c r="H1196" s="145"/>
    </row>
    <row r="1197" spans="1:8" hidden="1" x14ac:dyDescent="0.2">
      <c r="A1197" s="109">
        <v>36</v>
      </c>
      <c r="B1197" s="1" t="s">
        <v>1426</v>
      </c>
      <c r="C1197" s="142">
        <f t="shared" ref="C1197" si="1088">D1197-7</f>
        <v>45170</v>
      </c>
      <c r="D1197" s="143">
        <f t="shared" si="1064"/>
        <v>45177</v>
      </c>
      <c r="E1197" s="143">
        <f t="shared" si="1061"/>
        <v>45190</v>
      </c>
      <c r="F1197" s="143">
        <f t="shared" si="1062"/>
        <v>45193</v>
      </c>
      <c r="G1197" s="143">
        <f t="shared" si="1063"/>
        <v>45196</v>
      </c>
      <c r="H1197" s="145"/>
    </row>
    <row r="1198" spans="1:8" hidden="1" x14ac:dyDescent="0.2">
      <c r="A1198" s="109">
        <v>37</v>
      </c>
      <c r="B1198" s="1" t="s">
        <v>1433</v>
      </c>
      <c r="C1198" s="142">
        <f t="shared" ref="C1198" si="1089">D1198-7</f>
        <v>45177</v>
      </c>
      <c r="D1198" s="143">
        <f t="shared" si="1064"/>
        <v>45184</v>
      </c>
      <c r="E1198" s="143">
        <f t="shared" si="1061"/>
        <v>45197</v>
      </c>
      <c r="F1198" s="143">
        <f t="shared" si="1062"/>
        <v>45200</v>
      </c>
      <c r="G1198" s="143">
        <f t="shared" si="1063"/>
        <v>45203</v>
      </c>
      <c r="H1198" s="145"/>
    </row>
    <row r="1199" spans="1:8" hidden="1" x14ac:dyDescent="0.2">
      <c r="A1199" s="109">
        <v>38</v>
      </c>
      <c r="B1199" s="1" t="s">
        <v>1445</v>
      </c>
      <c r="C1199" s="142">
        <f t="shared" ref="C1199" si="1090">D1199-7</f>
        <v>45184</v>
      </c>
      <c r="D1199" s="143">
        <f t="shared" si="1064"/>
        <v>45191</v>
      </c>
      <c r="E1199" s="143">
        <f t="shared" si="1061"/>
        <v>45204</v>
      </c>
      <c r="F1199" s="143">
        <f t="shared" si="1062"/>
        <v>45207</v>
      </c>
      <c r="G1199" s="143">
        <f t="shared" si="1063"/>
        <v>45210</v>
      </c>
      <c r="H1199" s="145"/>
    </row>
    <row r="1200" spans="1:8" hidden="1" x14ac:dyDescent="0.2">
      <c r="A1200" s="109">
        <v>39</v>
      </c>
      <c r="B1200" s="1" t="s">
        <v>1455</v>
      </c>
      <c r="C1200" s="142">
        <f t="shared" ref="C1200" si="1091">D1200-7</f>
        <v>45191</v>
      </c>
      <c r="D1200" s="143">
        <f t="shared" si="1064"/>
        <v>45198</v>
      </c>
      <c r="E1200" s="143">
        <f t="shared" si="1061"/>
        <v>45211</v>
      </c>
      <c r="F1200" s="143">
        <f t="shared" si="1062"/>
        <v>45214</v>
      </c>
      <c r="G1200" s="143">
        <f t="shared" si="1063"/>
        <v>45217</v>
      </c>
      <c r="H1200" s="145"/>
    </row>
    <row r="1201" spans="1:8" hidden="1" x14ac:dyDescent="0.2">
      <c r="A1201" s="109">
        <v>40</v>
      </c>
      <c r="B1201" s="1" t="s">
        <v>1464</v>
      </c>
      <c r="C1201" s="142">
        <f t="shared" ref="C1201" si="1092">D1201-7</f>
        <v>45198</v>
      </c>
      <c r="D1201" s="143">
        <f t="shared" si="1064"/>
        <v>45205</v>
      </c>
      <c r="E1201" s="143">
        <f t="shared" si="1061"/>
        <v>45218</v>
      </c>
      <c r="F1201" s="143">
        <f t="shared" si="1062"/>
        <v>45221</v>
      </c>
      <c r="G1201" s="143">
        <f t="shared" si="1063"/>
        <v>45224</v>
      </c>
      <c r="H1201" s="145"/>
    </row>
    <row r="1202" spans="1:8" hidden="1" x14ac:dyDescent="0.2">
      <c r="A1202" s="109">
        <v>41</v>
      </c>
      <c r="B1202" s="1" t="s">
        <v>1472</v>
      </c>
      <c r="C1202" s="142">
        <f t="shared" ref="C1202" si="1093">D1202-7</f>
        <v>45205</v>
      </c>
      <c r="D1202" s="143">
        <f t="shared" si="1064"/>
        <v>45212</v>
      </c>
      <c r="E1202" s="143">
        <f t="shared" si="1061"/>
        <v>45225</v>
      </c>
      <c r="F1202" s="143">
        <f t="shared" si="1062"/>
        <v>45228</v>
      </c>
      <c r="G1202" s="143">
        <f t="shared" si="1063"/>
        <v>45231</v>
      </c>
      <c r="H1202" s="145"/>
    </row>
    <row r="1203" spans="1:8" hidden="1" x14ac:dyDescent="0.2">
      <c r="A1203" s="109">
        <v>42</v>
      </c>
      <c r="B1203" s="1" t="s">
        <v>1480</v>
      </c>
      <c r="C1203" s="142">
        <f t="shared" ref="C1203" si="1094">D1203-7</f>
        <v>45212</v>
      </c>
      <c r="D1203" s="143">
        <f t="shared" si="1064"/>
        <v>45219</v>
      </c>
      <c r="E1203" s="143">
        <f t="shared" si="1061"/>
        <v>45232</v>
      </c>
      <c r="F1203" s="143">
        <f t="shared" si="1062"/>
        <v>45235</v>
      </c>
      <c r="G1203" s="143">
        <f t="shared" si="1063"/>
        <v>45238</v>
      </c>
      <c r="H1203" s="145"/>
    </row>
    <row r="1204" spans="1:8" hidden="1" x14ac:dyDescent="0.2">
      <c r="A1204" s="109">
        <v>43</v>
      </c>
      <c r="B1204" s="1" t="s">
        <v>1489</v>
      </c>
      <c r="C1204" s="142">
        <f t="shared" ref="C1204" si="1095">D1204-7</f>
        <v>45219</v>
      </c>
      <c r="D1204" s="143">
        <f t="shared" si="1064"/>
        <v>45226</v>
      </c>
      <c r="E1204" s="143">
        <f t="shared" si="1061"/>
        <v>45239</v>
      </c>
      <c r="F1204" s="143">
        <f t="shared" si="1062"/>
        <v>45242</v>
      </c>
      <c r="G1204" s="143">
        <f t="shared" si="1063"/>
        <v>45245</v>
      </c>
      <c r="H1204" s="145"/>
    </row>
    <row r="1205" spans="1:8" hidden="1" x14ac:dyDescent="0.2">
      <c r="A1205" s="109">
        <v>44</v>
      </c>
      <c r="B1205" s="1" t="s">
        <v>1497</v>
      </c>
      <c r="C1205" s="142">
        <f t="shared" ref="C1205" si="1096">D1205-7</f>
        <v>45226</v>
      </c>
      <c r="D1205" s="143">
        <f t="shared" si="1064"/>
        <v>45233</v>
      </c>
      <c r="E1205" s="143">
        <f t="shared" si="1061"/>
        <v>45246</v>
      </c>
      <c r="F1205" s="143">
        <f t="shared" si="1062"/>
        <v>45249</v>
      </c>
      <c r="G1205" s="143">
        <f t="shared" si="1063"/>
        <v>45252</v>
      </c>
      <c r="H1205" s="145"/>
    </row>
    <row r="1206" spans="1:8" hidden="1" x14ac:dyDescent="0.2">
      <c r="A1206" s="109">
        <v>45</v>
      </c>
      <c r="B1206" s="1" t="s">
        <v>1505</v>
      </c>
      <c r="C1206" s="142">
        <f t="shared" ref="C1206" si="1097">D1206-7</f>
        <v>45233</v>
      </c>
      <c r="D1206" s="143">
        <f t="shared" si="1064"/>
        <v>45240</v>
      </c>
      <c r="E1206" s="143">
        <f t="shared" si="1061"/>
        <v>45253</v>
      </c>
      <c r="F1206" s="143">
        <f t="shared" si="1062"/>
        <v>45256</v>
      </c>
      <c r="G1206" s="143">
        <f t="shared" si="1063"/>
        <v>45259</v>
      </c>
      <c r="H1206" s="145"/>
    </row>
    <row r="1207" spans="1:8" hidden="1" x14ac:dyDescent="0.2">
      <c r="A1207" s="109">
        <v>46</v>
      </c>
      <c r="B1207" s="1" t="s">
        <v>1510</v>
      </c>
      <c r="C1207" s="142">
        <f t="shared" ref="C1207" si="1098">D1207-7</f>
        <v>45240</v>
      </c>
      <c r="D1207" s="143">
        <f t="shared" si="1064"/>
        <v>45247</v>
      </c>
      <c r="E1207" s="143">
        <f t="shared" si="1061"/>
        <v>45260</v>
      </c>
      <c r="F1207" s="143">
        <f t="shared" si="1062"/>
        <v>45263</v>
      </c>
      <c r="G1207" s="143">
        <f t="shared" si="1063"/>
        <v>45266</v>
      </c>
      <c r="H1207" s="145"/>
    </row>
    <row r="1208" spans="1:8" hidden="1" x14ac:dyDescent="0.2">
      <c r="A1208" s="109">
        <v>47</v>
      </c>
      <c r="B1208" s="1" t="s">
        <v>1524</v>
      </c>
      <c r="C1208" s="142">
        <f t="shared" ref="C1208:C1209" si="1099">D1208-7</f>
        <v>45247</v>
      </c>
      <c r="D1208" s="143">
        <f t="shared" si="1064"/>
        <v>45254</v>
      </c>
      <c r="E1208" s="143">
        <f t="shared" si="1061"/>
        <v>45267</v>
      </c>
      <c r="F1208" s="143">
        <f t="shared" si="1062"/>
        <v>45270</v>
      </c>
      <c r="G1208" s="143">
        <f t="shared" si="1063"/>
        <v>45273</v>
      </c>
      <c r="H1208" s="145"/>
    </row>
    <row r="1209" spans="1:8" hidden="1" x14ac:dyDescent="0.2">
      <c r="A1209" s="109">
        <v>48</v>
      </c>
      <c r="B1209" s="1" t="s">
        <v>1525</v>
      </c>
      <c r="C1209" s="142">
        <f t="shared" si="1099"/>
        <v>45254</v>
      </c>
      <c r="D1209" s="143">
        <f t="shared" si="1064"/>
        <v>45261</v>
      </c>
      <c r="E1209" s="143">
        <f t="shared" si="1061"/>
        <v>45274</v>
      </c>
      <c r="F1209" s="143">
        <f t="shared" si="1062"/>
        <v>45277</v>
      </c>
      <c r="G1209" s="143">
        <f t="shared" si="1063"/>
        <v>45280</v>
      </c>
      <c r="H1209" s="145"/>
    </row>
    <row r="1210" spans="1:8" hidden="1" x14ac:dyDescent="0.2">
      <c r="A1210" s="109">
        <v>49</v>
      </c>
      <c r="B1210" s="1" t="s">
        <v>1556</v>
      </c>
      <c r="C1210" s="155">
        <f t="shared" ref="C1210" si="1100">D1210-7</f>
        <v>45261</v>
      </c>
      <c r="D1210" s="143">
        <f t="shared" si="1064"/>
        <v>45268</v>
      </c>
      <c r="E1210" s="143">
        <f t="shared" si="1061"/>
        <v>45281</v>
      </c>
      <c r="F1210" s="143">
        <f t="shared" si="1062"/>
        <v>45284</v>
      </c>
      <c r="G1210" s="143">
        <f t="shared" si="1063"/>
        <v>45287</v>
      </c>
      <c r="H1210" s="145"/>
    </row>
    <row r="1211" spans="1:8" hidden="1" x14ac:dyDescent="0.2">
      <c r="A1211" s="109">
        <v>50</v>
      </c>
      <c r="B1211" s="1" t="s">
        <v>1551</v>
      </c>
      <c r="C1211" s="155">
        <f t="shared" ref="C1211" si="1101">D1211-7</f>
        <v>45268</v>
      </c>
      <c r="D1211" s="143">
        <f t="shared" si="1064"/>
        <v>45275</v>
      </c>
      <c r="E1211" s="143">
        <f t="shared" si="1061"/>
        <v>45288</v>
      </c>
      <c r="F1211" s="143">
        <f t="shared" si="1062"/>
        <v>45291</v>
      </c>
      <c r="G1211" s="143">
        <f t="shared" si="1063"/>
        <v>45294</v>
      </c>
      <c r="H1211" s="145"/>
    </row>
    <row r="1212" spans="1:8" hidden="1" x14ac:dyDescent="0.2">
      <c r="A1212" s="109">
        <v>51</v>
      </c>
      <c r="B1212" s="1" t="s">
        <v>1557</v>
      </c>
      <c r="C1212" s="155">
        <f t="shared" ref="C1212" si="1102">D1212-7</f>
        <v>45275</v>
      </c>
      <c r="D1212" s="143">
        <f t="shared" si="1064"/>
        <v>45282</v>
      </c>
      <c r="E1212" s="143">
        <f t="shared" si="1061"/>
        <v>45295</v>
      </c>
      <c r="F1212" s="143">
        <f t="shared" si="1062"/>
        <v>45298</v>
      </c>
      <c r="G1212" s="143">
        <f t="shared" si="1063"/>
        <v>45301</v>
      </c>
      <c r="H1212" s="145"/>
    </row>
    <row r="1213" spans="1:8" hidden="1" x14ac:dyDescent="0.2">
      <c r="A1213" s="109">
        <v>52</v>
      </c>
      <c r="B1213" s="1" t="s">
        <v>1565</v>
      </c>
      <c r="C1213" s="155">
        <f t="shared" ref="C1213" si="1103">D1213-7</f>
        <v>45282</v>
      </c>
      <c r="D1213" s="143">
        <f t="shared" si="1064"/>
        <v>45289</v>
      </c>
      <c r="E1213" s="143">
        <f t="shared" si="1061"/>
        <v>45302</v>
      </c>
      <c r="F1213" s="143">
        <f t="shared" si="1062"/>
        <v>45305</v>
      </c>
      <c r="G1213" s="143">
        <f t="shared" si="1063"/>
        <v>45308</v>
      </c>
      <c r="H1213" s="145"/>
    </row>
    <row r="1214" spans="1:8" hidden="1" x14ac:dyDescent="0.2">
      <c r="A1214" s="109">
        <v>1</v>
      </c>
      <c r="B1214" s="1" t="s">
        <v>1571</v>
      </c>
      <c r="C1214" s="155">
        <f t="shared" ref="C1214" si="1104">D1214-7</f>
        <v>45289</v>
      </c>
      <c r="D1214" s="143">
        <f t="shared" si="1064"/>
        <v>45296</v>
      </c>
      <c r="E1214" s="143">
        <f t="shared" si="1061"/>
        <v>45309</v>
      </c>
      <c r="F1214" s="143">
        <f t="shared" si="1062"/>
        <v>45312</v>
      </c>
      <c r="G1214" s="143">
        <f t="shared" si="1063"/>
        <v>45315</v>
      </c>
      <c r="H1214" s="145"/>
    </row>
    <row r="1215" spans="1:8" hidden="1" x14ac:dyDescent="0.2">
      <c r="A1215" s="109">
        <v>2</v>
      </c>
      <c r="B1215" s="1" t="s">
        <v>1582</v>
      </c>
      <c r="C1215" s="155">
        <f t="shared" ref="C1215" si="1105">D1215-7</f>
        <v>45296</v>
      </c>
      <c r="D1215" s="143">
        <f t="shared" si="1064"/>
        <v>45303</v>
      </c>
      <c r="E1215" s="143">
        <f t="shared" ref="E1215:E1278" si="1106">D1215+14</f>
        <v>45317</v>
      </c>
      <c r="F1215" s="143">
        <f t="shared" ref="F1215:F1278" si="1107">D1215+18</f>
        <v>45321</v>
      </c>
      <c r="G1215" s="143">
        <f t="shared" si="1063"/>
        <v>45322</v>
      </c>
      <c r="H1215" s="145"/>
    </row>
    <row r="1216" spans="1:8" hidden="1" x14ac:dyDescent="0.2">
      <c r="A1216" s="109">
        <v>3</v>
      </c>
      <c r="B1216" s="1" t="s">
        <v>1591</v>
      </c>
      <c r="C1216" s="155">
        <f t="shared" ref="C1216" si="1108">D1216-7</f>
        <v>45303</v>
      </c>
      <c r="D1216" s="143">
        <f t="shared" si="1064"/>
        <v>45310</v>
      </c>
      <c r="E1216" s="143">
        <f t="shared" si="1106"/>
        <v>45324</v>
      </c>
      <c r="F1216" s="143">
        <f t="shared" si="1107"/>
        <v>45328</v>
      </c>
      <c r="G1216" s="143">
        <f t="shared" si="1063"/>
        <v>45329</v>
      </c>
      <c r="H1216" s="145"/>
    </row>
    <row r="1217" spans="1:8" hidden="1" x14ac:dyDescent="0.2">
      <c r="A1217" s="109">
        <v>4</v>
      </c>
      <c r="B1217" s="1" t="s">
        <v>1597</v>
      </c>
      <c r="C1217" s="155">
        <f t="shared" ref="C1217" si="1109">D1217-7</f>
        <v>45310</v>
      </c>
      <c r="D1217" s="143">
        <f t="shared" si="1064"/>
        <v>45317</v>
      </c>
      <c r="E1217" s="143">
        <f t="shared" si="1106"/>
        <v>45331</v>
      </c>
      <c r="F1217" s="143">
        <f t="shared" si="1107"/>
        <v>45335</v>
      </c>
      <c r="G1217" s="143">
        <f t="shared" si="1063"/>
        <v>45336</v>
      </c>
      <c r="H1217" s="145"/>
    </row>
    <row r="1218" spans="1:8" hidden="1" x14ac:dyDescent="0.2">
      <c r="A1218" s="109">
        <v>5</v>
      </c>
      <c r="B1218" s="1" t="s">
        <v>1604</v>
      </c>
      <c r="C1218" s="155">
        <f t="shared" ref="C1218:C1225" si="1110">D1218-7</f>
        <v>45317</v>
      </c>
      <c r="D1218" s="143">
        <f t="shared" si="1064"/>
        <v>45324</v>
      </c>
      <c r="E1218" s="143">
        <f t="shared" si="1106"/>
        <v>45338</v>
      </c>
      <c r="F1218" s="143">
        <f t="shared" si="1107"/>
        <v>45342</v>
      </c>
      <c r="G1218" s="143">
        <f t="shared" si="1063"/>
        <v>45343</v>
      </c>
      <c r="H1218" s="145"/>
    </row>
    <row r="1219" spans="1:8" hidden="1" x14ac:dyDescent="0.2">
      <c r="A1219" s="109">
        <v>6</v>
      </c>
      <c r="B1219" s="1" t="s">
        <v>1614</v>
      </c>
      <c r="C1219" s="155">
        <f t="shared" si="1110"/>
        <v>45324</v>
      </c>
      <c r="D1219" s="143">
        <f t="shared" si="1064"/>
        <v>45331</v>
      </c>
      <c r="E1219" s="143">
        <f t="shared" si="1106"/>
        <v>45345</v>
      </c>
      <c r="F1219" s="143">
        <f t="shared" si="1107"/>
        <v>45349</v>
      </c>
      <c r="G1219" s="143">
        <f t="shared" si="1063"/>
        <v>45350</v>
      </c>
      <c r="H1219" s="145"/>
    </row>
    <row r="1220" spans="1:8" hidden="1" x14ac:dyDescent="0.2">
      <c r="A1220" s="109">
        <v>7</v>
      </c>
      <c r="B1220" s="1" t="s">
        <v>1633</v>
      </c>
      <c r="C1220" s="155">
        <f t="shared" si="1110"/>
        <v>45331</v>
      </c>
      <c r="D1220" s="143">
        <f t="shared" si="1064"/>
        <v>45338</v>
      </c>
      <c r="E1220" s="143">
        <f t="shared" si="1106"/>
        <v>45352</v>
      </c>
      <c r="F1220" s="143">
        <f t="shared" si="1107"/>
        <v>45356</v>
      </c>
      <c r="G1220" s="143">
        <f t="shared" si="1063"/>
        <v>45357</v>
      </c>
      <c r="H1220" s="145"/>
    </row>
    <row r="1221" spans="1:8" hidden="1" x14ac:dyDescent="0.2">
      <c r="A1221" s="109">
        <v>8</v>
      </c>
      <c r="B1221" s="1" t="s">
        <v>1639</v>
      </c>
      <c r="C1221" s="155">
        <f t="shared" si="1110"/>
        <v>45338</v>
      </c>
      <c r="D1221" s="143">
        <f t="shared" si="1064"/>
        <v>45345</v>
      </c>
      <c r="E1221" s="143">
        <f t="shared" si="1106"/>
        <v>45359</v>
      </c>
      <c r="F1221" s="143">
        <f t="shared" si="1107"/>
        <v>45363</v>
      </c>
      <c r="G1221" s="143">
        <f t="shared" si="1063"/>
        <v>45364</v>
      </c>
      <c r="H1221" s="145"/>
    </row>
    <row r="1222" spans="1:8" hidden="1" x14ac:dyDescent="0.2">
      <c r="A1222" s="109">
        <v>9</v>
      </c>
      <c r="B1222" s="1" t="s">
        <v>1646</v>
      </c>
      <c r="C1222" s="155">
        <f t="shared" si="1110"/>
        <v>45345</v>
      </c>
      <c r="D1222" s="143">
        <f t="shared" si="1064"/>
        <v>45352</v>
      </c>
      <c r="E1222" s="143">
        <f t="shared" si="1106"/>
        <v>45366</v>
      </c>
      <c r="F1222" s="143">
        <f t="shared" si="1107"/>
        <v>45370</v>
      </c>
      <c r="G1222" s="143">
        <f t="shared" si="1063"/>
        <v>45371</v>
      </c>
      <c r="H1222" s="145"/>
    </row>
    <row r="1223" spans="1:8" hidden="1" x14ac:dyDescent="0.2">
      <c r="A1223" s="109">
        <v>10</v>
      </c>
      <c r="B1223" s="1" t="s">
        <v>1656</v>
      </c>
      <c r="C1223" s="155">
        <f t="shared" si="1110"/>
        <v>45352</v>
      </c>
      <c r="D1223" s="143">
        <f t="shared" si="1064"/>
        <v>45359</v>
      </c>
      <c r="E1223" s="143">
        <f t="shared" si="1106"/>
        <v>45373</v>
      </c>
      <c r="F1223" s="143">
        <f t="shared" si="1107"/>
        <v>45377</v>
      </c>
      <c r="G1223" s="143">
        <f t="shared" si="1063"/>
        <v>45378</v>
      </c>
      <c r="H1223" s="145"/>
    </row>
    <row r="1224" spans="1:8" hidden="1" x14ac:dyDescent="0.2">
      <c r="A1224" s="109">
        <v>11</v>
      </c>
      <c r="B1224" s="1" t="s">
        <v>1662</v>
      </c>
      <c r="C1224" s="155">
        <f t="shared" si="1110"/>
        <v>45359</v>
      </c>
      <c r="D1224" s="143">
        <f t="shared" si="1064"/>
        <v>45366</v>
      </c>
      <c r="E1224" s="143">
        <f t="shared" si="1106"/>
        <v>45380</v>
      </c>
      <c r="F1224" s="143">
        <f t="shared" si="1107"/>
        <v>45384</v>
      </c>
      <c r="G1224" s="143">
        <f t="shared" si="1063"/>
        <v>45385</v>
      </c>
      <c r="H1224" s="145"/>
    </row>
    <row r="1225" spans="1:8" hidden="1" x14ac:dyDescent="0.2">
      <c r="A1225" s="109">
        <v>12</v>
      </c>
      <c r="B1225" s="1" t="s">
        <v>1668</v>
      </c>
      <c r="C1225" s="155">
        <f t="shared" si="1110"/>
        <v>45366</v>
      </c>
      <c r="D1225" s="143">
        <f t="shared" si="1064"/>
        <v>45373</v>
      </c>
      <c r="E1225" s="143">
        <f t="shared" si="1106"/>
        <v>45387</v>
      </c>
      <c r="F1225" s="143">
        <f t="shared" si="1107"/>
        <v>45391</v>
      </c>
      <c r="G1225" s="143">
        <f t="shared" si="1063"/>
        <v>45392</v>
      </c>
      <c r="H1225" s="145"/>
    </row>
    <row r="1226" spans="1:8" hidden="1" x14ac:dyDescent="0.2">
      <c r="A1226" s="109">
        <v>13</v>
      </c>
      <c r="B1226" s="1" t="s">
        <v>1674</v>
      </c>
      <c r="C1226" s="155">
        <f t="shared" ref="C1226:C1274" si="1111">D1226-7</f>
        <v>45373</v>
      </c>
      <c r="D1226" s="143">
        <f t="shared" si="1064"/>
        <v>45380</v>
      </c>
      <c r="E1226" s="143">
        <f t="shared" si="1106"/>
        <v>45394</v>
      </c>
      <c r="F1226" s="143">
        <f t="shared" si="1107"/>
        <v>45398</v>
      </c>
      <c r="G1226" s="143">
        <f t="shared" si="1063"/>
        <v>45399</v>
      </c>
      <c r="H1226" s="145"/>
    </row>
    <row r="1227" spans="1:8" hidden="1" x14ac:dyDescent="0.2">
      <c r="A1227" s="109">
        <v>14</v>
      </c>
      <c r="B1227" s="1" t="s">
        <v>1684</v>
      </c>
      <c r="C1227" s="155">
        <f t="shared" si="1111"/>
        <v>45380</v>
      </c>
      <c r="D1227" s="143">
        <f t="shared" si="1064"/>
        <v>45387</v>
      </c>
      <c r="E1227" s="143">
        <f t="shared" si="1106"/>
        <v>45401</v>
      </c>
      <c r="F1227" s="143">
        <f t="shared" si="1107"/>
        <v>45405</v>
      </c>
      <c r="G1227" s="143">
        <f t="shared" si="1063"/>
        <v>45406</v>
      </c>
      <c r="H1227" s="145"/>
    </row>
    <row r="1228" spans="1:8" hidden="1" x14ac:dyDescent="0.2">
      <c r="A1228" s="109">
        <v>15</v>
      </c>
      <c r="B1228" s="1" t="s">
        <v>1690</v>
      </c>
      <c r="C1228" s="155">
        <f t="shared" si="1111"/>
        <v>45387</v>
      </c>
      <c r="D1228" s="143">
        <f t="shared" si="1064"/>
        <v>45394</v>
      </c>
      <c r="E1228" s="143">
        <f t="shared" si="1106"/>
        <v>45408</v>
      </c>
      <c r="F1228" s="143">
        <f t="shared" si="1107"/>
        <v>45412</v>
      </c>
      <c r="G1228" s="143">
        <f t="shared" si="1063"/>
        <v>45413</v>
      </c>
      <c r="H1228" s="145"/>
    </row>
    <row r="1229" spans="1:8" hidden="1" x14ac:dyDescent="0.2">
      <c r="A1229" s="109">
        <v>16</v>
      </c>
      <c r="B1229" s="1" t="s">
        <v>1697</v>
      </c>
      <c r="C1229" s="155">
        <f t="shared" si="1111"/>
        <v>45394</v>
      </c>
      <c r="D1229" s="143">
        <f t="shared" si="1064"/>
        <v>45401</v>
      </c>
      <c r="E1229" s="143">
        <f t="shared" si="1106"/>
        <v>45415</v>
      </c>
      <c r="F1229" s="143">
        <f t="shared" si="1107"/>
        <v>45419</v>
      </c>
      <c r="G1229" s="143">
        <f t="shared" si="1063"/>
        <v>45420</v>
      </c>
      <c r="H1229" s="145"/>
    </row>
    <row r="1230" spans="1:8" hidden="1" x14ac:dyDescent="0.2">
      <c r="A1230" s="109">
        <v>17</v>
      </c>
      <c r="B1230" s="1" t="s">
        <v>1705</v>
      </c>
      <c r="C1230" s="155">
        <f t="shared" si="1111"/>
        <v>45401</v>
      </c>
      <c r="D1230" s="143">
        <f t="shared" si="1064"/>
        <v>45408</v>
      </c>
      <c r="E1230" s="143">
        <f t="shared" si="1106"/>
        <v>45422</v>
      </c>
      <c r="F1230" s="143">
        <f t="shared" si="1107"/>
        <v>45426</v>
      </c>
      <c r="G1230" s="143">
        <f t="shared" si="1063"/>
        <v>45427</v>
      </c>
      <c r="H1230" s="145"/>
    </row>
    <row r="1231" spans="1:8" hidden="1" x14ac:dyDescent="0.2">
      <c r="A1231" s="109">
        <v>18</v>
      </c>
      <c r="B1231" s="1" t="s">
        <v>1713</v>
      </c>
      <c r="C1231" s="155">
        <f t="shared" si="1111"/>
        <v>45408</v>
      </c>
      <c r="D1231" s="143">
        <f t="shared" si="1064"/>
        <v>45415</v>
      </c>
      <c r="E1231" s="143">
        <f t="shared" si="1106"/>
        <v>45429</v>
      </c>
      <c r="F1231" s="143">
        <f t="shared" si="1107"/>
        <v>45433</v>
      </c>
      <c r="G1231" s="143">
        <f t="shared" si="1063"/>
        <v>45434</v>
      </c>
      <c r="H1231" s="145"/>
    </row>
    <row r="1232" spans="1:8" hidden="1" x14ac:dyDescent="0.2">
      <c r="A1232" s="109">
        <v>19</v>
      </c>
      <c r="B1232" s="1" t="s">
        <v>1721</v>
      </c>
      <c r="C1232" s="155">
        <f t="shared" si="1111"/>
        <v>45415</v>
      </c>
      <c r="D1232" s="143">
        <f t="shared" si="1064"/>
        <v>45422</v>
      </c>
      <c r="E1232" s="143">
        <f t="shared" si="1106"/>
        <v>45436</v>
      </c>
      <c r="F1232" s="143">
        <f t="shared" si="1107"/>
        <v>45440</v>
      </c>
      <c r="G1232" s="143">
        <f t="shared" si="1063"/>
        <v>45441</v>
      </c>
      <c r="H1232" s="145"/>
    </row>
    <row r="1233" spans="1:8" hidden="1" x14ac:dyDescent="0.2">
      <c r="A1233" s="109">
        <v>20</v>
      </c>
      <c r="B1233" s="1" t="s">
        <v>1729</v>
      </c>
      <c r="C1233" s="155">
        <f t="shared" si="1111"/>
        <v>45422</v>
      </c>
      <c r="D1233" s="143">
        <f t="shared" si="1064"/>
        <v>45429</v>
      </c>
      <c r="E1233" s="143">
        <f t="shared" si="1106"/>
        <v>45443</v>
      </c>
      <c r="F1233" s="143">
        <f t="shared" si="1107"/>
        <v>45447</v>
      </c>
      <c r="G1233" s="143">
        <f t="shared" ref="G1233:G1288" si="1112">D1233+19</f>
        <v>45448</v>
      </c>
      <c r="H1233" s="145"/>
    </row>
    <row r="1234" spans="1:8" hidden="1" x14ac:dyDescent="0.2">
      <c r="A1234" s="109">
        <v>21</v>
      </c>
      <c r="B1234" s="1" t="s">
        <v>1737</v>
      </c>
      <c r="C1234" s="155">
        <f t="shared" si="1111"/>
        <v>45429</v>
      </c>
      <c r="D1234" s="143">
        <f t="shared" si="1064"/>
        <v>45436</v>
      </c>
      <c r="E1234" s="143">
        <f t="shared" si="1106"/>
        <v>45450</v>
      </c>
      <c r="F1234" s="143">
        <f t="shared" si="1107"/>
        <v>45454</v>
      </c>
      <c r="G1234" s="143">
        <f t="shared" si="1112"/>
        <v>45455</v>
      </c>
      <c r="H1234" s="145"/>
    </row>
    <row r="1235" spans="1:8" hidden="1" x14ac:dyDescent="0.2">
      <c r="A1235" s="109">
        <v>22</v>
      </c>
      <c r="B1235" s="1" t="s">
        <v>1744</v>
      </c>
      <c r="C1235" s="155">
        <f t="shared" si="1111"/>
        <v>45436</v>
      </c>
      <c r="D1235" s="143">
        <f t="shared" si="1064"/>
        <v>45443</v>
      </c>
      <c r="E1235" s="143">
        <f t="shared" si="1106"/>
        <v>45457</v>
      </c>
      <c r="F1235" s="143">
        <f t="shared" si="1107"/>
        <v>45461</v>
      </c>
      <c r="G1235" s="143">
        <f t="shared" si="1112"/>
        <v>45462</v>
      </c>
      <c r="H1235" s="145"/>
    </row>
    <row r="1236" spans="1:8" hidden="1" x14ac:dyDescent="0.2">
      <c r="A1236" s="109">
        <v>23</v>
      </c>
      <c r="B1236" s="1" t="s">
        <v>1752</v>
      </c>
      <c r="C1236" s="155">
        <f t="shared" si="1111"/>
        <v>45443</v>
      </c>
      <c r="D1236" s="143">
        <f t="shared" si="1064"/>
        <v>45450</v>
      </c>
      <c r="E1236" s="143">
        <f t="shared" si="1106"/>
        <v>45464</v>
      </c>
      <c r="F1236" s="143">
        <f t="shared" si="1107"/>
        <v>45468</v>
      </c>
      <c r="G1236" s="143">
        <f t="shared" si="1112"/>
        <v>45469</v>
      </c>
      <c r="H1236" s="145"/>
    </row>
    <row r="1237" spans="1:8" hidden="1" x14ac:dyDescent="0.2">
      <c r="A1237" s="109">
        <v>24</v>
      </c>
      <c r="B1237" s="1" t="s">
        <v>1758</v>
      </c>
      <c r="C1237" s="155">
        <f t="shared" si="1111"/>
        <v>45450</v>
      </c>
      <c r="D1237" s="143">
        <f t="shared" si="1064"/>
        <v>45457</v>
      </c>
      <c r="E1237" s="143">
        <f t="shared" si="1106"/>
        <v>45471</v>
      </c>
      <c r="F1237" s="143">
        <f t="shared" si="1107"/>
        <v>45475</v>
      </c>
      <c r="G1237" s="143">
        <f t="shared" si="1112"/>
        <v>45476</v>
      </c>
      <c r="H1237" s="145"/>
    </row>
    <row r="1238" spans="1:8" hidden="1" x14ac:dyDescent="0.2">
      <c r="A1238" s="109">
        <v>25</v>
      </c>
      <c r="B1238" s="1" t="s">
        <v>1766</v>
      </c>
      <c r="C1238" s="155">
        <f t="shared" si="1111"/>
        <v>45457</v>
      </c>
      <c r="D1238" s="143">
        <f t="shared" si="1064"/>
        <v>45464</v>
      </c>
      <c r="E1238" s="143">
        <f t="shared" si="1106"/>
        <v>45478</v>
      </c>
      <c r="F1238" s="143">
        <f t="shared" si="1107"/>
        <v>45482</v>
      </c>
      <c r="G1238" s="143">
        <f t="shared" si="1112"/>
        <v>45483</v>
      </c>
      <c r="H1238" s="145"/>
    </row>
    <row r="1239" spans="1:8" hidden="1" x14ac:dyDescent="0.2">
      <c r="A1239" s="109">
        <v>26</v>
      </c>
      <c r="B1239" s="1" t="s">
        <v>7</v>
      </c>
      <c r="C1239" s="159">
        <f t="shared" si="1111"/>
        <v>45464</v>
      </c>
      <c r="D1239" s="148">
        <f t="shared" si="1064"/>
        <v>45471</v>
      </c>
      <c r="E1239" s="148">
        <f t="shared" si="1106"/>
        <v>45485</v>
      </c>
      <c r="F1239" s="148">
        <f t="shared" si="1107"/>
        <v>45489</v>
      </c>
      <c r="G1239" s="148">
        <f t="shared" si="1112"/>
        <v>45490</v>
      </c>
      <c r="H1239" s="198"/>
    </row>
    <row r="1240" spans="1:8" hidden="1" x14ac:dyDescent="0.2">
      <c r="A1240" s="109">
        <v>27</v>
      </c>
      <c r="B1240" s="1" t="s">
        <v>1778</v>
      </c>
      <c r="C1240" s="155">
        <f t="shared" si="1111"/>
        <v>45471</v>
      </c>
      <c r="D1240" s="143">
        <f t="shared" si="1064"/>
        <v>45478</v>
      </c>
      <c r="E1240" s="143">
        <f t="shared" si="1106"/>
        <v>45492</v>
      </c>
      <c r="F1240" s="143">
        <f t="shared" si="1107"/>
        <v>45496</v>
      </c>
      <c r="G1240" s="143">
        <f t="shared" si="1112"/>
        <v>45497</v>
      </c>
      <c r="H1240" s="145"/>
    </row>
    <row r="1241" spans="1:8" hidden="1" x14ac:dyDescent="0.2">
      <c r="A1241" s="109">
        <v>28</v>
      </c>
      <c r="B1241" s="1" t="s">
        <v>1785</v>
      </c>
      <c r="C1241" s="155">
        <f t="shared" si="1111"/>
        <v>45478</v>
      </c>
      <c r="D1241" s="143">
        <f t="shared" si="1064"/>
        <v>45485</v>
      </c>
      <c r="E1241" s="143">
        <f t="shared" si="1106"/>
        <v>45499</v>
      </c>
      <c r="F1241" s="143">
        <f t="shared" si="1107"/>
        <v>45503</v>
      </c>
      <c r="G1241" s="143">
        <f t="shared" si="1112"/>
        <v>45504</v>
      </c>
      <c r="H1241" s="145"/>
    </row>
    <row r="1242" spans="1:8" hidden="1" x14ac:dyDescent="0.2">
      <c r="A1242" s="109">
        <v>29</v>
      </c>
      <c r="B1242" s="1" t="s">
        <v>1794</v>
      </c>
      <c r="C1242" s="155">
        <f t="shared" si="1111"/>
        <v>45485</v>
      </c>
      <c r="D1242" s="143">
        <f t="shared" si="1064"/>
        <v>45492</v>
      </c>
      <c r="E1242" s="143">
        <f t="shared" si="1106"/>
        <v>45506</v>
      </c>
      <c r="F1242" s="143">
        <f t="shared" si="1107"/>
        <v>45510</v>
      </c>
      <c r="G1242" s="143">
        <f t="shared" si="1112"/>
        <v>45511</v>
      </c>
      <c r="H1242" s="145"/>
    </row>
    <row r="1243" spans="1:8" hidden="1" x14ac:dyDescent="0.2">
      <c r="A1243" s="109">
        <v>30</v>
      </c>
      <c r="B1243" s="1" t="s">
        <v>1802</v>
      </c>
      <c r="C1243" s="155">
        <f t="shared" si="1111"/>
        <v>45492</v>
      </c>
      <c r="D1243" s="143">
        <f t="shared" si="1064"/>
        <v>45499</v>
      </c>
      <c r="E1243" s="143">
        <f t="shared" si="1106"/>
        <v>45513</v>
      </c>
      <c r="F1243" s="143">
        <f t="shared" si="1107"/>
        <v>45517</v>
      </c>
      <c r="G1243" s="143">
        <f t="shared" si="1112"/>
        <v>45518</v>
      </c>
      <c r="H1243" s="145"/>
    </row>
    <row r="1244" spans="1:8" hidden="1" x14ac:dyDescent="0.2">
      <c r="A1244" s="109">
        <v>31</v>
      </c>
      <c r="B1244" s="1" t="s">
        <v>1807</v>
      </c>
      <c r="C1244" s="155">
        <f t="shared" si="1111"/>
        <v>45499</v>
      </c>
      <c r="D1244" s="143">
        <f t="shared" si="1064"/>
        <v>45506</v>
      </c>
      <c r="E1244" s="143">
        <f t="shared" si="1106"/>
        <v>45520</v>
      </c>
      <c r="F1244" s="143">
        <f t="shared" si="1107"/>
        <v>45524</v>
      </c>
      <c r="G1244" s="143">
        <f t="shared" si="1112"/>
        <v>45525</v>
      </c>
      <c r="H1244" s="145"/>
    </row>
    <row r="1245" spans="1:8" hidden="1" x14ac:dyDescent="0.2">
      <c r="A1245" s="109">
        <v>32</v>
      </c>
      <c r="B1245" s="1" t="s">
        <v>1824</v>
      </c>
      <c r="C1245" s="155">
        <f t="shared" si="1111"/>
        <v>45506</v>
      </c>
      <c r="D1245" s="143">
        <f t="shared" si="1064"/>
        <v>45513</v>
      </c>
      <c r="E1245" s="143">
        <f t="shared" si="1106"/>
        <v>45527</v>
      </c>
      <c r="F1245" s="143">
        <f t="shared" si="1107"/>
        <v>45531</v>
      </c>
      <c r="G1245" s="143">
        <f t="shared" si="1112"/>
        <v>45532</v>
      </c>
      <c r="H1245" s="145"/>
    </row>
    <row r="1246" spans="1:8" hidden="1" x14ac:dyDescent="0.2">
      <c r="A1246" s="109">
        <v>33</v>
      </c>
      <c r="B1246" s="1" t="s">
        <v>1815</v>
      </c>
      <c r="C1246" s="155">
        <f t="shared" si="1111"/>
        <v>45513</v>
      </c>
      <c r="D1246" s="143">
        <f t="shared" ref="D1246:D1263" si="1113">D1245+7</f>
        <v>45520</v>
      </c>
      <c r="E1246" s="143">
        <f t="shared" si="1106"/>
        <v>45534</v>
      </c>
      <c r="F1246" s="143">
        <f t="shared" si="1107"/>
        <v>45538</v>
      </c>
      <c r="G1246" s="143">
        <f t="shared" si="1112"/>
        <v>45539</v>
      </c>
      <c r="H1246" s="145"/>
    </row>
    <row r="1247" spans="1:8" hidden="1" x14ac:dyDescent="0.2">
      <c r="A1247" s="109">
        <v>34</v>
      </c>
      <c r="B1247" s="1" t="s">
        <v>1825</v>
      </c>
      <c r="C1247" s="155">
        <f t="shared" si="1111"/>
        <v>45520</v>
      </c>
      <c r="D1247" s="143">
        <f t="shared" si="1113"/>
        <v>45527</v>
      </c>
      <c r="E1247" s="143">
        <f t="shared" si="1106"/>
        <v>45541</v>
      </c>
      <c r="F1247" s="143">
        <f t="shared" si="1107"/>
        <v>45545</v>
      </c>
      <c r="G1247" s="143">
        <f t="shared" si="1112"/>
        <v>45546</v>
      </c>
      <c r="H1247" s="145"/>
    </row>
    <row r="1248" spans="1:8" hidden="1" x14ac:dyDescent="0.2">
      <c r="A1248" s="109">
        <v>35</v>
      </c>
      <c r="B1248" s="1" t="s">
        <v>1837</v>
      </c>
      <c r="C1248" s="155">
        <f t="shared" si="1111"/>
        <v>45527</v>
      </c>
      <c r="D1248" s="143">
        <f t="shared" si="1113"/>
        <v>45534</v>
      </c>
      <c r="E1248" s="143">
        <f t="shared" si="1106"/>
        <v>45548</v>
      </c>
      <c r="F1248" s="143">
        <f t="shared" si="1107"/>
        <v>45552</v>
      </c>
      <c r="G1248" s="143">
        <f t="shared" si="1112"/>
        <v>45553</v>
      </c>
      <c r="H1248" s="145"/>
    </row>
    <row r="1249" spans="1:8" hidden="1" x14ac:dyDescent="0.2">
      <c r="A1249" s="109">
        <v>36</v>
      </c>
      <c r="B1249" s="1" t="s">
        <v>1844</v>
      </c>
      <c r="C1249" s="155">
        <f t="shared" si="1111"/>
        <v>45534</v>
      </c>
      <c r="D1249" s="143">
        <f t="shared" si="1113"/>
        <v>45541</v>
      </c>
      <c r="E1249" s="143">
        <f t="shared" si="1106"/>
        <v>45555</v>
      </c>
      <c r="F1249" s="143">
        <f t="shared" si="1107"/>
        <v>45559</v>
      </c>
      <c r="G1249" s="143">
        <f t="shared" si="1112"/>
        <v>45560</v>
      </c>
      <c r="H1249" s="145"/>
    </row>
    <row r="1250" spans="1:8" hidden="1" x14ac:dyDescent="0.2">
      <c r="A1250" s="109">
        <v>37</v>
      </c>
      <c r="B1250" s="1" t="s">
        <v>1851</v>
      </c>
      <c r="C1250" s="155">
        <f t="shared" si="1111"/>
        <v>45541</v>
      </c>
      <c r="D1250" s="143">
        <f t="shared" si="1113"/>
        <v>45548</v>
      </c>
      <c r="E1250" s="143">
        <f t="shared" si="1106"/>
        <v>45562</v>
      </c>
      <c r="F1250" s="143">
        <f t="shared" si="1107"/>
        <v>45566</v>
      </c>
      <c r="G1250" s="143">
        <f t="shared" si="1112"/>
        <v>45567</v>
      </c>
      <c r="H1250" s="145"/>
    </row>
    <row r="1251" spans="1:8" hidden="1" x14ac:dyDescent="0.2">
      <c r="A1251" s="109">
        <v>38</v>
      </c>
      <c r="B1251" s="1" t="s">
        <v>1859</v>
      </c>
      <c r="C1251" s="155">
        <f t="shared" si="1111"/>
        <v>45548</v>
      </c>
      <c r="D1251" s="143">
        <f t="shared" si="1113"/>
        <v>45555</v>
      </c>
      <c r="E1251" s="143">
        <f t="shared" si="1106"/>
        <v>45569</v>
      </c>
      <c r="F1251" s="143">
        <f t="shared" si="1107"/>
        <v>45573</v>
      </c>
      <c r="G1251" s="143">
        <f t="shared" si="1112"/>
        <v>45574</v>
      </c>
      <c r="H1251" s="145"/>
    </row>
    <row r="1252" spans="1:8" hidden="1" x14ac:dyDescent="0.2">
      <c r="A1252" s="109">
        <v>39</v>
      </c>
      <c r="B1252" s="1" t="s">
        <v>1867</v>
      </c>
      <c r="C1252" s="155">
        <f t="shared" si="1111"/>
        <v>45555</v>
      </c>
      <c r="D1252" s="143">
        <f t="shared" si="1113"/>
        <v>45562</v>
      </c>
      <c r="E1252" s="143">
        <f t="shared" si="1106"/>
        <v>45576</v>
      </c>
      <c r="F1252" s="143">
        <f t="shared" si="1107"/>
        <v>45580</v>
      </c>
      <c r="G1252" s="143">
        <f t="shared" si="1112"/>
        <v>45581</v>
      </c>
      <c r="H1252" s="145"/>
    </row>
    <row r="1253" spans="1:8" hidden="1" x14ac:dyDescent="0.2">
      <c r="A1253" s="109">
        <v>40</v>
      </c>
      <c r="B1253" s="1" t="s">
        <v>1872</v>
      </c>
      <c r="C1253" s="155">
        <f t="shared" si="1111"/>
        <v>45562</v>
      </c>
      <c r="D1253" s="143">
        <f t="shared" si="1113"/>
        <v>45569</v>
      </c>
      <c r="E1253" s="143">
        <f t="shared" si="1106"/>
        <v>45583</v>
      </c>
      <c r="F1253" s="143">
        <f t="shared" si="1107"/>
        <v>45587</v>
      </c>
      <c r="G1253" s="143">
        <f t="shared" si="1112"/>
        <v>45588</v>
      </c>
      <c r="H1253" s="145"/>
    </row>
    <row r="1254" spans="1:8" hidden="1" x14ac:dyDescent="0.2">
      <c r="A1254" s="109">
        <v>41</v>
      </c>
      <c r="B1254" s="1" t="s">
        <v>1881</v>
      </c>
      <c r="C1254" s="155">
        <f t="shared" si="1111"/>
        <v>45569</v>
      </c>
      <c r="D1254" s="143">
        <f t="shared" si="1113"/>
        <v>45576</v>
      </c>
      <c r="E1254" s="143">
        <f t="shared" si="1106"/>
        <v>45590</v>
      </c>
      <c r="F1254" s="143">
        <f t="shared" si="1107"/>
        <v>45594</v>
      </c>
      <c r="G1254" s="143">
        <f t="shared" si="1112"/>
        <v>45595</v>
      </c>
      <c r="H1254" s="145"/>
    </row>
    <row r="1255" spans="1:8" hidden="1" x14ac:dyDescent="0.2">
      <c r="A1255" s="109">
        <v>42</v>
      </c>
      <c r="B1255" s="1" t="s">
        <v>1889</v>
      </c>
      <c r="C1255" s="155">
        <f t="shared" si="1111"/>
        <v>45576</v>
      </c>
      <c r="D1255" s="143">
        <f t="shared" si="1113"/>
        <v>45583</v>
      </c>
      <c r="E1255" s="143">
        <f t="shared" si="1106"/>
        <v>45597</v>
      </c>
      <c r="F1255" s="143">
        <f t="shared" si="1107"/>
        <v>45601</v>
      </c>
      <c r="G1255" s="143">
        <f t="shared" si="1112"/>
        <v>45602</v>
      </c>
      <c r="H1255" s="145"/>
    </row>
    <row r="1256" spans="1:8" hidden="1" x14ac:dyDescent="0.2">
      <c r="A1256" s="109">
        <v>43</v>
      </c>
      <c r="B1256" s="1" t="s">
        <v>7</v>
      </c>
      <c r="C1256" s="159">
        <f t="shared" si="1111"/>
        <v>45583</v>
      </c>
      <c r="D1256" s="148">
        <f t="shared" si="1113"/>
        <v>45590</v>
      </c>
      <c r="E1256" s="148">
        <f t="shared" si="1106"/>
        <v>45604</v>
      </c>
      <c r="F1256" s="148">
        <f t="shared" si="1107"/>
        <v>45608</v>
      </c>
      <c r="G1256" s="148">
        <f t="shared" si="1112"/>
        <v>45609</v>
      </c>
      <c r="H1256" s="198"/>
    </row>
    <row r="1257" spans="1:8" hidden="1" x14ac:dyDescent="0.2">
      <c r="A1257" s="109">
        <v>44</v>
      </c>
      <c r="B1257" s="1" t="s">
        <v>1914</v>
      </c>
      <c r="C1257" s="155">
        <f t="shared" si="1111"/>
        <v>45590</v>
      </c>
      <c r="D1257" s="143">
        <f t="shared" si="1113"/>
        <v>45597</v>
      </c>
      <c r="E1257" s="143">
        <f t="shared" si="1106"/>
        <v>45611</v>
      </c>
      <c r="F1257" s="143">
        <f t="shared" si="1107"/>
        <v>45615</v>
      </c>
      <c r="G1257" s="143">
        <f t="shared" si="1112"/>
        <v>45616</v>
      </c>
      <c r="H1257" s="145"/>
    </row>
    <row r="1258" spans="1:8" hidden="1" x14ac:dyDescent="0.2">
      <c r="A1258" s="109">
        <v>45</v>
      </c>
      <c r="B1258" s="1" t="s">
        <v>1903</v>
      </c>
      <c r="C1258" s="155">
        <f t="shared" si="1111"/>
        <v>45597</v>
      </c>
      <c r="D1258" s="143">
        <f t="shared" si="1113"/>
        <v>45604</v>
      </c>
      <c r="E1258" s="143">
        <f t="shared" si="1106"/>
        <v>45618</v>
      </c>
      <c r="F1258" s="143">
        <f t="shared" si="1107"/>
        <v>45622</v>
      </c>
      <c r="G1258" s="143">
        <f t="shared" si="1112"/>
        <v>45623</v>
      </c>
      <c r="H1258" s="145"/>
    </row>
    <row r="1259" spans="1:8" hidden="1" x14ac:dyDescent="0.2">
      <c r="A1259" s="109">
        <v>46</v>
      </c>
      <c r="B1259" s="1" t="s">
        <v>1915</v>
      </c>
      <c r="C1259" s="155">
        <f t="shared" si="1111"/>
        <v>45604</v>
      </c>
      <c r="D1259" s="143">
        <f t="shared" si="1113"/>
        <v>45611</v>
      </c>
      <c r="E1259" s="143">
        <f t="shared" si="1106"/>
        <v>45625</v>
      </c>
      <c r="F1259" s="143">
        <f t="shared" si="1107"/>
        <v>45629</v>
      </c>
      <c r="G1259" s="143">
        <f t="shared" si="1112"/>
        <v>45630</v>
      </c>
      <c r="H1259" s="145"/>
    </row>
    <row r="1260" spans="1:8" hidden="1" x14ac:dyDescent="0.2">
      <c r="A1260" s="109">
        <v>47</v>
      </c>
      <c r="B1260" s="1" t="s">
        <v>1916</v>
      </c>
      <c r="C1260" s="155">
        <f t="shared" si="1111"/>
        <v>45611</v>
      </c>
      <c r="D1260" s="143">
        <f t="shared" si="1113"/>
        <v>45618</v>
      </c>
      <c r="E1260" s="143">
        <f t="shared" si="1106"/>
        <v>45632</v>
      </c>
      <c r="F1260" s="143">
        <f t="shared" si="1107"/>
        <v>45636</v>
      </c>
      <c r="G1260" s="143">
        <f t="shared" si="1112"/>
        <v>45637</v>
      </c>
      <c r="H1260" s="145"/>
    </row>
    <row r="1261" spans="1:8" hidden="1" x14ac:dyDescent="0.2">
      <c r="A1261" s="117">
        <v>48</v>
      </c>
      <c r="B1261" s="7" t="s">
        <v>1921</v>
      </c>
      <c r="C1261" s="169">
        <f t="shared" si="1111"/>
        <v>45618</v>
      </c>
      <c r="D1261" s="130">
        <f t="shared" si="1113"/>
        <v>45625</v>
      </c>
      <c r="E1261" s="130">
        <f t="shared" si="1106"/>
        <v>45639</v>
      </c>
      <c r="F1261" s="130">
        <f t="shared" si="1107"/>
        <v>45643</v>
      </c>
      <c r="G1261" s="130">
        <f t="shared" si="1112"/>
        <v>45644</v>
      </c>
      <c r="H1261" s="145"/>
    </row>
    <row r="1262" spans="1:8" hidden="1" x14ac:dyDescent="0.2">
      <c r="A1262" s="109">
        <v>49</v>
      </c>
      <c r="B1262" s="1" t="s">
        <v>1935</v>
      </c>
      <c r="C1262" s="155">
        <f t="shared" si="1111"/>
        <v>45625</v>
      </c>
      <c r="D1262" s="143">
        <f>D1261+7</f>
        <v>45632</v>
      </c>
      <c r="E1262" s="143">
        <f t="shared" si="1106"/>
        <v>45646</v>
      </c>
      <c r="F1262" s="143">
        <f t="shared" si="1107"/>
        <v>45650</v>
      </c>
      <c r="G1262" s="143">
        <f t="shared" si="1112"/>
        <v>45651</v>
      </c>
      <c r="H1262" s="145"/>
    </row>
    <row r="1263" spans="1:8" hidden="1" x14ac:dyDescent="0.2">
      <c r="A1263" s="109">
        <v>50</v>
      </c>
      <c r="B1263" s="7" t="s">
        <v>1941</v>
      </c>
      <c r="C1263" s="169">
        <f t="shared" si="1111"/>
        <v>45632</v>
      </c>
      <c r="D1263" s="130">
        <f t="shared" si="1113"/>
        <v>45639</v>
      </c>
      <c r="E1263" s="130">
        <f t="shared" si="1106"/>
        <v>45653</v>
      </c>
      <c r="F1263" s="130">
        <f t="shared" si="1107"/>
        <v>45657</v>
      </c>
      <c r="G1263" s="130">
        <f t="shared" si="1112"/>
        <v>45658</v>
      </c>
      <c r="H1263" s="145"/>
    </row>
    <row r="1264" spans="1:8" hidden="1" x14ac:dyDescent="0.2">
      <c r="A1264" s="109">
        <v>51</v>
      </c>
      <c r="B1264" s="182" t="s">
        <v>1950</v>
      </c>
      <c r="C1264" s="155">
        <f t="shared" si="1111"/>
        <v>45639</v>
      </c>
      <c r="D1264" s="143">
        <f>D1263+7</f>
        <v>45646</v>
      </c>
      <c r="E1264" s="143">
        <f t="shared" si="1106"/>
        <v>45660</v>
      </c>
      <c r="F1264" s="143">
        <f t="shared" si="1107"/>
        <v>45664</v>
      </c>
      <c r="G1264" s="143">
        <f t="shared" si="1112"/>
        <v>45665</v>
      </c>
      <c r="H1264" s="145"/>
    </row>
    <row r="1265" spans="1:8" hidden="1" x14ac:dyDescent="0.2">
      <c r="A1265" s="120">
        <v>52</v>
      </c>
      <c r="B1265" s="97" t="s">
        <v>1962</v>
      </c>
      <c r="C1265" s="155">
        <f t="shared" si="1111"/>
        <v>45646</v>
      </c>
      <c r="D1265" s="143">
        <f t="shared" ref="D1265:D1273" si="1114">D1264+7</f>
        <v>45653</v>
      </c>
      <c r="E1265" s="143">
        <f t="shared" si="1106"/>
        <v>45667</v>
      </c>
      <c r="F1265" s="143">
        <f t="shared" si="1107"/>
        <v>45671</v>
      </c>
      <c r="G1265" s="143">
        <f t="shared" si="1112"/>
        <v>45672</v>
      </c>
      <c r="H1265" s="145"/>
    </row>
    <row r="1266" spans="1:8" hidden="1" x14ac:dyDescent="0.2">
      <c r="A1266" s="120">
        <v>1</v>
      </c>
      <c r="B1266" s="195" t="s">
        <v>7</v>
      </c>
      <c r="C1266" s="159">
        <f t="shared" si="1111"/>
        <v>45653</v>
      </c>
      <c r="D1266" s="148">
        <f t="shared" si="1114"/>
        <v>45660</v>
      </c>
      <c r="E1266" s="148">
        <f t="shared" si="1106"/>
        <v>45674</v>
      </c>
      <c r="F1266" s="148">
        <f t="shared" si="1107"/>
        <v>45678</v>
      </c>
      <c r="G1266" s="148">
        <f t="shared" si="1112"/>
        <v>45679</v>
      </c>
      <c r="H1266" s="198"/>
    </row>
    <row r="1267" spans="1:8" hidden="1" x14ac:dyDescent="0.2">
      <c r="A1267" s="120">
        <v>2</v>
      </c>
      <c r="B1267" s="195" t="s">
        <v>1963</v>
      </c>
      <c r="C1267" s="155">
        <f t="shared" si="1111"/>
        <v>45660</v>
      </c>
      <c r="D1267" s="143">
        <f t="shared" si="1114"/>
        <v>45667</v>
      </c>
      <c r="E1267" s="143">
        <f t="shared" si="1106"/>
        <v>45681</v>
      </c>
      <c r="F1267" s="143">
        <f t="shared" si="1107"/>
        <v>45685</v>
      </c>
      <c r="G1267" s="143">
        <f t="shared" si="1112"/>
        <v>45686</v>
      </c>
      <c r="H1267" s="145"/>
    </row>
    <row r="1268" spans="1:8" hidden="1" x14ac:dyDescent="0.2">
      <c r="A1268" s="42">
        <v>3</v>
      </c>
      <c r="B1268" s="34" t="s">
        <v>1975</v>
      </c>
      <c r="C1268" s="155">
        <f t="shared" si="1111"/>
        <v>45667</v>
      </c>
      <c r="D1268" s="143">
        <f t="shared" si="1114"/>
        <v>45674</v>
      </c>
      <c r="E1268" s="143">
        <f t="shared" si="1106"/>
        <v>45688</v>
      </c>
      <c r="F1268" s="143">
        <f t="shared" si="1107"/>
        <v>45692</v>
      </c>
      <c r="G1268" s="143">
        <f t="shared" si="1112"/>
        <v>45693</v>
      </c>
      <c r="H1268" s="145"/>
    </row>
    <row r="1269" spans="1:8" hidden="1" x14ac:dyDescent="0.2">
      <c r="A1269" s="42">
        <v>4</v>
      </c>
      <c r="B1269" s="34" t="s">
        <v>7</v>
      </c>
      <c r="C1269" s="159">
        <f t="shared" si="1111"/>
        <v>45674</v>
      </c>
      <c r="D1269" s="148">
        <f t="shared" si="1114"/>
        <v>45681</v>
      </c>
      <c r="E1269" s="148">
        <f t="shared" si="1106"/>
        <v>45695</v>
      </c>
      <c r="F1269" s="148">
        <f t="shared" si="1107"/>
        <v>45699</v>
      </c>
      <c r="G1269" s="148">
        <f t="shared" si="1112"/>
        <v>45700</v>
      </c>
      <c r="H1269" s="198"/>
    </row>
    <row r="1270" spans="1:8" hidden="1" x14ac:dyDescent="0.2">
      <c r="A1270" s="42">
        <v>5</v>
      </c>
      <c r="B1270" s="34" t="s">
        <v>1981</v>
      </c>
      <c r="C1270" s="155">
        <f t="shared" si="1111"/>
        <v>45681</v>
      </c>
      <c r="D1270" s="143">
        <f t="shared" si="1114"/>
        <v>45688</v>
      </c>
      <c r="E1270" s="143">
        <f t="shared" si="1106"/>
        <v>45702</v>
      </c>
      <c r="F1270" s="143">
        <f t="shared" si="1107"/>
        <v>45706</v>
      </c>
      <c r="G1270" s="143">
        <f t="shared" si="1112"/>
        <v>45707</v>
      </c>
      <c r="H1270" s="145"/>
    </row>
    <row r="1271" spans="1:8" hidden="1" x14ac:dyDescent="0.2">
      <c r="A1271" s="42">
        <v>6</v>
      </c>
      <c r="B1271" s="34" t="s">
        <v>1997</v>
      </c>
      <c r="C1271" s="155">
        <f t="shared" si="1111"/>
        <v>45688</v>
      </c>
      <c r="D1271" s="143">
        <f t="shared" si="1114"/>
        <v>45695</v>
      </c>
      <c r="E1271" s="143">
        <f t="shared" si="1106"/>
        <v>45709</v>
      </c>
      <c r="F1271" s="143">
        <f t="shared" si="1107"/>
        <v>45713</v>
      </c>
      <c r="G1271" s="143">
        <f t="shared" si="1112"/>
        <v>45714</v>
      </c>
      <c r="H1271" s="145"/>
    </row>
    <row r="1272" spans="1:8" hidden="1" x14ac:dyDescent="0.2">
      <c r="A1272" s="42">
        <v>7</v>
      </c>
      <c r="B1272" s="201" t="s">
        <v>1993</v>
      </c>
      <c r="C1272" s="155">
        <f t="shared" si="1111"/>
        <v>45695</v>
      </c>
      <c r="D1272" s="143">
        <f t="shared" si="1114"/>
        <v>45702</v>
      </c>
      <c r="E1272" s="143">
        <f t="shared" si="1106"/>
        <v>45716</v>
      </c>
      <c r="F1272" s="143">
        <f t="shared" si="1107"/>
        <v>45720</v>
      </c>
      <c r="G1272" s="143">
        <f t="shared" si="1112"/>
        <v>45721</v>
      </c>
      <c r="H1272" s="145"/>
    </row>
    <row r="1273" spans="1:8" hidden="1" x14ac:dyDescent="0.2">
      <c r="A1273" s="42">
        <v>8</v>
      </c>
      <c r="B1273" s="201" t="s">
        <v>2028</v>
      </c>
      <c r="C1273" s="155">
        <f t="shared" si="1111"/>
        <v>45702</v>
      </c>
      <c r="D1273" s="143">
        <f t="shared" si="1114"/>
        <v>45709</v>
      </c>
      <c r="E1273" s="143">
        <f t="shared" si="1106"/>
        <v>45723</v>
      </c>
      <c r="F1273" s="143">
        <f t="shared" si="1107"/>
        <v>45727</v>
      </c>
      <c r="G1273" s="143">
        <f t="shared" si="1112"/>
        <v>45728</v>
      </c>
      <c r="H1273" s="145"/>
    </row>
    <row r="1274" spans="1:8" hidden="1" x14ac:dyDescent="0.2">
      <c r="A1274" s="42">
        <v>9</v>
      </c>
      <c r="B1274" s="201" t="s">
        <v>2029</v>
      </c>
      <c r="C1274" s="155">
        <f t="shared" si="1111"/>
        <v>45710</v>
      </c>
      <c r="D1274" s="143">
        <f>D1273+8</f>
        <v>45717</v>
      </c>
      <c r="E1274" s="143">
        <f t="shared" si="1106"/>
        <v>45731</v>
      </c>
      <c r="F1274" s="143">
        <f t="shared" si="1107"/>
        <v>45735</v>
      </c>
      <c r="G1274" s="143">
        <f t="shared" si="1112"/>
        <v>45736</v>
      </c>
      <c r="H1274" s="145"/>
    </row>
    <row r="1275" spans="1:8" hidden="1" x14ac:dyDescent="0.2">
      <c r="A1275" s="42">
        <v>10</v>
      </c>
      <c r="B1275" s="201" t="s">
        <v>7</v>
      </c>
      <c r="C1275" s="159">
        <f t="shared" ref="C1275:C1276" si="1115">D1275-7</f>
        <v>45719</v>
      </c>
      <c r="D1275" s="148">
        <f t="shared" ref="D1275" si="1116">D1274+9</f>
        <v>45726</v>
      </c>
      <c r="E1275" s="148">
        <f t="shared" si="1106"/>
        <v>45740</v>
      </c>
      <c r="F1275" s="148">
        <f t="shared" si="1107"/>
        <v>45744</v>
      </c>
      <c r="G1275" s="148">
        <f t="shared" si="1112"/>
        <v>45745</v>
      </c>
      <c r="H1275" s="198"/>
    </row>
    <row r="1276" spans="1:8" hidden="1" x14ac:dyDescent="0.2">
      <c r="A1276" s="42">
        <v>11</v>
      </c>
      <c r="B1276" s="201" t="s">
        <v>2049</v>
      </c>
      <c r="C1276" s="155">
        <f t="shared" si="1115"/>
        <v>45723</v>
      </c>
      <c r="D1276" s="143">
        <f>D1275+4</f>
        <v>45730</v>
      </c>
      <c r="E1276" s="143">
        <f t="shared" si="1106"/>
        <v>45744</v>
      </c>
      <c r="F1276" s="143">
        <f t="shared" si="1107"/>
        <v>45748</v>
      </c>
      <c r="G1276" s="143">
        <f t="shared" si="1112"/>
        <v>45749</v>
      </c>
      <c r="H1276" s="145"/>
    </row>
    <row r="1277" spans="1:8" hidden="1" x14ac:dyDescent="0.2">
      <c r="A1277" s="42">
        <v>12</v>
      </c>
      <c r="B1277" s="201" t="s">
        <v>2060</v>
      </c>
      <c r="C1277" s="155">
        <f t="shared" ref="C1277" si="1117">D1277-7</f>
        <v>45732</v>
      </c>
      <c r="D1277" s="143">
        <f>D1276+9</f>
        <v>45739</v>
      </c>
      <c r="E1277" s="143">
        <f t="shared" si="1106"/>
        <v>45753</v>
      </c>
      <c r="F1277" s="143">
        <f t="shared" si="1107"/>
        <v>45757</v>
      </c>
      <c r="G1277" s="143">
        <f t="shared" si="1112"/>
        <v>45758</v>
      </c>
      <c r="H1277" s="145"/>
    </row>
    <row r="1278" spans="1:8" hidden="1" x14ac:dyDescent="0.2">
      <c r="A1278" s="42">
        <v>13</v>
      </c>
      <c r="B1278" s="201" t="s">
        <v>2067</v>
      </c>
      <c r="C1278" s="155">
        <f t="shared" ref="C1278" si="1118">D1278-7</f>
        <v>45737</v>
      </c>
      <c r="D1278" s="143">
        <f>D1277+5</f>
        <v>45744</v>
      </c>
      <c r="E1278" s="143">
        <f t="shared" si="1106"/>
        <v>45758</v>
      </c>
      <c r="F1278" s="143">
        <f t="shared" si="1107"/>
        <v>45762</v>
      </c>
      <c r="G1278" s="143">
        <f t="shared" si="1112"/>
        <v>45763</v>
      </c>
      <c r="H1278" s="145"/>
    </row>
    <row r="1279" spans="1:8" hidden="1" x14ac:dyDescent="0.2">
      <c r="A1279" s="42">
        <v>14</v>
      </c>
      <c r="B1279" s="201" t="s">
        <v>2074</v>
      </c>
      <c r="C1279" s="155">
        <f t="shared" ref="C1279" si="1119">D1279-7</f>
        <v>45744</v>
      </c>
      <c r="D1279" s="143">
        <f t="shared" ref="D1279:D1309" si="1120">D1278+7</f>
        <v>45751</v>
      </c>
      <c r="E1279" s="143">
        <f t="shared" ref="E1279:E1288" si="1121">D1279+14</f>
        <v>45765</v>
      </c>
      <c r="F1279" s="143">
        <f t="shared" ref="F1279:F1288" si="1122">D1279+18</f>
        <v>45769</v>
      </c>
      <c r="G1279" s="143">
        <f t="shared" si="1112"/>
        <v>45770</v>
      </c>
      <c r="H1279" s="145"/>
    </row>
    <row r="1280" spans="1:8" hidden="1" x14ac:dyDescent="0.2">
      <c r="A1280" s="42">
        <v>15</v>
      </c>
      <c r="B1280" s="201" t="s">
        <v>2085</v>
      </c>
      <c r="C1280" s="114">
        <f t="shared" ref="C1280" si="1123">D1280-7</f>
        <v>45751</v>
      </c>
      <c r="D1280" s="110">
        <f t="shared" si="1120"/>
        <v>45758</v>
      </c>
      <c r="E1280" s="110">
        <f t="shared" si="1121"/>
        <v>45772</v>
      </c>
      <c r="F1280" s="110">
        <f t="shared" si="1122"/>
        <v>45776</v>
      </c>
      <c r="G1280" s="110">
        <f t="shared" si="1112"/>
        <v>45777</v>
      </c>
      <c r="H1280" s="214"/>
    </row>
    <row r="1281" spans="1:8" hidden="1" x14ac:dyDescent="0.2">
      <c r="A1281" s="42">
        <v>16</v>
      </c>
      <c r="B1281" s="201" t="s">
        <v>7</v>
      </c>
      <c r="C1281" s="159">
        <f t="shared" ref="C1281" si="1124">D1281-7</f>
        <v>45758</v>
      </c>
      <c r="D1281" s="148">
        <f t="shared" si="1120"/>
        <v>45765</v>
      </c>
      <c r="E1281" s="148">
        <f t="shared" si="1121"/>
        <v>45779</v>
      </c>
      <c r="F1281" s="148">
        <f t="shared" si="1122"/>
        <v>45783</v>
      </c>
      <c r="G1281" s="148">
        <f t="shared" si="1112"/>
        <v>45784</v>
      </c>
      <c r="H1281" s="198"/>
    </row>
    <row r="1282" spans="1:8" hidden="1" x14ac:dyDescent="0.2">
      <c r="A1282" s="42">
        <v>17</v>
      </c>
      <c r="B1282" s="201" t="s">
        <v>2105</v>
      </c>
      <c r="C1282" s="114">
        <f t="shared" ref="C1282" si="1125">D1282-7</f>
        <v>45765</v>
      </c>
      <c r="D1282" s="110">
        <f t="shared" si="1120"/>
        <v>45772</v>
      </c>
      <c r="E1282" s="110">
        <f t="shared" si="1121"/>
        <v>45786</v>
      </c>
      <c r="F1282" s="110">
        <f t="shared" si="1122"/>
        <v>45790</v>
      </c>
      <c r="G1282" s="110">
        <f t="shared" si="1112"/>
        <v>45791</v>
      </c>
      <c r="H1282" s="214"/>
    </row>
    <row r="1283" spans="1:8" hidden="1" x14ac:dyDescent="0.2">
      <c r="A1283" s="42">
        <v>18</v>
      </c>
      <c r="B1283" s="201" t="s">
        <v>2114</v>
      </c>
      <c r="C1283" s="114">
        <f t="shared" ref="C1283" si="1126">D1283-7</f>
        <v>45772</v>
      </c>
      <c r="D1283" s="110">
        <f t="shared" si="1120"/>
        <v>45779</v>
      </c>
      <c r="E1283" s="110">
        <f t="shared" si="1121"/>
        <v>45793</v>
      </c>
      <c r="F1283" s="110">
        <f t="shared" si="1122"/>
        <v>45797</v>
      </c>
      <c r="G1283" s="110">
        <f t="shared" si="1112"/>
        <v>45798</v>
      </c>
      <c r="H1283" s="214"/>
    </row>
    <row r="1284" spans="1:8" hidden="1" x14ac:dyDescent="0.2">
      <c r="A1284" s="42">
        <v>19</v>
      </c>
      <c r="B1284" s="201" t="s">
        <v>2127</v>
      </c>
      <c r="C1284" s="114">
        <f t="shared" ref="C1284" si="1127">D1284-7</f>
        <v>45779</v>
      </c>
      <c r="D1284" s="110">
        <f t="shared" si="1120"/>
        <v>45786</v>
      </c>
      <c r="E1284" s="110">
        <f t="shared" si="1121"/>
        <v>45800</v>
      </c>
      <c r="F1284" s="110">
        <f t="shared" si="1122"/>
        <v>45804</v>
      </c>
      <c r="G1284" s="110">
        <f t="shared" si="1112"/>
        <v>45805</v>
      </c>
      <c r="H1284" s="214"/>
    </row>
    <row r="1285" spans="1:8" hidden="1" x14ac:dyDescent="0.2">
      <c r="A1285" s="42">
        <v>20</v>
      </c>
      <c r="B1285" s="201" t="s">
        <v>2135</v>
      </c>
      <c r="C1285" s="114">
        <f t="shared" ref="C1285" si="1128">D1285-7</f>
        <v>45786</v>
      </c>
      <c r="D1285" s="110">
        <f t="shared" si="1120"/>
        <v>45793</v>
      </c>
      <c r="E1285" s="110">
        <f t="shared" si="1121"/>
        <v>45807</v>
      </c>
      <c r="F1285" s="110">
        <f t="shared" si="1122"/>
        <v>45811</v>
      </c>
      <c r="G1285" s="110">
        <f t="shared" si="1112"/>
        <v>45812</v>
      </c>
      <c r="H1285" s="214"/>
    </row>
    <row r="1286" spans="1:8" hidden="1" x14ac:dyDescent="0.2">
      <c r="A1286" s="42">
        <v>21</v>
      </c>
      <c r="B1286" s="201" t="s">
        <v>2140</v>
      </c>
      <c r="C1286" s="114">
        <f t="shared" ref="C1286:C1287" si="1129">D1286-7</f>
        <v>45793</v>
      </c>
      <c r="D1286" s="110">
        <f t="shared" si="1120"/>
        <v>45800</v>
      </c>
      <c r="E1286" s="110">
        <f t="shared" si="1121"/>
        <v>45814</v>
      </c>
      <c r="F1286" s="110">
        <f t="shared" si="1122"/>
        <v>45818</v>
      </c>
      <c r="G1286" s="110">
        <f t="shared" si="1112"/>
        <v>45819</v>
      </c>
      <c r="H1286" s="214"/>
    </row>
    <row r="1287" spans="1:8" hidden="1" x14ac:dyDescent="0.2">
      <c r="A1287" s="42">
        <v>22</v>
      </c>
      <c r="B1287" s="201" t="s">
        <v>7</v>
      </c>
      <c r="C1287" s="159">
        <f t="shared" si="1129"/>
        <v>45800</v>
      </c>
      <c r="D1287" s="148">
        <f t="shared" si="1120"/>
        <v>45807</v>
      </c>
      <c r="E1287" s="148">
        <f t="shared" si="1121"/>
        <v>45821</v>
      </c>
      <c r="F1287" s="148">
        <f t="shared" si="1122"/>
        <v>45825</v>
      </c>
      <c r="G1287" s="148">
        <f t="shared" si="1112"/>
        <v>45826</v>
      </c>
      <c r="H1287" s="198"/>
    </row>
    <row r="1288" spans="1:8" hidden="1" x14ac:dyDescent="0.2">
      <c r="A1288" s="42">
        <v>23</v>
      </c>
      <c r="B1288" s="201" t="s">
        <v>2157</v>
      </c>
      <c r="C1288" s="114">
        <f t="shared" ref="C1288" si="1130">D1288-7</f>
        <v>45807</v>
      </c>
      <c r="D1288" s="110">
        <f t="shared" si="1120"/>
        <v>45814</v>
      </c>
      <c r="E1288" s="110">
        <f t="shared" si="1121"/>
        <v>45828</v>
      </c>
      <c r="F1288" s="110">
        <f t="shared" si="1122"/>
        <v>45832</v>
      </c>
      <c r="G1288" s="110">
        <f t="shared" si="1112"/>
        <v>45833</v>
      </c>
      <c r="H1288" s="214"/>
    </row>
    <row r="1289" spans="1:8" hidden="1" x14ac:dyDescent="0.2">
      <c r="A1289" s="42">
        <v>24</v>
      </c>
      <c r="B1289" s="201" t="s">
        <v>2178</v>
      </c>
      <c r="C1289" s="114">
        <f>E1289-7</f>
        <v>7</v>
      </c>
      <c r="D1289" s="110"/>
      <c r="E1289" s="110">
        <f>D1289+14</f>
        <v>14</v>
      </c>
      <c r="F1289" s="110">
        <f>D1289+18</f>
        <v>18</v>
      </c>
      <c r="G1289" s="110">
        <f>D1289+19</f>
        <v>19</v>
      </c>
      <c r="H1289" s="214"/>
    </row>
    <row r="1290" spans="1:8" hidden="1" x14ac:dyDescent="0.2">
      <c r="A1290" s="42">
        <v>25</v>
      </c>
      <c r="B1290" s="201" t="s">
        <v>2192</v>
      </c>
      <c r="C1290" s="114">
        <f t="shared" ref="C1290" si="1131">D1290-7</f>
        <v>45821</v>
      </c>
      <c r="D1290" s="110">
        <v>45828</v>
      </c>
      <c r="E1290" s="110">
        <f>D1290+14</f>
        <v>45842</v>
      </c>
      <c r="F1290" s="110">
        <f>D1290+18</f>
        <v>45846</v>
      </c>
      <c r="G1290" s="110">
        <f>D1290+19</f>
        <v>45847</v>
      </c>
      <c r="H1290" s="214"/>
    </row>
    <row r="1291" spans="1:8" hidden="1" x14ac:dyDescent="0.2">
      <c r="A1291" s="42">
        <v>26</v>
      </c>
      <c r="B1291" s="201" t="s">
        <v>2206</v>
      </c>
      <c r="C1291" s="114">
        <f t="shared" ref="C1291" si="1132">D1291-7</f>
        <v>45828</v>
      </c>
      <c r="D1291" s="110">
        <f t="shared" si="1120"/>
        <v>45835</v>
      </c>
      <c r="E1291" s="110">
        <f t="shared" ref="E1291:E1293" si="1133">D1291+14</f>
        <v>45849</v>
      </c>
      <c r="F1291" s="110">
        <f t="shared" ref="F1291:F1293" si="1134">D1291+18</f>
        <v>45853</v>
      </c>
      <c r="G1291" s="110">
        <f t="shared" ref="G1291:G1293" si="1135">D1291+19</f>
        <v>45854</v>
      </c>
      <c r="H1291" s="214"/>
    </row>
    <row r="1292" spans="1:8" hidden="1" x14ac:dyDescent="0.2">
      <c r="A1292" s="42">
        <v>27</v>
      </c>
      <c r="B1292" s="201" t="s">
        <v>2220</v>
      </c>
      <c r="C1292" s="114">
        <f t="shared" ref="C1292" si="1136">D1292-7</f>
        <v>45835</v>
      </c>
      <c r="D1292" s="110">
        <f t="shared" si="1120"/>
        <v>45842</v>
      </c>
      <c r="E1292" s="110">
        <f t="shared" si="1133"/>
        <v>45856</v>
      </c>
      <c r="F1292" s="110">
        <f t="shared" si="1134"/>
        <v>45860</v>
      </c>
      <c r="G1292" s="110">
        <f t="shared" si="1135"/>
        <v>45861</v>
      </c>
      <c r="H1292" s="214"/>
    </row>
    <row r="1293" spans="1:8" hidden="1" x14ac:dyDescent="0.2">
      <c r="A1293" s="42">
        <v>28</v>
      </c>
      <c r="B1293" s="201" t="s">
        <v>7</v>
      </c>
      <c r="C1293" s="212">
        <f t="shared" ref="C1293" si="1137">D1293-7</f>
        <v>45842</v>
      </c>
      <c r="D1293" s="213">
        <f t="shared" si="1120"/>
        <v>45849</v>
      </c>
      <c r="E1293" s="213">
        <f t="shared" si="1133"/>
        <v>45863</v>
      </c>
      <c r="F1293" s="213">
        <f t="shared" si="1134"/>
        <v>45867</v>
      </c>
      <c r="G1293" s="213">
        <f t="shared" si="1135"/>
        <v>45868</v>
      </c>
      <c r="H1293" s="215"/>
    </row>
    <row r="1294" spans="1:8" hidden="1" x14ac:dyDescent="0.2">
      <c r="A1294" s="42">
        <v>29</v>
      </c>
      <c r="B1294" s="201" t="s">
        <v>2238</v>
      </c>
      <c r="C1294" s="114">
        <f t="shared" ref="C1294" si="1138">D1294-7</f>
        <v>45849</v>
      </c>
      <c r="D1294" s="110">
        <f t="shared" si="1120"/>
        <v>45856</v>
      </c>
      <c r="E1294" s="110">
        <f t="shared" ref="E1294" si="1139">D1294+14</f>
        <v>45870</v>
      </c>
      <c r="F1294" s="110">
        <f t="shared" ref="F1294" si="1140">D1294+18</f>
        <v>45874</v>
      </c>
      <c r="G1294" s="110">
        <f t="shared" ref="G1294" si="1141">D1294+19</f>
        <v>45875</v>
      </c>
      <c r="H1294" s="214"/>
    </row>
    <row r="1295" spans="1:8" hidden="1" x14ac:dyDescent="0.2">
      <c r="A1295" s="42">
        <v>30</v>
      </c>
      <c r="B1295" s="201" t="s">
        <v>2245</v>
      </c>
      <c r="C1295" s="114">
        <f t="shared" ref="C1295" si="1142">D1295-7</f>
        <v>45856</v>
      </c>
      <c r="D1295" s="110">
        <f t="shared" si="1120"/>
        <v>45863</v>
      </c>
      <c r="E1295" s="110">
        <f t="shared" ref="E1295" si="1143">D1295+14</f>
        <v>45877</v>
      </c>
      <c r="F1295" s="110">
        <f t="shared" ref="F1295" si="1144">D1295+18</f>
        <v>45881</v>
      </c>
      <c r="G1295" s="110">
        <f t="shared" ref="G1295" si="1145">D1295+19</f>
        <v>45882</v>
      </c>
      <c r="H1295" s="214"/>
    </row>
    <row r="1296" spans="1:8" hidden="1" x14ac:dyDescent="0.2">
      <c r="A1296" s="42">
        <v>31</v>
      </c>
      <c r="B1296" s="201" t="s">
        <v>2258</v>
      </c>
      <c r="C1296" s="114">
        <f t="shared" ref="C1296" si="1146">D1296-7</f>
        <v>45863</v>
      </c>
      <c r="D1296" s="110">
        <f t="shared" si="1120"/>
        <v>45870</v>
      </c>
      <c r="E1296" s="110">
        <f t="shared" ref="E1296" si="1147">D1296+14</f>
        <v>45884</v>
      </c>
      <c r="F1296" s="110">
        <f t="shared" ref="F1296" si="1148">D1296+18</f>
        <v>45888</v>
      </c>
      <c r="G1296" s="110">
        <f t="shared" ref="G1296" si="1149">D1296+19</f>
        <v>45889</v>
      </c>
      <c r="H1296" s="214"/>
    </row>
    <row r="1297" spans="1:8" hidden="1" x14ac:dyDescent="0.2">
      <c r="A1297" s="42">
        <v>32</v>
      </c>
      <c r="B1297" s="201" t="s">
        <v>2270</v>
      </c>
      <c r="C1297" s="114">
        <f t="shared" ref="C1297" si="1150">D1297-7</f>
        <v>45870</v>
      </c>
      <c r="D1297" s="110">
        <f t="shared" si="1120"/>
        <v>45877</v>
      </c>
      <c r="E1297" s="110">
        <f t="shared" ref="E1297" si="1151">D1297+14</f>
        <v>45891</v>
      </c>
      <c r="F1297" s="110">
        <f t="shared" ref="F1297" si="1152">D1297+18</f>
        <v>45895</v>
      </c>
      <c r="G1297" s="110">
        <f t="shared" ref="G1297" si="1153">D1297+19</f>
        <v>45896</v>
      </c>
      <c r="H1297" s="214"/>
    </row>
    <row r="1298" spans="1:8" hidden="1" x14ac:dyDescent="0.2">
      <c r="A1298" s="42">
        <v>33</v>
      </c>
      <c r="B1298" s="201" t="s">
        <v>2276</v>
      </c>
      <c r="C1298" s="114">
        <f t="shared" ref="C1298" si="1154">D1298-7</f>
        <v>45877</v>
      </c>
      <c r="D1298" s="110">
        <f t="shared" si="1120"/>
        <v>45884</v>
      </c>
      <c r="E1298" s="110">
        <f t="shared" ref="E1298" si="1155">D1298+14</f>
        <v>45898</v>
      </c>
      <c r="F1298" s="110">
        <f t="shared" ref="F1298" si="1156">D1298+18</f>
        <v>45902</v>
      </c>
      <c r="G1298" s="110">
        <f t="shared" ref="G1298" si="1157">D1298+19</f>
        <v>45903</v>
      </c>
      <c r="H1298" s="214"/>
    </row>
    <row r="1299" spans="1:8" hidden="1" x14ac:dyDescent="0.2">
      <c r="A1299" s="42">
        <v>34</v>
      </c>
      <c r="B1299" s="201" t="s">
        <v>7</v>
      </c>
      <c r="C1299" s="212">
        <f t="shared" ref="C1299" si="1158">D1299-7</f>
        <v>45884</v>
      </c>
      <c r="D1299" s="212">
        <f t="shared" si="1120"/>
        <v>45891</v>
      </c>
      <c r="E1299" s="212">
        <f t="shared" ref="E1299" si="1159">D1299+14</f>
        <v>45905</v>
      </c>
      <c r="F1299" s="212">
        <f t="shared" ref="F1299" si="1160">D1299+18</f>
        <v>45909</v>
      </c>
      <c r="G1299" s="212">
        <f t="shared" ref="G1299" si="1161">D1299+19</f>
        <v>45910</v>
      </c>
      <c r="H1299" s="214"/>
    </row>
    <row r="1300" spans="1:8" hidden="1" x14ac:dyDescent="0.2">
      <c r="A1300" s="42">
        <v>35</v>
      </c>
      <c r="B1300" s="201" t="s">
        <v>2298</v>
      </c>
      <c r="C1300" s="155">
        <f t="shared" ref="C1300" si="1162">D1300-7</f>
        <v>45891</v>
      </c>
      <c r="D1300" s="143">
        <f t="shared" si="1120"/>
        <v>45898</v>
      </c>
      <c r="E1300" s="143">
        <f t="shared" ref="E1300" si="1163">D1300+14</f>
        <v>45912</v>
      </c>
      <c r="F1300" s="143">
        <f t="shared" ref="F1300" si="1164">D1300+18</f>
        <v>45916</v>
      </c>
      <c r="G1300" s="143">
        <f t="shared" ref="G1300" si="1165">D1300+19</f>
        <v>45917</v>
      </c>
      <c r="H1300" s="214"/>
    </row>
    <row r="1301" spans="1:8" hidden="1" x14ac:dyDescent="0.2">
      <c r="A1301" s="42">
        <v>36</v>
      </c>
      <c r="B1301" s="201" t="s">
        <v>2311</v>
      </c>
      <c r="C1301" s="155">
        <f t="shared" ref="C1301" si="1166">D1301-7</f>
        <v>45898</v>
      </c>
      <c r="D1301" s="143">
        <f t="shared" si="1120"/>
        <v>45905</v>
      </c>
      <c r="E1301" s="143">
        <f t="shared" ref="E1301" si="1167">D1301+14</f>
        <v>45919</v>
      </c>
      <c r="F1301" s="143">
        <f t="shared" ref="F1301" si="1168">D1301+18</f>
        <v>45923</v>
      </c>
      <c r="G1301" s="143">
        <f t="shared" ref="G1301" si="1169">D1301+19</f>
        <v>45924</v>
      </c>
      <c r="H1301" s="214"/>
    </row>
    <row r="1302" spans="1:8" hidden="1" x14ac:dyDescent="0.2">
      <c r="A1302" s="42">
        <v>37</v>
      </c>
      <c r="B1302" s="201" t="s">
        <v>2321</v>
      </c>
      <c r="C1302" s="155">
        <f t="shared" ref="C1302" si="1170">D1302-7</f>
        <v>45905</v>
      </c>
      <c r="D1302" s="143">
        <f t="shared" si="1120"/>
        <v>45912</v>
      </c>
      <c r="E1302" s="143">
        <f t="shared" ref="E1302" si="1171">D1302+14</f>
        <v>45926</v>
      </c>
      <c r="F1302" s="143">
        <f t="shared" ref="F1302" si="1172">D1302+18</f>
        <v>45930</v>
      </c>
      <c r="G1302" s="143">
        <f t="shared" ref="G1302" si="1173">D1302+19</f>
        <v>45931</v>
      </c>
      <c r="H1302" s="214"/>
    </row>
    <row r="1303" spans="1:8" hidden="1" x14ac:dyDescent="0.2">
      <c r="A1303" s="42">
        <v>38</v>
      </c>
      <c r="B1303" s="201" t="s">
        <v>2331</v>
      </c>
      <c r="C1303" s="155">
        <f t="shared" ref="C1303" si="1174">D1303-7</f>
        <v>45912</v>
      </c>
      <c r="D1303" s="143">
        <f t="shared" si="1120"/>
        <v>45919</v>
      </c>
      <c r="E1303" s="143">
        <f t="shared" ref="E1303" si="1175">D1303+14</f>
        <v>45933</v>
      </c>
      <c r="F1303" s="143">
        <f t="shared" ref="F1303" si="1176">D1303+18</f>
        <v>45937</v>
      </c>
      <c r="G1303" s="143">
        <f t="shared" ref="G1303" si="1177">D1303+19</f>
        <v>45938</v>
      </c>
      <c r="H1303" s="214"/>
    </row>
    <row r="1304" spans="1:8" hidden="1" x14ac:dyDescent="0.2">
      <c r="A1304" s="42">
        <v>39</v>
      </c>
      <c r="B1304" s="201" t="s">
        <v>2341</v>
      </c>
      <c r="C1304" s="155">
        <f t="shared" ref="C1304" si="1178">D1304-7</f>
        <v>45919</v>
      </c>
      <c r="D1304" s="143">
        <f t="shared" si="1120"/>
        <v>45926</v>
      </c>
      <c r="E1304" s="143">
        <f t="shared" ref="E1304" si="1179">D1304+14</f>
        <v>45940</v>
      </c>
      <c r="F1304" s="143">
        <f t="shared" ref="F1304" si="1180">D1304+18</f>
        <v>45944</v>
      </c>
      <c r="G1304" s="143">
        <f t="shared" ref="G1304" si="1181">D1304+19</f>
        <v>45945</v>
      </c>
      <c r="H1304" s="214"/>
    </row>
    <row r="1305" spans="1:8" hidden="1" x14ac:dyDescent="0.2">
      <c r="A1305" s="42">
        <v>40</v>
      </c>
      <c r="B1305" s="201" t="s">
        <v>7</v>
      </c>
      <c r="C1305" s="212">
        <f t="shared" ref="C1305" si="1182">D1305-7</f>
        <v>45926</v>
      </c>
      <c r="D1305" s="212">
        <f t="shared" si="1120"/>
        <v>45933</v>
      </c>
      <c r="E1305" s="212">
        <f t="shared" ref="E1305" si="1183">D1305+14</f>
        <v>45947</v>
      </c>
      <c r="F1305" s="212">
        <f t="shared" ref="F1305" si="1184">D1305+18</f>
        <v>45951</v>
      </c>
      <c r="G1305" s="212">
        <f t="shared" ref="G1305" si="1185">D1305+19</f>
        <v>45952</v>
      </c>
      <c r="H1305" s="214"/>
    </row>
    <row r="1306" spans="1:8" hidden="1" x14ac:dyDescent="0.2">
      <c r="A1306" s="42">
        <v>41</v>
      </c>
      <c r="B1306" s="201" t="s">
        <v>2348</v>
      </c>
      <c r="C1306" s="114">
        <f t="shared" ref="C1306" si="1186">D1306-7</f>
        <v>45933</v>
      </c>
      <c r="D1306" s="110">
        <f t="shared" si="1120"/>
        <v>45940</v>
      </c>
      <c r="E1306" s="110">
        <f t="shared" ref="E1306" si="1187">D1306+14</f>
        <v>45954</v>
      </c>
      <c r="F1306" s="110">
        <f t="shared" ref="F1306" si="1188">D1306+18</f>
        <v>45958</v>
      </c>
      <c r="G1306" s="110">
        <f t="shared" ref="G1306" si="1189">D1306+19</f>
        <v>45959</v>
      </c>
      <c r="H1306" s="214"/>
    </row>
    <row r="1307" spans="1:8" hidden="1" x14ac:dyDescent="0.2">
      <c r="A1307" s="42">
        <v>42</v>
      </c>
      <c r="B1307" s="201" t="s">
        <v>2366</v>
      </c>
      <c r="C1307" s="114">
        <f t="shared" ref="C1307" si="1190">D1307-7</f>
        <v>45940</v>
      </c>
      <c r="D1307" s="110">
        <f t="shared" si="1120"/>
        <v>45947</v>
      </c>
      <c r="E1307" s="110">
        <f t="shared" ref="E1307" si="1191">D1307+14</f>
        <v>45961</v>
      </c>
      <c r="F1307" s="110">
        <f t="shared" ref="F1307" si="1192">D1307+18</f>
        <v>45965</v>
      </c>
      <c r="G1307" s="110">
        <f t="shared" ref="G1307" si="1193">D1307+19</f>
        <v>45966</v>
      </c>
      <c r="H1307" s="214"/>
    </row>
    <row r="1308" spans="1:8" hidden="1" x14ac:dyDescent="0.2">
      <c r="A1308" s="42">
        <v>43</v>
      </c>
      <c r="B1308" s="201" t="s">
        <v>2377</v>
      </c>
      <c r="C1308" s="114">
        <f t="shared" ref="C1308" si="1194">D1308-7</f>
        <v>45947</v>
      </c>
      <c r="D1308" s="110">
        <f t="shared" si="1120"/>
        <v>45954</v>
      </c>
      <c r="E1308" s="110">
        <f>D1308+15</f>
        <v>45969</v>
      </c>
      <c r="F1308" s="110">
        <f t="shared" ref="F1308" si="1195">D1308+18</f>
        <v>45972</v>
      </c>
      <c r="G1308" s="119">
        <f>D1308+20</f>
        <v>45974</v>
      </c>
      <c r="H1308" s="214"/>
    </row>
    <row r="1309" spans="1:8" hidden="1" x14ac:dyDescent="0.2">
      <c r="A1309" s="42">
        <v>44</v>
      </c>
      <c r="B1309" s="201" t="s">
        <v>2388</v>
      </c>
      <c r="C1309" s="114">
        <f t="shared" ref="C1309" si="1196">D1309-7</f>
        <v>45954</v>
      </c>
      <c r="D1309" s="110">
        <f t="shared" si="1120"/>
        <v>45961</v>
      </c>
      <c r="E1309" s="110">
        <f t="shared" ref="E1309:E1312" si="1197">D1309+15</f>
        <v>45976</v>
      </c>
      <c r="F1309" s="110">
        <f t="shared" ref="F1309" si="1198">D1309+18</f>
        <v>45979</v>
      </c>
      <c r="G1309" s="110">
        <f t="shared" ref="G1309:G1312" si="1199">D1309+20</f>
        <v>45981</v>
      </c>
      <c r="H1309" s="214"/>
    </row>
    <row r="1310" spans="1:8" hidden="1" x14ac:dyDescent="0.2">
      <c r="A1310" s="42">
        <v>45</v>
      </c>
      <c r="B1310" s="201" t="s">
        <v>2396</v>
      </c>
      <c r="C1310" s="114">
        <f t="shared" ref="C1310:C1315" si="1200">D1310-7</f>
        <v>45961</v>
      </c>
      <c r="D1310" s="110">
        <f t="shared" ref="D1310:D1314" si="1201">D1309+7</f>
        <v>45968</v>
      </c>
      <c r="E1310" s="110">
        <f t="shared" si="1197"/>
        <v>45983</v>
      </c>
      <c r="F1310" s="110">
        <f t="shared" ref="F1310:F1315" si="1202">D1310+18</f>
        <v>45986</v>
      </c>
      <c r="G1310" s="110">
        <f t="shared" si="1199"/>
        <v>45988</v>
      </c>
      <c r="H1310" s="214"/>
    </row>
    <row r="1311" spans="1:8" hidden="1" x14ac:dyDescent="0.2">
      <c r="A1311" s="42">
        <v>46</v>
      </c>
      <c r="B1311" s="201" t="s">
        <v>7</v>
      </c>
      <c r="C1311" s="52">
        <f t="shared" si="1200"/>
        <v>45968</v>
      </c>
      <c r="D1311" s="49">
        <f t="shared" si="1201"/>
        <v>45975</v>
      </c>
      <c r="E1311" s="148">
        <f t="shared" si="1197"/>
        <v>45990</v>
      </c>
      <c r="F1311" s="49">
        <f t="shared" si="1202"/>
        <v>45993</v>
      </c>
      <c r="G1311" s="148">
        <f t="shared" si="1199"/>
        <v>45995</v>
      </c>
      <c r="H1311" s="214"/>
    </row>
    <row r="1312" spans="1:8" hidden="1" x14ac:dyDescent="0.2">
      <c r="A1312" s="42">
        <v>47</v>
      </c>
      <c r="B1312" s="201" t="s">
        <v>2411</v>
      </c>
      <c r="C1312" s="114">
        <f t="shared" si="1200"/>
        <v>45975</v>
      </c>
      <c r="D1312" s="110">
        <f t="shared" si="1201"/>
        <v>45982</v>
      </c>
      <c r="E1312" s="110">
        <f t="shared" si="1197"/>
        <v>45997</v>
      </c>
      <c r="F1312" s="110">
        <f t="shared" si="1202"/>
        <v>46000</v>
      </c>
      <c r="G1312" s="110">
        <f t="shared" si="1199"/>
        <v>46002</v>
      </c>
      <c r="H1312" s="214"/>
    </row>
    <row r="1313" spans="1:8" hidden="1" x14ac:dyDescent="0.2">
      <c r="A1313" s="42">
        <v>48</v>
      </c>
      <c r="B1313" s="201" t="s">
        <v>2433</v>
      </c>
      <c r="C1313" s="114">
        <f t="shared" si="1200"/>
        <v>45982</v>
      </c>
      <c r="D1313" s="110">
        <f t="shared" si="1201"/>
        <v>45989</v>
      </c>
      <c r="E1313" s="110">
        <f t="shared" ref="E1313" si="1203">D1313+15</f>
        <v>46004</v>
      </c>
      <c r="F1313" s="110">
        <f t="shared" si="1202"/>
        <v>46007</v>
      </c>
      <c r="G1313" s="110">
        <f t="shared" ref="G1313" si="1204">D1313+20</f>
        <v>46009</v>
      </c>
      <c r="H1313" s="214"/>
    </row>
    <row r="1314" spans="1:8" hidden="1" x14ac:dyDescent="0.2">
      <c r="A1314" s="42">
        <v>49</v>
      </c>
      <c r="B1314" s="201" t="s">
        <v>2441</v>
      </c>
      <c r="C1314" s="114">
        <f t="shared" si="1200"/>
        <v>45989</v>
      </c>
      <c r="D1314" s="110">
        <f t="shared" si="1201"/>
        <v>45996</v>
      </c>
      <c r="E1314" s="110">
        <f t="shared" ref="E1314" si="1205">D1314+15</f>
        <v>46011</v>
      </c>
      <c r="F1314" s="110">
        <f t="shared" si="1202"/>
        <v>46014</v>
      </c>
      <c r="G1314" s="110">
        <f t="shared" ref="G1314" si="1206">D1314+20</f>
        <v>46016</v>
      </c>
      <c r="H1314" s="214"/>
    </row>
    <row r="1315" spans="1:8" hidden="1" x14ac:dyDescent="0.2">
      <c r="A1315" s="42">
        <v>50</v>
      </c>
      <c r="B1315" s="201" t="s">
        <v>2450</v>
      </c>
      <c r="C1315" s="114">
        <f t="shared" si="1200"/>
        <v>45996</v>
      </c>
      <c r="D1315" s="148">
        <f t="shared" ref="D1315:D1330" si="1207">D1314+7</f>
        <v>46003</v>
      </c>
      <c r="E1315" s="148">
        <f t="shared" ref="E1315" si="1208">D1315+15</f>
        <v>46018</v>
      </c>
      <c r="F1315" s="148">
        <f t="shared" si="1202"/>
        <v>46021</v>
      </c>
      <c r="G1315" s="148">
        <f t="shared" ref="G1315" si="1209">D1315+20</f>
        <v>46023</v>
      </c>
      <c r="H1315" s="214"/>
    </row>
    <row r="1316" spans="1:8" hidden="1" x14ac:dyDescent="0.2">
      <c r="A1316" s="42">
        <v>51</v>
      </c>
      <c r="B1316" s="201" t="s">
        <v>2469</v>
      </c>
      <c r="C1316" s="114">
        <f t="shared" ref="C1316" si="1210">D1316-7</f>
        <v>46003</v>
      </c>
      <c r="D1316" s="110">
        <f t="shared" si="1207"/>
        <v>46010</v>
      </c>
      <c r="E1316" s="110">
        <f t="shared" ref="E1316" si="1211">D1316+15</f>
        <v>46025</v>
      </c>
      <c r="F1316" s="110">
        <f t="shared" ref="F1316" si="1212">D1316+18</f>
        <v>46028</v>
      </c>
      <c r="G1316" s="110">
        <f t="shared" ref="G1316" si="1213">D1316+20</f>
        <v>46030</v>
      </c>
      <c r="H1316" s="214"/>
    </row>
    <row r="1317" spans="1:8" hidden="1" x14ac:dyDescent="0.2">
      <c r="A1317" s="42">
        <v>52</v>
      </c>
      <c r="B1317" s="201" t="s">
        <v>2484</v>
      </c>
      <c r="C1317" s="114">
        <f t="shared" ref="C1317" si="1214">D1317-7</f>
        <v>46010</v>
      </c>
      <c r="D1317" s="110">
        <f t="shared" si="1207"/>
        <v>46017</v>
      </c>
      <c r="E1317" s="110">
        <f t="shared" ref="E1317" si="1215">D1317+15</f>
        <v>46032</v>
      </c>
      <c r="F1317" s="110">
        <f t="shared" ref="F1317" si="1216">D1317+18</f>
        <v>46035</v>
      </c>
      <c r="G1317" s="110">
        <f t="shared" ref="G1317" si="1217">D1317+20</f>
        <v>46037</v>
      </c>
      <c r="H1317" s="214"/>
    </row>
    <row r="1318" spans="1:8" hidden="1" x14ac:dyDescent="0.2">
      <c r="A1318" s="42">
        <v>1</v>
      </c>
      <c r="B1318" s="201" t="s">
        <v>2496</v>
      </c>
      <c r="C1318" s="114">
        <f t="shared" ref="C1318" si="1218">D1318-7</f>
        <v>46017</v>
      </c>
      <c r="D1318" s="110">
        <f t="shared" si="1207"/>
        <v>46024</v>
      </c>
      <c r="E1318" s="110">
        <f t="shared" ref="E1318" si="1219">D1318+15</f>
        <v>46039</v>
      </c>
      <c r="F1318" s="110">
        <f t="shared" ref="F1318" si="1220">D1318+18</f>
        <v>46042</v>
      </c>
      <c r="G1318" s="110">
        <f t="shared" ref="G1318" si="1221">D1318+20</f>
        <v>46044</v>
      </c>
      <c r="H1318" s="214"/>
    </row>
    <row r="1319" spans="1:8" hidden="1" x14ac:dyDescent="0.2">
      <c r="A1319" s="42">
        <v>2</v>
      </c>
      <c r="B1319" s="201" t="s">
        <v>2506</v>
      </c>
      <c r="C1319" s="114">
        <f t="shared" ref="C1319" si="1222">D1319-7</f>
        <v>46024</v>
      </c>
      <c r="D1319" s="110">
        <f t="shared" si="1207"/>
        <v>46031</v>
      </c>
      <c r="E1319" s="110">
        <f t="shared" ref="E1319" si="1223">D1319+15</f>
        <v>46046</v>
      </c>
      <c r="F1319" s="110">
        <f t="shared" ref="F1319" si="1224">D1319+18</f>
        <v>46049</v>
      </c>
      <c r="G1319" s="110">
        <f t="shared" ref="G1319" si="1225">D1319+20</f>
        <v>46051</v>
      </c>
      <c r="H1319" s="214"/>
    </row>
    <row r="1320" spans="1:8" hidden="1" x14ac:dyDescent="0.2">
      <c r="A1320" s="42">
        <v>3</v>
      </c>
      <c r="B1320" s="201" t="s">
        <v>2543</v>
      </c>
      <c r="C1320" s="114">
        <f t="shared" ref="C1320" si="1226">D1320-7</f>
        <v>46031</v>
      </c>
      <c r="D1320" s="110">
        <f t="shared" si="1207"/>
        <v>46038</v>
      </c>
      <c r="E1320" s="110">
        <f t="shared" ref="E1320" si="1227">D1320+15</f>
        <v>46053</v>
      </c>
      <c r="F1320" s="110">
        <f t="shared" ref="F1320" si="1228">D1320+18</f>
        <v>46056</v>
      </c>
      <c r="G1320" s="110">
        <f t="shared" ref="G1320" si="1229">D1320+20</f>
        <v>46058</v>
      </c>
      <c r="H1320" s="214"/>
    </row>
    <row r="1321" spans="1:8" hidden="1" x14ac:dyDescent="0.2">
      <c r="A1321" s="42">
        <v>4</v>
      </c>
      <c r="B1321" s="201" t="s">
        <v>2544</v>
      </c>
      <c r="C1321" s="114">
        <f t="shared" ref="C1321" si="1230">D1321-7</f>
        <v>46038</v>
      </c>
      <c r="D1321" s="110">
        <f t="shared" si="1207"/>
        <v>46045</v>
      </c>
      <c r="E1321" s="110">
        <f t="shared" ref="E1321" si="1231">D1321+15</f>
        <v>46060</v>
      </c>
      <c r="F1321" s="110">
        <f t="shared" ref="F1321" si="1232">D1321+18</f>
        <v>46063</v>
      </c>
      <c r="G1321" s="110">
        <f t="shared" ref="G1321" si="1233">D1321+20</f>
        <v>46065</v>
      </c>
      <c r="H1321" s="214"/>
    </row>
    <row r="1322" spans="1:8" hidden="1" x14ac:dyDescent="0.2">
      <c r="A1322" s="56">
        <v>5</v>
      </c>
      <c r="B1322" s="201" t="s">
        <v>2620</v>
      </c>
      <c r="C1322" s="155">
        <f t="shared" ref="C1322" si="1234">D1322-7</f>
        <v>46045</v>
      </c>
      <c r="D1322" s="143">
        <f t="shared" si="1207"/>
        <v>46052</v>
      </c>
      <c r="E1322" s="143">
        <f t="shared" ref="E1322" si="1235">D1322+15</f>
        <v>46067</v>
      </c>
      <c r="F1322" s="143">
        <f t="shared" ref="F1322" si="1236">D1322+18</f>
        <v>46070</v>
      </c>
      <c r="G1322" s="143">
        <f t="shared" ref="G1322" si="1237">D1322+20</f>
        <v>46072</v>
      </c>
      <c r="H1322" s="214"/>
    </row>
    <row r="1323" spans="1:8" hidden="1" x14ac:dyDescent="0.2">
      <c r="A1323" s="42">
        <v>6</v>
      </c>
      <c r="B1323" s="201" t="s">
        <v>2545</v>
      </c>
      <c r="C1323" s="114">
        <f t="shared" ref="C1323" si="1238">D1323-7</f>
        <v>46052</v>
      </c>
      <c r="D1323" s="110">
        <f t="shared" si="1207"/>
        <v>46059</v>
      </c>
      <c r="E1323" s="110">
        <f t="shared" ref="E1323" si="1239">D1323+15</f>
        <v>46074</v>
      </c>
      <c r="F1323" s="110">
        <f t="shared" ref="F1323" si="1240">D1323+18</f>
        <v>46077</v>
      </c>
      <c r="G1323" s="110">
        <f t="shared" ref="G1323" si="1241">D1323+20</f>
        <v>46079</v>
      </c>
      <c r="H1323" s="214"/>
    </row>
    <row r="1324" spans="1:8" hidden="1" x14ac:dyDescent="0.2">
      <c r="A1324" s="42">
        <v>7</v>
      </c>
      <c r="B1324" s="201" t="s">
        <v>2567</v>
      </c>
      <c r="C1324" s="114">
        <f t="shared" ref="C1324" si="1242">D1324-7</f>
        <v>46059</v>
      </c>
      <c r="D1324" s="110">
        <f t="shared" si="1207"/>
        <v>46066</v>
      </c>
      <c r="E1324" s="110">
        <f t="shared" ref="E1324" si="1243">D1324+15</f>
        <v>46081</v>
      </c>
      <c r="F1324" s="110">
        <f t="shared" ref="F1324" si="1244">D1324+18</f>
        <v>46084</v>
      </c>
      <c r="G1324" s="110">
        <f t="shared" ref="G1324" si="1245">D1324+20</f>
        <v>46086</v>
      </c>
      <c r="H1324" s="214"/>
    </row>
    <row r="1325" spans="1:8" hidden="1" x14ac:dyDescent="0.2">
      <c r="A1325" s="42">
        <v>8</v>
      </c>
      <c r="B1325" s="201" t="s">
        <v>2605</v>
      </c>
      <c r="C1325" s="114">
        <f t="shared" ref="C1325" si="1246">D1325-7</f>
        <v>46066</v>
      </c>
      <c r="D1325" s="110">
        <f t="shared" si="1207"/>
        <v>46073</v>
      </c>
      <c r="E1325" s="110">
        <f t="shared" ref="E1325" si="1247">D1325+15</f>
        <v>46088</v>
      </c>
      <c r="F1325" s="110">
        <f t="shared" ref="F1325" si="1248">D1325+18</f>
        <v>46091</v>
      </c>
      <c r="G1325" s="110">
        <f t="shared" ref="G1325" si="1249">D1325+20</f>
        <v>46093</v>
      </c>
      <c r="H1325" s="214"/>
    </row>
    <row r="1326" spans="1:8" x14ac:dyDescent="0.2">
      <c r="A1326" s="42">
        <v>9</v>
      </c>
      <c r="B1326" s="201" t="s">
        <v>2621</v>
      </c>
      <c r="C1326" s="114">
        <f t="shared" ref="C1326" si="1250">D1326-7</f>
        <v>46073</v>
      </c>
      <c r="D1326" s="110">
        <f t="shared" si="1207"/>
        <v>46080</v>
      </c>
      <c r="E1326" s="110">
        <f t="shared" ref="E1326" si="1251">D1326+15</f>
        <v>46095</v>
      </c>
      <c r="F1326" s="110">
        <f t="shared" ref="F1326" si="1252">D1326+18</f>
        <v>46098</v>
      </c>
      <c r="G1326" s="110">
        <f t="shared" ref="G1326" si="1253">D1326+20</f>
        <v>46100</v>
      </c>
      <c r="H1326" s="214"/>
    </row>
    <row r="1327" spans="1:8" x14ac:dyDescent="0.2">
      <c r="A1327" s="42">
        <v>10</v>
      </c>
      <c r="B1327" s="201" t="s">
        <v>2636</v>
      </c>
      <c r="C1327" s="114">
        <f t="shared" ref="C1327" si="1254">D1327-7</f>
        <v>46080</v>
      </c>
      <c r="D1327" s="110">
        <f t="shared" si="1207"/>
        <v>46087</v>
      </c>
      <c r="E1327" s="110">
        <f t="shared" ref="E1327" si="1255">D1327+15</f>
        <v>46102</v>
      </c>
      <c r="F1327" s="110">
        <f t="shared" ref="F1327" si="1256">D1327+18</f>
        <v>46105</v>
      </c>
      <c r="G1327" s="110">
        <f t="shared" ref="G1327" si="1257">D1327+20</f>
        <v>46107</v>
      </c>
      <c r="H1327" s="214"/>
    </row>
    <row r="1328" spans="1:8" x14ac:dyDescent="0.2">
      <c r="A1328" s="42">
        <v>11</v>
      </c>
      <c r="B1328" s="201" t="s">
        <v>2666</v>
      </c>
      <c r="C1328" s="114">
        <f t="shared" ref="C1328" si="1258">D1328-7</f>
        <v>46087</v>
      </c>
      <c r="D1328" s="110">
        <f t="shared" si="1207"/>
        <v>46094</v>
      </c>
      <c r="E1328" s="110">
        <f t="shared" ref="E1328" si="1259">D1328+15</f>
        <v>46109</v>
      </c>
      <c r="F1328" s="110">
        <f t="shared" ref="F1328" si="1260">D1328+18</f>
        <v>46112</v>
      </c>
      <c r="G1328" s="110">
        <f t="shared" ref="G1328" si="1261">D1328+20</f>
        <v>46114</v>
      </c>
      <c r="H1328" s="214"/>
    </row>
    <row r="1329" spans="1:8" x14ac:dyDescent="0.2">
      <c r="A1329" s="42">
        <v>12</v>
      </c>
      <c r="B1329" s="201" t="s">
        <v>2686</v>
      </c>
      <c r="C1329" s="114">
        <f t="shared" ref="C1329" si="1262">D1329-7</f>
        <v>46094</v>
      </c>
      <c r="D1329" s="110">
        <f t="shared" si="1207"/>
        <v>46101</v>
      </c>
      <c r="E1329" s="110">
        <f t="shared" ref="E1329" si="1263">D1329+15</f>
        <v>46116</v>
      </c>
      <c r="F1329" s="110">
        <f t="shared" ref="F1329" si="1264">D1329+18</f>
        <v>46119</v>
      </c>
      <c r="G1329" s="110">
        <f t="shared" ref="G1329" si="1265">D1329+20</f>
        <v>46121</v>
      </c>
      <c r="H1329" s="214"/>
    </row>
    <row r="1330" spans="1:8" x14ac:dyDescent="0.2">
      <c r="A1330" s="181">
        <v>13</v>
      </c>
      <c r="B1330" s="202" t="s">
        <v>2702</v>
      </c>
      <c r="C1330" s="156">
        <f t="shared" ref="C1330" si="1266">D1330-7</f>
        <v>46101</v>
      </c>
      <c r="D1330" s="141">
        <f t="shared" si="1207"/>
        <v>46108</v>
      </c>
      <c r="E1330" s="211">
        <f t="shared" ref="E1330" si="1267">D1330+15</f>
        <v>46123</v>
      </c>
      <c r="F1330" s="141">
        <f t="shared" ref="F1330" si="1268">D1330+18</f>
        <v>46126</v>
      </c>
      <c r="G1330" s="211">
        <f t="shared" ref="G1330" si="1269">D1330+20</f>
        <v>46128</v>
      </c>
      <c r="H1330" s="214"/>
    </row>
    <row r="1331" spans="1:8" x14ac:dyDescent="0.2">
      <c r="A1331" s="25"/>
      <c r="B1331" s="53"/>
      <c r="C1331" s="144"/>
      <c r="D1331" s="145"/>
      <c r="E1331" s="145"/>
      <c r="F1331" s="145"/>
      <c r="G1331" s="145"/>
    </row>
    <row r="1332" spans="1:8" x14ac:dyDescent="0.2">
      <c r="A1332" s="362" t="s">
        <v>436</v>
      </c>
      <c r="B1332" s="363" t="s">
        <v>2169</v>
      </c>
      <c r="C1332" s="363"/>
      <c r="D1332" s="364"/>
      <c r="E1332" s="39"/>
      <c r="F1332" s="39"/>
      <c r="G1332" s="39"/>
    </row>
    <row r="1333" spans="1:8" x14ac:dyDescent="0.2">
      <c r="A1333" s="365" t="s">
        <v>435</v>
      </c>
      <c r="B1333" s="361" t="s">
        <v>2170</v>
      </c>
      <c r="C1333" s="361"/>
      <c r="D1333" s="366"/>
      <c r="E1333" s="39"/>
      <c r="F1333" s="39"/>
      <c r="G1333" s="39"/>
    </row>
    <row r="1334" spans="1:8" x14ac:dyDescent="0.2">
      <c r="A1334" s="367" t="s">
        <v>437</v>
      </c>
      <c r="B1334" s="368" t="s">
        <v>2668</v>
      </c>
      <c r="C1334" s="368"/>
      <c r="D1334" s="369"/>
      <c r="E1334" s="39"/>
      <c r="F1334" s="39"/>
      <c r="G1334" s="39"/>
    </row>
    <row r="1335" spans="1:8" ht="5.25" customHeight="1" x14ac:dyDescent="0.2">
      <c r="A1335" s="25"/>
      <c r="B1335" s="5"/>
      <c r="C1335" s="82"/>
      <c r="D1335" s="39"/>
      <c r="E1335" s="39"/>
      <c r="F1335" s="39"/>
      <c r="G1335" s="39"/>
    </row>
    <row r="1336" spans="1:8" s="249" customFormat="1" x14ac:dyDescent="0.2">
      <c r="A1336" s="209" t="s">
        <v>434</v>
      </c>
      <c r="B1336" s="209" t="s">
        <v>431</v>
      </c>
      <c r="C1336" s="209" t="s">
        <v>0</v>
      </c>
      <c r="D1336" s="250" t="s">
        <v>3</v>
      </c>
      <c r="E1336" s="209" t="s">
        <v>1</v>
      </c>
      <c r="F1336" s="209" t="s">
        <v>2198</v>
      </c>
      <c r="G1336" s="209" t="s">
        <v>2420</v>
      </c>
      <c r="H1336" s="209" t="s">
        <v>2199</v>
      </c>
    </row>
    <row r="1337" spans="1:8" ht="15" hidden="1" customHeight="1" x14ac:dyDescent="0.2">
      <c r="A1337" s="42">
        <v>19</v>
      </c>
      <c r="B1337" s="34" t="s">
        <v>2166</v>
      </c>
      <c r="C1337" s="155">
        <f t="shared" ref="C1337:C1369" si="1270">E1337-7</f>
        <v>45780</v>
      </c>
      <c r="D1337" s="248"/>
      <c r="E1337" s="143">
        <v>45787</v>
      </c>
      <c r="F1337" s="143">
        <f t="shared" ref="F1337:F1338" si="1271">E1337+19</f>
        <v>45806</v>
      </c>
      <c r="G1337" s="153">
        <f t="shared" ref="G1337:G1338" si="1272">E1337+22</f>
        <v>45809</v>
      </c>
      <c r="H1337" s="143">
        <f t="shared" ref="H1337:H1338" si="1273">E1337+29</f>
        <v>45816</v>
      </c>
    </row>
    <row r="1338" spans="1:8" ht="15" hidden="1" customHeight="1" x14ac:dyDescent="0.2">
      <c r="A1338" s="42">
        <v>20</v>
      </c>
      <c r="B1338" s="34" t="s">
        <v>2186</v>
      </c>
      <c r="C1338" s="155">
        <f t="shared" si="1270"/>
        <v>45787</v>
      </c>
      <c r="D1338" s="32"/>
      <c r="E1338" s="143">
        <f t="shared" ref="E1338:E1362" si="1274">E1337+7</f>
        <v>45794</v>
      </c>
      <c r="F1338" s="143">
        <f t="shared" si="1271"/>
        <v>45813</v>
      </c>
      <c r="G1338" s="153">
        <f t="shared" si="1272"/>
        <v>45816</v>
      </c>
      <c r="H1338" s="143">
        <f t="shared" si="1273"/>
        <v>45823</v>
      </c>
    </row>
    <row r="1339" spans="1:8" ht="15" hidden="1" customHeight="1" x14ac:dyDescent="0.2">
      <c r="A1339" s="42">
        <v>21</v>
      </c>
      <c r="B1339" s="201" t="s">
        <v>2167</v>
      </c>
      <c r="C1339" s="155">
        <f t="shared" si="1270"/>
        <v>45794</v>
      </c>
      <c r="D1339" s="32"/>
      <c r="E1339" s="143">
        <f t="shared" si="1274"/>
        <v>45801</v>
      </c>
      <c r="F1339" s="143">
        <f t="shared" ref="F1339:F1344" si="1275">E1339+18</f>
        <v>45819</v>
      </c>
      <c r="G1339" s="153">
        <f t="shared" ref="G1339:G1343" si="1276">E1339+21</f>
        <v>45822</v>
      </c>
      <c r="H1339" s="143">
        <f t="shared" ref="H1339:H1343" si="1277">E1339+24</f>
        <v>45825</v>
      </c>
    </row>
    <row r="1340" spans="1:8" ht="15" hidden="1" customHeight="1" x14ac:dyDescent="0.2">
      <c r="A1340" s="42">
        <v>22</v>
      </c>
      <c r="B1340" s="201" t="s">
        <v>2187</v>
      </c>
      <c r="C1340" s="155">
        <f t="shared" si="1270"/>
        <v>45801</v>
      </c>
      <c r="D1340" s="32"/>
      <c r="E1340" s="143">
        <f t="shared" si="1274"/>
        <v>45808</v>
      </c>
      <c r="F1340" s="143">
        <f t="shared" si="1275"/>
        <v>45826</v>
      </c>
      <c r="G1340" s="153">
        <f t="shared" si="1276"/>
        <v>45829</v>
      </c>
      <c r="H1340" s="143">
        <f t="shared" si="1277"/>
        <v>45832</v>
      </c>
    </row>
    <row r="1341" spans="1:8" ht="15" hidden="1" customHeight="1" x14ac:dyDescent="0.2">
      <c r="A1341" s="42">
        <v>23</v>
      </c>
      <c r="B1341" s="201" t="s">
        <v>2168</v>
      </c>
      <c r="C1341" s="155">
        <f t="shared" si="1270"/>
        <v>45808</v>
      </c>
      <c r="D1341" s="32"/>
      <c r="E1341" s="143">
        <f t="shared" si="1274"/>
        <v>45815</v>
      </c>
      <c r="F1341" s="143">
        <f t="shared" si="1275"/>
        <v>45833</v>
      </c>
      <c r="G1341" s="153">
        <f t="shared" si="1276"/>
        <v>45836</v>
      </c>
      <c r="H1341" s="143">
        <f t="shared" si="1277"/>
        <v>45839</v>
      </c>
    </row>
    <row r="1342" spans="1:8" ht="15" hidden="1" customHeight="1" x14ac:dyDescent="0.2">
      <c r="A1342" s="42">
        <v>24</v>
      </c>
      <c r="B1342" s="201" t="s">
        <v>2188</v>
      </c>
      <c r="C1342" s="155">
        <f t="shared" si="1270"/>
        <v>45815</v>
      </c>
      <c r="D1342" s="32"/>
      <c r="E1342" s="143">
        <f t="shared" si="1274"/>
        <v>45822</v>
      </c>
      <c r="F1342" s="143">
        <f t="shared" si="1275"/>
        <v>45840</v>
      </c>
      <c r="G1342" s="153">
        <f t="shared" si="1276"/>
        <v>45843</v>
      </c>
      <c r="H1342" s="143">
        <f t="shared" si="1277"/>
        <v>45846</v>
      </c>
    </row>
    <row r="1343" spans="1:8" ht="15" hidden="1" customHeight="1" x14ac:dyDescent="0.2">
      <c r="A1343" s="42">
        <v>25</v>
      </c>
      <c r="B1343" s="201" t="s">
        <v>2197</v>
      </c>
      <c r="C1343" s="155">
        <f t="shared" si="1270"/>
        <v>45822</v>
      </c>
      <c r="D1343" s="32"/>
      <c r="E1343" s="143">
        <f t="shared" si="1274"/>
        <v>45829</v>
      </c>
      <c r="F1343" s="143">
        <f t="shared" si="1275"/>
        <v>45847</v>
      </c>
      <c r="G1343" s="153">
        <f t="shared" si="1276"/>
        <v>45850</v>
      </c>
      <c r="H1343" s="143">
        <f t="shared" si="1277"/>
        <v>45853</v>
      </c>
    </row>
    <row r="1344" spans="1:8" ht="15" hidden="1" customHeight="1" x14ac:dyDescent="0.2">
      <c r="A1344" s="42">
        <v>26</v>
      </c>
      <c r="B1344" s="201" t="s">
        <v>2207</v>
      </c>
      <c r="C1344" s="155">
        <f t="shared" si="1270"/>
        <v>45829</v>
      </c>
      <c r="D1344" s="32"/>
      <c r="E1344" s="143">
        <f t="shared" si="1274"/>
        <v>45836</v>
      </c>
      <c r="F1344" s="143">
        <f t="shared" si="1275"/>
        <v>45854</v>
      </c>
      <c r="G1344" s="153">
        <f t="shared" ref="G1344" si="1278">E1344+21</f>
        <v>45857</v>
      </c>
      <c r="H1344" s="143">
        <f t="shared" ref="H1344" si="1279">E1344+24</f>
        <v>45860</v>
      </c>
    </row>
    <row r="1345" spans="1:8" ht="15" hidden="1" customHeight="1" x14ac:dyDescent="0.2">
      <c r="A1345" s="42">
        <v>27</v>
      </c>
      <c r="B1345" s="201" t="s">
        <v>2221</v>
      </c>
      <c r="C1345" s="155">
        <f t="shared" si="1270"/>
        <v>45836</v>
      </c>
      <c r="D1345" s="32"/>
      <c r="E1345" s="143">
        <f t="shared" si="1274"/>
        <v>45843</v>
      </c>
      <c r="F1345" s="143">
        <f t="shared" ref="F1345" si="1280">E1345+18</f>
        <v>45861</v>
      </c>
      <c r="G1345" s="153">
        <f t="shared" ref="G1345" si="1281">E1345+21</f>
        <v>45864</v>
      </c>
      <c r="H1345" s="143">
        <f t="shared" ref="H1345" si="1282">E1345+24</f>
        <v>45867</v>
      </c>
    </row>
    <row r="1346" spans="1:8" ht="15" hidden="1" customHeight="1" x14ac:dyDescent="0.2">
      <c r="A1346" s="42">
        <v>28</v>
      </c>
      <c r="B1346" s="201" t="s">
        <v>2228</v>
      </c>
      <c r="C1346" s="155">
        <f t="shared" si="1270"/>
        <v>45843</v>
      </c>
      <c r="D1346" s="32"/>
      <c r="E1346" s="143">
        <f t="shared" si="1274"/>
        <v>45850</v>
      </c>
      <c r="F1346" s="143">
        <f t="shared" ref="F1346" si="1283">E1346+18</f>
        <v>45868</v>
      </c>
      <c r="G1346" s="153">
        <f t="shared" ref="G1346" si="1284">E1346+21</f>
        <v>45871</v>
      </c>
      <c r="H1346" s="143">
        <f t="shared" ref="H1346" si="1285">E1346+24</f>
        <v>45874</v>
      </c>
    </row>
    <row r="1347" spans="1:8" ht="15" hidden="1" customHeight="1" x14ac:dyDescent="0.2">
      <c r="A1347" s="42">
        <v>29</v>
      </c>
      <c r="B1347" s="201" t="s">
        <v>2239</v>
      </c>
      <c r="C1347" s="155">
        <f t="shared" si="1270"/>
        <v>45850</v>
      </c>
      <c r="D1347" s="32"/>
      <c r="E1347" s="143">
        <f t="shared" si="1274"/>
        <v>45857</v>
      </c>
      <c r="F1347" s="143">
        <f t="shared" ref="F1347" si="1286">E1347+18</f>
        <v>45875</v>
      </c>
      <c r="G1347" s="153">
        <f t="shared" ref="G1347" si="1287">E1347+21</f>
        <v>45878</v>
      </c>
      <c r="H1347" s="143">
        <f t="shared" ref="H1347" si="1288">E1347+24</f>
        <v>45881</v>
      </c>
    </row>
    <row r="1348" spans="1:8" ht="15" hidden="1" customHeight="1" x14ac:dyDescent="0.2">
      <c r="A1348" s="42">
        <v>30</v>
      </c>
      <c r="B1348" s="201" t="s">
        <v>2246</v>
      </c>
      <c r="C1348" s="155">
        <f t="shared" si="1270"/>
        <v>45857</v>
      </c>
      <c r="D1348" s="32"/>
      <c r="E1348" s="143">
        <f t="shared" si="1274"/>
        <v>45864</v>
      </c>
      <c r="F1348" s="143">
        <f t="shared" ref="F1348" si="1289">E1348+18</f>
        <v>45882</v>
      </c>
      <c r="G1348" s="153">
        <f t="shared" ref="G1348" si="1290">E1348+21</f>
        <v>45885</v>
      </c>
      <c r="H1348" s="143">
        <f t="shared" ref="H1348" si="1291">E1348+24</f>
        <v>45888</v>
      </c>
    </row>
    <row r="1349" spans="1:8" ht="15" hidden="1" customHeight="1" x14ac:dyDescent="0.2">
      <c r="A1349" s="42">
        <v>31</v>
      </c>
      <c r="B1349" s="201" t="s">
        <v>2259</v>
      </c>
      <c r="C1349" s="155">
        <f t="shared" si="1270"/>
        <v>45864</v>
      </c>
      <c r="D1349" s="32"/>
      <c r="E1349" s="143">
        <f t="shared" si="1274"/>
        <v>45871</v>
      </c>
      <c r="F1349" s="143">
        <f t="shared" ref="F1349" si="1292">E1349+18</f>
        <v>45889</v>
      </c>
      <c r="G1349" s="153">
        <f t="shared" ref="G1349" si="1293">E1349+21</f>
        <v>45892</v>
      </c>
      <c r="H1349" s="143">
        <f t="shared" ref="H1349" si="1294">E1349+24</f>
        <v>45895</v>
      </c>
    </row>
    <row r="1350" spans="1:8" ht="15" hidden="1" customHeight="1" x14ac:dyDescent="0.2">
      <c r="A1350" s="42">
        <v>32</v>
      </c>
      <c r="B1350" s="201" t="s">
        <v>2267</v>
      </c>
      <c r="C1350" s="155">
        <f t="shared" si="1270"/>
        <v>45871</v>
      </c>
      <c r="D1350" s="32"/>
      <c r="E1350" s="143">
        <f t="shared" si="1274"/>
        <v>45878</v>
      </c>
      <c r="F1350" s="143">
        <f t="shared" ref="F1350" si="1295">E1350+18</f>
        <v>45896</v>
      </c>
      <c r="G1350" s="153">
        <f t="shared" ref="G1350" si="1296">E1350+21</f>
        <v>45899</v>
      </c>
      <c r="H1350" s="143">
        <f t="shared" ref="H1350" si="1297">E1350+24</f>
        <v>45902</v>
      </c>
    </row>
    <row r="1351" spans="1:8" ht="15" hidden="1" customHeight="1" x14ac:dyDescent="0.2">
      <c r="A1351" s="42">
        <v>33</v>
      </c>
      <c r="B1351" s="201" t="s">
        <v>2275</v>
      </c>
      <c r="C1351" s="155">
        <f t="shared" si="1270"/>
        <v>45878</v>
      </c>
      <c r="D1351" s="32"/>
      <c r="E1351" s="143">
        <f t="shared" si="1274"/>
        <v>45885</v>
      </c>
      <c r="F1351" s="143">
        <f t="shared" ref="F1351" si="1298">E1351+18</f>
        <v>45903</v>
      </c>
      <c r="G1351" s="153">
        <f t="shared" ref="G1351" si="1299">E1351+21</f>
        <v>45906</v>
      </c>
      <c r="H1351" s="143">
        <f t="shared" ref="H1351" si="1300">E1351+24</f>
        <v>45909</v>
      </c>
    </row>
    <row r="1352" spans="1:8" ht="15" hidden="1" customHeight="1" x14ac:dyDescent="0.2">
      <c r="A1352" s="42">
        <v>34</v>
      </c>
      <c r="B1352" s="201" t="s">
        <v>2285</v>
      </c>
      <c r="C1352" s="155">
        <f t="shared" si="1270"/>
        <v>45885</v>
      </c>
      <c r="D1352" s="32"/>
      <c r="E1352" s="143">
        <f t="shared" si="1274"/>
        <v>45892</v>
      </c>
      <c r="F1352" s="143">
        <f t="shared" ref="F1352" si="1301">E1352+18</f>
        <v>45910</v>
      </c>
      <c r="G1352" s="153">
        <f t="shared" ref="G1352" si="1302">E1352+21</f>
        <v>45913</v>
      </c>
      <c r="H1352" s="143">
        <f t="shared" ref="H1352" si="1303">E1352+24</f>
        <v>45916</v>
      </c>
    </row>
    <row r="1353" spans="1:8" ht="15" hidden="1" customHeight="1" x14ac:dyDescent="0.2">
      <c r="A1353" s="42">
        <v>35</v>
      </c>
      <c r="B1353" s="201" t="s">
        <v>2297</v>
      </c>
      <c r="C1353" s="155">
        <f t="shared" si="1270"/>
        <v>45892</v>
      </c>
      <c r="D1353" s="32"/>
      <c r="E1353" s="143">
        <f t="shared" si="1274"/>
        <v>45899</v>
      </c>
      <c r="F1353" s="143">
        <f t="shared" ref="F1353" si="1304">E1353+18</f>
        <v>45917</v>
      </c>
      <c r="G1353" s="153">
        <f t="shared" ref="G1353" si="1305">E1353+21</f>
        <v>45920</v>
      </c>
      <c r="H1353" s="143">
        <f t="shared" ref="H1353" si="1306">E1353+24</f>
        <v>45923</v>
      </c>
    </row>
    <row r="1354" spans="1:8" ht="15" hidden="1" customHeight="1" x14ac:dyDescent="0.2">
      <c r="A1354" s="42">
        <v>36</v>
      </c>
      <c r="B1354" s="201" t="s">
        <v>2310</v>
      </c>
      <c r="C1354" s="155">
        <f t="shared" si="1270"/>
        <v>45899</v>
      </c>
      <c r="D1354" s="32"/>
      <c r="E1354" s="143">
        <f t="shared" si="1274"/>
        <v>45906</v>
      </c>
      <c r="F1354" s="143">
        <f t="shared" ref="F1354" si="1307">E1354+18</f>
        <v>45924</v>
      </c>
      <c r="G1354" s="153">
        <f t="shared" ref="G1354" si="1308">E1354+21</f>
        <v>45927</v>
      </c>
      <c r="H1354" s="143">
        <f t="shared" ref="H1354" si="1309">E1354+24</f>
        <v>45930</v>
      </c>
    </row>
    <row r="1355" spans="1:8" ht="15" hidden="1" customHeight="1" x14ac:dyDescent="0.2">
      <c r="A1355" s="42">
        <v>37</v>
      </c>
      <c r="B1355" s="201" t="s">
        <v>2319</v>
      </c>
      <c r="C1355" s="155">
        <f t="shared" si="1270"/>
        <v>45906</v>
      </c>
      <c r="D1355" s="32"/>
      <c r="E1355" s="143">
        <f t="shared" si="1274"/>
        <v>45913</v>
      </c>
      <c r="F1355" s="143">
        <f t="shared" ref="F1355" si="1310">E1355+18</f>
        <v>45931</v>
      </c>
      <c r="G1355" s="153">
        <f t="shared" ref="G1355" si="1311">E1355+21</f>
        <v>45934</v>
      </c>
      <c r="H1355" s="143">
        <f t="shared" ref="H1355" si="1312">E1355+24</f>
        <v>45937</v>
      </c>
    </row>
    <row r="1356" spans="1:8" ht="15" hidden="1" customHeight="1" x14ac:dyDescent="0.2">
      <c r="A1356" s="42">
        <v>38</v>
      </c>
      <c r="B1356" s="201" t="s">
        <v>2330</v>
      </c>
      <c r="C1356" s="155">
        <f t="shared" si="1270"/>
        <v>45913</v>
      </c>
      <c r="D1356" s="32"/>
      <c r="E1356" s="143">
        <f t="shared" si="1274"/>
        <v>45920</v>
      </c>
      <c r="F1356" s="143">
        <f t="shared" ref="F1356" si="1313">E1356+18</f>
        <v>45938</v>
      </c>
      <c r="G1356" s="153">
        <f t="shared" ref="G1356" si="1314">E1356+21</f>
        <v>45941</v>
      </c>
      <c r="H1356" s="143">
        <f t="shared" ref="H1356" si="1315">E1356+24</f>
        <v>45944</v>
      </c>
    </row>
    <row r="1357" spans="1:8" ht="15" hidden="1" customHeight="1" x14ac:dyDescent="0.2">
      <c r="A1357" s="42">
        <v>39</v>
      </c>
      <c r="B1357" s="201" t="s">
        <v>2342</v>
      </c>
      <c r="C1357" s="155">
        <f t="shared" si="1270"/>
        <v>45920</v>
      </c>
      <c r="D1357" s="32"/>
      <c r="E1357" s="143">
        <f t="shared" si="1274"/>
        <v>45927</v>
      </c>
      <c r="F1357" s="143">
        <f t="shared" ref="F1357" si="1316">E1357+18</f>
        <v>45945</v>
      </c>
      <c r="G1357" s="153">
        <f t="shared" ref="G1357" si="1317">E1357+21</f>
        <v>45948</v>
      </c>
      <c r="H1357" s="143">
        <f t="shared" ref="H1357" si="1318">E1357+24</f>
        <v>45951</v>
      </c>
    </row>
    <row r="1358" spans="1:8" ht="15" hidden="1" customHeight="1" x14ac:dyDescent="0.2">
      <c r="A1358" s="42">
        <v>40</v>
      </c>
      <c r="B1358" s="201" t="s">
        <v>2349</v>
      </c>
      <c r="C1358" s="155">
        <f t="shared" si="1270"/>
        <v>45927</v>
      </c>
      <c r="D1358" s="32"/>
      <c r="E1358" s="143">
        <f t="shared" si="1274"/>
        <v>45934</v>
      </c>
      <c r="F1358" s="143">
        <f t="shared" ref="F1358" si="1319">E1358+18</f>
        <v>45952</v>
      </c>
      <c r="G1358" s="153">
        <f t="shared" ref="G1358" si="1320">E1358+21</f>
        <v>45955</v>
      </c>
      <c r="H1358" s="143">
        <f t="shared" ref="H1358" si="1321">E1358+24</f>
        <v>45958</v>
      </c>
    </row>
    <row r="1359" spans="1:8" ht="15" hidden="1" customHeight="1" x14ac:dyDescent="0.2">
      <c r="A1359" s="42">
        <v>41</v>
      </c>
      <c r="B1359" s="201" t="s">
        <v>2383</v>
      </c>
      <c r="C1359" s="155">
        <f t="shared" si="1270"/>
        <v>45934</v>
      </c>
      <c r="D1359" s="32"/>
      <c r="E1359" s="143">
        <f t="shared" si="1274"/>
        <v>45941</v>
      </c>
      <c r="F1359" s="143">
        <f t="shared" ref="F1359" si="1322">E1359+18</f>
        <v>45959</v>
      </c>
      <c r="G1359" s="153">
        <f t="shared" ref="G1359" si="1323">E1359+21</f>
        <v>45962</v>
      </c>
      <c r="H1359" s="143">
        <f t="shared" ref="H1359" si="1324">E1359+24</f>
        <v>45965</v>
      </c>
    </row>
    <row r="1360" spans="1:8" ht="15" hidden="1" customHeight="1" x14ac:dyDescent="0.2">
      <c r="A1360" s="42">
        <v>42</v>
      </c>
      <c r="B1360" s="201" t="s">
        <v>2367</v>
      </c>
      <c r="C1360" s="155">
        <f t="shared" si="1270"/>
        <v>45941</v>
      </c>
      <c r="D1360" s="32"/>
      <c r="E1360" s="143">
        <f t="shared" si="1274"/>
        <v>45948</v>
      </c>
      <c r="F1360" s="143">
        <f t="shared" ref="F1360" si="1325">E1360+18</f>
        <v>45966</v>
      </c>
      <c r="G1360" s="153">
        <f t="shared" ref="G1360" si="1326">E1360+21</f>
        <v>45969</v>
      </c>
      <c r="H1360" s="143">
        <f t="shared" ref="H1360" si="1327">E1360+24</f>
        <v>45972</v>
      </c>
    </row>
    <row r="1361" spans="1:9" ht="15" hidden="1" customHeight="1" x14ac:dyDescent="0.2">
      <c r="A1361" s="42">
        <v>43</v>
      </c>
      <c r="B1361" s="201" t="s">
        <v>2356</v>
      </c>
      <c r="C1361" s="155">
        <f t="shared" si="1270"/>
        <v>45948</v>
      </c>
      <c r="D1361" s="32"/>
      <c r="E1361" s="143">
        <f t="shared" si="1274"/>
        <v>45955</v>
      </c>
      <c r="F1361" s="143">
        <f t="shared" ref="F1361" si="1328">E1361+18</f>
        <v>45973</v>
      </c>
      <c r="G1361" s="153">
        <f t="shared" ref="G1361" si="1329">E1361+21</f>
        <v>45976</v>
      </c>
      <c r="H1361" s="143">
        <f t="shared" ref="H1361" si="1330">E1361+24</f>
        <v>45979</v>
      </c>
    </row>
    <row r="1362" spans="1:9" ht="15" hidden="1" customHeight="1" x14ac:dyDescent="0.2">
      <c r="A1362" s="42">
        <v>44</v>
      </c>
      <c r="B1362" s="208" t="s">
        <v>2384</v>
      </c>
      <c r="C1362" s="155">
        <f t="shared" si="1270"/>
        <v>45955</v>
      </c>
      <c r="D1362" s="32"/>
      <c r="E1362" s="143">
        <f t="shared" si="1274"/>
        <v>45962</v>
      </c>
      <c r="F1362" s="143">
        <f t="shared" ref="F1362" si="1331">E1362+18</f>
        <v>45980</v>
      </c>
      <c r="G1362" s="153">
        <f t="shared" ref="G1362" si="1332">E1362+21</f>
        <v>45983</v>
      </c>
      <c r="H1362" s="143">
        <f t="shared" ref="H1362" si="1333">E1362+24</f>
        <v>45986</v>
      </c>
    </row>
    <row r="1363" spans="1:9" ht="15" hidden="1" customHeight="1" x14ac:dyDescent="0.2">
      <c r="A1363" s="42">
        <v>45</v>
      </c>
      <c r="B1363" s="201" t="s">
        <v>2394</v>
      </c>
      <c r="C1363" s="155">
        <f t="shared" si="1270"/>
        <v>45962</v>
      </c>
      <c r="D1363" s="32"/>
      <c r="E1363" s="143">
        <f t="shared" ref="E1363:E1371" si="1334">E1362+7</f>
        <v>45969</v>
      </c>
      <c r="F1363" s="143">
        <f t="shared" ref="F1363:F1368" si="1335">E1363+18</f>
        <v>45987</v>
      </c>
      <c r="G1363" s="153">
        <f t="shared" ref="G1363:G1364" si="1336">E1363+21</f>
        <v>45990</v>
      </c>
      <c r="H1363" s="143">
        <f t="shared" ref="H1363:H1368" si="1337">E1363+24</f>
        <v>45993</v>
      </c>
    </row>
    <row r="1364" spans="1:9" ht="15" hidden="1" customHeight="1" x14ac:dyDescent="0.2">
      <c r="A1364" s="42">
        <v>46</v>
      </c>
      <c r="B1364" s="201" t="s">
        <v>2403</v>
      </c>
      <c r="C1364" s="155">
        <f t="shared" si="1270"/>
        <v>45969</v>
      </c>
      <c r="D1364" s="32"/>
      <c r="E1364" s="143">
        <f t="shared" si="1334"/>
        <v>45976</v>
      </c>
      <c r="F1364" s="143">
        <f t="shared" si="1335"/>
        <v>45994</v>
      </c>
      <c r="G1364" s="153">
        <f t="shared" si="1336"/>
        <v>45997</v>
      </c>
      <c r="H1364" s="143">
        <f t="shared" si="1337"/>
        <v>46000</v>
      </c>
    </row>
    <row r="1365" spans="1:9" hidden="1" x14ac:dyDescent="0.2">
      <c r="A1365" s="42">
        <v>47</v>
      </c>
      <c r="B1365" s="201" t="s">
        <v>2412</v>
      </c>
      <c r="C1365" s="155">
        <f t="shared" si="1270"/>
        <v>45977</v>
      </c>
      <c r="D1365" s="119">
        <f>E1365-1</f>
        <v>45983</v>
      </c>
      <c r="E1365" s="143">
        <v>45984</v>
      </c>
      <c r="F1365" s="143">
        <f t="shared" si="1335"/>
        <v>46002</v>
      </c>
      <c r="G1365" s="130">
        <f>E1365+20</f>
        <v>46004</v>
      </c>
      <c r="H1365" s="143">
        <f t="shared" si="1337"/>
        <v>46008</v>
      </c>
    </row>
    <row r="1366" spans="1:9" hidden="1" x14ac:dyDescent="0.2">
      <c r="A1366" s="42">
        <v>48</v>
      </c>
      <c r="B1366" s="201" t="s">
        <v>2451</v>
      </c>
      <c r="C1366" s="155">
        <f t="shared" si="1270"/>
        <v>45984</v>
      </c>
      <c r="D1366" s="110">
        <f t="shared" ref="D1366:D1369" si="1338">E1366-1</f>
        <v>45990</v>
      </c>
      <c r="E1366" s="143">
        <f t="shared" si="1334"/>
        <v>45991</v>
      </c>
      <c r="F1366" s="143">
        <f t="shared" si="1335"/>
        <v>46009</v>
      </c>
      <c r="G1366" s="143">
        <f t="shared" ref="G1366:G1369" si="1339">E1366+20</f>
        <v>46011</v>
      </c>
      <c r="H1366" s="143">
        <f t="shared" si="1337"/>
        <v>46015</v>
      </c>
    </row>
    <row r="1367" spans="1:9" hidden="1" x14ac:dyDescent="0.2">
      <c r="A1367" s="42">
        <v>49</v>
      </c>
      <c r="B1367" s="201" t="s">
        <v>2442</v>
      </c>
      <c r="C1367" s="155">
        <f t="shared" si="1270"/>
        <v>45991</v>
      </c>
      <c r="D1367" s="110">
        <f t="shared" si="1338"/>
        <v>45997</v>
      </c>
      <c r="E1367" s="143">
        <f t="shared" si="1334"/>
        <v>45998</v>
      </c>
      <c r="F1367" s="143">
        <f t="shared" si="1335"/>
        <v>46016</v>
      </c>
      <c r="G1367" s="143">
        <f t="shared" si="1339"/>
        <v>46018</v>
      </c>
      <c r="H1367" s="143">
        <f t="shared" si="1337"/>
        <v>46022</v>
      </c>
    </row>
    <row r="1368" spans="1:9" hidden="1" x14ac:dyDescent="0.2">
      <c r="A1368" s="42">
        <v>50</v>
      </c>
      <c r="B1368" s="201" t="s">
        <v>2471</v>
      </c>
      <c r="C1368" s="155">
        <f t="shared" si="1270"/>
        <v>45998</v>
      </c>
      <c r="D1368" s="110">
        <f t="shared" si="1338"/>
        <v>46004</v>
      </c>
      <c r="E1368" s="143">
        <f t="shared" si="1334"/>
        <v>46005</v>
      </c>
      <c r="F1368" s="143">
        <f t="shared" si="1335"/>
        <v>46023</v>
      </c>
      <c r="G1368" s="143">
        <f t="shared" si="1339"/>
        <v>46025</v>
      </c>
      <c r="H1368" s="143">
        <f t="shared" si="1337"/>
        <v>46029</v>
      </c>
    </row>
    <row r="1369" spans="1:9" hidden="1" x14ac:dyDescent="0.2">
      <c r="A1369" s="42">
        <v>51</v>
      </c>
      <c r="B1369" s="201" t="s">
        <v>2470</v>
      </c>
      <c r="C1369" s="155">
        <f t="shared" si="1270"/>
        <v>46005</v>
      </c>
      <c r="D1369" s="110">
        <f t="shared" si="1338"/>
        <v>46011</v>
      </c>
      <c r="E1369" s="143">
        <f t="shared" si="1334"/>
        <v>46012</v>
      </c>
      <c r="F1369" s="143">
        <f t="shared" ref="F1369" si="1340">E1369+18</f>
        <v>46030</v>
      </c>
      <c r="G1369" s="143">
        <f t="shared" si="1339"/>
        <v>46032</v>
      </c>
      <c r="H1369" s="143">
        <f t="shared" ref="H1369" si="1341">E1369+24</f>
        <v>46036</v>
      </c>
    </row>
    <row r="1370" spans="1:9" hidden="1" x14ac:dyDescent="0.2">
      <c r="A1370" s="42">
        <v>52</v>
      </c>
      <c r="B1370" s="201" t="s">
        <v>2485</v>
      </c>
      <c r="C1370" s="155">
        <f t="shared" ref="C1370" si="1342">E1370-7</f>
        <v>46012</v>
      </c>
      <c r="D1370" s="110">
        <f t="shared" ref="D1370" si="1343">E1370-1</f>
        <v>46018</v>
      </c>
      <c r="E1370" s="143">
        <f t="shared" si="1334"/>
        <v>46019</v>
      </c>
      <c r="F1370" s="143">
        <f t="shared" ref="F1370" si="1344">E1370+18</f>
        <v>46037</v>
      </c>
      <c r="G1370" s="143">
        <f t="shared" ref="G1370" si="1345">E1370+20</f>
        <v>46039</v>
      </c>
      <c r="H1370" s="143">
        <f t="shared" ref="H1370" si="1346">E1370+24</f>
        <v>46043</v>
      </c>
      <c r="I1370" s="2"/>
    </row>
    <row r="1371" spans="1:9" hidden="1" x14ac:dyDescent="0.2">
      <c r="A1371" s="42">
        <v>1</v>
      </c>
      <c r="B1371" s="201" t="s">
        <v>2490</v>
      </c>
      <c r="C1371" s="155">
        <f t="shared" ref="C1371" si="1347">E1371-7</f>
        <v>46019</v>
      </c>
      <c r="D1371" s="110">
        <f t="shared" ref="D1371" si="1348">E1371-1</f>
        <v>46025</v>
      </c>
      <c r="E1371" s="143">
        <f t="shared" si="1334"/>
        <v>46026</v>
      </c>
      <c r="F1371" s="143">
        <f t="shared" ref="F1371" si="1349">E1371+18</f>
        <v>46044</v>
      </c>
      <c r="G1371" s="143">
        <f t="shared" ref="G1371" si="1350">E1371+20</f>
        <v>46046</v>
      </c>
      <c r="H1371" s="143">
        <f t="shared" ref="H1371" si="1351">E1371+24</f>
        <v>46050</v>
      </c>
    </row>
    <row r="1372" spans="1:9" hidden="1" x14ac:dyDescent="0.2">
      <c r="A1372" s="42">
        <v>2</v>
      </c>
      <c r="B1372" s="201" t="s">
        <v>2540</v>
      </c>
      <c r="C1372" s="155">
        <f t="shared" ref="C1372:C1377" si="1352">E1372-7</f>
        <v>46026</v>
      </c>
      <c r="D1372" s="110">
        <f t="shared" ref="D1372:D1377" si="1353">E1372-1</f>
        <v>46032</v>
      </c>
      <c r="E1372" s="143">
        <f t="shared" ref="E1372:E1383" si="1354">E1371+7</f>
        <v>46033</v>
      </c>
      <c r="F1372" s="143">
        <f t="shared" ref="F1372:F1377" si="1355">E1372+18</f>
        <v>46051</v>
      </c>
      <c r="G1372" s="143">
        <f t="shared" ref="G1372:G1377" si="1356">E1372+20</f>
        <v>46053</v>
      </c>
      <c r="H1372" s="143">
        <f t="shared" ref="H1372:H1377" si="1357">E1372+24</f>
        <v>46057</v>
      </c>
    </row>
    <row r="1373" spans="1:9" hidden="1" x14ac:dyDescent="0.2">
      <c r="A1373" s="42">
        <v>3</v>
      </c>
      <c r="B1373" s="201" t="s">
        <v>2516</v>
      </c>
      <c r="C1373" s="155">
        <f t="shared" si="1352"/>
        <v>46033</v>
      </c>
      <c r="D1373" s="110">
        <f t="shared" si="1353"/>
        <v>46039</v>
      </c>
      <c r="E1373" s="143">
        <f t="shared" si="1354"/>
        <v>46040</v>
      </c>
      <c r="F1373" s="143">
        <f t="shared" si="1355"/>
        <v>46058</v>
      </c>
      <c r="G1373" s="143">
        <f t="shared" si="1356"/>
        <v>46060</v>
      </c>
      <c r="H1373" s="143">
        <f t="shared" si="1357"/>
        <v>46064</v>
      </c>
    </row>
    <row r="1374" spans="1:9" hidden="1" x14ac:dyDescent="0.2">
      <c r="A1374" s="42">
        <v>4</v>
      </c>
      <c r="B1374" s="208" t="s">
        <v>2525</v>
      </c>
      <c r="C1374" s="155">
        <f t="shared" si="1352"/>
        <v>46040</v>
      </c>
      <c r="D1374" s="110">
        <f t="shared" si="1353"/>
        <v>46046</v>
      </c>
      <c r="E1374" s="143">
        <f t="shared" si="1354"/>
        <v>46047</v>
      </c>
      <c r="F1374" s="143">
        <f t="shared" si="1355"/>
        <v>46065</v>
      </c>
      <c r="G1374" s="143">
        <f t="shared" si="1356"/>
        <v>46067</v>
      </c>
      <c r="H1374" s="143">
        <f t="shared" si="1357"/>
        <v>46071</v>
      </c>
    </row>
    <row r="1375" spans="1:9" hidden="1" x14ac:dyDescent="0.2">
      <c r="A1375" s="42">
        <v>5</v>
      </c>
      <c r="B1375" s="201" t="s">
        <v>2532</v>
      </c>
      <c r="C1375" s="155">
        <f t="shared" si="1352"/>
        <v>46047</v>
      </c>
      <c r="D1375" s="110">
        <f t="shared" si="1353"/>
        <v>46053</v>
      </c>
      <c r="E1375" s="143">
        <f t="shared" si="1354"/>
        <v>46054</v>
      </c>
      <c r="F1375" s="143">
        <f t="shared" si="1355"/>
        <v>46072</v>
      </c>
      <c r="G1375" s="143">
        <f t="shared" si="1356"/>
        <v>46074</v>
      </c>
      <c r="H1375" s="143">
        <f t="shared" si="1357"/>
        <v>46078</v>
      </c>
    </row>
    <row r="1376" spans="1:9" hidden="1" x14ac:dyDescent="0.2">
      <c r="A1376" s="42">
        <v>6</v>
      </c>
      <c r="B1376" s="201" t="s">
        <v>2546</v>
      </c>
      <c r="C1376" s="155">
        <f t="shared" si="1352"/>
        <v>46054</v>
      </c>
      <c r="D1376" s="110">
        <f t="shared" si="1353"/>
        <v>46060</v>
      </c>
      <c r="E1376" s="143">
        <f t="shared" si="1354"/>
        <v>46061</v>
      </c>
      <c r="F1376" s="143">
        <f t="shared" si="1355"/>
        <v>46079</v>
      </c>
      <c r="G1376" s="143">
        <f t="shared" si="1356"/>
        <v>46081</v>
      </c>
      <c r="H1376" s="143">
        <f t="shared" si="1357"/>
        <v>46085</v>
      </c>
    </row>
    <row r="1377" spans="1:10" hidden="1" x14ac:dyDescent="0.2">
      <c r="A1377" s="42">
        <v>7</v>
      </c>
      <c r="B1377" s="201" t="s">
        <v>2568</v>
      </c>
      <c r="C1377" s="155">
        <f t="shared" si="1352"/>
        <v>46060</v>
      </c>
      <c r="D1377" s="110">
        <f t="shared" si="1353"/>
        <v>46066</v>
      </c>
      <c r="E1377" s="143">
        <v>46067</v>
      </c>
      <c r="F1377" s="143">
        <f t="shared" si="1355"/>
        <v>46085</v>
      </c>
      <c r="G1377" s="143">
        <f t="shared" si="1356"/>
        <v>46087</v>
      </c>
      <c r="H1377" s="143">
        <f t="shared" si="1357"/>
        <v>46091</v>
      </c>
    </row>
    <row r="1378" spans="1:10" hidden="1" x14ac:dyDescent="0.2">
      <c r="A1378" s="42">
        <v>8</v>
      </c>
      <c r="B1378" s="208" t="s">
        <v>2606</v>
      </c>
      <c r="C1378" s="155">
        <f t="shared" ref="C1378" si="1358">E1378-7</f>
        <v>46067</v>
      </c>
      <c r="D1378" s="110">
        <f t="shared" ref="D1378" si="1359">E1378-1</f>
        <v>46073</v>
      </c>
      <c r="E1378" s="143">
        <f t="shared" si="1354"/>
        <v>46074</v>
      </c>
      <c r="F1378" s="143">
        <f t="shared" ref="F1378" si="1360">E1378+18</f>
        <v>46092</v>
      </c>
      <c r="G1378" s="143">
        <f t="shared" ref="G1378" si="1361">E1378+20</f>
        <v>46094</v>
      </c>
      <c r="H1378" s="143">
        <f t="shared" ref="H1378" si="1362">E1378+24</f>
        <v>46098</v>
      </c>
    </row>
    <row r="1379" spans="1:10" x14ac:dyDescent="0.2">
      <c r="A1379" s="42">
        <v>9</v>
      </c>
      <c r="B1379" s="201" t="s">
        <v>2694</v>
      </c>
      <c r="C1379" s="155">
        <f t="shared" ref="C1379" si="1363">E1379-7</f>
        <v>46074</v>
      </c>
      <c r="D1379" s="110">
        <f t="shared" ref="D1379" si="1364">E1379-1</f>
        <v>46080</v>
      </c>
      <c r="E1379" s="143">
        <f t="shared" si="1354"/>
        <v>46081</v>
      </c>
      <c r="F1379" s="143">
        <f t="shared" ref="F1379" si="1365">E1379+18</f>
        <v>46099</v>
      </c>
      <c r="G1379" s="143">
        <f t="shared" ref="G1379" si="1366">E1379+20</f>
        <v>46101</v>
      </c>
      <c r="H1379" s="143">
        <f t="shared" ref="H1379" si="1367">E1379+24</f>
        <v>46105</v>
      </c>
    </row>
    <row r="1380" spans="1:10" x14ac:dyDescent="0.2">
      <c r="A1380" s="42">
        <v>10</v>
      </c>
      <c r="B1380" s="201" t="s">
        <v>2637</v>
      </c>
      <c r="C1380" s="155">
        <f t="shared" ref="C1380" si="1368">E1380-7</f>
        <v>46081</v>
      </c>
      <c r="D1380" s="110">
        <f t="shared" ref="D1380" si="1369">E1380-1</f>
        <v>46087</v>
      </c>
      <c r="E1380" s="143">
        <f t="shared" si="1354"/>
        <v>46088</v>
      </c>
      <c r="F1380" s="143">
        <f t="shared" ref="F1380" si="1370">E1380+18</f>
        <v>46106</v>
      </c>
      <c r="G1380" s="143">
        <f t="shared" ref="G1380" si="1371">E1380+20</f>
        <v>46108</v>
      </c>
      <c r="H1380" s="143">
        <f t="shared" ref="H1380" si="1372">E1380+24</f>
        <v>46112</v>
      </c>
    </row>
    <row r="1381" spans="1:10" x14ac:dyDescent="0.2">
      <c r="A1381" s="42">
        <v>11</v>
      </c>
      <c r="B1381" s="201" t="s">
        <v>2667</v>
      </c>
      <c r="C1381" s="155">
        <f t="shared" ref="C1381" si="1373">E1381-7</f>
        <v>46088</v>
      </c>
      <c r="D1381" s="110">
        <f t="shared" ref="D1381" si="1374">E1381-1</f>
        <v>46094</v>
      </c>
      <c r="E1381" s="143">
        <f t="shared" si="1354"/>
        <v>46095</v>
      </c>
      <c r="F1381" s="143">
        <f t="shared" ref="F1381" si="1375">E1381+18</f>
        <v>46113</v>
      </c>
      <c r="G1381" s="143">
        <f t="shared" ref="G1381" si="1376">E1381+20</f>
        <v>46115</v>
      </c>
      <c r="H1381" s="143">
        <f t="shared" ref="H1381" si="1377">E1381+24</f>
        <v>46119</v>
      </c>
    </row>
    <row r="1382" spans="1:10" x14ac:dyDescent="0.2">
      <c r="A1382" s="42">
        <v>12</v>
      </c>
      <c r="B1382" s="201" t="s">
        <v>2687</v>
      </c>
      <c r="C1382" s="155">
        <f t="shared" ref="C1382" si="1378">E1382-7</f>
        <v>46095</v>
      </c>
      <c r="D1382" s="110">
        <f t="shared" ref="D1382" si="1379">E1382-1</f>
        <v>46101</v>
      </c>
      <c r="E1382" s="143">
        <f t="shared" si="1354"/>
        <v>46102</v>
      </c>
      <c r="F1382" s="143">
        <f t="shared" ref="F1382" si="1380">E1382+18</f>
        <v>46120</v>
      </c>
      <c r="G1382" s="143">
        <f t="shared" ref="G1382" si="1381">E1382+20</f>
        <v>46122</v>
      </c>
      <c r="H1382" s="143">
        <f t="shared" ref="H1382" si="1382">E1382+24</f>
        <v>46126</v>
      </c>
    </row>
    <row r="1383" spans="1:10" s="230" customFormat="1" x14ac:dyDescent="0.2">
      <c r="A1383" s="240">
        <v>13</v>
      </c>
      <c r="B1383" s="202" t="s">
        <v>2703</v>
      </c>
      <c r="C1383" s="156">
        <f t="shared" ref="C1383" si="1383">E1383-7</f>
        <v>46102</v>
      </c>
      <c r="D1383" s="211">
        <f t="shared" ref="D1383" si="1384">E1383-1</f>
        <v>46108</v>
      </c>
      <c r="E1383" s="141">
        <f t="shared" si="1354"/>
        <v>46109</v>
      </c>
      <c r="F1383" s="141">
        <f t="shared" ref="F1383" si="1385">E1383+18</f>
        <v>46127</v>
      </c>
      <c r="G1383" s="141">
        <f t="shared" ref="G1383" si="1386">E1383+20</f>
        <v>46129</v>
      </c>
      <c r="H1383" s="141">
        <f t="shared" ref="H1383" si="1387">E1383+24</f>
        <v>46133</v>
      </c>
    </row>
    <row r="1384" spans="1:10" x14ac:dyDescent="0.2">
      <c r="A1384" s="25"/>
      <c r="B1384" s="53"/>
      <c r="C1384" s="144"/>
      <c r="D1384" s="145"/>
      <c r="E1384" s="145"/>
      <c r="F1384" s="145"/>
      <c r="G1384" s="145"/>
    </row>
    <row r="1385" spans="1:10" x14ac:dyDescent="0.2">
      <c r="A1385" s="378" t="s">
        <v>436</v>
      </c>
      <c r="B1385" s="379" t="s">
        <v>2571</v>
      </c>
      <c r="C1385" s="379"/>
      <c r="D1385" s="380"/>
      <c r="E1385" s="20"/>
      <c r="F1385" s="20"/>
      <c r="G1385" s="20"/>
      <c r="H1385" s="20"/>
      <c r="I1385" s="20"/>
      <c r="J1385" s="145"/>
    </row>
    <row r="1386" spans="1:10" x14ac:dyDescent="0.2">
      <c r="A1386" s="381" t="s">
        <v>435</v>
      </c>
      <c r="B1386" s="359" t="s">
        <v>445</v>
      </c>
      <c r="C1386" s="359"/>
      <c r="D1386" s="382"/>
      <c r="E1386" s="20"/>
      <c r="F1386" s="20"/>
      <c r="G1386" s="20"/>
      <c r="H1386" s="20"/>
      <c r="I1386" s="20"/>
      <c r="J1386" s="145"/>
    </row>
    <row r="1387" spans="1:10" x14ac:dyDescent="0.2">
      <c r="A1387" s="383" t="s">
        <v>437</v>
      </c>
      <c r="B1387" s="384" t="s">
        <v>2669</v>
      </c>
      <c r="C1387" s="384"/>
      <c r="D1387" s="385"/>
      <c r="E1387" s="20"/>
      <c r="F1387" s="20"/>
      <c r="G1387" s="20"/>
      <c r="H1387" s="20"/>
      <c r="I1387" s="20"/>
      <c r="J1387" s="145"/>
    </row>
    <row r="1388" spans="1:10" ht="5.25" customHeight="1" x14ac:dyDescent="0.2">
      <c r="A1388" s="5"/>
      <c r="B1388" s="5"/>
      <c r="C1388" s="74"/>
      <c r="D1388" s="20"/>
      <c r="E1388" s="20"/>
      <c r="F1388" s="20"/>
      <c r="G1388" s="20"/>
      <c r="H1388" s="20"/>
      <c r="I1388" s="20"/>
      <c r="J1388" s="145"/>
    </row>
    <row r="1389" spans="1:10" x14ac:dyDescent="0.2">
      <c r="A1389" s="64" t="s">
        <v>434</v>
      </c>
      <c r="B1389" s="64" t="s">
        <v>431</v>
      </c>
      <c r="C1389" s="64" t="s">
        <v>0</v>
      </c>
      <c r="D1389" s="64" t="s">
        <v>1</v>
      </c>
      <c r="E1389" s="64" t="s">
        <v>2570</v>
      </c>
      <c r="F1389" s="145"/>
    </row>
    <row r="1390" spans="1:10" hidden="1" x14ac:dyDescent="0.2">
      <c r="A1390" s="42">
        <v>3</v>
      </c>
      <c r="B1390" s="34" t="s">
        <v>2510</v>
      </c>
      <c r="C1390" s="122" t="s">
        <v>782</v>
      </c>
      <c r="D1390" s="48" t="s">
        <v>782</v>
      </c>
      <c r="E1390" s="48" t="s">
        <v>782</v>
      </c>
    </row>
    <row r="1391" spans="1:10" hidden="1" x14ac:dyDescent="0.2">
      <c r="A1391" s="42">
        <v>4</v>
      </c>
      <c r="B1391" s="34" t="s">
        <v>2552</v>
      </c>
      <c r="C1391" s="122" t="s">
        <v>782</v>
      </c>
      <c r="D1391" s="48" t="s">
        <v>782</v>
      </c>
      <c r="E1391" s="48" t="s">
        <v>782</v>
      </c>
    </row>
    <row r="1392" spans="1:10" hidden="1" x14ac:dyDescent="0.2">
      <c r="A1392" s="42">
        <v>5</v>
      </c>
      <c r="B1392" s="34" t="s">
        <v>2553</v>
      </c>
      <c r="C1392" s="122">
        <v>46041</v>
      </c>
      <c r="D1392" s="48">
        <v>46048</v>
      </c>
      <c r="E1392" s="48">
        <f>+D1392+10</f>
        <v>46058</v>
      </c>
    </row>
    <row r="1393" spans="1:8" hidden="1" x14ac:dyDescent="0.2">
      <c r="A1393" s="42">
        <v>6</v>
      </c>
      <c r="B1393" s="34" t="s">
        <v>2554</v>
      </c>
      <c r="C1393" s="122">
        <v>46048</v>
      </c>
      <c r="D1393" s="48">
        <v>46055</v>
      </c>
      <c r="E1393" s="48">
        <f t="shared" ref="E1393" si="1388">+D1393+10</f>
        <v>46065</v>
      </c>
    </row>
    <row r="1394" spans="1:8" hidden="1" x14ac:dyDescent="0.2">
      <c r="A1394" s="42">
        <v>7</v>
      </c>
      <c r="B1394" s="34" t="s">
        <v>2569</v>
      </c>
      <c r="C1394" s="122">
        <f t="shared" ref="C1394:D1400" si="1389">+C1393+7</f>
        <v>46055</v>
      </c>
      <c r="D1394" s="48">
        <f t="shared" si="1389"/>
        <v>46062</v>
      </c>
      <c r="E1394" s="48">
        <f>+D1394+10</f>
        <v>46072</v>
      </c>
    </row>
    <row r="1395" spans="1:8" hidden="1" x14ac:dyDescent="0.2">
      <c r="A1395" s="42">
        <v>8</v>
      </c>
      <c r="B1395" s="34" t="s">
        <v>2607</v>
      </c>
      <c r="C1395" s="122">
        <f t="shared" si="1389"/>
        <v>46062</v>
      </c>
      <c r="D1395" s="48">
        <v>46039</v>
      </c>
      <c r="E1395" s="48">
        <f t="shared" ref="E1395" si="1390">+D1395+10</f>
        <v>46049</v>
      </c>
    </row>
    <row r="1396" spans="1:8" x14ac:dyDescent="0.2">
      <c r="A1396" s="42">
        <v>9</v>
      </c>
      <c r="B1396" s="14" t="s">
        <v>2622</v>
      </c>
      <c r="C1396" s="47">
        <f>D1396-7</f>
        <v>46069</v>
      </c>
      <c r="D1396" s="180">
        <v>46076</v>
      </c>
      <c r="E1396" s="47">
        <f t="shared" ref="E1396:E1400" si="1391">+D1396+10</f>
        <v>46086</v>
      </c>
    </row>
    <row r="1397" spans="1:8" x14ac:dyDescent="0.2">
      <c r="A1397" s="42">
        <v>10</v>
      </c>
      <c r="B1397" s="14" t="s">
        <v>2638</v>
      </c>
      <c r="C1397" s="48">
        <f t="shared" ref="C1397:C1400" si="1392">D1397-7</f>
        <v>46076</v>
      </c>
      <c r="D1397" s="94">
        <f t="shared" si="1389"/>
        <v>46083</v>
      </c>
      <c r="E1397" s="48">
        <f t="shared" si="1391"/>
        <v>46093</v>
      </c>
    </row>
    <row r="1398" spans="1:8" x14ac:dyDescent="0.2">
      <c r="A1398" s="42">
        <v>11</v>
      </c>
      <c r="B1398" s="14" t="s">
        <v>2670</v>
      </c>
      <c r="C1398" s="48">
        <f t="shared" si="1392"/>
        <v>46083</v>
      </c>
      <c r="D1398" s="94">
        <f t="shared" si="1389"/>
        <v>46090</v>
      </c>
      <c r="E1398" s="48">
        <f t="shared" si="1391"/>
        <v>46100</v>
      </c>
    </row>
    <row r="1399" spans="1:8" x14ac:dyDescent="0.2">
      <c r="A1399" s="42">
        <v>12</v>
      </c>
      <c r="B1399" s="14" t="s">
        <v>2688</v>
      </c>
      <c r="C1399" s="48">
        <f t="shared" si="1392"/>
        <v>46090</v>
      </c>
      <c r="D1399" s="94">
        <f t="shared" si="1389"/>
        <v>46097</v>
      </c>
      <c r="E1399" s="48">
        <f t="shared" si="1391"/>
        <v>46107</v>
      </c>
    </row>
    <row r="1400" spans="1:8" x14ac:dyDescent="0.2">
      <c r="A1400" s="181">
        <v>13</v>
      </c>
      <c r="B1400" s="16" t="s">
        <v>2704</v>
      </c>
      <c r="C1400" s="124">
        <f t="shared" si="1392"/>
        <v>46097</v>
      </c>
      <c r="D1400" s="179">
        <f t="shared" si="1389"/>
        <v>46104</v>
      </c>
      <c r="E1400" s="124">
        <f t="shared" si="1391"/>
        <v>46114</v>
      </c>
    </row>
    <row r="1402" spans="1:8" x14ac:dyDescent="0.2">
      <c r="A1402" s="334" t="s">
        <v>436</v>
      </c>
      <c r="B1402" s="330" t="s">
        <v>1622</v>
      </c>
      <c r="C1402" s="330"/>
      <c r="D1402" s="331"/>
      <c r="E1402" s="145"/>
      <c r="F1402" s="145"/>
      <c r="G1402" s="145"/>
    </row>
    <row r="1403" spans="1:8" x14ac:dyDescent="0.2">
      <c r="A1403" s="469" t="s">
        <v>435</v>
      </c>
      <c r="B1403" s="471" t="s">
        <v>441</v>
      </c>
      <c r="C1403" s="471"/>
      <c r="D1403" s="472"/>
      <c r="E1403" s="145"/>
      <c r="F1403" s="145"/>
      <c r="G1403" s="145"/>
    </row>
    <row r="1404" spans="1:8" x14ac:dyDescent="0.2">
      <c r="A1404" s="335" t="s">
        <v>437</v>
      </c>
      <c r="B1404" s="332" t="s">
        <v>2650</v>
      </c>
      <c r="C1404" s="332"/>
      <c r="D1404" s="333"/>
      <c r="E1404" s="145"/>
      <c r="F1404" s="145"/>
      <c r="G1404" s="145"/>
    </row>
    <row r="1405" spans="1:8" ht="5.25" customHeight="1" x14ac:dyDescent="0.2">
      <c r="A1405" s="25"/>
      <c r="B1405" s="5"/>
      <c r="C1405" s="92"/>
      <c r="D1405" s="93"/>
      <c r="E1405" s="145"/>
      <c r="F1405" s="145"/>
      <c r="G1405" s="145"/>
    </row>
    <row r="1406" spans="1:8" x14ac:dyDescent="0.2">
      <c r="A1406" s="209" t="s">
        <v>434</v>
      </c>
      <c r="B1406" s="209" t="s">
        <v>431</v>
      </c>
      <c r="C1406" s="209" t="s">
        <v>0</v>
      </c>
      <c r="D1406" s="209" t="s">
        <v>5</v>
      </c>
      <c r="E1406" s="209" t="s">
        <v>2593</v>
      </c>
      <c r="F1406" s="209" t="s">
        <v>1533</v>
      </c>
      <c r="G1406" s="209" t="s">
        <v>2057</v>
      </c>
      <c r="H1406" s="209" t="s">
        <v>2594</v>
      </c>
    </row>
    <row r="1407" spans="1:8" hidden="1" x14ac:dyDescent="0.2">
      <c r="A1407" s="45">
        <v>7</v>
      </c>
      <c r="B1407" s="208" t="s">
        <v>2052</v>
      </c>
      <c r="C1407" s="169">
        <f>D1407-7</f>
        <v>45694</v>
      </c>
      <c r="D1407" s="130">
        <v>45701</v>
      </c>
      <c r="E1407" s="130">
        <f t="shared" ref="E1407:E1410" si="1393">D1407+14</f>
        <v>45715</v>
      </c>
      <c r="F1407" s="130">
        <f t="shared" ref="F1407:F1410" si="1394">D1407+18</f>
        <v>45719</v>
      </c>
      <c r="G1407" s="130">
        <f>H1407+14</f>
        <v>45734</v>
      </c>
      <c r="H1407" s="130">
        <f>D1407+19</f>
        <v>45720</v>
      </c>
    </row>
    <row r="1408" spans="1:8" hidden="1" x14ac:dyDescent="0.2">
      <c r="A1408" s="42">
        <v>8</v>
      </c>
      <c r="B1408" s="201" t="s">
        <v>2053</v>
      </c>
      <c r="C1408" s="155">
        <f t="shared" ref="C1408:C1444" si="1395">D1408-7</f>
        <v>45701</v>
      </c>
      <c r="D1408" s="143">
        <f>D1407+7</f>
        <v>45708</v>
      </c>
      <c r="E1408" s="143">
        <f t="shared" si="1393"/>
        <v>45722</v>
      </c>
      <c r="F1408" s="143">
        <f t="shared" si="1394"/>
        <v>45726</v>
      </c>
      <c r="G1408" s="143">
        <f>H1408+14</f>
        <v>45741</v>
      </c>
      <c r="H1408" s="143">
        <f>D1408+19</f>
        <v>45727</v>
      </c>
    </row>
    <row r="1409" spans="1:8" hidden="1" x14ac:dyDescent="0.2">
      <c r="A1409" s="42">
        <v>9</v>
      </c>
      <c r="B1409" s="201" t="s">
        <v>2054</v>
      </c>
      <c r="C1409" s="155">
        <f t="shared" si="1395"/>
        <v>45708</v>
      </c>
      <c r="D1409" s="143">
        <f t="shared" ref="D1409:D1444" si="1396">D1408+7</f>
        <v>45715</v>
      </c>
      <c r="E1409" s="143">
        <f t="shared" si="1393"/>
        <v>45729</v>
      </c>
      <c r="F1409" s="143">
        <f t="shared" si="1394"/>
        <v>45733</v>
      </c>
      <c r="G1409" s="143">
        <f>H1409+14</f>
        <v>45748</v>
      </c>
      <c r="H1409" s="143">
        <f>D1409+19</f>
        <v>45734</v>
      </c>
    </row>
    <row r="1410" spans="1:8" hidden="1" x14ac:dyDescent="0.2">
      <c r="A1410" s="42">
        <v>10</v>
      </c>
      <c r="B1410" s="201" t="s">
        <v>2055</v>
      </c>
      <c r="C1410" s="155">
        <f t="shared" si="1395"/>
        <v>45715</v>
      </c>
      <c r="D1410" s="143">
        <f t="shared" si="1396"/>
        <v>45722</v>
      </c>
      <c r="E1410" s="143">
        <f t="shared" si="1393"/>
        <v>45736</v>
      </c>
      <c r="F1410" s="143">
        <f t="shared" si="1394"/>
        <v>45740</v>
      </c>
      <c r="G1410" s="143">
        <f>H1410+14</f>
        <v>45755</v>
      </c>
      <c r="H1410" s="143">
        <f>D1410+19</f>
        <v>45741</v>
      </c>
    </row>
    <row r="1411" spans="1:8" hidden="1" x14ac:dyDescent="0.2">
      <c r="A1411" s="42">
        <v>11</v>
      </c>
      <c r="B1411" s="201" t="s">
        <v>2056</v>
      </c>
      <c r="C1411" s="155">
        <f t="shared" si="1395"/>
        <v>45722</v>
      </c>
      <c r="D1411" s="143">
        <f t="shared" si="1396"/>
        <v>45729</v>
      </c>
      <c r="E1411" s="143">
        <f>D1411+17</f>
        <v>45746</v>
      </c>
      <c r="F1411" s="143">
        <f t="shared" ref="F1411" si="1397">D1411+18</f>
        <v>45747</v>
      </c>
      <c r="G1411" s="143">
        <f t="shared" ref="G1411:G1442" si="1398">D1411+22</f>
        <v>45751</v>
      </c>
      <c r="H1411" s="143">
        <f>D1411+21</f>
        <v>45750</v>
      </c>
    </row>
    <row r="1412" spans="1:8" hidden="1" x14ac:dyDescent="0.2">
      <c r="A1412" s="42">
        <v>12</v>
      </c>
      <c r="B1412" s="201" t="s">
        <v>2068</v>
      </c>
      <c r="C1412" s="155">
        <f t="shared" si="1395"/>
        <v>45729</v>
      </c>
      <c r="D1412" s="143">
        <f t="shared" si="1396"/>
        <v>45736</v>
      </c>
      <c r="E1412" s="143">
        <f t="shared" ref="E1412:E1414" si="1399">D1412+17</f>
        <v>45753</v>
      </c>
      <c r="F1412" s="143">
        <f t="shared" ref="F1412" si="1400">D1412+18</f>
        <v>45754</v>
      </c>
      <c r="G1412" s="143">
        <f t="shared" si="1398"/>
        <v>45758</v>
      </c>
      <c r="H1412" s="143">
        <f t="shared" ref="H1412:H1414" si="1401">D1412+21</f>
        <v>45757</v>
      </c>
    </row>
    <row r="1413" spans="1:8" hidden="1" x14ac:dyDescent="0.2">
      <c r="A1413" s="42">
        <v>13</v>
      </c>
      <c r="B1413" s="201" t="s">
        <v>2069</v>
      </c>
      <c r="C1413" s="155">
        <f t="shared" si="1395"/>
        <v>45736</v>
      </c>
      <c r="D1413" s="143">
        <f t="shared" si="1396"/>
        <v>45743</v>
      </c>
      <c r="E1413" s="143">
        <f t="shared" si="1399"/>
        <v>45760</v>
      </c>
      <c r="F1413" s="143">
        <f t="shared" ref="F1413" si="1402">D1413+18</f>
        <v>45761</v>
      </c>
      <c r="G1413" s="143">
        <f t="shared" si="1398"/>
        <v>45765</v>
      </c>
      <c r="H1413" s="143">
        <f t="shared" si="1401"/>
        <v>45764</v>
      </c>
    </row>
    <row r="1414" spans="1:8" hidden="1" x14ac:dyDescent="0.2">
      <c r="A1414" s="42">
        <v>14</v>
      </c>
      <c r="B1414" s="201" t="s">
        <v>2073</v>
      </c>
      <c r="C1414" s="155">
        <f t="shared" si="1395"/>
        <v>45743</v>
      </c>
      <c r="D1414" s="143">
        <f t="shared" si="1396"/>
        <v>45750</v>
      </c>
      <c r="E1414" s="143">
        <f t="shared" si="1399"/>
        <v>45767</v>
      </c>
      <c r="F1414" s="143">
        <f t="shared" ref="F1414" si="1403">D1414+18</f>
        <v>45768</v>
      </c>
      <c r="G1414" s="143">
        <f t="shared" si="1398"/>
        <v>45772</v>
      </c>
      <c r="H1414" s="143">
        <f t="shared" si="1401"/>
        <v>45771</v>
      </c>
    </row>
    <row r="1415" spans="1:8" hidden="1" x14ac:dyDescent="0.2">
      <c r="A1415" s="42">
        <v>15</v>
      </c>
      <c r="B1415" s="201" t="s">
        <v>2084</v>
      </c>
      <c r="C1415" s="155">
        <f t="shared" si="1395"/>
        <v>45750</v>
      </c>
      <c r="D1415" s="143">
        <f t="shared" si="1396"/>
        <v>45757</v>
      </c>
      <c r="E1415" s="143">
        <f t="shared" ref="E1415" si="1404">D1415+17</f>
        <v>45774</v>
      </c>
      <c r="F1415" s="143">
        <f t="shared" ref="F1415" si="1405">D1415+18</f>
        <v>45775</v>
      </c>
      <c r="G1415" s="143">
        <f t="shared" si="1398"/>
        <v>45779</v>
      </c>
      <c r="H1415" s="143">
        <f t="shared" ref="H1415" si="1406">D1415+21</f>
        <v>45778</v>
      </c>
    </row>
    <row r="1416" spans="1:8" hidden="1" x14ac:dyDescent="0.2">
      <c r="A1416" s="42">
        <v>16</v>
      </c>
      <c r="B1416" s="201" t="s">
        <v>2097</v>
      </c>
      <c r="C1416" s="155">
        <f t="shared" si="1395"/>
        <v>45757</v>
      </c>
      <c r="D1416" s="143">
        <f t="shared" si="1396"/>
        <v>45764</v>
      </c>
      <c r="E1416" s="143">
        <f t="shared" ref="E1416" si="1407">D1416+17</f>
        <v>45781</v>
      </c>
      <c r="F1416" s="143">
        <f t="shared" ref="F1416" si="1408">D1416+18</f>
        <v>45782</v>
      </c>
      <c r="G1416" s="143">
        <f t="shared" si="1398"/>
        <v>45786</v>
      </c>
      <c r="H1416" s="143">
        <f t="shared" ref="H1416" si="1409">D1416+21</f>
        <v>45785</v>
      </c>
    </row>
    <row r="1417" spans="1:8" hidden="1" x14ac:dyDescent="0.2">
      <c r="A1417" s="42">
        <v>17</v>
      </c>
      <c r="B1417" s="201" t="s">
        <v>2103</v>
      </c>
      <c r="C1417" s="155">
        <f t="shared" si="1395"/>
        <v>45764</v>
      </c>
      <c r="D1417" s="143">
        <f t="shared" si="1396"/>
        <v>45771</v>
      </c>
      <c r="E1417" s="143">
        <f t="shared" ref="E1417" si="1410">D1417+17</f>
        <v>45788</v>
      </c>
      <c r="F1417" s="143">
        <f t="shared" ref="F1417" si="1411">D1417+18</f>
        <v>45789</v>
      </c>
      <c r="G1417" s="143">
        <f t="shared" si="1398"/>
        <v>45793</v>
      </c>
      <c r="H1417" s="143">
        <f t="shared" ref="H1417" si="1412">D1417+21</f>
        <v>45792</v>
      </c>
    </row>
    <row r="1418" spans="1:8" hidden="1" x14ac:dyDescent="0.2">
      <c r="A1418" s="42">
        <v>18</v>
      </c>
      <c r="B1418" s="201" t="s">
        <v>2111</v>
      </c>
      <c r="C1418" s="155">
        <f t="shared" si="1395"/>
        <v>45771</v>
      </c>
      <c r="D1418" s="143">
        <f t="shared" si="1396"/>
        <v>45778</v>
      </c>
      <c r="E1418" s="143">
        <f t="shared" ref="E1418" si="1413">D1418+17</f>
        <v>45795</v>
      </c>
      <c r="F1418" s="143">
        <f t="shared" ref="F1418" si="1414">D1418+18</f>
        <v>45796</v>
      </c>
      <c r="G1418" s="143">
        <f t="shared" si="1398"/>
        <v>45800</v>
      </c>
      <c r="H1418" s="143">
        <f t="shared" ref="H1418" si="1415">D1418+21</f>
        <v>45799</v>
      </c>
    </row>
    <row r="1419" spans="1:8" hidden="1" x14ac:dyDescent="0.2">
      <c r="A1419" s="42">
        <v>19</v>
      </c>
      <c r="B1419" s="201" t="s">
        <v>2124</v>
      </c>
      <c r="C1419" s="155">
        <f t="shared" si="1395"/>
        <v>45778</v>
      </c>
      <c r="D1419" s="143">
        <f t="shared" si="1396"/>
        <v>45785</v>
      </c>
      <c r="E1419" s="143">
        <f t="shared" ref="E1419" si="1416">D1419+17</f>
        <v>45802</v>
      </c>
      <c r="F1419" s="143">
        <f t="shared" ref="F1419" si="1417">D1419+18</f>
        <v>45803</v>
      </c>
      <c r="G1419" s="143">
        <f t="shared" si="1398"/>
        <v>45807</v>
      </c>
      <c r="H1419" s="143">
        <f t="shared" ref="H1419" si="1418">D1419+21</f>
        <v>45806</v>
      </c>
    </row>
    <row r="1420" spans="1:8" hidden="1" x14ac:dyDescent="0.2">
      <c r="A1420" s="42">
        <v>20</v>
      </c>
      <c r="B1420" s="201" t="s">
        <v>2133</v>
      </c>
      <c r="C1420" s="155">
        <f t="shared" si="1395"/>
        <v>45785</v>
      </c>
      <c r="D1420" s="143">
        <f t="shared" si="1396"/>
        <v>45792</v>
      </c>
      <c r="E1420" s="143">
        <f t="shared" ref="E1420" si="1419">D1420+17</f>
        <v>45809</v>
      </c>
      <c r="F1420" s="143">
        <f t="shared" ref="F1420" si="1420">D1420+18</f>
        <v>45810</v>
      </c>
      <c r="G1420" s="143">
        <f t="shared" si="1398"/>
        <v>45814</v>
      </c>
      <c r="H1420" s="143">
        <f t="shared" ref="H1420" si="1421">D1420+21</f>
        <v>45813</v>
      </c>
    </row>
    <row r="1421" spans="1:8" hidden="1" x14ac:dyDescent="0.2">
      <c r="A1421" s="42">
        <v>21</v>
      </c>
      <c r="B1421" s="201" t="s">
        <v>2147</v>
      </c>
      <c r="C1421" s="155">
        <f t="shared" si="1395"/>
        <v>45792</v>
      </c>
      <c r="D1421" s="143">
        <f t="shared" si="1396"/>
        <v>45799</v>
      </c>
      <c r="E1421" s="143">
        <f t="shared" ref="E1421:E1422" si="1422">D1421+17</f>
        <v>45816</v>
      </c>
      <c r="F1421" s="143">
        <f t="shared" ref="F1421:F1422" si="1423">D1421+18</f>
        <v>45817</v>
      </c>
      <c r="G1421" s="143">
        <f t="shared" si="1398"/>
        <v>45821</v>
      </c>
      <c r="H1421" s="143">
        <f t="shared" ref="H1421:H1422" si="1424">D1421+21</f>
        <v>45820</v>
      </c>
    </row>
    <row r="1422" spans="1:8" hidden="1" x14ac:dyDescent="0.2">
      <c r="A1422" s="42">
        <v>22</v>
      </c>
      <c r="B1422" s="201" t="s">
        <v>2148</v>
      </c>
      <c r="C1422" s="155">
        <f t="shared" si="1395"/>
        <v>45799</v>
      </c>
      <c r="D1422" s="143">
        <f t="shared" si="1396"/>
        <v>45806</v>
      </c>
      <c r="E1422" s="143">
        <f t="shared" si="1422"/>
        <v>45823</v>
      </c>
      <c r="F1422" s="143">
        <f t="shared" si="1423"/>
        <v>45824</v>
      </c>
      <c r="G1422" s="143">
        <f t="shared" si="1398"/>
        <v>45828</v>
      </c>
      <c r="H1422" s="143">
        <f t="shared" si="1424"/>
        <v>45827</v>
      </c>
    </row>
    <row r="1423" spans="1:8" hidden="1" x14ac:dyDescent="0.2">
      <c r="A1423" s="42">
        <v>23</v>
      </c>
      <c r="B1423" s="201" t="s">
        <v>2156</v>
      </c>
      <c r="C1423" s="155">
        <f t="shared" si="1395"/>
        <v>45806</v>
      </c>
      <c r="D1423" s="143">
        <f t="shared" si="1396"/>
        <v>45813</v>
      </c>
      <c r="E1423" s="143">
        <f t="shared" ref="E1423" si="1425">D1423+17</f>
        <v>45830</v>
      </c>
      <c r="F1423" s="143">
        <f t="shared" ref="F1423" si="1426">D1423+18</f>
        <v>45831</v>
      </c>
      <c r="G1423" s="143">
        <f t="shared" si="1398"/>
        <v>45835</v>
      </c>
      <c r="H1423" s="143">
        <f t="shared" ref="H1423" si="1427">D1423+21</f>
        <v>45834</v>
      </c>
    </row>
    <row r="1424" spans="1:8" hidden="1" x14ac:dyDescent="0.2">
      <c r="A1424" s="42">
        <v>24</v>
      </c>
      <c r="B1424" s="201" t="s">
        <v>2176</v>
      </c>
      <c r="C1424" s="155">
        <f t="shared" si="1395"/>
        <v>45813</v>
      </c>
      <c r="D1424" s="143">
        <f t="shared" si="1396"/>
        <v>45820</v>
      </c>
      <c r="E1424" s="143">
        <f t="shared" ref="E1424" si="1428">D1424+17</f>
        <v>45837</v>
      </c>
      <c r="F1424" s="143">
        <f t="shared" ref="F1424" si="1429">D1424+18</f>
        <v>45838</v>
      </c>
      <c r="G1424" s="143">
        <f t="shared" si="1398"/>
        <v>45842</v>
      </c>
      <c r="H1424" s="143">
        <f t="shared" ref="H1424" si="1430">D1424+21</f>
        <v>45841</v>
      </c>
    </row>
    <row r="1425" spans="1:8" hidden="1" x14ac:dyDescent="0.2">
      <c r="A1425" s="42">
        <v>25</v>
      </c>
      <c r="B1425" s="201" t="s">
        <v>2191</v>
      </c>
      <c r="C1425" s="155">
        <f t="shared" si="1395"/>
        <v>45820</v>
      </c>
      <c r="D1425" s="143">
        <f t="shared" si="1396"/>
        <v>45827</v>
      </c>
      <c r="E1425" s="143">
        <f t="shared" ref="E1425" si="1431">D1425+17</f>
        <v>45844</v>
      </c>
      <c r="F1425" s="143">
        <f t="shared" ref="F1425" si="1432">D1425+18</f>
        <v>45845</v>
      </c>
      <c r="G1425" s="143">
        <f t="shared" si="1398"/>
        <v>45849</v>
      </c>
      <c r="H1425" s="143">
        <f t="shared" ref="H1425" si="1433">D1425+21</f>
        <v>45848</v>
      </c>
    </row>
    <row r="1426" spans="1:8" hidden="1" x14ac:dyDescent="0.2">
      <c r="A1426" s="42">
        <v>26</v>
      </c>
      <c r="B1426" s="201" t="s">
        <v>2202</v>
      </c>
      <c r="C1426" s="155">
        <f t="shared" si="1395"/>
        <v>45827</v>
      </c>
      <c r="D1426" s="143">
        <f t="shared" si="1396"/>
        <v>45834</v>
      </c>
      <c r="E1426" s="143">
        <f t="shared" ref="E1426" si="1434">D1426+17</f>
        <v>45851</v>
      </c>
      <c r="F1426" s="143">
        <f t="shared" ref="F1426" si="1435">D1426+18</f>
        <v>45852</v>
      </c>
      <c r="G1426" s="143">
        <f t="shared" si="1398"/>
        <v>45856</v>
      </c>
      <c r="H1426" s="143">
        <f t="shared" ref="H1426" si="1436">D1426+21</f>
        <v>45855</v>
      </c>
    </row>
    <row r="1427" spans="1:8" hidden="1" x14ac:dyDescent="0.2">
      <c r="A1427" s="42">
        <v>27</v>
      </c>
      <c r="B1427" s="201" t="s">
        <v>2215</v>
      </c>
      <c r="C1427" s="155">
        <f t="shared" si="1395"/>
        <v>45834</v>
      </c>
      <c r="D1427" s="143">
        <f t="shared" si="1396"/>
        <v>45841</v>
      </c>
      <c r="E1427" s="143">
        <f t="shared" ref="E1427" si="1437">D1427+17</f>
        <v>45858</v>
      </c>
      <c r="F1427" s="143">
        <f t="shared" ref="F1427" si="1438">D1427+18</f>
        <v>45859</v>
      </c>
      <c r="G1427" s="143">
        <f t="shared" si="1398"/>
        <v>45863</v>
      </c>
      <c r="H1427" s="143">
        <f t="shared" ref="H1427" si="1439">D1427+21</f>
        <v>45862</v>
      </c>
    </row>
    <row r="1428" spans="1:8" hidden="1" x14ac:dyDescent="0.2">
      <c r="A1428" s="42">
        <v>28</v>
      </c>
      <c r="B1428" s="201" t="s">
        <v>2226</v>
      </c>
      <c r="C1428" s="155">
        <f t="shared" si="1395"/>
        <v>45841</v>
      </c>
      <c r="D1428" s="143">
        <f t="shared" si="1396"/>
        <v>45848</v>
      </c>
      <c r="E1428" s="143">
        <f t="shared" ref="E1428" si="1440">D1428+17</f>
        <v>45865</v>
      </c>
      <c r="F1428" s="143">
        <f t="shared" ref="F1428" si="1441">D1428+18</f>
        <v>45866</v>
      </c>
      <c r="G1428" s="143">
        <f t="shared" si="1398"/>
        <v>45870</v>
      </c>
      <c r="H1428" s="143">
        <f t="shared" ref="H1428" si="1442">D1428+21</f>
        <v>45869</v>
      </c>
    </row>
    <row r="1429" spans="1:8" hidden="1" x14ac:dyDescent="0.2">
      <c r="A1429" s="42">
        <v>29</v>
      </c>
      <c r="B1429" s="201" t="s">
        <v>2235</v>
      </c>
      <c r="C1429" s="155">
        <f t="shared" si="1395"/>
        <v>45848</v>
      </c>
      <c r="D1429" s="143">
        <f t="shared" si="1396"/>
        <v>45855</v>
      </c>
      <c r="E1429" s="143">
        <f t="shared" ref="E1429" si="1443">D1429+17</f>
        <v>45872</v>
      </c>
      <c r="F1429" s="143">
        <f t="shared" ref="F1429" si="1444">D1429+18</f>
        <v>45873</v>
      </c>
      <c r="G1429" s="143">
        <f t="shared" si="1398"/>
        <v>45877</v>
      </c>
      <c r="H1429" s="143">
        <f t="shared" ref="H1429" si="1445">D1429+21</f>
        <v>45876</v>
      </c>
    </row>
    <row r="1430" spans="1:8" hidden="1" x14ac:dyDescent="0.2">
      <c r="A1430" s="42">
        <v>30</v>
      </c>
      <c r="B1430" s="201" t="s">
        <v>2244</v>
      </c>
      <c r="C1430" s="155">
        <f t="shared" si="1395"/>
        <v>45855</v>
      </c>
      <c r="D1430" s="143">
        <f t="shared" si="1396"/>
        <v>45862</v>
      </c>
      <c r="E1430" s="143">
        <f t="shared" ref="E1430" si="1446">D1430+17</f>
        <v>45879</v>
      </c>
      <c r="F1430" s="143">
        <f t="shared" ref="F1430" si="1447">D1430+18</f>
        <v>45880</v>
      </c>
      <c r="G1430" s="143">
        <f t="shared" si="1398"/>
        <v>45884</v>
      </c>
      <c r="H1430" s="143">
        <f t="shared" ref="H1430" si="1448">D1430+21</f>
        <v>45883</v>
      </c>
    </row>
    <row r="1431" spans="1:8" hidden="1" x14ac:dyDescent="0.2">
      <c r="A1431" s="42">
        <v>31</v>
      </c>
      <c r="B1431" s="201" t="s">
        <v>2254</v>
      </c>
      <c r="C1431" s="155">
        <f t="shared" si="1395"/>
        <v>45862</v>
      </c>
      <c r="D1431" s="143">
        <f t="shared" si="1396"/>
        <v>45869</v>
      </c>
      <c r="E1431" s="143">
        <f t="shared" ref="E1431" si="1449">D1431+17</f>
        <v>45886</v>
      </c>
      <c r="F1431" s="143">
        <f t="shared" ref="F1431" si="1450">D1431+18</f>
        <v>45887</v>
      </c>
      <c r="G1431" s="143">
        <f t="shared" si="1398"/>
        <v>45891</v>
      </c>
      <c r="H1431" s="143">
        <f t="shared" ref="H1431" si="1451">D1431+21</f>
        <v>45890</v>
      </c>
    </row>
    <row r="1432" spans="1:8" hidden="1" x14ac:dyDescent="0.2">
      <c r="A1432" s="42">
        <v>32</v>
      </c>
      <c r="B1432" s="201" t="s">
        <v>2264</v>
      </c>
      <c r="C1432" s="155">
        <f t="shared" si="1395"/>
        <v>45869</v>
      </c>
      <c r="D1432" s="143">
        <f t="shared" si="1396"/>
        <v>45876</v>
      </c>
      <c r="E1432" s="143">
        <f t="shared" ref="E1432" si="1452">D1432+17</f>
        <v>45893</v>
      </c>
      <c r="F1432" s="143">
        <f t="shared" ref="F1432" si="1453">D1432+18</f>
        <v>45894</v>
      </c>
      <c r="G1432" s="143">
        <f t="shared" si="1398"/>
        <v>45898</v>
      </c>
      <c r="H1432" s="143">
        <f t="shared" ref="H1432" si="1454">D1432+21</f>
        <v>45897</v>
      </c>
    </row>
    <row r="1433" spans="1:8" hidden="1" x14ac:dyDescent="0.2">
      <c r="A1433" s="42">
        <v>33</v>
      </c>
      <c r="B1433" s="201" t="s">
        <v>2274</v>
      </c>
      <c r="C1433" s="155">
        <f t="shared" si="1395"/>
        <v>45876</v>
      </c>
      <c r="D1433" s="143">
        <f t="shared" si="1396"/>
        <v>45883</v>
      </c>
      <c r="E1433" s="143">
        <f t="shared" ref="E1433" si="1455">D1433+17</f>
        <v>45900</v>
      </c>
      <c r="F1433" s="143">
        <f t="shared" ref="F1433" si="1456">D1433+18</f>
        <v>45901</v>
      </c>
      <c r="G1433" s="143">
        <f t="shared" si="1398"/>
        <v>45905</v>
      </c>
      <c r="H1433" s="143">
        <f t="shared" ref="H1433" si="1457">D1433+21</f>
        <v>45904</v>
      </c>
    </row>
    <row r="1434" spans="1:8" hidden="1" x14ac:dyDescent="0.2">
      <c r="A1434" s="42">
        <v>34</v>
      </c>
      <c r="B1434" s="201" t="s">
        <v>2283</v>
      </c>
      <c r="C1434" s="155">
        <f t="shared" si="1395"/>
        <v>45883</v>
      </c>
      <c r="D1434" s="143">
        <f t="shared" si="1396"/>
        <v>45890</v>
      </c>
      <c r="E1434" s="143">
        <f t="shared" ref="E1434" si="1458">D1434+17</f>
        <v>45907</v>
      </c>
      <c r="F1434" s="143">
        <f t="shared" ref="F1434" si="1459">D1434+18</f>
        <v>45908</v>
      </c>
      <c r="G1434" s="143">
        <f t="shared" si="1398"/>
        <v>45912</v>
      </c>
      <c r="H1434" s="143">
        <f t="shared" ref="H1434" si="1460">D1434+21</f>
        <v>45911</v>
      </c>
    </row>
    <row r="1435" spans="1:8" hidden="1" x14ac:dyDescent="0.2">
      <c r="A1435" s="42">
        <v>35</v>
      </c>
      <c r="B1435" s="201" t="s">
        <v>2302</v>
      </c>
      <c r="C1435" s="155">
        <f t="shared" si="1395"/>
        <v>45890</v>
      </c>
      <c r="D1435" s="143">
        <f t="shared" si="1396"/>
        <v>45897</v>
      </c>
      <c r="E1435" s="143">
        <f t="shared" ref="E1435" si="1461">D1435+17</f>
        <v>45914</v>
      </c>
      <c r="F1435" s="143">
        <f t="shared" ref="F1435" si="1462">D1435+18</f>
        <v>45915</v>
      </c>
      <c r="G1435" s="143">
        <f t="shared" si="1398"/>
        <v>45919</v>
      </c>
      <c r="H1435" s="143">
        <f t="shared" ref="H1435" si="1463">D1435+21</f>
        <v>45918</v>
      </c>
    </row>
    <row r="1436" spans="1:8" hidden="1" x14ac:dyDescent="0.2">
      <c r="A1436" s="42">
        <v>36</v>
      </c>
      <c r="B1436" s="201" t="s">
        <v>2308</v>
      </c>
      <c r="C1436" s="155">
        <f t="shared" si="1395"/>
        <v>45897</v>
      </c>
      <c r="D1436" s="143">
        <f t="shared" si="1396"/>
        <v>45904</v>
      </c>
      <c r="E1436" s="143">
        <f t="shared" ref="E1436" si="1464">D1436+17</f>
        <v>45921</v>
      </c>
      <c r="F1436" s="143">
        <f t="shared" ref="F1436" si="1465">D1436+18</f>
        <v>45922</v>
      </c>
      <c r="G1436" s="143">
        <f t="shared" si="1398"/>
        <v>45926</v>
      </c>
      <c r="H1436" s="143">
        <f t="shared" ref="H1436" si="1466">D1436+21</f>
        <v>45925</v>
      </c>
    </row>
    <row r="1437" spans="1:8" hidden="1" x14ac:dyDescent="0.2">
      <c r="A1437" s="42">
        <v>37</v>
      </c>
      <c r="B1437" s="201" t="s">
        <v>2318</v>
      </c>
      <c r="C1437" s="155">
        <f t="shared" si="1395"/>
        <v>45904</v>
      </c>
      <c r="D1437" s="143">
        <f t="shared" si="1396"/>
        <v>45911</v>
      </c>
      <c r="E1437" s="143">
        <f t="shared" ref="E1437" si="1467">D1437+17</f>
        <v>45928</v>
      </c>
      <c r="F1437" s="143">
        <f t="shared" ref="F1437" si="1468">D1437+18</f>
        <v>45929</v>
      </c>
      <c r="G1437" s="143">
        <f t="shared" si="1398"/>
        <v>45933</v>
      </c>
      <c r="H1437" s="143">
        <f t="shared" ref="H1437" si="1469">D1437+21</f>
        <v>45932</v>
      </c>
    </row>
    <row r="1438" spans="1:8" hidden="1" x14ac:dyDescent="0.2">
      <c r="A1438" s="42">
        <v>38</v>
      </c>
      <c r="B1438" s="201" t="s">
        <v>2327</v>
      </c>
      <c r="C1438" s="155">
        <f t="shared" si="1395"/>
        <v>45911</v>
      </c>
      <c r="D1438" s="143">
        <f t="shared" si="1396"/>
        <v>45918</v>
      </c>
      <c r="E1438" s="143">
        <f t="shared" ref="E1438" si="1470">D1438+17</f>
        <v>45935</v>
      </c>
      <c r="F1438" s="143">
        <f t="shared" ref="F1438" si="1471">D1438+18</f>
        <v>45936</v>
      </c>
      <c r="G1438" s="143">
        <f t="shared" si="1398"/>
        <v>45940</v>
      </c>
      <c r="H1438" s="143">
        <f t="shared" ref="H1438" si="1472">D1438+21</f>
        <v>45939</v>
      </c>
    </row>
    <row r="1439" spans="1:8" hidden="1" x14ac:dyDescent="0.2">
      <c r="A1439" s="42">
        <v>39</v>
      </c>
      <c r="B1439" s="201" t="s">
        <v>2338</v>
      </c>
      <c r="C1439" s="155">
        <f t="shared" si="1395"/>
        <v>45917</v>
      </c>
      <c r="D1439" s="143">
        <v>45924</v>
      </c>
      <c r="E1439" s="143">
        <f t="shared" ref="E1439" si="1473">D1439+17</f>
        <v>45941</v>
      </c>
      <c r="F1439" s="143">
        <f t="shared" ref="F1439" si="1474">D1439+18</f>
        <v>45942</v>
      </c>
      <c r="G1439" s="143">
        <f t="shared" si="1398"/>
        <v>45946</v>
      </c>
      <c r="H1439" s="143">
        <f t="shared" ref="H1439" si="1475">D1439+21</f>
        <v>45945</v>
      </c>
    </row>
    <row r="1440" spans="1:8" hidden="1" x14ac:dyDescent="0.2">
      <c r="A1440" s="42">
        <v>40</v>
      </c>
      <c r="B1440" s="201" t="s">
        <v>2345</v>
      </c>
      <c r="C1440" s="155">
        <f t="shared" si="1395"/>
        <v>45924</v>
      </c>
      <c r="D1440" s="143">
        <f t="shared" si="1396"/>
        <v>45931</v>
      </c>
      <c r="E1440" s="143">
        <f t="shared" ref="E1440" si="1476">D1440+17</f>
        <v>45948</v>
      </c>
      <c r="F1440" s="143">
        <f t="shared" ref="F1440" si="1477">D1440+18</f>
        <v>45949</v>
      </c>
      <c r="G1440" s="143">
        <f t="shared" si="1398"/>
        <v>45953</v>
      </c>
      <c r="H1440" s="143">
        <f t="shared" ref="H1440" si="1478">D1440+21</f>
        <v>45952</v>
      </c>
    </row>
    <row r="1441" spans="1:8" hidden="1" x14ac:dyDescent="0.2">
      <c r="A1441" s="42">
        <v>41</v>
      </c>
      <c r="B1441" s="201" t="s">
        <v>2357</v>
      </c>
      <c r="C1441" s="155">
        <f t="shared" si="1395"/>
        <v>45931</v>
      </c>
      <c r="D1441" s="143">
        <f t="shared" si="1396"/>
        <v>45938</v>
      </c>
      <c r="E1441" s="143">
        <f t="shared" ref="E1441" si="1479">D1441+17</f>
        <v>45955</v>
      </c>
      <c r="F1441" s="143">
        <f t="shared" ref="F1441" si="1480">D1441+18</f>
        <v>45956</v>
      </c>
      <c r="G1441" s="143">
        <f t="shared" si="1398"/>
        <v>45960</v>
      </c>
      <c r="H1441" s="143">
        <f t="shared" ref="H1441" si="1481">D1441+21</f>
        <v>45959</v>
      </c>
    </row>
    <row r="1442" spans="1:8" hidden="1" x14ac:dyDescent="0.2">
      <c r="A1442" s="42">
        <v>42</v>
      </c>
      <c r="B1442" s="201" t="s">
        <v>2364</v>
      </c>
      <c r="C1442" s="155">
        <f t="shared" si="1395"/>
        <v>45938</v>
      </c>
      <c r="D1442" s="143">
        <f t="shared" si="1396"/>
        <v>45945</v>
      </c>
      <c r="E1442" s="143">
        <f t="shared" ref="E1442" si="1482">D1442+17</f>
        <v>45962</v>
      </c>
      <c r="F1442" s="143">
        <f t="shared" ref="F1442" si="1483">D1442+18</f>
        <v>45963</v>
      </c>
      <c r="G1442" s="143">
        <f t="shared" si="1398"/>
        <v>45967</v>
      </c>
      <c r="H1442" s="143">
        <f t="shared" ref="H1442" si="1484">D1442+21</f>
        <v>45966</v>
      </c>
    </row>
    <row r="1443" spans="1:8" hidden="1" x14ac:dyDescent="0.2">
      <c r="A1443" s="42">
        <v>43</v>
      </c>
      <c r="B1443" s="201" t="s">
        <v>2374</v>
      </c>
      <c r="C1443" s="155">
        <f t="shared" si="1395"/>
        <v>45946</v>
      </c>
      <c r="D1443" s="143">
        <f>D1442+8</f>
        <v>45953</v>
      </c>
      <c r="E1443" s="143">
        <f t="shared" ref="E1443" si="1485">D1443+17</f>
        <v>45970</v>
      </c>
      <c r="F1443" s="143">
        <f t="shared" ref="F1443" si="1486">D1443+18</f>
        <v>45971</v>
      </c>
      <c r="G1443" s="143">
        <f t="shared" ref="G1443:G1459" si="1487">D1443+22</f>
        <v>45975</v>
      </c>
      <c r="H1443" s="143">
        <f>D1443+34</f>
        <v>45987</v>
      </c>
    </row>
    <row r="1444" spans="1:8" hidden="1" x14ac:dyDescent="0.2">
      <c r="A1444" s="42">
        <v>44</v>
      </c>
      <c r="B1444" s="201" t="s">
        <v>2382</v>
      </c>
      <c r="C1444" s="155">
        <f t="shared" si="1395"/>
        <v>45953</v>
      </c>
      <c r="D1444" s="143">
        <f t="shared" si="1396"/>
        <v>45960</v>
      </c>
      <c r="E1444" s="143">
        <f t="shared" ref="E1444" si="1488">D1444+17</f>
        <v>45977</v>
      </c>
      <c r="F1444" s="143">
        <f t="shared" ref="F1444" si="1489">D1444+18</f>
        <v>45978</v>
      </c>
      <c r="G1444" s="143">
        <f t="shared" si="1487"/>
        <v>45982</v>
      </c>
      <c r="H1444" s="143">
        <f t="shared" ref="H1444:H1447" si="1490">D1444+34</f>
        <v>45994</v>
      </c>
    </row>
    <row r="1445" spans="1:8" hidden="1" x14ac:dyDescent="0.2">
      <c r="A1445" s="42">
        <v>45</v>
      </c>
      <c r="B1445" s="201" t="s">
        <v>2393</v>
      </c>
      <c r="C1445" s="155">
        <f t="shared" ref="C1445:C1450" si="1491">D1445-7</f>
        <v>45960</v>
      </c>
      <c r="D1445" s="143">
        <f t="shared" ref="D1445:D1457" si="1492">D1444+7</f>
        <v>45967</v>
      </c>
      <c r="E1445" s="143">
        <f t="shared" ref="E1445:E1450" si="1493">D1445+17</f>
        <v>45984</v>
      </c>
      <c r="F1445" s="143">
        <f t="shared" ref="F1445:F1450" si="1494">D1445+18</f>
        <v>45985</v>
      </c>
      <c r="G1445" s="143">
        <f t="shared" si="1487"/>
        <v>45989</v>
      </c>
      <c r="H1445" s="143">
        <f t="shared" si="1490"/>
        <v>46001</v>
      </c>
    </row>
    <row r="1446" spans="1:8" hidden="1" x14ac:dyDescent="0.2">
      <c r="A1446" s="42">
        <v>46</v>
      </c>
      <c r="B1446" s="201" t="s">
        <v>2400</v>
      </c>
      <c r="C1446" s="155">
        <f t="shared" si="1491"/>
        <v>45967</v>
      </c>
      <c r="D1446" s="143">
        <f t="shared" si="1492"/>
        <v>45974</v>
      </c>
      <c r="E1446" s="143">
        <f t="shared" si="1493"/>
        <v>45991</v>
      </c>
      <c r="F1446" s="143">
        <f t="shared" si="1494"/>
        <v>45992</v>
      </c>
      <c r="G1446" s="143">
        <f t="shared" si="1487"/>
        <v>45996</v>
      </c>
      <c r="H1446" s="143">
        <f t="shared" si="1490"/>
        <v>46008</v>
      </c>
    </row>
    <row r="1447" spans="1:8" hidden="1" x14ac:dyDescent="0.2">
      <c r="A1447" s="42">
        <v>47</v>
      </c>
      <c r="B1447" s="201" t="s">
        <v>2409</v>
      </c>
      <c r="C1447" s="155">
        <f t="shared" si="1491"/>
        <v>45974</v>
      </c>
      <c r="D1447" s="143">
        <f t="shared" si="1492"/>
        <v>45981</v>
      </c>
      <c r="E1447" s="143">
        <f t="shared" si="1493"/>
        <v>45998</v>
      </c>
      <c r="F1447" s="143">
        <f t="shared" si="1494"/>
        <v>45999</v>
      </c>
      <c r="G1447" s="143">
        <f t="shared" si="1487"/>
        <v>46003</v>
      </c>
      <c r="H1447" s="143">
        <f t="shared" si="1490"/>
        <v>46015</v>
      </c>
    </row>
    <row r="1448" spans="1:8" hidden="1" x14ac:dyDescent="0.2">
      <c r="A1448" s="42">
        <v>48</v>
      </c>
      <c r="B1448" s="201" t="s">
        <v>2432</v>
      </c>
      <c r="C1448" s="155">
        <f t="shared" si="1491"/>
        <v>45981</v>
      </c>
      <c r="D1448" s="143">
        <f t="shared" si="1492"/>
        <v>45988</v>
      </c>
      <c r="E1448" s="143">
        <f t="shared" si="1493"/>
        <v>46005</v>
      </c>
      <c r="F1448" s="143">
        <f t="shared" si="1494"/>
        <v>46006</v>
      </c>
      <c r="G1448" s="143">
        <f t="shared" si="1487"/>
        <v>46010</v>
      </c>
      <c r="H1448" s="143">
        <f t="shared" ref="H1448" si="1495">D1448+34</f>
        <v>46022</v>
      </c>
    </row>
    <row r="1449" spans="1:8" hidden="1" x14ac:dyDescent="0.2">
      <c r="A1449" s="42">
        <v>49</v>
      </c>
      <c r="B1449" s="336" t="s">
        <v>2439</v>
      </c>
      <c r="C1449" s="155">
        <f t="shared" si="1491"/>
        <v>45988</v>
      </c>
      <c r="D1449" s="143">
        <f t="shared" si="1492"/>
        <v>45995</v>
      </c>
      <c r="E1449" s="143">
        <f t="shared" si="1493"/>
        <v>46012</v>
      </c>
      <c r="F1449" s="143">
        <f t="shared" si="1494"/>
        <v>46013</v>
      </c>
      <c r="G1449" s="143">
        <f t="shared" si="1487"/>
        <v>46017</v>
      </c>
      <c r="H1449" s="143">
        <f t="shared" ref="H1449" si="1496">D1449+34</f>
        <v>46029</v>
      </c>
    </row>
    <row r="1450" spans="1:8" hidden="1" x14ac:dyDescent="0.2">
      <c r="A1450" s="45">
        <v>50</v>
      </c>
      <c r="B1450" s="410" t="s">
        <v>2449</v>
      </c>
      <c r="C1450" s="169">
        <f t="shared" si="1491"/>
        <v>45995</v>
      </c>
      <c r="D1450" s="130">
        <f t="shared" si="1492"/>
        <v>46002</v>
      </c>
      <c r="E1450" s="130">
        <f t="shared" si="1493"/>
        <v>46019</v>
      </c>
      <c r="F1450" s="130">
        <f t="shared" si="1494"/>
        <v>46020</v>
      </c>
      <c r="G1450" s="130">
        <f t="shared" si="1487"/>
        <v>46024</v>
      </c>
      <c r="H1450" s="130">
        <f t="shared" ref="H1450" si="1497">D1450+34</f>
        <v>46036</v>
      </c>
    </row>
    <row r="1451" spans="1:8" hidden="1" x14ac:dyDescent="0.2">
      <c r="A1451" s="42">
        <v>51</v>
      </c>
      <c r="B1451" s="336" t="s">
        <v>2466</v>
      </c>
      <c r="C1451" s="155">
        <f t="shared" ref="C1451" si="1498">D1451-7</f>
        <v>46002</v>
      </c>
      <c r="D1451" s="143">
        <f t="shared" si="1492"/>
        <v>46009</v>
      </c>
      <c r="E1451" s="143">
        <f t="shared" ref="E1451" si="1499">D1451+17</f>
        <v>46026</v>
      </c>
      <c r="F1451" s="143">
        <f t="shared" ref="F1451" si="1500">D1451+18</f>
        <v>46027</v>
      </c>
      <c r="G1451" s="143">
        <f t="shared" si="1487"/>
        <v>46031</v>
      </c>
      <c r="H1451" s="143">
        <f t="shared" ref="H1451" si="1501">D1451+34</f>
        <v>46043</v>
      </c>
    </row>
    <row r="1452" spans="1:8" hidden="1" x14ac:dyDescent="0.2">
      <c r="A1452" s="42">
        <v>52</v>
      </c>
      <c r="B1452" s="336" t="s">
        <v>2482</v>
      </c>
      <c r="C1452" s="155">
        <f t="shared" ref="C1452" si="1502">D1452-7</f>
        <v>46009</v>
      </c>
      <c r="D1452" s="143">
        <f t="shared" si="1492"/>
        <v>46016</v>
      </c>
      <c r="E1452" s="143">
        <f t="shared" ref="E1452" si="1503">D1452+17</f>
        <v>46033</v>
      </c>
      <c r="F1452" s="143">
        <f t="shared" ref="F1452" si="1504">D1452+18</f>
        <v>46034</v>
      </c>
      <c r="G1452" s="143">
        <f t="shared" si="1487"/>
        <v>46038</v>
      </c>
      <c r="H1452" s="143">
        <f t="shared" ref="H1452" si="1505">D1452+34</f>
        <v>46050</v>
      </c>
    </row>
    <row r="1453" spans="1:8" hidden="1" x14ac:dyDescent="0.2">
      <c r="A1453" s="42">
        <v>1</v>
      </c>
      <c r="B1453" s="336" t="s">
        <v>2494</v>
      </c>
      <c r="C1453" s="155">
        <f t="shared" ref="C1453:C1454" si="1506">D1453-7</f>
        <v>46016</v>
      </c>
      <c r="D1453" s="143">
        <f t="shared" si="1492"/>
        <v>46023</v>
      </c>
      <c r="E1453" s="143">
        <f t="shared" ref="E1453:E1454" si="1507">D1453+17</f>
        <v>46040</v>
      </c>
      <c r="F1453" s="143">
        <f t="shared" ref="F1453:F1454" si="1508">D1453+18</f>
        <v>46041</v>
      </c>
      <c r="G1453" s="143">
        <f t="shared" si="1487"/>
        <v>46045</v>
      </c>
      <c r="H1453" s="143">
        <f t="shared" ref="H1453:H1454" si="1509">D1453+34</f>
        <v>46057</v>
      </c>
    </row>
    <row r="1454" spans="1:8" hidden="1" x14ac:dyDescent="0.2">
      <c r="A1454" s="42">
        <v>2</v>
      </c>
      <c r="B1454" s="336" t="s">
        <v>2504</v>
      </c>
      <c r="C1454" s="155">
        <f t="shared" si="1506"/>
        <v>46023</v>
      </c>
      <c r="D1454" s="143">
        <f t="shared" si="1492"/>
        <v>46030</v>
      </c>
      <c r="E1454" s="143">
        <f t="shared" si="1507"/>
        <v>46047</v>
      </c>
      <c r="F1454" s="143">
        <f t="shared" si="1508"/>
        <v>46048</v>
      </c>
      <c r="G1454" s="143">
        <f t="shared" si="1487"/>
        <v>46052</v>
      </c>
      <c r="H1454" s="143">
        <f t="shared" si="1509"/>
        <v>46064</v>
      </c>
    </row>
    <row r="1455" spans="1:8" hidden="1" x14ac:dyDescent="0.2">
      <c r="A1455" s="42">
        <v>3</v>
      </c>
      <c r="B1455" s="336" t="s">
        <v>2514</v>
      </c>
      <c r="C1455" s="155">
        <f t="shared" ref="C1455" si="1510">D1455-7</f>
        <v>46030</v>
      </c>
      <c r="D1455" s="143">
        <f t="shared" si="1492"/>
        <v>46037</v>
      </c>
      <c r="E1455" s="143">
        <f t="shared" ref="E1455:E1460" si="1511">D1455+18</f>
        <v>46055</v>
      </c>
      <c r="F1455" s="143">
        <f t="shared" ref="F1455" si="1512">D1455+18</f>
        <v>46055</v>
      </c>
      <c r="G1455" s="143">
        <f t="shared" si="1487"/>
        <v>46059</v>
      </c>
      <c r="H1455" s="143">
        <f t="shared" ref="H1455:H1460" si="1513">D1455+27</f>
        <v>46064</v>
      </c>
    </row>
    <row r="1456" spans="1:8" hidden="1" x14ac:dyDescent="0.2">
      <c r="A1456" s="42">
        <v>4</v>
      </c>
      <c r="B1456" s="336" t="s">
        <v>2523</v>
      </c>
      <c r="C1456" s="155">
        <f t="shared" ref="C1456:C1465" si="1514">D1456-7</f>
        <v>46037</v>
      </c>
      <c r="D1456" s="143">
        <f t="shared" si="1492"/>
        <v>46044</v>
      </c>
      <c r="E1456" s="143">
        <f t="shared" si="1511"/>
        <v>46062</v>
      </c>
      <c r="F1456" s="143">
        <f t="shared" ref="F1456" si="1515">D1456+18</f>
        <v>46062</v>
      </c>
      <c r="G1456" s="143">
        <f t="shared" si="1487"/>
        <v>46066</v>
      </c>
      <c r="H1456" s="143">
        <f t="shared" si="1513"/>
        <v>46071</v>
      </c>
    </row>
    <row r="1457" spans="1:8" hidden="1" x14ac:dyDescent="0.2">
      <c r="A1457" s="42">
        <v>5</v>
      </c>
      <c r="B1457" s="336" t="s">
        <v>2531</v>
      </c>
      <c r="C1457" s="255">
        <f t="shared" si="1514"/>
        <v>46044</v>
      </c>
      <c r="D1457" s="256">
        <f t="shared" si="1492"/>
        <v>46051</v>
      </c>
      <c r="E1457" s="143">
        <f t="shared" si="1511"/>
        <v>46069</v>
      </c>
      <c r="F1457" s="143">
        <f t="shared" ref="F1457" si="1516">D1457+18</f>
        <v>46069</v>
      </c>
      <c r="G1457" s="143">
        <f t="shared" si="1487"/>
        <v>46073</v>
      </c>
      <c r="H1457" s="143">
        <f t="shared" si="1513"/>
        <v>46078</v>
      </c>
    </row>
    <row r="1458" spans="1:8" hidden="1" x14ac:dyDescent="0.2">
      <c r="A1458" s="42">
        <v>6</v>
      </c>
      <c r="B1458" s="336" t="s">
        <v>2542</v>
      </c>
      <c r="C1458" s="255">
        <f t="shared" si="1514"/>
        <v>46051</v>
      </c>
      <c r="D1458" s="256">
        <f>D1457+7</f>
        <v>46058</v>
      </c>
      <c r="E1458" s="143">
        <f t="shared" si="1511"/>
        <v>46076</v>
      </c>
      <c r="F1458" s="143">
        <f t="shared" ref="F1458" si="1517">D1458+18</f>
        <v>46076</v>
      </c>
      <c r="G1458" s="143">
        <f t="shared" si="1487"/>
        <v>46080</v>
      </c>
      <c r="H1458" s="143">
        <f t="shared" si="1513"/>
        <v>46085</v>
      </c>
    </row>
    <row r="1459" spans="1:8" hidden="1" x14ac:dyDescent="0.2">
      <c r="A1459" s="42">
        <v>7</v>
      </c>
      <c r="B1459" s="336" t="s">
        <v>2564</v>
      </c>
      <c r="C1459" s="255">
        <f t="shared" si="1514"/>
        <v>46058</v>
      </c>
      <c r="D1459" s="256">
        <f t="shared" ref="D1459:D1465" si="1518">D1458+7</f>
        <v>46065</v>
      </c>
      <c r="E1459" s="143">
        <f t="shared" si="1511"/>
        <v>46083</v>
      </c>
      <c r="F1459" s="143">
        <f t="shared" ref="F1459" si="1519">D1459+18</f>
        <v>46083</v>
      </c>
      <c r="G1459" s="143">
        <f t="shared" si="1487"/>
        <v>46087</v>
      </c>
      <c r="H1459" s="143">
        <f t="shared" si="1513"/>
        <v>46092</v>
      </c>
    </row>
    <row r="1460" spans="1:8" hidden="1" x14ac:dyDescent="0.2">
      <c r="A1460" s="45">
        <v>8</v>
      </c>
      <c r="B1460" s="336" t="s">
        <v>2671</v>
      </c>
      <c r="C1460" s="255">
        <f t="shared" si="1514"/>
        <v>46065</v>
      </c>
      <c r="D1460" s="256">
        <f t="shared" si="1518"/>
        <v>46072</v>
      </c>
      <c r="E1460" s="130">
        <f t="shared" si="1511"/>
        <v>46090</v>
      </c>
      <c r="F1460" s="130">
        <f t="shared" ref="F1460" si="1520">D1460+18</f>
        <v>46090</v>
      </c>
      <c r="G1460" s="130">
        <f t="shared" ref="G1460" si="1521">D1460+22</f>
        <v>46094</v>
      </c>
      <c r="H1460" s="130">
        <f t="shared" si="1513"/>
        <v>46099</v>
      </c>
    </row>
    <row r="1461" spans="1:8" x14ac:dyDescent="0.2">
      <c r="A1461" s="42">
        <v>9</v>
      </c>
      <c r="B1461" s="336" t="s">
        <v>2684</v>
      </c>
      <c r="C1461" s="255">
        <f t="shared" si="1514"/>
        <v>46072</v>
      </c>
      <c r="D1461" s="256">
        <f t="shared" si="1518"/>
        <v>46079</v>
      </c>
      <c r="E1461" s="143">
        <f t="shared" ref="E1461" si="1522">D1461+18</f>
        <v>46097</v>
      </c>
      <c r="F1461" s="143">
        <f t="shared" ref="F1461" si="1523">D1461+18</f>
        <v>46097</v>
      </c>
      <c r="G1461" s="143">
        <f t="shared" ref="G1461" si="1524">D1461+22</f>
        <v>46101</v>
      </c>
      <c r="H1461" s="143">
        <f t="shared" ref="H1461" si="1525">D1461+27</f>
        <v>46106</v>
      </c>
    </row>
    <row r="1462" spans="1:8" x14ac:dyDescent="0.2">
      <c r="A1462" s="42">
        <v>10</v>
      </c>
      <c r="B1462" s="336" t="s">
        <v>2634</v>
      </c>
      <c r="C1462" s="255">
        <f t="shared" si="1514"/>
        <v>46079</v>
      </c>
      <c r="D1462" s="256">
        <f t="shared" si="1518"/>
        <v>46086</v>
      </c>
      <c r="E1462" s="143">
        <f t="shared" ref="E1462" si="1526">D1462+18</f>
        <v>46104</v>
      </c>
      <c r="F1462" s="143">
        <f t="shared" ref="F1462" si="1527">D1462+18</f>
        <v>46104</v>
      </c>
      <c r="G1462" s="143">
        <f t="shared" ref="G1462" si="1528">D1462+22</f>
        <v>46108</v>
      </c>
      <c r="H1462" s="143">
        <f t="shared" ref="H1462" si="1529">D1462+27</f>
        <v>46113</v>
      </c>
    </row>
    <row r="1463" spans="1:8" x14ac:dyDescent="0.2">
      <c r="A1463" s="42">
        <v>11</v>
      </c>
      <c r="B1463" s="336" t="s">
        <v>2672</v>
      </c>
      <c r="C1463" s="255">
        <f t="shared" si="1514"/>
        <v>46086</v>
      </c>
      <c r="D1463" s="256">
        <f t="shared" si="1518"/>
        <v>46093</v>
      </c>
      <c r="E1463" s="143">
        <f t="shared" ref="E1463:E1464" si="1530">D1463+18</f>
        <v>46111</v>
      </c>
      <c r="F1463" s="143">
        <f t="shared" ref="F1463:F1464" si="1531">D1463+18</f>
        <v>46111</v>
      </c>
      <c r="G1463" s="143">
        <f t="shared" ref="G1463:G1464" si="1532">D1463+22</f>
        <v>46115</v>
      </c>
      <c r="H1463" s="143">
        <f t="shared" ref="H1463:H1464" si="1533">D1463+27</f>
        <v>46120</v>
      </c>
    </row>
    <row r="1464" spans="1:8" x14ac:dyDescent="0.2">
      <c r="A1464" s="42">
        <v>12</v>
      </c>
      <c r="B1464" s="336" t="s">
        <v>2685</v>
      </c>
      <c r="C1464" s="255">
        <f t="shared" si="1514"/>
        <v>46093</v>
      </c>
      <c r="D1464" s="256">
        <f t="shared" si="1518"/>
        <v>46100</v>
      </c>
      <c r="E1464" s="143">
        <f t="shared" si="1530"/>
        <v>46118</v>
      </c>
      <c r="F1464" s="143">
        <f t="shared" si="1531"/>
        <v>46118</v>
      </c>
      <c r="G1464" s="143">
        <f t="shared" si="1532"/>
        <v>46122</v>
      </c>
      <c r="H1464" s="143">
        <f t="shared" si="1533"/>
        <v>46127</v>
      </c>
    </row>
    <row r="1465" spans="1:8" x14ac:dyDescent="0.2">
      <c r="A1465" s="181">
        <v>13</v>
      </c>
      <c r="B1465" s="414" t="s">
        <v>2698</v>
      </c>
      <c r="C1465" s="326">
        <f t="shared" si="1514"/>
        <v>46100</v>
      </c>
      <c r="D1465" s="328">
        <f t="shared" si="1518"/>
        <v>46107</v>
      </c>
      <c r="E1465" s="141">
        <f t="shared" ref="E1465" si="1534">D1465+18</f>
        <v>46125</v>
      </c>
      <c r="F1465" s="141">
        <f t="shared" ref="F1465" si="1535">D1465+18</f>
        <v>46125</v>
      </c>
      <c r="G1465" s="141">
        <f t="shared" ref="G1465" si="1536">D1465+22</f>
        <v>46129</v>
      </c>
      <c r="H1465" s="141">
        <f t="shared" ref="H1465" si="1537">D1465+27</f>
        <v>46134</v>
      </c>
    </row>
    <row r="1467" spans="1:8" x14ac:dyDescent="0.2">
      <c r="A1467" s="4" t="s">
        <v>432</v>
      </c>
    </row>
    <row r="1468" spans="1:8" x14ac:dyDescent="0.2">
      <c r="A1468" s="4" t="s">
        <v>433</v>
      </c>
    </row>
  </sheetData>
  <mergeCells count="12">
    <mergeCell ref="F4:K4"/>
    <mergeCell ref="H5:I5"/>
    <mergeCell ref="E821:E822"/>
    <mergeCell ref="A776:A777"/>
    <mergeCell ref="B776:B777"/>
    <mergeCell ref="C776:C777"/>
    <mergeCell ref="D776:D777"/>
    <mergeCell ref="B1403:D1403"/>
    <mergeCell ref="A821:A822"/>
    <mergeCell ref="B821:B822"/>
    <mergeCell ref="C821:C822"/>
    <mergeCell ref="D821:D822"/>
  </mergeCells>
  <phoneticPr fontId="3" type="noConversion"/>
  <printOptions horizontalCentered="1"/>
  <pageMargins left="0.39370078740157483" right="0.39370078740157483" top="0.55118110236220474" bottom="0.35433070866141736" header="0.31496062992125984" footer="0.31496062992125984"/>
  <pageSetup scale="50" orientation="landscape" horizontalDpi="360" verticalDpi="360" r:id="rId1"/>
  <ignoredErrors>
    <ignoredError sqref="H876 F896:F898 E896 F907 F930 F937 D981 F985 E996:E999 E1001 D1011:E1011 D1185 D1023 E1025 E1031 D1035:E1035 E1038:E1040 E1045 D245 D1050:E1050 D1055 D1058 D1069 D1073 E1081 D1087:E1087 D1090 E1095 D1098:F1098 D1099:E1099 E730 E1113 C1289 D792 D805 E876:F876 E1151 F1154 D1155 E809 H1159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1757"/>
  <sheetViews>
    <sheetView showGridLines="0" zoomScale="85" zoomScaleNormal="85" workbookViewId="0">
      <selection activeCell="G5" sqref="G5:H5"/>
    </sheetView>
  </sheetViews>
  <sheetFormatPr baseColWidth="10" defaultColWidth="9.33203125" defaultRowHeight="15" x14ac:dyDescent="0.2"/>
  <cols>
    <col min="1" max="1" width="11.1640625" customWidth="1"/>
    <col min="2" max="2" width="45.6640625" customWidth="1"/>
    <col min="3" max="3" width="17" style="3" customWidth="1"/>
    <col min="4" max="4" width="13.5" customWidth="1"/>
    <col min="5" max="5" width="14.33203125" customWidth="1"/>
    <col min="6" max="6" width="16.33203125" customWidth="1"/>
    <col min="7" max="7" width="17.5" customWidth="1"/>
    <col min="8" max="8" width="14.6640625" customWidth="1"/>
    <col min="9" max="9" width="15.5" customWidth="1"/>
    <col min="10" max="10" width="14.5" customWidth="1"/>
    <col min="11" max="11" width="12.1640625" bestFit="1" customWidth="1"/>
    <col min="14" max="14" width="9.1640625" customWidth="1"/>
  </cols>
  <sheetData>
    <row r="1" spans="1:10" ht="16.5" customHeight="1" x14ac:dyDescent="0.2">
      <c r="A1" s="5"/>
      <c r="B1" s="5"/>
      <c r="C1" s="4"/>
      <c r="D1" s="5"/>
      <c r="E1" s="5"/>
      <c r="F1" s="5"/>
      <c r="G1" s="5"/>
      <c r="H1" s="5"/>
      <c r="I1" s="5"/>
    </row>
    <row r="2" spans="1:10" x14ac:dyDescent="0.2">
      <c r="A2" s="5"/>
      <c r="B2" s="5"/>
      <c r="C2" s="4"/>
      <c r="D2" s="5"/>
      <c r="E2" s="4"/>
      <c r="F2" s="4"/>
      <c r="G2" s="5"/>
      <c r="H2" s="5"/>
      <c r="I2" s="5"/>
    </row>
    <row r="3" spans="1:10" x14ac:dyDescent="0.2">
      <c r="A3" s="5"/>
      <c r="B3" s="5"/>
      <c r="C3" s="4"/>
      <c r="D3" s="5"/>
      <c r="E3" s="5"/>
      <c r="F3" s="5"/>
      <c r="G3" s="5"/>
      <c r="H3" s="5"/>
      <c r="I3" s="5"/>
    </row>
    <row r="4" spans="1:10" ht="21" x14ac:dyDescent="0.25">
      <c r="A4" s="62"/>
      <c r="B4" s="62"/>
      <c r="C4" s="62"/>
      <c r="D4" s="62"/>
      <c r="F4" s="470" t="s">
        <v>446</v>
      </c>
      <c r="G4" s="470"/>
      <c r="H4" s="470"/>
      <c r="I4" s="470"/>
    </row>
    <row r="5" spans="1:10" ht="21" x14ac:dyDescent="0.25">
      <c r="A5" s="62"/>
      <c r="B5" s="62"/>
      <c r="C5" s="62"/>
      <c r="D5" s="62"/>
      <c r="G5" s="470" t="s">
        <v>2695</v>
      </c>
      <c r="H5" s="470"/>
      <c r="I5" s="62"/>
    </row>
    <row r="6" spans="1:10" x14ac:dyDescent="0.2">
      <c r="A6" s="5"/>
      <c r="B6" s="5"/>
      <c r="C6" s="4"/>
      <c r="D6" s="5"/>
      <c r="E6" s="5"/>
      <c r="F6" s="5"/>
      <c r="G6" s="5"/>
      <c r="H6" s="5"/>
      <c r="I6" s="5"/>
    </row>
    <row r="7" spans="1:10" hidden="1" x14ac:dyDescent="0.2">
      <c r="A7" s="160" t="s">
        <v>436</v>
      </c>
      <c r="B7" s="161" t="s">
        <v>1622</v>
      </c>
      <c r="C7" s="9"/>
      <c r="D7" s="10"/>
      <c r="E7" s="10"/>
      <c r="F7" s="10"/>
      <c r="G7" s="10"/>
      <c r="H7" s="5"/>
      <c r="I7" s="10"/>
      <c r="J7" s="5"/>
    </row>
    <row r="8" spans="1:10" hidden="1" x14ac:dyDescent="0.2">
      <c r="A8" s="160" t="s">
        <v>435</v>
      </c>
      <c r="B8" s="161" t="s">
        <v>441</v>
      </c>
      <c r="C8" s="9"/>
      <c r="D8" s="10"/>
      <c r="E8" s="10"/>
      <c r="F8" s="10"/>
      <c r="G8" s="10"/>
      <c r="H8" s="10"/>
      <c r="I8" s="10"/>
      <c r="J8" s="10"/>
    </row>
    <row r="9" spans="1:10" hidden="1" x14ac:dyDescent="0.2">
      <c r="A9" s="160" t="s">
        <v>437</v>
      </c>
      <c r="B9" s="161" t="s">
        <v>1218</v>
      </c>
      <c r="C9" s="9"/>
      <c r="D9" s="10"/>
      <c r="E9" s="10"/>
      <c r="F9" s="10"/>
      <c r="G9" s="10"/>
      <c r="H9" s="10"/>
      <c r="I9" s="10"/>
      <c r="J9" s="10"/>
    </row>
    <row r="10" spans="1:10" ht="6" hidden="1" customHeight="1" x14ac:dyDescent="0.2">
      <c r="A10" s="54"/>
      <c r="B10" s="54"/>
      <c r="C10" s="9"/>
      <c r="D10" s="10"/>
      <c r="E10" s="5"/>
      <c r="F10" s="5"/>
      <c r="G10" s="10"/>
      <c r="H10" s="10"/>
      <c r="I10" s="10"/>
      <c r="J10" s="10"/>
    </row>
    <row r="11" spans="1:10" ht="16" hidden="1" x14ac:dyDescent="0.2">
      <c r="A11" s="90" t="s">
        <v>434</v>
      </c>
      <c r="B11" s="90" t="s">
        <v>431</v>
      </c>
      <c r="C11" s="101" t="s">
        <v>0</v>
      </c>
      <c r="D11" s="101" t="s">
        <v>5</v>
      </c>
      <c r="E11" s="101" t="s">
        <v>4</v>
      </c>
      <c r="F11" s="101" t="s">
        <v>1624</v>
      </c>
      <c r="G11" s="10"/>
      <c r="H11" s="10"/>
      <c r="I11" s="10"/>
      <c r="J11" s="10"/>
    </row>
    <row r="12" spans="1:10" hidden="1" x14ac:dyDescent="0.2">
      <c r="A12" s="45">
        <v>4</v>
      </c>
      <c r="B12" s="33" t="s">
        <v>466</v>
      </c>
      <c r="C12" s="26">
        <v>43852</v>
      </c>
      <c r="D12" s="27"/>
      <c r="E12" s="27" t="s">
        <v>211</v>
      </c>
      <c r="F12" s="27" t="e">
        <f>#REF!+33</f>
        <v>#REF!</v>
      </c>
      <c r="G12" s="10"/>
      <c r="H12" s="10"/>
      <c r="I12" s="10"/>
      <c r="J12" s="10"/>
    </row>
    <row r="13" spans="1:10" hidden="1" x14ac:dyDescent="0.2">
      <c r="A13" s="38">
        <v>5</v>
      </c>
      <c r="B13" s="11" t="s">
        <v>470</v>
      </c>
      <c r="C13" s="88">
        <v>43859</v>
      </c>
      <c r="D13" s="27"/>
      <c r="E13" s="27" t="s">
        <v>211</v>
      </c>
      <c r="F13" s="27" t="e">
        <f>#REF!+33</f>
        <v>#REF!</v>
      </c>
      <c r="G13" s="10"/>
      <c r="H13" s="10"/>
      <c r="I13" s="10"/>
      <c r="J13" s="10"/>
    </row>
    <row r="14" spans="1:10" hidden="1" x14ac:dyDescent="0.2">
      <c r="A14" s="38">
        <v>6</v>
      </c>
      <c r="B14" s="11" t="s">
        <v>475</v>
      </c>
      <c r="C14" s="88">
        <v>43866</v>
      </c>
      <c r="D14" s="27"/>
      <c r="E14" s="27" t="s">
        <v>211</v>
      </c>
      <c r="F14" s="27" t="e">
        <f>#REF!+33</f>
        <v>#REF!</v>
      </c>
      <c r="G14" s="10"/>
      <c r="H14" s="10"/>
      <c r="I14" s="10"/>
      <c r="J14" s="10"/>
    </row>
    <row r="15" spans="1:10" hidden="1" x14ac:dyDescent="0.2">
      <c r="A15" s="38">
        <v>7</v>
      </c>
      <c r="B15" s="11" t="s">
        <v>485</v>
      </c>
      <c r="C15" s="88">
        <f t="shared" ref="C15:C32" si="0">C14+7</f>
        <v>43873</v>
      </c>
      <c r="D15" s="27"/>
      <c r="E15" s="27" t="s">
        <v>210</v>
      </c>
      <c r="F15" s="27" t="e">
        <f>#REF!+33</f>
        <v>#REF!</v>
      </c>
      <c r="G15" s="10"/>
      <c r="H15" s="10"/>
      <c r="I15" s="10"/>
      <c r="J15" s="10"/>
    </row>
    <row r="16" spans="1:10" hidden="1" x14ac:dyDescent="0.2">
      <c r="A16" s="38">
        <v>8</v>
      </c>
      <c r="B16" s="11" t="s">
        <v>492</v>
      </c>
      <c r="C16" s="88">
        <f t="shared" si="0"/>
        <v>43880</v>
      </c>
      <c r="D16" s="27"/>
      <c r="E16" s="27" t="s">
        <v>210</v>
      </c>
      <c r="F16" s="27" t="e">
        <f>#REF!+33</f>
        <v>#REF!</v>
      </c>
      <c r="G16" s="10"/>
      <c r="H16" s="10"/>
      <c r="I16" s="10"/>
      <c r="J16" s="10"/>
    </row>
    <row r="17" spans="1:10" hidden="1" x14ac:dyDescent="0.2">
      <c r="A17" s="38">
        <v>9</v>
      </c>
      <c r="B17" s="11" t="s">
        <v>498</v>
      </c>
      <c r="C17" s="88">
        <f t="shared" si="0"/>
        <v>43887</v>
      </c>
      <c r="D17" s="27"/>
      <c r="E17" s="27" t="s">
        <v>210</v>
      </c>
      <c r="F17" s="27" t="e">
        <f>#REF!+33</f>
        <v>#REF!</v>
      </c>
      <c r="G17" s="10"/>
      <c r="H17" s="10"/>
      <c r="I17" s="10"/>
      <c r="J17" s="10"/>
    </row>
    <row r="18" spans="1:10" hidden="1" x14ac:dyDescent="0.2">
      <c r="A18" s="38">
        <v>10</v>
      </c>
      <c r="B18" s="11" t="s">
        <v>508</v>
      </c>
      <c r="C18" s="88">
        <f t="shared" si="0"/>
        <v>43894</v>
      </c>
      <c r="D18" s="27"/>
      <c r="E18" s="27" t="s">
        <v>210</v>
      </c>
      <c r="F18" s="27" t="e">
        <f>#REF!+33</f>
        <v>#REF!</v>
      </c>
      <c r="G18" s="10"/>
      <c r="H18" s="10"/>
      <c r="I18" s="10"/>
      <c r="J18" s="10"/>
    </row>
    <row r="19" spans="1:10" hidden="1" x14ac:dyDescent="0.2">
      <c r="A19" s="38">
        <v>11</v>
      </c>
      <c r="B19" s="11" t="s">
        <v>515</v>
      </c>
      <c r="C19" s="88">
        <f t="shared" si="0"/>
        <v>43901</v>
      </c>
      <c r="D19" s="27"/>
      <c r="E19" s="27" t="s">
        <v>210</v>
      </c>
      <c r="F19" s="27" t="e">
        <f>#REF!+33</f>
        <v>#REF!</v>
      </c>
      <c r="G19" s="10"/>
      <c r="H19" s="10"/>
      <c r="I19" s="10"/>
      <c r="J19" s="10"/>
    </row>
    <row r="20" spans="1:10" hidden="1" x14ac:dyDescent="0.2">
      <c r="A20" s="38">
        <v>12</v>
      </c>
      <c r="B20" s="11" t="s">
        <v>57</v>
      </c>
      <c r="C20" s="98">
        <f t="shared" si="0"/>
        <v>43908</v>
      </c>
      <c r="D20" s="51"/>
      <c r="E20" s="51" t="s">
        <v>210</v>
      </c>
      <c r="F20" s="51" t="e">
        <f>#REF!+33</f>
        <v>#REF!</v>
      </c>
      <c r="G20" s="10"/>
      <c r="H20" s="10"/>
      <c r="I20" s="10"/>
      <c r="J20" s="10"/>
    </row>
    <row r="21" spans="1:10" hidden="1" x14ac:dyDescent="0.2">
      <c r="A21" s="45">
        <v>13</v>
      </c>
      <c r="B21" s="11" t="s">
        <v>528</v>
      </c>
      <c r="C21" s="88">
        <f t="shared" si="0"/>
        <v>43915</v>
      </c>
      <c r="D21" s="27"/>
      <c r="E21" s="27" t="s">
        <v>210</v>
      </c>
      <c r="F21" s="27" t="e">
        <f>#REF!+33</f>
        <v>#REF!</v>
      </c>
      <c r="G21" s="10"/>
      <c r="H21" s="10"/>
      <c r="I21" s="10"/>
      <c r="J21" s="10"/>
    </row>
    <row r="22" spans="1:10" hidden="1" x14ac:dyDescent="0.2">
      <c r="A22" s="42">
        <v>14</v>
      </c>
      <c r="B22" s="14" t="s">
        <v>535</v>
      </c>
      <c r="C22" s="89">
        <f t="shared" si="0"/>
        <v>43922</v>
      </c>
      <c r="D22" s="29"/>
      <c r="E22" s="29" t="s">
        <v>210</v>
      </c>
      <c r="F22" s="29" t="e">
        <f>#REF!+33</f>
        <v>#REF!</v>
      </c>
      <c r="G22" s="10"/>
      <c r="H22" s="10"/>
      <c r="I22" s="10"/>
      <c r="J22" s="10"/>
    </row>
    <row r="23" spans="1:10" hidden="1" x14ac:dyDescent="0.2">
      <c r="A23" s="42">
        <v>15</v>
      </c>
      <c r="B23" s="14" t="s">
        <v>541</v>
      </c>
      <c r="C23" s="89">
        <f t="shared" si="0"/>
        <v>43929</v>
      </c>
      <c r="D23" s="29"/>
      <c r="E23" s="29" t="s">
        <v>210</v>
      </c>
      <c r="F23" s="29" t="e">
        <f>#REF!+33</f>
        <v>#REF!</v>
      </c>
      <c r="G23" s="10"/>
      <c r="H23" s="10"/>
      <c r="I23" s="10"/>
      <c r="J23" s="10"/>
    </row>
    <row r="24" spans="1:10" hidden="1" x14ac:dyDescent="0.2">
      <c r="A24" s="42">
        <v>16</v>
      </c>
      <c r="B24" s="14" t="s">
        <v>550</v>
      </c>
      <c r="C24" s="89">
        <f t="shared" si="0"/>
        <v>43936</v>
      </c>
      <c r="D24" s="29"/>
      <c r="E24" s="29" t="s">
        <v>210</v>
      </c>
      <c r="F24" s="29" t="e">
        <f>#REF!+33</f>
        <v>#REF!</v>
      </c>
      <c r="G24" s="10"/>
      <c r="H24" s="10"/>
      <c r="I24" s="10"/>
      <c r="J24" s="10"/>
    </row>
    <row r="25" spans="1:10" hidden="1" x14ac:dyDescent="0.2">
      <c r="A25" s="42">
        <v>17</v>
      </c>
      <c r="B25" s="14" t="s">
        <v>555</v>
      </c>
      <c r="C25" s="89">
        <f t="shared" si="0"/>
        <v>43943</v>
      </c>
      <c r="D25" s="29"/>
      <c r="E25" s="29" t="s">
        <v>210</v>
      </c>
      <c r="F25" s="29" t="e">
        <f>#REF!+33</f>
        <v>#REF!</v>
      </c>
      <c r="G25" s="10"/>
      <c r="H25" s="10"/>
      <c r="I25" s="10"/>
      <c r="J25" s="10"/>
    </row>
    <row r="26" spans="1:10" hidden="1" x14ac:dyDescent="0.2">
      <c r="A26" s="42">
        <v>18</v>
      </c>
      <c r="B26" s="14" t="s">
        <v>562</v>
      </c>
      <c r="C26" s="89">
        <f t="shared" si="0"/>
        <v>43950</v>
      </c>
      <c r="D26" s="29"/>
      <c r="E26" s="29" t="s">
        <v>210</v>
      </c>
      <c r="F26" s="29" t="e">
        <f>#REF!+33</f>
        <v>#REF!</v>
      </c>
      <c r="G26" s="10"/>
      <c r="H26" s="10"/>
      <c r="I26" s="10"/>
      <c r="J26" s="10"/>
    </row>
    <row r="27" spans="1:10" hidden="1" x14ac:dyDescent="0.2">
      <c r="A27" s="42">
        <v>19</v>
      </c>
      <c r="B27" s="14" t="s">
        <v>569</v>
      </c>
      <c r="C27" s="89">
        <f t="shared" si="0"/>
        <v>43957</v>
      </c>
      <c r="D27" s="29"/>
      <c r="E27" s="29" t="s">
        <v>210</v>
      </c>
      <c r="F27" s="29" t="e">
        <f>#REF!+33</f>
        <v>#REF!</v>
      </c>
      <c r="G27" s="10"/>
      <c r="H27" s="10"/>
      <c r="I27" s="10"/>
      <c r="J27" s="10"/>
    </row>
    <row r="28" spans="1:10" hidden="1" x14ac:dyDescent="0.2">
      <c r="A28" s="38">
        <v>20</v>
      </c>
      <c r="B28" s="11" t="s">
        <v>577</v>
      </c>
      <c r="C28" s="88">
        <f t="shared" si="0"/>
        <v>43964</v>
      </c>
      <c r="D28" s="27"/>
      <c r="E28" s="27" t="s">
        <v>210</v>
      </c>
      <c r="F28" s="27" t="e">
        <f>#REF!+33</f>
        <v>#REF!</v>
      </c>
      <c r="G28" s="10"/>
      <c r="H28" s="10"/>
      <c r="I28" s="10"/>
      <c r="J28" s="10"/>
    </row>
    <row r="29" spans="1:10" hidden="1" x14ac:dyDescent="0.2">
      <c r="A29" s="38">
        <v>21</v>
      </c>
      <c r="B29" s="11" t="s">
        <v>586</v>
      </c>
      <c r="C29" s="88">
        <f t="shared" si="0"/>
        <v>43971</v>
      </c>
      <c r="D29" s="27"/>
      <c r="E29" s="27" t="s">
        <v>210</v>
      </c>
      <c r="F29" s="27" t="e">
        <f>#REF!+33</f>
        <v>#REF!</v>
      </c>
      <c r="G29" s="10"/>
      <c r="H29" s="10"/>
      <c r="I29" s="10"/>
      <c r="J29" s="10"/>
    </row>
    <row r="30" spans="1:10" hidden="1" x14ac:dyDescent="0.2">
      <c r="A30" s="85">
        <v>22</v>
      </c>
      <c r="B30" s="14" t="s">
        <v>595</v>
      </c>
      <c r="C30" s="89">
        <f t="shared" si="0"/>
        <v>43978</v>
      </c>
      <c r="D30" s="29"/>
      <c r="E30" s="29" t="s">
        <v>210</v>
      </c>
      <c r="F30" s="29" t="e">
        <f>#REF!+33</f>
        <v>#REF!</v>
      </c>
      <c r="G30" s="10"/>
      <c r="H30" s="10"/>
      <c r="I30" s="10"/>
      <c r="J30" s="10"/>
    </row>
    <row r="31" spans="1:10" hidden="1" x14ac:dyDescent="0.2">
      <c r="A31" s="85">
        <v>23</v>
      </c>
      <c r="B31" s="14" t="s">
        <v>601</v>
      </c>
      <c r="C31" s="89">
        <f t="shared" si="0"/>
        <v>43985</v>
      </c>
      <c r="D31" s="29"/>
      <c r="E31" s="29" t="s">
        <v>210</v>
      </c>
      <c r="F31" s="29" t="e">
        <f>#REF!+33</f>
        <v>#REF!</v>
      </c>
      <c r="G31" s="10"/>
      <c r="H31" s="10"/>
      <c r="I31" s="10"/>
      <c r="J31" s="10"/>
    </row>
    <row r="32" spans="1:10" hidden="1" x14ac:dyDescent="0.2">
      <c r="A32" s="85">
        <v>24</v>
      </c>
      <c r="B32" s="14" t="s">
        <v>605</v>
      </c>
      <c r="C32" s="89">
        <f t="shared" si="0"/>
        <v>43992</v>
      </c>
      <c r="D32" s="29"/>
      <c r="E32" s="29" t="s">
        <v>210</v>
      </c>
      <c r="F32" s="29" t="e">
        <f>#REF!+33</f>
        <v>#REF!</v>
      </c>
      <c r="G32" s="10"/>
      <c r="H32" s="10"/>
      <c r="I32" s="10"/>
      <c r="J32" s="10"/>
    </row>
    <row r="33" spans="1:10" hidden="1" x14ac:dyDescent="0.2">
      <c r="A33" s="85">
        <v>25</v>
      </c>
      <c r="B33" s="14" t="s">
        <v>611</v>
      </c>
      <c r="C33" s="89">
        <f t="shared" ref="C33:C38" si="1">C32+7</f>
        <v>43999</v>
      </c>
      <c r="D33" s="29"/>
      <c r="E33" s="29" t="s">
        <v>210</v>
      </c>
      <c r="F33" s="29" t="e">
        <f>#REF!+33</f>
        <v>#REF!</v>
      </c>
      <c r="G33" s="10"/>
      <c r="H33" s="10"/>
      <c r="I33" s="10"/>
      <c r="J33" s="10"/>
    </row>
    <row r="34" spans="1:10" hidden="1" x14ac:dyDescent="0.2">
      <c r="A34" s="85">
        <v>26</v>
      </c>
      <c r="B34" s="14" t="s">
        <v>625</v>
      </c>
      <c r="C34" s="89">
        <f t="shared" si="1"/>
        <v>44006</v>
      </c>
      <c r="D34" s="29"/>
      <c r="E34" s="29" t="s">
        <v>210</v>
      </c>
      <c r="F34" s="29" t="e">
        <f>#REF!+33</f>
        <v>#REF!</v>
      </c>
      <c r="G34" s="10"/>
      <c r="H34" s="10"/>
      <c r="I34" s="10"/>
      <c r="J34" s="10"/>
    </row>
    <row r="35" spans="1:10" hidden="1" x14ac:dyDescent="0.2">
      <c r="A35" s="85">
        <v>27</v>
      </c>
      <c r="B35" s="14" t="s">
        <v>626</v>
      </c>
      <c r="C35" s="89">
        <f t="shared" si="1"/>
        <v>44013</v>
      </c>
      <c r="D35" s="29"/>
      <c r="E35" s="29" t="s">
        <v>210</v>
      </c>
      <c r="F35" s="29" t="e">
        <f>#REF!+33</f>
        <v>#REF!</v>
      </c>
      <c r="G35" s="10"/>
      <c r="H35" s="10"/>
      <c r="I35" s="10"/>
      <c r="J35" s="10"/>
    </row>
    <row r="36" spans="1:10" hidden="1" x14ac:dyDescent="0.2">
      <c r="A36" s="85">
        <v>28</v>
      </c>
      <c r="B36" s="14" t="s">
        <v>635</v>
      </c>
      <c r="C36" s="89">
        <f t="shared" si="1"/>
        <v>44020</v>
      </c>
      <c r="D36" s="29"/>
      <c r="E36" s="29" t="s">
        <v>210</v>
      </c>
      <c r="F36" s="29" t="e">
        <f>#REF!+33</f>
        <v>#REF!</v>
      </c>
      <c r="G36" s="10"/>
      <c r="H36" s="10"/>
      <c r="I36" s="10"/>
      <c r="J36" s="10"/>
    </row>
    <row r="37" spans="1:10" hidden="1" x14ac:dyDescent="0.2">
      <c r="A37" s="85">
        <v>29</v>
      </c>
      <c r="B37" s="14" t="s">
        <v>641</v>
      </c>
      <c r="C37" s="89">
        <f t="shared" si="1"/>
        <v>44027</v>
      </c>
      <c r="D37" s="29"/>
      <c r="E37" s="29" t="s">
        <v>210</v>
      </c>
      <c r="F37" s="29" t="e">
        <f>#REF!+33</f>
        <v>#REF!</v>
      </c>
      <c r="G37" s="10"/>
      <c r="H37" s="10"/>
      <c r="I37" s="10"/>
      <c r="J37" s="10"/>
    </row>
    <row r="38" spans="1:10" hidden="1" x14ac:dyDescent="0.2">
      <c r="A38" s="38">
        <v>30</v>
      </c>
      <c r="B38" s="11" t="s">
        <v>647</v>
      </c>
      <c r="C38" s="88">
        <f t="shared" si="1"/>
        <v>44034</v>
      </c>
      <c r="D38" s="27"/>
      <c r="E38" s="27" t="s">
        <v>210</v>
      </c>
      <c r="F38" s="27" t="e">
        <f>#REF!+33</f>
        <v>#REF!</v>
      </c>
      <c r="G38" s="10"/>
      <c r="H38" s="10"/>
      <c r="I38" s="10"/>
      <c r="J38" s="10"/>
    </row>
    <row r="39" spans="1:10" hidden="1" x14ac:dyDescent="0.2">
      <c r="A39" s="85">
        <v>31</v>
      </c>
      <c r="B39" s="14" t="s">
        <v>654</v>
      </c>
      <c r="C39" s="89"/>
      <c r="D39" s="29"/>
      <c r="E39" s="29"/>
      <c r="F39" s="29"/>
      <c r="G39" s="10"/>
      <c r="H39" s="10"/>
      <c r="I39" s="10"/>
      <c r="J39" s="10"/>
    </row>
    <row r="40" spans="1:10" hidden="1" x14ac:dyDescent="0.2">
      <c r="A40" s="85">
        <v>32</v>
      </c>
      <c r="B40" s="14" t="s">
        <v>664</v>
      </c>
      <c r="C40" s="89">
        <f>C39+7</f>
        <v>7</v>
      </c>
      <c r="D40" s="29"/>
      <c r="E40" s="29" t="s">
        <v>210</v>
      </c>
      <c r="F40" s="29" t="e">
        <f>#REF!+33</f>
        <v>#REF!</v>
      </c>
      <c r="G40" s="10"/>
      <c r="H40" s="10"/>
      <c r="I40" s="10"/>
      <c r="J40" s="10"/>
    </row>
    <row r="41" spans="1:10" hidden="1" x14ac:dyDescent="0.2">
      <c r="A41" s="85">
        <v>33</v>
      </c>
      <c r="B41" s="14" t="s">
        <v>670</v>
      </c>
      <c r="C41" s="26" t="e">
        <f>#REF!-7</f>
        <v>#REF!</v>
      </c>
      <c r="D41" s="29"/>
      <c r="E41" s="29" t="s">
        <v>210</v>
      </c>
      <c r="F41" s="29" t="e">
        <f>#REF!+33</f>
        <v>#REF!</v>
      </c>
      <c r="G41" s="10"/>
      <c r="H41" s="10"/>
      <c r="I41" s="10"/>
      <c r="J41" s="10"/>
    </row>
    <row r="42" spans="1:10" hidden="1" x14ac:dyDescent="0.2">
      <c r="A42" s="85">
        <v>34</v>
      </c>
      <c r="B42" s="14" t="s">
        <v>677</v>
      </c>
      <c r="C42" s="28" t="e">
        <f>#REF!-7</f>
        <v>#REF!</v>
      </c>
      <c r="D42" s="36"/>
      <c r="E42" s="29" t="s">
        <v>210</v>
      </c>
      <c r="F42" s="29" t="e">
        <f>#REF!+33</f>
        <v>#REF!</v>
      </c>
      <c r="G42" s="10"/>
      <c r="H42" s="10"/>
      <c r="I42" s="10"/>
      <c r="J42" s="10"/>
    </row>
    <row r="43" spans="1:10" hidden="1" x14ac:dyDescent="0.2">
      <c r="A43" s="85">
        <v>35</v>
      </c>
      <c r="B43" s="14" t="s">
        <v>678</v>
      </c>
      <c r="C43" s="28" t="e">
        <f>#REF!-7</f>
        <v>#REF!</v>
      </c>
      <c r="D43" s="36"/>
      <c r="E43" s="29" t="s">
        <v>210</v>
      </c>
      <c r="F43" s="29" t="e">
        <f>#REF!+33</f>
        <v>#REF!</v>
      </c>
      <c r="G43" s="10"/>
      <c r="H43" s="10"/>
      <c r="I43" s="10"/>
      <c r="J43" s="10"/>
    </row>
    <row r="44" spans="1:10" hidden="1" x14ac:dyDescent="0.2">
      <c r="A44" s="85">
        <v>36</v>
      </c>
      <c r="B44" s="14" t="s">
        <v>690</v>
      </c>
      <c r="C44" s="28" t="e">
        <f>#REF!-7</f>
        <v>#REF!</v>
      </c>
      <c r="D44" s="36"/>
      <c r="E44" s="29" t="s">
        <v>210</v>
      </c>
      <c r="F44" s="29" t="e">
        <f>#REF!+33</f>
        <v>#REF!</v>
      </c>
      <c r="G44" s="10"/>
      <c r="H44" s="10"/>
      <c r="I44" s="10"/>
      <c r="J44" s="10"/>
    </row>
    <row r="45" spans="1:10" hidden="1" x14ac:dyDescent="0.2">
      <c r="A45" s="85">
        <v>37</v>
      </c>
      <c r="B45" s="14" t="s">
        <v>696</v>
      </c>
      <c r="C45" s="28" t="e">
        <f>#REF!-7</f>
        <v>#REF!</v>
      </c>
      <c r="D45" s="36"/>
      <c r="E45" s="29" t="s">
        <v>210</v>
      </c>
      <c r="F45" s="29" t="e">
        <f>#REF!+33</f>
        <v>#REF!</v>
      </c>
      <c r="G45" s="10"/>
      <c r="H45" s="10"/>
      <c r="I45" s="10"/>
      <c r="J45" s="10"/>
    </row>
    <row r="46" spans="1:10" hidden="1" x14ac:dyDescent="0.2">
      <c r="A46" s="85">
        <v>38</v>
      </c>
      <c r="B46" s="14" t="s">
        <v>701</v>
      </c>
      <c r="C46" s="28" t="e">
        <f>#REF!-7</f>
        <v>#REF!</v>
      </c>
      <c r="D46" s="36"/>
      <c r="E46" s="29" t="s">
        <v>210</v>
      </c>
      <c r="F46" s="29" t="e">
        <f>#REF!+33</f>
        <v>#REF!</v>
      </c>
      <c r="G46" s="10"/>
      <c r="H46" s="10"/>
      <c r="I46" s="10"/>
      <c r="J46" s="10"/>
    </row>
    <row r="47" spans="1:10" hidden="1" x14ac:dyDescent="0.2">
      <c r="A47" s="85">
        <v>39</v>
      </c>
      <c r="B47" s="14" t="s">
        <v>706</v>
      </c>
      <c r="C47" s="28" t="e">
        <f>#REF!-7</f>
        <v>#REF!</v>
      </c>
      <c r="D47" s="36"/>
      <c r="E47" s="29" t="s">
        <v>210</v>
      </c>
      <c r="F47" s="29" t="e">
        <f>#REF!+33</f>
        <v>#REF!</v>
      </c>
      <c r="G47" s="10"/>
      <c r="H47" s="10"/>
      <c r="I47" s="10"/>
      <c r="J47" s="10"/>
    </row>
    <row r="48" spans="1:10" hidden="1" x14ac:dyDescent="0.2">
      <c r="A48" s="85">
        <v>40</v>
      </c>
      <c r="B48" s="14" t="s">
        <v>711</v>
      </c>
      <c r="C48" s="28" t="e">
        <f>#REF!-7</f>
        <v>#REF!</v>
      </c>
      <c r="D48" s="36"/>
      <c r="E48" s="29" t="s">
        <v>210</v>
      </c>
      <c r="F48" s="29" t="e">
        <f>#REF!+33</f>
        <v>#REF!</v>
      </c>
      <c r="G48" s="10"/>
      <c r="H48" s="10"/>
      <c r="I48" s="10"/>
      <c r="J48" s="10"/>
    </row>
    <row r="49" spans="1:10" hidden="1" x14ac:dyDescent="0.2">
      <c r="A49" s="38">
        <v>41</v>
      </c>
      <c r="B49" s="11" t="s">
        <v>718</v>
      </c>
      <c r="C49" s="26" t="e">
        <f>#REF!-7</f>
        <v>#REF!</v>
      </c>
      <c r="D49" s="27"/>
      <c r="E49" s="27" t="s">
        <v>210</v>
      </c>
      <c r="F49" s="27" t="e">
        <f>#REF!+33</f>
        <v>#REF!</v>
      </c>
      <c r="G49" s="10"/>
      <c r="H49" s="10"/>
      <c r="I49" s="10"/>
      <c r="J49" s="10"/>
    </row>
    <row r="50" spans="1:10" hidden="1" x14ac:dyDescent="0.2">
      <c r="A50" s="85">
        <v>42</v>
      </c>
      <c r="B50" s="14" t="s">
        <v>723</v>
      </c>
      <c r="C50" s="28" t="e">
        <f>#REF!-7</f>
        <v>#REF!</v>
      </c>
      <c r="D50" s="29"/>
      <c r="E50" s="29" t="s">
        <v>210</v>
      </c>
      <c r="F50" s="29" t="e">
        <f>#REF!+33</f>
        <v>#REF!</v>
      </c>
      <c r="G50" s="10"/>
      <c r="H50" s="10"/>
      <c r="I50" s="10"/>
      <c r="J50" s="10"/>
    </row>
    <row r="51" spans="1:10" hidden="1" x14ac:dyDescent="0.2">
      <c r="A51" s="85">
        <v>43</v>
      </c>
      <c r="B51" s="14" t="s">
        <v>728</v>
      </c>
      <c r="C51" s="28" t="e">
        <f>#REF!-7</f>
        <v>#REF!</v>
      </c>
      <c r="D51" s="29"/>
      <c r="E51" s="29" t="s">
        <v>210</v>
      </c>
      <c r="F51" s="29" t="e">
        <f>#REF!+33</f>
        <v>#REF!</v>
      </c>
      <c r="G51" s="10"/>
      <c r="H51" s="10"/>
      <c r="I51" s="10"/>
      <c r="J51" s="10"/>
    </row>
    <row r="52" spans="1:10" hidden="1" x14ac:dyDescent="0.2">
      <c r="A52" s="85">
        <v>44</v>
      </c>
      <c r="B52" s="14" t="s">
        <v>741</v>
      </c>
      <c r="C52" s="28" t="e">
        <f>#REF!-7</f>
        <v>#REF!</v>
      </c>
      <c r="D52" s="29"/>
      <c r="E52" s="29" t="s">
        <v>210</v>
      </c>
      <c r="F52" s="29" t="e">
        <f>#REF!+33</f>
        <v>#REF!</v>
      </c>
      <c r="G52" s="10"/>
      <c r="H52" s="10"/>
      <c r="I52" s="10"/>
      <c r="J52" s="10"/>
    </row>
    <row r="53" spans="1:10" hidden="1" x14ac:dyDescent="0.2">
      <c r="A53" s="85">
        <v>45</v>
      </c>
      <c r="B53" s="14" t="s">
        <v>742</v>
      </c>
      <c r="C53" s="28" t="e">
        <f>#REF!-7</f>
        <v>#REF!</v>
      </c>
      <c r="D53" s="29"/>
      <c r="E53" s="29" t="s">
        <v>210</v>
      </c>
      <c r="F53" s="29" t="e">
        <f>#REF!+33</f>
        <v>#REF!</v>
      </c>
      <c r="G53" s="10"/>
      <c r="H53" s="10"/>
      <c r="I53" s="10"/>
      <c r="J53" s="10"/>
    </row>
    <row r="54" spans="1:10" hidden="1" x14ac:dyDescent="0.2">
      <c r="A54" s="85">
        <v>46</v>
      </c>
      <c r="B54" s="14" t="s">
        <v>750</v>
      </c>
      <c r="C54" s="28" t="e">
        <f>#REF!-7</f>
        <v>#REF!</v>
      </c>
      <c r="D54" s="29"/>
      <c r="E54" s="29" t="s">
        <v>210</v>
      </c>
      <c r="F54" s="29" t="e">
        <f>#REF!+33</f>
        <v>#REF!</v>
      </c>
      <c r="G54" s="10"/>
      <c r="H54" s="10"/>
      <c r="I54" s="10"/>
      <c r="J54" s="10"/>
    </row>
    <row r="55" spans="1:10" hidden="1" x14ac:dyDescent="0.2">
      <c r="A55" s="85">
        <v>47</v>
      </c>
      <c r="B55" s="14" t="s">
        <v>754</v>
      </c>
      <c r="C55" s="28" t="e">
        <f>#REF!-7</f>
        <v>#REF!</v>
      </c>
      <c r="D55" s="29" t="s">
        <v>782</v>
      </c>
      <c r="E55" s="29" t="s">
        <v>210</v>
      </c>
      <c r="F55" s="29" t="e">
        <f>#REF!+33</f>
        <v>#REF!</v>
      </c>
      <c r="G55" s="10"/>
      <c r="H55" s="10"/>
      <c r="I55" s="10"/>
      <c r="J55" s="10"/>
    </row>
    <row r="56" spans="1:10" hidden="1" x14ac:dyDescent="0.2">
      <c r="A56" s="85">
        <v>48</v>
      </c>
      <c r="B56" s="14" t="s">
        <v>758</v>
      </c>
      <c r="C56" s="28" t="e">
        <f>#REF!-7</f>
        <v>#REF!</v>
      </c>
      <c r="D56" s="29" t="s">
        <v>782</v>
      </c>
      <c r="E56" s="29" t="s">
        <v>210</v>
      </c>
      <c r="F56" s="29" t="e">
        <f>#REF!+33</f>
        <v>#REF!</v>
      </c>
      <c r="G56" s="10"/>
      <c r="H56" s="10"/>
      <c r="I56" s="10"/>
      <c r="J56" s="10"/>
    </row>
    <row r="57" spans="1:10" hidden="1" x14ac:dyDescent="0.2">
      <c r="A57" s="85">
        <v>49</v>
      </c>
      <c r="B57" s="14" t="s">
        <v>760</v>
      </c>
      <c r="C57" s="28" t="e">
        <f>#REF!-7</f>
        <v>#REF!</v>
      </c>
      <c r="D57" s="29" t="s">
        <v>782</v>
      </c>
      <c r="E57" s="29" t="s">
        <v>210</v>
      </c>
      <c r="F57" s="29" t="e">
        <f>#REF!+33</f>
        <v>#REF!</v>
      </c>
      <c r="G57" s="10"/>
      <c r="H57" s="10"/>
      <c r="I57" s="10"/>
      <c r="J57" s="10"/>
    </row>
    <row r="58" spans="1:10" hidden="1" x14ac:dyDescent="0.2">
      <c r="A58" s="85">
        <v>50</v>
      </c>
      <c r="B58" s="14" t="s">
        <v>764</v>
      </c>
      <c r="C58" s="28">
        <f t="shared" ref="C58:C70" si="2">D58-7</f>
        <v>44539</v>
      </c>
      <c r="D58" s="29">
        <v>44546</v>
      </c>
      <c r="E58" s="29" t="s">
        <v>210</v>
      </c>
      <c r="F58" s="29">
        <f t="shared" ref="F58:F63" si="3">D58+33</f>
        <v>44579</v>
      </c>
      <c r="G58" s="10"/>
      <c r="H58" s="10"/>
      <c r="I58" s="10"/>
      <c r="J58" s="10"/>
    </row>
    <row r="59" spans="1:10" hidden="1" x14ac:dyDescent="0.2">
      <c r="A59" s="85">
        <v>51</v>
      </c>
      <c r="B59" s="14" t="s">
        <v>768</v>
      </c>
      <c r="C59" s="28">
        <f t="shared" si="2"/>
        <v>44546</v>
      </c>
      <c r="D59" s="29">
        <f>D58+7</f>
        <v>44553</v>
      </c>
      <c r="E59" s="29" t="s">
        <v>210</v>
      </c>
      <c r="F59" s="29">
        <f t="shared" si="3"/>
        <v>44586</v>
      </c>
      <c r="G59" s="10"/>
      <c r="H59" s="10"/>
      <c r="I59" s="10"/>
      <c r="J59" s="10"/>
    </row>
    <row r="60" spans="1:10" hidden="1" x14ac:dyDescent="0.2">
      <c r="A60" s="85">
        <v>52</v>
      </c>
      <c r="B60" s="14" t="s">
        <v>785</v>
      </c>
      <c r="C60" s="28">
        <f t="shared" si="2"/>
        <v>44558</v>
      </c>
      <c r="D60" s="29">
        <f>D59+12</f>
        <v>44565</v>
      </c>
      <c r="E60" s="29" t="s">
        <v>210</v>
      </c>
      <c r="F60" s="29">
        <f t="shared" si="3"/>
        <v>44598</v>
      </c>
      <c r="G60" s="10"/>
      <c r="H60" s="10"/>
      <c r="I60" s="10"/>
      <c r="J60" s="10"/>
    </row>
    <row r="61" spans="1:10" hidden="1" x14ac:dyDescent="0.2">
      <c r="A61" s="85">
        <v>1</v>
      </c>
      <c r="B61" s="14" t="s">
        <v>795</v>
      </c>
      <c r="C61" s="28">
        <f t="shared" si="2"/>
        <v>44561</v>
      </c>
      <c r="D61" s="29">
        <f>D60+3</f>
        <v>44568</v>
      </c>
      <c r="E61" s="29" t="s">
        <v>210</v>
      </c>
      <c r="F61" s="29">
        <f t="shared" si="3"/>
        <v>44601</v>
      </c>
      <c r="G61" s="10"/>
      <c r="H61" s="10"/>
      <c r="I61" s="10"/>
      <c r="J61" s="10"/>
    </row>
    <row r="62" spans="1:10" hidden="1" x14ac:dyDescent="0.2">
      <c r="A62" s="85">
        <v>2</v>
      </c>
      <c r="B62" s="14" t="s">
        <v>801</v>
      </c>
      <c r="C62" s="28">
        <f t="shared" si="2"/>
        <v>44568</v>
      </c>
      <c r="D62" s="29">
        <f>D61+7</f>
        <v>44575</v>
      </c>
      <c r="E62" s="29" t="s">
        <v>210</v>
      </c>
      <c r="F62" s="29">
        <f t="shared" si="3"/>
        <v>44608</v>
      </c>
      <c r="G62" s="10"/>
      <c r="H62" s="10"/>
      <c r="I62" s="10"/>
      <c r="J62" s="10"/>
    </row>
    <row r="63" spans="1:10" hidden="1" x14ac:dyDescent="0.2">
      <c r="A63" s="85">
        <v>3</v>
      </c>
      <c r="B63" s="14" t="s">
        <v>808</v>
      </c>
      <c r="C63" s="28">
        <f t="shared" si="2"/>
        <v>44575</v>
      </c>
      <c r="D63" s="29">
        <f>D62+7</f>
        <v>44582</v>
      </c>
      <c r="E63" s="29" t="s">
        <v>210</v>
      </c>
      <c r="F63" s="29">
        <f t="shared" si="3"/>
        <v>44615</v>
      </c>
      <c r="G63" s="10"/>
      <c r="H63" s="10"/>
      <c r="I63" s="10"/>
      <c r="J63" s="10"/>
    </row>
    <row r="64" spans="1:10" hidden="1" x14ac:dyDescent="0.2">
      <c r="A64" s="85">
        <v>4</v>
      </c>
      <c r="B64" s="14" t="s">
        <v>811</v>
      </c>
      <c r="C64" s="28">
        <f t="shared" si="2"/>
        <v>44583</v>
      </c>
      <c r="D64" s="29">
        <f>D63+8</f>
        <v>44590</v>
      </c>
      <c r="E64" s="29" t="s">
        <v>210</v>
      </c>
      <c r="F64" s="29">
        <f t="shared" ref="F64:F69" si="4">D64+33</f>
        <v>44623</v>
      </c>
      <c r="G64" s="10"/>
      <c r="H64" s="10"/>
      <c r="I64" s="10"/>
      <c r="J64" s="10"/>
    </row>
    <row r="65" spans="1:10" hidden="1" x14ac:dyDescent="0.2">
      <c r="A65" s="38">
        <v>5</v>
      </c>
      <c r="B65" s="11" t="s">
        <v>816</v>
      </c>
      <c r="C65" s="88">
        <f t="shared" si="2"/>
        <v>44589</v>
      </c>
      <c r="D65" s="27">
        <f>D64+6</f>
        <v>44596</v>
      </c>
      <c r="E65" s="27" t="s">
        <v>210</v>
      </c>
      <c r="F65" s="27">
        <f t="shared" si="4"/>
        <v>44629</v>
      </c>
      <c r="G65" s="10"/>
      <c r="H65" s="10"/>
      <c r="I65" s="10"/>
      <c r="J65" s="10"/>
    </row>
    <row r="66" spans="1:10" hidden="1" x14ac:dyDescent="0.2">
      <c r="A66" s="38">
        <v>6</v>
      </c>
      <c r="B66" s="11" t="s">
        <v>821</v>
      </c>
      <c r="C66" s="88">
        <f t="shared" si="2"/>
        <v>44596</v>
      </c>
      <c r="D66" s="27">
        <f t="shared" ref="D66:D72" si="5">D65+7</f>
        <v>44603</v>
      </c>
      <c r="E66" s="27" t="s">
        <v>210</v>
      </c>
      <c r="F66" s="27">
        <f t="shared" si="4"/>
        <v>44636</v>
      </c>
      <c r="G66" s="10"/>
      <c r="H66" s="10"/>
      <c r="I66" s="10"/>
      <c r="J66" s="10"/>
    </row>
    <row r="67" spans="1:10" hidden="1" x14ac:dyDescent="0.2">
      <c r="A67" s="85">
        <v>7</v>
      </c>
      <c r="B67" s="14" t="s">
        <v>828</v>
      </c>
      <c r="C67" s="89">
        <f t="shared" si="2"/>
        <v>44603</v>
      </c>
      <c r="D67" s="29">
        <f t="shared" si="5"/>
        <v>44610</v>
      </c>
      <c r="E67" s="29" t="s">
        <v>210</v>
      </c>
      <c r="F67" s="29">
        <f t="shared" si="4"/>
        <v>44643</v>
      </c>
      <c r="G67" s="10"/>
      <c r="H67" s="10"/>
      <c r="I67" s="10"/>
      <c r="J67" s="10"/>
    </row>
    <row r="68" spans="1:10" hidden="1" x14ac:dyDescent="0.2">
      <c r="A68" s="38">
        <v>8</v>
      </c>
      <c r="B68" s="11" t="s">
        <v>834</v>
      </c>
      <c r="C68" s="88">
        <f t="shared" si="2"/>
        <v>44610</v>
      </c>
      <c r="D68" s="27">
        <f t="shared" si="5"/>
        <v>44617</v>
      </c>
      <c r="E68" s="27" t="s">
        <v>210</v>
      </c>
      <c r="F68" s="27">
        <f t="shared" si="4"/>
        <v>44650</v>
      </c>
      <c r="G68" s="10"/>
      <c r="H68" s="10"/>
      <c r="I68" s="10"/>
      <c r="J68" s="10"/>
    </row>
    <row r="69" spans="1:10" hidden="1" x14ac:dyDescent="0.2">
      <c r="A69" s="38">
        <v>9</v>
      </c>
      <c r="B69" s="11" t="s">
        <v>840</v>
      </c>
      <c r="C69" s="88">
        <f t="shared" si="2"/>
        <v>44617</v>
      </c>
      <c r="D69" s="27">
        <f t="shared" si="5"/>
        <v>44624</v>
      </c>
      <c r="E69" s="27" t="s">
        <v>210</v>
      </c>
      <c r="F69" s="27">
        <f t="shared" si="4"/>
        <v>44657</v>
      </c>
      <c r="G69" s="10"/>
      <c r="H69" s="10"/>
      <c r="I69" s="10"/>
      <c r="J69" s="10"/>
    </row>
    <row r="70" spans="1:10" hidden="1" x14ac:dyDescent="0.2">
      <c r="A70" s="38">
        <v>10</v>
      </c>
      <c r="B70" s="11" t="s">
        <v>849</v>
      </c>
      <c r="C70" s="88">
        <f t="shared" si="2"/>
        <v>44624</v>
      </c>
      <c r="D70" s="27">
        <f t="shared" si="5"/>
        <v>44631</v>
      </c>
      <c r="E70" s="27" t="s">
        <v>210</v>
      </c>
      <c r="F70" s="27">
        <f t="shared" ref="F70:F75" si="6">D70+33</f>
        <v>44664</v>
      </c>
      <c r="G70" s="10"/>
      <c r="H70" s="10"/>
      <c r="I70" s="10"/>
      <c r="J70" s="10"/>
    </row>
    <row r="71" spans="1:10" hidden="1" x14ac:dyDescent="0.2">
      <c r="A71" s="38">
        <v>11</v>
      </c>
      <c r="B71" s="11" t="s">
        <v>858</v>
      </c>
      <c r="C71" s="88">
        <f t="shared" ref="C71:C77" si="7">D71-7</f>
        <v>44631</v>
      </c>
      <c r="D71" s="27">
        <f t="shared" si="5"/>
        <v>44638</v>
      </c>
      <c r="E71" s="27" t="s">
        <v>210</v>
      </c>
      <c r="F71" s="27">
        <f t="shared" si="6"/>
        <v>44671</v>
      </c>
      <c r="G71" s="10"/>
      <c r="H71" s="10"/>
      <c r="I71" s="10"/>
      <c r="J71" s="10"/>
    </row>
    <row r="72" spans="1:10" hidden="1" x14ac:dyDescent="0.2">
      <c r="A72" s="45">
        <v>12</v>
      </c>
      <c r="B72" s="11" t="s">
        <v>865</v>
      </c>
      <c r="C72" s="88">
        <f t="shared" si="7"/>
        <v>44638</v>
      </c>
      <c r="D72" s="27">
        <f t="shared" si="5"/>
        <v>44645</v>
      </c>
      <c r="E72" s="27" t="s">
        <v>210</v>
      </c>
      <c r="F72" s="27">
        <f t="shared" si="6"/>
        <v>44678</v>
      </c>
      <c r="G72" s="10"/>
      <c r="H72" s="10"/>
      <c r="I72" s="10"/>
      <c r="J72" s="10"/>
    </row>
    <row r="73" spans="1:10" hidden="1" x14ac:dyDescent="0.2">
      <c r="A73" s="38">
        <v>13</v>
      </c>
      <c r="B73" s="11" t="s">
        <v>869</v>
      </c>
      <c r="C73" s="88">
        <f t="shared" si="7"/>
        <v>44645</v>
      </c>
      <c r="D73" s="44">
        <f t="shared" ref="D73:D159" si="8">D72+7</f>
        <v>44652</v>
      </c>
      <c r="E73" s="27" t="s">
        <v>210</v>
      </c>
      <c r="F73" s="27">
        <f t="shared" si="6"/>
        <v>44685</v>
      </c>
      <c r="G73" s="10"/>
      <c r="H73" s="10"/>
      <c r="I73" s="10"/>
      <c r="J73" s="10"/>
    </row>
    <row r="74" spans="1:10" hidden="1" x14ac:dyDescent="0.2">
      <c r="A74" s="38">
        <v>14</v>
      </c>
      <c r="B74" s="11" t="s">
        <v>877</v>
      </c>
      <c r="C74" s="88">
        <f t="shared" si="7"/>
        <v>44652</v>
      </c>
      <c r="D74" s="27">
        <f t="shared" si="8"/>
        <v>44659</v>
      </c>
      <c r="E74" s="27" t="s">
        <v>210</v>
      </c>
      <c r="F74" s="27">
        <f t="shared" si="6"/>
        <v>44692</v>
      </c>
      <c r="G74" s="10"/>
      <c r="H74" s="10"/>
      <c r="I74" s="10"/>
      <c r="J74" s="10"/>
    </row>
    <row r="75" spans="1:10" hidden="1" x14ac:dyDescent="0.2">
      <c r="A75" s="38">
        <v>15</v>
      </c>
      <c r="B75" s="11" t="s">
        <v>881</v>
      </c>
      <c r="C75" s="88">
        <f t="shared" si="7"/>
        <v>44659</v>
      </c>
      <c r="D75" s="27">
        <f t="shared" si="8"/>
        <v>44666</v>
      </c>
      <c r="E75" s="27" t="s">
        <v>210</v>
      </c>
      <c r="F75" s="27">
        <f t="shared" si="6"/>
        <v>44699</v>
      </c>
      <c r="G75" s="10"/>
      <c r="H75" s="10"/>
      <c r="I75" s="10"/>
      <c r="J75" s="10"/>
    </row>
    <row r="76" spans="1:10" hidden="1" x14ac:dyDescent="0.2">
      <c r="A76" s="38">
        <v>16</v>
      </c>
      <c r="B76" s="11" t="s">
        <v>887</v>
      </c>
      <c r="C76" s="88">
        <f t="shared" si="7"/>
        <v>44666</v>
      </c>
      <c r="D76" s="27">
        <f t="shared" si="8"/>
        <v>44673</v>
      </c>
      <c r="E76" s="27" t="s">
        <v>210</v>
      </c>
      <c r="F76" s="27">
        <f t="shared" ref="F76:F81" si="9">D76+33</f>
        <v>44706</v>
      </c>
      <c r="G76" s="10"/>
      <c r="H76" s="10"/>
      <c r="I76" s="10"/>
      <c r="J76" s="10"/>
    </row>
    <row r="77" spans="1:10" hidden="1" x14ac:dyDescent="0.2">
      <c r="A77" s="85">
        <v>17</v>
      </c>
      <c r="B77" s="14" t="s">
        <v>892</v>
      </c>
      <c r="C77" s="89">
        <f t="shared" si="7"/>
        <v>44673</v>
      </c>
      <c r="D77" s="29">
        <f t="shared" si="8"/>
        <v>44680</v>
      </c>
      <c r="E77" s="29" t="s">
        <v>210</v>
      </c>
      <c r="F77" s="29">
        <f t="shared" si="9"/>
        <v>44713</v>
      </c>
      <c r="G77" s="10"/>
      <c r="H77" s="10"/>
      <c r="I77" s="10"/>
      <c r="J77" s="10"/>
    </row>
    <row r="78" spans="1:10" hidden="1" x14ac:dyDescent="0.2">
      <c r="A78" s="38">
        <v>18</v>
      </c>
      <c r="B78" s="11" t="s">
        <v>898</v>
      </c>
      <c r="C78" s="88">
        <f t="shared" ref="C78:C83" si="10">D78-7</f>
        <v>44680</v>
      </c>
      <c r="D78" s="27">
        <f t="shared" si="8"/>
        <v>44687</v>
      </c>
      <c r="E78" s="27" t="s">
        <v>210</v>
      </c>
      <c r="F78" s="27">
        <f t="shared" si="9"/>
        <v>44720</v>
      </c>
      <c r="G78" s="10"/>
      <c r="H78" s="10"/>
      <c r="I78" s="10"/>
      <c r="J78" s="10"/>
    </row>
    <row r="79" spans="1:10" hidden="1" x14ac:dyDescent="0.2">
      <c r="A79" s="38">
        <v>19</v>
      </c>
      <c r="B79" s="11" t="s">
        <v>912</v>
      </c>
      <c r="C79" s="88">
        <f t="shared" si="10"/>
        <v>44687</v>
      </c>
      <c r="D79" s="27">
        <f t="shared" si="8"/>
        <v>44694</v>
      </c>
      <c r="E79" s="27" t="s">
        <v>210</v>
      </c>
      <c r="F79" s="27">
        <f t="shared" si="9"/>
        <v>44727</v>
      </c>
      <c r="G79" s="10"/>
      <c r="H79" s="10"/>
      <c r="I79" s="10"/>
      <c r="J79" s="10"/>
    </row>
    <row r="80" spans="1:10" hidden="1" x14ac:dyDescent="0.2">
      <c r="A80" s="38">
        <v>20</v>
      </c>
      <c r="B80" s="11" t="s">
        <v>919</v>
      </c>
      <c r="C80" s="88">
        <f t="shared" si="10"/>
        <v>44694</v>
      </c>
      <c r="D80" s="27">
        <f t="shared" si="8"/>
        <v>44701</v>
      </c>
      <c r="E80" s="27" t="s">
        <v>210</v>
      </c>
      <c r="F80" s="27">
        <f t="shared" si="9"/>
        <v>44734</v>
      </c>
      <c r="G80" s="10"/>
      <c r="H80" s="10"/>
      <c r="I80" s="10"/>
      <c r="J80" s="10"/>
    </row>
    <row r="81" spans="1:10" hidden="1" x14ac:dyDescent="0.2">
      <c r="A81" s="38">
        <v>21</v>
      </c>
      <c r="B81" s="11" t="s">
        <v>925</v>
      </c>
      <c r="C81" s="88">
        <f t="shared" si="10"/>
        <v>44701</v>
      </c>
      <c r="D81" s="27">
        <f t="shared" si="8"/>
        <v>44708</v>
      </c>
      <c r="E81" s="27" t="s">
        <v>210</v>
      </c>
      <c r="F81" s="27">
        <f t="shared" si="9"/>
        <v>44741</v>
      </c>
      <c r="G81" s="10"/>
      <c r="H81" s="10"/>
      <c r="I81" s="10"/>
      <c r="J81" s="10"/>
    </row>
    <row r="82" spans="1:10" hidden="1" x14ac:dyDescent="0.2">
      <c r="A82" s="38">
        <v>22</v>
      </c>
      <c r="B82" s="11" t="s">
        <v>930</v>
      </c>
      <c r="C82" s="88">
        <f t="shared" si="10"/>
        <v>44708</v>
      </c>
      <c r="D82" s="27">
        <f t="shared" si="8"/>
        <v>44715</v>
      </c>
      <c r="E82" s="27" t="s">
        <v>210</v>
      </c>
      <c r="F82" s="27">
        <f t="shared" ref="F82:F87" si="11">D82+33</f>
        <v>44748</v>
      </c>
      <c r="G82" s="10"/>
      <c r="H82" s="10"/>
      <c r="I82" s="10"/>
      <c r="J82" s="10"/>
    </row>
    <row r="83" spans="1:10" hidden="1" x14ac:dyDescent="0.2">
      <c r="A83" s="38">
        <v>23</v>
      </c>
      <c r="B83" s="11" t="s">
        <v>937</v>
      </c>
      <c r="C83" s="88">
        <f t="shared" si="10"/>
        <v>44715</v>
      </c>
      <c r="D83" s="27">
        <f t="shared" si="8"/>
        <v>44722</v>
      </c>
      <c r="E83" s="27" t="s">
        <v>210</v>
      </c>
      <c r="F83" s="27">
        <f t="shared" si="11"/>
        <v>44755</v>
      </c>
      <c r="G83" s="10"/>
      <c r="H83" s="10"/>
      <c r="I83" s="10"/>
      <c r="J83" s="10"/>
    </row>
    <row r="84" spans="1:10" hidden="1" x14ac:dyDescent="0.2">
      <c r="A84" s="38">
        <v>24</v>
      </c>
      <c r="B84" s="11" t="s">
        <v>942</v>
      </c>
      <c r="C84" s="88">
        <f t="shared" ref="C84:C90" si="12">D84-7</f>
        <v>44722</v>
      </c>
      <c r="D84" s="27">
        <f t="shared" si="8"/>
        <v>44729</v>
      </c>
      <c r="E84" s="27" t="s">
        <v>210</v>
      </c>
      <c r="F84" s="27">
        <f t="shared" si="11"/>
        <v>44762</v>
      </c>
      <c r="G84" s="10"/>
      <c r="H84" s="10"/>
      <c r="I84" s="10"/>
      <c r="J84" s="10"/>
    </row>
    <row r="85" spans="1:10" hidden="1" x14ac:dyDescent="0.2">
      <c r="A85" s="38">
        <v>25</v>
      </c>
      <c r="B85" s="11" t="s">
        <v>950</v>
      </c>
      <c r="C85" s="88">
        <f t="shared" si="12"/>
        <v>44729</v>
      </c>
      <c r="D85" s="27">
        <f t="shared" si="8"/>
        <v>44736</v>
      </c>
      <c r="E85" s="27" t="s">
        <v>210</v>
      </c>
      <c r="F85" s="27">
        <f t="shared" si="11"/>
        <v>44769</v>
      </c>
      <c r="G85" s="10"/>
      <c r="H85" s="10"/>
      <c r="I85" s="10"/>
      <c r="J85" s="10"/>
    </row>
    <row r="86" spans="1:10" hidden="1" x14ac:dyDescent="0.2">
      <c r="A86" s="38">
        <v>26</v>
      </c>
      <c r="B86" s="11" t="s">
        <v>957</v>
      </c>
      <c r="C86" s="88">
        <f t="shared" si="12"/>
        <v>44736</v>
      </c>
      <c r="D86" s="27">
        <f t="shared" si="8"/>
        <v>44743</v>
      </c>
      <c r="E86" s="27" t="s">
        <v>210</v>
      </c>
      <c r="F86" s="27">
        <f t="shared" si="11"/>
        <v>44776</v>
      </c>
      <c r="G86" s="10"/>
      <c r="H86" s="10"/>
      <c r="I86" s="10"/>
      <c r="J86" s="10"/>
    </row>
    <row r="87" spans="1:10" hidden="1" x14ac:dyDescent="0.2">
      <c r="A87" s="38">
        <v>27</v>
      </c>
      <c r="B87" s="11" t="s">
        <v>964</v>
      </c>
      <c r="C87" s="88">
        <f t="shared" si="12"/>
        <v>44743</v>
      </c>
      <c r="D87" s="27">
        <f t="shared" si="8"/>
        <v>44750</v>
      </c>
      <c r="E87" s="27" t="s">
        <v>210</v>
      </c>
      <c r="F87" s="27">
        <f t="shared" si="11"/>
        <v>44783</v>
      </c>
      <c r="G87" s="10"/>
      <c r="H87" s="10"/>
      <c r="I87" s="10"/>
      <c r="J87" s="10"/>
    </row>
    <row r="88" spans="1:10" hidden="1" x14ac:dyDescent="0.2">
      <c r="A88" s="38">
        <v>28</v>
      </c>
      <c r="B88" s="11" t="s">
        <v>971</v>
      </c>
      <c r="C88" s="88">
        <f t="shared" si="12"/>
        <v>44750</v>
      </c>
      <c r="D88" s="44">
        <f t="shared" si="8"/>
        <v>44757</v>
      </c>
      <c r="E88" s="44" t="s">
        <v>210</v>
      </c>
      <c r="F88" s="27">
        <f t="shared" ref="F88:F93" si="13">D88+33</f>
        <v>44790</v>
      </c>
      <c r="G88" s="10"/>
      <c r="H88" s="10"/>
      <c r="I88" s="10"/>
      <c r="J88" s="10"/>
    </row>
    <row r="89" spans="1:10" hidden="1" x14ac:dyDescent="0.2">
      <c r="A89" s="38">
        <v>29</v>
      </c>
      <c r="B89" s="11" t="s">
        <v>978</v>
      </c>
      <c r="C89" s="88">
        <f t="shared" si="12"/>
        <v>44757</v>
      </c>
      <c r="D89" s="27">
        <f t="shared" si="8"/>
        <v>44764</v>
      </c>
      <c r="E89" s="27" t="s">
        <v>210</v>
      </c>
      <c r="F89" s="27">
        <f t="shared" si="13"/>
        <v>44797</v>
      </c>
      <c r="G89" s="10"/>
      <c r="H89" s="10"/>
      <c r="I89" s="10"/>
      <c r="J89" s="10"/>
    </row>
    <row r="90" spans="1:10" hidden="1" x14ac:dyDescent="0.2">
      <c r="A90" s="38">
        <v>30</v>
      </c>
      <c r="B90" s="11" t="s">
        <v>985</v>
      </c>
      <c r="C90" s="88">
        <f t="shared" si="12"/>
        <v>44764</v>
      </c>
      <c r="D90" s="27">
        <f t="shared" si="8"/>
        <v>44771</v>
      </c>
      <c r="E90" s="27" t="s">
        <v>210</v>
      </c>
      <c r="F90" s="27">
        <f t="shared" si="13"/>
        <v>44804</v>
      </c>
      <c r="G90" s="10"/>
      <c r="H90" s="10"/>
      <c r="I90" s="10"/>
      <c r="J90" s="10"/>
    </row>
    <row r="91" spans="1:10" hidden="1" x14ac:dyDescent="0.2">
      <c r="A91" s="38">
        <v>31</v>
      </c>
      <c r="B91" s="11" t="s">
        <v>990</v>
      </c>
      <c r="C91" s="88">
        <f t="shared" ref="C91:C106" si="14">D91-7</f>
        <v>44771</v>
      </c>
      <c r="D91" s="27">
        <f t="shared" si="8"/>
        <v>44778</v>
      </c>
      <c r="E91" s="27" t="s">
        <v>210</v>
      </c>
      <c r="F91" s="27">
        <f t="shared" si="13"/>
        <v>44811</v>
      </c>
      <c r="G91" s="10"/>
      <c r="H91" s="10"/>
      <c r="I91" s="10"/>
      <c r="J91" s="10"/>
    </row>
    <row r="92" spans="1:10" hidden="1" x14ac:dyDescent="0.2">
      <c r="A92" s="38">
        <v>32</v>
      </c>
      <c r="B92" s="11" t="s">
        <v>996</v>
      </c>
      <c r="C92" s="88">
        <f t="shared" si="14"/>
        <v>44778</v>
      </c>
      <c r="D92" s="27">
        <f t="shared" si="8"/>
        <v>44785</v>
      </c>
      <c r="E92" s="27" t="s">
        <v>210</v>
      </c>
      <c r="F92" s="27">
        <f t="shared" si="13"/>
        <v>44818</v>
      </c>
      <c r="G92" s="10"/>
      <c r="H92" s="10"/>
      <c r="I92" s="10"/>
      <c r="J92" s="10"/>
    </row>
    <row r="93" spans="1:10" hidden="1" x14ac:dyDescent="0.2">
      <c r="A93" s="38">
        <v>33</v>
      </c>
      <c r="B93" s="11" t="s">
        <v>1003</v>
      </c>
      <c r="C93" s="88">
        <f t="shared" si="14"/>
        <v>44785</v>
      </c>
      <c r="D93" s="27">
        <f t="shared" si="8"/>
        <v>44792</v>
      </c>
      <c r="E93" s="27" t="s">
        <v>210</v>
      </c>
      <c r="F93" s="27">
        <f t="shared" si="13"/>
        <v>44825</v>
      </c>
      <c r="G93" s="10"/>
      <c r="H93" s="10"/>
      <c r="I93" s="10"/>
      <c r="J93" s="10"/>
    </row>
    <row r="94" spans="1:10" hidden="1" x14ac:dyDescent="0.2">
      <c r="A94" s="38">
        <v>34</v>
      </c>
      <c r="B94" s="11" t="s">
        <v>1011</v>
      </c>
      <c r="C94" s="88">
        <f t="shared" si="14"/>
        <v>44792</v>
      </c>
      <c r="D94" s="27">
        <f t="shared" si="8"/>
        <v>44799</v>
      </c>
      <c r="E94" s="27" t="s">
        <v>210</v>
      </c>
      <c r="F94" s="27">
        <f t="shared" ref="F94:F102" si="15">D94+33</f>
        <v>44832</v>
      </c>
      <c r="G94" s="10"/>
      <c r="H94" s="10"/>
      <c r="I94" s="10"/>
      <c r="J94" s="10"/>
    </row>
    <row r="95" spans="1:10" hidden="1" x14ac:dyDescent="0.2">
      <c r="A95" s="38">
        <v>35</v>
      </c>
      <c r="B95" s="11" t="s">
        <v>1015</v>
      </c>
      <c r="C95" s="88">
        <f t="shared" si="14"/>
        <v>44799</v>
      </c>
      <c r="D95" s="27">
        <f t="shared" si="8"/>
        <v>44806</v>
      </c>
      <c r="E95" s="27" t="s">
        <v>210</v>
      </c>
      <c r="F95" s="27">
        <f t="shared" si="15"/>
        <v>44839</v>
      </c>
      <c r="G95" s="10"/>
      <c r="H95" s="10"/>
      <c r="I95" s="10"/>
      <c r="J95" s="10"/>
    </row>
    <row r="96" spans="1:10" hidden="1" x14ac:dyDescent="0.2">
      <c r="A96" s="38">
        <v>36</v>
      </c>
      <c r="B96" s="11" t="s">
        <v>1020</v>
      </c>
      <c r="C96" s="88">
        <f t="shared" si="14"/>
        <v>44806</v>
      </c>
      <c r="D96" s="27">
        <f t="shared" si="8"/>
        <v>44813</v>
      </c>
      <c r="E96" s="27" t="s">
        <v>210</v>
      </c>
      <c r="F96" s="27">
        <f t="shared" si="15"/>
        <v>44846</v>
      </c>
      <c r="G96" s="10"/>
      <c r="H96" s="10"/>
      <c r="I96" s="10"/>
      <c r="J96" s="10"/>
    </row>
    <row r="97" spans="1:10" hidden="1" x14ac:dyDescent="0.2">
      <c r="A97" s="38">
        <v>37</v>
      </c>
      <c r="B97" s="11" t="s">
        <v>1025</v>
      </c>
      <c r="C97" s="88">
        <f t="shared" si="14"/>
        <v>44813</v>
      </c>
      <c r="D97" s="27">
        <f t="shared" si="8"/>
        <v>44820</v>
      </c>
      <c r="E97" s="27" t="s">
        <v>210</v>
      </c>
      <c r="F97" s="27">
        <f t="shared" si="15"/>
        <v>44853</v>
      </c>
      <c r="G97" s="10"/>
      <c r="H97" s="10"/>
      <c r="I97" s="10"/>
      <c r="J97" s="10"/>
    </row>
    <row r="98" spans="1:10" hidden="1" x14ac:dyDescent="0.2">
      <c r="A98" s="85">
        <v>38</v>
      </c>
      <c r="B98" s="14" t="s">
        <v>1033</v>
      </c>
      <c r="C98" s="89">
        <f t="shared" si="14"/>
        <v>44820</v>
      </c>
      <c r="D98" s="29">
        <f t="shared" si="8"/>
        <v>44827</v>
      </c>
      <c r="E98" s="29" t="s">
        <v>210</v>
      </c>
      <c r="F98" s="29">
        <f t="shared" si="15"/>
        <v>44860</v>
      </c>
      <c r="G98" s="10"/>
      <c r="H98" s="10"/>
      <c r="I98" s="10"/>
      <c r="J98" s="10"/>
    </row>
    <row r="99" spans="1:10" hidden="1" x14ac:dyDescent="0.2">
      <c r="A99" s="85">
        <v>39</v>
      </c>
      <c r="B99" s="14" t="s">
        <v>1042</v>
      </c>
      <c r="C99" s="89">
        <f t="shared" si="14"/>
        <v>44827</v>
      </c>
      <c r="D99" s="29">
        <f t="shared" si="8"/>
        <v>44834</v>
      </c>
      <c r="E99" s="29" t="s">
        <v>210</v>
      </c>
      <c r="F99" s="29">
        <f t="shared" si="15"/>
        <v>44867</v>
      </c>
      <c r="G99" s="10"/>
      <c r="H99" s="10"/>
      <c r="I99" s="10"/>
      <c r="J99" s="10"/>
    </row>
    <row r="100" spans="1:10" hidden="1" x14ac:dyDescent="0.2">
      <c r="A100" s="85">
        <v>40</v>
      </c>
      <c r="B100" s="14" t="s">
        <v>1049</v>
      </c>
      <c r="C100" s="89">
        <f t="shared" si="14"/>
        <v>44834</v>
      </c>
      <c r="D100" s="29">
        <f t="shared" si="8"/>
        <v>44841</v>
      </c>
      <c r="E100" s="29" t="s">
        <v>210</v>
      </c>
      <c r="F100" s="29">
        <f t="shared" si="15"/>
        <v>44874</v>
      </c>
      <c r="G100" s="10"/>
      <c r="H100" s="10"/>
      <c r="I100" s="10"/>
      <c r="J100" s="10"/>
    </row>
    <row r="101" spans="1:10" hidden="1" x14ac:dyDescent="0.2">
      <c r="A101" s="85">
        <v>41</v>
      </c>
      <c r="B101" s="14" t="s">
        <v>1056</v>
      </c>
      <c r="C101" s="89">
        <f t="shared" si="14"/>
        <v>44841</v>
      </c>
      <c r="D101" s="29">
        <f t="shared" si="8"/>
        <v>44848</v>
      </c>
      <c r="E101" s="29" t="s">
        <v>210</v>
      </c>
      <c r="F101" s="29">
        <f t="shared" si="15"/>
        <v>44881</v>
      </c>
      <c r="G101" s="10"/>
      <c r="H101" s="10"/>
      <c r="I101" s="10"/>
      <c r="J101" s="10"/>
    </row>
    <row r="102" spans="1:10" hidden="1" x14ac:dyDescent="0.2">
      <c r="A102" s="85">
        <v>42</v>
      </c>
      <c r="B102" s="14" t="s">
        <v>1062</v>
      </c>
      <c r="C102" s="89">
        <f t="shared" si="14"/>
        <v>44848</v>
      </c>
      <c r="D102" s="29">
        <f t="shared" si="8"/>
        <v>44855</v>
      </c>
      <c r="E102" s="29" t="s">
        <v>210</v>
      </c>
      <c r="F102" s="29">
        <f t="shared" si="15"/>
        <v>44888</v>
      </c>
      <c r="G102" s="10"/>
      <c r="H102" s="10"/>
      <c r="I102" s="10"/>
      <c r="J102" s="10"/>
    </row>
    <row r="103" spans="1:10" hidden="1" x14ac:dyDescent="0.2">
      <c r="A103" s="38">
        <v>43</v>
      </c>
      <c r="B103" s="11" t="s">
        <v>1072</v>
      </c>
      <c r="C103" s="88">
        <f t="shared" si="14"/>
        <v>44855</v>
      </c>
      <c r="D103" s="27">
        <f t="shared" si="8"/>
        <v>44862</v>
      </c>
      <c r="E103" s="27" t="s">
        <v>210</v>
      </c>
      <c r="F103" s="27">
        <f t="shared" ref="F103:F108" si="16">D103+33</f>
        <v>44895</v>
      </c>
      <c r="G103" s="10"/>
      <c r="H103" s="10"/>
      <c r="I103" s="10"/>
      <c r="J103" s="10"/>
    </row>
    <row r="104" spans="1:10" hidden="1" x14ac:dyDescent="0.2">
      <c r="A104" s="38">
        <v>44</v>
      </c>
      <c r="B104" s="11" t="s">
        <v>1078</v>
      </c>
      <c r="C104" s="88">
        <f t="shared" si="14"/>
        <v>44862</v>
      </c>
      <c r="D104" s="27">
        <f t="shared" si="8"/>
        <v>44869</v>
      </c>
      <c r="E104" s="27" t="s">
        <v>210</v>
      </c>
      <c r="F104" s="27">
        <f t="shared" si="16"/>
        <v>44902</v>
      </c>
      <c r="G104" s="10"/>
      <c r="H104" s="10"/>
      <c r="I104" s="10"/>
      <c r="J104" s="10"/>
    </row>
    <row r="105" spans="1:10" hidden="1" x14ac:dyDescent="0.2">
      <c r="A105" s="38">
        <v>45</v>
      </c>
      <c r="B105" s="11" t="s">
        <v>1084</v>
      </c>
      <c r="C105" s="88">
        <f t="shared" si="14"/>
        <v>44869</v>
      </c>
      <c r="D105" s="27">
        <f t="shared" si="8"/>
        <v>44876</v>
      </c>
      <c r="E105" s="27" t="s">
        <v>210</v>
      </c>
      <c r="F105" s="27">
        <f t="shared" si="16"/>
        <v>44909</v>
      </c>
      <c r="G105" s="10"/>
      <c r="H105" s="10"/>
      <c r="I105" s="10"/>
      <c r="J105" s="10"/>
    </row>
    <row r="106" spans="1:10" hidden="1" x14ac:dyDescent="0.2">
      <c r="A106" s="38">
        <v>46</v>
      </c>
      <c r="B106" s="11" t="s">
        <v>1090</v>
      </c>
      <c r="C106" s="88">
        <f t="shared" si="14"/>
        <v>44876</v>
      </c>
      <c r="D106" s="27">
        <f t="shared" si="8"/>
        <v>44883</v>
      </c>
      <c r="E106" s="27" t="s">
        <v>210</v>
      </c>
      <c r="F106" s="27">
        <f t="shared" si="16"/>
        <v>44916</v>
      </c>
      <c r="G106" s="10"/>
      <c r="H106" s="10"/>
      <c r="I106" s="10"/>
      <c r="J106" s="10"/>
    </row>
    <row r="107" spans="1:10" hidden="1" x14ac:dyDescent="0.2">
      <c r="A107" s="38">
        <v>47</v>
      </c>
      <c r="B107" s="11" t="s">
        <v>1096</v>
      </c>
      <c r="C107" s="88">
        <f t="shared" ref="C107:C108" si="17">D107-7</f>
        <v>44883</v>
      </c>
      <c r="D107" s="27">
        <f t="shared" si="8"/>
        <v>44890</v>
      </c>
      <c r="E107" s="27" t="s">
        <v>210</v>
      </c>
      <c r="F107" s="27">
        <f t="shared" si="16"/>
        <v>44923</v>
      </c>
      <c r="G107" s="10"/>
      <c r="H107" s="10"/>
      <c r="I107" s="10"/>
      <c r="J107" s="10"/>
    </row>
    <row r="108" spans="1:10" hidden="1" x14ac:dyDescent="0.2">
      <c r="A108" s="38">
        <v>48</v>
      </c>
      <c r="B108" s="11" t="s">
        <v>1105</v>
      </c>
      <c r="C108" s="88">
        <f t="shared" si="17"/>
        <v>44890</v>
      </c>
      <c r="D108" s="27">
        <f t="shared" si="8"/>
        <v>44897</v>
      </c>
      <c r="E108" s="27" t="s">
        <v>210</v>
      </c>
      <c r="F108" s="27">
        <f t="shared" si="16"/>
        <v>44930</v>
      </c>
      <c r="G108" s="10"/>
      <c r="H108" s="10"/>
      <c r="I108" s="10"/>
      <c r="J108" s="10"/>
    </row>
    <row r="109" spans="1:10" hidden="1" x14ac:dyDescent="0.2">
      <c r="A109" s="85">
        <v>49</v>
      </c>
      <c r="B109" s="14" t="s">
        <v>1111</v>
      </c>
      <c r="C109" s="89">
        <f>D109-7</f>
        <v>44897</v>
      </c>
      <c r="D109" s="29">
        <f t="shared" si="8"/>
        <v>44904</v>
      </c>
      <c r="E109" s="29" t="s">
        <v>210</v>
      </c>
      <c r="F109" s="29">
        <f t="shared" ref="F109:F114" si="18">D109+33</f>
        <v>44937</v>
      </c>
      <c r="G109" s="10"/>
      <c r="H109" s="10"/>
      <c r="I109" s="10"/>
      <c r="J109" s="10"/>
    </row>
    <row r="110" spans="1:10" hidden="1" x14ac:dyDescent="0.2">
      <c r="A110" s="85">
        <v>50</v>
      </c>
      <c r="B110" s="14" t="s">
        <v>1117</v>
      </c>
      <c r="C110" s="89">
        <f t="shared" ref="C110:C162" si="19">D110-7</f>
        <v>44904</v>
      </c>
      <c r="D110" s="29">
        <f t="shared" si="8"/>
        <v>44911</v>
      </c>
      <c r="E110" s="29" t="s">
        <v>210</v>
      </c>
      <c r="F110" s="29">
        <f t="shared" si="18"/>
        <v>44944</v>
      </c>
      <c r="G110" s="10"/>
      <c r="H110" s="10"/>
      <c r="I110" s="10"/>
      <c r="J110" s="10"/>
    </row>
    <row r="111" spans="1:10" hidden="1" x14ac:dyDescent="0.2">
      <c r="A111" s="85">
        <v>51</v>
      </c>
      <c r="B111" s="14" t="s">
        <v>1122</v>
      </c>
      <c r="C111" s="89">
        <f t="shared" si="19"/>
        <v>44911</v>
      </c>
      <c r="D111" s="29">
        <f t="shared" si="8"/>
        <v>44918</v>
      </c>
      <c r="E111" s="29" t="s">
        <v>210</v>
      </c>
      <c r="F111" s="29">
        <f t="shared" si="18"/>
        <v>44951</v>
      </c>
      <c r="G111" s="10"/>
      <c r="H111" s="10"/>
      <c r="I111" s="10"/>
      <c r="J111" s="10"/>
    </row>
    <row r="112" spans="1:10" hidden="1" x14ac:dyDescent="0.2">
      <c r="A112" s="85">
        <v>52</v>
      </c>
      <c r="B112" s="14" t="s">
        <v>1127</v>
      </c>
      <c r="C112" s="89">
        <f t="shared" si="19"/>
        <v>44918</v>
      </c>
      <c r="D112" s="29">
        <f t="shared" si="8"/>
        <v>44925</v>
      </c>
      <c r="E112" s="29" t="s">
        <v>210</v>
      </c>
      <c r="F112" s="29">
        <f t="shared" si="18"/>
        <v>44958</v>
      </c>
      <c r="G112" s="10"/>
      <c r="H112" s="10"/>
      <c r="I112" s="10"/>
      <c r="J112" s="10"/>
    </row>
    <row r="113" spans="1:10" hidden="1" x14ac:dyDescent="0.2">
      <c r="A113" s="85">
        <v>1</v>
      </c>
      <c r="B113" s="14" t="s">
        <v>1133</v>
      </c>
      <c r="C113" s="89">
        <f t="shared" si="19"/>
        <v>44925</v>
      </c>
      <c r="D113" s="29">
        <f t="shared" si="8"/>
        <v>44932</v>
      </c>
      <c r="E113" s="29" t="s">
        <v>210</v>
      </c>
      <c r="F113" s="29">
        <f t="shared" si="18"/>
        <v>44965</v>
      </c>
      <c r="G113" s="10"/>
      <c r="H113" s="10"/>
      <c r="I113" s="10"/>
      <c r="J113" s="10"/>
    </row>
    <row r="114" spans="1:10" hidden="1" x14ac:dyDescent="0.2">
      <c r="A114" s="85">
        <v>2</v>
      </c>
      <c r="B114" s="14" t="s">
        <v>1144</v>
      </c>
      <c r="C114" s="89">
        <f t="shared" si="19"/>
        <v>44932</v>
      </c>
      <c r="D114" s="29">
        <f t="shared" si="8"/>
        <v>44939</v>
      </c>
      <c r="E114" s="29" t="s">
        <v>210</v>
      </c>
      <c r="F114" s="29">
        <f t="shared" si="18"/>
        <v>44972</v>
      </c>
      <c r="G114" s="10"/>
      <c r="H114" s="10"/>
      <c r="I114" s="10"/>
      <c r="J114" s="10"/>
    </row>
    <row r="115" spans="1:10" hidden="1" x14ac:dyDescent="0.2">
      <c r="A115" s="85">
        <v>3</v>
      </c>
      <c r="B115" s="14" t="s">
        <v>1152</v>
      </c>
      <c r="C115" s="89">
        <f t="shared" si="19"/>
        <v>44939</v>
      </c>
      <c r="D115" s="29">
        <f t="shared" si="8"/>
        <v>44946</v>
      </c>
      <c r="E115" s="29" t="s">
        <v>210</v>
      </c>
      <c r="F115" s="29">
        <f t="shared" ref="F115" si="20">D115+33</f>
        <v>44979</v>
      </c>
      <c r="G115" s="10"/>
      <c r="H115" s="10"/>
      <c r="I115" s="10"/>
      <c r="J115" s="10"/>
    </row>
    <row r="116" spans="1:10" hidden="1" x14ac:dyDescent="0.2">
      <c r="A116" s="85">
        <v>4</v>
      </c>
      <c r="B116" s="14" t="s">
        <v>1158</v>
      </c>
      <c r="C116" s="89">
        <f t="shared" si="19"/>
        <v>44946</v>
      </c>
      <c r="D116" s="29">
        <f t="shared" si="8"/>
        <v>44953</v>
      </c>
      <c r="E116" s="29" t="s">
        <v>210</v>
      </c>
      <c r="F116" s="29">
        <f t="shared" ref="F116" si="21">D116+33</f>
        <v>44986</v>
      </c>
      <c r="G116" s="10"/>
      <c r="H116" s="10"/>
      <c r="I116" s="10"/>
      <c r="J116" s="10"/>
    </row>
    <row r="117" spans="1:10" hidden="1" x14ac:dyDescent="0.2">
      <c r="A117" s="85">
        <v>5</v>
      </c>
      <c r="B117" s="14" t="s">
        <v>1164</v>
      </c>
      <c r="C117" s="89">
        <f t="shared" si="19"/>
        <v>44953</v>
      </c>
      <c r="D117" s="29">
        <f t="shared" si="8"/>
        <v>44960</v>
      </c>
      <c r="E117" s="29" t="s">
        <v>210</v>
      </c>
      <c r="F117" s="29">
        <f t="shared" ref="F117" si="22">D117+33</f>
        <v>44993</v>
      </c>
      <c r="G117" s="10"/>
      <c r="H117" s="10"/>
      <c r="I117" s="10"/>
      <c r="J117" s="10"/>
    </row>
    <row r="118" spans="1:10" hidden="1" x14ac:dyDescent="0.2">
      <c r="A118" s="85">
        <v>6</v>
      </c>
      <c r="B118" s="14" t="s">
        <v>1175</v>
      </c>
      <c r="C118" s="89">
        <f t="shared" si="19"/>
        <v>44960</v>
      </c>
      <c r="D118" s="29">
        <f t="shared" si="8"/>
        <v>44967</v>
      </c>
      <c r="E118" s="29" t="s">
        <v>210</v>
      </c>
      <c r="F118" s="29">
        <f t="shared" ref="F118" si="23">D118+33</f>
        <v>45000</v>
      </c>
      <c r="G118" s="10"/>
      <c r="H118" s="10"/>
      <c r="I118" s="10"/>
      <c r="J118" s="10"/>
    </row>
    <row r="119" spans="1:10" hidden="1" x14ac:dyDescent="0.2">
      <c r="A119" s="85">
        <v>7</v>
      </c>
      <c r="B119" s="14" t="s">
        <v>1181</v>
      </c>
      <c r="C119" s="89">
        <f t="shared" si="19"/>
        <v>44967</v>
      </c>
      <c r="D119" s="29">
        <f t="shared" si="8"/>
        <v>44974</v>
      </c>
      <c r="E119" s="29" t="s">
        <v>210</v>
      </c>
      <c r="F119" s="29">
        <f t="shared" ref="F119" si="24">D119+33</f>
        <v>45007</v>
      </c>
      <c r="G119" s="10"/>
      <c r="H119" s="10"/>
      <c r="I119" s="10"/>
      <c r="J119" s="10"/>
    </row>
    <row r="120" spans="1:10" hidden="1" x14ac:dyDescent="0.2">
      <c r="A120" s="85">
        <v>8</v>
      </c>
      <c r="B120" s="14" t="s">
        <v>1188</v>
      </c>
      <c r="C120" s="89">
        <f t="shared" si="19"/>
        <v>44974</v>
      </c>
      <c r="D120" s="29">
        <f t="shared" si="8"/>
        <v>44981</v>
      </c>
      <c r="E120" s="29" t="s">
        <v>210</v>
      </c>
      <c r="F120" s="29">
        <f t="shared" ref="F120" si="25">D120+33</f>
        <v>45014</v>
      </c>
      <c r="G120" s="10"/>
      <c r="H120" s="10"/>
      <c r="I120" s="10"/>
      <c r="J120" s="10"/>
    </row>
    <row r="121" spans="1:10" hidden="1" x14ac:dyDescent="0.2">
      <c r="A121" s="85">
        <v>9</v>
      </c>
      <c r="B121" s="14" t="s">
        <v>1196</v>
      </c>
      <c r="C121" s="89">
        <f t="shared" si="19"/>
        <v>44981</v>
      </c>
      <c r="D121" s="29">
        <f t="shared" si="8"/>
        <v>44988</v>
      </c>
      <c r="E121" s="29" t="s">
        <v>210</v>
      </c>
      <c r="F121" s="29">
        <f t="shared" ref="F121" si="26">D121+33</f>
        <v>45021</v>
      </c>
      <c r="G121" s="10"/>
      <c r="H121" s="10"/>
      <c r="I121" s="10"/>
      <c r="J121" s="10"/>
    </row>
    <row r="122" spans="1:10" hidden="1" x14ac:dyDescent="0.2">
      <c r="A122" s="85">
        <v>10</v>
      </c>
      <c r="B122" s="14" t="s">
        <v>1206</v>
      </c>
      <c r="C122" s="89">
        <f t="shared" si="19"/>
        <v>44988</v>
      </c>
      <c r="D122" s="29">
        <f t="shared" si="8"/>
        <v>44995</v>
      </c>
      <c r="E122" s="29" t="s">
        <v>210</v>
      </c>
      <c r="F122" s="29">
        <f t="shared" ref="F122" si="27">D122+33</f>
        <v>45028</v>
      </c>
      <c r="G122" s="10"/>
      <c r="H122" s="10"/>
      <c r="I122" s="10"/>
      <c r="J122" s="10"/>
    </row>
    <row r="123" spans="1:10" hidden="1" x14ac:dyDescent="0.2">
      <c r="A123" s="85">
        <v>11</v>
      </c>
      <c r="B123" s="14" t="s">
        <v>1213</v>
      </c>
      <c r="C123" s="89">
        <f t="shared" si="19"/>
        <v>44995</v>
      </c>
      <c r="D123" s="29">
        <f t="shared" si="8"/>
        <v>45002</v>
      </c>
      <c r="E123" s="29" t="s">
        <v>210</v>
      </c>
      <c r="F123" s="29">
        <f t="shared" ref="F123" si="28">D123+33</f>
        <v>45035</v>
      </c>
      <c r="G123" s="10"/>
      <c r="H123" s="10"/>
      <c r="I123" s="10"/>
      <c r="J123" s="10"/>
    </row>
    <row r="124" spans="1:10" hidden="1" x14ac:dyDescent="0.2">
      <c r="A124" s="85">
        <v>12</v>
      </c>
      <c r="B124" s="14" t="s">
        <v>1221</v>
      </c>
      <c r="C124" s="89">
        <f t="shared" si="19"/>
        <v>45002</v>
      </c>
      <c r="D124" s="29">
        <f t="shared" si="8"/>
        <v>45009</v>
      </c>
      <c r="E124" s="29" t="s">
        <v>210</v>
      </c>
      <c r="F124" s="29">
        <f t="shared" ref="F124" si="29">D124+33</f>
        <v>45042</v>
      </c>
      <c r="G124" s="10"/>
      <c r="H124" s="10"/>
      <c r="I124" s="10"/>
      <c r="J124" s="10"/>
    </row>
    <row r="125" spans="1:10" hidden="1" x14ac:dyDescent="0.2">
      <c r="A125" s="85">
        <v>13</v>
      </c>
      <c r="B125" s="14" t="s">
        <v>1233</v>
      </c>
      <c r="C125" s="89">
        <f t="shared" si="19"/>
        <v>45009</v>
      </c>
      <c r="D125" s="29">
        <f t="shared" si="8"/>
        <v>45016</v>
      </c>
      <c r="E125" s="29" t="s">
        <v>210</v>
      </c>
      <c r="F125" s="29">
        <f t="shared" ref="F125" si="30">D125+33</f>
        <v>45049</v>
      </c>
      <c r="G125" s="10"/>
      <c r="H125" s="10"/>
      <c r="I125" s="10"/>
      <c r="J125" s="10"/>
    </row>
    <row r="126" spans="1:10" hidden="1" x14ac:dyDescent="0.2">
      <c r="A126" s="85">
        <v>14</v>
      </c>
      <c r="B126" s="14" t="s">
        <v>1238</v>
      </c>
      <c r="C126" s="89">
        <f t="shared" si="19"/>
        <v>45016</v>
      </c>
      <c r="D126" s="29">
        <f t="shared" si="8"/>
        <v>45023</v>
      </c>
      <c r="E126" s="29" t="s">
        <v>210</v>
      </c>
      <c r="F126" s="29">
        <f t="shared" ref="F126" si="31">D126+33</f>
        <v>45056</v>
      </c>
      <c r="G126" s="10"/>
      <c r="H126" s="10"/>
      <c r="I126" s="10"/>
      <c r="J126" s="10"/>
    </row>
    <row r="127" spans="1:10" hidden="1" x14ac:dyDescent="0.2">
      <c r="A127" s="85">
        <v>15</v>
      </c>
      <c r="B127" s="14" t="s">
        <v>1246</v>
      </c>
      <c r="C127" s="89">
        <f t="shared" si="19"/>
        <v>45023</v>
      </c>
      <c r="D127" s="29">
        <f t="shared" si="8"/>
        <v>45030</v>
      </c>
      <c r="E127" s="29" t="s">
        <v>210</v>
      </c>
      <c r="F127" s="29">
        <f t="shared" ref="F127" si="32">D127+33</f>
        <v>45063</v>
      </c>
      <c r="G127" s="10"/>
      <c r="H127" s="10"/>
      <c r="I127" s="10"/>
      <c r="J127" s="10"/>
    </row>
    <row r="128" spans="1:10" hidden="1" x14ac:dyDescent="0.2">
      <c r="A128" s="85">
        <v>16</v>
      </c>
      <c r="B128" s="14" t="s">
        <v>1254</v>
      </c>
      <c r="C128" s="89">
        <f t="shared" si="19"/>
        <v>45030</v>
      </c>
      <c r="D128" s="29">
        <f t="shared" si="8"/>
        <v>45037</v>
      </c>
      <c r="E128" s="29" t="s">
        <v>210</v>
      </c>
      <c r="F128" s="29">
        <f t="shared" ref="F128" si="33">D128+33</f>
        <v>45070</v>
      </c>
      <c r="G128" s="10"/>
      <c r="H128" s="10"/>
      <c r="I128" s="10"/>
      <c r="J128" s="10"/>
    </row>
    <row r="129" spans="1:10" hidden="1" x14ac:dyDescent="0.2">
      <c r="A129" s="85">
        <v>17</v>
      </c>
      <c r="B129" s="14" t="s">
        <v>1264</v>
      </c>
      <c r="C129" s="89">
        <f t="shared" si="19"/>
        <v>45037</v>
      </c>
      <c r="D129" s="29">
        <f t="shared" si="8"/>
        <v>45044</v>
      </c>
      <c r="E129" s="29" t="s">
        <v>210</v>
      </c>
      <c r="F129" s="29">
        <f t="shared" ref="F129" si="34">D129+33</f>
        <v>45077</v>
      </c>
      <c r="G129" s="10"/>
      <c r="H129" s="10"/>
      <c r="I129" s="10"/>
      <c r="J129" s="10"/>
    </row>
    <row r="130" spans="1:10" hidden="1" x14ac:dyDescent="0.2">
      <c r="A130" s="85">
        <v>18</v>
      </c>
      <c r="B130" s="14" t="s">
        <v>1291</v>
      </c>
      <c r="C130" s="89">
        <f t="shared" si="19"/>
        <v>45044</v>
      </c>
      <c r="D130" s="29">
        <f t="shared" si="8"/>
        <v>45051</v>
      </c>
      <c r="E130" s="29" t="s">
        <v>210</v>
      </c>
      <c r="F130" s="29">
        <f t="shared" ref="F130" si="35">D130+33</f>
        <v>45084</v>
      </c>
      <c r="G130" s="10"/>
      <c r="H130" s="10"/>
      <c r="I130" s="10"/>
      <c r="J130" s="10"/>
    </row>
    <row r="131" spans="1:10" hidden="1" x14ac:dyDescent="0.2">
      <c r="A131" s="85">
        <v>19</v>
      </c>
      <c r="B131" s="14" t="s">
        <v>1292</v>
      </c>
      <c r="C131" s="89">
        <f t="shared" si="19"/>
        <v>45051</v>
      </c>
      <c r="D131" s="29">
        <f t="shared" si="8"/>
        <v>45058</v>
      </c>
      <c r="E131" s="29" t="s">
        <v>210</v>
      </c>
      <c r="F131" s="29">
        <f t="shared" ref="F131" si="36">D131+33</f>
        <v>45091</v>
      </c>
      <c r="G131" s="10"/>
      <c r="H131" s="10"/>
      <c r="I131" s="10"/>
      <c r="J131" s="10"/>
    </row>
    <row r="132" spans="1:10" hidden="1" x14ac:dyDescent="0.2">
      <c r="A132" s="85">
        <v>20</v>
      </c>
      <c r="B132" s="14" t="s">
        <v>1282</v>
      </c>
      <c r="C132" s="89">
        <f t="shared" si="19"/>
        <v>45058</v>
      </c>
      <c r="D132" s="29">
        <f t="shared" si="8"/>
        <v>45065</v>
      </c>
      <c r="E132" s="29" t="s">
        <v>210</v>
      </c>
      <c r="F132" s="29">
        <f t="shared" ref="F132" si="37">D132+33</f>
        <v>45098</v>
      </c>
      <c r="G132" s="10"/>
      <c r="H132" s="10"/>
      <c r="I132" s="10"/>
      <c r="J132" s="10"/>
    </row>
    <row r="133" spans="1:10" hidden="1" x14ac:dyDescent="0.2">
      <c r="A133" s="85">
        <v>21</v>
      </c>
      <c r="B133" s="14" t="s">
        <v>1299</v>
      </c>
      <c r="C133" s="89">
        <f t="shared" si="19"/>
        <v>45065</v>
      </c>
      <c r="D133" s="29">
        <f t="shared" si="8"/>
        <v>45072</v>
      </c>
      <c r="E133" s="29" t="s">
        <v>210</v>
      </c>
      <c r="F133" s="29">
        <f t="shared" ref="F133" si="38">D133+33</f>
        <v>45105</v>
      </c>
      <c r="G133" s="10"/>
      <c r="H133" s="10"/>
      <c r="I133" s="10"/>
      <c r="J133" s="10"/>
    </row>
    <row r="134" spans="1:10" hidden="1" x14ac:dyDescent="0.2">
      <c r="A134" s="85">
        <v>22</v>
      </c>
      <c r="B134" s="14" t="s">
        <v>1309</v>
      </c>
      <c r="C134" s="89">
        <f t="shared" si="19"/>
        <v>45072</v>
      </c>
      <c r="D134" s="29">
        <f t="shared" si="8"/>
        <v>45079</v>
      </c>
      <c r="E134" s="29" t="s">
        <v>210</v>
      </c>
      <c r="F134" s="29">
        <f t="shared" ref="F134" si="39">D134+33</f>
        <v>45112</v>
      </c>
      <c r="G134" s="10"/>
      <c r="H134" s="10"/>
      <c r="I134" s="10"/>
      <c r="J134" s="10"/>
    </row>
    <row r="135" spans="1:10" hidden="1" x14ac:dyDescent="0.2">
      <c r="A135" s="85">
        <v>23</v>
      </c>
      <c r="B135" s="14" t="s">
        <v>1316</v>
      </c>
      <c r="C135" s="89">
        <f t="shared" si="19"/>
        <v>45079</v>
      </c>
      <c r="D135" s="29">
        <f t="shared" si="8"/>
        <v>45086</v>
      </c>
      <c r="E135" s="29" t="s">
        <v>210</v>
      </c>
      <c r="F135" s="29">
        <f t="shared" ref="F135" si="40">D135+33</f>
        <v>45119</v>
      </c>
      <c r="G135" s="10"/>
      <c r="H135" s="10"/>
      <c r="I135" s="10"/>
      <c r="J135" s="10"/>
    </row>
    <row r="136" spans="1:10" hidden="1" x14ac:dyDescent="0.2">
      <c r="A136" s="85">
        <v>24</v>
      </c>
      <c r="B136" s="14" t="s">
        <v>1341</v>
      </c>
      <c r="C136" s="89">
        <f t="shared" si="19"/>
        <v>45086</v>
      </c>
      <c r="D136" s="29">
        <f t="shared" si="8"/>
        <v>45093</v>
      </c>
      <c r="E136" s="29" t="s">
        <v>210</v>
      </c>
      <c r="F136" s="29">
        <f t="shared" ref="F136" si="41">D136+33</f>
        <v>45126</v>
      </c>
      <c r="G136" s="10"/>
      <c r="H136" s="10"/>
      <c r="I136" s="10"/>
      <c r="J136" s="10"/>
    </row>
    <row r="137" spans="1:10" hidden="1" x14ac:dyDescent="0.2">
      <c r="A137" s="85">
        <v>25</v>
      </c>
      <c r="B137" s="14" t="s">
        <v>1330</v>
      </c>
      <c r="C137" s="89">
        <f t="shared" si="19"/>
        <v>45093</v>
      </c>
      <c r="D137" s="29">
        <f t="shared" si="8"/>
        <v>45100</v>
      </c>
      <c r="E137" s="29" t="s">
        <v>210</v>
      </c>
      <c r="F137" s="29">
        <f t="shared" ref="F137" si="42">D137+33</f>
        <v>45133</v>
      </c>
      <c r="G137" s="10"/>
      <c r="H137" s="10"/>
      <c r="I137" s="10"/>
      <c r="J137" s="10"/>
    </row>
    <row r="138" spans="1:10" hidden="1" x14ac:dyDescent="0.2">
      <c r="A138" s="85">
        <v>26</v>
      </c>
      <c r="B138" s="14" t="s">
        <v>1342</v>
      </c>
      <c r="C138" s="89">
        <f t="shared" si="19"/>
        <v>45100</v>
      </c>
      <c r="D138" s="29">
        <f t="shared" si="8"/>
        <v>45107</v>
      </c>
      <c r="E138" s="29" t="s">
        <v>210</v>
      </c>
      <c r="F138" s="29">
        <f t="shared" ref="F138" si="43">D138+33</f>
        <v>45140</v>
      </c>
      <c r="G138" s="10"/>
      <c r="H138" s="10"/>
      <c r="I138" s="10"/>
      <c r="J138" s="10"/>
    </row>
    <row r="139" spans="1:10" hidden="1" x14ac:dyDescent="0.2">
      <c r="A139" s="85">
        <v>27</v>
      </c>
      <c r="B139" s="14" t="s">
        <v>1348</v>
      </c>
      <c r="C139" s="89">
        <f t="shared" si="19"/>
        <v>45107</v>
      </c>
      <c r="D139" s="29">
        <f t="shared" si="8"/>
        <v>45114</v>
      </c>
      <c r="E139" s="29" t="s">
        <v>210</v>
      </c>
      <c r="F139" s="29">
        <f t="shared" ref="F139" si="44">D139+33</f>
        <v>45147</v>
      </c>
      <c r="G139" s="10"/>
      <c r="H139" s="10"/>
      <c r="I139" s="10"/>
      <c r="J139" s="10"/>
    </row>
    <row r="140" spans="1:10" hidden="1" x14ac:dyDescent="0.2">
      <c r="A140" s="85">
        <v>28</v>
      </c>
      <c r="B140" s="14" t="s">
        <v>1386</v>
      </c>
      <c r="C140" s="89">
        <f t="shared" si="19"/>
        <v>45114</v>
      </c>
      <c r="D140" s="29">
        <f t="shared" si="8"/>
        <v>45121</v>
      </c>
      <c r="E140" s="29" t="s">
        <v>210</v>
      </c>
      <c r="F140" s="29">
        <f t="shared" ref="F140" si="45">D140+33</f>
        <v>45154</v>
      </c>
      <c r="G140" s="10"/>
      <c r="H140" s="10"/>
      <c r="I140" s="10"/>
      <c r="J140" s="10"/>
    </row>
    <row r="141" spans="1:10" hidden="1" x14ac:dyDescent="0.2">
      <c r="A141" s="85">
        <v>29</v>
      </c>
      <c r="B141" s="14" t="s">
        <v>1365</v>
      </c>
      <c r="C141" s="89">
        <f t="shared" si="19"/>
        <v>45121</v>
      </c>
      <c r="D141" s="29">
        <f t="shared" si="8"/>
        <v>45128</v>
      </c>
      <c r="E141" s="29" t="s">
        <v>210</v>
      </c>
      <c r="F141" s="29">
        <f t="shared" ref="F141" si="46">D141+33</f>
        <v>45161</v>
      </c>
      <c r="G141" s="10"/>
      <c r="H141" s="10"/>
      <c r="I141" s="10"/>
      <c r="J141" s="10"/>
    </row>
    <row r="142" spans="1:10" hidden="1" x14ac:dyDescent="0.2">
      <c r="A142" s="85">
        <v>30</v>
      </c>
      <c r="B142" s="14" t="s">
        <v>1375</v>
      </c>
      <c r="C142" s="89">
        <f t="shared" si="19"/>
        <v>45128</v>
      </c>
      <c r="D142" s="29">
        <f t="shared" si="8"/>
        <v>45135</v>
      </c>
      <c r="E142" s="29" t="s">
        <v>210</v>
      </c>
      <c r="F142" s="29">
        <f t="shared" ref="F142" si="47">D142+33</f>
        <v>45168</v>
      </c>
      <c r="G142" s="10"/>
      <c r="H142" s="10"/>
      <c r="I142" s="10"/>
      <c r="J142" s="10"/>
    </row>
    <row r="143" spans="1:10" hidden="1" x14ac:dyDescent="0.2">
      <c r="A143" s="85">
        <v>31</v>
      </c>
      <c r="B143" s="14" t="s">
        <v>1387</v>
      </c>
      <c r="C143" s="89">
        <f t="shared" si="19"/>
        <v>45135</v>
      </c>
      <c r="D143" s="29">
        <f t="shared" si="8"/>
        <v>45142</v>
      </c>
      <c r="E143" s="29" t="s">
        <v>210</v>
      </c>
      <c r="F143" s="29">
        <f t="shared" ref="F143" si="48">D143+33</f>
        <v>45175</v>
      </c>
      <c r="G143" s="10"/>
      <c r="H143" s="10"/>
      <c r="I143" s="10"/>
      <c r="J143" s="10"/>
    </row>
    <row r="144" spans="1:10" hidden="1" x14ac:dyDescent="0.2">
      <c r="A144" s="85">
        <v>32</v>
      </c>
      <c r="B144" s="14" t="s">
        <v>1393</v>
      </c>
      <c r="C144" s="89">
        <f t="shared" si="19"/>
        <v>45142</v>
      </c>
      <c r="D144" s="29">
        <f t="shared" si="8"/>
        <v>45149</v>
      </c>
      <c r="E144" s="29" t="s">
        <v>210</v>
      </c>
      <c r="F144" s="29">
        <f t="shared" ref="F144" si="49">D144+33</f>
        <v>45182</v>
      </c>
      <c r="G144" s="10"/>
      <c r="H144" s="10"/>
      <c r="I144" s="10"/>
      <c r="J144" s="10"/>
    </row>
    <row r="145" spans="1:10" hidden="1" x14ac:dyDescent="0.2">
      <c r="A145" s="85">
        <v>33</v>
      </c>
      <c r="B145" s="14" t="s">
        <v>1403</v>
      </c>
      <c r="C145" s="89">
        <f t="shared" si="19"/>
        <v>45149</v>
      </c>
      <c r="D145" s="29">
        <f t="shared" si="8"/>
        <v>45156</v>
      </c>
      <c r="E145" s="29" t="s">
        <v>210</v>
      </c>
      <c r="F145" s="29">
        <f t="shared" ref="F145" si="50">D145+33</f>
        <v>45189</v>
      </c>
      <c r="G145" s="10"/>
      <c r="H145" s="10"/>
      <c r="I145" s="10"/>
      <c r="J145" s="10"/>
    </row>
    <row r="146" spans="1:10" hidden="1" x14ac:dyDescent="0.2">
      <c r="A146" s="85">
        <v>34</v>
      </c>
      <c r="B146" s="14" t="s">
        <v>1412</v>
      </c>
      <c r="C146" s="89">
        <f t="shared" si="19"/>
        <v>45156</v>
      </c>
      <c r="D146" s="29">
        <f t="shared" si="8"/>
        <v>45163</v>
      </c>
      <c r="E146" s="29" t="s">
        <v>210</v>
      </c>
      <c r="F146" s="29">
        <f t="shared" ref="F146" si="51">D146+33</f>
        <v>45196</v>
      </c>
      <c r="G146" s="10"/>
      <c r="H146" s="10"/>
      <c r="I146" s="10"/>
      <c r="J146" s="10"/>
    </row>
    <row r="147" spans="1:10" hidden="1" x14ac:dyDescent="0.2">
      <c r="A147" s="85">
        <v>35</v>
      </c>
      <c r="B147" s="14" t="s">
        <v>1416</v>
      </c>
      <c r="C147" s="89">
        <f t="shared" si="19"/>
        <v>45163</v>
      </c>
      <c r="D147" s="29">
        <f t="shared" si="8"/>
        <v>45170</v>
      </c>
      <c r="E147" s="29" t="s">
        <v>210</v>
      </c>
      <c r="F147" s="29">
        <f t="shared" ref="F147" si="52">D147+33</f>
        <v>45203</v>
      </c>
      <c r="G147" s="10"/>
      <c r="H147" s="10"/>
      <c r="I147" s="10"/>
      <c r="J147" s="10"/>
    </row>
    <row r="148" spans="1:10" hidden="1" x14ac:dyDescent="0.2">
      <c r="A148" s="85">
        <v>36</v>
      </c>
      <c r="B148" s="14" t="s">
        <v>1425</v>
      </c>
      <c r="C148" s="89">
        <f t="shared" si="19"/>
        <v>45170</v>
      </c>
      <c r="D148" s="29">
        <f t="shared" si="8"/>
        <v>45177</v>
      </c>
      <c r="E148" s="29" t="s">
        <v>210</v>
      </c>
      <c r="F148" s="29">
        <f t="shared" ref="F148" si="53">D148+33</f>
        <v>45210</v>
      </c>
      <c r="G148" s="10"/>
      <c r="H148" s="10"/>
      <c r="I148" s="10"/>
      <c r="J148" s="10"/>
    </row>
    <row r="149" spans="1:10" hidden="1" x14ac:dyDescent="0.2">
      <c r="A149" s="85">
        <v>37</v>
      </c>
      <c r="B149" s="14" t="s">
        <v>1432</v>
      </c>
      <c r="C149" s="89">
        <f t="shared" si="19"/>
        <v>45177</v>
      </c>
      <c r="D149" s="29">
        <f t="shared" si="8"/>
        <v>45184</v>
      </c>
      <c r="E149" s="29" t="s">
        <v>210</v>
      </c>
      <c r="F149" s="29">
        <f t="shared" ref="F149" si="54">D149+33</f>
        <v>45217</v>
      </c>
      <c r="G149" s="10"/>
      <c r="H149" s="10"/>
      <c r="I149" s="10"/>
      <c r="J149" s="10"/>
    </row>
    <row r="150" spans="1:10" hidden="1" x14ac:dyDescent="0.2">
      <c r="A150" s="85">
        <v>38</v>
      </c>
      <c r="B150" s="14" t="s">
        <v>1439</v>
      </c>
      <c r="C150" s="89">
        <f t="shared" si="19"/>
        <v>45184</v>
      </c>
      <c r="D150" s="29">
        <f t="shared" si="8"/>
        <v>45191</v>
      </c>
      <c r="E150" s="29" t="s">
        <v>210</v>
      </c>
      <c r="F150" s="29">
        <f t="shared" ref="F150" si="55">D150+33</f>
        <v>45224</v>
      </c>
      <c r="G150" s="10"/>
      <c r="H150" s="10"/>
      <c r="I150" s="10"/>
      <c r="J150" s="10"/>
    </row>
    <row r="151" spans="1:10" hidden="1" x14ac:dyDescent="0.2">
      <c r="A151" s="85">
        <v>39</v>
      </c>
      <c r="B151" s="14" t="s">
        <v>1453</v>
      </c>
      <c r="C151" s="89">
        <f t="shared" si="19"/>
        <v>45191</v>
      </c>
      <c r="D151" s="29">
        <f t="shared" si="8"/>
        <v>45198</v>
      </c>
      <c r="E151" s="29" t="s">
        <v>210</v>
      </c>
      <c r="F151" s="29">
        <f t="shared" ref="F151" si="56">D151+33</f>
        <v>45231</v>
      </c>
      <c r="G151" s="10"/>
      <c r="H151" s="10"/>
      <c r="I151" s="10"/>
      <c r="J151" s="10"/>
    </row>
    <row r="152" spans="1:10" hidden="1" x14ac:dyDescent="0.2">
      <c r="A152" s="85">
        <v>40</v>
      </c>
      <c r="B152" s="14" t="s">
        <v>1462</v>
      </c>
      <c r="C152" s="89">
        <f t="shared" si="19"/>
        <v>45198</v>
      </c>
      <c r="D152" s="29">
        <f t="shared" si="8"/>
        <v>45205</v>
      </c>
      <c r="E152" s="29" t="s">
        <v>210</v>
      </c>
      <c r="F152" s="29">
        <f t="shared" ref="F152" si="57">D152+33</f>
        <v>45238</v>
      </c>
      <c r="G152" s="10"/>
      <c r="H152" s="10"/>
      <c r="I152" s="10"/>
      <c r="J152" s="10"/>
    </row>
    <row r="153" spans="1:10" hidden="1" x14ac:dyDescent="0.2">
      <c r="A153" s="85">
        <v>41</v>
      </c>
      <c r="B153" s="14" t="s">
        <v>1470</v>
      </c>
      <c r="C153" s="89">
        <f t="shared" si="19"/>
        <v>45205</v>
      </c>
      <c r="D153" s="29">
        <f t="shared" si="8"/>
        <v>45212</v>
      </c>
      <c r="E153" s="29" t="s">
        <v>210</v>
      </c>
      <c r="F153" s="29">
        <f t="shared" ref="F153" si="58">D153+33</f>
        <v>45245</v>
      </c>
      <c r="G153" s="10"/>
      <c r="H153" s="10"/>
      <c r="I153" s="10"/>
      <c r="J153" s="10"/>
    </row>
    <row r="154" spans="1:10" hidden="1" x14ac:dyDescent="0.2">
      <c r="A154" s="85">
        <v>42</v>
      </c>
      <c r="B154" s="14" t="s">
        <v>1479</v>
      </c>
      <c r="C154" s="89">
        <f t="shared" si="19"/>
        <v>45212</v>
      </c>
      <c r="D154" s="29">
        <f t="shared" si="8"/>
        <v>45219</v>
      </c>
      <c r="E154" s="29" t="s">
        <v>210</v>
      </c>
      <c r="F154" s="29">
        <f t="shared" ref="F154" si="59">D154+33</f>
        <v>45252</v>
      </c>
      <c r="G154" s="10"/>
      <c r="H154" s="10"/>
      <c r="I154" s="10"/>
      <c r="J154" s="10"/>
    </row>
    <row r="155" spans="1:10" hidden="1" x14ac:dyDescent="0.2">
      <c r="A155" s="85">
        <v>43</v>
      </c>
      <c r="B155" s="14" t="s">
        <v>1487</v>
      </c>
      <c r="C155" s="89">
        <f t="shared" si="19"/>
        <v>45219</v>
      </c>
      <c r="D155" s="29">
        <f t="shared" si="8"/>
        <v>45226</v>
      </c>
      <c r="E155" s="29" t="s">
        <v>210</v>
      </c>
      <c r="F155" s="29">
        <f t="shared" ref="F155" si="60">D155+33</f>
        <v>45259</v>
      </c>
      <c r="G155" s="10"/>
      <c r="H155" s="10"/>
      <c r="I155" s="10"/>
      <c r="J155" s="10"/>
    </row>
    <row r="156" spans="1:10" hidden="1" x14ac:dyDescent="0.2">
      <c r="A156" s="85">
        <v>44</v>
      </c>
      <c r="B156" s="14" t="s">
        <v>1495</v>
      </c>
      <c r="C156" s="89">
        <f t="shared" si="19"/>
        <v>45226</v>
      </c>
      <c r="D156" s="29">
        <f t="shared" si="8"/>
        <v>45233</v>
      </c>
      <c r="E156" s="29" t="s">
        <v>210</v>
      </c>
      <c r="F156" s="29">
        <f t="shared" ref="F156" si="61">D156+33</f>
        <v>45266</v>
      </c>
      <c r="G156" s="10"/>
      <c r="H156" s="10"/>
      <c r="I156" s="10"/>
      <c r="J156" s="10"/>
    </row>
    <row r="157" spans="1:10" hidden="1" x14ac:dyDescent="0.2">
      <c r="A157" s="85">
        <v>45</v>
      </c>
      <c r="B157" s="14" t="s">
        <v>1504</v>
      </c>
      <c r="C157" s="89">
        <f t="shared" si="19"/>
        <v>45233</v>
      </c>
      <c r="D157" s="29">
        <f t="shared" si="8"/>
        <v>45240</v>
      </c>
      <c r="E157" s="29" t="s">
        <v>210</v>
      </c>
      <c r="F157" s="29">
        <f t="shared" ref="F157" si="62">D157+33</f>
        <v>45273</v>
      </c>
      <c r="G157" s="10"/>
      <c r="H157" s="10"/>
      <c r="I157" s="10"/>
      <c r="J157" s="10"/>
    </row>
    <row r="158" spans="1:10" hidden="1" x14ac:dyDescent="0.2">
      <c r="A158" s="85">
        <v>46</v>
      </c>
      <c r="B158" s="14" t="s">
        <v>1509</v>
      </c>
      <c r="C158" s="89">
        <f t="shared" si="19"/>
        <v>45240</v>
      </c>
      <c r="D158" s="29">
        <f t="shared" si="8"/>
        <v>45247</v>
      </c>
      <c r="E158" s="29" t="s">
        <v>210</v>
      </c>
      <c r="F158" s="29">
        <f t="shared" ref="F158" si="63">D158+33</f>
        <v>45280</v>
      </c>
      <c r="G158" s="10"/>
      <c r="H158" s="10"/>
      <c r="I158" s="10"/>
      <c r="J158" s="10"/>
    </row>
    <row r="159" spans="1:10" hidden="1" x14ac:dyDescent="0.2">
      <c r="A159" s="85">
        <v>47</v>
      </c>
      <c r="B159" s="14" t="s">
        <v>1520</v>
      </c>
      <c r="C159" s="89">
        <f t="shared" si="19"/>
        <v>45247</v>
      </c>
      <c r="D159" s="29">
        <f t="shared" si="8"/>
        <v>45254</v>
      </c>
      <c r="E159" s="29" t="s">
        <v>210</v>
      </c>
      <c r="F159" s="29">
        <f t="shared" ref="F159:F160" si="64">D159+33</f>
        <v>45287</v>
      </c>
      <c r="G159" s="10"/>
      <c r="H159" s="10"/>
      <c r="I159" s="10"/>
      <c r="J159" s="10"/>
    </row>
    <row r="160" spans="1:10" hidden="1" x14ac:dyDescent="0.2">
      <c r="A160" s="85">
        <v>48</v>
      </c>
      <c r="B160" s="14" t="s">
        <v>1521</v>
      </c>
      <c r="C160" s="89">
        <f t="shared" si="19"/>
        <v>45254</v>
      </c>
      <c r="D160" s="29">
        <f t="shared" ref="D160:D171" si="65">D159+7</f>
        <v>45261</v>
      </c>
      <c r="E160" s="29" t="s">
        <v>210</v>
      </c>
      <c r="F160" s="29">
        <f t="shared" si="64"/>
        <v>45294</v>
      </c>
      <c r="G160" s="10"/>
      <c r="H160" s="10"/>
      <c r="I160" s="10"/>
      <c r="J160" s="10"/>
    </row>
    <row r="161" spans="1:10" hidden="1" x14ac:dyDescent="0.2">
      <c r="A161" s="85">
        <v>49</v>
      </c>
      <c r="B161" s="14" t="s">
        <v>1536</v>
      </c>
      <c r="C161" s="89">
        <f t="shared" si="19"/>
        <v>45261</v>
      </c>
      <c r="D161" s="29">
        <f t="shared" si="65"/>
        <v>45268</v>
      </c>
      <c r="E161" s="43" t="s">
        <v>210</v>
      </c>
      <c r="F161" s="29">
        <f t="shared" ref="F161" si="66">D161+33</f>
        <v>45301</v>
      </c>
      <c r="G161" s="10"/>
      <c r="H161" s="10"/>
      <c r="I161" s="10"/>
      <c r="J161" s="10"/>
    </row>
    <row r="162" spans="1:10" hidden="1" x14ac:dyDescent="0.2">
      <c r="A162" s="85">
        <v>50</v>
      </c>
      <c r="B162" s="14" t="s">
        <v>1543</v>
      </c>
      <c r="C162" s="28">
        <f t="shared" si="19"/>
        <v>45268</v>
      </c>
      <c r="D162" s="43">
        <f t="shared" si="65"/>
        <v>45275</v>
      </c>
      <c r="E162" s="29" t="s">
        <v>210</v>
      </c>
      <c r="F162" s="29">
        <f t="shared" ref="F162" si="67">D162+33</f>
        <v>45308</v>
      </c>
      <c r="G162" s="10"/>
      <c r="H162" s="10"/>
      <c r="I162" s="10"/>
      <c r="J162" s="10"/>
    </row>
    <row r="163" spans="1:10" hidden="1" x14ac:dyDescent="0.2">
      <c r="A163" s="85">
        <v>51</v>
      </c>
      <c r="B163" s="14" t="s">
        <v>1550</v>
      </c>
      <c r="C163" s="89">
        <f>D163-7</f>
        <v>45275</v>
      </c>
      <c r="D163" s="29">
        <f t="shared" si="65"/>
        <v>45282</v>
      </c>
      <c r="E163" s="43" t="s">
        <v>210</v>
      </c>
      <c r="F163" s="29">
        <f t="shared" ref="F163" si="68">D163+33</f>
        <v>45315</v>
      </c>
      <c r="G163" s="10"/>
      <c r="H163" s="10"/>
      <c r="I163" s="10"/>
      <c r="J163" s="10"/>
    </row>
    <row r="164" spans="1:10" hidden="1" x14ac:dyDescent="0.2">
      <c r="A164" s="85">
        <v>52</v>
      </c>
      <c r="B164" s="14" t="s">
        <v>1562</v>
      </c>
      <c r="C164" s="28">
        <f t="shared" ref="C164:C171" si="69">D164-7</f>
        <v>45282</v>
      </c>
      <c r="D164" s="43">
        <f t="shared" si="65"/>
        <v>45289</v>
      </c>
      <c r="E164" s="29" t="s">
        <v>210</v>
      </c>
      <c r="F164" s="29">
        <f t="shared" ref="F164" si="70">D164+33</f>
        <v>45322</v>
      </c>
      <c r="G164" s="10"/>
      <c r="H164" s="10"/>
      <c r="I164" s="10"/>
    </row>
    <row r="165" spans="1:10" hidden="1" x14ac:dyDescent="0.2">
      <c r="A165" s="85">
        <v>1</v>
      </c>
      <c r="B165" s="14" t="s">
        <v>1570</v>
      </c>
      <c r="C165" s="89">
        <f t="shared" si="69"/>
        <v>45289</v>
      </c>
      <c r="D165" s="29">
        <f t="shared" si="65"/>
        <v>45296</v>
      </c>
      <c r="E165" s="43" t="s">
        <v>210</v>
      </c>
      <c r="F165" s="29">
        <f t="shared" ref="F165" si="71">D165+33</f>
        <v>45329</v>
      </c>
      <c r="G165" s="10"/>
      <c r="H165" s="10"/>
      <c r="I165" s="10"/>
    </row>
    <row r="166" spans="1:10" hidden="1" x14ac:dyDescent="0.2">
      <c r="A166" s="85">
        <v>2</v>
      </c>
      <c r="B166" s="14" t="s">
        <v>1581</v>
      </c>
      <c r="C166" s="89">
        <f t="shared" si="69"/>
        <v>45296</v>
      </c>
      <c r="D166" s="29">
        <f t="shared" si="65"/>
        <v>45303</v>
      </c>
      <c r="E166" s="43" t="s">
        <v>210</v>
      </c>
      <c r="F166" s="29">
        <f t="shared" ref="F166:F171" si="72">D166+35</f>
        <v>45338</v>
      </c>
      <c r="G166" s="10"/>
      <c r="H166" s="10"/>
      <c r="I166" s="10"/>
      <c r="J166" s="10"/>
    </row>
    <row r="167" spans="1:10" hidden="1" x14ac:dyDescent="0.2">
      <c r="A167" s="85">
        <v>3</v>
      </c>
      <c r="B167" s="14" t="s">
        <v>1589</v>
      </c>
      <c r="C167" s="28">
        <f t="shared" si="69"/>
        <v>45303</v>
      </c>
      <c r="D167" s="43">
        <f t="shared" si="65"/>
        <v>45310</v>
      </c>
      <c r="E167" s="29" t="s">
        <v>210</v>
      </c>
      <c r="F167" s="29">
        <f t="shared" si="72"/>
        <v>45345</v>
      </c>
      <c r="G167" s="10"/>
      <c r="H167" s="10"/>
      <c r="I167" s="10"/>
      <c r="J167" s="10"/>
    </row>
    <row r="168" spans="1:10" hidden="1" x14ac:dyDescent="0.2">
      <c r="A168" s="85">
        <v>4</v>
      </c>
      <c r="B168" s="14" t="s">
        <v>1596</v>
      </c>
      <c r="C168" s="89">
        <f t="shared" si="69"/>
        <v>45310</v>
      </c>
      <c r="D168" s="29">
        <f t="shared" si="65"/>
        <v>45317</v>
      </c>
      <c r="E168" s="43" t="s">
        <v>210</v>
      </c>
      <c r="F168" s="29">
        <f t="shared" si="72"/>
        <v>45352</v>
      </c>
      <c r="G168" s="10"/>
      <c r="H168" s="10"/>
      <c r="I168" s="10"/>
      <c r="J168" s="10"/>
    </row>
    <row r="169" spans="1:10" hidden="1" x14ac:dyDescent="0.2">
      <c r="A169" s="85">
        <v>5</v>
      </c>
      <c r="B169" s="14" t="s">
        <v>1603</v>
      </c>
      <c r="C169" s="89">
        <f t="shared" si="69"/>
        <v>45317</v>
      </c>
      <c r="D169" s="29">
        <f t="shared" si="65"/>
        <v>45324</v>
      </c>
      <c r="E169" s="43" t="s">
        <v>210</v>
      </c>
      <c r="F169" s="29">
        <f t="shared" si="72"/>
        <v>45359</v>
      </c>
      <c r="G169" s="10"/>
      <c r="H169" s="10"/>
      <c r="I169" s="10"/>
      <c r="J169" s="10"/>
    </row>
    <row r="170" spans="1:10" hidden="1" x14ac:dyDescent="0.2">
      <c r="A170" s="85">
        <v>6</v>
      </c>
      <c r="B170" s="14" t="s">
        <v>1611</v>
      </c>
      <c r="C170" s="89">
        <f t="shared" si="69"/>
        <v>45324</v>
      </c>
      <c r="D170" s="29">
        <f t="shared" si="65"/>
        <v>45331</v>
      </c>
      <c r="E170" s="43" t="s">
        <v>210</v>
      </c>
      <c r="F170" s="29">
        <f t="shared" si="72"/>
        <v>45366</v>
      </c>
      <c r="G170" s="10"/>
      <c r="H170" s="10"/>
      <c r="I170" s="10"/>
      <c r="J170" s="10"/>
    </row>
    <row r="171" spans="1:10" hidden="1" x14ac:dyDescent="0.2">
      <c r="A171" s="103">
        <v>7</v>
      </c>
      <c r="B171" s="16" t="s">
        <v>7</v>
      </c>
      <c r="C171" s="164">
        <f t="shared" si="69"/>
        <v>45331</v>
      </c>
      <c r="D171" s="165">
        <f t="shared" si="65"/>
        <v>45338</v>
      </c>
      <c r="E171" s="166" t="s">
        <v>210</v>
      </c>
      <c r="F171" s="165">
        <f t="shared" si="72"/>
        <v>45373</v>
      </c>
      <c r="G171" s="10"/>
      <c r="H171" s="10"/>
      <c r="I171" s="10"/>
      <c r="J171" s="10"/>
    </row>
    <row r="172" spans="1:10" hidden="1" x14ac:dyDescent="0.2">
      <c r="A172" s="25"/>
      <c r="B172" s="5"/>
      <c r="C172" s="82"/>
      <c r="D172" s="39"/>
      <c r="E172" s="39"/>
      <c r="F172" s="39"/>
      <c r="G172" s="10"/>
      <c r="H172" s="10"/>
      <c r="I172" s="10"/>
      <c r="J172" s="10"/>
    </row>
    <row r="173" spans="1:10" x14ac:dyDescent="0.2">
      <c r="A173" s="357" t="s">
        <v>436</v>
      </c>
      <c r="B173" s="270" t="s">
        <v>2537</v>
      </c>
      <c r="C173" s="270"/>
      <c r="D173" s="271"/>
      <c r="E173" s="39"/>
      <c r="F173" s="39"/>
      <c r="G173" s="10"/>
      <c r="H173" s="10"/>
      <c r="I173" s="10"/>
      <c r="J173" s="10"/>
    </row>
    <row r="174" spans="1:10" x14ac:dyDescent="0.2">
      <c r="A174" s="386" t="s">
        <v>435</v>
      </c>
      <c r="B174" s="356" t="s">
        <v>2538</v>
      </c>
      <c r="C174" s="356"/>
      <c r="D174" s="387"/>
      <c r="E174" s="39"/>
      <c r="F174" s="39"/>
      <c r="G174" s="10"/>
      <c r="H174" s="10"/>
      <c r="I174" s="10"/>
      <c r="J174" s="10"/>
    </row>
    <row r="175" spans="1:10" x14ac:dyDescent="0.2">
      <c r="A175" s="358" t="s">
        <v>437</v>
      </c>
      <c r="B175" s="354" t="s">
        <v>2651</v>
      </c>
      <c r="C175" s="354"/>
      <c r="D175" s="355"/>
      <c r="E175" s="39"/>
      <c r="F175" s="39"/>
      <c r="G175" s="10"/>
      <c r="H175" s="10"/>
      <c r="I175" s="10"/>
      <c r="J175" s="10"/>
    </row>
    <row r="176" spans="1:10" ht="6" customHeight="1" x14ac:dyDescent="0.2">
      <c r="A176" s="25"/>
      <c r="B176" s="5"/>
      <c r="C176" s="82"/>
      <c r="D176" s="39"/>
      <c r="E176" s="39"/>
      <c r="F176" s="39"/>
      <c r="G176" s="10"/>
      <c r="H176" s="10"/>
      <c r="I176" s="10"/>
      <c r="J176" s="10"/>
    </row>
    <row r="177" spans="1:10" ht="16" x14ac:dyDescent="0.2">
      <c r="A177" s="209" t="s">
        <v>434</v>
      </c>
      <c r="B177" s="209" t="s">
        <v>431</v>
      </c>
      <c r="C177" s="209" t="s">
        <v>0</v>
      </c>
      <c r="D177" s="209" t="s">
        <v>6</v>
      </c>
      <c r="E177" s="209" t="s">
        <v>3</v>
      </c>
      <c r="F177" s="209" t="s">
        <v>1</v>
      </c>
      <c r="G177" s="209" t="s">
        <v>2424</v>
      </c>
      <c r="H177" s="436" t="s">
        <v>2712</v>
      </c>
      <c r="I177" s="209" t="s">
        <v>2425</v>
      </c>
      <c r="J177" s="209" t="s">
        <v>2426</v>
      </c>
    </row>
    <row r="178" spans="1:10" hidden="1" x14ac:dyDescent="0.2">
      <c r="A178" s="86">
        <v>2</v>
      </c>
      <c r="B178" s="11" t="s">
        <v>460</v>
      </c>
      <c r="C178" s="88" t="e">
        <f t="shared" ref="C178:C195" si="73">F178-7</f>
        <v>#REF!</v>
      </c>
      <c r="D178" s="88"/>
      <c r="E178" s="27" t="e">
        <f>#REF!+7</f>
        <v>#REF!</v>
      </c>
      <c r="F178" s="27" t="e">
        <f>#REF!+7</f>
        <v>#REF!</v>
      </c>
      <c r="G178" s="27" t="e">
        <f>F178+30</f>
        <v>#REF!</v>
      </c>
      <c r="H178" s="27" t="e">
        <f t="shared" ref="H178:H195" si="74">F178+32</f>
        <v>#REF!</v>
      </c>
      <c r="I178" s="27" t="e">
        <f>F178+32</f>
        <v>#REF!</v>
      </c>
      <c r="J178" s="27" t="e">
        <f>F178+34</f>
        <v>#REF!</v>
      </c>
    </row>
    <row r="179" spans="1:10" hidden="1" x14ac:dyDescent="0.2">
      <c r="A179" s="87">
        <v>3</v>
      </c>
      <c r="B179" s="14" t="s">
        <v>461</v>
      </c>
      <c r="C179" s="89" t="e">
        <f t="shared" si="73"/>
        <v>#REF!</v>
      </c>
      <c r="D179" s="89"/>
      <c r="E179" s="29" t="e">
        <f>E178+7</f>
        <v>#REF!</v>
      </c>
      <c r="F179" s="29" t="e">
        <f>F178+7</f>
        <v>#REF!</v>
      </c>
      <c r="G179" s="29" t="e">
        <f>F179+30</f>
        <v>#REF!</v>
      </c>
      <c r="H179" s="29" t="e">
        <f t="shared" si="74"/>
        <v>#REF!</v>
      </c>
      <c r="I179" s="29" t="e">
        <f>F179+32</f>
        <v>#REF!</v>
      </c>
      <c r="J179" s="29" t="e">
        <f>F179+34</f>
        <v>#REF!</v>
      </c>
    </row>
    <row r="180" spans="1:10" hidden="1" x14ac:dyDescent="0.2">
      <c r="A180" s="55">
        <v>4</v>
      </c>
      <c r="B180" s="33" t="s">
        <v>467</v>
      </c>
      <c r="C180" s="26">
        <f t="shared" si="73"/>
        <v>44217</v>
      </c>
      <c r="D180" s="26"/>
      <c r="E180" s="27">
        <v>44222</v>
      </c>
      <c r="F180" s="27">
        <v>44224</v>
      </c>
      <c r="G180" s="27">
        <f>F180+30</f>
        <v>44254</v>
      </c>
      <c r="H180" s="27">
        <f t="shared" si="74"/>
        <v>44256</v>
      </c>
      <c r="I180" s="27">
        <f>F180+32</f>
        <v>44256</v>
      </c>
      <c r="J180" s="27">
        <f>F180+34</f>
        <v>44258</v>
      </c>
    </row>
    <row r="181" spans="1:10" hidden="1" x14ac:dyDescent="0.2">
      <c r="A181" s="86">
        <v>5</v>
      </c>
      <c r="B181" s="33" t="s">
        <v>512</v>
      </c>
      <c r="C181" s="88">
        <f t="shared" si="73"/>
        <v>44224</v>
      </c>
      <c r="D181" s="88"/>
      <c r="E181" s="27">
        <f>E180+7</f>
        <v>44229</v>
      </c>
      <c r="F181" s="27">
        <f>F180+7</f>
        <v>44231</v>
      </c>
      <c r="G181" s="27">
        <f>F181+30</f>
        <v>44261</v>
      </c>
      <c r="H181" s="27">
        <f t="shared" si="74"/>
        <v>44263</v>
      </c>
      <c r="I181" s="27">
        <f>F181+32</f>
        <v>44263</v>
      </c>
      <c r="J181" s="27">
        <f>F181+34</f>
        <v>44265</v>
      </c>
    </row>
    <row r="182" spans="1:10" hidden="1" x14ac:dyDescent="0.2">
      <c r="A182" s="86">
        <v>6</v>
      </c>
      <c r="B182" s="11" t="s">
        <v>476</v>
      </c>
      <c r="C182" s="88">
        <f t="shared" si="73"/>
        <v>44233</v>
      </c>
      <c r="D182" s="88"/>
      <c r="E182" s="27">
        <f>E181+9</f>
        <v>44238</v>
      </c>
      <c r="F182" s="27">
        <f>F181+9</f>
        <v>44240</v>
      </c>
      <c r="G182" s="27">
        <f t="shared" ref="G182:G195" si="75">F182+28</f>
        <v>44268</v>
      </c>
      <c r="H182" s="27">
        <f t="shared" si="74"/>
        <v>44272</v>
      </c>
      <c r="I182" s="27">
        <f t="shared" ref="I182:I195" si="76">F182+30</f>
        <v>44270</v>
      </c>
      <c r="J182" s="27">
        <f t="shared" ref="J182:J195" si="77">F182+32</f>
        <v>44272</v>
      </c>
    </row>
    <row r="183" spans="1:10" hidden="1" x14ac:dyDescent="0.2">
      <c r="A183" s="86">
        <v>7</v>
      </c>
      <c r="B183" s="11" t="s">
        <v>486</v>
      </c>
      <c r="C183" s="88">
        <f t="shared" si="73"/>
        <v>44240</v>
      </c>
      <c r="D183" s="88"/>
      <c r="E183" s="27">
        <f>E182+7</f>
        <v>44245</v>
      </c>
      <c r="F183" s="27">
        <f>F182+7</f>
        <v>44247</v>
      </c>
      <c r="G183" s="27">
        <f t="shared" si="75"/>
        <v>44275</v>
      </c>
      <c r="H183" s="27">
        <f t="shared" si="74"/>
        <v>44279</v>
      </c>
      <c r="I183" s="27">
        <f t="shared" si="76"/>
        <v>44277</v>
      </c>
      <c r="J183" s="27">
        <f t="shared" si="77"/>
        <v>44279</v>
      </c>
    </row>
    <row r="184" spans="1:10" hidden="1" x14ac:dyDescent="0.2">
      <c r="A184" s="86">
        <v>8</v>
      </c>
      <c r="B184" s="11" t="s">
        <v>493</v>
      </c>
      <c r="C184" s="88">
        <f t="shared" si="73"/>
        <v>44247</v>
      </c>
      <c r="D184" s="88"/>
      <c r="E184" s="27">
        <f>E183+7</f>
        <v>44252</v>
      </c>
      <c r="F184" s="27">
        <f>F183+7</f>
        <v>44254</v>
      </c>
      <c r="G184" s="27">
        <f t="shared" si="75"/>
        <v>44282</v>
      </c>
      <c r="H184" s="27">
        <f t="shared" si="74"/>
        <v>44286</v>
      </c>
      <c r="I184" s="27">
        <f t="shared" si="76"/>
        <v>44284</v>
      </c>
      <c r="J184" s="27">
        <f t="shared" si="77"/>
        <v>44286</v>
      </c>
    </row>
    <row r="185" spans="1:10" hidden="1" x14ac:dyDescent="0.2">
      <c r="A185" s="86">
        <v>9</v>
      </c>
      <c r="B185" s="11" t="s">
        <v>499</v>
      </c>
      <c r="C185" s="88">
        <f t="shared" si="73"/>
        <v>44252</v>
      </c>
      <c r="D185" s="88"/>
      <c r="E185" s="27" t="s">
        <v>210</v>
      </c>
      <c r="F185" s="27">
        <v>44259</v>
      </c>
      <c r="G185" s="27">
        <f t="shared" si="75"/>
        <v>44287</v>
      </c>
      <c r="H185" s="27">
        <f t="shared" si="74"/>
        <v>44291</v>
      </c>
      <c r="I185" s="27">
        <f t="shared" si="76"/>
        <v>44289</v>
      </c>
      <c r="J185" s="27">
        <f t="shared" si="77"/>
        <v>44291</v>
      </c>
    </row>
    <row r="186" spans="1:10" hidden="1" x14ac:dyDescent="0.2">
      <c r="A186" s="86">
        <v>10</v>
      </c>
      <c r="B186" s="11" t="s">
        <v>509</v>
      </c>
      <c r="C186" s="88">
        <f t="shared" si="73"/>
        <v>44258</v>
      </c>
      <c r="D186" s="88"/>
      <c r="E186" s="27">
        <v>44268</v>
      </c>
      <c r="F186" s="27">
        <f>F185+6</f>
        <v>44265</v>
      </c>
      <c r="G186" s="27">
        <f t="shared" si="75"/>
        <v>44293</v>
      </c>
      <c r="H186" s="27">
        <f t="shared" si="74"/>
        <v>44297</v>
      </c>
      <c r="I186" s="27">
        <f t="shared" si="76"/>
        <v>44295</v>
      </c>
      <c r="J186" s="27">
        <f t="shared" si="77"/>
        <v>44297</v>
      </c>
    </row>
    <row r="187" spans="1:10" hidden="1" x14ac:dyDescent="0.2">
      <c r="A187" s="86">
        <v>11</v>
      </c>
      <c r="B187" s="11" t="s">
        <v>516</v>
      </c>
      <c r="C187" s="88">
        <f t="shared" si="73"/>
        <v>44266</v>
      </c>
      <c r="D187" s="88"/>
      <c r="E187" s="27" t="s">
        <v>210</v>
      </c>
      <c r="F187" s="27">
        <f>F186+8</f>
        <v>44273</v>
      </c>
      <c r="G187" s="27">
        <f t="shared" si="75"/>
        <v>44301</v>
      </c>
      <c r="H187" s="27">
        <f t="shared" si="74"/>
        <v>44305</v>
      </c>
      <c r="I187" s="27">
        <f t="shared" si="76"/>
        <v>44303</v>
      </c>
      <c r="J187" s="27">
        <f t="shared" si="77"/>
        <v>44305</v>
      </c>
    </row>
    <row r="188" spans="1:10" hidden="1" x14ac:dyDescent="0.2">
      <c r="A188" s="38">
        <v>12</v>
      </c>
      <c r="B188" s="11" t="s">
        <v>529</v>
      </c>
      <c r="C188" s="88">
        <f t="shared" si="73"/>
        <v>44273</v>
      </c>
      <c r="D188" s="88"/>
      <c r="E188" s="27">
        <v>44285</v>
      </c>
      <c r="F188" s="27">
        <f>F187+7</f>
        <v>44280</v>
      </c>
      <c r="G188" s="27">
        <f t="shared" si="75"/>
        <v>44308</v>
      </c>
      <c r="H188" s="27">
        <f t="shared" si="74"/>
        <v>44312</v>
      </c>
      <c r="I188" s="27">
        <f t="shared" si="76"/>
        <v>44310</v>
      </c>
      <c r="J188" s="27">
        <f t="shared" si="77"/>
        <v>44312</v>
      </c>
    </row>
    <row r="189" spans="1:10" hidden="1" x14ac:dyDescent="0.2">
      <c r="A189" s="38">
        <v>13</v>
      </c>
      <c r="B189" s="11" t="s">
        <v>565</v>
      </c>
      <c r="C189" s="88">
        <f t="shared" si="73"/>
        <v>44280</v>
      </c>
      <c r="D189" s="88"/>
      <c r="E189" s="27">
        <f t="shared" ref="E189:F192" si="78">E188+7</f>
        <v>44292</v>
      </c>
      <c r="F189" s="27">
        <f t="shared" si="78"/>
        <v>44287</v>
      </c>
      <c r="G189" s="27">
        <f t="shared" si="75"/>
        <v>44315</v>
      </c>
      <c r="H189" s="27">
        <f t="shared" si="74"/>
        <v>44319</v>
      </c>
      <c r="I189" s="27">
        <f t="shared" si="76"/>
        <v>44317</v>
      </c>
      <c r="J189" s="27">
        <f t="shared" si="77"/>
        <v>44319</v>
      </c>
    </row>
    <row r="190" spans="1:10" hidden="1" x14ac:dyDescent="0.2">
      <c r="A190" s="85">
        <v>14</v>
      </c>
      <c r="B190" s="14" t="s">
        <v>536</v>
      </c>
      <c r="C190" s="89">
        <f t="shared" si="73"/>
        <v>44287</v>
      </c>
      <c r="D190" s="89"/>
      <c r="E190" s="29">
        <f t="shared" si="78"/>
        <v>44299</v>
      </c>
      <c r="F190" s="29">
        <f t="shared" si="78"/>
        <v>44294</v>
      </c>
      <c r="G190" s="29">
        <f t="shared" si="75"/>
        <v>44322</v>
      </c>
      <c r="H190" s="29">
        <f t="shared" si="74"/>
        <v>44326</v>
      </c>
      <c r="I190" s="29">
        <f t="shared" si="76"/>
        <v>44324</v>
      </c>
      <c r="J190" s="29">
        <f t="shared" si="77"/>
        <v>44326</v>
      </c>
    </row>
    <row r="191" spans="1:10" hidden="1" x14ac:dyDescent="0.2">
      <c r="A191" s="85">
        <v>15</v>
      </c>
      <c r="B191" s="14" t="s">
        <v>582</v>
      </c>
      <c r="C191" s="89">
        <f t="shared" si="73"/>
        <v>44294</v>
      </c>
      <c r="D191" s="89"/>
      <c r="E191" s="29">
        <f t="shared" si="78"/>
        <v>44306</v>
      </c>
      <c r="F191" s="29">
        <f t="shared" si="78"/>
        <v>44301</v>
      </c>
      <c r="G191" s="29">
        <f t="shared" si="75"/>
        <v>44329</v>
      </c>
      <c r="H191" s="29">
        <f t="shared" si="74"/>
        <v>44333</v>
      </c>
      <c r="I191" s="29">
        <f t="shared" si="76"/>
        <v>44331</v>
      </c>
      <c r="J191" s="29">
        <f t="shared" si="77"/>
        <v>44333</v>
      </c>
    </row>
    <row r="192" spans="1:10" hidden="1" x14ac:dyDescent="0.2">
      <c r="A192" s="85">
        <v>16</v>
      </c>
      <c r="B192" s="14" t="s">
        <v>587</v>
      </c>
      <c r="C192" s="89">
        <f t="shared" si="73"/>
        <v>44301</v>
      </c>
      <c r="D192" s="89"/>
      <c r="E192" s="29">
        <f t="shared" si="78"/>
        <v>44313</v>
      </c>
      <c r="F192" s="29">
        <f t="shared" si="78"/>
        <v>44308</v>
      </c>
      <c r="G192" s="29">
        <f t="shared" si="75"/>
        <v>44336</v>
      </c>
      <c r="H192" s="29">
        <f t="shared" si="74"/>
        <v>44340</v>
      </c>
      <c r="I192" s="29">
        <f t="shared" si="76"/>
        <v>44338</v>
      </c>
      <c r="J192" s="29">
        <f t="shared" si="77"/>
        <v>44340</v>
      </c>
    </row>
    <row r="193" spans="1:10" hidden="1" x14ac:dyDescent="0.2">
      <c r="A193" s="85">
        <v>17</v>
      </c>
      <c r="B193" s="14" t="s">
        <v>556</v>
      </c>
      <c r="C193" s="89">
        <f t="shared" si="73"/>
        <v>44310</v>
      </c>
      <c r="D193" s="29">
        <v>44319</v>
      </c>
      <c r="E193" s="29" t="s">
        <v>210</v>
      </c>
      <c r="F193" s="29">
        <f>F192+9</f>
        <v>44317</v>
      </c>
      <c r="G193" s="29">
        <f t="shared" si="75"/>
        <v>44345</v>
      </c>
      <c r="H193" s="29">
        <f t="shared" si="74"/>
        <v>44349</v>
      </c>
      <c r="I193" s="29">
        <f t="shared" si="76"/>
        <v>44347</v>
      </c>
      <c r="J193" s="29">
        <f t="shared" si="77"/>
        <v>44349</v>
      </c>
    </row>
    <row r="194" spans="1:10" hidden="1" x14ac:dyDescent="0.2">
      <c r="A194" s="85">
        <v>18</v>
      </c>
      <c r="B194" s="14" t="s">
        <v>598</v>
      </c>
      <c r="C194" s="89">
        <f t="shared" si="73"/>
        <v>44317</v>
      </c>
      <c r="D194" s="29" t="s">
        <v>210</v>
      </c>
      <c r="E194" s="29" t="s">
        <v>210</v>
      </c>
      <c r="F194" s="29">
        <f>F193+7</f>
        <v>44324</v>
      </c>
      <c r="G194" s="29">
        <f t="shared" si="75"/>
        <v>44352</v>
      </c>
      <c r="H194" s="29">
        <f t="shared" si="74"/>
        <v>44356</v>
      </c>
      <c r="I194" s="29">
        <f t="shared" si="76"/>
        <v>44354</v>
      </c>
      <c r="J194" s="29">
        <f t="shared" si="77"/>
        <v>44356</v>
      </c>
    </row>
    <row r="195" spans="1:10" hidden="1" x14ac:dyDescent="0.2">
      <c r="A195" s="85">
        <v>19</v>
      </c>
      <c r="B195" s="14" t="s">
        <v>591</v>
      </c>
      <c r="C195" s="89">
        <f t="shared" si="73"/>
        <v>44321</v>
      </c>
      <c r="D195" s="29">
        <f>D193+5</f>
        <v>44324</v>
      </c>
      <c r="E195" s="29">
        <f>E192+12</f>
        <v>44325</v>
      </c>
      <c r="F195" s="29">
        <f>F194+4</f>
        <v>44328</v>
      </c>
      <c r="G195" s="29">
        <f t="shared" si="75"/>
        <v>44356</v>
      </c>
      <c r="H195" s="29">
        <f t="shared" si="74"/>
        <v>44360</v>
      </c>
      <c r="I195" s="29">
        <f t="shared" si="76"/>
        <v>44358</v>
      </c>
      <c r="J195" s="29">
        <f t="shared" si="77"/>
        <v>44360</v>
      </c>
    </row>
    <row r="196" spans="1:10" hidden="1" x14ac:dyDescent="0.2">
      <c r="A196" s="38">
        <v>20</v>
      </c>
      <c r="B196" s="11" t="s">
        <v>7</v>
      </c>
      <c r="C196" s="26"/>
      <c r="D196" s="36"/>
      <c r="E196" s="29"/>
      <c r="F196" s="29"/>
      <c r="G196" s="29"/>
      <c r="H196" s="29"/>
      <c r="I196" s="29"/>
      <c r="J196" s="29"/>
    </row>
    <row r="197" spans="1:10" hidden="1" x14ac:dyDescent="0.2">
      <c r="A197" s="38">
        <v>21</v>
      </c>
      <c r="B197" s="11" t="s">
        <v>570</v>
      </c>
      <c r="C197" s="88">
        <f t="shared" ref="C197:C205" si="79">F197-7</f>
        <v>44330</v>
      </c>
      <c r="D197" s="27">
        <f>D195+15</f>
        <v>44339</v>
      </c>
      <c r="E197" s="27" t="s">
        <v>210</v>
      </c>
      <c r="F197" s="27">
        <f>F195+9</f>
        <v>44337</v>
      </c>
      <c r="G197" s="27">
        <f t="shared" ref="G197:G204" si="80">F197+28</f>
        <v>44365</v>
      </c>
      <c r="H197" s="27">
        <f t="shared" ref="H197:H205" si="81">F197+32</f>
        <v>44369</v>
      </c>
      <c r="I197" s="27">
        <f t="shared" ref="I197:I205" si="82">F197+30</f>
        <v>44367</v>
      </c>
      <c r="J197" s="27">
        <f t="shared" ref="J197:J205" si="83">F197+32</f>
        <v>44369</v>
      </c>
    </row>
    <row r="198" spans="1:10" hidden="1" x14ac:dyDescent="0.2">
      <c r="A198" s="85">
        <v>22</v>
      </c>
      <c r="B198" s="14" t="s">
        <v>578</v>
      </c>
      <c r="C198" s="89">
        <f t="shared" si="79"/>
        <v>44344</v>
      </c>
      <c r="D198" s="29" t="s">
        <v>210</v>
      </c>
      <c r="E198" s="29">
        <f>E195+20</f>
        <v>44345</v>
      </c>
      <c r="F198" s="29">
        <f>F197+14</f>
        <v>44351</v>
      </c>
      <c r="G198" s="29">
        <f t="shared" si="80"/>
        <v>44379</v>
      </c>
      <c r="H198" s="29">
        <f t="shared" si="81"/>
        <v>44383</v>
      </c>
      <c r="I198" s="29">
        <f t="shared" si="82"/>
        <v>44381</v>
      </c>
      <c r="J198" s="29">
        <f t="shared" si="83"/>
        <v>44383</v>
      </c>
    </row>
    <row r="199" spans="1:10" hidden="1" x14ac:dyDescent="0.2">
      <c r="A199" s="85">
        <v>22</v>
      </c>
      <c r="B199" s="14" t="s">
        <v>602</v>
      </c>
      <c r="C199" s="89">
        <f t="shared" si="79"/>
        <v>44344</v>
      </c>
      <c r="D199" s="29">
        <f>D197+13</f>
        <v>44352</v>
      </c>
      <c r="E199" s="29" t="s">
        <v>210</v>
      </c>
      <c r="F199" s="29">
        <f>F198</f>
        <v>44351</v>
      </c>
      <c r="G199" s="29">
        <f t="shared" si="80"/>
        <v>44379</v>
      </c>
      <c r="H199" s="29">
        <f t="shared" si="81"/>
        <v>44383</v>
      </c>
      <c r="I199" s="29">
        <f t="shared" si="82"/>
        <v>44381</v>
      </c>
      <c r="J199" s="29">
        <f t="shared" si="83"/>
        <v>44383</v>
      </c>
    </row>
    <row r="200" spans="1:10" hidden="1" x14ac:dyDescent="0.2">
      <c r="A200" s="85">
        <v>23</v>
      </c>
      <c r="B200" s="14" t="s">
        <v>606</v>
      </c>
      <c r="C200" s="89">
        <f t="shared" si="79"/>
        <v>44348</v>
      </c>
      <c r="D200" s="29">
        <f>D199+1</f>
        <v>44353</v>
      </c>
      <c r="E200" s="29" t="s">
        <v>210</v>
      </c>
      <c r="F200" s="29">
        <f>F199+4</f>
        <v>44355</v>
      </c>
      <c r="G200" s="29">
        <f t="shared" si="80"/>
        <v>44383</v>
      </c>
      <c r="H200" s="29">
        <f t="shared" si="81"/>
        <v>44387</v>
      </c>
      <c r="I200" s="29">
        <f t="shared" si="82"/>
        <v>44385</v>
      </c>
      <c r="J200" s="29">
        <f t="shared" si="83"/>
        <v>44387</v>
      </c>
    </row>
    <row r="201" spans="1:10" hidden="1" x14ac:dyDescent="0.2">
      <c r="A201" s="85">
        <v>24</v>
      </c>
      <c r="B201" s="14" t="s">
        <v>607</v>
      </c>
      <c r="C201" s="89">
        <f t="shared" si="79"/>
        <v>44360</v>
      </c>
      <c r="D201" s="29">
        <f>D200+11</f>
        <v>44364</v>
      </c>
      <c r="E201" s="29" t="s">
        <v>210</v>
      </c>
      <c r="F201" s="29">
        <f>F200+12</f>
        <v>44367</v>
      </c>
      <c r="G201" s="29">
        <f t="shared" si="80"/>
        <v>44395</v>
      </c>
      <c r="H201" s="29">
        <f t="shared" si="81"/>
        <v>44399</v>
      </c>
      <c r="I201" s="29">
        <f t="shared" si="82"/>
        <v>44397</v>
      </c>
      <c r="J201" s="29">
        <f t="shared" si="83"/>
        <v>44399</v>
      </c>
    </row>
    <row r="202" spans="1:10" hidden="1" x14ac:dyDescent="0.2">
      <c r="A202" s="85">
        <v>26</v>
      </c>
      <c r="B202" s="14" t="s">
        <v>612</v>
      </c>
      <c r="C202" s="89">
        <f t="shared" si="79"/>
        <v>44370</v>
      </c>
      <c r="D202" s="29" t="s">
        <v>210</v>
      </c>
      <c r="E202" s="29" t="s">
        <v>210</v>
      </c>
      <c r="F202" s="29">
        <f>F201+10</f>
        <v>44377</v>
      </c>
      <c r="G202" s="29">
        <f>F202+28</f>
        <v>44405</v>
      </c>
      <c r="H202" s="29">
        <f t="shared" si="81"/>
        <v>44409</v>
      </c>
      <c r="I202" s="29">
        <f t="shared" si="82"/>
        <v>44407</v>
      </c>
      <c r="J202" s="29">
        <f t="shared" si="83"/>
        <v>44409</v>
      </c>
    </row>
    <row r="203" spans="1:10" hidden="1" x14ac:dyDescent="0.2">
      <c r="A203" s="85">
        <v>26</v>
      </c>
      <c r="B203" s="14" t="s">
        <v>616</v>
      </c>
      <c r="C203" s="89">
        <f t="shared" si="79"/>
        <v>44371</v>
      </c>
      <c r="D203" s="29">
        <f>D201+16</f>
        <v>44380</v>
      </c>
      <c r="E203" s="29" t="s">
        <v>210</v>
      </c>
      <c r="F203" s="29">
        <f>F202+1</f>
        <v>44378</v>
      </c>
      <c r="G203" s="29">
        <f>F203+28</f>
        <v>44406</v>
      </c>
      <c r="H203" s="29">
        <f t="shared" si="81"/>
        <v>44410</v>
      </c>
      <c r="I203" s="29">
        <f t="shared" si="82"/>
        <v>44408</v>
      </c>
      <c r="J203" s="29">
        <f t="shared" si="83"/>
        <v>44410</v>
      </c>
    </row>
    <row r="204" spans="1:10" hidden="1" x14ac:dyDescent="0.2">
      <c r="A204" s="85">
        <v>27</v>
      </c>
      <c r="B204" s="14" t="s">
        <v>627</v>
      </c>
      <c r="C204" s="89">
        <f t="shared" si="79"/>
        <v>44381</v>
      </c>
      <c r="D204" s="29">
        <f>D203+11</f>
        <v>44391</v>
      </c>
      <c r="E204" s="29" t="s">
        <v>210</v>
      </c>
      <c r="F204" s="29">
        <f>F203+10</f>
        <v>44388</v>
      </c>
      <c r="G204" s="29">
        <f t="shared" si="80"/>
        <v>44416</v>
      </c>
      <c r="H204" s="29">
        <f t="shared" si="81"/>
        <v>44420</v>
      </c>
      <c r="I204" s="29">
        <f t="shared" si="82"/>
        <v>44418</v>
      </c>
      <c r="J204" s="29">
        <f t="shared" si="83"/>
        <v>44420</v>
      </c>
    </row>
    <row r="205" spans="1:10" hidden="1" x14ac:dyDescent="0.2">
      <c r="A205" s="85">
        <v>28</v>
      </c>
      <c r="B205" s="14" t="s">
        <v>636</v>
      </c>
      <c r="C205" s="89">
        <f t="shared" si="79"/>
        <v>44387</v>
      </c>
      <c r="D205" s="29">
        <f>D204+3</f>
        <v>44394</v>
      </c>
      <c r="E205" s="29" t="s">
        <v>210</v>
      </c>
      <c r="F205" s="29">
        <f>F204+6</f>
        <v>44394</v>
      </c>
      <c r="G205" s="29">
        <f>F205+28</f>
        <v>44422</v>
      </c>
      <c r="H205" s="29">
        <f t="shared" si="81"/>
        <v>44426</v>
      </c>
      <c r="I205" s="29">
        <f t="shared" si="82"/>
        <v>44424</v>
      </c>
      <c r="J205" s="29">
        <f t="shared" si="83"/>
        <v>44426</v>
      </c>
    </row>
    <row r="206" spans="1:10" hidden="1" x14ac:dyDescent="0.2">
      <c r="A206" s="85">
        <v>29</v>
      </c>
      <c r="B206" s="14" t="s">
        <v>7</v>
      </c>
      <c r="C206" s="89"/>
      <c r="D206" s="29"/>
      <c r="E206" s="29"/>
      <c r="F206" s="29"/>
      <c r="G206" s="29"/>
      <c r="H206" s="29"/>
      <c r="I206" s="29"/>
      <c r="J206" s="29"/>
    </row>
    <row r="207" spans="1:10" hidden="1" x14ac:dyDescent="0.2">
      <c r="A207" s="38">
        <v>30</v>
      </c>
      <c r="B207" s="11" t="s">
        <v>648</v>
      </c>
      <c r="C207" s="88">
        <f t="shared" ref="C207:C215" si="84">F207-7</f>
        <v>44398</v>
      </c>
      <c r="D207" s="27">
        <f>D205+12</f>
        <v>44406</v>
      </c>
      <c r="E207" s="27" t="s">
        <v>210</v>
      </c>
      <c r="F207" s="27">
        <f>F205+11</f>
        <v>44405</v>
      </c>
      <c r="G207" s="27">
        <f t="shared" ref="G207:G225" si="85">F207+28</f>
        <v>44433</v>
      </c>
      <c r="H207" s="27">
        <f t="shared" ref="H207:H228" si="86">F207+32</f>
        <v>44437</v>
      </c>
      <c r="I207" s="27">
        <f t="shared" ref="I207:I226" si="87">F207+30</f>
        <v>44435</v>
      </c>
      <c r="J207" s="27">
        <f t="shared" ref="J207:J227" si="88">F207+32</f>
        <v>44437</v>
      </c>
    </row>
    <row r="208" spans="1:10" hidden="1" x14ac:dyDescent="0.2">
      <c r="A208" s="85">
        <v>31</v>
      </c>
      <c r="B208" s="14" t="s">
        <v>655</v>
      </c>
      <c r="C208" s="89">
        <f t="shared" si="84"/>
        <v>44406</v>
      </c>
      <c r="D208" s="29" t="s">
        <v>210</v>
      </c>
      <c r="E208" s="29" t="s">
        <v>210</v>
      </c>
      <c r="F208" s="29">
        <f>F207+8</f>
        <v>44413</v>
      </c>
      <c r="G208" s="29">
        <f t="shared" si="85"/>
        <v>44441</v>
      </c>
      <c r="H208" s="29">
        <f t="shared" si="86"/>
        <v>44445</v>
      </c>
      <c r="I208" s="29">
        <f t="shared" si="87"/>
        <v>44443</v>
      </c>
      <c r="J208" s="29">
        <f t="shared" si="88"/>
        <v>44445</v>
      </c>
    </row>
    <row r="209" spans="1:10" hidden="1" x14ac:dyDescent="0.2">
      <c r="A209" s="85">
        <v>32</v>
      </c>
      <c r="B209" s="14" t="s">
        <v>656</v>
      </c>
      <c r="C209" s="89">
        <f t="shared" si="84"/>
        <v>44415</v>
      </c>
      <c r="D209" s="29">
        <f>D207+13</f>
        <v>44419</v>
      </c>
      <c r="E209" s="29" t="s">
        <v>210</v>
      </c>
      <c r="F209" s="29">
        <f>F208+9</f>
        <v>44422</v>
      </c>
      <c r="G209" s="29">
        <f t="shared" si="85"/>
        <v>44450</v>
      </c>
      <c r="H209" s="29">
        <f t="shared" si="86"/>
        <v>44454</v>
      </c>
      <c r="I209" s="29">
        <f t="shared" si="87"/>
        <v>44452</v>
      </c>
      <c r="J209" s="29">
        <f t="shared" si="88"/>
        <v>44454</v>
      </c>
    </row>
    <row r="210" spans="1:10" hidden="1" x14ac:dyDescent="0.2">
      <c r="A210" s="85">
        <v>33</v>
      </c>
      <c r="B210" s="14" t="s">
        <v>671</v>
      </c>
      <c r="C210" s="89">
        <f t="shared" si="84"/>
        <v>44417</v>
      </c>
      <c r="D210" s="29">
        <f>D209+9</f>
        <v>44428</v>
      </c>
      <c r="E210" s="29" t="s">
        <v>210</v>
      </c>
      <c r="F210" s="29">
        <f>F209+2</f>
        <v>44424</v>
      </c>
      <c r="G210" s="29">
        <f t="shared" si="85"/>
        <v>44452</v>
      </c>
      <c r="H210" s="29">
        <f t="shared" si="86"/>
        <v>44456</v>
      </c>
      <c r="I210" s="29">
        <f t="shared" si="87"/>
        <v>44454</v>
      </c>
      <c r="J210" s="29">
        <f t="shared" si="88"/>
        <v>44456</v>
      </c>
    </row>
    <row r="211" spans="1:10" hidden="1" x14ac:dyDescent="0.2">
      <c r="A211" s="85">
        <v>35</v>
      </c>
      <c r="B211" s="14" t="s">
        <v>679</v>
      </c>
      <c r="C211" s="89">
        <f t="shared" si="84"/>
        <v>44436</v>
      </c>
      <c r="D211" s="29">
        <f>D210+8</f>
        <v>44436</v>
      </c>
      <c r="E211" s="29" t="s">
        <v>210</v>
      </c>
      <c r="F211" s="29">
        <f>F210+19</f>
        <v>44443</v>
      </c>
      <c r="G211" s="29">
        <f t="shared" si="85"/>
        <v>44471</v>
      </c>
      <c r="H211" s="29">
        <f t="shared" si="86"/>
        <v>44475</v>
      </c>
      <c r="I211" s="29">
        <f t="shared" si="87"/>
        <v>44473</v>
      </c>
      <c r="J211" s="29">
        <f t="shared" si="88"/>
        <v>44475</v>
      </c>
    </row>
    <row r="212" spans="1:10" hidden="1" x14ac:dyDescent="0.2">
      <c r="A212" s="85">
        <v>35</v>
      </c>
      <c r="B212" s="14" t="s">
        <v>680</v>
      </c>
      <c r="C212" s="89">
        <f t="shared" si="84"/>
        <v>44439</v>
      </c>
      <c r="D212" s="29">
        <f>D211+3</f>
        <v>44439</v>
      </c>
      <c r="E212" s="29" t="s">
        <v>210</v>
      </c>
      <c r="F212" s="29">
        <f>F211+3</f>
        <v>44446</v>
      </c>
      <c r="G212" s="29">
        <f t="shared" si="85"/>
        <v>44474</v>
      </c>
      <c r="H212" s="29">
        <f t="shared" si="86"/>
        <v>44478</v>
      </c>
      <c r="I212" s="29">
        <f t="shared" si="87"/>
        <v>44476</v>
      </c>
      <c r="J212" s="29">
        <f t="shared" si="88"/>
        <v>44478</v>
      </c>
    </row>
    <row r="213" spans="1:10" hidden="1" x14ac:dyDescent="0.2">
      <c r="A213" s="85">
        <v>37</v>
      </c>
      <c r="B213" s="14" t="s">
        <v>691</v>
      </c>
      <c r="C213" s="89">
        <f t="shared" si="84"/>
        <v>44447</v>
      </c>
      <c r="D213" s="29">
        <f>D214-13</f>
        <v>44453</v>
      </c>
      <c r="E213" s="29" t="s">
        <v>210</v>
      </c>
      <c r="F213" s="29">
        <f>F212+8</f>
        <v>44454</v>
      </c>
      <c r="G213" s="29">
        <f t="shared" si="85"/>
        <v>44482</v>
      </c>
      <c r="H213" s="29">
        <f t="shared" si="86"/>
        <v>44486</v>
      </c>
      <c r="I213" s="29">
        <f t="shared" si="87"/>
        <v>44484</v>
      </c>
      <c r="J213" s="29">
        <f t="shared" si="88"/>
        <v>44486</v>
      </c>
    </row>
    <row r="214" spans="1:10" hidden="1" x14ac:dyDescent="0.2">
      <c r="A214" s="85">
        <v>38</v>
      </c>
      <c r="B214" s="14" t="s">
        <v>697</v>
      </c>
      <c r="C214" s="89">
        <f t="shared" si="84"/>
        <v>44458</v>
      </c>
      <c r="D214" s="29">
        <f>D212+27</f>
        <v>44466</v>
      </c>
      <c r="E214" s="29" t="s">
        <v>210</v>
      </c>
      <c r="F214" s="29">
        <f>F213+11</f>
        <v>44465</v>
      </c>
      <c r="G214" s="29">
        <f t="shared" si="85"/>
        <v>44493</v>
      </c>
      <c r="H214" s="29">
        <f t="shared" si="86"/>
        <v>44497</v>
      </c>
      <c r="I214" s="29">
        <f t="shared" si="87"/>
        <v>44495</v>
      </c>
      <c r="J214" s="29">
        <f t="shared" si="88"/>
        <v>44497</v>
      </c>
    </row>
    <row r="215" spans="1:10" hidden="1" x14ac:dyDescent="0.2">
      <c r="A215" s="85">
        <v>38</v>
      </c>
      <c r="B215" s="14" t="s">
        <v>702</v>
      </c>
      <c r="C215" s="89">
        <f t="shared" si="84"/>
        <v>44460</v>
      </c>
      <c r="D215" s="29">
        <f>D214+2</f>
        <v>44468</v>
      </c>
      <c r="E215" s="29" t="s">
        <v>210</v>
      </c>
      <c r="F215" s="29">
        <f>F214+2</f>
        <v>44467</v>
      </c>
      <c r="G215" s="29">
        <f t="shared" si="85"/>
        <v>44495</v>
      </c>
      <c r="H215" s="29">
        <f t="shared" si="86"/>
        <v>44499</v>
      </c>
      <c r="I215" s="29">
        <f t="shared" si="87"/>
        <v>44497</v>
      </c>
      <c r="J215" s="29">
        <f t="shared" si="88"/>
        <v>44499</v>
      </c>
    </row>
    <row r="216" spans="1:10" hidden="1" x14ac:dyDescent="0.2">
      <c r="A216" s="85">
        <v>40</v>
      </c>
      <c r="B216" s="14" t="s">
        <v>707</v>
      </c>
      <c r="C216" s="89">
        <f t="shared" ref="C216:C226" si="89">F216-7</f>
        <v>44469</v>
      </c>
      <c r="D216" s="29">
        <f>D215+12</f>
        <v>44480</v>
      </c>
      <c r="E216" s="29" t="s">
        <v>210</v>
      </c>
      <c r="F216" s="29">
        <f>F215+9</f>
        <v>44476</v>
      </c>
      <c r="G216" s="29">
        <f t="shared" si="85"/>
        <v>44504</v>
      </c>
      <c r="H216" s="29">
        <f t="shared" si="86"/>
        <v>44508</v>
      </c>
      <c r="I216" s="29">
        <f t="shared" si="87"/>
        <v>44506</v>
      </c>
      <c r="J216" s="29">
        <f t="shared" si="88"/>
        <v>44508</v>
      </c>
    </row>
    <row r="217" spans="1:10" hidden="1" x14ac:dyDescent="0.2">
      <c r="A217" s="85">
        <v>40</v>
      </c>
      <c r="B217" s="14" t="s">
        <v>714</v>
      </c>
      <c r="C217" s="89">
        <f t="shared" si="89"/>
        <v>44473</v>
      </c>
      <c r="D217" s="29">
        <f>D216+3</f>
        <v>44483</v>
      </c>
      <c r="E217" s="29" t="s">
        <v>210</v>
      </c>
      <c r="F217" s="29">
        <f>F216+4</f>
        <v>44480</v>
      </c>
      <c r="G217" s="29">
        <f t="shared" si="85"/>
        <v>44508</v>
      </c>
      <c r="H217" s="29">
        <f t="shared" si="86"/>
        <v>44512</v>
      </c>
      <c r="I217" s="29">
        <f t="shared" si="87"/>
        <v>44510</v>
      </c>
      <c r="J217" s="29">
        <f t="shared" si="88"/>
        <v>44512</v>
      </c>
    </row>
    <row r="218" spans="1:10" hidden="1" x14ac:dyDescent="0.2">
      <c r="A218" s="38">
        <v>42</v>
      </c>
      <c r="B218" s="33" t="s">
        <v>714</v>
      </c>
      <c r="C218" s="88">
        <f t="shared" si="89"/>
        <v>44483</v>
      </c>
      <c r="D218" s="27">
        <v>44500</v>
      </c>
      <c r="E218" s="27" t="s">
        <v>210</v>
      </c>
      <c r="F218" s="27">
        <v>44490</v>
      </c>
      <c r="G218" s="27">
        <f t="shared" si="85"/>
        <v>44518</v>
      </c>
      <c r="H218" s="27">
        <f t="shared" si="86"/>
        <v>44522</v>
      </c>
      <c r="I218" s="27">
        <f t="shared" si="87"/>
        <v>44520</v>
      </c>
      <c r="J218" s="27">
        <f t="shared" si="88"/>
        <v>44522</v>
      </c>
    </row>
    <row r="219" spans="1:10" hidden="1" x14ac:dyDescent="0.2">
      <c r="A219" s="85">
        <v>44</v>
      </c>
      <c r="B219" s="34" t="s">
        <v>719</v>
      </c>
      <c r="C219" s="89">
        <f t="shared" si="89"/>
        <v>44494</v>
      </c>
      <c r="D219" s="29">
        <v>44494</v>
      </c>
      <c r="E219" s="29" t="s">
        <v>210</v>
      </c>
      <c r="F219" s="29">
        <f>F218+11</f>
        <v>44501</v>
      </c>
      <c r="G219" s="29">
        <f t="shared" si="85"/>
        <v>44529</v>
      </c>
      <c r="H219" s="29">
        <f t="shared" si="86"/>
        <v>44533</v>
      </c>
      <c r="I219" s="29">
        <f t="shared" si="87"/>
        <v>44531</v>
      </c>
      <c r="J219" s="29">
        <f t="shared" si="88"/>
        <v>44533</v>
      </c>
    </row>
    <row r="220" spans="1:10" hidden="1" x14ac:dyDescent="0.2">
      <c r="A220" s="85">
        <v>45</v>
      </c>
      <c r="B220" s="34" t="s">
        <v>730</v>
      </c>
      <c r="C220" s="89">
        <f t="shared" si="89"/>
        <v>44503</v>
      </c>
      <c r="D220" s="29">
        <f>D219+7</f>
        <v>44501</v>
      </c>
      <c r="E220" s="29" t="s">
        <v>210</v>
      </c>
      <c r="F220" s="29">
        <f>F219+9</f>
        <v>44510</v>
      </c>
      <c r="G220" s="29">
        <f t="shared" si="85"/>
        <v>44538</v>
      </c>
      <c r="H220" s="29">
        <f t="shared" si="86"/>
        <v>44542</v>
      </c>
      <c r="I220" s="29">
        <f t="shared" si="87"/>
        <v>44540</v>
      </c>
      <c r="J220" s="29">
        <f t="shared" si="88"/>
        <v>44542</v>
      </c>
    </row>
    <row r="221" spans="1:10" hidden="1" x14ac:dyDescent="0.2">
      <c r="A221" s="85">
        <v>46</v>
      </c>
      <c r="B221" s="34" t="s">
        <v>735</v>
      </c>
      <c r="C221" s="89">
        <f t="shared" si="89"/>
        <v>44514</v>
      </c>
      <c r="D221" s="29">
        <f>D220+2</f>
        <v>44503</v>
      </c>
      <c r="E221" s="29" t="s">
        <v>210</v>
      </c>
      <c r="F221" s="29">
        <f>F220+11</f>
        <v>44521</v>
      </c>
      <c r="G221" s="29">
        <f t="shared" si="85"/>
        <v>44549</v>
      </c>
      <c r="H221" s="29">
        <f t="shared" si="86"/>
        <v>44553</v>
      </c>
      <c r="I221" s="29">
        <f t="shared" si="87"/>
        <v>44551</v>
      </c>
      <c r="J221" s="29">
        <f t="shared" si="88"/>
        <v>44553</v>
      </c>
    </row>
    <row r="222" spans="1:10" hidden="1" x14ac:dyDescent="0.2">
      <c r="A222" s="38">
        <v>48</v>
      </c>
      <c r="B222" s="33" t="s">
        <v>751</v>
      </c>
      <c r="C222" s="88">
        <f t="shared" si="89"/>
        <v>44529</v>
      </c>
      <c r="D222" s="27">
        <f>D221+21</f>
        <v>44524</v>
      </c>
      <c r="E222" s="27" t="s">
        <v>210</v>
      </c>
      <c r="F222" s="27">
        <f>F221+15</f>
        <v>44536</v>
      </c>
      <c r="G222" s="27">
        <f t="shared" si="85"/>
        <v>44564</v>
      </c>
      <c r="H222" s="27">
        <f t="shared" si="86"/>
        <v>44568</v>
      </c>
      <c r="I222" s="27">
        <f t="shared" si="87"/>
        <v>44566</v>
      </c>
      <c r="J222" s="27">
        <f t="shared" si="88"/>
        <v>44568</v>
      </c>
    </row>
    <row r="223" spans="1:10" hidden="1" x14ac:dyDescent="0.2">
      <c r="A223" s="85">
        <v>47</v>
      </c>
      <c r="B223" s="34" t="s">
        <v>743</v>
      </c>
      <c r="C223" s="89">
        <f t="shared" si="89"/>
        <v>44532</v>
      </c>
      <c r="D223" s="29">
        <f>D222+6</f>
        <v>44530</v>
      </c>
      <c r="E223" s="29" t="s">
        <v>210</v>
      </c>
      <c r="F223" s="29">
        <f>F222+3</f>
        <v>44539</v>
      </c>
      <c r="G223" s="29">
        <f t="shared" si="85"/>
        <v>44567</v>
      </c>
      <c r="H223" s="29">
        <f t="shared" si="86"/>
        <v>44571</v>
      </c>
      <c r="I223" s="29">
        <f t="shared" si="87"/>
        <v>44569</v>
      </c>
      <c r="J223" s="29">
        <f t="shared" si="88"/>
        <v>44571</v>
      </c>
    </row>
    <row r="224" spans="1:10" hidden="1" x14ac:dyDescent="0.2">
      <c r="A224" s="85">
        <v>49</v>
      </c>
      <c r="B224" s="34" t="s">
        <v>755</v>
      </c>
      <c r="C224" s="89">
        <f t="shared" si="89"/>
        <v>44531</v>
      </c>
      <c r="D224" s="29">
        <f>D222+20</f>
        <v>44544</v>
      </c>
      <c r="E224" s="29" t="s">
        <v>210</v>
      </c>
      <c r="F224" s="29">
        <f>F222+2</f>
        <v>44538</v>
      </c>
      <c r="G224" s="29">
        <f t="shared" si="85"/>
        <v>44566</v>
      </c>
      <c r="H224" s="29">
        <f t="shared" si="86"/>
        <v>44570</v>
      </c>
      <c r="I224" s="29">
        <f t="shared" si="87"/>
        <v>44568</v>
      </c>
      <c r="J224" s="29">
        <f t="shared" si="88"/>
        <v>44570</v>
      </c>
    </row>
    <row r="225" spans="1:10" hidden="1" x14ac:dyDescent="0.2">
      <c r="A225" s="85">
        <v>50</v>
      </c>
      <c r="B225" s="34" t="s">
        <v>761</v>
      </c>
      <c r="C225" s="89">
        <f t="shared" si="89"/>
        <v>44538</v>
      </c>
      <c r="D225" s="29">
        <f>D224+6</f>
        <v>44550</v>
      </c>
      <c r="E225" s="29" t="s">
        <v>210</v>
      </c>
      <c r="F225" s="29">
        <f>F224+7</f>
        <v>44545</v>
      </c>
      <c r="G225" s="29">
        <f t="shared" si="85"/>
        <v>44573</v>
      </c>
      <c r="H225" s="29">
        <f t="shared" si="86"/>
        <v>44577</v>
      </c>
      <c r="I225" s="29">
        <f t="shared" si="87"/>
        <v>44575</v>
      </c>
      <c r="J225" s="29">
        <f t="shared" si="88"/>
        <v>44577</v>
      </c>
    </row>
    <row r="226" spans="1:10" hidden="1" x14ac:dyDescent="0.2">
      <c r="A226" s="85">
        <v>52</v>
      </c>
      <c r="B226" s="34" t="s">
        <v>765</v>
      </c>
      <c r="C226" s="89">
        <f t="shared" si="89"/>
        <v>44555</v>
      </c>
      <c r="D226" s="29">
        <f>D225-2</f>
        <v>44548</v>
      </c>
      <c r="E226" s="29" t="s">
        <v>210</v>
      </c>
      <c r="F226" s="29">
        <f>F225+17</f>
        <v>44562</v>
      </c>
      <c r="G226" s="29">
        <f>F226+24</f>
        <v>44586</v>
      </c>
      <c r="H226" s="29">
        <f t="shared" si="86"/>
        <v>44594</v>
      </c>
      <c r="I226" s="29">
        <f t="shared" si="87"/>
        <v>44592</v>
      </c>
      <c r="J226" s="29">
        <f t="shared" si="88"/>
        <v>44594</v>
      </c>
    </row>
    <row r="227" spans="1:10" hidden="1" x14ac:dyDescent="0.2">
      <c r="A227" s="85">
        <v>1</v>
      </c>
      <c r="B227" s="34" t="s">
        <v>806</v>
      </c>
      <c r="C227" s="89">
        <f>F227-7</f>
        <v>44562</v>
      </c>
      <c r="D227" s="29">
        <f>D226+23</f>
        <v>44571</v>
      </c>
      <c r="E227" s="29" t="s">
        <v>210</v>
      </c>
      <c r="F227" s="29">
        <f>F226+7</f>
        <v>44569</v>
      </c>
      <c r="G227" s="27">
        <f>F227+28</f>
        <v>44597</v>
      </c>
      <c r="H227" s="29">
        <f t="shared" si="86"/>
        <v>44601</v>
      </c>
      <c r="I227" s="29">
        <f>F227+34</f>
        <v>44603</v>
      </c>
      <c r="J227" s="29">
        <f t="shared" si="88"/>
        <v>44601</v>
      </c>
    </row>
    <row r="228" spans="1:10" hidden="1" x14ac:dyDescent="0.2">
      <c r="A228" s="85">
        <v>2</v>
      </c>
      <c r="B228" s="34" t="s">
        <v>783</v>
      </c>
      <c r="C228" s="89">
        <f>F228-7</f>
        <v>44568</v>
      </c>
      <c r="D228" s="29">
        <f>D227-12</f>
        <v>44559</v>
      </c>
      <c r="E228" s="29" t="s">
        <v>210</v>
      </c>
      <c r="F228" s="29">
        <f>F227+6</f>
        <v>44575</v>
      </c>
      <c r="G228" s="29">
        <f t="shared" ref="G228:G233" si="90">F228+30</f>
        <v>44605</v>
      </c>
      <c r="H228" s="29">
        <f t="shared" si="86"/>
        <v>44607</v>
      </c>
      <c r="I228" s="29">
        <f>F228+32</f>
        <v>44607</v>
      </c>
      <c r="J228" s="29">
        <f>F228+34</f>
        <v>44609</v>
      </c>
    </row>
    <row r="229" spans="1:10" hidden="1" x14ac:dyDescent="0.2">
      <c r="A229" s="85">
        <v>3</v>
      </c>
      <c r="B229" s="34" t="s">
        <v>796</v>
      </c>
      <c r="C229" s="89" t="s">
        <v>782</v>
      </c>
      <c r="D229" s="29">
        <f>D228+26</f>
        <v>44585</v>
      </c>
      <c r="E229" s="29" t="s">
        <v>210</v>
      </c>
      <c r="F229" s="29" t="s">
        <v>210</v>
      </c>
      <c r="G229" s="29" t="s">
        <v>782</v>
      </c>
      <c r="H229" s="29" t="s">
        <v>782</v>
      </c>
      <c r="I229" s="29" t="s">
        <v>782</v>
      </c>
      <c r="J229" s="29" t="s">
        <v>782</v>
      </c>
    </row>
    <row r="230" spans="1:10" hidden="1" x14ac:dyDescent="0.2">
      <c r="A230" s="85">
        <v>4</v>
      </c>
      <c r="B230" s="34" t="s">
        <v>817</v>
      </c>
      <c r="C230" s="89">
        <f t="shared" ref="C230:C238" si="91">F230-7</f>
        <v>44581</v>
      </c>
      <c r="D230" s="29">
        <f>D229+9</f>
        <v>44594</v>
      </c>
      <c r="E230" s="29" t="s">
        <v>210</v>
      </c>
      <c r="F230" s="29">
        <v>44588</v>
      </c>
      <c r="G230" s="29">
        <f t="shared" si="90"/>
        <v>44618</v>
      </c>
      <c r="H230" s="29">
        <f t="shared" ref="H230:H277" si="92">F230+32</f>
        <v>44620</v>
      </c>
      <c r="I230" s="29">
        <f t="shared" ref="I230:I277" si="93">F230+32</f>
        <v>44620</v>
      </c>
      <c r="J230" s="29">
        <f t="shared" ref="J230:J277" si="94">F230+34</f>
        <v>44622</v>
      </c>
    </row>
    <row r="231" spans="1:10" hidden="1" x14ac:dyDescent="0.2">
      <c r="A231" s="45">
        <v>5</v>
      </c>
      <c r="B231" s="11" t="s">
        <v>844</v>
      </c>
      <c r="C231" s="88">
        <f t="shared" si="91"/>
        <v>44591</v>
      </c>
      <c r="D231" s="44">
        <v>44600</v>
      </c>
      <c r="E231" s="44" t="s">
        <v>210</v>
      </c>
      <c r="F231" s="44">
        <v>44598</v>
      </c>
      <c r="G231" s="27">
        <f t="shared" si="90"/>
        <v>44628</v>
      </c>
      <c r="H231" s="27">
        <f t="shared" si="92"/>
        <v>44630</v>
      </c>
      <c r="I231" s="27">
        <f t="shared" si="93"/>
        <v>44630</v>
      </c>
      <c r="J231" s="27">
        <f t="shared" si="94"/>
        <v>44632</v>
      </c>
    </row>
    <row r="232" spans="1:10" hidden="1" x14ac:dyDescent="0.2">
      <c r="A232" s="38">
        <v>6</v>
      </c>
      <c r="B232" s="33" t="s">
        <v>845</v>
      </c>
      <c r="C232" s="88">
        <f t="shared" si="91"/>
        <v>44597</v>
      </c>
      <c r="D232" s="44">
        <f>D231+6</f>
        <v>44606</v>
      </c>
      <c r="E232" s="27" t="s">
        <v>210</v>
      </c>
      <c r="F232" s="27">
        <f>F231+6</f>
        <v>44604</v>
      </c>
      <c r="G232" s="27">
        <f>F232+30</f>
        <v>44634</v>
      </c>
      <c r="H232" s="27">
        <f t="shared" si="92"/>
        <v>44636</v>
      </c>
      <c r="I232" s="27">
        <f t="shared" si="93"/>
        <v>44636</v>
      </c>
      <c r="J232" s="27">
        <f t="shared" si="94"/>
        <v>44638</v>
      </c>
    </row>
    <row r="233" spans="1:10" hidden="1" x14ac:dyDescent="0.2">
      <c r="A233" s="85">
        <v>7</v>
      </c>
      <c r="B233" s="34" t="s">
        <v>846</v>
      </c>
      <c r="C233" s="89">
        <f t="shared" si="91"/>
        <v>44601</v>
      </c>
      <c r="D233" s="43">
        <f>D232+9</f>
        <v>44615</v>
      </c>
      <c r="E233" s="29" t="s">
        <v>210</v>
      </c>
      <c r="F233" s="29">
        <f>F232+4</f>
        <v>44608</v>
      </c>
      <c r="G233" s="29">
        <f t="shared" si="90"/>
        <v>44638</v>
      </c>
      <c r="H233" s="29">
        <f t="shared" si="92"/>
        <v>44640</v>
      </c>
      <c r="I233" s="29">
        <f t="shared" si="93"/>
        <v>44640</v>
      </c>
      <c r="J233" s="29">
        <f t="shared" si="94"/>
        <v>44642</v>
      </c>
    </row>
    <row r="234" spans="1:10" hidden="1" x14ac:dyDescent="0.2">
      <c r="A234" s="38">
        <v>8</v>
      </c>
      <c r="B234" s="11" t="s">
        <v>836</v>
      </c>
      <c r="C234" s="88">
        <f t="shared" si="91"/>
        <v>44608</v>
      </c>
      <c r="D234" s="27">
        <f>D233+5</f>
        <v>44620</v>
      </c>
      <c r="E234" s="27" t="s">
        <v>210</v>
      </c>
      <c r="F234" s="27">
        <f t="shared" ref="F234:F262" si="95">F233+7</f>
        <v>44615</v>
      </c>
      <c r="G234" s="27">
        <f t="shared" ref="G234:G239" si="96">F234+30</f>
        <v>44645</v>
      </c>
      <c r="H234" s="27">
        <f t="shared" si="92"/>
        <v>44647</v>
      </c>
      <c r="I234" s="27">
        <f t="shared" si="93"/>
        <v>44647</v>
      </c>
      <c r="J234" s="27">
        <f t="shared" si="94"/>
        <v>44649</v>
      </c>
    </row>
    <row r="235" spans="1:10" hidden="1" x14ac:dyDescent="0.2">
      <c r="A235" s="38">
        <v>9</v>
      </c>
      <c r="B235" s="11" t="s">
        <v>874</v>
      </c>
      <c r="C235" s="88">
        <f t="shared" si="91"/>
        <v>44615</v>
      </c>
      <c r="D235" s="27">
        <v>44627</v>
      </c>
      <c r="E235" s="27" t="s">
        <v>210</v>
      </c>
      <c r="F235" s="27">
        <f t="shared" si="95"/>
        <v>44622</v>
      </c>
      <c r="G235" s="27">
        <f t="shared" si="96"/>
        <v>44652</v>
      </c>
      <c r="H235" s="27">
        <f t="shared" si="92"/>
        <v>44654</v>
      </c>
      <c r="I235" s="27">
        <f t="shared" si="93"/>
        <v>44654</v>
      </c>
      <c r="J235" s="27">
        <f t="shared" si="94"/>
        <v>44656</v>
      </c>
    </row>
    <row r="236" spans="1:10" hidden="1" x14ac:dyDescent="0.2">
      <c r="A236" s="38">
        <v>10</v>
      </c>
      <c r="B236" s="11" t="s">
        <v>875</v>
      </c>
      <c r="C236" s="88">
        <f t="shared" si="91"/>
        <v>44622</v>
      </c>
      <c r="D236" s="27">
        <v>44636</v>
      </c>
      <c r="E236" s="27" t="s">
        <v>847</v>
      </c>
      <c r="F236" s="27">
        <f t="shared" si="95"/>
        <v>44629</v>
      </c>
      <c r="G236" s="27">
        <f t="shared" si="96"/>
        <v>44659</v>
      </c>
      <c r="H236" s="27">
        <f t="shared" si="92"/>
        <v>44661</v>
      </c>
      <c r="I236" s="27">
        <f t="shared" si="93"/>
        <v>44661</v>
      </c>
      <c r="J236" s="27">
        <f t="shared" si="94"/>
        <v>44663</v>
      </c>
    </row>
    <row r="237" spans="1:10" hidden="1" x14ac:dyDescent="0.2">
      <c r="A237" s="85">
        <v>11</v>
      </c>
      <c r="B237" s="14" t="s">
        <v>848</v>
      </c>
      <c r="C237" s="88">
        <f t="shared" si="91"/>
        <v>44629</v>
      </c>
      <c r="D237" s="27">
        <v>44638</v>
      </c>
      <c r="E237" s="27">
        <f t="shared" ref="E237:E242" si="97">F237-2</f>
        <v>44634</v>
      </c>
      <c r="F237" s="27">
        <f t="shared" si="95"/>
        <v>44636</v>
      </c>
      <c r="G237" s="27">
        <f t="shared" si="96"/>
        <v>44666</v>
      </c>
      <c r="H237" s="27">
        <f t="shared" si="92"/>
        <v>44668</v>
      </c>
      <c r="I237" s="27">
        <f t="shared" si="93"/>
        <v>44668</v>
      </c>
      <c r="J237" s="27">
        <f t="shared" si="94"/>
        <v>44670</v>
      </c>
    </row>
    <row r="238" spans="1:10" hidden="1" x14ac:dyDescent="0.2">
      <c r="A238" s="38">
        <v>12</v>
      </c>
      <c r="B238" s="11" t="s">
        <v>882</v>
      </c>
      <c r="C238" s="88">
        <f t="shared" si="91"/>
        <v>44636</v>
      </c>
      <c r="D238" s="27">
        <v>44641</v>
      </c>
      <c r="E238" s="27">
        <f t="shared" si="97"/>
        <v>44641</v>
      </c>
      <c r="F238" s="27">
        <f t="shared" si="95"/>
        <v>44643</v>
      </c>
      <c r="G238" s="27">
        <f t="shared" si="96"/>
        <v>44673</v>
      </c>
      <c r="H238" s="27">
        <f t="shared" si="92"/>
        <v>44675</v>
      </c>
      <c r="I238" s="27">
        <f t="shared" si="93"/>
        <v>44675</v>
      </c>
      <c r="J238" s="27">
        <f t="shared" si="94"/>
        <v>44677</v>
      </c>
    </row>
    <row r="239" spans="1:10" hidden="1" x14ac:dyDescent="0.2">
      <c r="A239" s="38">
        <v>13</v>
      </c>
      <c r="B239" s="11" t="s">
        <v>870</v>
      </c>
      <c r="C239" s="88">
        <f t="shared" ref="C239:C244" si="98">F239-7</f>
        <v>44643</v>
      </c>
      <c r="D239" s="27">
        <v>44642</v>
      </c>
      <c r="E239" s="27">
        <f t="shared" si="97"/>
        <v>44648</v>
      </c>
      <c r="F239" s="27">
        <f t="shared" si="95"/>
        <v>44650</v>
      </c>
      <c r="G239" s="27">
        <f t="shared" si="96"/>
        <v>44680</v>
      </c>
      <c r="H239" s="27">
        <f t="shared" si="92"/>
        <v>44682</v>
      </c>
      <c r="I239" s="27">
        <f t="shared" si="93"/>
        <v>44682</v>
      </c>
      <c r="J239" s="27">
        <f t="shared" si="94"/>
        <v>44684</v>
      </c>
    </row>
    <row r="240" spans="1:10" hidden="1" x14ac:dyDescent="0.2">
      <c r="A240" s="38">
        <v>14</v>
      </c>
      <c r="B240" s="11" t="s">
        <v>901</v>
      </c>
      <c r="C240" s="88">
        <f t="shared" si="98"/>
        <v>44650</v>
      </c>
      <c r="D240" s="27">
        <v>44643</v>
      </c>
      <c r="E240" s="27">
        <f t="shared" si="97"/>
        <v>44655</v>
      </c>
      <c r="F240" s="27">
        <f t="shared" si="95"/>
        <v>44657</v>
      </c>
      <c r="G240" s="27">
        <f t="shared" ref="G240:G246" si="99">F240+30</f>
        <v>44687</v>
      </c>
      <c r="H240" s="27">
        <f t="shared" si="92"/>
        <v>44689</v>
      </c>
      <c r="I240" s="27">
        <f t="shared" si="93"/>
        <v>44689</v>
      </c>
      <c r="J240" s="27">
        <f t="shared" si="94"/>
        <v>44691</v>
      </c>
    </row>
    <row r="241" spans="1:10" hidden="1" x14ac:dyDescent="0.2">
      <c r="A241" s="38">
        <v>15</v>
      </c>
      <c r="B241" s="11" t="s">
        <v>902</v>
      </c>
      <c r="C241" s="88">
        <f t="shared" si="98"/>
        <v>44657</v>
      </c>
      <c r="D241" s="27">
        <v>44644</v>
      </c>
      <c r="E241" s="27">
        <f t="shared" si="97"/>
        <v>44662</v>
      </c>
      <c r="F241" s="27">
        <f t="shared" si="95"/>
        <v>44664</v>
      </c>
      <c r="G241" s="27">
        <f t="shared" si="99"/>
        <v>44694</v>
      </c>
      <c r="H241" s="27">
        <f t="shared" si="92"/>
        <v>44696</v>
      </c>
      <c r="I241" s="27">
        <f t="shared" si="93"/>
        <v>44696</v>
      </c>
      <c r="J241" s="27">
        <f t="shared" si="94"/>
        <v>44698</v>
      </c>
    </row>
    <row r="242" spans="1:10" hidden="1" x14ac:dyDescent="0.2">
      <c r="A242" s="45">
        <v>16</v>
      </c>
      <c r="B242" s="33" t="s">
        <v>902</v>
      </c>
      <c r="C242" s="89">
        <f t="shared" si="98"/>
        <v>44667</v>
      </c>
      <c r="D242" s="29">
        <v>44670</v>
      </c>
      <c r="E242" s="29">
        <f t="shared" si="97"/>
        <v>44672</v>
      </c>
      <c r="F242" s="29">
        <f>F241+10</f>
        <v>44674</v>
      </c>
      <c r="G242" s="29">
        <f t="shared" si="99"/>
        <v>44704</v>
      </c>
      <c r="H242" s="29">
        <f t="shared" si="92"/>
        <v>44706</v>
      </c>
      <c r="I242" s="29">
        <f t="shared" si="93"/>
        <v>44706</v>
      </c>
      <c r="J242" s="29">
        <f t="shared" si="94"/>
        <v>44708</v>
      </c>
    </row>
    <row r="243" spans="1:10" hidden="1" x14ac:dyDescent="0.2">
      <c r="A243" s="38">
        <v>18</v>
      </c>
      <c r="B243" s="11" t="s">
        <v>903</v>
      </c>
      <c r="C243" s="88">
        <f t="shared" si="98"/>
        <v>44678</v>
      </c>
      <c r="D243" s="27">
        <v>44681</v>
      </c>
      <c r="E243" s="27" t="s">
        <v>210</v>
      </c>
      <c r="F243" s="27">
        <f>F242+11</f>
        <v>44685</v>
      </c>
      <c r="G243" s="27">
        <f t="shared" si="99"/>
        <v>44715</v>
      </c>
      <c r="H243" s="27">
        <f t="shared" si="92"/>
        <v>44717</v>
      </c>
      <c r="I243" s="27">
        <f t="shared" si="93"/>
        <v>44717</v>
      </c>
      <c r="J243" s="27">
        <f t="shared" si="94"/>
        <v>44719</v>
      </c>
    </row>
    <row r="244" spans="1:10" hidden="1" x14ac:dyDescent="0.2">
      <c r="A244" s="38">
        <v>19</v>
      </c>
      <c r="B244" s="11" t="s">
        <v>904</v>
      </c>
      <c r="C244" s="88">
        <f t="shared" si="98"/>
        <v>44685</v>
      </c>
      <c r="D244" s="27">
        <f>F244-4</f>
        <v>44688</v>
      </c>
      <c r="E244" s="27">
        <v>44686</v>
      </c>
      <c r="F244" s="27">
        <f t="shared" si="95"/>
        <v>44692</v>
      </c>
      <c r="G244" s="27">
        <f t="shared" si="99"/>
        <v>44722</v>
      </c>
      <c r="H244" s="27">
        <f t="shared" si="92"/>
        <v>44724</v>
      </c>
      <c r="I244" s="27">
        <f t="shared" si="93"/>
        <v>44724</v>
      </c>
      <c r="J244" s="27">
        <f t="shared" si="94"/>
        <v>44726</v>
      </c>
    </row>
    <row r="245" spans="1:10" hidden="1" x14ac:dyDescent="0.2">
      <c r="A245" s="38">
        <v>20</v>
      </c>
      <c r="B245" s="11" t="s">
        <v>905</v>
      </c>
      <c r="C245" s="88">
        <f t="shared" ref="C245:C250" si="100">F245-7</f>
        <v>44692</v>
      </c>
      <c r="D245" s="44">
        <v>44695</v>
      </c>
      <c r="E245" s="27">
        <v>44693</v>
      </c>
      <c r="F245" s="27">
        <f t="shared" si="95"/>
        <v>44699</v>
      </c>
      <c r="G245" s="27">
        <f t="shared" si="99"/>
        <v>44729</v>
      </c>
      <c r="H245" s="27">
        <f t="shared" si="92"/>
        <v>44731</v>
      </c>
      <c r="I245" s="27">
        <f t="shared" si="93"/>
        <v>44731</v>
      </c>
      <c r="J245" s="27">
        <f t="shared" si="94"/>
        <v>44733</v>
      </c>
    </row>
    <row r="246" spans="1:10" hidden="1" x14ac:dyDescent="0.2">
      <c r="A246" s="38">
        <v>21</v>
      </c>
      <c r="B246" s="11" t="s">
        <v>913</v>
      </c>
      <c r="C246" s="88">
        <f t="shared" si="100"/>
        <v>44699</v>
      </c>
      <c r="D246" s="27">
        <v>44702</v>
      </c>
      <c r="E246" s="27">
        <f t="shared" ref="E246:E251" si="101">F246-6</f>
        <v>44700</v>
      </c>
      <c r="F246" s="27">
        <f t="shared" si="95"/>
        <v>44706</v>
      </c>
      <c r="G246" s="27">
        <f t="shared" si="99"/>
        <v>44736</v>
      </c>
      <c r="H246" s="27">
        <f t="shared" si="92"/>
        <v>44738</v>
      </c>
      <c r="I246" s="27">
        <f t="shared" si="93"/>
        <v>44738</v>
      </c>
      <c r="J246" s="27">
        <f t="shared" si="94"/>
        <v>44740</v>
      </c>
    </row>
    <row r="247" spans="1:10" hidden="1" x14ac:dyDescent="0.2">
      <c r="A247" s="38">
        <v>22</v>
      </c>
      <c r="B247" s="11" t="s">
        <v>931</v>
      </c>
      <c r="C247" s="88">
        <f t="shared" si="100"/>
        <v>44706</v>
      </c>
      <c r="D247" s="27">
        <f t="shared" ref="D247:D252" si="102">F247-4</f>
        <v>44709</v>
      </c>
      <c r="E247" s="27">
        <f t="shared" si="101"/>
        <v>44707</v>
      </c>
      <c r="F247" s="27">
        <f t="shared" si="95"/>
        <v>44713</v>
      </c>
      <c r="G247" s="27">
        <f t="shared" ref="G247:G253" si="103">F247+30</f>
        <v>44743</v>
      </c>
      <c r="H247" s="27">
        <f t="shared" si="92"/>
        <v>44745</v>
      </c>
      <c r="I247" s="27">
        <f t="shared" si="93"/>
        <v>44745</v>
      </c>
      <c r="J247" s="27">
        <f t="shared" si="94"/>
        <v>44747</v>
      </c>
    </row>
    <row r="248" spans="1:10" hidden="1" x14ac:dyDescent="0.2">
      <c r="A248" s="38">
        <v>23</v>
      </c>
      <c r="B248" s="11" t="s">
        <v>938</v>
      </c>
      <c r="C248" s="88">
        <f t="shared" si="100"/>
        <v>44713</v>
      </c>
      <c r="D248" s="27">
        <f t="shared" si="102"/>
        <v>44716</v>
      </c>
      <c r="E248" s="27">
        <f t="shared" si="101"/>
        <v>44714</v>
      </c>
      <c r="F248" s="27">
        <f t="shared" si="95"/>
        <v>44720</v>
      </c>
      <c r="G248" s="27">
        <f t="shared" si="103"/>
        <v>44750</v>
      </c>
      <c r="H248" s="27">
        <f t="shared" si="92"/>
        <v>44752</v>
      </c>
      <c r="I248" s="27">
        <f t="shared" si="93"/>
        <v>44752</v>
      </c>
      <c r="J248" s="27">
        <f t="shared" si="94"/>
        <v>44754</v>
      </c>
    </row>
    <row r="249" spans="1:10" hidden="1" x14ac:dyDescent="0.2">
      <c r="A249" s="38">
        <v>24</v>
      </c>
      <c r="B249" s="11" t="s">
        <v>943</v>
      </c>
      <c r="C249" s="88">
        <f t="shared" si="100"/>
        <v>44720</v>
      </c>
      <c r="D249" s="27">
        <f t="shared" si="102"/>
        <v>44723</v>
      </c>
      <c r="E249" s="27">
        <f t="shared" si="101"/>
        <v>44721</v>
      </c>
      <c r="F249" s="27">
        <f t="shared" si="95"/>
        <v>44727</v>
      </c>
      <c r="G249" s="27">
        <f t="shared" si="103"/>
        <v>44757</v>
      </c>
      <c r="H249" s="27">
        <f t="shared" si="92"/>
        <v>44759</v>
      </c>
      <c r="I249" s="27">
        <f t="shared" si="93"/>
        <v>44759</v>
      </c>
      <c r="J249" s="27">
        <f t="shared" si="94"/>
        <v>44761</v>
      </c>
    </row>
    <row r="250" spans="1:10" hidden="1" x14ac:dyDescent="0.2">
      <c r="A250" s="38">
        <v>25</v>
      </c>
      <c r="B250" s="11" t="s">
        <v>951</v>
      </c>
      <c r="C250" s="88">
        <f t="shared" si="100"/>
        <v>44727</v>
      </c>
      <c r="D250" s="27">
        <f t="shared" si="102"/>
        <v>44730</v>
      </c>
      <c r="E250" s="27">
        <f t="shared" si="101"/>
        <v>44728</v>
      </c>
      <c r="F250" s="27">
        <f t="shared" si="95"/>
        <v>44734</v>
      </c>
      <c r="G250" s="27">
        <f t="shared" si="103"/>
        <v>44764</v>
      </c>
      <c r="H250" s="27">
        <f t="shared" si="92"/>
        <v>44766</v>
      </c>
      <c r="I250" s="27">
        <f t="shared" si="93"/>
        <v>44766</v>
      </c>
      <c r="J250" s="27">
        <f t="shared" si="94"/>
        <v>44768</v>
      </c>
    </row>
    <row r="251" spans="1:10" hidden="1" x14ac:dyDescent="0.2">
      <c r="A251" s="38">
        <v>26</v>
      </c>
      <c r="B251" s="11" t="s">
        <v>951</v>
      </c>
      <c r="C251" s="88">
        <f t="shared" ref="C251:C256" si="104">F251-7</f>
        <v>44734</v>
      </c>
      <c r="D251" s="27">
        <f t="shared" si="102"/>
        <v>44737</v>
      </c>
      <c r="E251" s="27">
        <f t="shared" si="101"/>
        <v>44735</v>
      </c>
      <c r="F251" s="27">
        <f t="shared" si="95"/>
        <v>44741</v>
      </c>
      <c r="G251" s="27">
        <f t="shared" si="103"/>
        <v>44771</v>
      </c>
      <c r="H251" s="27">
        <f t="shared" si="92"/>
        <v>44773</v>
      </c>
      <c r="I251" s="27">
        <f t="shared" si="93"/>
        <v>44773</v>
      </c>
      <c r="J251" s="27">
        <f t="shared" si="94"/>
        <v>44775</v>
      </c>
    </row>
    <row r="252" spans="1:10" hidden="1" x14ac:dyDescent="0.2">
      <c r="A252" s="38">
        <v>27</v>
      </c>
      <c r="B252" s="11" t="s">
        <v>958</v>
      </c>
      <c r="C252" s="88">
        <f t="shared" si="104"/>
        <v>44741</v>
      </c>
      <c r="D252" s="27">
        <f t="shared" si="102"/>
        <v>44744</v>
      </c>
      <c r="E252" s="27">
        <f t="shared" ref="E252:E257" si="105">F252-6</f>
        <v>44742</v>
      </c>
      <c r="F252" s="27">
        <f t="shared" si="95"/>
        <v>44748</v>
      </c>
      <c r="G252" s="27">
        <f t="shared" si="103"/>
        <v>44778</v>
      </c>
      <c r="H252" s="27">
        <f t="shared" si="92"/>
        <v>44780</v>
      </c>
      <c r="I252" s="27">
        <f t="shared" si="93"/>
        <v>44780</v>
      </c>
      <c r="J252" s="27">
        <f t="shared" si="94"/>
        <v>44782</v>
      </c>
    </row>
    <row r="253" spans="1:10" hidden="1" x14ac:dyDescent="0.2">
      <c r="A253" s="38">
        <v>28</v>
      </c>
      <c r="B253" s="11" t="s">
        <v>965</v>
      </c>
      <c r="C253" s="88">
        <f t="shared" si="104"/>
        <v>44748</v>
      </c>
      <c r="D253" s="27">
        <f t="shared" ref="D253:D258" si="106">F253-4</f>
        <v>44751</v>
      </c>
      <c r="E253" s="27">
        <f t="shared" si="105"/>
        <v>44749</v>
      </c>
      <c r="F253" s="27">
        <f t="shared" si="95"/>
        <v>44755</v>
      </c>
      <c r="G253" s="27">
        <f t="shared" si="103"/>
        <v>44785</v>
      </c>
      <c r="H253" s="27">
        <f t="shared" si="92"/>
        <v>44787</v>
      </c>
      <c r="I253" s="27">
        <f t="shared" si="93"/>
        <v>44787</v>
      </c>
      <c r="J253" s="27">
        <f t="shared" si="94"/>
        <v>44789</v>
      </c>
    </row>
    <row r="254" spans="1:10" hidden="1" x14ac:dyDescent="0.2">
      <c r="A254" s="38">
        <v>29</v>
      </c>
      <c r="B254" s="11" t="s">
        <v>1000</v>
      </c>
      <c r="C254" s="88">
        <f t="shared" si="104"/>
        <v>44755</v>
      </c>
      <c r="D254" s="27">
        <f t="shared" si="106"/>
        <v>44758</v>
      </c>
      <c r="E254" s="27">
        <f t="shared" si="105"/>
        <v>44756</v>
      </c>
      <c r="F254" s="27">
        <f t="shared" si="95"/>
        <v>44762</v>
      </c>
      <c r="G254" s="27">
        <f t="shared" ref="G254:G259" si="107">F254+30</f>
        <v>44792</v>
      </c>
      <c r="H254" s="27">
        <f t="shared" si="92"/>
        <v>44794</v>
      </c>
      <c r="I254" s="27">
        <f t="shared" si="93"/>
        <v>44794</v>
      </c>
      <c r="J254" s="27">
        <f t="shared" si="94"/>
        <v>44796</v>
      </c>
    </row>
    <row r="255" spans="1:10" hidden="1" x14ac:dyDescent="0.2">
      <c r="A255" s="38">
        <v>30</v>
      </c>
      <c r="B255" s="11" t="s">
        <v>1001</v>
      </c>
      <c r="C255" s="88">
        <f t="shared" si="104"/>
        <v>44762</v>
      </c>
      <c r="D255" s="27">
        <f t="shared" si="106"/>
        <v>44765</v>
      </c>
      <c r="E255" s="27">
        <f t="shared" si="105"/>
        <v>44763</v>
      </c>
      <c r="F255" s="27">
        <f t="shared" si="95"/>
        <v>44769</v>
      </c>
      <c r="G255" s="27">
        <f t="shared" si="107"/>
        <v>44799</v>
      </c>
      <c r="H255" s="27">
        <f t="shared" si="92"/>
        <v>44801</v>
      </c>
      <c r="I255" s="27">
        <f t="shared" si="93"/>
        <v>44801</v>
      </c>
      <c r="J255" s="27">
        <f t="shared" si="94"/>
        <v>44803</v>
      </c>
    </row>
    <row r="256" spans="1:10" hidden="1" x14ac:dyDescent="0.2">
      <c r="A256" s="38">
        <v>31</v>
      </c>
      <c r="B256" s="11" t="s">
        <v>1016</v>
      </c>
      <c r="C256" s="88">
        <f t="shared" si="104"/>
        <v>44769</v>
      </c>
      <c r="D256" s="27">
        <f t="shared" si="106"/>
        <v>44772</v>
      </c>
      <c r="E256" s="27">
        <f t="shared" si="105"/>
        <v>44770</v>
      </c>
      <c r="F256" s="27">
        <f t="shared" si="95"/>
        <v>44776</v>
      </c>
      <c r="G256" s="27">
        <f t="shared" si="107"/>
        <v>44806</v>
      </c>
      <c r="H256" s="27">
        <f t="shared" si="92"/>
        <v>44808</v>
      </c>
      <c r="I256" s="27">
        <f t="shared" si="93"/>
        <v>44808</v>
      </c>
      <c r="J256" s="27">
        <f t="shared" si="94"/>
        <v>44810</v>
      </c>
    </row>
    <row r="257" spans="1:10" hidden="1" x14ac:dyDescent="0.2">
      <c r="A257" s="38">
        <v>32</v>
      </c>
      <c r="B257" s="11" t="s">
        <v>1017</v>
      </c>
      <c r="C257" s="88">
        <f t="shared" ref="C257:C270" si="108">F257-7</f>
        <v>44776</v>
      </c>
      <c r="D257" s="27">
        <f t="shared" si="106"/>
        <v>44779</v>
      </c>
      <c r="E257" s="27">
        <f t="shared" si="105"/>
        <v>44777</v>
      </c>
      <c r="F257" s="27">
        <f t="shared" si="95"/>
        <v>44783</v>
      </c>
      <c r="G257" s="27">
        <f t="shared" si="107"/>
        <v>44813</v>
      </c>
      <c r="H257" s="27">
        <f t="shared" si="92"/>
        <v>44815</v>
      </c>
      <c r="I257" s="27">
        <f t="shared" si="93"/>
        <v>44815</v>
      </c>
      <c r="J257" s="27">
        <f t="shared" si="94"/>
        <v>44817</v>
      </c>
    </row>
    <row r="258" spans="1:10" hidden="1" x14ac:dyDescent="0.2">
      <c r="A258" s="38">
        <v>33</v>
      </c>
      <c r="B258" s="11" t="s">
        <v>1026</v>
      </c>
      <c r="C258" s="88">
        <f t="shared" si="108"/>
        <v>44783</v>
      </c>
      <c r="D258" s="27">
        <f t="shared" si="106"/>
        <v>44786</v>
      </c>
      <c r="E258" s="27">
        <f t="shared" ref="E258:E264" si="109">F258-6</f>
        <v>44784</v>
      </c>
      <c r="F258" s="27">
        <f t="shared" si="95"/>
        <v>44790</v>
      </c>
      <c r="G258" s="27">
        <f t="shared" si="107"/>
        <v>44820</v>
      </c>
      <c r="H258" s="27">
        <f t="shared" si="92"/>
        <v>44822</v>
      </c>
      <c r="I258" s="27">
        <f t="shared" si="93"/>
        <v>44822</v>
      </c>
      <c r="J258" s="27">
        <f t="shared" si="94"/>
        <v>44824</v>
      </c>
    </row>
    <row r="259" spans="1:10" hidden="1" x14ac:dyDescent="0.2">
      <c r="A259" s="38">
        <v>34</v>
      </c>
      <c r="B259" s="11" t="s">
        <v>1027</v>
      </c>
      <c r="C259" s="88">
        <f t="shared" si="108"/>
        <v>44790</v>
      </c>
      <c r="D259" s="27">
        <f>F259-4</f>
        <v>44793</v>
      </c>
      <c r="E259" s="27">
        <f t="shared" si="109"/>
        <v>44791</v>
      </c>
      <c r="F259" s="27">
        <f t="shared" si="95"/>
        <v>44797</v>
      </c>
      <c r="G259" s="27">
        <f t="shared" si="107"/>
        <v>44827</v>
      </c>
      <c r="H259" s="27">
        <f t="shared" si="92"/>
        <v>44829</v>
      </c>
      <c r="I259" s="27">
        <f t="shared" si="93"/>
        <v>44829</v>
      </c>
      <c r="J259" s="27">
        <f t="shared" si="94"/>
        <v>44831</v>
      </c>
    </row>
    <row r="260" spans="1:10" hidden="1" x14ac:dyDescent="0.2">
      <c r="A260" s="38">
        <v>35</v>
      </c>
      <c r="B260" s="11" t="s">
        <v>1028</v>
      </c>
      <c r="C260" s="88">
        <f t="shared" si="108"/>
        <v>44797</v>
      </c>
      <c r="D260" s="27">
        <f>F260-4</f>
        <v>44800</v>
      </c>
      <c r="E260" s="27">
        <f t="shared" si="109"/>
        <v>44798</v>
      </c>
      <c r="F260" s="27">
        <f t="shared" si="95"/>
        <v>44804</v>
      </c>
      <c r="G260" s="27">
        <f t="shared" ref="G260:G266" si="110">F260+30</f>
        <v>44834</v>
      </c>
      <c r="H260" s="27">
        <f t="shared" si="92"/>
        <v>44836</v>
      </c>
      <c r="I260" s="27">
        <f t="shared" si="93"/>
        <v>44836</v>
      </c>
      <c r="J260" s="27">
        <f t="shared" si="94"/>
        <v>44838</v>
      </c>
    </row>
    <row r="261" spans="1:10" hidden="1" x14ac:dyDescent="0.2">
      <c r="A261" s="38">
        <v>36</v>
      </c>
      <c r="B261" s="11" t="s">
        <v>1029</v>
      </c>
      <c r="C261" s="88">
        <f t="shared" si="108"/>
        <v>44804</v>
      </c>
      <c r="D261" s="27">
        <f>F261-4</f>
        <v>44807</v>
      </c>
      <c r="E261" s="27">
        <f t="shared" si="109"/>
        <v>44805</v>
      </c>
      <c r="F261" s="27">
        <f t="shared" si="95"/>
        <v>44811</v>
      </c>
      <c r="G261" s="27">
        <f t="shared" si="110"/>
        <v>44841</v>
      </c>
      <c r="H261" s="27">
        <f t="shared" si="92"/>
        <v>44843</v>
      </c>
      <c r="I261" s="27">
        <f t="shared" si="93"/>
        <v>44843</v>
      </c>
      <c r="J261" s="27">
        <f t="shared" si="94"/>
        <v>44845</v>
      </c>
    </row>
    <row r="262" spans="1:10" hidden="1" x14ac:dyDescent="0.2">
      <c r="A262" s="85">
        <v>37</v>
      </c>
      <c r="B262" s="14" t="s">
        <v>57</v>
      </c>
      <c r="C262" s="98">
        <f t="shared" si="108"/>
        <v>44811</v>
      </c>
      <c r="D262" s="51">
        <f>F262-4</f>
        <v>44814</v>
      </c>
      <c r="E262" s="51">
        <f t="shared" si="109"/>
        <v>44812</v>
      </c>
      <c r="F262" s="51">
        <f t="shared" si="95"/>
        <v>44818</v>
      </c>
      <c r="G262" s="51">
        <f t="shared" si="110"/>
        <v>44848</v>
      </c>
      <c r="H262" s="51">
        <f t="shared" si="92"/>
        <v>44850</v>
      </c>
      <c r="I262" s="51">
        <f t="shared" si="93"/>
        <v>44850</v>
      </c>
      <c r="J262" s="51">
        <f t="shared" si="94"/>
        <v>44852</v>
      </c>
    </row>
    <row r="263" spans="1:10" hidden="1" x14ac:dyDescent="0.2">
      <c r="A263" s="85">
        <v>38</v>
      </c>
      <c r="B263" s="14" t="s">
        <v>1057</v>
      </c>
      <c r="C263" s="89">
        <f t="shared" si="108"/>
        <v>44818</v>
      </c>
      <c r="D263" s="29">
        <v>44831</v>
      </c>
      <c r="E263" s="29">
        <f t="shared" si="109"/>
        <v>44819</v>
      </c>
      <c r="F263" s="29">
        <v>44825</v>
      </c>
      <c r="G263" s="29">
        <f t="shared" si="110"/>
        <v>44855</v>
      </c>
      <c r="H263" s="29">
        <f t="shared" si="92"/>
        <v>44857</v>
      </c>
      <c r="I263" s="29">
        <f t="shared" si="93"/>
        <v>44857</v>
      </c>
      <c r="J263" s="29">
        <f t="shared" si="94"/>
        <v>44859</v>
      </c>
    </row>
    <row r="264" spans="1:10" hidden="1" x14ac:dyDescent="0.2">
      <c r="A264" s="85">
        <v>39</v>
      </c>
      <c r="B264" s="14" t="s">
        <v>1058</v>
      </c>
      <c r="C264" s="89">
        <f t="shared" si="108"/>
        <v>44825</v>
      </c>
      <c r="D264" s="29">
        <f>F264-4</f>
        <v>44828</v>
      </c>
      <c r="E264" s="29">
        <f t="shared" si="109"/>
        <v>44826</v>
      </c>
      <c r="F264" s="29">
        <v>44832</v>
      </c>
      <c r="G264" s="29">
        <f t="shared" si="110"/>
        <v>44862</v>
      </c>
      <c r="H264" s="29">
        <f t="shared" si="92"/>
        <v>44864</v>
      </c>
      <c r="I264" s="29">
        <f t="shared" si="93"/>
        <v>44864</v>
      </c>
      <c r="J264" s="29">
        <f t="shared" si="94"/>
        <v>44866</v>
      </c>
    </row>
    <row r="265" spans="1:10" hidden="1" x14ac:dyDescent="0.2">
      <c r="A265" s="85">
        <v>40</v>
      </c>
      <c r="B265" s="14" t="s">
        <v>1050</v>
      </c>
      <c r="C265" s="89">
        <f t="shared" si="108"/>
        <v>44836</v>
      </c>
      <c r="D265" s="29">
        <f>F265+2</f>
        <v>44845</v>
      </c>
      <c r="E265" s="29">
        <f>F265+3</f>
        <v>44846</v>
      </c>
      <c r="F265" s="29">
        <f>F264+11</f>
        <v>44843</v>
      </c>
      <c r="G265" s="29">
        <f t="shared" si="110"/>
        <v>44873</v>
      </c>
      <c r="H265" s="29">
        <f t="shared" si="92"/>
        <v>44875</v>
      </c>
      <c r="I265" s="29">
        <f t="shared" si="93"/>
        <v>44875</v>
      </c>
      <c r="J265" s="29">
        <f t="shared" si="94"/>
        <v>44877</v>
      </c>
    </row>
    <row r="266" spans="1:10" hidden="1" x14ac:dyDescent="0.2">
      <c r="A266" s="85">
        <v>42</v>
      </c>
      <c r="B266" s="14" t="s">
        <v>1043</v>
      </c>
      <c r="C266" s="89">
        <f t="shared" si="108"/>
        <v>44845</v>
      </c>
      <c r="D266" s="29">
        <f>F266-2</f>
        <v>44850</v>
      </c>
      <c r="E266" s="29">
        <f>F266-1</f>
        <v>44851</v>
      </c>
      <c r="F266" s="29">
        <f>F265+9</f>
        <v>44852</v>
      </c>
      <c r="G266" s="29">
        <f t="shared" si="110"/>
        <v>44882</v>
      </c>
      <c r="H266" s="29">
        <f t="shared" si="92"/>
        <v>44884</v>
      </c>
      <c r="I266" s="29">
        <f t="shared" si="93"/>
        <v>44884</v>
      </c>
      <c r="J266" s="29">
        <f t="shared" si="94"/>
        <v>44886</v>
      </c>
    </row>
    <row r="267" spans="1:10" hidden="1" x14ac:dyDescent="0.2">
      <c r="A267" s="38">
        <v>42</v>
      </c>
      <c r="B267" s="11" t="s">
        <v>1063</v>
      </c>
      <c r="C267" s="88">
        <f t="shared" si="108"/>
        <v>44847</v>
      </c>
      <c r="D267" s="27">
        <f>F267+4</f>
        <v>44858</v>
      </c>
      <c r="E267" s="27">
        <f t="shared" ref="E267:E272" si="111">F267-2</f>
        <v>44852</v>
      </c>
      <c r="F267" s="27">
        <f>F266+2</f>
        <v>44854</v>
      </c>
      <c r="G267" s="27">
        <f t="shared" ref="G267:G272" si="112">F267+30</f>
        <v>44884</v>
      </c>
      <c r="H267" s="27">
        <f t="shared" si="92"/>
        <v>44886</v>
      </c>
      <c r="I267" s="27">
        <f t="shared" si="93"/>
        <v>44886</v>
      </c>
      <c r="J267" s="27">
        <f t="shared" si="94"/>
        <v>44888</v>
      </c>
    </row>
    <row r="268" spans="1:10" hidden="1" x14ac:dyDescent="0.2">
      <c r="A268" s="38">
        <v>44</v>
      </c>
      <c r="B268" s="11" t="s">
        <v>1077</v>
      </c>
      <c r="C268" s="88">
        <f t="shared" si="108"/>
        <v>44860</v>
      </c>
      <c r="D268" s="27">
        <f>F268+5</f>
        <v>44872</v>
      </c>
      <c r="E268" s="27">
        <f t="shared" si="111"/>
        <v>44865</v>
      </c>
      <c r="F268" s="27">
        <f>F267+13</f>
        <v>44867</v>
      </c>
      <c r="G268" s="27">
        <f t="shared" si="112"/>
        <v>44897</v>
      </c>
      <c r="H268" s="27">
        <f t="shared" si="92"/>
        <v>44899</v>
      </c>
      <c r="I268" s="27">
        <f t="shared" si="93"/>
        <v>44899</v>
      </c>
      <c r="J268" s="27">
        <f t="shared" si="94"/>
        <v>44901</v>
      </c>
    </row>
    <row r="269" spans="1:10" hidden="1" x14ac:dyDescent="0.2">
      <c r="A269" s="38">
        <v>45</v>
      </c>
      <c r="B269" s="11" t="s">
        <v>1085</v>
      </c>
      <c r="C269" s="88">
        <f t="shared" si="108"/>
        <v>44867</v>
      </c>
      <c r="D269" s="27">
        <f>F269+4</f>
        <v>44878</v>
      </c>
      <c r="E269" s="27">
        <f t="shared" si="111"/>
        <v>44872</v>
      </c>
      <c r="F269" s="27">
        <f>F268+7</f>
        <v>44874</v>
      </c>
      <c r="G269" s="27">
        <f t="shared" si="112"/>
        <v>44904</v>
      </c>
      <c r="H269" s="27">
        <f t="shared" si="92"/>
        <v>44906</v>
      </c>
      <c r="I269" s="27">
        <f t="shared" si="93"/>
        <v>44906</v>
      </c>
      <c r="J269" s="27">
        <f t="shared" si="94"/>
        <v>44908</v>
      </c>
    </row>
    <row r="270" spans="1:10" hidden="1" x14ac:dyDescent="0.2">
      <c r="A270" s="38">
        <v>46</v>
      </c>
      <c r="B270" s="11" t="s">
        <v>1091</v>
      </c>
      <c r="C270" s="88">
        <f t="shared" si="108"/>
        <v>44875</v>
      </c>
      <c r="D270" s="27">
        <f t="shared" ref="D270:D272" si="113">F270-4</f>
        <v>44878</v>
      </c>
      <c r="E270" s="27">
        <f t="shared" si="111"/>
        <v>44880</v>
      </c>
      <c r="F270" s="27">
        <f t="shared" ref="F270:F272" si="114">F269+8</f>
        <v>44882</v>
      </c>
      <c r="G270" s="27">
        <f t="shared" si="112"/>
        <v>44912</v>
      </c>
      <c r="H270" s="27">
        <f t="shared" si="92"/>
        <v>44914</v>
      </c>
      <c r="I270" s="27">
        <f t="shared" si="93"/>
        <v>44914</v>
      </c>
      <c r="J270" s="27">
        <f t="shared" si="94"/>
        <v>44916</v>
      </c>
    </row>
    <row r="271" spans="1:10" hidden="1" x14ac:dyDescent="0.2">
      <c r="A271" s="38">
        <v>47</v>
      </c>
      <c r="B271" s="11" t="s">
        <v>1097</v>
      </c>
      <c r="C271" s="88">
        <f t="shared" ref="C271:C272" si="115">F271-7</f>
        <v>44883</v>
      </c>
      <c r="D271" s="27">
        <f t="shared" si="113"/>
        <v>44886</v>
      </c>
      <c r="E271" s="27">
        <f t="shared" si="111"/>
        <v>44888</v>
      </c>
      <c r="F271" s="27">
        <f t="shared" si="114"/>
        <v>44890</v>
      </c>
      <c r="G271" s="27">
        <f t="shared" si="112"/>
        <v>44920</v>
      </c>
      <c r="H271" s="27">
        <f t="shared" si="92"/>
        <v>44922</v>
      </c>
      <c r="I271" s="27">
        <f t="shared" si="93"/>
        <v>44922</v>
      </c>
      <c r="J271" s="27">
        <f t="shared" si="94"/>
        <v>44924</v>
      </c>
    </row>
    <row r="272" spans="1:10" hidden="1" x14ac:dyDescent="0.2">
      <c r="A272" s="38">
        <v>48</v>
      </c>
      <c r="B272" s="11" t="s">
        <v>7</v>
      </c>
      <c r="C272" s="98">
        <f t="shared" si="115"/>
        <v>44891</v>
      </c>
      <c r="D272" s="51">
        <f t="shared" si="113"/>
        <v>44894</v>
      </c>
      <c r="E272" s="51">
        <f t="shared" si="111"/>
        <v>44896</v>
      </c>
      <c r="F272" s="51">
        <f t="shared" si="114"/>
        <v>44898</v>
      </c>
      <c r="G272" s="51">
        <f t="shared" si="112"/>
        <v>44928</v>
      </c>
      <c r="H272" s="51">
        <f t="shared" si="92"/>
        <v>44930</v>
      </c>
      <c r="I272" s="51">
        <f t="shared" si="93"/>
        <v>44930</v>
      </c>
      <c r="J272" s="51">
        <f t="shared" si="94"/>
        <v>44932</v>
      </c>
    </row>
    <row r="273" spans="1:10" hidden="1" x14ac:dyDescent="0.2">
      <c r="A273" s="85">
        <v>49</v>
      </c>
      <c r="B273" s="14" t="s">
        <v>1106</v>
      </c>
      <c r="C273" s="89">
        <f t="shared" ref="C273:C277" si="116">F273-7</f>
        <v>44895</v>
      </c>
      <c r="D273" s="43">
        <v>44907</v>
      </c>
      <c r="E273" s="29" t="s">
        <v>210</v>
      </c>
      <c r="F273" s="29">
        <v>44902</v>
      </c>
      <c r="G273" s="29">
        <f t="shared" ref="G273:G279" si="117">F273+30</f>
        <v>44932</v>
      </c>
      <c r="H273" s="29">
        <f t="shared" si="92"/>
        <v>44934</v>
      </c>
      <c r="I273" s="29">
        <f t="shared" si="93"/>
        <v>44934</v>
      </c>
      <c r="J273" s="29">
        <f t="shared" si="94"/>
        <v>44936</v>
      </c>
    </row>
    <row r="274" spans="1:10" hidden="1" x14ac:dyDescent="0.2">
      <c r="A274" s="85">
        <v>50</v>
      </c>
      <c r="B274" s="14" t="s">
        <v>1137</v>
      </c>
      <c r="C274" s="89">
        <f t="shared" si="116"/>
        <v>44903</v>
      </c>
      <c r="D274" s="43">
        <v>44913</v>
      </c>
      <c r="E274" s="29" t="s">
        <v>210</v>
      </c>
      <c r="F274" s="29">
        <v>44910</v>
      </c>
      <c r="G274" s="29">
        <f t="shared" si="117"/>
        <v>44940</v>
      </c>
      <c r="H274" s="29">
        <f t="shared" si="92"/>
        <v>44942</v>
      </c>
      <c r="I274" s="29">
        <f t="shared" si="93"/>
        <v>44942</v>
      </c>
      <c r="J274" s="29">
        <f t="shared" si="94"/>
        <v>44944</v>
      </c>
    </row>
    <row r="275" spans="1:10" hidden="1" x14ac:dyDescent="0.2">
      <c r="A275" s="85">
        <v>50</v>
      </c>
      <c r="B275" s="14" t="s">
        <v>1134</v>
      </c>
      <c r="C275" s="89">
        <f t="shared" si="116"/>
        <v>44905</v>
      </c>
      <c r="D275" s="43">
        <f>F275-1</f>
        <v>44911</v>
      </c>
      <c r="E275" s="29" t="s">
        <v>210</v>
      </c>
      <c r="F275" s="29">
        <v>44912</v>
      </c>
      <c r="G275" s="29">
        <f>F275+30</f>
        <v>44942</v>
      </c>
      <c r="H275" s="29">
        <f t="shared" si="92"/>
        <v>44944</v>
      </c>
      <c r="I275" s="29">
        <f t="shared" si="93"/>
        <v>44944</v>
      </c>
      <c r="J275" s="29">
        <f t="shared" si="94"/>
        <v>44946</v>
      </c>
    </row>
    <row r="276" spans="1:10" hidden="1" x14ac:dyDescent="0.2">
      <c r="A276" s="85">
        <v>51</v>
      </c>
      <c r="B276" s="14" t="s">
        <v>1135</v>
      </c>
      <c r="C276" s="89">
        <f t="shared" si="116"/>
        <v>44910</v>
      </c>
      <c r="D276" s="43">
        <f>F276+4</f>
        <v>44921</v>
      </c>
      <c r="E276" s="29">
        <v>44920</v>
      </c>
      <c r="F276" s="29">
        <v>44917</v>
      </c>
      <c r="G276" s="29">
        <f t="shared" si="117"/>
        <v>44947</v>
      </c>
      <c r="H276" s="29">
        <f t="shared" si="92"/>
        <v>44949</v>
      </c>
      <c r="I276" s="29">
        <f t="shared" si="93"/>
        <v>44949</v>
      </c>
      <c r="J276" s="29">
        <f t="shared" si="94"/>
        <v>44951</v>
      </c>
    </row>
    <row r="277" spans="1:10" hidden="1" x14ac:dyDescent="0.2">
      <c r="A277" s="85">
        <v>52</v>
      </c>
      <c r="B277" s="14" t="s">
        <v>1136</v>
      </c>
      <c r="C277" s="89">
        <f t="shared" si="116"/>
        <v>44916</v>
      </c>
      <c r="D277" s="43">
        <f>F277+5</f>
        <v>44928</v>
      </c>
      <c r="E277" s="29" t="s">
        <v>210</v>
      </c>
      <c r="F277" s="29">
        <v>44923</v>
      </c>
      <c r="G277" s="29">
        <f t="shared" si="117"/>
        <v>44953</v>
      </c>
      <c r="H277" s="29">
        <f t="shared" si="92"/>
        <v>44955</v>
      </c>
      <c r="I277" s="29">
        <f t="shared" si="93"/>
        <v>44955</v>
      </c>
      <c r="J277" s="29">
        <f t="shared" si="94"/>
        <v>44957</v>
      </c>
    </row>
    <row r="278" spans="1:10" hidden="1" x14ac:dyDescent="0.2">
      <c r="A278" s="85">
        <v>1</v>
      </c>
      <c r="B278" s="14" t="s">
        <v>7</v>
      </c>
      <c r="C278" s="89"/>
      <c r="D278" s="43"/>
      <c r="E278" s="29"/>
      <c r="F278" s="29"/>
      <c r="G278" s="29"/>
      <c r="H278" s="29"/>
      <c r="I278" s="29"/>
      <c r="J278" s="29"/>
    </row>
    <row r="279" spans="1:10" hidden="1" x14ac:dyDescent="0.2">
      <c r="A279" s="85">
        <v>2</v>
      </c>
      <c r="B279" s="14" t="s">
        <v>1138</v>
      </c>
      <c r="C279" s="89">
        <f t="shared" ref="C279:C289" si="118">F279-7</f>
        <v>44930</v>
      </c>
      <c r="D279" s="43">
        <f>F279-1</f>
        <v>44936</v>
      </c>
      <c r="E279" s="29">
        <f>F279+3</f>
        <v>44940</v>
      </c>
      <c r="F279" s="29">
        <v>44937</v>
      </c>
      <c r="G279" s="29">
        <f t="shared" si="117"/>
        <v>44967</v>
      </c>
      <c r="H279" s="29">
        <f t="shared" ref="H279:H289" si="119">F279+32</f>
        <v>44969</v>
      </c>
      <c r="I279" s="29">
        <f t="shared" ref="I279:I289" si="120">F279+32</f>
        <v>44969</v>
      </c>
      <c r="J279" s="29">
        <f t="shared" ref="J279:J289" si="121">F279+34</f>
        <v>44971</v>
      </c>
    </row>
    <row r="280" spans="1:10" hidden="1" x14ac:dyDescent="0.2">
      <c r="A280" s="85">
        <v>3</v>
      </c>
      <c r="B280" s="14" t="s">
        <v>1149</v>
      </c>
      <c r="C280" s="89">
        <f t="shared" si="118"/>
        <v>44937</v>
      </c>
      <c r="D280" s="43">
        <f>F280-1</f>
        <v>44943</v>
      </c>
      <c r="E280" s="29" t="s">
        <v>210</v>
      </c>
      <c r="F280" s="29">
        <v>44944</v>
      </c>
      <c r="G280" s="29">
        <f t="shared" ref="G280" si="122">F280+30</f>
        <v>44974</v>
      </c>
      <c r="H280" s="29">
        <f t="shared" si="119"/>
        <v>44976</v>
      </c>
      <c r="I280" s="29">
        <f t="shared" si="120"/>
        <v>44976</v>
      </c>
      <c r="J280" s="29">
        <f t="shared" si="121"/>
        <v>44978</v>
      </c>
    </row>
    <row r="281" spans="1:10" hidden="1" x14ac:dyDescent="0.2">
      <c r="A281" s="85">
        <v>4</v>
      </c>
      <c r="B281" s="14" t="s">
        <v>1159</v>
      </c>
      <c r="C281" s="89">
        <f t="shared" si="118"/>
        <v>44945</v>
      </c>
      <c r="D281" s="43">
        <f>F281-1</f>
        <v>44951</v>
      </c>
      <c r="E281" s="29">
        <f>F281-5</f>
        <v>44947</v>
      </c>
      <c r="F281" s="29">
        <v>44952</v>
      </c>
      <c r="G281" s="29">
        <f t="shared" ref="G281:G282" si="123">F281+30</f>
        <v>44982</v>
      </c>
      <c r="H281" s="29">
        <f t="shared" si="119"/>
        <v>44984</v>
      </c>
      <c r="I281" s="29">
        <f t="shared" si="120"/>
        <v>44984</v>
      </c>
      <c r="J281" s="29">
        <f t="shared" si="121"/>
        <v>44986</v>
      </c>
    </row>
    <row r="282" spans="1:10" hidden="1" x14ac:dyDescent="0.2">
      <c r="A282" s="85">
        <v>5</v>
      </c>
      <c r="B282" s="14" t="s">
        <v>1160</v>
      </c>
      <c r="C282" s="89">
        <f t="shared" si="118"/>
        <v>44952</v>
      </c>
      <c r="D282" s="43">
        <f>F282+6</f>
        <v>44965</v>
      </c>
      <c r="E282" s="29">
        <f>F282+3</f>
        <v>44962</v>
      </c>
      <c r="F282" s="29">
        <v>44959</v>
      </c>
      <c r="G282" s="29">
        <f t="shared" si="123"/>
        <v>44989</v>
      </c>
      <c r="H282" s="29">
        <f t="shared" si="119"/>
        <v>44991</v>
      </c>
      <c r="I282" s="29">
        <f t="shared" si="120"/>
        <v>44991</v>
      </c>
      <c r="J282" s="29">
        <f t="shared" si="121"/>
        <v>44993</v>
      </c>
    </row>
    <row r="283" spans="1:10" hidden="1" x14ac:dyDescent="0.2">
      <c r="A283" s="85">
        <v>6</v>
      </c>
      <c r="B283" s="14" t="s">
        <v>1165</v>
      </c>
      <c r="C283" s="89">
        <f t="shared" si="118"/>
        <v>44959</v>
      </c>
      <c r="D283" s="43">
        <f>F283+7</f>
        <v>44973</v>
      </c>
      <c r="E283" s="29">
        <f>F283+4</f>
        <v>44970</v>
      </c>
      <c r="F283" s="29">
        <v>44966</v>
      </c>
      <c r="G283" s="29">
        <f t="shared" ref="G283" si="124">F283+30</f>
        <v>44996</v>
      </c>
      <c r="H283" s="29">
        <f t="shared" si="119"/>
        <v>44998</v>
      </c>
      <c r="I283" s="29">
        <f t="shared" si="120"/>
        <v>44998</v>
      </c>
      <c r="J283" s="29">
        <f t="shared" si="121"/>
        <v>45000</v>
      </c>
    </row>
    <row r="284" spans="1:10" hidden="1" x14ac:dyDescent="0.2">
      <c r="A284" s="85">
        <v>7</v>
      </c>
      <c r="B284" s="14" t="s">
        <v>1182</v>
      </c>
      <c r="C284" s="89">
        <f t="shared" si="118"/>
        <v>44966</v>
      </c>
      <c r="D284" s="43">
        <f t="shared" ref="D284:D289" si="125">F284+6</f>
        <v>44979</v>
      </c>
      <c r="E284" s="29">
        <f>F284+3</f>
        <v>44976</v>
      </c>
      <c r="F284" s="29">
        <v>44973</v>
      </c>
      <c r="G284" s="29">
        <f t="shared" ref="G284" si="126">F284+30</f>
        <v>45003</v>
      </c>
      <c r="H284" s="29">
        <f t="shared" si="119"/>
        <v>45005</v>
      </c>
      <c r="I284" s="29">
        <f t="shared" si="120"/>
        <v>45005</v>
      </c>
      <c r="J284" s="29">
        <f t="shared" si="121"/>
        <v>45007</v>
      </c>
    </row>
    <row r="285" spans="1:10" hidden="1" x14ac:dyDescent="0.2">
      <c r="A285" s="85">
        <v>8</v>
      </c>
      <c r="B285" s="14" t="s">
        <v>1193</v>
      </c>
      <c r="C285" s="89">
        <f t="shared" si="118"/>
        <v>44973</v>
      </c>
      <c r="D285" s="43">
        <f t="shared" si="125"/>
        <v>44986</v>
      </c>
      <c r="E285" s="29">
        <f>F285+4</f>
        <v>44984</v>
      </c>
      <c r="F285" s="29">
        <v>44980</v>
      </c>
      <c r="G285" s="29">
        <f t="shared" ref="G285" si="127">F285+30</f>
        <v>45010</v>
      </c>
      <c r="H285" s="29">
        <f t="shared" si="119"/>
        <v>45012</v>
      </c>
      <c r="I285" s="29">
        <f t="shared" si="120"/>
        <v>45012</v>
      </c>
      <c r="J285" s="29">
        <f t="shared" si="121"/>
        <v>45014</v>
      </c>
    </row>
    <row r="286" spans="1:10" hidden="1" x14ac:dyDescent="0.2">
      <c r="A286" s="85">
        <v>9</v>
      </c>
      <c r="B286" s="14" t="s">
        <v>1198</v>
      </c>
      <c r="C286" s="89">
        <f t="shared" si="118"/>
        <v>44980</v>
      </c>
      <c r="D286" s="43">
        <f t="shared" si="125"/>
        <v>44993</v>
      </c>
      <c r="E286" s="29">
        <f>F286+3</f>
        <v>44990</v>
      </c>
      <c r="F286" s="29">
        <v>44987</v>
      </c>
      <c r="G286" s="29">
        <f t="shared" ref="G286" si="128">F286+30</f>
        <v>45017</v>
      </c>
      <c r="H286" s="29">
        <f t="shared" si="119"/>
        <v>45019</v>
      </c>
      <c r="I286" s="29">
        <f t="shared" si="120"/>
        <v>45019</v>
      </c>
      <c r="J286" s="29">
        <f t="shared" si="121"/>
        <v>45021</v>
      </c>
    </row>
    <row r="287" spans="1:10" hidden="1" x14ac:dyDescent="0.2">
      <c r="A287" s="85">
        <v>10</v>
      </c>
      <c r="B287" s="14" t="s">
        <v>1239</v>
      </c>
      <c r="C287" s="89">
        <f t="shared" si="118"/>
        <v>44987</v>
      </c>
      <c r="D287" s="43">
        <f t="shared" si="125"/>
        <v>45000</v>
      </c>
      <c r="E287" s="29">
        <f>F287+4</f>
        <v>44998</v>
      </c>
      <c r="F287" s="29">
        <v>44994</v>
      </c>
      <c r="G287" s="29">
        <f t="shared" ref="G287" si="129">F287+30</f>
        <v>45024</v>
      </c>
      <c r="H287" s="29">
        <f t="shared" si="119"/>
        <v>45026</v>
      </c>
      <c r="I287" s="29">
        <f t="shared" si="120"/>
        <v>45026</v>
      </c>
      <c r="J287" s="29">
        <f t="shared" si="121"/>
        <v>45028</v>
      </c>
    </row>
    <row r="288" spans="1:10" hidden="1" x14ac:dyDescent="0.2">
      <c r="A288" s="85">
        <v>11</v>
      </c>
      <c r="B288" s="14" t="s">
        <v>1214</v>
      </c>
      <c r="C288" s="89">
        <f t="shared" si="118"/>
        <v>44994</v>
      </c>
      <c r="D288" s="43">
        <f t="shared" si="125"/>
        <v>45007</v>
      </c>
      <c r="E288" s="29">
        <f>F288+3</f>
        <v>45004</v>
      </c>
      <c r="F288" s="29">
        <v>45001</v>
      </c>
      <c r="G288" s="29">
        <f t="shared" ref="G288" si="130">F288+30</f>
        <v>45031</v>
      </c>
      <c r="H288" s="29">
        <f t="shared" si="119"/>
        <v>45033</v>
      </c>
      <c r="I288" s="29">
        <f t="shared" si="120"/>
        <v>45033</v>
      </c>
      <c r="J288" s="29">
        <f t="shared" si="121"/>
        <v>45035</v>
      </c>
    </row>
    <row r="289" spans="1:10" hidden="1" x14ac:dyDescent="0.2">
      <c r="A289" s="85">
        <v>12</v>
      </c>
      <c r="B289" s="14" t="s">
        <v>1222</v>
      </c>
      <c r="C289" s="89">
        <f t="shared" si="118"/>
        <v>45001</v>
      </c>
      <c r="D289" s="43">
        <f t="shared" si="125"/>
        <v>45014</v>
      </c>
      <c r="E289" s="29">
        <f>F289+3</f>
        <v>45011</v>
      </c>
      <c r="F289" s="29">
        <v>45008</v>
      </c>
      <c r="G289" s="29">
        <f t="shared" ref="G289" si="131">F289+30</f>
        <v>45038</v>
      </c>
      <c r="H289" s="29">
        <f t="shared" si="119"/>
        <v>45040</v>
      </c>
      <c r="I289" s="29">
        <f t="shared" si="120"/>
        <v>45040</v>
      </c>
      <c r="J289" s="29">
        <f t="shared" si="121"/>
        <v>45042</v>
      </c>
    </row>
    <row r="290" spans="1:10" hidden="1" x14ac:dyDescent="0.2">
      <c r="A290" s="85">
        <v>14</v>
      </c>
      <c r="B290" s="14" t="s">
        <v>7</v>
      </c>
      <c r="C290" s="89"/>
      <c r="D290" s="43"/>
      <c r="E290" s="29"/>
      <c r="F290" s="29"/>
      <c r="G290" s="29"/>
      <c r="H290" s="29"/>
      <c r="I290" s="29"/>
      <c r="J290" s="29"/>
    </row>
    <row r="291" spans="1:10" hidden="1" x14ac:dyDescent="0.2">
      <c r="A291" s="85">
        <v>15</v>
      </c>
      <c r="B291" s="14" t="s">
        <v>1273</v>
      </c>
      <c r="C291" s="89">
        <f t="shared" ref="C291:C293" si="132">F291-7</f>
        <v>45021</v>
      </c>
      <c r="D291" s="43" t="s">
        <v>210</v>
      </c>
      <c r="E291" s="29">
        <f>F291+3</f>
        <v>45031</v>
      </c>
      <c r="F291" s="29">
        <v>45028</v>
      </c>
      <c r="G291" s="29">
        <f t="shared" ref="G291" si="133">F291+30</f>
        <v>45058</v>
      </c>
      <c r="H291" s="29">
        <f>F291+32</f>
        <v>45060</v>
      </c>
      <c r="I291" s="29">
        <f>F291+32</f>
        <v>45060</v>
      </c>
      <c r="J291" s="29">
        <f>F291+34</f>
        <v>45062</v>
      </c>
    </row>
    <row r="292" spans="1:10" hidden="1" x14ac:dyDescent="0.2">
      <c r="A292" s="85">
        <v>16</v>
      </c>
      <c r="B292" s="14" t="s">
        <v>1240</v>
      </c>
      <c r="C292" s="89">
        <f t="shared" si="132"/>
        <v>45027</v>
      </c>
      <c r="D292" s="43">
        <f>F292+3</f>
        <v>45037</v>
      </c>
      <c r="E292" s="29" t="s">
        <v>210</v>
      </c>
      <c r="F292" s="29">
        <v>45034</v>
      </c>
      <c r="G292" s="29">
        <f t="shared" ref="G292" si="134">F292+30</f>
        <v>45064</v>
      </c>
      <c r="H292" s="29">
        <f>F292+32</f>
        <v>45066</v>
      </c>
      <c r="I292" s="29">
        <f>F292+32</f>
        <v>45066</v>
      </c>
      <c r="J292" s="29">
        <f>F292+34</f>
        <v>45068</v>
      </c>
    </row>
    <row r="293" spans="1:10" hidden="1" x14ac:dyDescent="0.2">
      <c r="A293" s="85">
        <v>16</v>
      </c>
      <c r="B293" s="14" t="s">
        <v>1255</v>
      </c>
      <c r="C293" s="89">
        <f t="shared" si="132"/>
        <v>45029</v>
      </c>
      <c r="D293" s="43">
        <f>F293+6</f>
        <v>45042</v>
      </c>
      <c r="E293" s="29">
        <f>F293+3</f>
        <v>45039</v>
      </c>
      <c r="F293" s="29">
        <v>45036</v>
      </c>
      <c r="G293" s="29">
        <f t="shared" ref="G293" si="135">F293+30</f>
        <v>45066</v>
      </c>
      <c r="H293" s="29">
        <f>F293+32</f>
        <v>45068</v>
      </c>
      <c r="I293" s="29">
        <f>F293+32</f>
        <v>45068</v>
      </c>
      <c r="J293" s="29">
        <f>F293+34</f>
        <v>45070</v>
      </c>
    </row>
    <row r="294" spans="1:10" hidden="1" x14ac:dyDescent="0.2">
      <c r="A294" s="85">
        <v>17</v>
      </c>
      <c r="B294" s="14" t="s">
        <v>7</v>
      </c>
      <c r="C294" s="89"/>
      <c r="D294" s="43"/>
      <c r="E294" s="29"/>
      <c r="F294" s="29"/>
      <c r="G294" s="29"/>
      <c r="H294" s="29"/>
      <c r="I294" s="29"/>
      <c r="J294" s="29"/>
    </row>
    <row r="295" spans="1:10" hidden="1" x14ac:dyDescent="0.2">
      <c r="A295" s="85">
        <v>18</v>
      </c>
      <c r="B295" s="14" t="s">
        <v>1265</v>
      </c>
      <c r="C295" s="89">
        <f t="shared" ref="C295" si="136">F295-7</f>
        <v>45043</v>
      </c>
      <c r="D295" s="43">
        <f>F295+6</f>
        <v>45056</v>
      </c>
      <c r="E295" s="29">
        <f>F295+2</f>
        <v>45052</v>
      </c>
      <c r="F295" s="29">
        <v>45050</v>
      </c>
      <c r="G295" s="29">
        <f t="shared" ref="G295" si="137">F295+30</f>
        <v>45080</v>
      </c>
      <c r="H295" s="29">
        <f>F295+32</f>
        <v>45082</v>
      </c>
      <c r="I295" s="29">
        <f>F295+32</f>
        <v>45082</v>
      </c>
      <c r="J295" s="29">
        <f>F295+34</f>
        <v>45084</v>
      </c>
    </row>
    <row r="296" spans="1:10" hidden="1" x14ac:dyDescent="0.2">
      <c r="A296" s="85">
        <v>18</v>
      </c>
      <c r="B296" s="14" t="s">
        <v>7</v>
      </c>
      <c r="C296" s="89"/>
      <c r="D296" s="43"/>
      <c r="E296" s="29"/>
      <c r="F296" s="29"/>
      <c r="G296" s="29"/>
      <c r="H296" s="29"/>
      <c r="I296" s="29"/>
      <c r="J296" s="29"/>
    </row>
    <row r="297" spans="1:10" hidden="1" x14ac:dyDescent="0.2">
      <c r="A297" s="85">
        <v>19</v>
      </c>
      <c r="B297" s="14" t="s">
        <v>1274</v>
      </c>
      <c r="C297" s="89">
        <f t="shared" ref="C297:C313" si="138">F297-7</f>
        <v>45050</v>
      </c>
      <c r="D297" s="43">
        <f>F297+6</f>
        <v>45063</v>
      </c>
      <c r="E297" s="29">
        <f>F297+3</f>
        <v>45060</v>
      </c>
      <c r="F297" s="29">
        <v>45057</v>
      </c>
      <c r="G297" s="29">
        <f t="shared" ref="G297" si="139">F297+30</f>
        <v>45087</v>
      </c>
      <c r="H297" s="29">
        <f t="shared" ref="H297:H313" si="140">F297+32</f>
        <v>45089</v>
      </c>
      <c r="I297" s="29">
        <f t="shared" ref="I297:I313" si="141">F297+32</f>
        <v>45089</v>
      </c>
      <c r="J297" s="29">
        <f t="shared" ref="J297:J313" si="142">F297+34</f>
        <v>45091</v>
      </c>
    </row>
    <row r="298" spans="1:10" hidden="1" x14ac:dyDescent="0.2">
      <c r="A298" s="85">
        <v>20</v>
      </c>
      <c r="B298" s="14" t="s">
        <v>1283</v>
      </c>
      <c r="C298" s="89">
        <f t="shared" si="138"/>
        <v>45058</v>
      </c>
      <c r="D298" s="43">
        <f>F298+4</f>
        <v>45069</v>
      </c>
      <c r="E298" s="29">
        <f>F298+5</f>
        <v>45070</v>
      </c>
      <c r="F298" s="29">
        <v>45065</v>
      </c>
      <c r="G298" s="29">
        <f t="shared" ref="G298" si="143">F298+30</f>
        <v>45095</v>
      </c>
      <c r="H298" s="29">
        <f t="shared" si="140"/>
        <v>45097</v>
      </c>
      <c r="I298" s="29">
        <f t="shared" si="141"/>
        <v>45097</v>
      </c>
      <c r="J298" s="29">
        <f t="shared" si="142"/>
        <v>45099</v>
      </c>
    </row>
    <row r="299" spans="1:10" hidden="1" x14ac:dyDescent="0.2">
      <c r="A299" s="85">
        <v>21</v>
      </c>
      <c r="B299" s="14" t="s">
        <v>1300</v>
      </c>
      <c r="C299" s="89">
        <f t="shared" si="138"/>
        <v>45065</v>
      </c>
      <c r="D299" s="43">
        <f>F299+5</f>
        <v>45077</v>
      </c>
      <c r="E299" s="29">
        <f t="shared" ref="E299:E301" si="144">F299+3</f>
        <v>45075</v>
      </c>
      <c r="F299" s="29">
        <v>45072</v>
      </c>
      <c r="G299" s="29">
        <f t="shared" ref="G299" si="145">F299+30</f>
        <v>45102</v>
      </c>
      <c r="H299" s="29">
        <f t="shared" si="140"/>
        <v>45104</v>
      </c>
      <c r="I299" s="29">
        <f t="shared" si="141"/>
        <v>45104</v>
      </c>
      <c r="J299" s="29">
        <f t="shared" si="142"/>
        <v>45106</v>
      </c>
    </row>
    <row r="300" spans="1:10" hidden="1" x14ac:dyDescent="0.2">
      <c r="A300" s="85">
        <v>22</v>
      </c>
      <c r="B300" s="14" t="s">
        <v>1310</v>
      </c>
      <c r="C300" s="89">
        <f t="shared" si="138"/>
        <v>45071</v>
      </c>
      <c r="D300" s="43">
        <f>F300+6</f>
        <v>45084</v>
      </c>
      <c r="E300" s="29">
        <f t="shared" si="144"/>
        <v>45081</v>
      </c>
      <c r="F300" s="29">
        <v>45078</v>
      </c>
      <c r="G300" s="29">
        <f t="shared" ref="G300" si="146">F300+30</f>
        <v>45108</v>
      </c>
      <c r="H300" s="29">
        <f t="shared" si="140"/>
        <v>45110</v>
      </c>
      <c r="I300" s="29">
        <f t="shared" si="141"/>
        <v>45110</v>
      </c>
      <c r="J300" s="29">
        <f t="shared" si="142"/>
        <v>45112</v>
      </c>
    </row>
    <row r="301" spans="1:10" hidden="1" x14ac:dyDescent="0.2">
      <c r="A301" s="85">
        <v>23</v>
      </c>
      <c r="B301" s="14" t="s">
        <v>1317</v>
      </c>
      <c r="C301" s="89">
        <f t="shared" si="138"/>
        <v>45078</v>
      </c>
      <c r="D301" s="43">
        <f>F301+6</f>
        <v>45091</v>
      </c>
      <c r="E301" s="29">
        <f t="shared" si="144"/>
        <v>45088</v>
      </c>
      <c r="F301" s="29">
        <v>45085</v>
      </c>
      <c r="G301" s="29">
        <f t="shared" ref="G301" si="147">F301+30</f>
        <v>45115</v>
      </c>
      <c r="H301" s="29">
        <f t="shared" si="140"/>
        <v>45117</v>
      </c>
      <c r="I301" s="29">
        <f t="shared" si="141"/>
        <v>45117</v>
      </c>
      <c r="J301" s="29">
        <f t="shared" si="142"/>
        <v>45119</v>
      </c>
    </row>
    <row r="302" spans="1:10" hidden="1" x14ac:dyDescent="0.2">
      <c r="A302" s="85">
        <v>24</v>
      </c>
      <c r="B302" s="14" t="s">
        <v>1324</v>
      </c>
      <c r="C302" s="89">
        <f t="shared" si="138"/>
        <v>45087</v>
      </c>
      <c r="D302" s="43">
        <f>F302+7</f>
        <v>45101</v>
      </c>
      <c r="E302" s="29">
        <f>F302+2</f>
        <v>45096</v>
      </c>
      <c r="F302" s="29">
        <v>45094</v>
      </c>
      <c r="G302" s="29">
        <f t="shared" ref="G302" si="148">F302+30</f>
        <v>45124</v>
      </c>
      <c r="H302" s="29">
        <f t="shared" si="140"/>
        <v>45126</v>
      </c>
      <c r="I302" s="29">
        <f t="shared" si="141"/>
        <v>45126</v>
      </c>
      <c r="J302" s="29">
        <f t="shared" si="142"/>
        <v>45128</v>
      </c>
    </row>
    <row r="303" spans="1:10" hidden="1" x14ac:dyDescent="0.2">
      <c r="A303" s="85">
        <v>25</v>
      </c>
      <c r="B303" s="14" t="s">
        <v>1331</v>
      </c>
      <c r="C303" s="89">
        <f t="shared" si="138"/>
        <v>45094</v>
      </c>
      <c r="D303" s="43">
        <f>F303+7</f>
        <v>45108</v>
      </c>
      <c r="E303" s="29">
        <f>F303+3</f>
        <v>45104</v>
      </c>
      <c r="F303" s="29">
        <v>45101</v>
      </c>
      <c r="G303" s="29">
        <f t="shared" ref="G303" si="149">F303+30</f>
        <v>45131</v>
      </c>
      <c r="H303" s="29">
        <f t="shared" si="140"/>
        <v>45133</v>
      </c>
      <c r="I303" s="29">
        <f t="shared" si="141"/>
        <v>45133</v>
      </c>
      <c r="J303" s="29">
        <f t="shared" si="142"/>
        <v>45135</v>
      </c>
    </row>
    <row r="304" spans="1:10" hidden="1" x14ac:dyDescent="0.2">
      <c r="A304" s="85">
        <v>26</v>
      </c>
      <c r="B304" s="14" t="s">
        <v>1343</v>
      </c>
      <c r="C304" s="89">
        <f t="shared" si="138"/>
        <v>45099</v>
      </c>
      <c r="D304" s="43">
        <f>F304+8</f>
        <v>45114</v>
      </c>
      <c r="E304" s="29">
        <f>F304+3</f>
        <v>45109</v>
      </c>
      <c r="F304" s="29">
        <v>45106</v>
      </c>
      <c r="G304" s="29">
        <f t="shared" ref="G304" si="150">F304+30</f>
        <v>45136</v>
      </c>
      <c r="H304" s="29">
        <f t="shared" si="140"/>
        <v>45138</v>
      </c>
      <c r="I304" s="29">
        <f t="shared" si="141"/>
        <v>45138</v>
      </c>
      <c r="J304" s="29">
        <f t="shared" si="142"/>
        <v>45140</v>
      </c>
    </row>
    <row r="305" spans="1:10" hidden="1" x14ac:dyDescent="0.2">
      <c r="A305" s="85">
        <v>27</v>
      </c>
      <c r="B305" s="14" t="s">
        <v>1349</v>
      </c>
      <c r="C305" s="89">
        <f t="shared" si="138"/>
        <v>45106</v>
      </c>
      <c r="D305" s="43">
        <f t="shared" ref="D305:D309" si="151">F305+6</f>
        <v>45119</v>
      </c>
      <c r="E305" s="29">
        <f t="shared" ref="E305" si="152">F305+3</f>
        <v>45116</v>
      </c>
      <c r="F305" s="29">
        <v>45113</v>
      </c>
      <c r="G305" s="29">
        <f t="shared" ref="G305" si="153">F305+30</f>
        <v>45143</v>
      </c>
      <c r="H305" s="29">
        <f t="shared" si="140"/>
        <v>45145</v>
      </c>
      <c r="I305" s="29">
        <f t="shared" si="141"/>
        <v>45145</v>
      </c>
      <c r="J305" s="29">
        <f t="shared" si="142"/>
        <v>45147</v>
      </c>
    </row>
    <row r="306" spans="1:10" hidden="1" x14ac:dyDescent="0.2">
      <c r="A306" s="85">
        <v>28</v>
      </c>
      <c r="B306" s="14" t="s">
        <v>1356</v>
      </c>
      <c r="C306" s="89">
        <f t="shared" si="138"/>
        <v>45113</v>
      </c>
      <c r="D306" s="43">
        <f t="shared" si="151"/>
        <v>45126</v>
      </c>
      <c r="E306" s="29">
        <f>F306+3</f>
        <v>45123</v>
      </c>
      <c r="F306" s="29">
        <v>45120</v>
      </c>
      <c r="G306" s="29">
        <f t="shared" ref="G306:G307" si="154">F306+30</f>
        <v>45150</v>
      </c>
      <c r="H306" s="29">
        <f t="shared" si="140"/>
        <v>45152</v>
      </c>
      <c r="I306" s="29">
        <f t="shared" si="141"/>
        <v>45152</v>
      </c>
      <c r="J306" s="29">
        <f t="shared" si="142"/>
        <v>45154</v>
      </c>
    </row>
    <row r="307" spans="1:10" hidden="1" x14ac:dyDescent="0.2">
      <c r="A307" s="85">
        <v>29</v>
      </c>
      <c r="B307" s="14" t="s">
        <v>1357</v>
      </c>
      <c r="C307" s="89">
        <f t="shared" si="138"/>
        <v>45120</v>
      </c>
      <c r="D307" s="43">
        <f t="shared" si="151"/>
        <v>45133</v>
      </c>
      <c r="E307" s="29">
        <f t="shared" ref="E307:E308" si="155">F307+3</f>
        <v>45130</v>
      </c>
      <c r="F307" s="29">
        <v>45127</v>
      </c>
      <c r="G307" s="29">
        <f t="shared" si="154"/>
        <v>45157</v>
      </c>
      <c r="H307" s="29">
        <f t="shared" si="140"/>
        <v>45159</v>
      </c>
      <c r="I307" s="29">
        <f t="shared" si="141"/>
        <v>45159</v>
      </c>
      <c r="J307" s="29">
        <f t="shared" si="142"/>
        <v>45161</v>
      </c>
    </row>
    <row r="308" spans="1:10" hidden="1" x14ac:dyDescent="0.2">
      <c r="A308" s="85">
        <v>30</v>
      </c>
      <c r="B308" s="14" t="s">
        <v>1376</v>
      </c>
      <c r="C308" s="89">
        <f t="shared" si="138"/>
        <v>45127</v>
      </c>
      <c r="D308" s="43">
        <f t="shared" si="151"/>
        <v>45140</v>
      </c>
      <c r="E308" s="29">
        <f t="shared" si="155"/>
        <v>45137</v>
      </c>
      <c r="F308" s="29">
        <v>45134</v>
      </c>
      <c r="G308" s="29">
        <f t="shared" ref="G308" si="156">F308+30</f>
        <v>45164</v>
      </c>
      <c r="H308" s="29">
        <f t="shared" si="140"/>
        <v>45166</v>
      </c>
      <c r="I308" s="29">
        <f t="shared" si="141"/>
        <v>45166</v>
      </c>
      <c r="J308" s="29">
        <f t="shared" si="142"/>
        <v>45168</v>
      </c>
    </row>
    <row r="309" spans="1:10" hidden="1" x14ac:dyDescent="0.2">
      <c r="A309" s="85">
        <v>31</v>
      </c>
      <c r="B309" s="14" t="s">
        <v>1388</v>
      </c>
      <c r="C309" s="89">
        <f t="shared" si="138"/>
        <v>45136</v>
      </c>
      <c r="D309" s="43">
        <f t="shared" si="151"/>
        <v>45149</v>
      </c>
      <c r="E309" s="29">
        <f>F309+2</f>
        <v>45145</v>
      </c>
      <c r="F309" s="29">
        <v>45143</v>
      </c>
      <c r="G309" s="29">
        <f t="shared" ref="G309" si="157">F309+30</f>
        <v>45173</v>
      </c>
      <c r="H309" s="29">
        <f t="shared" si="140"/>
        <v>45175</v>
      </c>
      <c r="I309" s="29">
        <f t="shared" si="141"/>
        <v>45175</v>
      </c>
      <c r="J309" s="29">
        <f t="shared" si="142"/>
        <v>45177</v>
      </c>
    </row>
    <row r="310" spans="1:10" hidden="1" x14ac:dyDescent="0.2">
      <c r="A310" s="85">
        <v>32</v>
      </c>
      <c r="B310" s="14" t="s">
        <v>1394</v>
      </c>
      <c r="C310" s="89">
        <f t="shared" si="138"/>
        <v>45142</v>
      </c>
      <c r="D310" s="43">
        <f>F310+4</f>
        <v>45153</v>
      </c>
      <c r="E310" s="29">
        <f>F310+5</f>
        <v>45154</v>
      </c>
      <c r="F310" s="29">
        <v>45149</v>
      </c>
      <c r="G310" s="29">
        <f t="shared" ref="G310" si="158">F310+30</f>
        <v>45179</v>
      </c>
      <c r="H310" s="29">
        <f t="shared" si="140"/>
        <v>45181</v>
      </c>
      <c r="I310" s="29">
        <f t="shared" si="141"/>
        <v>45181</v>
      </c>
      <c r="J310" s="29">
        <f t="shared" si="142"/>
        <v>45183</v>
      </c>
    </row>
    <row r="311" spans="1:10" hidden="1" x14ac:dyDescent="0.2">
      <c r="A311" s="85">
        <v>33</v>
      </c>
      <c r="B311" s="14" t="s">
        <v>1404</v>
      </c>
      <c r="C311" s="89">
        <f t="shared" si="138"/>
        <v>45148</v>
      </c>
      <c r="D311" s="43">
        <f t="shared" ref="D311:D313" si="159">F311+6</f>
        <v>45161</v>
      </c>
      <c r="E311" s="29">
        <f t="shared" ref="E311" si="160">F311+3</f>
        <v>45158</v>
      </c>
      <c r="F311" s="29">
        <v>45155</v>
      </c>
      <c r="G311" s="29">
        <f t="shared" ref="G311" si="161">F311+30</f>
        <v>45185</v>
      </c>
      <c r="H311" s="29">
        <f t="shared" si="140"/>
        <v>45187</v>
      </c>
      <c r="I311" s="29">
        <f t="shared" si="141"/>
        <v>45187</v>
      </c>
      <c r="J311" s="29">
        <f t="shared" si="142"/>
        <v>45189</v>
      </c>
    </row>
    <row r="312" spans="1:10" hidden="1" x14ac:dyDescent="0.2">
      <c r="A312" s="85">
        <v>34</v>
      </c>
      <c r="B312" s="14" t="s">
        <v>1440</v>
      </c>
      <c r="C312" s="89">
        <f t="shared" si="138"/>
        <v>45156</v>
      </c>
      <c r="D312" s="43">
        <f t="shared" si="159"/>
        <v>45169</v>
      </c>
      <c r="E312" s="29">
        <f>F312+2</f>
        <v>45165</v>
      </c>
      <c r="F312" s="29">
        <v>45163</v>
      </c>
      <c r="G312" s="29">
        <f t="shared" ref="G312" si="162">F312+30</f>
        <v>45193</v>
      </c>
      <c r="H312" s="29">
        <f t="shared" si="140"/>
        <v>45195</v>
      </c>
      <c r="I312" s="29">
        <f t="shared" si="141"/>
        <v>45195</v>
      </c>
      <c r="J312" s="29">
        <f t="shared" si="142"/>
        <v>45197</v>
      </c>
    </row>
    <row r="313" spans="1:10" hidden="1" x14ac:dyDescent="0.2">
      <c r="A313" s="85">
        <v>35</v>
      </c>
      <c r="B313" s="14" t="s">
        <v>1441</v>
      </c>
      <c r="C313" s="89">
        <f t="shared" si="138"/>
        <v>45164</v>
      </c>
      <c r="D313" s="43">
        <f t="shared" si="159"/>
        <v>45177</v>
      </c>
      <c r="E313" s="29">
        <f t="shared" ref="E313" si="163">F313+3</f>
        <v>45174</v>
      </c>
      <c r="F313" s="29">
        <v>45171</v>
      </c>
      <c r="G313" s="29">
        <f t="shared" ref="G313" si="164">F313+30</f>
        <v>45201</v>
      </c>
      <c r="H313" s="29">
        <f t="shared" si="140"/>
        <v>45203</v>
      </c>
      <c r="I313" s="29">
        <f t="shared" si="141"/>
        <v>45203</v>
      </c>
      <c r="J313" s="29">
        <f t="shared" si="142"/>
        <v>45205</v>
      </c>
    </row>
    <row r="314" spans="1:10" hidden="1" x14ac:dyDescent="0.2">
      <c r="A314" s="85">
        <v>36</v>
      </c>
      <c r="B314" s="14" t="s">
        <v>7</v>
      </c>
      <c r="C314" s="89"/>
      <c r="D314" s="43"/>
      <c r="E314" s="29"/>
      <c r="F314" s="29"/>
      <c r="G314" s="29"/>
      <c r="H314" s="29"/>
      <c r="I314" s="29"/>
      <c r="J314" s="29"/>
    </row>
    <row r="315" spans="1:10" hidden="1" x14ac:dyDescent="0.2">
      <c r="A315" s="85">
        <v>37</v>
      </c>
      <c r="B315" s="14" t="s">
        <v>1442</v>
      </c>
      <c r="C315" s="89">
        <f t="shared" ref="C315:C363" si="165">F315-7</f>
        <v>45176</v>
      </c>
      <c r="D315" s="43">
        <f>F315+4</f>
        <v>45187</v>
      </c>
      <c r="E315" s="29">
        <f>F315+5</f>
        <v>45188</v>
      </c>
      <c r="F315" s="29">
        <v>45183</v>
      </c>
      <c r="G315" s="29">
        <f t="shared" ref="G315" si="166">F315+30</f>
        <v>45213</v>
      </c>
      <c r="H315" s="29">
        <f t="shared" ref="H315:H331" si="167">F315+32</f>
        <v>45215</v>
      </c>
      <c r="I315" s="29">
        <f t="shared" ref="I315:I331" si="168">F315+32</f>
        <v>45215</v>
      </c>
      <c r="J315" s="29">
        <f t="shared" ref="J315:J331" si="169">F315+34</f>
        <v>45217</v>
      </c>
    </row>
    <row r="316" spans="1:10" hidden="1" x14ac:dyDescent="0.2">
      <c r="A316" s="85">
        <v>38</v>
      </c>
      <c r="B316" s="14" t="s">
        <v>1443</v>
      </c>
      <c r="C316" s="89">
        <f t="shared" si="165"/>
        <v>45185</v>
      </c>
      <c r="D316" s="43">
        <f t="shared" ref="D316:D321" si="170">F316+6</f>
        <v>45198</v>
      </c>
      <c r="E316" s="29">
        <f t="shared" ref="E316:E317" si="171">F316+3</f>
        <v>45195</v>
      </c>
      <c r="F316" s="29">
        <v>45192</v>
      </c>
      <c r="G316" s="29">
        <f t="shared" ref="G316" si="172">F316+30</f>
        <v>45222</v>
      </c>
      <c r="H316" s="29">
        <f t="shared" si="167"/>
        <v>45224</v>
      </c>
      <c r="I316" s="29">
        <f t="shared" si="168"/>
        <v>45224</v>
      </c>
      <c r="J316" s="29">
        <f t="shared" si="169"/>
        <v>45226</v>
      </c>
    </row>
    <row r="317" spans="1:10" hidden="1" x14ac:dyDescent="0.2">
      <c r="A317" s="85">
        <v>39</v>
      </c>
      <c r="B317" s="14" t="s">
        <v>1444</v>
      </c>
      <c r="C317" s="89">
        <f t="shared" si="165"/>
        <v>45190</v>
      </c>
      <c r="D317" s="43">
        <f t="shared" si="170"/>
        <v>45203</v>
      </c>
      <c r="E317" s="29">
        <f t="shared" si="171"/>
        <v>45200</v>
      </c>
      <c r="F317" s="29">
        <v>45197</v>
      </c>
      <c r="G317" s="29">
        <f t="shared" ref="G317" si="173">F317+30</f>
        <v>45227</v>
      </c>
      <c r="H317" s="29">
        <f t="shared" si="167"/>
        <v>45229</v>
      </c>
      <c r="I317" s="29">
        <f t="shared" si="168"/>
        <v>45229</v>
      </c>
      <c r="J317" s="29">
        <f t="shared" si="169"/>
        <v>45231</v>
      </c>
    </row>
    <row r="318" spans="1:10" hidden="1" x14ac:dyDescent="0.2">
      <c r="A318" s="85">
        <v>40</v>
      </c>
      <c r="B318" s="14" t="s">
        <v>1454</v>
      </c>
      <c r="C318" s="89">
        <f t="shared" si="165"/>
        <v>45197</v>
      </c>
      <c r="D318" s="43">
        <f t="shared" si="170"/>
        <v>45210</v>
      </c>
      <c r="E318" s="29">
        <f>F318+4</f>
        <v>45208</v>
      </c>
      <c r="F318" s="29">
        <v>45204</v>
      </c>
      <c r="G318" s="29">
        <f t="shared" ref="G318" si="174">F318+30</f>
        <v>45234</v>
      </c>
      <c r="H318" s="29">
        <f t="shared" si="167"/>
        <v>45236</v>
      </c>
      <c r="I318" s="29">
        <f t="shared" si="168"/>
        <v>45236</v>
      </c>
      <c r="J318" s="29">
        <f t="shared" si="169"/>
        <v>45238</v>
      </c>
    </row>
    <row r="319" spans="1:10" hidden="1" x14ac:dyDescent="0.2">
      <c r="A319" s="85">
        <v>41</v>
      </c>
      <c r="B319" s="14" t="s">
        <v>1463</v>
      </c>
      <c r="C319" s="89">
        <f t="shared" si="165"/>
        <v>45204</v>
      </c>
      <c r="D319" s="43">
        <f t="shared" si="170"/>
        <v>45217</v>
      </c>
      <c r="E319" s="29">
        <f t="shared" ref="E319:E321" si="175">F319+3</f>
        <v>45214</v>
      </c>
      <c r="F319" s="29">
        <v>45211</v>
      </c>
      <c r="G319" s="29">
        <f t="shared" ref="G319" si="176">F319+30</f>
        <v>45241</v>
      </c>
      <c r="H319" s="29">
        <f t="shared" si="167"/>
        <v>45243</v>
      </c>
      <c r="I319" s="29">
        <f t="shared" si="168"/>
        <v>45243</v>
      </c>
      <c r="J319" s="29">
        <f t="shared" si="169"/>
        <v>45245</v>
      </c>
    </row>
    <row r="320" spans="1:10" hidden="1" x14ac:dyDescent="0.2">
      <c r="A320" s="85">
        <v>42</v>
      </c>
      <c r="B320" s="14" t="s">
        <v>1471</v>
      </c>
      <c r="C320" s="89">
        <f t="shared" si="165"/>
        <v>45211</v>
      </c>
      <c r="D320" s="43">
        <f t="shared" si="170"/>
        <v>45224</v>
      </c>
      <c r="E320" s="29">
        <f t="shared" si="175"/>
        <v>45221</v>
      </c>
      <c r="F320" s="29">
        <v>45218</v>
      </c>
      <c r="G320" s="29">
        <f t="shared" ref="G320" si="177">F320+30</f>
        <v>45248</v>
      </c>
      <c r="H320" s="29">
        <f t="shared" si="167"/>
        <v>45250</v>
      </c>
      <c r="I320" s="29">
        <f t="shared" si="168"/>
        <v>45250</v>
      </c>
      <c r="J320" s="29">
        <f t="shared" si="169"/>
        <v>45252</v>
      </c>
    </row>
    <row r="321" spans="1:10" hidden="1" x14ac:dyDescent="0.2">
      <c r="A321" s="85">
        <v>43</v>
      </c>
      <c r="B321" s="14" t="s">
        <v>1488</v>
      </c>
      <c r="C321" s="89">
        <f t="shared" si="165"/>
        <v>45218</v>
      </c>
      <c r="D321" s="43">
        <f t="shared" si="170"/>
        <v>45231</v>
      </c>
      <c r="E321" s="29">
        <f t="shared" si="175"/>
        <v>45228</v>
      </c>
      <c r="F321" s="29">
        <v>45225</v>
      </c>
      <c r="G321" s="29">
        <f t="shared" ref="G321" si="178">F321+30</f>
        <v>45255</v>
      </c>
      <c r="H321" s="29">
        <f t="shared" si="167"/>
        <v>45257</v>
      </c>
      <c r="I321" s="29">
        <f t="shared" si="168"/>
        <v>45257</v>
      </c>
      <c r="J321" s="29">
        <f t="shared" si="169"/>
        <v>45259</v>
      </c>
    </row>
    <row r="322" spans="1:10" hidden="1" x14ac:dyDescent="0.2">
      <c r="A322" s="85">
        <v>44</v>
      </c>
      <c r="B322" s="14" t="s">
        <v>1496</v>
      </c>
      <c r="C322" s="89">
        <f t="shared" si="165"/>
        <v>45226</v>
      </c>
      <c r="D322" s="43">
        <f>F322+5</f>
        <v>45238</v>
      </c>
      <c r="E322" s="29">
        <f>F322+2</f>
        <v>45235</v>
      </c>
      <c r="F322" s="29">
        <v>45233</v>
      </c>
      <c r="G322" s="29">
        <f t="shared" ref="G322" si="179">F322+30</f>
        <v>45263</v>
      </c>
      <c r="H322" s="29">
        <f t="shared" si="167"/>
        <v>45265</v>
      </c>
      <c r="I322" s="29">
        <f t="shared" si="168"/>
        <v>45265</v>
      </c>
      <c r="J322" s="29">
        <f t="shared" si="169"/>
        <v>45267</v>
      </c>
    </row>
    <row r="323" spans="1:10" hidden="1" x14ac:dyDescent="0.2">
      <c r="A323" s="85">
        <v>45</v>
      </c>
      <c r="B323" s="14" t="s">
        <v>1513</v>
      </c>
      <c r="C323" s="89">
        <f t="shared" si="165"/>
        <v>45232</v>
      </c>
      <c r="D323" s="43">
        <f t="shared" ref="D323:D324" si="180">F323+6</f>
        <v>45245</v>
      </c>
      <c r="E323" s="29">
        <f t="shared" ref="E323:E324" si="181">F323+3</f>
        <v>45242</v>
      </c>
      <c r="F323" s="29">
        <v>45239</v>
      </c>
      <c r="G323" s="29">
        <f t="shared" ref="G323" si="182">F323+30</f>
        <v>45269</v>
      </c>
      <c r="H323" s="29">
        <f t="shared" si="167"/>
        <v>45271</v>
      </c>
      <c r="I323" s="29">
        <f t="shared" si="168"/>
        <v>45271</v>
      </c>
      <c r="J323" s="29">
        <f t="shared" si="169"/>
        <v>45273</v>
      </c>
    </row>
    <row r="324" spans="1:10" hidden="1" x14ac:dyDescent="0.2">
      <c r="A324" s="85">
        <v>46</v>
      </c>
      <c r="B324" s="14" t="s">
        <v>1515</v>
      </c>
      <c r="C324" s="89">
        <f t="shared" si="165"/>
        <v>45239</v>
      </c>
      <c r="D324" s="43">
        <f t="shared" si="180"/>
        <v>45252</v>
      </c>
      <c r="E324" s="29">
        <f t="shared" si="181"/>
        <v>45249</v>
      </c>
      <c r="F324" s="29">
        <v>45246</v>
      </c>
      <c r="G324" s="29">
        <f t="shared" ref="G324" si="183">F324+30</f>
        <v>45276</v>
      </c>
      <c r="H324" s="29">
        <f t="shared" si="167"/>
        <v>45278</v>
      </c>
      <c r="I324" s="29">
        <f t="shared" si="168"/>
        <v>45278</v>
      </c>
      <c r="J324" s="29">
        <f t="shared" si="169"/>
        <v>45280</v>
      </c>
    </row>
    <row r="325" spans="1:10" hidden="1" x14ac:dyDescent="0.2">
      <c r="A325" s="85">
        <v>47</v>
      </c>
      <c r="B325" s="14" t="s">
        <v>1522</v>
      </c>
      <c r="C325" s="89">
        <f t="shared" si="165"/>
        <v>45247</v>
      </c>
      <c r="D325" s="43">
        <f>F325+4</f>
        <v>45258</v>
      </c>
      <c r="E325" s="29">
        <f>F325+5</f>
        <v>45259</v>
      </c>
      <c r="F325" s="29">
        <v>45254</v>
      </c>
      <c r="G325" s="29">
        <f t="shared" ref="G325:G326" si="184">F325+30</f>
        <v>45284</v>
      </c>
      <c r="H325" s="29">
        <f t="shared" si="167"/>
        <v>45286</v>
      </c>
      <c r="I325" s="29">
        <f t="shared" si="168"/>
        <v>45286</v>
      </c>
      <c r="J325" s="29">
        <f t="shared" si="169"/>
        <v>45288</v>
      </c>
    </row>
    <row r="326" spans="1:10" hidden="1" x14ac:dyDescent="0.2">
      <c r="A326" s="85">
        <v>48</v>
      </c>
      <c r="B326" s="14" t="s">
        <v>1523</v>
      </c>
      <c r="C326" s="89">
        <f t="shared" si="165"/>
        <v>45254</v>
      </c>
      <c r="D326" s="43">
        <f>F326+5</f>
        <v>45266</v>
      </c>
      <c r="E326" s="29">
        <f t="shared" ref="E326" si="185">F326+3</f>
        <v>45264</v>
      </c>
      <c r="F326" s="29">
        <v>45261</v>
      </c>
      <c r="G326" s="29">
        <f t="shared" si="184"/>
        <v>45291</v>
      </c>
      <c r="H326" s="29">
        <f t="shared" si="167"/>
        <v>45293</v>
      </c>
      <c r="I326" s="29">
        <f t="shared" si="168"/>
        <v>45293</v>
      </c>
      <c r="J326" s="29">
        <f t="shared" si="169"/>
        <v>45295</v>
      </c>
    </row>
    <row r="327" spans="1:10" hidden="1" x14ac:dyDescent="0.2">
      <c r="A327" s="85">
        <v>49</v>
      </c>
      <c r="B327" s="14" t="s">
        <v>7</v>
      </c>
      <c r="C327" s="132">
        <f t="shared" si="165"/>
        <v>45261</v>
      </c>
      <c r="D327" s="151">
        <f>F327+5</f>
        <v>45273</v>
      </c>
      <c r="E327" s="151">
        <f>F327+2</f>
        <v>45270</v>
      </c>
      <c r="F327" s="151">
        <v>45268</v>
      </c>
      <c r="G327" s="151">
        <f t="shared" ref="G327" si="186">F327+30</f>
        <v>45298</v>
      </c>
      <c r="H327" s="49">
        <f t="shared" si="167"/>
        <v>45300</v>
      </c>
      <c r="I327" s="151">
        <f t="shared" si="168"/>
        <v>45300</v>
      </c>
      <c r="J327" s="151">
        <f t="shared" si="169"/>
        <v>45302</v>
      </c>
    </row>
    <row r="328" spans="1:10" hidden="1" x14ac:dyDescent="0.2">
      <c r="A328" s="85">
        <v>50</v>
      </c>
      <c r="B328" s="14" t="s">
        <v>1537</v>
      </c>
      <c r="C328" s="89">
        <f t="shared" si="165"/>
        <v>45268</v>
      </c>
      <c r="D328" s="43">
        <f>F328-2</f>
        <v>45273</v>
      </c>
      <c r="E328" s="43">
        <f>F328+1</f>
        <v>45276</v>
      </c>
      <c r="F328" s="43">
        <v>45275</v>
      </c>
      <c r="G328" s="43">
        <f t="shared" ref="G328" si="187">F328+30</f>
        <v>45305</v>
      </c>
      <c r="H328" s="29">
        <f t="shared" si="167"/>
        <v>45307</v>
      </c>
      <c r="I328" s="43">
        <f t="shared" si="168"/>
        <v>45307</v>
      </c>
      <c r="J328" s="43">
        <f t="shared" si="169"/>
        <v>45309</v>
      </c>
    </row>
    <row r="329" spans="1:10" hidden="1" x14ac:dyDescent="0.2">
      <c r="A329" s="85">
        <v>51</v>
      </c>
      <c r="B329" s="14" t="s">
        <v>1577</v>
      </c>
      <c r="C329" s="89">
        <f t="shared" si="165"/>
        <v>45274</v>
      </c>
      <c r="D329" s="43">
        <f>F329+7</f>
        <v>45288</v>
      </c>
      <c r="E329" s="43">
        <f>F329+4</f>
        <v>45285</v>
      </c>
      <c r="F329" s="43">
        <v>45281</v>
      </c>
      <c r="G329" s="43">
        <f t="shared" ref="G329" si="188">F329+30</f>
        <v>45311</v>
      </c>
      <c r="H329" s="29">
        <f t="shared" si="167"/>
        <v>45313</v>
      </c>
      <c r="I329" s="43">
        <f t="shared" si="168"/>
        <v>45313</v>
      </c>
      <c r="J329" s="43">
        <f t="shared" si="169"/>
        <v>45315</v>
      </c>
    </row>
    <row r="330" spans="1:10" hidden="1" x14ac:dyDescent="0.2">
      <c r="A330" s="85">
        <v>52</v>
      </c>
      <c r="B330" s="14" t="s">
        <v>1578</v>
      </c>
      <c r="C330" s="89">
        <f t="shared" si="165"/>
        <v>45281</v>
      </c>
      <c r="D330" s="43">
        <f t="shared" ref="D330:D334" si="189">F330+6</f>
        <v>45294</v>
      </c>
      <c r="E330" s="43">
        <f t="shared" ref="E330:E334" si="190">F330+3</f>
        <v>45291</v>
      </c>
      <c r="F330" s="43">
        <v>45288</v>
      </c>
      <c r="G330" s="43">
        <f t="shared" ref="G330" si="191">F330+30</f>
        <v>45318</v>
      </c>
      <c r="H330" s="29">
        <f t="shared" si="167"/>
        <v>45320</v>
      </c>
      <c r="I330" s="43">
        <f t="shared" si="168"/>
        <v>45320</v>
      </c>
      <c r="J330" s="43">
        <f t="shared" si="169"/>
        <v>45322</v>
      </c>
    </row>
    <row r="331" spans="1:10" hidden="1" x14ac:dyDescent="0.2">
      <c r="A331" s="85">
        <v>1</v>
      </c>
      <c r="B331" s="14" t="s">
        <v>1563</v>
      </c>
      <c r="C331" s="89">
        <f t="shared" si="165"/>
        <v>45285</v>
      </c>
      <c r="D331" s="43">
        <f t="shared" si="189"/>
        <v>45298</v>
      </c>
      <c r="E331" s="43">
        <f t="shared" si="190"/>
        <v>45295</v>
      </c>
      <c r="F331" s="43">
        <v>45292</v>
      </c>
      <c r="G331" s="43">
        <f t="shared" ref="G331" si="192">F331+30</f>
        <v>45322</v>
      </c>
      <c r="H331" s="29">
        <f t="shared" si="167"/>
        <v>45324</v>
      </c>
      <c r="I331" s="43">
        <f t="shared" si="168"/>
        <v>45324</v>
      </c>
      <c r="J331" s="43">
        <f t="shared" si="169"/>
        <v>45326</v>
      </c>
    </row>
    <row r="332" spans="1:10" hidden="1" x14ac:dyDescent="0.2">
      <c r="A332" s="85">
        <v>2</v>
      </c>
      <c r="B332" s="14" t="s">
        <v>1585</v>
      </c>
      <c r="C332" s="89">
        <f t="shared" si="165"/>
        <v>45295</v>
      </c>
      <c r="D332" s="43">
        <f t="shared" si="189"/>
        <v>45308</v>
      </c>
      <c r="E332" s="43">
        <f t="shared" si="190"/>
        <v>45305</v>
      </c>
      <c r="F332" s="43">
        <v>45302</v>
      </c>
      <c r="G332" s="43">
        <f t="shared" ref="G332:G337" si="193">F332+36</f>
        <v>45338</v>
      </c>
      <c r="H332" s="29">
        <f>F332+40</f>
        <v>45342</v>
      </c>
      <c r="I332" s="43">
        <f>F332+40</f>
        <v>45342</v>
      </c>
      <c r="J332" s="43">
        <f t="shared" ref="J332:J363" si="194">F332+41</f>
        <v>45343</v>
      </c>
    </row>
    <row r="333" spans="1:10" hidden="1" x14ac:dyDescent="0.2">
      <c r="A333" s="85">
        <v>3</v>
      </c>
      <c r="B333" s="14" t="s">
        <v>1590</v>
      </c>
      <c r="C333" s="89">
        <f t="shared" si="165"/>
        <v>45302</v>
      </c>
      <c r="D333" s="43">
        <f t="shared" si="189"/>
        <v>45315</v>
      </c>
      <c r="E333" s="43">
        <f t="shared" si="190"/>
        <v>45312</v>
      </c>
      <c r="F333" s="43">
        <v>45309</v>
      </c>
      <c r="G333" s="43">
        <f t="shared" si="193"/>
        <v>45345</v>
      </c>
      <c r="H333" s="29">
        <f>F333+40</f>
        <v>45349</v>
      </c>
      <c r="I333" s="43">
        <f>F333+40</f>
        <v>45349</v>
      </c>
      <c r="J333" s="43">
        <f t="shared" si="194"/>
        <v>45350</v>
      </c>
    </row>
    <row r="334" spans="1:10" hidden="1" x14ac:dyDescent="0.2">
      <c r="A334" s="85">
        <v>4</v>
      </c>
      <c r="B334" s="14" t="s">
        <v>1613</v>
      </c>
      <c r="C334" s="89">
        <f t="shared" si="165"/>
        <v>45309</v>
      </c>
      <c r="D334" s="43">
        <f t="shared" si="189"/>
        <v>45322</v>
      </c>
      <c r="E334" s="43">
        <f t="shared" si="190"/>
        <v>45319</v>
      </c>
      <c r="F334" s="43">
        <v>45316</v>
      </c>
      <c r="G334" s="43">
        <f t="shared" si="193"/>
        <v>45352</v>
      </c>
      <c r="H334" s="29">
        <f t="shared" ref="H334:H363" si="195">F334+38</f>
        <v>45354</v>
      </c>
      <c r="I334" s="43">
        <f t="shared" ref="I334:I363" si="196">F334+39</f>
        <v>45355</v>
      </c>
      <c r="J334" s="43">
        <f t="shared" si="194"/>
        <v>45357</v>
      </c>
    </row>
    <row r="335" spans="1:10" hidden="1" x14ac:dyDescent="0.2">
      <c r="A335" s="85">
        <v>5</v>
      </c>
      <c r="B335" s="14" t="s">
        <v>1601</v>
      </c>
      <c r="C335" s="89">
        <f t="shared" si="165"/>
        <v>45316</v>
      </c>
      <c r="D335" s="43">
        <f>F335+6</f>
        <v>45329</v>
      </c>
      <c r="E335" s="43">
        <f>F335+3</f>
        <v>45326</v>
      </c>
      <c r="F335" s="43">
        <v>45323</v>
      </c>
      <c r="G335" s="43">
        <f t="shared" si="193"/>
        <v>45359</v>
      </c>
      <c r="H335" s="29">
        <f t="shared" si="195"/>
        <v>45361</v>
      </c>
      <c r="I335" s="43">
        <f t="shared" si="196"/>
        <v>45362</v>
      </c>
      <c r="J335" s="43">
        <f t="shared" si="194"/>
        <v>45364</v>
      </c>
    </row>
    <row r="336" spans="1:10" hidden="1" x14ac:dyDescent="0.2">
      <c r="A336" s="85">
        <v>6</v>
      </c>
      <c r="B336" s="14" t="s">
        <v>1612</v>
      </c>
      <c r="C336" s="89">
        <f t="shared" si="165"/>
        <v>45324</v>
      </c>
      <c r="D336" s="43">
        <f>F336+5</f>
        <v>45336</v>
      </c>
      <c r="E336" s="43">
        <f>F336+2</f>
        <v>45333</v>
      </c>
      <c r="F336" s="43">
        <v>45331</v>
      </c>
      <c r="G336" s="43">
        <f t="shared" si="193"/>
        <v>45367</v>
      </c>
      <c r="H336" s="29">
        <f t="shared" si="195"/>
        <v>45369</v>
      </c>
      <c r="I336" s="43">
        <f t="shared" si="196"/>
        <v>45370</v>
      </c>
      <c r="J336" s="43">
        <f t="shared" si="194"/>
        <v>45372</v>
      </c>
    </row>
    <row r="337" spans="1:10" hidden="1" x14ac:dyDescent="0.2">
      <c r="A337" s="85">
        <v>7</v>
      </c>
      <c r="B337" s="14" t="s">
        <v>57</v>
      </c>
      <c r="C337" s="132">
        <f t="shared" si="165"/>
        <v>45335</v>
      </c>
      <c r="D337" s="151">
        <f>F337+5</f>
        <v>45347</v>
      </c>
      <c r="E337" s="151">
        <f>F337+6</f>
        <v>45348</v>
      </c>
      <c r="F337" s="151">
        <v>45342</v>
      </c>
      <c r="G337" s="151">
        <f t="shared" si="193"/>
        <v>45378</v>
      </c>
      <c r="H337" s="49">
        <f t="shared" si="195"/>
        <v>45380</v>
      </c>
      <c r="I337" s="151">
        <f t="shared" si="196"/>
        <v>45381</v>
      </c>
      <c r="J337" s="151">
        <f t="shared" si="194"/>
        <v>45383</v>
      </c>
    </row>
    <row r="338" spans="1:10" hidden="1" x14ac:dyDescent="0.2">
      <c r="A338" s="85">
        <v>8</v>
      </c>
      <c r="B338" s="14" t="s">
        <v>1632</v>
      </c>
      <c r="C338" s="89">
        <f t="shared" si="165"/>
        <v>45335</v>
      </c>
      <c r="D338" s="43">
        <f>F338+5</f>
        <v>45347</v>
      </c>
      <c r="E338" s="43">
        <f>F338+6</f>
        <v>45348</v>
      </c>
      <c r="F338" s="43">
        <v>45342</v>
      </c>
      <c r="G338" s="127">
        <f t="shared" ref="G338" si="197">F338+36</f>
        <v>45378</v>
      </c>
      <c r="H338" s="48">
        <f t="shared" si="195"/>
        <v>45380</v>
      </c>
      <c r="I338" s="127">
        <f t="shared" si="196"/>
        <v>45381</v>
      </c>
      <c r="J338" s="127">
        <f t="shared" si="194"/>
        <v>45383</v>
      </c>
    </row>
    <row r="339" spans="1:10" hidden="1" x14ac:dyDescent="0.2">
      <c r="A339" s="85">
        <v>9</v>
      </c>
      <c r="B339" s="14" t="s">
        <v>1638</v>
      </c>
      <c r="C339" s="89">
        <f t="shared" si="165"/>
        <v>45344</v>
      </c>
      <c r="D339" s="43">
        <f>F339+6</f>
        <v>45357</v>
      </c>
      <c r="E339" s="43">
        <f>F339+3</f>
        <v>45354</v>
      </c>
      <c r="F339" s="43">
        <v>45351</v>
      </c>
      <c r="G339" s="43">
        <f t="shared" ref="G339" si="198">F339+36</f>
        <v>45387</v>
      </c>
      <c r="H339" s="29">
        <f t="shared" si="195"/>
        <v>45389</v>
      </c>
      <c r="I339" s="43">
        <f t="shared" si="196"/>
        <v>45390</v>
      </c>
      <c r="J339" s="43">
        <f t="shared" si="194"/>
        <v>45392</v>
      </c>
    </row>
    <row r="340" spans="1:10" hidden="1" x14ac:dyDescent="0.2">
      <c r="A340" s="85">
        <v>10</v>
      </c>
      <c r="B340" s="14" t="s">
        <v>1647</v>
      </c>
      <c r="C340" s="89">
        <f t="shared" si="165"/>
        <v>45351</v>
      </c>
      <c r="D340" s="43">
        <f>F340+6</f>
        <v>45364</v>
      </c>
      <c r="E340" s="43">
        <f>F340+3</f>
        <v>45361</v>
      </c>
      <c r="F340" s="43">
        <v>45358</v>
      </c>
      <c r="G340" s="43">
        <f t="shared" ref="G340" si="199">F340+36</f>
        <v>45394</v>
      </c>
      <c r="H340" s="29">
        <f t="shared" si="195"/>
        <v>45396</v>
      </c>
      <c r="I340" s="43">
        <f t="shared" si="196"/>
        <v>45397</v>
      </c>
      <c r="J340" s="43">
        <f t="shared" si="194"/>
        <v>45399</v>
      </c>
    </row>
    <row r="341" spans="1:10" hidden="1" x14ac:dyDescent="0.2">
      <c r="A341" s="85">
        <v>11</v>
      </c>
      <c r="B341" s="14" t="s">
        <v>1663</v>
      </c>
      <c r="C341" s="89">
        <f t="shared" si="165"/>
        <v>45363</v>
      </c>
      <c r="D341" s="43">
        <f>F341+4</f>
        <v>45374</v>
      </c>
      <c r="E341" s="43">
        <f>F341-2</f>
        <v>45368</v>
      </c>
      <c r="F341" s="43">
        <v>45370</v>
      </c>
      <c r="G341" s="43">
        <f t="shared" ref="G341" si="200">F341+36</f>
        <v>45406</v>
      </c>
      <c r="H341" s="29">
        <f t="shared" si="195"/>
        <v>45408</v>
      </c>
      <c r="I341" s="43">
        <f t="shared" si="196"/>
        <v>45409</v>
      </c>
      <c r="J341" s="43">
        <f t="shared" si="194"/>
        <v>45411</v>
      </c>
    </row>
    <row r="342" spans="1:10" hidden="1" x14ac:dyDescent="0.2">
      <c r="A342" s="85">
        <v>12</v>
      </c>
      <c r="B342" s="14" t="s">
        <v>1669</v>
      </c>
      <c r="C342" s="89">
        <f t="shared" si="165"/>
        <v>45365</v>
      </c>
      <c r="D342" s="43">
        <f>F342+6</f>
        <v>45378</v>
      </c>
      <c r="E342" s="43">
        <f>F342+4</f>
        <v>45376</v>
      </c>
      <c r="F342" s="43">
        <v>45372</v>
      </c>
      <c r="G342" s="43">
        <f t="shared" ref="G342" si="201">F342+36</f>
        <v>45408</v>
      </c>
      <c r="H342" s="29">
        <f t="shared" si="195"/>
        <v>45410</v>
      </c>
      <c r="I342" s="43">
        <f t="shared" si="196"/>
        <v>45411</v>
      </c>
      <c r="J342" s="43">
        <f t="shared" si="194"/>
        <v>45413</v>
      </c>
    </row>
    <row r="343" spans="1:10" hidden="1" x14ac:dyDescent="0.2">
      <c r="A343" s="85">
        <v>13</v>
      </c>
      <c r="B343" s="14" t="s">
        <v>1679</v>
      </c>
      <c r="C343" s="89">
        <f t="shared" si="165"/>
        <v>45372</v>
      </c>
      <c r="D343" s="43">
        <f>F343+6</f>
        <v>45385</v>
      </c>
      <c r="E343" s="43">
        <f t="shared" ref="E343:E351" si="202">F343+3</f>
        <v>45382</v>
      </c>
      <c r="F343" s="43">
        <v>45379</v>
      </c>
      <c r="G343" s="43">
        <f t="shared" ref="G343" si="203">F343+36</f>
        <v>45415</v>
      </c>
      <c r="H343" s="29">
        <f t="shared" si="195"/>
        <v>45417</v>
      </c>
      <c r="I343" s="43">
        <f t="shared" si="196"/>
        <v>45418</v>
      </c>
      <c r="J343" s="43">
        <f t="shared" si="194"/>
        <v>45420</v>
      </c>
    </row>
    <row r="344" spans="1:10" hidden="1" x14ac:dyDescent="0.2">
      <c r="A344" s="85">
        <v>14</v>
      </c>
      <c r="B344" s="14" t="s">
        <v>1685</v>
      </c>
      <c r="C344" s="89">
        <f t="shared" si="165"/>
        <v>45380</v>
      </c>
      <c r="D344" s="43">
        <f>F344+8</f>
        <v>45395</v>
      </c>
      <c r="E344" s="43">
        <f t="shared" si="202"/>
        <v>45390</v>
      </c>
      <c r="F344" s="43">
        <v>45387</v>
      </c>
      <c r="G344" s="43">
        <f t="shared" ref="G344" si="204">F344+36</f>
        <v>45423</v>
      </c>
      <c r="H344" s="29">
        <f t="shared" si="195"/>
        <v>45425</v>
      </c>
      <c r="I344" s="43">
        <f t="shared" si="196"/>
        <v>45426</v>
      </c>
      <c r="J344" s="43">
        <f t="shared" si="194"/>
        <v>45428</v>
      </c>
    </row>
    <row r="345" spans="1:10" hidden="1" x14ac:dyDescent="0.2">
      <c r="A345" s="85">
        <v>15</v>
      </c>
      <c r="B345" s="14" t="s">
        <v>1691</v>
      </c>
      <c r="C345" s="89">
        <f t="shared" si="165"/>
        <v>45386</v>
      </c>
      <c r="D345" s="43">
        <f t="shared" ref="D345:D354" si="205">F345+6</f>
        <v>45399</v>
      </c>
      <c r="E345" s="43">
        <f t="shared" si="202"/>
        <v>45396</v>
      </c>
      <c r="F345" s="43">
        <v>45393</v>
      </c>
      <c r="G345" s="43">
        <f t="shared" ref="G345" si="206">F345+36</f>
        <v>45429</v>
      </c>
      <c r="H345" s="29">
        <f t="shared" si="195"/>
        <v>45431</v>
      </c>
      <c r="I345" s="43">
        <f t="shared" si="196"/>
        <v>45432</v>
      </c>
      <c r="J345" s="43">
        <f t="shared" si="194"/>
        <v>45434</v>
      </c>
    </row>
    <row r="346" spans="1:10" hidden="1" x14ac:dyDescent="0.2">
      <c r="A346" s="85">
        <v>16</v>
      </c>
      <c r="B346" s="14" t="s">
        <v>1698</v>
      </c>
      <c r="C346" s="89">
        <f t="shared" si="165"/>
        <v>45393</v>
      </c>
      <c r="D346" s="43">
        <f t="shared" si="205"/>
        <v>45406</v>
      </c>
      <c r="E346" s="43">
        <f t="shared" si="202"/>
        <v>45403</v>
      </c>
      <c r="F346" s="43">
        <v>45400</v>
      </c>
      <c r="G346" s="43">
        <f t="shared" ref="G346" si="207">F346+36</f>
        <v>45436</v>
      </c>
      <c r="H346" s="29">
        <f t="shared" si="195"/>
        <v>45438</v>
      </c>
      <c r="I346" s="43">
        <f t="shared" si="196"/>
        <v>45439</v>
      </c>
      <c r="J346" s="43">
        <f t="shared" si="194"/>
        <v>45441</v>
      </c>
    </row>
    <row r="347" spans="1:10" hidden="1" x14ac:dyDescent="0.2">
      <c r="A347" s="85">
        <v>17</v>
      </c>
      <c r="B347" s="14" t="s">
        <v>1706</v>
      </c>
      <c r="C347" s="89">
        <f t="shared" si="165"/>
        <v>45400</v>
      </c>
      <c r="D347" s="43">
        <f t="shared" si="205"/>
        <v>45413</v>
      </c>
      <c r="E347" s="43">
        <f t="shared" si="202"/>
        <v>45410</v>
      </c>
      <c r="F347" s="43">
        <v>45407</v>
      </c>
      <c r="G347" s="43">
        <f t="shared" ref="G347" si="208">F347+36</f>
        <v>45443</v>
      </c>
      <c r="H347" s="29">
        <f t="shared" si="195"/>
        <v>45445</v>
      </c>
      <c r="I347" s="43">
        <f t="shared" si="196"/>
        <v>45446</v>
      </c>
      <c r="J347" s="43">
        <f t="shared" si="194"/>
        <v>45448</v>
      </c>
    </row>
    <row r="348" spans="1:10" hidden="1" x14ac:dyDescent="0.2">
      <c r="A348" s="85">
        <v>18</v>
      </c>
      <c r="B348" s="14" t="s">
        <v>1714</v>
      </c>
      <c r="C348" s="89">
        <f t="shared" si="165"/>
        <v>45407</v>
      </c>
      <c r="D348" s="43">
        <f t="shared" si="205"/>
        <v>45420</v>
      </c>
      <c r="E348" s="43">
        <f t="shared" si="202"/>
        <v>45417</v>
      </c>
      <c r="F348" s="43">
        <v>45414</v>
      </c>
      <c r="G348" s="43">
        <f t="shared" ref="G348" si="209">F348+36</f>
        <v>45450</v>
      </c>
      <c r="H348" s="29">
        <f t="shared" si="195"/>
        <v>45452</v>
      </c>
      <c r="I348" s="43">
        <f t="shared" si="196"/>
        <v>45453</v>
      </c>
      <c r="J348" s="43">
        <f t="shared" si="194"/>
        <v>45455</v>
      </c>
    </row>
    <row r="349" spans="1:10" hidden="1" x14ac:dyDescent="0.2">
      <c r="A349" s="85">
        <v>19</v>
      </c>
      <c r="B349" s="14" t="s">
        <v>1722</v>
      </c>
      <c r="C349" s="89">
        <f t="shared" si="165"/>
        <v>45414</v>
      </c>
      <c r="D349" s="43">
        <f t="shared" si="205"/>
        <v>45427</v>
      </c>
      <c r="E349" s="43">
        <f t="shared" si="202"/>
        <v>45424</v>
      </c>
      <c r="F349" s="43">
        <v>45421</v>
      </c>
      <c r="G349" s="43">
        <f t="shared" ref="G349" si="210">F349+36</f>
        <v>45457</v>
      </c>
      <c r="H349" s="29">
        <f t="shared" si="195"/>
        <v>45459</v>
      </c>
      <c r="I349" s="43">
        <f t="shared" si="196"/>
        <v>45460</v>
      </c>
      <c r="J349" s="43">
        <f t="shared" si="194"/>
        <v>45462</v>
      </c>
    </row>
    <row r="350" spans="1:10" hidden="1" x14ac:dyDescent="0.2">
      <c r="A350" s="85">
        <v>20</v>
      </c>
      <c r="B350" s="14" t="s">
        <v>7</v>
      </c>
      <c r="C350" s="132">
        <f t="shared" si="165"/>
        <v>45421</v>
      </c>
      <c r="D350" s="151">
        <f t="shared" si="205"/>
        <v>45434</v>
      </c>
      <c r="E350" s="151">
        <f t="shared" si="202"/>
        <v>45431</v>
      </c>
      <c r="F350" s="151">
        <v>45428</v>
      </c>
      <c r="G350" s="151">
        <f t="shared" ref="G350" si="211">F350+36</f>
        <v>45464</v>
      </c>
      <c r="H350" s="49">
        <f t="shared" si="195"/>
        <v>45466</v>
      </c>
      <c r="I350" s="151">
        <f t="shared" si="196"/>
        <v>45467</v>
      </c>
      <c r="J350" s="151">
        <f t="shared" si="194"/>
        <v>45469</v>
      </c>
    </row>
    <row r="351" spans="1:10" hidden="1" x14ac:dyDescent="0.2">
      <c r="A351" s="85">
        <v>21</v>
      </c>
      <c r="B351" s="14" t="s">
        <v>1730</v>
      </c>
      <c r="C351" s="89">
        <f t="shared" si="165"/>
        <v>45428</v>
      </c>
      <c r="D351" s="43">
        <f t="shared" si="205"/>
        <v>45441</v>
      </c>
      <c r="E351" s="43">
        <f t="shared" si="202"/>
        <v>45438</v>
      </c>
      <c r="F351" s="43">
        <v>45435</v>
      </c>
      <c r="G351" s="43">
        <f t="shared" ref="G351" si="212">F351+36</f>
        <v>45471</v>
      </c>
      <c r="H351" s="29">
        <f t="shared" si="195"/>
        <v>45473</v>
      </c>
      <c r="I351" s="43">
        <f t="shared" si="196"/>
        <v>45474</v>
      </c>
      <c r="J351" s="43">
        <f t="shared" si="194"/>
        <v>45476</v>
      </c>
    </row>
    <row r="352" spans="1:10" hidden="1" x14ac:dyDescent="0.2">
      <c r="A352" s="85">
        <v>22</v>
      </c>
      <c r="B352" s="14" t="s">
        <v>1738</v>
      </c>
      <c r="C352" s="89">
        <f t="shared" si="165"/>
        <v>45435</v>
      </c>
      <c r="D352" s="43">
        <f t="shared" si="205"/>
        <v>45448</v>
      </c>
      <c r="E352" s="43">
        <f>F352+3</f>
        <v>45445</v>
      </c>
      <c r="F352" s="43">
        <v>45442</v>
      </c>
      <c r="G352" s="43">
        <f t="shared" ref="G352:G353" si="213">F352+36</f>
        <v>45478</v>
      </c>
      <c r="H352" s="29">
        <f t="shared" si="195"/>
        <v>45480</v>
      </c>
      <c r="I352" s="43">
        <f t="shared" si="196"/>
        <v>45481</v>
      </c>
      <c r="J352" s="43">
        <f t="shared" si="194"/>
        <v>45483</v>
      </c>
    </row>
    <row r="353" spans="1:10" hidden="1" x14ac:dyDescent="0.2">
      <c r="A353" s="85">
        <v>23</v>
      </c>
      <c r="B353" s="14" t="s">
        <v>1745</v>
      </c>
      <c r="C353" s="89">
        <f t="shared" si="165"/>
        <v>45442</v>
      </c>
      <c r="D353" s="43">
        <f t="shared" si="205"/>
        <v>45455</v>
      </c>
      <c r="E353" s="43">
        <f t="shared" ref="E353:E354" si="214">F353+3</f>
        <v>45452</v>
      </c>
      <c r="F353" s="43">
        <v>45449</v>
      </c>
      <c r="G353" s="43">
        <f t="shared" si="213"/>
        <v>45485</v>
      </c>
      <c r="H353" s="29">
        <f t="shared" si="195"/>
        <v>45487</v>
      </c>
      <c r="I353" s="43">
        <f t="shared" si="196"/>
        <v>45488</v>
      </c>
      <c r="J353" s="43">
        <f t="shared" si="194"/>
        <v>45490</v>
      </c>
    </row>
    <row r="354" spans="1:10" hidden="1" x14ac:dyDescent="0.2">
      <c r="A354" s="85">
        <v>24</v>
      </c>
      <c r="B354" s="14" t="s">
        <v>1759</v>
      </c>
      <c r="C354" s="89">
        <f t="shared" si="165"/>
        <v>45449</v>
      </c>
      <c r="D354" s="43">
        <f t="shared" si="205"/>
        <v>45462</v>
      </c>
      <c r="E354" s="43">
        <f t="shared" si="214"/>
        <v>45459</v>
      </c>
      <c r="F354" s="43">
        <v>45456</v>
      </c>
      <c r="G354" s="43">
        <f t="shared" ref="G354" si="215">F354+36</f>
        <v>45492</v>
      </c>
      <c r="H354" s="29">
        <f t="shared" si="195"/>
        <v>45494</v>
      </c>
      <c r="I354" s="43">
        <f t="shared" si="196"/>
        <v>45495</v>
      </c>
      <c r="J354" s="43">
        <f t="shared" si="194"/>
        <v>45497</v>
      </c>
    </row>
    <row r="355" spans="1:10" hidden="1" x14ac:dyDescent="0.2">
      <c r="A355" s="85">
        <v>25</v>
      </c>
      <c r="B355" s="14" t="s">
        <v>1767</v>
      </c>
      <c r="C355" s="89">
        <f t="shared" si="165"/>
        <v>45458</v>
      </c>
      <c r="D355" s="43">
        <f>F355+7</f>
        <v>45472</v>
      </c>
      <c r="E355" s="43">
        <f>F355+3</f>
        <v>45468</v>
      </c>
      <c r="F355" s="43">
        <v>45465</v>
      </c>
      <c r="G355" s="43">
        <f t="shared" ref="G355" si="216">F355+36</f>
        <v>45501</v>
      </c>
      <c r="H355" s="29">
        <f t="shared" si="195"/>
        <v>45503</v>
      </c>
      <c r="I355" s="43">
        <f t="shared" si="196"/>
        <v>45504</v>
      </c>
      <c r="J355" s="43">
        <f t="shared" si="194"/>
        <v>45506</v>
      </c>
    </row>
    <row r="356" spans="1:10" hidden="1" x14ac:dyDescent="0.2">
      <c r="A356" s="85">
        <v>26</v>
      </c>
      <c r="B356" s="14" t="s">
        <v>1773</v>
      </c>
      <c r="C356" s="89">
        <f t="shared" si="165"/>
        <v>45465</v>
      </c>
      <c r="D356" s="43">
        <f t="shared" ref="D356:D358" si="217">F356+6</f>
        <v>45478</v>
      </c>
      <c r="E356" s="43">
        <f t="shared" ref="E356:E360" si="218">F356+3</f>
        <v>45475</v>
      </c>
      <c r="F356" s="43">
        <v>45472</v>
      </c>
      <c r="G356" s="43">
        <f t="shared" ref="G356" si="219">F356+36</f>
        <v>45508</v>
      </c>
      <c r="H356" s="29">
        <f t="shared" si="195"/>
        <v>45510</v>
      </c>
      <c r="I356" s="43">
        <f t="shared" si="196"/>
        <v>45511</v>
      </c>
      <c r="J356" s="43">
        <f t="shared" si="194"/>
        <v>45513</v>
      </c>
    </row>
    <row r="357" spans="1:10" hidden="1" x14ac:dyDescent="0.2">
      <c r="A357" s="85">
        <v>27</v>
      </c>
      <c r="B357" s="14" t="s">
        <v>1779</v>
      </c>
      <c r="C357" s="89">
        <f t="shared" si="165"/>
        <v>45470</v>
      </c>
      <c r="D357" s="43">
        <f t="shared" si="217"/>
        <v>45483</v>
      </c>
      <c r="E357" s="43">
        <f t="shared" si="218"/>
        <v>45480</v>
      </c>
      <c r="F357" s="43">
        <v>45477</v>
      </c>
      <c r="G357" s="43">
        <f t="shared" ref="G357" si="220">F357+36</f>
        <v>45513</v>
      </c>
      <c r="H357" s="29">
        <f t="shared" si="195"/>
        <v>45515</v>
      </c>
      <c r="I357" s="43">
        <f t="shared" si="196"/>
        <v>45516</v>
      </c>
      <c r="J357" s="43">
        <f t="shared" si="194"/>
        <v>45518</v>
      </c>
    </row>
    <row r="358" spans="1:10" hidden="1" x14ac:dyDescent="0.2">
      <c r="A358" s="85">
        <v>28</v>
      </c>
      <c r="B358" s="14" t="s">
        <v>1786</v>
      </c>
      <c r="C358" s="89">
        <f t="shared" si="165"/>
        <v>45477</v>
      </c>
      <c r="D358" s="43">
        <f t="shared" si="217"/>
        <v>45490</v>
      </c>
      <c r="E358" s="43">
        <f t="shared" si="218"/>
        <v>45487</v>
      </c>
      <c r="F358" s="43">
        <v>45484</v>
      </c>
      <c r="G358" s="43">
        <f t="shared" ref="G358" si="221">F358+36</f>
        <v>45520</v>
      </c>
      <c r="H358" s="29">
        <f t="shared" si="195"/>
        <v>45522</v>
      </c>
      <c r="I358" s="43">
        <f t="shared" si="196"/>
        <v>45523</v>
      </c>
      <c r="J358" s="43">
        <f t="shared" si="194"/>
        <v>45525</v>
      </c>
    </row>
    <row r="359" spans="1:10" hidden="1" x14ac:dyDescent="0.2">
      <c r="A359" s="85">
        <v>29</v>
      </c>
      <c r="B359" s="14" t="s">
        <v>1795</v>
      </c>
      <c r="C359" s="89">
        <f t="shared" si="165"/>
        <v>45484</v>
      </c>
      <c r="D359" s="43">
        <f>F359+8</f>
        <v>45499</v>
      </c>
      <c r="E359" s="43">
        <f t="shared" si="218"/>
        <v>45494</v>
      </c>
      <c r="F359" s="43">
        <v>45491</v>
      </c>
      <c r="G359" s="43">
        <f t="shared" ref="G359" si="222">F359+36</f>
        <v>45527</v>
      </c>
      <c r="H359" s="29">
        <f t="shared" si="195"/>
        <v>45529</v>
      </c>
      <c r="I359" s="43">
        <f t="shared" si="196"/>
        <v>45530</v>
      </c>
      <c r="J359" s="43">
        <f t="shared" si="194"/>
        <v>45532</v>
      </c>
    </row>
    <row r="360" spans="1:10" hidden="1" x14ac:dyDescent="0.2">
      <c r="A360" s="85">
        <v>30</v>
      </c>
      <c r="B360" s="14" t="s">
        <v>1803</v>
      </c>
      <c r="C360" s="89">
        <f t="shared" si="165"/>
        <v>45491</v>
      </c>
      <c r="D360" s="43">
        <f t="shared" ref="D360:D361" si="223">F360+6</f>
        <v>45504</v>
      </c>
      <c r="E360" s="43">
        <f t="shared" si="218"/>
        <v>45501</v>
      </c>
      <c r="F360" s="43">
        <v>45498</v>
      </c>
      <c r="G360" s="43">
        <f t="shared" ref="G360" si="224">F360+36</f>
        <v>45534</v>
      </c>
      <c r="H360" s="29">
        <f t="shared" si="195"/>
        <v>45536</v>
      </c>
      <c r="I360" s="43">
        <f t="shared" si="196"/>
        <v>45537</v>
      </c>
      <c r="J360" s="43">
        <f t="shared" si="194"/>
        <v>45539</v>
      </c>
    </row>
    <row r="361" spans="1:10" hidden="1" x14ac:dyDescent="0.2">
      <c r="A361" s="85">
        <v>31</v>
      </c>
      <c r="B361" s="14" t="s">
        <v>7</v>
      </c>
      <c r="C361" s="132">
        <f t="shared" si="165"/>
        <v>45503</v>
      </c>
      <c r="D361" s="151">
        <f t="shared" si="223"/>
        <v>45516</v>
      </c>
      <c r="E361" s="151">
        <f>F361+3</f>
        <v>45513</v>
      </c>
      <c r="F361" s="151">
        <v>45510</v>
      </c>
      <c r="G361" s="151">
        <f t="shared" ref="G361" si="225">F361+36</f>
        <v>45546</v>
      </c>
      <c r="H361" s="49">
        <f t="shared" si="195"/>
        <v>45548</v>
      </c>
      <c r="I361" s="151">
        <f t="shared" si="196"/>
        <v>45549</v>
      </c>
      <c r="J361" s="151">
        <f t="shared" si="194"/>
        <v>45551</v>
      </c>
    </row>
    <row r="362" spans="1:10" hidden="1" x14ac:dyDescent="0.2">
      <c r="A362" s="85">
        <v>32</v>
      </c>
      <c r="B362" s="14" t="s">
        <v>1808</v>
      </c>
      <c r="C362" s="89">
        <f t="shared" si="165"/>
        <v>45503</v>
      </c>
      <c r="D362" s="43">
        <f>F362+5</f>
        <v>45515</v>
      </c>
      <c r="E362" s="43">
        <f t="shared" ref="E362" si="226">F362+3</f>
        <v>45513</v>
      </c>
      <c r="F362" s="43">
        <v>45510</v>
      </c>
      <c r="G362" s="43">
        <f t="shared" ref="G362:G363" si="227">F362+36</f>
        <v>45546</v>
      </c>
      <c r="H362" s="29">
        <f t="shared" si="195"/>
        <v>45548</v>
      </c>
      <c r="I362" s="43">
        <f t="shared" si="196"/>
        <v>45549</v>
      </c>
      <c r="J362" s="43">
        <f t="shared" si="194"/>
        <v>45551</v>
      </c>
    </row>
    <row r="363" spans="1:10" hidden="1" x14ac:dyDescent="0.2">
      <c r="A363" s="85">
        <v>32</v>
      </c>
      <c r="B363" s="14" t="s">
        <v>1816</v>
      </c>
      <c r="C363" s="89">
        <f t="shared" si="165"/>
        <v>45506</v>
      </c>
      <c r="D363" s="43">
        <f>F363+4</f>
        <v>45517</v>
      </c>
      <c r="E363" s="43">
        <f>F363+2</f>
        <v>45515</v>
      </c>
      <c r="F363" s="43">
        <v>45513</v>
      </c>
      <c r="G363" s="43">
        <f t="shared" si="227"/>
        <v>45549</v>
      </c>
      <c r="H363" s="29">
        <f t="shared" si="195"/>
        <v>45551</v>
      </c>
      <c r="I363" s="43">
        <f t="shared" si="196"/>
        <v>45552</v>
      </c>
      <c r="J363" s="43">
        <f t="shared" si="194"/>
        <v>45554</v>
      </c>
    </row>
    <row r="364" spans="1:10" hidden="1" x14ac:dyDescent="0.2">
      <c r="A364" s="85">
        <v>33</v>
      </c>
      <c r="B364" s="14" t="s">
        <v>7</v>
      </c>
      <c r="C364" s="89"/>
      <c r="D364" s="43"/>
      <c r="E364" s="43"/>
      <c r="F364" s="43"/>
      <c r="G364" s="43"/>
      <c r="H364" s="29"/>
      <c r="I364" s="43"/>
      <c r="J364" s="43"/>
    </row>
    <row r="365" spans="1:10" hidden="1" x14ac:dyDescent="0.2">
      <c r="A365" s="85">
        <v>34</v>
      </c>
      <c r="B365" s="14" t="s">
        <v>1817</v>
      </c>
      <c r="C365" s="89">
        <f t="shared" ref="C365:C386" si="228">F365-7</f>
        <v>45518</v>
      </c>
      <c r="D365" s="43">
        <f>F365+6</f>
        <v>45531</v>
      </c>
      <c r="E365" s="43">
        <f>F365+4</f>
        <v>45529</v>
      </c>
      <c r="F365" s="43">
        <v>45525</v>
      </c>
      <c r="G365" s="43">
        <f t="shared" ref="G365" si="229">F365+36</f>
        <v>45561</v>
      </c>
      <c r="H365" s="29">
        <f t="shared" ref="H365:H386" si="230">F365+38</f>
        <v>45563</v>
      </c>
      <c r="I365" s="43">
        <f t="shared" ref="I365:I386" si="231">F365+39</f>
        <v>45564</v>
      </c>
      <c r="J365" s="43">
        <f t="shared" ref="J365:J381" si="232">F365+41</f>
        <v>45566</v>
      </c>
    </row>
    <row r="366" spans="1:10" hidden="1" x14ac:dyDescent="0.2">
      <c r="A366" s="85">
        <v>35</v>
      </c>
      <c r="B366" s="14" t="s">
        <v>1826</v>
      </c>
      <c r="C366" s="89">
        <f t="shared" si="228"/>
        <v>45525</v>
      </c>
      <c r="D366" s="43">
        <f>F366+4</f>
        <v>45536</v>
      </c>
      <c r="E366" s="43">
        <f t="shared" ref="E366" si="233">F366+3</f>
        <v>45535</v>
      </c>
      <c r="F366" s="43">
        <v>45532</v>
      </c>
      <c r="G366" s="43">
        <f t="shared" ref="G366:G367" si="234">F366+36</f>
        <v>45568</v>
      </c>
      <c r="H366" s="29">
        <f t="shared" si="230"/>
        <v>45570</v>
      </c>
      <c r="I366" s="43">
        <f t="shared" si="231"/>
        <v>45571</v>
      </c>
      <c r="J366" s="43">
        <f t="shared" si="232"/>
        <v>45573</v>
      </c>
    </row>
    <row r="367" spans="1:10" hidden="1" x14ac:dyDescent="0.2">
      <c r="A367" s="85">
        <v>35</v>
      </c>
      <c r="B367" s="14" t="s">
        <v>1838</v>
      </c>
      <c r="C367" s="89">
        <f t="shared" si="228"/>
        <v>45527</v>
      </c>
      <c r="D367" s="43">
        <f>F367+5</f>
        <v>45539</v>
      </c>
      <c r="E367" s="43">
        <f>F367+2</f>
        <v>45536</v>
      </c>
      <c r="F367" s="43">
        <v>45534</v>
      </c>
      <c r="G367" s="43">
        <f t="shared" si="234"/>
        <v>45570</v>
      </c>
      <c r="H367" s="29">
        <f t="shared" si="230"/>
        <v>45572</v>
      </c>
      <c r="I367" s="43">
        <f t="shared" si="231"/>
        <v>45573</v>
      </c>
      <c r="J367" s="43">
        <f t="shared" si="232"/>
        <v>45575</v>
      </c>
    </row>
    <row r="368" spans="1:10" hidden="1" x14ac:dyDescent="0.2">
      <c r="A368" s="85">
        <v>36</v>
      </c>
      <c r="B368" s="14" t="s">
        <v>7</v>
      </c>
      <c r="C368" s="132">
        <f t="shared" si="228"/>
        <v>45534</v>
      </c>
      <c r="D368" s="151">
        <f>F368+7</f>
        <v>45548</v>
      </c>
      <c r="E368" s="151">
        <f>F368+4</f>
        <v>45545</v>
      </c>
      <c r="F368" s="151">
        <v>45541</v>
      </c>
      <c r="G368" s="151">
        <f t="shared" ref="G368" si="235">F368+36</f>
        <v>45577</v>
      </c>
      <c r="H368" s="49">
        <f t="shared" si="230"/>
        <v>45579</v>
      </c>
      <c r="I368" s="151">
        <f t="shared" si="231"/>
        <v>45580</v>
      </c>
      <c r="J368" s="151">
        <f t="shared" si="232"/>
        <v>45582</v>
      </c>
    </row>
    <row r="369" spans="1:10" hidden="1" x14ac:dyDescent="0.2">
      <c r="A369" s="85">
        <v>37</v>
      </c>
      <c r="B369" s="14" t="s">
        <v>1845</v>
      </c>
      <c r="C369" s="89">
        <f t="shared" si="228"/>
        <v>45540</v>
      </c>
      <c r="D369" s="43">
        <f t="shared" ref="D369:D372" si="236">F369+6</f>
        <v>45553</v>
      </c>
      <c r="E369" s="43">
        <f t="shared" ref="E369:E372" si="237">F369+3</f>
        <v>45550</v>
      </c>
      <c r="F369" s="43">
        <v>45547</v>
      </c>
      <c r="G369" s="43">
        <f t="shared" ref="G369" si="238">F369+36</f>
        <v>45583</v>
      </c>
      <c r="H369" s="29">
        <f t="shared" si="230"/>
        <v>45585</v>
      </c>
      <c r="I369" s="43">
        <f t="shared" si="231"/>
        <v>45586</v>
      </c>
      <c r="J369" s="43">
        <f t="shared" si="232"/>
        <v>45588</v>
      </c>
    </row>
    <row r="370" spans="1:10" hidden="1" x14ac:dyDescent="0.2">
      <c r="A370" s="85">
        <v>38</v>
      </c>
      <c r="B370" s="14" t="s">
        <v>1852</v>
      </c>
      <c r="C370" s="89">
        <f t="shared" si="228"/>
        <v>45547</v>
      </c>
      <c r="D370" s="43">
        <f t="shared" si="236"/>
        <v>45560</v>
      </c>
      <c r="E370" s="43">
        <f t="shared" si="237"/>
        <v>45557</v>
      </c>
      <c r="F370" s="43">
        <v>45554</v>
      </c>
      <c r="G370" s="43">
        <f t="shared" ref="G370" si="239">F370+36</f>
        <v>45590</v>
      </c>
      <c r="H370" s="29">
        <f t="shared" si="230"/>
        <v>45592</v>
      </c>
      <c r="I370" s="43">
        <f t="shared" si="231"/>
        <v>45593</v>
      </c>
      <c r="J370" s="43">
        <f t="shared" si="232"/>
        <v>45595</v>
      </c>
    </row>
    <row r="371" spans="1:10" hidden="1" x14ac:dyDescent="0.2">
      <c r="A371" s="85">
        <v>39</v>
      </c>
      <c r="B371" s="14" t="s">
        <v>1860</v>
      </c>
      <c r="C371" s="89">
        <f t="shared" si="228"/>
        <v>45554</v>
      </c>
      <c r="D371" s="43">
        <f t="shared" si="236"/>
        <v>45567</v>
      </c>
      <c r="E371" s="43">
        <f t="shared" si="237"/>
        <v>45564</v>
      </c>
      <c r="F371" s="43">
        <v>45561</v>
      </c>
      <c r="G371" s="43">
        <f t="shared" ref="G371" si="240">F371+36</f>
        <v>45597</v>
      </c>
      <c r="H371" s="29">
        <f t="shared" si="230"/>
        <v>45599</v>
      </c>
      <c r="I371" s="43">
        <f t="shared" si="231"/>
        <v>45600</v>
      </c>
      <c r="J371" s="43">
        <f t="shared" si="232"/>
        <v>45602</v>
      </c>
    </row>
    <row r="372" spans="1:10" hidden="1" x14ac:dyDescent="0.2">
      <c r="A372" s="85">
        <v>40</v>
      </c>
      <c r="B372" s="14" t="s">
        <v>1873</v>
      </c>
      <c r="C372" s="89">
        <f t="shared" si="228"/>
        <v>45561</v>
      </c>
      <c r="D372" s="43">
        <f t="shared" si="236"/>
        <v>45574</v>
      </c>
      <c r="E372" s="43">
        <f t="shared" si="237"/>
        <v>45571</v>
      </c>
      <c r="F372" s="43">
        <v>45568</v>
      </c>
      <c r="G372" s="43">
        <f t="shared" ref="G372" si="241">F372+36</f>
        <v>45604</v>
      </c>
      <c r="H372" s="29">
        <f t="shared" si="230"/>
        <v>45606</v>
      </c>
      <c r="I372" s="43">
        <f t="shared" si="231"/>
        <v>45607</v>
      </c>
      <c r="J372" s="43">
        <f t="shared" si="232"/>
        <v>45609</v>
      </c>
    </row>
    <row r="373" spans="1:10" hidden="1" x14ac:dyDescent="0.2">
      <c r="A373" s="85">
        <v>44</v>
      </c>
      <c r="B373" s="14" t="s">
        <v>1882</v>
      </c>
      <c r="C373" s="89">
        <f t="shared" si="228"/>
        <v>45588</v>
      </c>
      <c r="D373" s="43">
        <f>F373+7</f>
        <v>45602</v>
      </c>
      <c r="E373" s="43">
        <f>F373+4</f>
        <v>45599</v>
      </c>
      <c r="F373" s="43">
        <v>45595</v>
      </c>
      <c r="G373" s="43">
        <f t="shared" ref="G373" si="242">F373+36</f>
        <v>45631</v>
      </c>
      <c r="H373" s="29">
        <f t="shared" si="230"/>
        <v>45633</v>
      </c>
      <c r="I373" s="43">
        <f t="shared" si="231"/>
        <v>45634</v>
      </c>
      <c r="J373" s="43">
        <f t="shared" si="232"/>
        <v>45636</v>
      </c>
    </row>
    <row r="374" spans="1:10" hidden="1" x14ac:dyDescent="0.2">
      <c r="A374" s="85">
        <v>45</v>
      </c>
      <c r="B374" s="14" t="s">
        <v>1890</v>
      </c>
      <c r="C374" s="89">
        <f t="shared" si="228"/>
        <v>45596</v>
      </c>
      <c r="D374" s="43">
        <f t="shared" ref="D374:D375" si="243">F374+6</f>
        <v>45609</v>
      </c>
      <c r="E374" s="43">
        <f t="shared" ref="E374:E375" si="244">F374+3</f>
        <v>45606</v>
      </c>
      <c r="F374" s="43">
        <v>45603</v>
      </c>
      <c r="G374" s="43">
        <f t="shared" ref="G374" si="245">F374+36</f>
        <v>45639</v>
      </c>
      <c r="H374" s="29">
        <f t="shared" si="230"/>
        <v>45641</v>
      </c>
      <c r="I374" s="43">
        <f t="shared" si="231"/>
        <v>45642</v>
      </c>
      <c r="J374" s="43">
        <f t="shared" si="232"/>
        <v>45644</v>
      </c>
    </row>
    <row r="375" spans="1:10" hidden="1" x14ac:dyDescent="0.2">
      <c r="A375" s="85">
        <v>46</v>
      </c>
      <c r="B375" s="14" t="s">
        <v>1896</v>
      </c>
      <c r="C375" s="89">
        <f t="shared" si="228"/>
        <v>45603</v>
      </c>
      <c r="D375" s="43">
        <f t="shared" si="243"/>
        <v>45616</v>
      </c>
      <c r="E375" s="43">
        <f t="shared" si="244"/>
        <v>45613</v>
      </c>
      <c r="F375" s="43">
        <v>45610</v>
      </c>
      <c r="G375" s="43">
        <f t="shared" ref="G375" si="246">F375+36</f>
        <v>45646</v>
      </c>
      <c r="H375" s="29">
        <f t="shared" si="230"/>
        <v>45648</v>
      </c>
      <c r="I375" s="43">
        <f t="shared" si="231"/>
        <v>45649</v>
      </c>
      <c r="J375" s="43">
        <f t="shared" si="232"/>
        <v>45651</v>
      </c>
    </row>
    <row r="376" spans="1:10" hidden="1" x14ac:dyDescent="0.2">
      <c r="A376" s="85">
        <v>47</v>
      </c>
      <c r="B376" s="14" t="s">
        <v>1904</v>
      </c>
      <c r="C376" s="89">
        <f t="shared" si="228"/>
        <v>45610</v>
      </c>
      <c r="D376" s="43">
        <f>F376+8</f>
        <v>45625</v>
      </c>
      <c r="E376" s="43">
        <f>F376+3</f>
        <v>45620</v>
      </c>
      <c r="F376" s="43">
        <v>45617</v>
      </c>
      <c r="G376" s="43">
        <f t="shared" ref="G376" si="247">F376+36</f>
        <v>45653</v>
      </c>
      <c r="H376" s="29">
        <f t="shared" si="230"/>
        <v>45655</v>
      </c>
      <c r="I376" s="43">
        <f t="shared" si="231"/>
        <v>45656</v>
      </c>
      <c r="J376" s="43">
        <f t="shared" si="232"/>
        <v>45658</v>
      </c>
    </row>
    <row r="377" spans="1:10" hidden="1" x14ac:dyDescent="0.2">
      <c r="A377" s="85">
        <v>48</v>
      </c>
      <c r="B377" s="14" t="s">
        <v>1917</v>
      </c>
      <c r="C377" s="89">
        <f t="shared" si="228"/>
        <v>45617</v>
      </c>
      <c r="D377" s="43">
        <f t="shared" ref="D377" si="248">F377+6</f>
        <v>45630</v>
      </c>
      <c r="E377" s="43">
        <f>F377+3</f>
        <v>45627</v>
      </c>
      <c r="F377" s="43">
        <v>45624</v>
      </c>
      <c r="G377" s="43">
        <f t="shared" ref="G377:G378" si="249">F377+36</f>
        <v>45660</v>
      </c>
      <c r="H377" s="29">
        <f t="shared" si="230"/>
        <v>45662</v>
      </c>
      <c r="I377" s="43">
        <f t="shared" si="231"/>
        <v>45663</v>
      </c>
      <c r="J377" s="43">
        <f t="shared" si="232"/>
        <v>45665</v>
      </c>
    </row>
    <row r="378" spans="1:10" hidden="1" x14ac:dyDescent="0.2">
      <c r="A378" s="85">
        <v>49</v>
      </c>
      <c r="B378" s="14" t="s">
        <v>1918</v>
      </c>
      <c r="C378" s="89">
        <f t="shared" si="228"/>
        <v>45624</v>
      </c>
      <c r="D378" s="43">
        <f>F378+6</f>
        <v>45637</v>
      </c>
      <c r="E378" s="43">
        <f t="shared" ref="E378:E382" si="250">F378+3</f>
        <v>45634</v>
      </c>
      <c r="F378" s="43">
        <v>45631</v>
      </c>
      <c r="G378" s="43">
        <f t="shared" si="249"/>
        <v>45667</v>
      </c>
      <c r="H378" s="29">
        <f t="shared" si="230"/>
        <v>45669</v>
      </c>
      <c r="I378" s="43">
        <f t="shared" si="231"/>
        <v>45670</v>
      </c>
      <c r="J378" s="43">
        <f t="shared" si="232"/>
        <v>45672</v>
      </c>
    </row>
    <row r="379" spans="1:10" hidden="1" x14ac:dyDescent="0.2">
      <c r="A379" s="45">
        <v>50</v>
      </c>
      <c r="B379" s="33" t="s">
        <v>1942</v>
      </c>
      <c r="C379" s="46">
        <f t="shared" si="228"/>
        <v>45631</v>
      </c>
      <c r="D379" s="47">
        <f>F379+6</f>
        <v>45644</v>
      </c>
      <c r="E379" s="47">
        <f t="shared" si="250"/>
        <v>45641</v>
      </c>
      <c r="F379" s="47">
        <v>45638</v>
      </c>
      <c r="G379" s="27">
        <f t="shared" ref="G379" si="251">F379+36</f>
        <v>45674</v>
      </c>
      <c r="H379" s="29">
        <f t="shared" si="230"/>
        <v>45676</v>
      </c>
      <c r="I379" s="27">
        <f t="shared" si="231"/>
        <v>45677</v>
      </c>
      <c r="J379" s="27">
        <f t="shared" si="232"/>
        <v>45679</v>
      </c>
    </row>
    <row r="380" spans="1:10" hidden="1" x14ac:dyDescent="0.2">
      <c r="A380" s="42">
        <v>51</v>
      </c>
      <c r="B380" s="34" t="s">
        <v>1951</v>
      </c>
      <c r="C380" s="122">
        <f t="shared" si="228"/>
        <v>45638</v>
      </c>
      <c r="D380" s="48">
        <f>F380+6</f>
        <v>45651</v>
      </c>
      <c r="E380" s="48">
        <f t="shared" si="250"/>
        <v>45648</v>
      </c>
      <c r="F380" s="48">
        <v>45645</v>
      </c>
      <c r="G380" s="29">
        <f t="shared" ref="G380" si="252">F380+36</f>
        <v>45681</v>
      </c>
      <c r="H380" s="29">
        <f t="shared" si="230"/>
        <v>45683</v>
      </c>
      <c r="I380" s="29">
        <f t="shared" si="231"/>
        <v>45684</v>
      </c>
      <c r="J380" s="29">
        <f t="shared" si="232"/>
        <v>45686</v>
      </c>
    </row>
    <row r="381" spans="1:10" hidden="1" x14ac:dyDescent="0.2">
      <c r="A381" s="42">
        <v>52</v>
      </c>
      <c r="B381" s="34" t="s">
        <v>1968</v>
      </c>
      <c r="C381" s="122">
        <f t="shared" si="228"/>
        <v>45645</v>
      </c>
      <c r="D381" s="48">
        <f>F381+8</f>
        <v>45660</v>
      </c>
      <c r="E381" s="48">
        <f>F381+5</f>
        <v>45657</v>
      </c>
      <c r="F381" s="48">
        <v>45652</v>
      </c>
      <c r="G381" s="29">
        <f t="shared" ref="G381" si="253">F381+36</f>
        <v>45688</v>
      </c>
      <c r="H381" s="29">
        <f t="shared" si="230"/>
        <v>45690</v>
      </c>
      <c r="I381" s="29">
        <f t="shared" si="231"/>
        <v>45691</v>
      </c>
      <c r="J381" s="29">
        <f t="shared" si="232"/>
        <v>45693</v>
      </c>
    </row>
    <row r="382" spans="1:10" hidden="1" x14ac:dyDescent="0.2">
      <c r="A382" s="42">
        <v>1</v>
      </c>
      <c r="B382" s="34" t="s">
        <v>1971</v>
      </c>
      <c r="C382" s="122">
        <f t="shared" si="228"/>
        <v>45652</v>
      </c>
      <c r="D382" s="48">
        <v>45299</v>
      </c>
      <c r="E382" s="48">
        <f t="shared" si="250"/>
        <v>45662</v>
      </c>
      <c r="F382" s="48">
        <f>F381+7</f>
        <v>45659</v>
      </c>
      <c r="G382" s="29">
        <v>45332</v>
      </c>
      <c r="H382" s="29">
        <f t="shared" si="230"/>
        <v>45697</v>
      </c>
      <c r="I382" s="29">
        <f t="shared" si="231"/>
        <v>45698</v>
      </c>
      <c r="J382" s="29">
        <v>45310</v>
      </c>
    </row>
    <row r="383" spans="1:10" hidden="1" x14ac:dyDescent="0.2">
      <c r="A383" s="42">
        <v>2</v>
      </c>
      <c r="B383" s="40" t="s">
        <v>1982</v>
      </c>
      <c r="C383" s="122">
        <f t="shared" si="228"/>
        <v>45659</v>
      </c>
      <c r="D383" s="48">
        <f>F383+7</f>
        <v>45673</v>
      </c>
      <c r="E383" s="48">
        <f>F383+3</f>
        <v>45669</v>
      </c>
      <c r="F383" s="48">
        <f>F382+7</f>
        <v>45666</v>
      </c>
      <c r="G383" s="29">
        <f>F383+36</f>
        <v>45702</v>
      </c>
      <c r="H383" s="29">
        <f t="shared" si="230"/>
        <v>45704</v>
      </c>
      <c r="I383" s="29">
        <f t="shared" si="231"/>
        <v>45705</v>
      </c>
      <c r="J383" s="29">
        <f>F383+41</f>
        <v>45707</v>
      </c>
    </row>
    <row r="384" spans="1:10" hidden="1" x14ac:dyDescent="0.2">
      <c r="A384" s="42">
        <v>3</v>
      </c>
      <c r="B384" s="34" t="s">
        <v>1983</v>
      </c>
      <c r="C384" s="122">
        <f t="shared" si="228"/>
        <v>45666</v>
      </c>
      <c r="D384" s="48">
        <f>F384+6</f>
        <v>45679</v>
      </c>
      <c r="E384" s="48">
        <f>F384+3</f>
        <v>45676</v>
      </c>
      <c r="F384" s="48">
        <f>F383+7</f>
        <v>45673</v>
      </c>
      <c r="G384" s="29">
        <f>F384+36</f>
        <v>45709</v>
      </c>
      <c r="H384" s="29">
        <f t="shared" si="230"/>
        <v>45711</v>
      </c>
      <c r="I384" s="29">
        <f t="shared" si="231"/>
        <v>45712</v>
      </c>
      <c r="J384" s="29">
        <f>F384+41</f>
        <v>45714</v>
      </c>
    </row>
    <row r="385" spans="1:10" hidden="1" x14ac:dyDescent="0.2">
      <c r="A385" s="42">
        <v>4</v>
      </c>
      <c r="B385" s="34" t="s">
        <v>1973</v>
      </c>
      <c r="C385" s="122">
        <f t="shared" si="228"/>
        <v>45673</v>
      </c>
      <c r="D385" s="48">
        <f t="shared" ref="D385" si="254">F385+7</f>
        <v>45687</v>
      </c>
      <c r="E385" s="48">
        <f t="shared" ref="E385" si="255">F385+4</f>
        <v>45684</v>
      </c>
      <c r="F385" s="48">
        <v>45680</v>
      </c>
      <c r="G385" s="29">
        <f>F385+36</f>
        <v>45716</v>
      </c>
      <c r="H385" s="29">
        <f t="shared" si="230"/>
        <v>45718</v>
      </c>
      <c r="I385" s="29">
        <f t="shared" si="231"/>
        <v>45719</v>
      </c>
      <c r="J385" s="29">
        <f>F385+41</f>
        <v>45721</v>
      </c>
    </row>
    <row r="386" spans="1:10" hidden="1" x14ac:dyDescent="0.2">
      <c r="A386" s="42">
        <v>5</v>
      </c>
      <c r="B386" s="40" t="s">
        <v>1994</v>
      </c>
      <c r="C386" s="122">
        <f t="shared" si="228"/>
        <v>45680</v>
      </c>
      <c r="D386" s="48">
        <f>F386+6</f>
        <v>45693</v>
      </c>
      <c r="E386" s="48">
        <f>F386+3</f>
        <v>45690</v>
      </c>
      <c r="F386" s="48">
        <v>45687</v>
      </c>
      <c r="G386" s="29">
        <f t="shared" ref="G386:G388" si="256">F386+36</f>
        <v>45723</v>
      </c>
      <c r="H386" s="29">
        <f t="shared" si="230"/>
        <v>45725</v>
      </c>
      <c r="I386" s="29">
        <f t="shared" si="231"/>
        <v>45726</v>
      </c>
      <c r="J386" s="29">
        <f>F386+41</f>
        <v>45728</v>
      </c>
    </row>
    <row r="387" spans="1:10" hidden="1" x14ac:dyDescent="0.2">
      <c r="A387" s="42">
        <v>6</v>
      </c>
      <c r="B387" s="40" t="s">
        <v>7</v>
      </c>
      <c r="C387" s="122"/>
      <c r="D387" s="48"/>
      <c r="E387" s="48"/>
      <c r="F387" s="48"/>
      <c r="G387" s="29"/>
      <c r="H387" s="29"/>
      <c r="I387" s="29"/>
      <c r="J387" s="29"/>
    </row>
    <row r="388" spans="1:10" hidden="1" x14ac:dyDescent="0.2">
      <c r="A388" s="42">
        <v>7</v>
      </c>
      <c r="B388" s="40" t="s">
        <v>2033</v>
      </c>
      <c r="C388" s="122">
        <f t="shared" ref="C388:C400" si="257">F388-7</f>
        <v>45697</v>
      </c>
      <c r="D388" s="48">
        <f t="shared" ref="D388:D390" si="258">F388+6</f>
        <v>45710</v>
      </c>
      <c r="E388" s="48">
        <f t="shared" ref="E388:E390" si="259">F388+3</f>
        <v>45707</v>
      </c>
      <c r="F388" s="48">
        <v>45704</v>
      </c>
      <c r="G388" s="29">
        <f t="shared" si="256"/>
        <v>45740</v>
      </c>
      <c r="H388" s="29">
        <f t="shared" ref="H388:H423" si="260">F388+38</f>
        <v>45742</v>
      </c>
      <c r="I388" s="29">
        <f t="shared" ref="I388:I407" si="261">F388+39</f>
        <v>45743</v>
      </c>
      <c r="J388" s="29">
        <f t="shared" ref="J388:J407" si="262">F388+41</f>
        <v>45745</v>
      </c>
    </row>
    <row r="389" spans="1:10" hidden="1" x14ac:dyDescent="0.2">
      <c r="A389" s="42">
        <v>8</v>
      </c>
      <c r="B389" s="34" t="s">
        <v>2006</v>
      </c>
      <c r="C389" s="122">
        <f t="shared" si="257"/>
        <v>45704</v>
      </c>
      <c r="D389" s="48">
        <f t="shared" si="258"/>
        <v>45717</v>
      </c>
      <c r="E389" s="48">
        <f t="shared" si="259"/>
        <v>45714</v>
      </c>
      <c r="F389" s="48">
        <f t="shared" ref="F389:F393" si="263">F388+7</f>
        <v>45711</v>
      </c>
      <c r="G389" s="29">
        <f t="shared" ref="G389" si="264">F389+36</f>
        <v>45747</v>
      </c>
      <c r="H389" s="29">
        <f t="shared" si="260"/>
        <v>45749</v>
      </c>
      <c r="I389" s="29">
        <f t="shared" si="261"/>
        <v>45750</v>
      </c>
      <c r="J389" s="29">
        <f t="shared" si="262"/>
        <v>45752</v>
      </c>
    </row>
    <row r="390" spans="1:10" hidden="1" x14ac:dyDescent="0.2">
      <c r="A390" s="42">
        <v>9</v>
      </c>
      <c r="B390" s="34" t="s">
        <v>2011</v>
      </c>
      <c r="C390" s="122">
        <f t="shared" si="257"/>
        <v>45711</v>
      </c>
      <c r="D390" s="48">
        <f t="shared" si="258"/>
        <v>45724</v>
      </c>
      <c r="E390" s="48">
        <f t="shared" si="259"/>
        <v>45721</v>
      </c>
      <c r="F390" s="48">
        <f t="shared" si="263"/>
        <v>45718</v>
      </c>
      <c r="G390" s="29">
        <f t="shared" ref="G390" si="265">F390+36</f>
        <v>45754</v>
      </c>
      <c r="H390" s="29">
        <f t="shared" si="260"/>
        <v>45756</v>
      </c>
      <c r="I390" s="29">
        <f t="shared" si="261"/>
        <v>45757</v>
      </c>
      <c r="J390" s="29">
        <f t="shared" si="262"/>
        <v>45759</v>
      </c>
    </row>
    <row r="391" spans="1:10" hidden="1" x14ac:dyDescent="0.2">
      <c r="A391" s="42">
        <v>10</v>
      </c>
      <c r="B391" s="34" t="s">
        <v>2032</v>
      </c>
      <c r="C391" s="122">
        <f t="shared" si="257"/>
        <v>45718</v>
      </c>
      <c r="D391" s="48">
        <f t="shared" ref="D391:D392" si="266">F391+6</f>
        <v>45731</v>
      </c>
      <c r="E391" s="48">
        <f t="shared" ref="E391:E392" si="267">F391+3</f>
        <v>45728</v>
      </c>
      <c r="F391" s="48">
        <f t="shared" si="263"/>
        <v>45725</v>
      </c>
      <c r="G391" s="29">
        <f t="shared" ref="G391:G392" si="268">F391+36</f>
        <v>45761</v>
      </c>
      <c r="H391" s="29">
        <f t="shared" si="260"/>
        <v>45763</v>
      </c>
      <c r="I391" s="29">
        <f t="shared" si="261"/>
        <v>45764</v>
      </c>
      <c r="J391" s="29">
        <f t="shared" si="262"/>
        <v>45766</v>
      </c>
    </row>
    <row r="392" spans="1:10" hidden="1" x14ac:dyDescent="0.2">
      <c r="A392" s="42">
        <v>11</v>
      </c>
      <c r="B392" s="34" t="s">
        <v>7</v>
      </c>
      <c r="C392" s="52">
        <f t="shared" si="257"/>
        <v>45725</v>
      </c>
      <c r="D392" s="49">
        <f t="shared" si="266"/>
        <v>45738</v>
      </c>
      <c r="E392" s="49">
        <f t="shared" si="267"/>
        <v>45735</v>
      </c>
      <c r="F392" s="49">
        <f t="shared" si="263"/>
        <v>45732</v>
      </c>
      <c r="G392" s="49">
        <f t="shared" si="268"/>
        <v>45768</v>
      </c>
      <c r="H392" s="49">
        <f t="shared" si="260"/>
        <v>45770</v>
      </c>
      <c r="I392" s="49">
        <f t="shared" si="261"/>
        <v>45771</v>
      </c>
      <c r="J392" s="49">
        <f t="shared" si="262"/>
        <v>45773</v>
      </c>
    </row>
    <row r="393" spans="1:10" hidden="1" x14ac:dyDescent="0.2">
      <c r="A393" s="42">
        <v>12</v>
      </c>
      <c r="B393" s="34" t="s">
        <v>2090</v>
      </c>
      <c r="C393" s="122">
        <f t="shared" si="257"/>
        <v>45732</v>
      </c>
      <c r="D393" s="48">
        <f t="shared" ref="D393" si="269">F393+6</f>
        <v>45745</v>
      </c>
      <c r="E393" s="48">
        <f t="shared" ref="E393" si="270">F393+3</f>
        <v>45742</v>
      </c>
      <c r="F393" s="48">
        <f t="shared" si="263"/>
        <v>45739</v>
      </c>
      <c r="G393" s="29">
        <f t="shared" ref="G393" si="271">F393+36</f>
        <v>45775</v>
      </c>
      <c r="H393" s="29">
        <f t="shared" si="260"/>
        <v>45777</v>
      </c>
      <c r="I393" s="29">
        <f t="shared" si="261"/>
        <v>45778</v>
      </c>
      <c r="J393" s="29">
        <f t="shared" si="262"/>
        <v>45780</v>
      </c>
    </row>
    <row r="394" spans="1:10" hidden="1" x14ac:dyDescent="0.2">
      <c r="A394" s="42">
        <v>13</v>
      </c>
      <c r="B394" s="34" t="s">
        <v>2089</v>
      </c>
      <c r="C394" s="122">
        <f t="shared" si="257"/>
        <v>45736</v>
      </c>
      <c r="D394" s="48">
        <f t="shared" ref="D394" si="272">F394+6</f>
        <v>45749</v>
      </c>
      <c r="E394" s="48">
        <f t="shared" ref="E394" si="273">F394+3</f>
        <v>45746</v>
      </c>
      <c r="F394" s="48">
        <f>F393+4</f>
        <v>45743</v>
      </c>
      <c r="G394" s="29">
        <f t="shared" ref="G394" si="274">F394+36</f>
        <v>45779</v>
      </c>
      <c r="H394" s="29">
        <f t="shared" si="260"/>
        <v>45781</v>
      </c>
      <c r="I394" s="29">
        <f t="shared" si="261"/>
        <v>45782</v>
      </c>
      <c r="J394" s="29">
        <f t="shared" si="262"/>
        <v>45784</v>
      </c>
    </row>
    <row r="395" spans="1:10" hidden="1" x14ac:dyDescent="0.2">
      <c r="A395" s="42">
        <v>14</v>
      </c>
      <c r="B395" s="34" t="s">
        <v>2088</v>
      </c>
      <c r="C395" s="122">
        <f t="shared" si="257"/>
        <v>45740</v>
      </c>
      <c r="D395" s="48">
        <f t="shared" ref="D395" si="275">F395+6</f>
        <v>45753</v>
      </c>
      <c r="E395" s="48">
        <f t="shared" ref="E395" si="276">F395+3</f>
        <v>45750</v>
      </c>
      <c r="F395" s="48">
        <f>F394+4</f>
        <v>45747</v>
      </c>
      <c r="G395" s="29">
        <f t="shared" ref="G395" si="277">F395+36</f>
        <v>45783</v>
      </c>
      <c r="H395" s="29">
        <f t="shared" si="260"/>
        <v>45785</v>
      </c>
      <c r="I395" s="29">
        <f t="shared" si="261"/>
        <v>45786</v>
      </c>
      <c r="J395" s="29">
        <f t="shared" si="262"/>
        <v>45788</v>
      </c>
    </row>
    <row r="396" spans="1:10" hidden="1" x14ac:dyDescent="0.2">
      <c r="A396" s="42">
        <v>15</v>
      </c>
      <c r="B396" s="34" t="s">
        <v>2099</v>
      </c>
      <c r="C396" s="122">
        <f t="shared" si="257"/>
        <v>45753</v>
      </c>
      <c r="D396" s="48">
        <f t="shared" ref="D396" si="278">F396+6</f>
        <v>45766</v>
      </c>
      <c r="E396" s="48">
        <f t="shared" ref="E396" si="279">F396+3</f>
        <v>45763</v>
      </c>
      <c r="F396" s="48">
        <v>45760</v>
      </c>
      <c r="G396" s="29">
        <f t="shared" ref="G396" si="280">F396+36</f>
        <v>45796</v>
      </c>
      <c r="H396" s="29">
        <f t="shared" si="260"/>
        <v>45798</v>
      </c>
      <c r="I396" s="29">
        <f t="shared" si="261"/>
        <v>45799</v>
      </c>
      <c r="J396" s="29">
        <f t="shared" si="262"/>
        <v>45801</v>
      </c>
    </row>
    <row r="397" spans="1:10" ht="13.5" hidden="1" customHeight="1" x14ac:dyDescent="0.2">
      <c r="A397" s="42">
        <v>16</v>
      </c>
      <c r="B397" s="34" t="s">
        <v>2104</v>
      </c>
      <c r="C397" s="122">
        <f t="shared" si="257"/>
        <v>45760</v>
      </c>
      <c r="D397" s="48">
        <f t="shared" ref="D397" si="281">F397+6</f>
        <v>45773</v>
      </c>
      <c r="E397" s="48">
        <f t="shared" ref="E397" si="282">F397+3</f>
        <v>45770</v>
      </c>
      <c r="F397" s="48">
        <f t="shared" ref="F397:F398" si="283">F396+7</f>
        <v>45767</v>
      </c>
      <c r="G397" s="29">
        <f t="shared" ref="G397" si="284">F397+36</f>
        <v>45803</v>
      </c>
      <c r="H397" s="29">
        <f t="shared" si="260"/>
        <v>45805</v>
      </c>
      <c r="I397" s="29">
        <f t="shared" si="261"/>
        <v>45806</v>
      </c>
      <c r="J397" s="29">
        <f t="shared" si="262"/>
        <v>45808</v>
      </c>
    </row>
    <row r="398" spans="1:10" hidden="1" x14ac:dyDescent="0.2">
      <c r="A398" s="42">
        <v>17</v>
      </c>
      <c r="B398" s="34" t="s">
        <v>2113</v>
      </c>
      <c r="C398" s="122">
        <f t="shared" si="257"/>
        <v>45767</v>
      </c>
      <c r="D398" s="48">
        <f t="shared" ref="D398" si="285">F398+6</f>
        <v>45780</v>
      </c>
      <c r="E398" s="48">
        <f t="shared" ref="E398" si="286">F398+3</f>
        <v>45777</v>
      </c>
      <c r="F398" s="48">
        <f t="shared" si="283"/>
        <v>45774</v>
      </c>
      <c r="G398" s="29">
        <f t="shared" ref="G398" si="287">F398+36</f>
        <v>45810</v>
      </c>
      <c r="H398" s="29">
        <f t="shared" si="260"/>
        <v>45812</v>
      </c>
      <c r="I398" s="29">
        <f t="shared" si="261"/>
        <v>45813</v>
      </c>
      <c r="J398" s="29">
        <f t="shared" si="262"/>
        <v>45815</v>
      </c>
    </row>
    <row r="399" spans="1:10" hidden="1" x14ac:dyDescent="0.2">
      <c r="A399" s="42">
        <v>19</v>
      </c>
      <c r="B399" s="34" t="s">
        <v>2158</v>
      </c>
      <c r="C399" s="122">
        <f t="shared" si="257"/>
        <v>45780</v>
      </c>
      <c r="D399" s="48">
        <f>F399-3</f>
        <v>45784</v>
      </c>
      <c r="E399" s="48">
        <f>F399-4</f>
        <v>45783</v>
      </c>
      <c r="F399" s="48">
        <f>F398+13</f>
        <v>45787</v>
      </c>
      <c r="G399" s="29">
        <f t="shared" ref="G399" si="288">F399+36</f>
        <v>45823</v>
      </c>
      <c r="H399" s="29">
        <f t="shared" si="260"/>
        <v>45825</v>
      </c>
      <c r="I399" s="29">
        <f t="shared" si="261"/>
        <v>45826</v>
      </c>
      <c r="J399" s="29">
        <f t="shared" si="262"/>
        <v>45828</v>
      </c>
    </row>
    <row r="400" spans="1:10" hidden="1" x14ac:dyDescent="0.2">
      <c r="A400" s="42">
        <v>19</v>
      </c>
      <c r="B400" s="34" t="s">
        <v>2159</v>
      </c>
      <c r="C400" s="122">
        <f t="shared" si="257"/>
        <v>45780</v>
      </c>
      <c r="D400" s="48">
        <f>F400+7</f>
        <v>45794</v>
      </c>
      <c r="E400" s="48">
        <f t="shared" ref="E400" si="289">F400+3</f>
        <v>45790</v>
      </c>
      <c r="F400" s="48">
        <f>F399</f>
        <v>45787</v>
      </c>
      <c r="G400" s="29">
        <f t="shared" ref="G400" si="290">F400+36</f>
        <v>45823</v>
      </c>
      <c r="H400" s="29">
        <f t="shared" si="260"/>
        <v>45825</v>
      </c>
      <c r="I400" s="29">
        <f t="shared" si="261"/>
        <v>45826</v>
      </c>
      <c r="J400" s="29">
        <f t="shared" si="262"/>
        <v>45828</v>
      </c>
    </row>
    <row r="401" spans="1:10" hidden="1" x14ac:dyDescent="0.2">
      <c r="A401" s="42">
        <v>20</v>
      </c>
      <c r="B401" s="34" t="s">
        <v>2160</v>
      </c>
      <c r="C401" s="122">
        <f>F401-7</f>
        <v>45785</v>
      </c>
      <c r="D401" s="48">
        <f>F401+4</f>
        <v>45796</v>
      </c>
      <c r="E401" s="48">
        <f>F401+5</f>
        <v>45797</v>
      </c>
      <c r="F401" s="48">
        <f>F400+5</f>
        <v>45792</v>
      </c>
      <c r="G401" s="29">
        <f t="shared" ref="G401" si="291">F401+36</f>
        <v>45828</v>
      </c>
      <c r="H401" s="29">
        <f t="shared" si="260"/>
        <v>45830</v>
      </c>
      <c r="I401" s="29">
        <f t="shared" si="261"/>
        <v>45831</v>
      </c>
      <c r="J401" s="29">
        <f t="shared" si="262"/>
        <v>45833</v>
      </c>
    </row>
    <row r="402" spans="1:10" hidden="1" x14ac:dyDescent="0.2">
      <c r="A402" s="42">
        <v>21</v>
      </c>
      <c r="B402" s="34" t="s">
        <v>2142</v>
      </c>
      <c r="C402" s="122">
        <f t="shared" ref="C402:C404" si="292">F402-7</f>
        <v>45794</v>
      </c>
      <c r="D402" s="48">
        <f>F402+5</f>
        <v>45806</v>
      </c>
      <c r="E402" s="48">
        <f>F402+4</f>
        <v>45805</v>
      </c>
      <c r="F402" s="48">
        <f>F401+9</f>
        <v>45801</v>
      </c>
      <c r="G402" s="29">
        <f t="shared" ref="G402:G403" si="293">F402+36</f>
        <v>45837</v>
      </c>
      <c r="H402" s="29">
        <f t="shared" si="260"/>
        <v>45839</v>
      </c>
      <c r="I402" s="29">
        <f t="shared" si="261"/>
        <v>45840</v>
      </c>
      <c r="J402" s="29">
        <f t="shared" si="262"/>
        <v>45842</v>
      </c>
    </row>
    <row r="403" spans="1:10" hidden="1" x14ac:dyDescent="0.2">
      <c r="A403" s="42">
        <v>22</v>
      </c>
      <c r="B403" s="34" t="s">
        <v>2149</v>
      </c>
      <c r="C403" s="122">
        <f t="shared" si="292"/>
        <v>45801</v>
      </c>
      <c r="D403" s="48">
        <f>F403+5</f>
        <v>45813</v>
      </c>
      <c r="E403" s="48">
        <f>F403+4</f>
        <v>45812</v>
      </c>
      <c r="F403" s="48">
        <f t="shared" ref="F403" si="294">F402+7</f>
        <v>45808</v>
      </c>
      <c r="G403" s="29">
        <f t="shared" si="293"/>
        <v>45844</v>
      </c>
      <c r="H403" s="29">
        <f t="shared" si="260"/>
        <v>45846</v>
      </c>
      <c r="I403" s="29">
        <f t="shared" si="261"/>
        <v>45847</v>
      </c>
      <c r="J403" s="29">
        <f t="shared" si="262"/>
        <v>45849</v>
      </c>
    </row>
    <row r="404" spans="1:10" hidden="1" x14ac:dyDescent="0.2">
      <c r="A404" s="42">
        <v>23</v>
      </c>
      <c r="B404" s="34" t="s">
        <v>2161</v>
      </c>
      <c r="C404" s="122">
        <f t="shared" si="292"/>
        <v>45808</v>
      </c>
      <c r="D404" s="48">
        <f>F404+5</f>
        <v>45820</v>
      </c>
      <c r="E404" s="48">
        <f>F404+4</f>
        <v>45819</v>
      </c>
      <c r="F404" s="48">
        <f>F403+7</f>
        <v>45815</v>
      </c>
      <c r="G404" s="29">
        <f t="shared" ref="G404" si="295">F404+36</f>
        <v>45851</v>
      </c>
      <c r="H404" s="29">
        <f t="shared" si="260"/>
        <v>45853</v>
      </c>
      <c r="I404" s="29">
        <f t="shared" si="261"/>
        <v>45854</v>
      </c>
      <c r="J404" s="29">
        <f t="shared" si="262"/>
        <v>45856</v>
      </c>
    </row>
    <row r="405" spans="1:10" hidden="1" x14ac:dyDescent="0.2">
      <c r="A405" s="42">
        <v>24</v>
      </c>
      <c r="B405" s="34" t="s">
        <v>2231</v>
      </c>
      <c r="C405" s="122">
        <f>F405-7</f>
        <v>45815</v>
      </c>
      <c r="D405" s="48"/>
      <c r="E405" s="48">
        <f>F405+4</f>
        <v>45826</v>
      </c>
      <c r="F405" s="48">
        <f>F404+7</f>
        <v>45822</v>
      </c>
      <c r="G405" s="29">
        <f t="shared" ref="G405" si="296">F405+36</f>
        <v>45858</v>
      </c>
      <c r="H405" s="29">
        <f t="shared" si="260"/>
        <v>45860</v>
      </c>
      <c r="I405" s="29">
        <f t="shared" si="261"/>
        <v>45861</v>
      </c>
      <c r="J405" s="29">
        <f t="shared" si="262"/>
        <v>45863</v>
      </c>
    </row>
    <row r="406" spans="1:10" hidden="1" x14ac:dyDescent="0.2">
      <c r="A406" s="42">
        <v>25</v>
      </c>
      <c r="B406" s="34" t="s">
        <v>2162</v>
      </c>
      <c r="C406" s="122">
        <f t="shared" ref="C406:C425" si="297">F406-7</f>
        <v>45823</v>
      </c>
      <c r="D406" s="48">
        <f>F406+5</f>
        <v>45835</v>
      </c>
      <c r="E406" s="48">
        <f>F406+4</f>
        <v>45834</v>
      </c>
      <c r="F406" s="48">
        <f>F405+8</f>
        <v>45830</v>
      </c>
      <c r="G406" s="29">
        <f t="shared" ref="G406" si="298">F406+36</f>
        <v>45866</v>
      </c>
      <c r="H406" s="29">
        <f t="shared" si="260"/>
        <v>45868</v>
      </c>
      <c r="I406" s="29">
        <f t="shared" si="261"/>
        <v>45869</v>
      </c>
      <c r="J406" s="29">
        <f t="shared" si="262"/>
        <v>45871</v>
      </c>
    </row>
    <row r="407" spans="1:10" hidden="1" x14ac:dyDescent="0.2">
      <c r="A407" s="42">
        <v>26</v>
      </c>
      <c r="B407" s="34" t="s">
        <v>2193</v>
      </c>
      <c r="C407" s="122">
        <f t="shared" si="297"/>
        <v>45830</v>
      </c>
      <c r="D407" s="48">
        <f t="shared" ref="D407" si="299">F407+5</f>
        <v>45842</v>
      </c>
      <c r="E407" s="48">
        <f t="shared" ref="E407" si="300">F407+4</f>
        <v>45841</v>
      </c>
      <c r="F407" s="48">
        <f t="shared" ref="F407:F408" si="301">F406+7</f>
        <v>45837</v>
      </c>
      <c r="G407" s="29">
        <f t="shared" ref="G407" si="302">F407+36</f>
        <v>45873</v>
      </c>
      <c r="H407" s="29">
        <f t="shared" si="260"/>
        <v>45875</v>
      </c>
      <c r="I407" s="29">
        <f t="shared" si="261"/>
        <v>45876</v>
      </c>
      <c r="J407" s="29">
        <f t="shared" si="262"/>
        <v>45878</v>
      </c>
    </row>
    <row r="408" spans="1:10" hidden="1" x14ac:dyDescent="0.2">
      <c r="A408" s="42">
        <v>27</v>
      </c>
      <c r="B408" s="34" t="s">
        <v>2208</v>
      </c>
      <c r="C408" s="122">
        <f t="shared" si="297"/>
        <v>45837</v>
      </c>
      <c r="D408" s="48">
        <f t="shared" ref="D408" si="303">F408+5</f>
        <v>45849</v>
      </c>
      <c r="E408" s="48">
        <f t="shared" ref="E408" si="304">F408+4</f>
        <v>45848</v>
      </c>
      <c r="F408" s="48">
        <f t="shared" si="301"/>
        <v>45844</v>
      </c>
      <c r="G408" s="29">
        <f t="shared" ref="G408" si="305">F408+36</f>
        <v>45880</v>
      </c>
      <c r="H408" s="29">
        <f t="shared" si="260"/>
        <v>45882</v>
      </c>
      <c r="I408" s="29">
        <f t="shared" ref="I408:I423" si="306">F408+40</f>
        <v>45884</v>
      </c>
      <c r="J408" s="29">
        <f t="shared" ref="J408:J423" si="307">F408+43</f>
        <v>45887</v>
      </c>
    </row>
    <row r="409" spans="1:10" hidden="1" x14ac:dyDescent="0.2">
      <c r="A409" s="42">
        <v>28</v>
      </c>
      <c r="B409" s="34" t="s">
        <v>2222</v>
      </c>
      <c r="C409" s="122">
        <f t="shared" si="297"/>
        <v>45844</v>
      </c>
      <c r="D409" s="48">
        <f t="shared" ref="D409" si="308">F409+5</f>
        <v>45856</v>
      </c>
      <c r="E409" s="48">
        <f t="shared" ref="E409" si="309">F409+4</f>
        <v>45855</v>
      </c>
      <c r="F409" s="48">
        <f>F408+7</f>
        <v>45851</v>
      </c>
      <c r="G409" s="29">
        <f t="shared" ref="G409" si="310">F409+36</f>
        <v>45887</v>
      </c>
      <c r="H409" s="29">
        <f t="shared" si="260"/>
        <v>45889</v>
      </c>
      <c r="I409" s="29">
        <f t="shared" si="306"/>
        <v>45891</v>
      </c>
      <c r="J409" s="29">
        <f t="shared" si="307"/>
        <v>45894</v>
      </c>
    </row>
    <row r="410" spans="1:10" hidden="1" x14ac:dyDescent="0.2">
      <c r="A410" s="42">
        <v>29</v>
      </c>
      <c r="B410" s="34" t="s">
        <v>2241</v>
      </c>
      <c r="C410" s="122">
        <f t="shared" si="297"/>
        <v>45851</v>
      </c>
      <c r="D410" s="48">
        <f t="shared" ref="D410" si="311">F410+5</f>
        <v>45863</v>
      </c>
      <c r="E410" s="48">
        <f t="shared" ref="E410" si="312">F410+4</f>
        <v>45862</v>
      </c>
      <c r="F410" s="48">
        <f t="shared" ref="F410:F423" si="313">F409+7</f>
        <v>45858</v>
      </c>
      <c r="G410" s="29">
        <f t="shared" ref="G410" si="314">F410+36</f>
        <v>45894</v>
      </c>
      <c r="H410" s="29">
        <f t="shared" si="260"/>
        <v>45896</v>
      </c>
      <c r="I410" s="29">
        <f t="shared" si="306"/>
        <v>45898</v>
      </c>
      <c r="J410" s="29">
        <f t="shared" si="307"/>
        <v>45901</v>
      </c>
    </row>
    <row r="411" spans="1:10" hidden="1" x14ac:dyDescent="0.2">
      <c r="A411" s="42">
        <v>30</v>
      </c>
      <c r="B411" s="34" t="s">
        <v>2250</v>
      </c>
      <c r="C411" s="122">
        <f t="shared" si="297"/>
        <v>45858</v>
      </c>
      <c r="D411" s="48">
        <f t="shared" ref="D411:D412" si="315">F411+5</f>
        <v>45870</v>
      </c>
      <c r="E411" s="48">
        <f t="shared" ref="E411:E412" si="316">F411+4</f>
        <v>45869</v>
      </c>
      <c r="F411" s="48">
        <f t="shared" si="313"/>
        <v>45865</v>
      </c>
      <c r="G411" s="29">
        <f t="shared" ref="G411:G412" si="317">F411+36</f>
        <v>45901</v>
      </c>
      <c r="H411" s="29">
        <f t="shared" si="260"/>
        <v>45903</v>
      </c>
      <c r="I411" s="29">
        <f t="shared" si="306"/>
        <v>45905</v>
      </c>
      <c r="J411" s="29">
        <f t="shared" si="307"/>
        <v>45908</v>
      </c>
    </row>
    <row r="412" spans="1:10" hidden="1" x14ac:dyDescent="0.2">
      <c r="A412" s="42">
        <v>31</v>
      </c>
      <c r="B412" s="34" t="s">
        <v>2261</v>
      </c>
      <c r="C412" s="122">
        <f t="shared" si="297"/>
        <v>45865</v>
      </c>
      <c r="D412" s="48">
        <f t="shared" si="315"/>
        <v>45877</v>
      </c>
      <c r="E412" s="48">
        <f t="shared" si="316"/>
        <v>45876</v>
      </c>
      <c r="F412" s="48">
        <f t="shared" si="313"/>
        <v>45872</v>
      </c>
      <c r="G412" s="29">
        <f t="shared" si="317"/>
        <v>45908</v>
      </c>
      <c r="H412" s="29">
        <f t="shared" si="260"/>
        <v>45910</v>
      </c>
      <c r="I412" s="29">
        <f t="shared" si="306"/>
        <v>45912</v>
      </c>
      <c r="J412" s="29">
        <f t="shared" si="307"/>
        <v>45915</v>
      </c>
    </row>
    <row r="413" spans="1:10" hidden="1" x14ac:dyDescent="0.2">
      <c r="A413" s="42">
        <v>32</v>
      </c>
      <c r="B413" s="34" t="s">
        <v>2271</v>
      </c>
      <c r="C413" s="122">
        <f t="shared" si="297"/>
        <v>45872</v>
      </c>
      <c r="D413" s="48">
        <f t="shared" ref="D413" si="318">F413+5</f>
        <v>45884</v>
      </c>
      <c r="E413" s="48">
        <f t="shared" ref="E413" si="319">F413+4</f>
        <v>45883</v>
      </c>
      <c r="F413" s="48">
        <f t="shared" si="313"/>
        <v>45879</v>
      </c>
      <c r="G413" s="29">
        <f t="shared" ref="G413" si="320">F413+36</f>
        <v>45915</v>
      </c>
      <c r="H413" s="29">
        <f t="shared" si="260"/>
        <v>45917</v>
      </c>
      <c r="I413" s="29">
        <f t="shared" si="306"/>
        <v>45919</v>
      </c>
      <c r="J413" s="29">
        <f t="shared" si="307"/>
        <v>45922</v>
      </c>
    </row>
    <row r="414" spans="1:10" hidden="1" x14ac:dyDescent="0.2">
      <c r="A414" s="42">
        <v>33</v>
      </c>
      <c r="B414" s="34" t="s">
        <v>2280</v>
      </c>
      <c r="C414" s="122">
        <f t="shared" si="297"/>
        <v>45879</v>
      </c>
      <c r="D414" s="48">
        <f t="shared" ref="D414" si="321">F414+5</f>
        <v>45891</v>
      </c>
      <c r="E414" s="48">
        <f t="shared" ref="E414" si="322">F414+4</f>
        <v>45890</v>
      </c>
      <c r="F414" s="48">
        <f t="shared" si="313"/>
        <v>45886</v>
      </c>
      <c r="G414" s="29">
        <f t="shared" ref="G414" si="323">F414+36</f>
        <v>45922</v>
      </c>
      <c r="H414" s="29">
        <f t="shared" si="260"/>
        <v>45924</v>
      </c>
      <c r="I414" s="29">
        <f t="shared" si="306"/>
        <v>45926</v>
      </c>
      <c r="J414" s="29">
        <f t="shared" si="307"/>
        <v>45929</v>
      </c>
    </row>
    <row r="415" spans="1:10" hidden="1" x14ac:dyDescent="0.2">
      <c r="A415" s="42">
        <v>34</v>
      </c>
      <c r="B415" s="34" t="s">
        <v>2291</v>
      </c>
      <c r="C415" s="122">
        <f t="shared" si="297"/>
        <v>45886</v>
      </c>
      <c r="D415" s="48">
        <f t="shared" ref="D415" si="324">F415+5</f>
        <v>45898</v>
      </c>
      <c r="E415" s="48">
        <f t="shared" ref="E415" si="325">F415+4</f>
        <v>45897</v>
      </c>
      <c r="F415" s="48">
        <f t="shared" si="313"/>
        <v>45893</v>
      </c>
      <c r="G415" s="29">
        <f t="shared" ref="G415" si="326">F415+36</f>
        <v>45929</v>
      </c>
      <c r="H415" s="29">
        <f t="shared" si="260"/>
        <v>45931</v>
      </c>
      <c r="I415" s="29">
        <f t="shared" si="306"/>
        <v>45933</v>
      </c>
      <c r="J415" s="29">
        <f t="shared" si="307"/>
        <v>45936</v>
      </c>
    </row>
    <row r="416" spans="1:10" hidden="1" x14ac:dyDescent="0.2">
      <c r="A416" s="42">
        <v>35</v>
      </c>
      <c r="B416" s="34" t="s">
        <v>2299</v>
      </c>
      <c r="C416" s="122">
        <f t="shared" si="297"/>
        <v>45893</v>
      </c>
      <c r="D416" s="48">
        <f t="shared" ref="D416" si="327">F416+5</f>
        <v>45905</v>
      </c>
      <c r="E416" s="48">
        <f t="shared" ref="E416" si="328">F416+4</f>
        <v>45904</v>
      </c>
      <c r="F416" s="48">
        <f t="shared" si="313"/>
        <v>45900</v>
      </c>
      <c r="G416" s="29">
        <f t="shared" ref="G416" si="329">F416+36</f>
        <v>45936</v>
      </c>
      <c r="H416" s="29">
        <f t="shared" si="260"/>
        <v>45938</v>
      </c>
      <c r="I416" s="29">
        <f t="shared" si="306"/>
        <v>45940</v>
      </c>
      <c r="J416" s="29">
        <f t="shared" si="307"/>
        <v>45943</v>
      </c>
    </row>
    <row r="417" spans="1:10" hidden="1" x14ac:dyDescent="0.2">
      <c r="A417" s="42">
        <v>36</v>
      </c>
      <c r="B417" s="34" t="s">
        <v>2309</v>
      </c>
      <c r="C417" s="122">
        <f t="shared" si="297"/>
        <v>45900</v>
      </c>
      <c r="D417" s="48">
        <f t="shared" ref="D417" si="330">F417+5</f>
        <v>45912</v>
      </c>
      <c r="E417" s="48">
        <f t="shared" ref="E417" si="331">F417+4</f>
        <v>45911</v>
      </c>
      <c r="F417" s="48">
        <f t="shared" si="313"/>
        <v>45907</v>
      </c>
      <c r="G417" s="29">
        <f t="shared" ref="G417" si="332">F417+36</f>
        <v>45943</v>
      </c>
      <c r="H417" s="29">
        <f t="shared" si="260"/>
        <v>45945</v>
      </c>
      <c r="I417" s="29">
        <f t="shared" si="306"/>
        <v>45947</v>
      </c>
      <c r="J417" s="29">
        <f t="shared" si="307"/>
        <v>45950</v>
      </c>
    </row>
    <row r="418" spans="1:10" hidden="1" x14ac:dyDescent="0.2">
      <c r="A418" s="42">
        <v>37</v>
      </c>
      <c r="B418" s="34" t="s">
        <v>2320</v>
      </c>
      <c r="C418" s="122">
        <f t="shared" si="297"/>
        <v>45907</v>
      </c>
      <c r="D418" s="48">
        <f t="shared" ref="D418" si="333">F418+5</f>
        <v>45919</v>
      </c>
      <c r="E418" s="48">
        <f t="shared" ref="E418" si="334">F418+4</f>
        <v>45918</v>
      </c>
      <c r="F418" s="48">
        <f t="shared" si="313"/>
        <v>45914</v>
      </c>
      <c r="G418" s="29">
        <f t="shared" ref="G418" si="335">F418+36</f>
        <v>45950</v>
      </c>
      <c r="H418" s="29">
        <f t="shared" si="260"/>
        <v>45952</v>
      </c>
      <c r="I418" s="29">
        <f t="shared" si="306"/>
        <v>45954</v>
      </c>
      <c r="J418" s="29">
        <f t="shared" si="307"/>
        <v>45957</v>
      </c>
    </row>
    <row r="419" spans="1:10" hidden="1" x14ac:dyDescent="0.2">
      <c r="A419" s="42">
        <v>38</v>
      </c>
      <c r="B419" s="34" t="s">
        <v>2339</v>
      </c>
      <c r="C419" s="122">
        <f t="shared" si="297"/>
        <v>45914</v>
      </c>
      <c r="D419" s="48">
        <f t="shared" ref="D419" si="336">F419+5</f>
        <v>45926</v>
      </c>
      <c r="E419" s="48">
        <f t="shared" ref="E419" si="337">F419+4</f>
        <v>45925</v>
      </c>
      <c r="F419" s="48">
        <f t="shared" si="313"/>
        <v>45921</v>
      </c>
      <c r="G419" s="29">
        <f t="shared" ref="G419" si="338">F419+36</f>
        <v>45957</v>
      </c>
      <c r="H419" s="29">
        <f t="shared" si="260"/>
        <v>45959</v>
      </c>
      <c r="I419" s="29">
        <f t="shared" si="306"/>
        <v>45961</v>
      </c>
      <c r="J419" s="29">
        <f t="shared" si="307"/>
        <v>45964</v>
      </c>
    </row>
    <row r="420" spans="1:10" hidden="1" x14ac:dyDescent="0.2">
      <c r="A420" s="42">
        <v>39</v>
      </c>
      <c r="B420" s="34" t="s">
        <v>2328</v>
      </c>
      <c r="C420" s="122">
        <f t="shared" si="297"/>
        <v>45921</v>
      </c>
      <c r="D420" s="48">
        <f t="shared" ref="D420" si="339">F420+5</f>
        <v>45933</v>
      </c>
      <c r="E420" s="48">
        <f t="shared" ref="E420" si="340">F420+4</f>
        <v>45932</v>
      </c>
      <c r="F420" s="48">
        <f t="shared" si="313"/>
        <v>45928</v>
      </c>
      <c r="G420" s="29">
        <f t="shared" ref="G420" si="341">F420+36</f>
        <v>45964</v>
      </c>
      <c r="H420" s="29">
        <f t="shared" si="260"/>
        <v>45966</v>
      </c>
      <c r="I420" s="29">
        <f t="shared" si="306"/>
        <v>45968</v>
      </c>
      <c r="J420" s="29">
        <f t="shared" si="307"/>
        <v>45971</v>
      </c>
    </row>
    <row r="421" spans="1:10" hidden="1" x14ac:dyDescent="0.2">
      <c r="A421" s="42">
        <v>40</v>
      </c>
      <c r="B421" s="34" t="s">
        <v>2347</v>
      </c>
      <c r="C421" s="122">
        <f t="shared" si="297"/>
        <v>45928</v>
      </c>
      <c r="D421" s="110">
        <f t="shared" ref="D421" si="342">F421+5</f>
        <v>45940</v>
      </c>
      <c r="E421" s="110">
        <f t="shared" ref="E421" si="343">F421+4</f>
        <v>45939</v>
      </c>
      <c r="F421" s="110">
        <f t="shared" si="313"/>
        <v>45935</v>
      </c>
      <c r="G421" s="110">
        <f t="shared" ref="G421" si="344">F421+36</f>
        <v>45971</v>
      </c>
      <c r="H421" s="110">
        <f t="shared" si="260"/>
        <v>45973</v>
      </c>
      <c r="I421" s="110">
        <f t="shared" si="306"/>
        <v>45975</v>
      </c>
      <c r="J421" s="110">
        <f t="shared" si="307"/>
        <v>45978</v>
      </c>
    </row>
    <row r="422" spans="1:10" hidden="1" x14ac:dyDescent="0.2">
      <c r="A422" s="42">
        <v>41</v>
      </c>
      <c r="B422" s="34" t="s">
        <v>2347</v>
      </c>
      <c r="C422" s="122">
        <f t="shared" si="297"/>
        <v>45935</v>
      </c>
      <c r="D422" s="110">
        <f t="shared" ref="D422" si="345">F422+5</f>
        <v>45947</v>
      </c>
      <c r="E422" s="110">
        <f t="shared" ref="E422" si="346">F422+4</f>
        <v>45946</v>
      </c>
      <c r="F422" s="110">
        <f t="shared" si="313"/>
        <v>45942</v>
      </c>
      <c r="G422" s="110">
        <f t="shared" ref="G422" si="347">F422+36</f>
        <v>45978</v>
      </c>
      <c r="H422" s="110">
        <f t="shared" si="260"/>
        <v>45980</v>
      </c>
      <c r="I422" s="110">
        <f t="shared" si="306"/>
        <v>45982</v>
      </c>
      <c r="J422" s="110">
        <f t="shared" si="307"/>
        <v>45985</v>
      </c>
    </row>
    <row r="423" spans="1:10" hidden="1" x14ac:dyDescent="0.2">
      <c r="A423" s="42">
        <v>42</v>
      </c>
      <c r="B423" s="34" t="s">
        <v>2365</v>
      </c>
      <c r="C423" s="122">
        <f t="shared" si="297"/>
        <v>45942</v>
      </c>
      <c r="D423" s="110">
        <f t="shared" ref="D423" si="348">F423+5</f>
        <v>45954</v>
      </c>
      <c r="E423" s="110">
        <f t="shared" ref="E423" si="349">F423+4</f>
        <v>45953</v>
      </c>
      <c r="F423" s="110">
        <f t="shared" si="313"/>
        <v>45949</v>
      </c>
      <c r="G423" s="110">
        <f t="shared" ref="G423" si="350">F423+36</f>
        <v>45985</v>
      </c>
      <c r="H423" s="110">
        <f t="shared" si="260"/>
        <v>45987</v>
      </c>
      <c r="I423" s="110">
        <f t="shared" si="306"/>
        <v>45989</v>
      </c>
      <c r="J423" s="110">
        <f t="shared" si="307"/>
        <v>45992</v>
      </c>
    </row>
    <row r="424" spans="1:10" hidden="1" x14ac:dyDescent="0.2">
      <c r="A424" s="85">
        <v>44</v>
      </c>
      <c r="B424" s="34" t="s">
        <v>2378</v>
      </c>
      <c r="C424" s="122">
        <f t="shared" si="297"/>
        <v>45951</v>
      </c>
      <c r="D424" s="110">
        <f t="shared" ref="D424" si="351">F424+5</f>
        <v>45963</v>
      </c>
      <c r="E424" s="110">
        <f t="shared" ref="E424" si="352">F424+4</f>
        <v>45962</v>
      </c>
      <c r="F424" s="48">
        <f>F423+9</f>
        <v>45958</v>
      </c>
      <c r="G424" s="110">
        <f>F424+40</f>
        <v>45998</v>
      </c>
      <c r="H424" s="110">
        <f>F424+43</f>
        <v>46001</v>
      </c>
      <c r="I424" s="110">
        <f>F424+45</f>
        <v>46003</v>
      </c>
      <c r="J424" s="110">
        <f>F424+48</f>
        <v>46006</v>
      </c>
    </row>
    <row r="425" spans="1:10" hidden="1" x14ac:dyDescent="0.2">
      <c r="A425" s="85">
        <v>44</v>
      </c>
      <c r="B425" s="34" t="s">
        <v>2386</v>
      </c>
      <c r="C425" s="122">
        <f t="shared" si="297"/>
        <v>45956</v>
      </c>
      <c r="D425" s="110">
        <f t="shared" ref="D425" si="353">F425+5</f>
        <v>45968</v>
      </c>
      <c r="E425" s="110">
        <f t="shared" ref="E425" si="354">F425+4</f>
        <v>45967</v>
      </c>
      <c r="F425" s="48">
        <f>F424+5</f>
        <v>45963</v>
      </c>
      <c r="G425" s="110">
        <f t="shared" ref="G425:G429" si="355">F425+40</f>
        <v>46003</v>
      </c>
      <c r="H425" s="110">
        <f>F425+43</f>
        <v>46006</v>
      </c>
      <c r="I425" s="110">
        <f>F425+45</f>
        <v>46008</v>
      </c>
      <c r="J425" s="110">
        <f>F425+48</f>
        <v>46011</v>
      </c>
    </row>
    <row r="426" spans="1:10" hidden="1" x14ac:dyDescent="0.2">
      <c r="A426" s="85">
        <v>45</v>
      </c>
      <c r="B426" s="34" t="s">
        <v>2387</v>
      </c>
      <c r="C426" s="122">
        <f>F426-7</f>
        <v>45963</v>
      </c>
      <c r="D426" s="110">
        <f>F426+5</f>
        <v>45975</v>
      </c>
      <c r="E426" s="110">
        <f>F426+4</f>
        <v>45974</v>
      </c>
      <c r="F426" s="48">
        <f>F425+7</f>
        <v>45970</v>
      </c>
      <c r="G426" s="110">
        <f t="shared" si="355"/>
        <v>46010</v>
      </c>
      <c r="H426" s="110">
        <f>F426+43</f>
        <v>46013</v>
      </c>
      <c r="I426" s="110">
        <f>F426+45</f>
        <v>46015</v>
      </c>
      <c r="J426" s="110">
        <f>F426+48</f>
        <v>46018</v>
      </c>
    </row>
    <row r="427" spans="1:10" hidden="1" x14ac:dyDescent="0.2">
      <c r="A427" s="38">
        <v>46</v>
      </c>
      <c r="B427" s="33" t="s">
        <v>7</v>
      </c>
      <c r="C427" s="46"/>
      <c r="D427" s="119"/>
      <c r="E427" s="119"/>
      <c r="F427" s="48">
        <f t="shared" ref="F427:F431" si="356">F426+7</f>
        <v>45977</v>
      </c>
      <c r="G427" s="119"/>
      <c r="H427" s="119"/>
      <c r="I427" s="119"/>
      <c r="J427" s="119"/>
    </row>
    <row r="428" spans="1:10" s="97" customFormat="1" ht="14.25" hidden="1" customHeight="1" x14ac:dyDescent="0.2">
      <c r="A428" s="241">
        <v>47</v>
      </c>
      <c r="B428" s="201" t="s">
        <v>2401</v>
      </c>
      <c r="C428" s="155">
        <f t="shared" ref="C428:C429" si="357">F428-7</f>
        <v>45977</v>
      </c>
      <c r="D428" s="143">
        <f t="shared" ref="D428:D429" si="358">F428+5</f>
        <v>45989</v>
      </c>
      <c r="E428" s="143">
        <f t="shared" ref="E428:E429" si="359">F428+4</f>
        <v>45988</v>
      </c>
      <c r="F428" s="143">
        <f t="shared" si="356"/>
        <v>45984</v>
      </c>
      <c r="G428" s="143">
        <f t="shared" si="355"/>
        <v>46024</v>
      </c>
      <c r="H428" s="110">
        <f t="shared" ref="H428:H436" si="360">F428+43</f>
        <v>46027</v>
      </c>
      <c r="I428" s="143">
        <f t="shared" ref="I428:I436" si="361">F428+45</f>
        <v>46029</v>
      </c>
      <c r="J428" s="143">
        <f t="shared" ref="J428:J436" si="362">F428+48</f>
        <v>46032</v>
      </c>
    </row>
    <row r="429" spans="1:10" s="97" customFormat="1" ht="14.25" hidden="1" customHeight="1" x14ac:dyDescent="0.2">
      <c r="A429" s="241">
        <v>48</v>
      </c>
      <c r="B429" s="201" t="s">
        <v>2467</v>
      </c>
      <c r="C429" s="155">
        <f t="shared" si="357"/>
        <v>45984</v>
      </c>
      <c r="D429" s="143">
        <f t="shared" si="358"/>
        <v>45996</v>
      </c>
      <c r="E429" s="143">
        <f t="shared" si="359"/>
        <v>45995</v>
      </c>
      <c r="F429" s="143">
        <f t="shared" si="356"/>
        <v>45991</v>
      </c>
      <c r="G429" s="143">
        <f t="shared" si="355"/>
        <v>46031</v>
      </c>
      <c r="H429" s="110">
        <f t="shared" si="360"/>
        <v>46034</v>
      </c>
      <c r="I429" s="143">
        <f t="shared" si="361"/>
        <v>46036</v>
      </c>
      <c r="J429" s="143">
        <f t="shared" si="362"/>
        <v>46039</v>
      </c>
    </row>
    <row r="430" spans="1:10" s="97" customFormat="1" hidden="1" x14ac:dyDescent="0.2">
      <c r="A430" s="241">
        <v>50</v>
      </c>
      <c r="B430" s="201" t="s">
        <v>2472</v>
      </c>
      <c r="C430" s="155">
        <f t="shared" ref="C430" si="363">F430-7</f>
        <v>45991</v>
      </c>
      <c r="D430" s="143">
        <f t="shared" ref="D430" si="364">F430+5</f>
        <v>46003</v>
      </c>
      <c r="E430" s="143">
        <f t="shared" ref="E430" si="365">F430+4</f>
        <v>46002</v>
      </c>
      <c r="F430" s="143">
        <f t="shared" ref="F430" si="366">F429+7</f>
        <v>45998</v>
      </c>
      <c r="G430" s="143">
        <f t="shared" ref="G430" si="367">F430+40</f>
        <v>46038</v>
      </c>
      <c r="H430" s="110">
        <f t="shared" si="360"/>
        <v>46041</v>
      </c>
      <c r="I430" s="143">
        <f t="shared" si="361"/>
        <v>46043</v>
      </c>
      <c r="J430" s="143">
        <f t="shared" si="362"/>
        <v>46046</v>
      </c>
    </row>
    <row r="431" spans="1:10" s="97" customFormat="1" hidden="1" x14ac:dyDescent="0.2">
      <c r="A431" s="241">
        <v>51</v>
      </c>
      <c r="B431" s="201" t="s">
        <v>2440</v>
      </c>
      <c r="C431" s="155">
        <f t="shared" ref="C431" si="368">F431-7</f>
        <v>45998</v>
      </c>
      <c r="D431" s="143">
        <f t="shared" ref="D431" si="369">F431+5</f>
        <v>46010</v>
      </c>
      <c r="E431" s="143">
        <f t="shared" ref="E431" si="370">F431+4</f>
        <v>46009</v>
      </c>
      <c r="F431" s="143">
        <f t="shared" si="356"/>
        <v>46005</v>
      </c>
      <c r="G431" s="143">
        <f t="shared" ref="G431" si="371">F431+40</f>
        <v>46045</v>
      </c>
      <c r="H431" s="110">
        <f t="shared" si="360"/>
        <v>46048</v>
      </c>
      <c r="I431" s="143">
        <f t="shared" si="361"/>
        <v>46050</v>
      </c>
      <c r="J431" s="143">
        <f t="shared" si="362"/>
        <v>46053</v>
      </c>
    </row>
    <row r="432" spans="1:10" s="97" customFormat="1" hidden="1" x14ac:dyDescent="0.2">
      <c r="A432" s="241">
        <v>52</v>
      </c>
      <c r="B432" s="201" t="s">
        <v>2468</v>
      </c>
      <c r="C432" s="155">
        <f t="shared" ref="C432" si="372">F432-7</f>
        <v>46011</v>
      </c>
      <c r="D432" s="143">
        <f t="shared" ref="D432" si="373">F432+5</f>
        <v>46023</v>
      </c>
      <c r="E432" s="143">
        <f t="shared" ref="E432" si="374">F432+4</f>
        <v>46022</v>
      </c>
      <c r="F432" s="143">
        <v>46018</v>
      </c>
      <c r="G432" s="143">
        <f t="shared" ref="G432" si="375">F432+40</f>
        <v>46058</v>
      </c>
      <c r="H432" s="110">
        <f t="shared" si="360"/>
        <v>46061</v>
      </c>
      <c r="I432" s="143">
        <f t="shared" si="361"/>
        <v>46063</v>
      </c>
      <c r="J432" s="143">
        <f t="shared" si="362"/>
        <v>46066</v>
      </c>
    </row>
    <row r="433" spans="1:15" s="97" customFormat="1" hidden="1" x14ac:dyDescent="0.2">
      <c r="A433" s="42">
        <v>1</v>
      </c>
      <c r="B433" s="5" t="s">
        <v>2483</v>
      </c>
      <c r="C433" s="155">
        <f t="shared" ref="C433:C437" si="376">F433-7</f>
        <v>46018</v>
      </c>
      <c r="D433" s="143">
        <f t="shared" ref="D433" si="377">F433+5</f>
        <v>46030</v>
      </c>
      <c r="E433" s="143">
        <f t="shared" ref="E433" si="378">F433+4</f>
        <v>46029</v>
      </c>
      <c r="F433" s="143">
        <v>46025</v>
      </c>
      <c r="G433" s="143">
        <f t="shared" ref="G433" si="379">F433+40</f>
        <v>46065</v>
      </c>
      <c r="H433" s="110">
        <f t="shared" si="360"/>
        <v>46068</v>
      </c>
      <c r="I433" s="143">
        <f t="shared" si="361"/>
        <v>46070</v>
      </c>
      <c r="J433" s="143">
        <f t="shared" si="362"/>
        <v>46073</v>
      </c>
    </row>
    <row r="434" spans="1:15" s="97" customFormat="1" ht="14.25" hidden="1" customHeight="1" x14ac:dyDescent="0.2">
      <c r="A434" s="42">
        <v>2</v>
      </c>
      <c r="B434" s="5" t="s">
        <v>2495</v>
      </c>
      <c r="C434" s="96">
        <f t="shared" si="376"/>
        <v>46025</v>
      </c>
      <c r="D434" s="127">
        <f t="shared" ref="D434:D436" si="380">F434+5</f>
        <v>46037</v>
      </c>
      <c r="E434" s="48">
        <f t="shared" ref="E434:E436" si="381">F434+4</f>
        <v>46036</v>
      </c>
      <c r="F434" s="93">
        <f>F433+7</f>
        <v>46032</v>
      </c>
      <c r="G434" s="143">
        <f t="shared" ref="G434" si="382">F434+40</f>
        <v>46072</v>
      </c>
      <c r="H434" s="110">
        <f t="shared" si="360"/>
        <v>46075</v>
      </c>
      <c r="I434" s="143">
        <f t="shared" si="361"/>
        <v>46077</v>
      </c>
      <c r="J434" s="143">
        <f t="shared" si="362"/>
        <v>46080</v>
      </c>
    </row>
    <row r="435" spans="1:15" s="97" customFormat="1" ht="14.5" hidden="1" customHeight="1" x14ac:dyDescent="0.2">
      <c r="A435" s="204">
        <v>3</v>
      </c>
      <c r="B435" s="5" t="s">
        <v>2505</v>
      </c>
      <c r="C435" s="96">
        <f t="shared" si="376"/>
        <v>46028</v>
      </c>
      <c r="D435" s="127">
        <f t="shared" si="380"/>
        <v>46040</v>
      </c>
      <c r="E435" s="48">
        <f t="shared" si="381"/>
        <v>46039</v>
      </c>
      <c r="F435" s="93">
        <f>3+F434</f>
        <v>46035</v>
      </c>
      <c r="G435" s="143">
        <f t="shared" ref="G435" si="383">F435+40</f>
        <v>46075</v>
      </c>
      <c r="H435" s="110">
        <f t="shared" si="360"/>
        <v>46078</v>
      </c>
      <c r="I435" s="143">
        <f t="shared" si="361"/>
        <v>46080</v>
      </c>
      <c r="J435" s="143">
        <f t="shared" si="362"/>
        <v>46083</v>
      </c>
    </row>
    <row r="436" spans="1:15" s="97" customFormat="1" ht="14.25" hidden="1" customHeight="1" x14ac:dyDescent="0.2">
      <c r="A436" s="204">
        <v>3</v>
      </c>
      <c r="B436" s="5" t="s">
        <v>2515</v>
      </c>
      <c r="C436" s="96">
        <f t="shared" si="376"/>
        <v>46031</v>
      </c>
      <c r="D436" s="127">
        <f t="shared" si="380"/>
        <v>46043</v>
      </c>
      <c r="E436" s="48">
        <f t="shared" si="381"/>
        <v>46042</v>
      </c>
      <c r="F436" s="93">
        <v>46038</v>
      </c>
      <c r="G436" s="143">
        <f t="shared" ref="G436" si="384">F436+40</f>
        <v>46078</v>
      </c>
      <c r="H436" s="110">
        <f t="shared" si="360"/>
        <v>46081</v>
      </c>
      <c r="I436" s="143">
        <f t="shared" si="361"/>
        <v>46083</v>
      </c>
      <c r="J436" s="143">
        <f t="shared" si="362"/>
        <v>46086</v>
      </c>
    </row>
    <row r="437" spans="1:15" s="97" customFormat="1" ht="14.25" hidden="1" customHeight="1" x14ac:dyDescent="0.2">
      <c r="A437" s="204">
        <v>4</v>
      </c>
      <c r="B437" s="5" t="s">
        <v>2524</v>
      </c>
      <c r="C437" s="96">
        <f t="shared" si="376"/>
        <v>46038</v>
      </c>
      <c r="D437" s="127">
        <f>+F437+6</f>
        <v>46051</v>
      </c>
      <c r="E437" s="47">
        <f>F437+3</f>
        <v>46048</v>
      </c>
      <c r="F437" s="47">
        <f>F436+7</f>
        <v>46045</v>
      </c>
      <c r="G437" s="130">
        <f>+F437+40</f>
        <v>46085</v>
      </c>
      <c r="H437" s="119">
        <f>+F437+43</f>
        <v>46088</v>
      </c>
      <c r="I437" s="130">
        <f>+F437+45</f>
        <v>46090</v>
      </c>
      <c r="J437" s="130">
        <f>+F437+48</f>
        <v>46093</v>
      </c>
    </row>
    <row r="438" spans="1:15" s="97" customFormat="1" ht="14.25" hidden="1" customHeight="1" x14ac:dyDescent="0.2">
      <c r="A438" s="204">
        <v>5</v>
      </c>
      <c r="B438" s="5" t="s">
        <v>2559</v>
      </c>
      <c r="C438" s="96">
        <f>F438-7</f>
        <v>46045</v>
      </c>
      <c r="D438" s="48">
        <f>+F438+3</f>
        <v>46055</v>
      </c>
      <c r="E438" s="48">
        <f>F438+4</f>
        <v>46056</v>
      </c>
      <c r="F438" s="48">
        <v>46052</v>
      </c>
      <c r="G438" s="143">
        <f t="shared" ref="G438:G441" si="385">+F438+40</f>
        <v>46092</v>
      </c>
      <c r="H438" s="110">
        <f t="shared" ref="H438:H441" si="386">+F438+43</f>
        <v>46095</v>
      </c>
      <c r="I438" s="143">
        <f t="shared" ref="I438:I441" si="387">+F438+45</f>
        <v>46097</v>
      </c>
      <c r="J438" s="143">
        <f t="shared" ref="J438:J441" si="388">+F438+48</f>
        <v>46100</v>
      </c>
    </row>
    <row r="439" spans="1:15" s="97" customFormat="1" ht="14.25" hidden="1" customHeight="1" x14ac:dyDescent="0.2">
      <c r="A439" s="204">
        <v>6</v>
      </c>
      <c r="B439" s="5" t="s">
        <v>7</v>
      </c>
      <c r="C439" s="132">
        <f>F439-7</f>
        <v>46052</v>
      </c>
      <c r="D439" s="49">
        <f>+F439+3</f>
        <v>46062</v>
      </c>
      <c r="E439" s="49">
        <f>F439+4</f>
        <v>46063</v>
      </c>
      <c r="F439" s="49">
        <f>+F438+7</f>
        <v>46059</v>
      </c>
      <c r="G439" s="148">
        <f>+F439+40</f>
        <v>46099</v>
      </c>
      <c r="H439" s="148">
        <f t="shared" si="386"/>
        <v>46102</v>
      </c>
      <c r="I439" s="148">
        <f t="shared" si="387"/>
        <v>46104</v>
      </c>
      <c r="J439" s="148">
        <f t="shared" si="388"/>
        <v>46107</v>
      </c>
      <c r="L439" s="455"/>
    </row>
    <row r="440" spans="1:15" s="97" customFormat="1" ht="14.25" hidden="1" customHeight="1" x14ac:dyDescent="0.2">
      <c r="A440" s="204">
        <v>7</v>
      </c>
      <c r="B440" s="5" t="s">
        <v>2565</v>
      </c>
      <c r="C440" s="96">
        <f>F440-7</f>
        <v>46057</v>
      </c>
      <c r="D440" s="48">
        <f t="shared" ref="D440" si="389">+F440+3</f>
        <v>46067</v>
      </c>
      <c r="E440" s="48">
        <f t="shared" ref="E440:E447" si="390">F440+5</f>
        <v>46069</v>
      </c>
      <c r="F440" s="48">
        <f>+F439+5</f>
        <v>46064</v>
      </c>
      <c r="G440" s="143">
        <f t="shared" si="385"/>
        <v>46104</v>
      </c>
      <c r="H440" s="110">
        <f t="shared" si="386"/>
        <v>46107</v>
      </c>
      <c r="I440" s="143">
        <f t="shared" si="387"/>
        <v>46109</v>
      </c>
      <c r="J440" s="143">
        <f t="shared" si="388"/>
        <v>46112</v>
      </c>
      <c r="L440" s="455"/>
    </row>
    <row r="441" spans="1:15" s="97" customFormat="1" ht="14.25" hidden="1" customHeight="1" x14ac:dyDescent="0.2">
      <c r="A441" s="45">
        <v>8</v>
      </c>
      <c r="B441" s="63" t="s">
        <v>2566</v>
      </c>
      <c r="C441" s="99">
        <f>F441-7</f>
        <v>46061</v>
      </c>
      <c r="D441" s="47">
        <f>+F441+4</f>
        <v>46072</v>
      </c>
      <c r="E441" s="47">
        <f t="shared" si="390"/>
        <v>46073</v>
      </c>
      <c r="F441" s="47">
        <f>+F440+4</f>
        <v>46068</v>
      </c>
      <c r="G441" s="130">
        <f t="shared" si="385"/>
        <v>46108</v>
      </c>
      <c r="H441" s="119">
        <f t="shared" si="386"/>
        <v>46111</v>
      </c>
      <c r="I441" s="130">
        <f t="shared" si="387"/>
        <v>46113</v>
      </c>
      <c r="J441" s="130">
        <f t="shared" si="388"/>
        <v>46116</v>
      </c>
      <c r="L441" s="456"/>
    </row>
    <row r="442" spans="1:15" s="97" customFormat="1" ht="14.25" hidden="1" customHeight="1" x14ac:dyDescent="0.2">
      <c r="A442" s="42">
        <v>8</v>
      </c>
      <c r="B442" s="5" t="s">
        <v>2604</v>
      </c>
      <c r="C442" s="96">
        <f>F442-7</f>
        <v>46066</v>
      </c>
      <c r="D442" s="48">
        <f>+F442+4</f>
        <v>46077</v>
      </c>
      <c r="E442" s="48">
        <f t="shared" si="390"/>
        <v>46078</v>
      </c>
      <c r="F442" s="48">
        <f>+F441+5</f>
        <v>46073</v>
      </c>
      <c r="G442" s="143">
        <f t="shared" ref="G442" si="391">+F442+40</f>
        <v>46113</v>
      </c>
      <c r="H442" s="110">
        <f t="shared" ref="H442" si="392">+F442+43</f>
        <v>46116</v>
      </c>
      <c r="I442" s="143">
        <f t="shared" ref="I442" si="393">+F442+45</f>
        <v>46118</v>
      </c>
      <c r="J442" s="143">
        <f t="shared" ref="J442" si="394">+F442+48</f>
        <v>46121</v>
      </c>
      <c r="L442" s="456"/>
      <c r="N442" s="459"/>
      <c r="O442" s="459"/>
    </row>
    <row r="443" spans="1:15" s="97" customFormat="1" ht="14.25" customHeight="1" x14ac:dyDescent="0.2">
      <c r="A443" s="45">
        <v>9</v>
      </c>
      <c r="B443" s="5" t="s">
        <v>2635</v>
      </c>
      <c r="C443" s="46">
        <f t="shared" ref="C443:C447" si="395">F443-7</f>
        <v>46074</v>
      </c>
      <c r="D443" s="48">
        <f t="shared" ref="D443:D444" si="396">+F443+4</f>
        <v>46085</v>
      </c>
      <c r="E443" s="48">
        <f t="shared" si="390"/>
        <v>46086</v>
      </c>
      <c r="F443" s="48">
        <f>+F442+8</f>
        <v>46081</v>
      </c>
      <c r="G443" s="130">
        <f t="shared" ref="G443" si="397">+F443+40</f>
        <v>46121</v>
      </c>
      <c r="H443" s="119">
        <f t="shared" ref="H443" si="398">+F443+43</f>
        <v>46124</v>
      </c>
      <c r="I443" s="130">
        <f t="shared" ref="I443" si="399">+F443+45</f>
        <v>46126</v>
      </c>
      <c r="J443" s="130">
        <f t="shared" ref="J443" si="400">+F443+48</f>
        <v>46129</v>
      </c>
      <c r="L443" s="456"/>
    </row>
    <row r="444" spans="1:15" s="97" customFormat="1" ht="14.25" customHeight="1" x14ac:dyDescent="0.2">
      <c r="A444" s="42">
        <v>10</v>
      </c>
      <c r="B444" s="5" t="s">
        <v>7</v>
      </c>
      <c r="C444" s="52">
        <f t="shared" si="395"/>
        <v>46081</v>
      </c>
      <c r="D444" s="49">
        <f t="shared" si="396"/>
        <v>46092</v>
      </c>
      <c r="E444" s="49">
        <f t="shared" si="390"/>
        <v>46093</v>
      </c>
      <c r="F444" s="49">
        <f>+F443+7</f>
        <v>46088</v>
      </c>
      <c r="G444" s="148">
        <f t="shared" ref="G444:G445" si="401">+F444+40</f>
        <v>46128</v>
      </c>
      <c r="H444" s="148">
        <f t="shared" ref="H444:H445" si="402">+F444+43</f>
        <v>46131</v>
      </c>
      <c r="I444" s="148">
        <f t="shared" ref="I444:I445" si="403">+F444+45</f>
        <v>46133</v>
      </c>
      <c r="J444" s="148">
        <f t="shared" ref="J444:J445" si="404">+F444+48</f>
        <v>46136</v>
      </c>
      <c r="L444" s="456"/>
    </row>
    <row r="445" spans="1:15" s="97" customFormat="1" ht="14.25" customHeight="1" x14ac:dyDescent="0.2">
      <c r="A445" s="42">
        <v>11</v>
      </c>
      <c r="B445" s="5" t="s">
        <v>2665</v>
      </c>
      <c r="C445" s="122">
        <f t="shared" si="395"/>
        <v>46086</v>
      </c>
      <c r="D445" s="48">
        <f>+F445+4</f>
        <v>46097</v>
      </c>
      <c r="E445" s="48">
        <f t="shared" si="390"/>
        <v>46098</v>
      </c>
      <c r="F445" s="48">
        <f>+F444+5</f>
        <v>46093</v>
      </c>
      <c r="G445" s="143">
        <f t="shared" si="401"/>
        <v>46133</v>
      </c>
      <c r="H445" s="110">
        <f t="shared" si="402"/>
        <v>46136</v>
      </c>
      <c r="I445" s="143">
        <f t="shared" si="403"/>
        <v>46138</v>
      </c>
      <c r="J445" s="143">
        <f t="shared" si="404"/>
        <v>46141</v>
      </c>
      <c r="L445" s="456"/>
    </row>
    <row r="446" spans="1:15" s="97" customFormat="1" ht="14.25" customHeight="1" x14ac:dyDescent="0.2">
      <c r="A446" s="42">
        <v>12</v>
      </c>
      <c r="B446" t="s">
        <v>2699</v>
      </c>
      <c r="C446" s="122">
        <f t="shared" si="395"/>
        <v>46092</v>
      </c>
      <c r="D446" s="48">
        <f>+F446+4</f>
        <v>46103</v>
      </c>
      <c r="E446" s="48">
        <f t="shared" si="390"/>
        <v>46104</v>
      </c>
      <c r="F446" s="48">
        <f>+F445+6</f>
        <v>46099</v>
      </c>
      <c r="G446" s="143">
        <f t="shared" ref="G446:G447" si="405">+F446+40</f>
        <v>46139</v>
      </c>
      <c r="H446" s="110">
        <f t="shared" ref="H446:H447" si="406">+F446+43</f>
        <v>46142</v>
      </c>
      <c r="I446" s="143">
        <f t="shared" ref="I446:I447" si="407">+F446+45</f>
        <v>46144</v>
      </c>
      <c r="J446" s="143">
        <f t="shared" ref="J446:J447" si="408">+F446+48</f>
        <v>46147</v>
      </c>
      <c r="L446" s="456"/>
    </row>
    <row r="447" spans="1:15" s="97" customFormat="1" ht="14.25" customHeight="1" x14ac:dyDescent="0.2">
      <c r="A447" s="181">
        <v>13</v>
      </c>
      <c r="B447" s="68" t="s">
        <v>2700</v>
      </c>
      <c r="C447" s="413">
        <f t="shared" si="395"/>
        <v>46099</v>
      </c>
      <c r="D447" s="124">
        <f>+F447+4</f>
        <v>46110</v>
      </c>
      <c r="E447" s="124">
        <f t="shared" si="390"/>
        <v>46111</v>
      </c>
      <c r="F447" s="124">
        <f>+F446+7</f>
        <v>46106</v>
      </c>
      <c r="G447" s="141">
        <f t="shared" si="405"/>
        <v>46146</v>
      </c>
      <c r="H447" s="211">
        <f t="shared" si="406"/>
        <v>46149</v>
      </c>
      <c r="I447" s="141">
        <f t="shared" si="407"/>
        <v>46151</v>
      </c>
      <c r="J447" s="141">
        <f t="shared" si="408"/>
        <v>46154</v>
      </c>
      <c r="L447" s="456"/>
    </row>
    <row r="448" spans="1:15" x14ac:dyDescent="0.2">
      <c r="A448" s="25"/>
      <c r="B448" s="230"/>
      <c r="C448" s="92"/>
      <c r="D448" s="214"/>
      <c r="E448" s="214"/>
      <c r="F448" s="93"/>
      <c r="G448" s="214"/>
      <c r="H448" s="214"/>
      <c r="I448" s="214"/>
      <c r="J448" s="214"/>
      <c r="K448" s="10"/>
      <c r="L448" s="455"/>
    </row>
    <row r="449" spans="1:10" x14ac:dyDescent="0.2">
      <c r="A449" s="345" t="s">
        <v>436</v>
      </c>
      <c r="B449" s="346" t="s">
        <v>2537</v>
      </c>
      <c r="C449" s="346"/>
      <c r="D449" s="347"/>
      <c r="E449" s="10"/>
      <c r="F449" s="10"/>
      <c r="G449" s="10"/>
      <c r="H449" s="10"/>
      <c r="I449" s="10"/>
    </row>
    <row r="450" spans="1:10" x14ac:dyDescent="0.2">
      <c r="A450" s="348" t="s">
        <v>435</v>
      </c>
      <c r="B450" s="349" t="s">
        <v>2539</v>
      </c>
      <c r="C450" s="349"/>
      <c r="D450" s="350"/>
      <c r="E450" s="39"/>
      <c r="F450" s="25"/>
      <c r="G450" s="25"/>
      <c r="H450" s="25"/>
      <c r="I450" s="25"/>
    </row>
    <row r="451" spans="1:10" x14ac:dyDescent="0.2">
      <c r="A451" s="351" t="s">
        <v>437</v>
      </c>
      <c r="B451" s="352" t="s">
        <v>2659</v>
      </c>
      <c r="C451" s="352"/>
      <c r="D451" s="353"/>
      <c r="E451" s="39"/>
      <c r="F451" s="25"/>
      <c r="G451" s="25"/>
      <c r="H451" s="25"/>
      <c r="I451" s="25"/>
    </row>
    <row r="452" spans="1:10" ht="6" customHeight="1" x14ac:dyDescent="0.2">
      <c r="A452" s="5"/>
      <c r="B452" s="10"/>
      <c r="C452" s="9"/>
      <c r="D452" s="10"/>
      <c r="E452" s="10"/>
      <c r="F452" s="10"/>
      <c r="G452" s="10"/>
      <c r="H452" s="10"/>
      <c r="I452" s="10"/>
    </row>
    <row r="453" spans="1:10" ht="16" x14ac:dyDescent="0.2">
      <c r="A453" s="250" t="s">
        <v>434</v>
      </c>
      <c r="B453" s="417" t="s">
        <v>431</v>
      </c>
      <c r="C453" s="250" t="s">
        <v>0</v>
      </c>
      <c r="D453" s="418" t="s">
        <v>4</v>
      </c>
      <c r="E453" s="250" t="s">
        <v>5</v>
      </c>
      <c r="F453" s="209" t="s">
        <v>2452</v>
      </c>
      <c r="G453" s="209" t="s">
        <v>2453</v>
      </c>
      <c r="H453" s="412" t="s">
        <v>2609</v>
      </c>
      <c r="I453" s="412" t="s">
        <v>2610</v>
      </c>
      <c r="J453" s="412" t="s">
        <v>2556</v>
      </c>
    </row>
    <row r="454" spans="1:10" hidden="1" x14ac:dyDescent="0.2">
      <c r="A454" s="117">
        <v>4</v>
      </c>
      <c r="B454" s="7" t="s">
        <v>471</v>
      </c>
      <c r="C454" s="114">
        <v>44216</v>
      </c>
      <c r="D454" s="162">
        <v>44219</v>
      </c>
      <c r="E454" s="119">
        <v>44222</v>
      </c>
      <c r="F454" s="119">
        <f t="shared" ref="F454:F465" si="409">E454+24</f>
        <v>44246</v>
      </c>
      <c r="G454" s="119">
        <f t="shared" ref="G454:G478" si="410">E454+30</f>
        <v>44252</v>
      </c>
      <c r="H454" s="119">
        <f t="shared" ref="H454:H465" si="411">E454+27</f>
        <v>44249</v>
      </c>
      <c r="I454" s="119">
        <f t="shared" ref="I454:I465" si="412">H454+35</f>
        <v>44284</v>
      </c>
      <c r="J454" s="119"/>
    </row>
    <row r="455" spans="1:10" hidden="1" x14ac:dyDescent="0.2">
      <c r="A455" s="117">
        <v>5</v>
      </c>
      <c r="B455" s="7" t="s">
        <v>477</v>
      </c>
      <c r="C455" s="114">
        <v>44223</v>
      </c>
      <c r="D455" s="162">
        <v>44226</v>
      </c>
      <c r="E455" s="119">
        <v>44229</v>
      </c>
      <c r="F455" s="119">
        <f t="shared" si="409"/>
        <v>44253</v>
      </c>
      <c r="G455" s="119">
        <f t="shared" si="410"/>
        <v>44259</v>
      </c>
      <c r="H455" s="119">
        <f t="shared" si="411"/>
        <v>44256</v>
      </c>
      <c r="I455" s="119">
        <f t="shared" si="412"/>
        <v>44291</v>
      </c>
      <c r="J455" s="119"/>
    </row>
    <row r="456" spans="1:10" hidden="1" x14ac:dyDescent="0.2">
      <c r="A456" s="117">
        <v>6</v>
      </c>
      <c r="B456" s="7" t="s">
        <v>487</v>
      </c>
      <c r="C456" s="114">
        <v>44230</v>
      </c>
      <c r="D456" s="162">
        <v>44234</v>
      </c>
      <c r="E456" s="119">
        <v>44237</v>
      </c>
      <c r="F456" s="119">
        <f t="shared" si="409"/>
        <v>44261</v>
      </c>
      <c r="G456" s="119">
        <f t="shared" si="410"/>
        <v>44267</v>
      </c>
      <c r="H456" s="119">
        <f t="shared" si="411"/>
        <v>44264</v>
      </c>
      <c r="I456" s="119">
        <f t="shared" si="412"/>
        <v>44299</v>
      </c>
      <c r="J456" s="119"/>
    </row>
    <row r="457" spans="1:10" hidden="1" x14ac:dyDescent="0.2">
      <c r="A457" s="117">
        <v>7</v>
      </c>
      <c r="B457" s="7" t="s">
        <v>517</v>
      </c>
      <c r="C457" s="114">
        <v>44237</v>
      </c>
      <c r="D457" s="162">
        <f>D456+7</f>
        <v>44241</v>
      </c>
      <c r="E457" s="119">
        <f>E456+7</f>
        <v>44244</v>
      </c>
      <c r="F457" s="119">
        <f t="shared" si="409"/>
        <v>44268</v>
      </c>
      <c r="G457" s="119">
        <f t="shared" si="410"/>
        <v>44274</v>
      </c>
      <c r="H457" s="119">
        <f t="shared" si="411"/>
        <v>44271</v>
      </c>
      <c r="I457" s="119">
        <f t="shared" si="412"/>
        <v>44306</v>
      </c>
      <c r="J457" s="119"/>
    </row>
    <row r="458" spans="1:10" hidden="1" x14ac:dyDescent="0.2">
      <c r="A458" s="117">
        <v>8</v>
      </c>
      <c r="B458" s="7" t="s">
        <v>518</v>
      </c>
      <c r="C458" s="114">
        <f t="shared" ref="C458:C478" si="413">C457+7</f>
        <v>44244</v>
      </c>
      <c r="D458" s="162">
        <f t="shared" ref="D458:E467" si="414">D457+7</f>
        <v>44248</v>
      </c>
      <c r="E458" s="119">
        <f t="shared" si="414"/>
        <v>44251</v>
      </c>
      <c r="F458" s="119">
        <f t="shared" si="409"/>
        <v>44275</v>
      </c>
      <c r="G458" s="119">
        <f t="shared" si="410"/>
        <v>44281</v>
      </c>
      <c r="H458" s="119">
        <f t="shared" si="411"/>
        <v>44278</v>
      </c>
      <c r="I458" s="119">
        <f t="shared" si="412"/>
        <v>44313</v>
      </c>
      <c r="J458" s="119"/>
    </row>
    <row r="459" spans="1:10" hidden="1" x14ac:dyDescent="0.2">
      <c r="A459" s="117">
        <v>9</v>
      </c>
      <c r="B459" s="7" t="s">
        <v>519</v>
      </c>
      <c r="C459" s="114">
        <f t="shared" si="413"/>
        <v>44251</v>
      </c>
      <c r="D459" s="162">
        <f t="shared" si="414"/>
        <v>44255</v>
      </c>
      <c r="E459" s="119">
        <f t="shared" si="414"/>
        <v>44258</v>
      </c>
      <c r="F459" s="119">
        <f t="shared" si="409"/>
        <v>44282</v>
      </c>
      <c r="G459" s="119">
        <f t="shared" si="410"/>
        <v>44288</v>
      </c>
      <c r="H459" s="119">
        <f t="shared" si="411"/>
        <v>44285</v>
      </c>
      <c r="I459" s="119">
        <f t="shared" si="412"/>
        <v>44320</v>
      </c>
      <c r="J459" s="119"/>
    </row>
    <row r="460" spans="1:10" hidden="1" x14ac:dyDescent="0.2">
      <c r="A460" s="117">
        <v>10</v>
      </c>
      <c r="B460" s="7" t="s">
        <v>520</v>
      </c>
      <c r="C460" s="114">
        <f t="shared" si="413"/>
        <v>44258</v>
      </c>
      <c r="D460" s="162">
        <f t="shared" si="414"/>
        <v>44262</v>
      </c>
      <c r="E460" s="119">
        <f t="shared" si="414"/>
        <v>44265</v>
      </c>
      <c r="F460" s="119">
        <f t="shared" si="409"/>
        <v>44289</v>
      </c>
      <c r="G460" s="119">
        <f t="shared" si="410"/>
        <v>44295</v>
      </c>
      <c r="H460" s="119">
        <f t="shared" si="411"/>
        <v>44292</v>
      </c>
      <c r="I460" s="119">
        <f t="shared" si="412"/>
        <v>44327</v>
      </c>
      <c r="J460" s="119"/>
    </row>
    <row r="461" spans="1:10" hidden="1" x14ac:dyDescent="0.2">
      <c r="A461" s="117">
        <v>11</v>
      </c>
      <c r="B461" s="7" t="s">
        <v>521</v>
      </c>
      <c r="C461" s="114">
        <f t="shared" si="413"/>
        <v>44265</v>
      </c>
      <c r="D461" s="162">
        <f t="shared" si="414"/>
        <v>44269</v>
      </c>
      <c r="E461" s="119">
        <f t="shared" si="414"/>
        <v>44272</v>
      </c>
      <c r="F461" s="119">
        <f t="shared" si="409"/>
        <v>44296</v>
      </c>
      <c r="G461" s="119">
        <f t="shared" si="410"/>
        <v>44302</v>
      </c>
      <c r="H461" s="119">
        <f t="shared" si="411"/>
        <v>44299</v>
      </c>
      <c r="I461" s="119">
        <f t="shared" si="412"/>
        <v>44334</v>
      </c>
      <c r="J461" s="119"/>
    </row>
    <row r="462" spans="1:10" hidden="1" x14ac:dyDescent="0.2">
      <c r="A462" s="117">
        <v>12</v>
      </c>
      <c r="B462" s="7" t="s">
        <v>542</v>
      </c>
      <c r="C462" s="114">
        <f t="shared" si="413"/>
        <v>44272</v>
      </c>
      <c r="D462" s="162">
        <f t="shared" si="414"/>
        <v>44276</v>
      </c>
      <c r="E462" s="119">
        <f>E461+6</f>
        <v>44278</v>
      </c>
      <c r="F462" s="119">
        <f t="shared" si="409"/>
        <v>44302</v>
      </c>
      <c r="G462" s="119">
        <f t="shared" si="410"/>
        <v>44308</v>
      </c>
      <c r="H462" s="119">
        <f t="shared" si="411"/>
        <v>44305</v>
      </c>
      <c r="I462" s="119">
        <f t="shared" si="412"/>
        <v>44340</v>
      </c>
      <c r="J462" s="119"/>
    </row>
    <row r="463" spans="1:10" hidden="1" x14ac:dyDescent="0.2">
      <c r="A463" s="117">
        <v>13</v>
      </c>
      <c r="B463" s="7" t="s">
        <v>543</v>
      </c>
      <c r="C463" s="114">
        <f t="shared" si="413"/>
        <v>44279</v>
      </c>
      <c r="D463" s="162">
        <f t="shared" si="414"/>
        <v>44283</v>
      </c>
      <c r="E463" s="119">
        <f t="shared" si="414"/>
        <v>44285</v>
      </c>
      <c r="F463" s="119">
        <f t="shared" si="409"/>
        <v>44309</v>
      </c>
      <c r="G463" s="119">
        <f t="shared" si="410"/>
        <v>44315</v>
      </c>
      <c r="H463" s="119">
        <f t="shared" si="411"/>
        <v>44312</v>
      </c>
      <c r="I463" s="119">
        <f t="shared" si="412"/>
        <v>44347</v>
      </c>
      <c r="J463" s="119"/>
    </row>
    <row r="464" spans="1:10" hidden="1" x14ac:dyDescent="0.2">
      <c r="A464" s="109">
        <v>14</v>
      </c>
      <c r="B464" s="1" t="s">
        <v>544</v>
      </c>
      <c r="C464" s="114">
        <f t="shared" si="413"/>
        <v>44286</v>
      </c>
      <c r="D464" s="163">
        <f t="shared" si="414"/>
        <v>44290</v>
      </c>
      <c r="E464" s="110">
        <f t="shared" si="414"/>
        <v>44292</v>
      </c>
      <c r="F464" s="110">
        <f t="shared" si="409"/>
        <v>44316</v>
      </c>
      <c r="G464" s="110">
        <f t="shared" si="410"/>
        <v>44322</v>
      </c>
      <c r="H464" s="110">
        <f t="shared" si="411"/>
        <v>44319</v>
      </c>
      <c r="I464" s="110">
        <f t="shared" si="412"/>
        <v>44354</v>
      </c>
      <c r="J464" s="110"/>
    </row>
    <row r="465" spans="1:10" hidden="1" x14ac:dyDescent="0.2">
      <c r="A465" s="109">
        <v>15</v>
      </c>
      <c r="B465" s="1" t="s">
        <v>545</v>
      </c>
      <c r="C465" s="114">
        <f t="shared" si="413"/>
        <v>44293</v>
      </c>
      <c r="D465" s="163">
        <f t="shared" si="414"/>
        <v>44297</v>
      </c>
      <c r="E465" s="110">
        <f t="shared" si="414"/>
        <v>44299</v>
      </c>
      <c r="F465" s="110">
        <f t="shared" si="409"/>
        <v>44323</v>
      </c>
      <c r="G465" s="110">
        <f t="shared" si="410"/>
        <v>44329</v>
      </c>
      <c r="H465" s="110">
        <f t="shared" si="411"/>
        <v>44326</v>
      </c>
      <c r="I465" s="110">
        <f t="shared" si="412"/>
        <v>44361</v>
      </c>
      <c r="J465" s="110"/>
    </row>
    <row r="466" spans="1:10" hidden="1" x14ac:dyDescent="0.2">
      <c r="A466" s="109">
        <v>16</v>
      </c>
      <c r="B466" s="1" t="s">
        <v>551</v>
      </c>
      <c r="C466" s="114">
        <f t="shared" si="413"/>
        <v>44300</v>
      </c>
      <c r="D466" s="163">
        <f t="shared" si="414"/>
        <v>44304</v>
      </c>
      <c r="E466" s="110">
        <f t="shared" si="414"/>
        <v>44306</v>
      </c>
      <c r="F466" s="110">
        <f t="shared" ref="F466:F477" si="415">E466+29</f>
        <v>44335</v>
      </c>
      <c r="G466" s="110">
        <f t="shared" si="410"/>
        <v>44336</v>
      </c>
      <c r="H466" s="110">
        <f t="shared" ref="H466:H478" si="416">E466+32</f>
        <v>44338</v>
      </c>
      <c r="I466" s="110">
        <f t="shared" ref="I466:I478" si="417">H466+36</f>
        <v>44374</v>
      </c>
      <c r="J466" s="110"/>
    </row>
    <row r="467" spans="1:10" hidden="1" x14ac:dyDescent="0.2">
      <c r="A467" s="109">
        <v>17</v>
      </c>
      <c r="B467" s="1" t="s">
        <v>557</v>
      </c>
      <c r="C467" s="114">
        <f t="shared" si="413"/>
        <v>44307</v>
      </c>
      <c r="D467" s="163">
        <f t="shared" si="414"/>
        <v>44311</v>
      </c>
      <c r="E467" s="110">
        <f t="shared" si="414"/>
        <v>44313</v>
      </c>
      <c r="F467" s="110">
        <f t="shared" si="415"/>
        <v>44342</v>
      </c>
      <c r="G467" s="110">
        <f t="shared" si="410"/>
        <v>44343</v>
      </c>
      <c r="H467" s="110">
        <f t="shared" si="416"/>
        <v>44345</v>
      </c>
      <c r="I467" s="110">
        <f t="shared" si="417"/>
        <v>44381</v>
      </c>
      <c r="J467" s="110"/>
    </row>
    <row r="468" spans="1:10" hidden="1" x14ac:dyDescent="0.2">
      <c r="A468" s="109">
        <v>18</v>
      </c>
      <c r="B468" s="1" t="s">
        <v>571</v>
      </c>
      <c r="C468" s="114">
        <f t="shared" si="413"/>
        <v>44314</v>
      </c>
      <c r="D468" s="163" t="s">
        <v>210</v>
      </c>
      <c r="E468" s="110">
        <f t="shared" ref="E468:E473" si="418">E467+7</f>
        <v>44320</v>
      </c>
      <c r="F468" s="110">
        <f t="shared" si="415"/>
        <v>44349</v>
      </c>
      <c r="G468" s="110">
        <f t="shared" si="410"/>
        <v>44350</v>
      </c>
      <c r="H468" s="110">
        <f t="shared" si="416"/>
        <v>44352</v>
      </c>
      <c r="I468" s="110">
        <f t="shared" si="417"/>
        <v>44388</v>
      </c>
      <c r="J468" s="110"/>
    </row>
    <row r="469" spans="1:10" hidden="1" x14ac:dyDescent="0.2">
      <c r="A469" s="109">
        <v>19</v>
      </c>
      <c r="B469" s="1" t="s">
        <v>572</v>
      </c>
      <c r="C469" s="114">
        <f t="shared" si="413"/>
        <v>44321</v>
      </c>
      <c r="D469" s="163">
        <f>D467+14</f>
        <v>44325</v>
      </c>
      <c r="E469" s="110">
        <f t="shared" si="418"/>
        <v>44327</v>
      </c>
      <c r="F469" s="110">
        <f t="shared" si="415"/>
        <v>44356</v>
      </c>
      <c r="G469" s="110">
        <f t="shared" si="410"/>
        <v>44357</v>
      </c>
      <c r="H469" s="110">
        <f t="shared" si="416"/>
        <v>44359</v>
      </c>
      <c r="I469" s="110">
        <f t="shared" si="417"/>
        <v>44395</v>
      </c>
      <c r="J469" s="110"/>
    </row>
    <row r="470" spans="1:10" hidden="1" x14ac:dyDescent="0.2">
      <c r="A470" s="117">
        <v>20</v>
      </c>
      <c r="B470" s="7" t="s">
        <v>579</v>
      </c>
      <c r="C470" s="114">
        <f t="shared" si="413"/>
        <v>44328</v>
      </c>
      <c r="D470" s="162">
        <f>D469+7</f>
        <v>44332</v>
      </c>
      <c r="E470" s="119">
        <f t="shared" si="418"/>
        <v>44334</v>
      </c>
      <c r="F470" s="119">
        <f t="shared" si="415"/>
        <v>44363</v>
      </c>
      <c r="G470" s="119">
        <f t="shared" si="410"/>
        <v>44364</v>
      </c>
      <c r="H470" s="119">
        <f t="shared" si="416"/>
        <v>44366</v>
      </c>
      <c r="I470" s="119">
        <f t="shared" si="417"/>
        <v>44402</v>
      </c>
      <c r="J470" s="119"/>
    </row>
    <row r="471" spans="1:10" hidden="1" x14ac:dyDescent="0.2">
      <c r="A471" s="117">
        <v>21</v>
      </c>
      <c r="B471" s="7" t="s">
        <v>588</v>
      </c>
      <c r="C471" s="114">
        <f t="shared" si="413"/>
        <v>44335</v>
      </c>
      <c r="D471" s="162">
        <f>D470+7</f>
        <v>44339</v>
      </c>
      <c r="E471" s="119">
        <f t="shared" si="418"/>
        <v>44341</v>
      </c>
      <c r="F471" s="119">
        <f t="shared" si="415"/>
        <v>44370</v>
      </c>
      <c r="G471" s="119">
        <f t="shared" si="410"/>
        <v>44371</v>
      </c>
      <c r="H471" s="119">
        <f t="shared" si="416"/>
        <v>44373</v>
      </c>
      <c r="I471" s="119">
        <f t="shared" si="417"/>
        <v>44409</v>
      </c>
      <c r="J471" s="119"/>
    </row>
    <row r="472" spans="1:10" hidden="1" x14ac:dyDescent="0.2">
      <c r="A472" s="109">
        <v>22</v>
      </c>
      <c r="B472" s="1" t="s">
        <v>596</v>
      </c>
      <c r="C472" s="114">
        <f t="shared" si="413"/>
        <v>44342</v>
      </c>
      <c r="D472" s="163">
        <f>D471+7</f>
        <v>44346</v>
      </c>
      <c r="E472" s="110">
        <f t="shared" si="418"/>
        <v>44348</v>
      </c>
      <c r="F472" s="110">
        <f t="shared" si="415"/>
        <v>44377</v>
      </c>
      <c r="G472" s="110">
        <f t="shared" si="410"/>
        <v>44378</v>
      </c>
      <c r="H472" s="110">
        <f t="shared" si="416"/>
        <v>44380</v>
      </c>
      <c r="I472" s="110">
        <f t="shared" si="417"/>
        <v>44416</v>
      </c>
      <c r="J472" s="110"/>
    </row>
    <row r="473" spans="1:10" hidden="1" x14ac:dyDescent="0.2">
      <c r="A473" s="109">
        <v>23</v>
      </c>
      <c r="B473" s="1" t="s">
        <v>603</v>
      </c>
      <c r="C473" s="114">
        <f t="shared" si="413"/>
        <v>44349</v>
      </c>
      <c r="D473" s="163">
        <f>D472+7</f>
        <v>44353</v>
      </c>
      <c r="E473" s="110">
        <f t="shared" si="418"/>
        <v>44355</v>
      </c>
      <c r="F473" s="110">
        <f t="shared" si="415"/>
        <v>44384</v>
      </c>
      <c r="G473" s="110">
        <f t="shared" si="410"/>
        <v>44385</v>
      </c>
      <c r="H473" s="110">
        <f t="shared" si="416"/>
        <v>44387</v>
      </c>
      <c r="I473" s="110">
        <f t="shared" si="417"/>
        <v>44423</v>
      </c>
      <c r="J473" s="110"/>
    </row>
    <row r="474" spans="1:10" hidden="1" x14ac:dyDescent="0.2">
      <c r="A474" s="109">
        <v>24</v>
      </c>
      <c r="B474" s="1" t="s">
        <v>614</v>
      </c>
      <c r="C474" s="114">
        <f t="shared" si="413"/>
        <v>44356</v>
      </c>
      <c r="D474" s="163">
        <f>D473+6</f>
        <v>44359</v>
      </c>
      <c r="E474" s="110">
        <f>E473+6</f>
        <v>44361</v>
      </c>
      <c r="F474" s="110">
        <f t="shared" si="415"/>
        <v>44390</v>
      </c>
      <c r="G474" s="110">
        <f t="shared" si="410"/>
        <v>44391</v>
      </c>
      <c r="H474" s="110">
        <f t="shared" si="416"/>
        <v>44393</v>
      </c>
      <c r="I474" s="110">
        <f t="shared" si="417"/>
        <v>44429</v>
      </c>
      <c r="J474" s="110"/>
    </row>
    <row r="475" spans="1:10" hidden="1" x14ac:dyDescent="0.2">
      <c r="A475" s="109">
        <v>25</v>
      </c>
      <c r="B475" s="1" t="s">
        <v>613</v>
      </c>
      <c r="C475" s="114">
        <f t="shared" si="413"/>
        <v>44363</v>
      </c>
      <c r="D475" s="163">
        <f>D474+13</f>
        <v>44372</v>
      </c>
      <c r="E475" s="110">
        <f>E474+13</f>
        <v>44374</v>
      </c>
      <c r="F475" s="110">
        <f t="shared" si="415"/>
        <v>44403</v>
      </c>
      <c r="G475" s="110">
        <f t="shared" si="410"/>
        <v>44404</v>
      </c>
      <c r="H475" s="110">
        <f t="shared" si="416"/>
        <v>44406</v>
      </c>
      <c r="I475" s="110">
        <f t="shared" si="417"/>
        <v>44442</v>
      </c>
      <c r="J475" s="110"/>
    </row>
    <row r="476" spans="1:10" hidden="1" x14ac:dyDescent="0.2">
      <c r="A476" s="109">
        <v>26</v>
      </c>
      <c r="B476" s="1" t="s">
        <v>618</v>
      </c>
      <c r="C476" s="114">
        <f t="shared" si="413"/>
        <v>44370</v>
      </c>
      <c r="D476" s="163">
        <f>D475+2</f>
        <v>44374</v>
      </c>
      <c r="E476" s="110">
        <f>E475+2</f>
        <v>44376</v>
      </c>
      <c r="F476" s="110">
        <f t="shared" si="415"/>
        <v>44405</v>
      </c>
      <c r="G476" s="110">
        <f t="shared" si="410"/>
        <v>44406</v>
      </c>
      <c r="H476" s="110">
        <f t="shared" si="416"/>
        <v>44408</v>
      </c>
      <c r="I476" s="110">
        <f t="shared" si="417"/>
        <v>44444</v>
      </c>
      <c r="J476" s="110"/>
    </row>
    <row r="477" spans="1:10" hidden="1" x14ac:dyDescent="0.2">
      <c r="A477" s="109">
        <v>26</v>
      </c>
      <c r="B477" s="1" t="s">
        <v>628</v>
      </c>
      <c r="C477" s="114">
        <f t="shared" si="413"/>
        <v>44377</v>
      </c>
      <c r="D477" s="163">
        <f>D476+7</f>
        <v>44381</v>
      </c>
      <c r="E477" s="110">
        <f>E476+7</f>
        <v>44383</v>
      </c>
      <c r="F477" s="110">
        <f t="shared" si="415"/>
        <v>44412</v>
      </c>
      <c r="G477" s="110">
        <f t="shared" si="410"/>
        <v>44413</v>
      </c>
      <c r="H477" s="110">
        <f t="shared" si="416"/>
        <v>44415</v>
      </c>
      <c r="I477" s="110">
        <f t="shared" si="417"/>
        <v>44451</v>
      </c>
      <c r="J477" s="110"/>
    </row>
    <row r="478" spans="1:10" hidden="1" x14ac:dyDescent="0.2">
      <c r="A478" s="109">
        <v>27</v>
      </c>
      <c r="B478" s="1" t="s">
        <v>637</v>
      </c>
      <c r="C478" s="114">
        <f t="shared" si="413"/>
        <v>44384</v>
      </c>
      <c r="D478" s="163">
        <f>D477+7</f>
        <v>44388</v>
      </c>
      <c r="E478" s="110">
        <f>E477+7</f>
        <v>44390</v>
      </c>
      <c r="F478" s="110">
        <f>E478+29</f>
        <v>44419</v>
      </c>
      <c r="G478" s="110">
        <f t="shared" si="410"/>
        <v>44420</v>
      </c>
      <c r="H478" s="110">
        <f t="shared" si="416"/>
        <v>44422</v>
      </c>
      <c r="I478" s="110">
        <f t="shared" si="417"/>
        <v>44458</v>
      </c>
      <c r="J478" s="110"/>
    </row>
    <row r="479" spans="1:10" hidden="1" x14ac:dyDescent="0.2">
      <c r="A479" s="109">
        <v>28</v>
      </c>
      <c r="B479" s="1" t="s">
        <v>7</v>
      </c>
      <c r="C479" s="114"/>
      <c r="D479" s="163"/>
      <c r="E479" s="110"/>
      <c r="F479" s="110"/>
      <c r="G479" s="110"/>
      <c r="H479" s="110"/>
      <c r="I479" s="110"/>
      <c r="J479" s="110"/>
    </row>
    <row r="480" spans="1:10" hidden="1" x14ac:dyDescent="0.2">
      <c r="A480" s="109">
        <v>29</v>
      </c>
      <c r="B480" s="1" t="s">
        <v>642</v>
      </c>
      <c r="C480" s="114">
        <f>C478+7</f>
        <v>44391</v>
      </c>
      <c r="D480" s="163">
        <f>D478+12</f>
        <v>44400</v>
      </c>
      <c r="E480" s="110">
        <f>E478+11</f>
        <v>44401</v>
      </c>
      <c r="F480" s="110">
        <f t="shared" ref="F480:F495" si="419">E480+29</f>
        <v>44430</v>
      </c>
      <c r="G480" s="110">
        <f t="shared" ref="G480:G503" si="420">E480+30</f>
        <v>44431</v>
      </c>
      <c r="H480" s="110">
        <f t="shared" ref="H480:H502" si="421">E480+32</f>
        <v>44433</v>
      </c>
      <c r="I480" s="110">
        <f t="shared" ref="I480:I511" si="422">H480+36</f>
        <v>44469</v>
      </c>
      <c r="J480" s="110"/>
    </row>
    <row r="481" spans="1:10" hidden="1" x14ac:dyDescent="0.2">
      <c r="A481" s="117">
        <v>30</v>
      </c>
      <c r="B481" s="7" t="s">
        <v>657</v>
      </c>
      <c r="C481" s="114">
        <f t="shared" ref="C481:C507" si="423">E481-7</f>
        <v>44401</v>
      </c>
      <c r="D481" s="162">
        <f>E481-2</f>
        <v>44406</v>
      </c>
      <c r="E481" s="119">
        <f>E480+7</f>
        <v>44408</v>
      </c>
      <c r="F481" s="119">
        <f t="shared" si="419"/>
        <v>44437</v>
      </c>
      <c r="G481" s="119">
        <f t="shared" si="420"/>
        <v>44438</v>
      </c>
      <c r="H481" s="119">
        <f t="shared" si="421"/>
        <v>44440</v>
      </c>
      <c r="I481" s="119">
        <f t="shared" si="422"/>
        <v>44476</v>
      </c>
      <c r="J481" s="119"/>
    </row>
    <row r="482" spans="1:10" hidden="1" x14ac:dyDescent="0.2">
      <c r="A482" s="109">
        <v>31</v>
      </c>
      <c r="B482" s="1" t="s">
        <v>649</v>
      </c>
      <c r="C482" s="114">
        <f t="shared" si="423"/>
        <v>44409</v>
      </c>
      <c r="D482" s="163">
        <f>D481+8</f>
        <v>44414</v>
      </c>
      <c r="E482" s="110">
        <f>E481+8</f>
        <v>44416</v>
      </c>
      <c r="F482" s="110">
        <f t="shared" si="419"/>
        <v>44445</v>
      </c>
      <c r="G482" s="110">
        <f t="shared" si="420"/>
        <v>44446</v>
      </c>
      <c r="H482" s="110">
        <f t="shared" si="421"/>
        <v>44448</v>
      </c>
      <c r="I482" s="110">
        <f t="shared" si="422"/>
        <v>44484</v>
      </c>
      <c r="J482" s="110"/>
    </row>
    <row r="483" spans="1:10" hidden="1" x14ac:dyDescent="0.2">
      <c r="A483" s="109">
        <v>32</v>
      </c>
      <c r="B483" s="1" t="s">
        <v>665</v>
      </c>
      <c r="C483" s="114">
        <f t="shared" si="423"/>
        <v>44414</v>
      </c>
      <c r="D483" s="163">
        <f>D482+5</f>
        <v>44419</v>
      </c>
      <c r="E483" s="110">
        <f>E482+5</f>
        <v>44421</v>
      </c>
      <c r="F483" s="110">
        <f t="shared" si="419"/>
        <v>44450</v>
      </c>
      <c r="G483" s="110">
        <f t="shared" si="420"/>
        <v>44451</v>
      </c>
      <c r="H483" s="110">
        <f t="shared" si="421"/>
        <v>44453</v>
      </c>
      <c r="I483" s="110">
        <f t="shared" si="422"/>
        <v>44489</v>
      </c>
      <c r="J483" s="110"/>
    </row>
    <row r="484" spans="1:10" hidden="1" x14ac:dyDescent="0.2">
      <c r="A484" s="109">
        <v>33</v>
      </c>
      <c r="B484" s="1" t="s">
        <v>672</v>
      </c>
      <c r="C484" s="114">
        <f t="shared" si="423"/>
        <v>44419</v>
      </c>
      <c r="D484" s="163">
        <f>D483+10</f>
        <v>44429</v>
      </c>
      <c r="E484" s="110">
        <f>E483+5</f>
        <v>44426</v>
      </c>
      <c r="F484" s="110">
        <f t="shared" si="419"/>
        <v>44455</v>
      </c>
      <c r="G484" s="110">
        <f t="shared" si="420"/>
        <v>44456</v>
      </c>
      <c r="H484" s="110">
        <f t="shared" si="421"/>
        <v>44458</v>
      </c>
      <c r="I484" s="110">
        <f t="shared" si="422"/>
        <v>44494</v>
      </c>
      <c r="J484" s="110"/>
    </row>
    <row r="485" spans="1:10" hidden="1" x14ac:dyDescent="0.2">
      <c r="A485" s="109">
        <v>34</v>
      </c>
      <c r="B485" s="1" t="s">
        <v>681</v>
      </c>
      <c r="C485" s="114">
        <f t="shared" si="423"/>
        <v>44426</v>
      </c>
      <c r="D485" s="163">
        <f>D484+3</f>
        <v>44432</v>
      </c>
      <c r="E485" s="110">
        <f>E484+7</f>
        <v>44433</v>
      </c>
      <c r="F485" s="110">
        <f t="shared" si="419"/>
        <v>44462</v>
      </c>
      <c r="G485" s="110">
        <f t="shared" si="420"/>
        <v>44463</v>
      </c>
      <c r="H485" s="110">
        <f t="shared" si="421"/>
        <v>44465</v>
      </c>
      <c r="I485" s="110">
        <f t="shared" si="422"/>
        <v>44501</v>
      </c>
      <c r="J485" s="110"/>
    </row>
    <row r="486" spans="1:10" hidden="1" x14ac:dyDescent="0.2">
      <c r="A486" s="109">
        <v>35</v>
      </c>
      <c r="B486" s="1" t="s">
        <v>682</v>
      </c>
      <c r="C486" s="114">
        <f t="shared" si="423"/>
        <v>44437</v>
      </c>
      <c r="D486" s="163">
        <f>D485+10</f>
        <v>44442</v>
      </c>
      <c r="E486" s="110">
        <f>E485+11</f>
        <v>44444</v>
      </c>
      <c r="F486" s="110">
        <f t="shared" si="419"/>
        <v>44473</v>
      </c>
      <c r="G486" s="110">
        <f t="shared" si="420"/>
        <v>44474</v>
      </c>
      <c r="H486" s="110">
        <f t="shared" si="421"/>
        <v>44476</v>
      </c>
      <c r="I486" s="110">
        <f t="shared" si="422"/>
        <v>44512</v>
      </c>
      <c r="J486" s="110"/>
    </row>
    <row r="487" spans="1:10" hidden="1" x14ac:dyDescent="0.2">
      <c r="A487" s="109">
        <v>38</v>
      </c>
      <c r="B487" s="1" t="s">
        <v>692</v>
      </c>
      <c r="C487" s="114">
        <f t="shared" si="423"/>
        <v>44454</v>
      </c>
      <c r="D487" s="163" t="s">
        <v>210</v>
      </c>
      <c r="E487" s="110">
        <f>E486+17</f>
        <v>44461</v>
      </c>
      <c r="F487" s="110">
        <f t="shared" si="419"/>
        <v>44490</v>
      </c>
      <c r="G487" s="110">
        <f t="shared" si="420"/>
        <v>44491</v>
      </c>
      <c r="H487" s="110">
        <f t="shared" si="421"/>
        <v>44493</v>
      </c>
      <c r="I487" s="110">
        <f t="shared" si="422"/>
        <v>44529</v>
      </c>
      <c r="J487" s="110"/>
    </row>
    <row r="488" spans="1:10" hidden="1" x14ac:dyDescent="0.2">
      <c r="A488" s="109">
        <v>39</v>
      </c>
      <c r="B488" s="1" t="s">
        <v>698</v>
      </c>
      <c r="C488" s="114">
        <f t="shared" si="423"/>
        <v>44459</v>
      </c>
      <c r="D488" s="163">
        <f>D486+23</f>
        <v>44465</v>
      </c>
      <c r="E488" s="110">
        <f>E487+5</f>
        <v>44466</v>
      </c>
      <c r="F488" s="110">
        <f t="shared" si="419"/>
        <v>44495</v>
      </c>
      <c r="G488" s="110">
        <f t="shared" si="420"/>
        <v>44496</v>
      </c>
      <c r="H488" s="110">
        <f t="shared" si="421"/>
        <v>44498</v>
      </c>
      <c r="I488" s="110">
        <f t="shared" si="422"/>
        <v>44534</v>
      </c>
      <c r="J488" s="110"/>
    </row>
    <row r="489" spans="1:10" hidden="1" x14ac:dyDescent="0.2">
      <c r="A489" s="109">
        <v>40</v>
      </c>
      <c r="B489" s="1" t="s">
        <v>708</v>
      </c>
      <c r="C489" s="114">
        <f t="shared" si="423"/>
        <v>44467</v>
      </c>
      <c r="D489" s="163" t="s">
        <v>210</v>
      </c>
      <c r="E489" s="110">
        <f>E488+8</f>
        <v>44474</v>
      </c>
      <c r="F489" s="110">
        <f t="shared" si="419"/>
        <v>44503</v>
      </c>
      <c r="G489" s="110">
        <f t="shared" si="420"/>
        <v>44504</v>
      </c>
      <c r="H489" s="110">
        <f t="shared" si="421"/>
        <v>44506</v>
      </c>
      <c r="I489" s="110">
        <f t="shared" si="422"/>
        <v>44542</v>
      </c>
      <c r="J489" s="110"/>
    </row>
    <row r="490" spans="1:10" hidden="1" x14ac:dyDescent="0.2">
      <c r="A490" s="109">
        <v>40</v>
      </c>
      <c r="B490" s="1" t="s">
        <v>715</v>
      </c>
      <c r="C490" s="114">
        <f t="shared" si="423"/>
        <v>44473</v>
      </c>
      <c r="D490" s="163">
        <f>D488+12</f>
        <v>44477</v>
      </c>
      <c r="E490" s="110">
        <f>E489+6</f>
        <v>44480</v>
      </c>
      <c r="F490" s="110">
        <f t="shared" si="419"/>
        <v>44509</v>
      </c>
      <c r="G490" s="110">
        <f t="shared" si="420"/>
        <v>44510</v>
      </c>
      <c r="H490" s="110">
        <f t="shared" si="421"/>
        <v>44512</v>
      </c>
      <c r="I490" s="110">
        <f t="shared" si="422"/>
        <v>44548</v>
      </c>
      <c r="J490" s="110"/>
    </row>
    <row r="491" spans="1:10" hidden="1" x14ac:dyDescent="0.2">
      <c r="A491" s="109">
        <v>40</v>
      </c>
      <c r="B491" s="1" t="s">
        <v>720</v>
      </c>
      <c r="C491" s="114">
        <f t="shared" si="423"/>
        <v>44475</v>
      </c>
      <c r="D491" s="163">
        <f>D490+5</f>
        <v>44482</v>
      </c>
      <c r="E491" s="110">
        <f>E490+2</f>
        <v>44482</v>
      </c>
      <c r="F491" s="110">
        <f t="shared" si="419"/>
        <v>44511</v>
      </c>
      <c r="G491" s="110">
        <f t="shared" si="420"/>
        <v>44512</v>
      </c>
      <c r="H491" s="110">
        <f t="shared" si="421"/>
        <v>44514</v>
      </c>
      <c r="I491" s="110">
        <f t="shared" si="422"/>
        <v>44550</v>
      </c>
      <c r="J491" s="110"/>
    </row>
    <row r="492" spans="1:10" hidden="1" x14ac:dyDescent="0.2">
      <c r="A492" s="109">
        <v>42</v>
      </c>
      <c r="B492" s="1" t="s">
        <v>732</v>
      </c>
      <c r="C492" s="114">
        <f t="shared" si="423"/>
        <v>44481</v>
      </c>
      <c r="D492" s="163">
        <f>D491+6</f>
        <v>44488</v>
      </c>
      <c r="E492" s="110">
        <f>E491+6</f>
        <v>44488</v>
      </c>
      <c r="F492" s="110">
        <f t="shared" si="419"/>
        <v>44517</v>
      </c>
      <c r="G492" s="110">
        <f t="shared" si="420"/>
        <v>44518</v>
      </c>
      <c r="H492" s="110">
        <f t="shared" si="421"/>
        <v>44520</v>
      </c>
      <c r="I492" s="110">
        <f t="shared" si="422"/>
        <v>44556</v>
      </c>
      <c r="J492" s="110"/>
    </row>
    <row r="493" spans="1:10" hidden="1" x14ac:dyDescent="0.2">
      <c r="A493" s="109">
        <v>43</v>
      </c>
      <c r="B493" s="1" t="s">
        <v>736</v>
      </c>
      <c r="C493" s="114">
        <f t="shared" si="423"/>
        <v>44484</v>
      </c>
      <c r="D493" s="163">
        <f>D492+2</f>
        <v>44490</v>
      </c>
      <c r="E493" s="110">
        <f>E492+3</f>
        <v>44491</v>
      </c>
      <c r="F493" s="110">
        <f t="shared" si="419"/>
        <v>44520</v>
      </c>
      <c r="G493" s="110">
        <f t="shared" si="420"/>
        <v>44521</v>
      </c>
      <c r="H493" s="110">
        <f t="shared" si="421"/>
        <v>44523</v>
      </c>
      <c r="I493" s="110">
        <f t="shared" si="422"/>
        <v>44559</v>
      </c>
      <c r="J493" s="110"/>
    </row>
    <row r="494" spans="1:10" hidden="1" x14ac:dyDescent="0.2">
      <c r="A494" s="109">
        <v>44</v>
      </c>
      <c r="B494" s="1" t="s">
        <v>756</v>
      </c>
      <c r="C494" s="114">
        <f t="shared" si="423"/>
        <v>44495</v>
      </c>
      <c r="D494" s="163">
        <f>D493+11</f>
        <v>44501</v>
      </c>
      <c r="E494" s="110">
        <f>E493+11</f>
        <v>44502</v>
      </c>
      <c r="F494" s="110">
        <f t="shared" si="419"/>
        <v>44531</v>
      </c>
      <c r="G494" s="110">
        <f t="shared" si="420"/>
        <v>44532</v>
      </c>
      <c r="H494" s="110">
        <f t="shared" si="421"/>
        <v>44534</v>
      </c>
      <c r="I494" s="110">
        <f t="shared" si="422"/>
        <v>44570</v>
      </c>
      <c r="J494" s="110"/>
    </row>
    <row r="495" spans="1:10" hidden="1" x14ac:dyDescent="0.2">
      <c r="A495" s="109">
        <v>45</v>
      </c>
      <c r="B495" s="1" t="s">
        <v>737</v>
      </c>
      <c r="C495" s="114">
        <f t="shared" si="423"/>
        <v>44502</v>
      </c>
      <c r="D495" s="163">
        <f>D494+6</f>
        <v>44507</v>
      </c>
      <c r="E495" s="110">
        <f>E494+7</f>
        <v>44509</v>
      </c>
      <c r="F495" s="110">
        <f t="shared" si="419"/>
        <v>44538</v>
      </c>
      <c r="G495" s="110">
        <f t="shared" si="420"/>
        <v>44539</v>
      </c>
      <c r="H495" s="110">
        <f t="shared" si="421"/>
        <v>44541</v>
      </c>
      <c r="I495" s="110">
        <f t="shared" si="422"/>
        <v>44577</v>
      </c>
      <c r="J495" s="110"/>
    </row>
    <row r="496" spans="1:10" hidden="1" x14ac:dyDescent="0.2">
      <c r="A496" s="109">
        <v>46</v>
      </c>
      <c r="B496" s="1" t="s">
        <v>772</v>
      </c>
      <c r="C496" s="114">
        <f t="shared" si="423"/>
        <v>44512</v>
      </c>
      <c r="D496" s="163">
        <f>D495+9</f>
        <v>44516</v>
      </c>
      <c r="E496" s="110">
        <f>E495+10</f>
        <v>44519</v>
      </c>
      <c r="F496" s="110">
        <f t="shared" ref="F496:F501" si="424">E496+23</f>
        <v>44542</v>
      </c>
      <c r="G496" s="110">
        <f t="shared" si="420"/>
        <v>44549</v>
      </c>
      <c r="H496" s="110">
        <f t="shared" si="421"/>
        <v>44551</v>
      </c>
      <c r="I496" s="110">
        <f t="shared" si="422"/>
        <v>44587</v>
      </c>
      <c r="J496" s="110"/>
    </row>
    <row r="497" spans="1:10" hidden="1" x14ac:dyDescent="0.2">
      <c r="A497" s="109">
        <v>47</v>
      </c>
      <c r="B497" s="1" t="s">
        <v>773</v>
      </c>
      <c r="C497" s="114">
        <f t="shared" si="423"/>
        <v>44517</v>
      </c>
      <c r="D497" s="163">
        <f>D496+5</f>
        <v>44521</v>
      </c>
      <c r="E497" s="110">
        <f>E496+5</f>
        <v>44524</v>
      </c>
      <c r="F497" s="110">
        <f t="shared" si="424"/>
        <v>44547</v>
      </c>
      <c r="G497" s="110">
        <f t="shared" si="420"/>
        <v>44554</v>
      </c>
      <c r="H497" s="110">
        <f t="shared" si="421"/>
        <v>44556</v>
      </c>
      <c r="I497" s="110">
        <f t="shared" si="422"/>
        <v>44592</v>
      </c>
      <c r="J497" s="110"/>
    </row>
    <row r="498" spans="1:10" hidden="1" x14ac:dyDescent="0.2">
      <c r="A498" s="109">
        <v>48</v>
      </c>
      <c r="B498" s="1" t="s">
        <v>774</v>
      </c>
      <c r="C498" s="114">
        <f t="shared" si="423"/>
        <v>44524</v>
      </c>
      <c r="D498" s="163" t="s">
        <v>210</v>
      </c>
      <c r="E498" s="110">
        <f>E497+7</f>
        <v>44531</v>
      </c>
      <c r="F498" s="110">
        <f t="shared" si="424"/>
        <v>44554</v>
      </c>
      <c r="G498" s="110">
        <f t="shared" si="420"/>
        <v>44561</v>
      </c>
      <c r="H498" s="110">
        <f t="shared" si="421"/>
        <v>44563</v>
      </c>
      <c r="I498" s="110">
        <f t="shared" si="422"/>
        <v>44599</v>
      </c>
      <c r="J498" s="110"/>
    </row>
    <row r="499" spans="1:10" hidden="1" x14ac:dyDescent="0.2">
      <c r="A499" s="109">
        <v>49</v>
      </c>
      <c r="B499" s="1" t="s">
        <v>775</v>
      </c>
      <c r="C499" s="114">
        <f t="shared" si="423"/>
        <v>44533</v>
      </c>
      <c r="D499" s="163">
        <f>D497+16</f>
        <v>44537</v>
      </c>
      <c r="E499" s="110">
        <f>E498+9</f>
        <v>44540</v>
      </c>
      <c r="F499" s="110">
        <f t="shared" si="424"/>
        <v>44563</v>
      </c>
      <c r="G499" s="110">
        <f t="shared" si="420"/>
        <v>44570</v>
      </c>
      <c r="H499" s="110">
        <f t="shared" si="421"/>
        <v>44572</v>
      </c>
      <c r="I499" s="110">
        <f t="shared" si="422"/>
        <v>44608</v>
      </c>
      <c r="J499" s="110"/>
    </row>
    <row r="500" spans="1:10" hidden="1" x14ac:dyDescent="0.2">
      <c r="A500" s="109">
        <v>50</v>
      </c>
      <c r="B500" s="1" t="s">
        <v>776</v>
      </c>
      <c r="C500" s="114">
        <f t="shared" si="423"/>
        <v>44541</v>
      </c>
      <c r="D500" s="163">
        <f>D499+10</f>
        <v>44547</v>
      </c>
      <c r="E500" s="110">
        <f>E499+8</f>
        <v>44548</v>
      </c>
      <c r="F500" s="110">
        <f t="shared" si="424"/>
        <v>44571</v>
      </c>
      <c r="G500" s="110">
        <f t="shared" si="420"/>
        <v>44578</v>
      </c>
      <c r="H500" s="110">
        <f t="shared" si="421"/>
        <v>44580</v>
      </c>
      <c r="I500" s="110">
        <f t="shared" si="422"/>
        <v>44616</v>
      </c>
      <c r="J500" s="110"/>
    </row>
    <row r="501" spans="1:10" hidden="1" x14ac:dyDescent="0.2">
      <c r="A501" s="109">
        <v>51</v>
      </c>
      <c r="B501" s="1" t="s">
        <v>777</v>
      </c>
      <c r="C501" s="114">
        <f t="shared" si="423"/>
        <v>44545</v>
      </c>
      <c r="D501" s="163">
        <f>D500+2</f>
        <v>44549</v>
      </c>
      <c r="E501" s="110">
        <f>E500+4</f>
        <v>44552</v>
      </c>
      <c r="F501" s="110">
        <f t="shared" si="424"/>
        <v>44575</v>
      </c>
      <c r="G501" s="110">
        <f t="shared" si="420"/>
        <v>44582</v>
      </c>
      <c r="H501" s="110">
        <f t="shared" si="421"/>
        <v>44584</v>
      </c>
      <c r="I501" s="110">
        <f t="shared" si="422"/>
        <v>44620</v>
      </c>
      <c r="J501" s="110"/>
    </row>
    <row r="502" spans="1:10" hidden="1" x14ac:dyDescent="0.2">
      <c r="A502" s="109">
        <v>52</v>
      </c>
      <c r="B502" s="1" t="s">
        <v>784</v>
      </c>
      <c r="C502" s="114">
        <f t="shared" si="423"/>
        <v>44555</v>
      </c>
      <c r="D502" s="163">
        <f>D501+6</f>
        <v>44555</v>
      </c>
      <c r="E502" s="110">
        <f>E501+10</f>
        <v>44562</v>
      </c>
      <c r="F502" s="110">
        <f>E502+23</f>
        <v>44585</v>
      </c>
      <c r="G502" s="110">
        <f t="shared" si="420"/>
        <v>44592</v>
      </c>
      <c r="H502" s="110">
        <f t="shared" si="421"/>
        <v>44594</v>
      </c>
      <c r="I502" s="110">
        <f t="shared" si="422"/>
        <v>44630</v>
      </c>
      <c r="J502" s="110"/>
    </row>
    <row r="503" spans="1:10" hidden="1" x14ac:dyDescent="0.2">
      <c r="A503" s="109">
        <v>1</v>
      </c>
      <c r="B503" s="1" t="s">
        <v>797</v>
      </c>
      <c r="C503" s="114">
        <f t="shared" si="423"/>
        <v>44563</v>
      </c>
      <c r="D503" s="163">
        <f>D502+7</f>
        <v>44562</v>
      </c>
      <c r="E503" s="110">
        <f>E502+8</f>
        <v>44570</v>
      </c>
      <c r="F503" s="110">
        <f>E503+23</f>
        <v>44593</v>
      </c>
      <c r="G503" s="110">
        <f t="shared" si="420"/>
        <v>44600</v>
      </c>
      <c r="H503" s="110">
        <f>E503+28</f>
        <v>44598</v>
      </c>
      <c r="I503" s="110">
        <f t="shared" si="422"/>
        <v>44634</v>
      </c>
      <c r="J503" s="110"/>
    </row>
    <row r="504" spans="1:10" hidden="1" x14ac:dyDescent="0.2">
      <c r="A504" s="109">
        <v>2</v>
      </c>
      <c r="B504" s="1" t="s">
        <v>802</v>
      </c>
      <c r="C504" s="114">
        <f t="shared" si="423"/>
        <v>44567</v>
      </c>
      <c r="D504" s="163">
        <f>D503+15</f>
        <v>44577</v>
      </c>
      <c r="E504" s="110">
        <f>E503+4</f>
        <v>44574</v>
      </c>
      <c r="F504" s="110">
        <f t="shared" ref="F504:F509" si="425">E504+23</f>
        <v>44597</v>
      </c>
      <c r="G504" s="110">
        <f t="shared" ref="G504:G535" si="426">E504+28</f>
        <v>44602</v>
      </c>
      <c r="H504" s="110">
        <f t="shared" ref="H504:H546" si="427">E504+31</f>
        <v>44605</v>
      </c>
      <c r="I504" s="110">
        <f t="shared" si="422"/>
        <v>44641</v>
      </c>
      <c r="J504" s="110"/>
    </row>
    <row r="505" spans="1:10" hidden="1" x14ac:dyDescent="0.2">
      <c r="A505" s="109">
        <v>3</v>
      </c>
      <c r="B505" s="1" t="s">
        <v>826</v>
      </c>
      <c r="C505" s="114">
        <f t="shared" si="423"/>
        <v>44572</v>
      </c>
      <c r="D505" s="163">
        <f>D504+1</f>
        <v>44578</v>
      </c>
      <c r="E505" s="110">
        <f>E504+5</f>
        <v>44579</v>
      </c>
      <c r="F505" s="110">
        <f t="shared" si="425"/>
        <v>44602</v>
      </c>
      <c r="G505" s="110">
        <f t="shared" si="426"/>
        <v>44607</v>
      </c>
      <c r="H505" s="110">
        <f t="shared" si="427"/>
        <v>44610</v>
      </c>
      <c r="I505" s="110">
        <f t="shared" si="422"/>
        <v>44646</v>
      </c>
      <c r="J505" s="110"/>
    </row>
    <row r="506" spans="1:10" hidden="1" x14ac:dyDescent="0.2">
      <c r="A506" s="109">
        <v>4</v>
      </c>
      <c r="B506" s="1" t="s">
        <v>831</v>
      </c>
      <c r="C506" s="114">
        <f t="shared" si="423"/>
        <v>44579</v>
      </c>
      <c r="D506" s="163">
        <f>D505+6</f>
        <v>44584</v>
      </c>
      <c r="E506" s="110">
        <f>E505+7</f>
        <v>44586</v>
      </c>
      <c r="F506" s="110">
        <f t="shared" si="425"/>
        <v>44609</v>
      </c>
      <c r="G506" s="110">
        <f t="shared" si="426"/>
        <v>44614</v>
      </c>
      <c r="H506" s="110">
        <f t="shared" si="427"/>
        <v>44617</v>
      </c>
      <c r="I506" s="110">
        <f t="shared" si="422"/>
        <v>44653</v>
      </c>
      <c r="J506" s="110"/>
    </row>
    <row r="507" spans="1:10" hidden="1" x14ac:dyDescent="0.2">
      <c r="A507" s="117">
        <v>5</v>
      </c>
      <c r="B507" s="7" t="s">
        <v>832</v>
      </c>
      <c r="C507" s="114">
        <f t="shared" si="423"/>
        <v>44585</v>
      </c>
      <c r="D507" s="162">
        <f>D506+6</f>
        <v>44590</v>
      </c>
      <c r="E507" s="119">
        <f>E506+6</f>
        <v>44592</v>
      </c>
      <c r="F507" s="119">
        <f t="shared" si="425"/>
        <v>44615</v>
      </c>
      <c r="G507" s="119">
        <f t="shared" si="426"/>
        <v>44620</v>
      </c>
      <c r="H507" s="119">
        <f t="shared" si="427"/>
        <v>44623</v>
      </c>
      <c r="I507" s="119">
        <f t="shared" si="422"/>
        <v>44659</v>
      </c>
      <c r="J507" s="119"/>
    </row>
    <row r="508" spans="1:10" hidden="1" x14ac:dyDescent="0.2">
      <c r="A508" s="117">
        <v>6</v>
      </c>
      <c r="B508" s="7" t="s">
        <v>822</v>
      </c>
      <c r="C508" s="114">
        <f t="shared" ref="C508:C513" si="428">E508-7</f>
        <v>44595</v>
      </c>
      <c r="D508" s="162">
        <f t="shared" ref="D508:D513" si="429">E508-2</f>
        <v>44600</v>
      </c>
      <c r="E508" s="119">
        <f>E507+10</f>
        <v>44602</v>
      </c>
      <c r="F508" s="119">
        <f t="shared" si="425"/>
        <v>44625</v>
      </c>
      <c r="G508" s="119">
        <f t="shared" si="426"/>
        <v>44630</v>
      </c>
      <c r="H508" s="119">
        <f t="shared" si="427"/>
        <v>44633</v>
      </c>
      <c r="I508" s="119">
        <f t="shared" si="422"/>
        <v>44669</v>
      </c>
      <c r="J508" s="119"/>
    </row>
    <row r="509" spans="1:10" hidden="1" x14ac:dyDescent="0.2">
      <c r="A509" s="109">
        <v>7</v>
      </c>
      <c r="B509" s="1" t="s">
        <v>829</v>
      </c>
      <c r="C509" s="114">
        <f t="shared" si="428"/>
        <v>44602</v>
      </c>
      <c r="D509" s="163">
        <f t="shared" si="429"/>
        <v>44607</v>
      </c>
      <c r="E509" s="110">
        <f t="shared" ref="E509:E544" si="430">E508+7</f>
        <v>44609</v>
      </c>
      <c r="F509" s="110">
        <f t="shared" si="425"/>
        <v>44632</v>
      </c>
      <c r="G509" s="110">
        <f t="shared" si="426"/>
        <v>44637</v>
      </c>
      <c r="H509" s="110">
        <f t="shared" si="427"/>
        <v>44640</v>
      </c>
      <c r="I509" s="110">
        <f t="shared" si="422"/>
        <v>44676</v>
      </c>
      <c r="J509" s="110"/>
    </row>
    <row r="510" spans="1:10" hidden="1" x14ac:dyDescent="0.2">
      <c r="A510" s="117">
        <v>8</v>
      </c>
      <c r="B510" s="7" t="s">
        <v>850</v>
      </c>
      <c r="C510" s="114">
        <f t="shared" si="428"/>
        <v>44609</v>
      </c>
      <c r="D510" s="162">
        <f t="shared" si="429"/>
        <v>44614</v>
      </c>
      <c r="E510" s="119">
        <f t="shared" si="430"/>
        <v>44616</v>
      </c>
      <c r="F510" s="119">
        <f t="shared" ref="F510:F515" si="431">E510+23</f>
        <v>44639</v>
      </c>
      <c r="G510" s="119">
        <f t="shared" si="426"/>
        <v>44644</v>
      </c>
      <c r="H510" s="119">
        <f t="shared" si="427"/>
        <v>44647</v>
      </c>
      <c r="I510" s="119">
        <f t="shared" si="422"/>
        <v>44683</v>
      </c>
      <c r="J510" s="119"/>
    </row>
    <row r="511" spans="1:10" hidden="1" x14ac:dyDescent="0.2">
      <c r="A511" s="117">
        <v>9</v>
      </c>
      <c r="B511" s="7" t="s">
        <v>841</v>
      </c>
      <c r="C511" s="114">
        <f t="shared" si="428"/>
        <v>44616</v>
      </c>
      <c r="D511" s="162">
        <f t="shared" si="429"/>
        <v>44621</v>
      </c>
      <c r="E511" s="119">
        <f t="shared" si="430"/>
        <v>44623</v>
      </c>
      <c r="F511" s="119">
        <f t="shared" si="431"/>
        <v>44646</v>
      </c>
      <c r="G511" s="119">
        <f t="shared" si="426"/>
        <v>44651</v>
      </c>
      <c r="H511" s="119">
        <f t="shared" si="427"/>
        <v>44654</v>
      </c>
      <c r="I511" s="119">
        <f t="shared" si="422"/>
        <v>44690</v>
      </c>
      <c r="J511" s="119"/>
    </row>
    <row r="512" spans="1:10" hidden="1" x14ac:dyDescent="0.2">
      <c r="A512" s="117">
        <v>10</v>
      </c>
      <c r="B512" s="7" t="s">
        <v>862</v>
      </c>
      <c r="C512" s="114">
        <f t="shared" si="428"/>
        <v>44623</v>
      </c>
      <c r="D512" s="162">
        <f t="shared" si="429"/>
        <v>44628</v>
      </c>
      <c r="E512" s="119">
        <f t="shared" si="430"/>
        <v>44630</v>
      </c>
      <c r="F512" s="119">
        <f t="shared" si="431"/>
        <v>44653</v>
      </c>
      <c r="G512" s="119">
        <f t="shared" si="426"/>
        <v>44658</v>
      </c>
      <c r="H512" s="119">
        <f t="shared" si="427"/>
        <v>44661</v>
      </c>
      <c r="I512" s="119">
        <f t="shared" ref="I512:I543" si="432">H512+36</f>
        <v>44697</v>
      </c>
      <c r="J512" s="119"/>
    </row>
    <row r="513" spans="1:10" hidden="1" x14ac:dyDescent="0.2">
      <c r="A513" s="117">
        <v>11</v>
      </c>
      <c r="B513" s="7" t="s">
        <v>859</v>
      </c>
      <c r="C513" s="114">
        <f t="shared" si="428"/>
        <v>44630</v>
      </c>
      <c r="D513" s="162">
        <f t="shared" si="429"/>
        <v>44635</v>
      </c>
      <c r="E513" s="119">
        <f t="shared" si="430"/>
        <v>44637</v>
      </c>
      <c r="F513" s="119">
        <f t="shared" si="431"/>
        <v>44660</v>
      </c>
      <c r="G513" s="119">
        <f t="shared" si="426"/>
        <v>44665</v>
      </c>
      <c r="H513" s="119">
        <f t="shared" si="427"/>
        <v>44668</v>
      </c>
      <c r="I513" s="119">
        <f t="shared" si="432"/>
        <v>44704</v>
      </c>
      <c r="J513" s="119"/>
    </row>
    <row r="514" spans="1:10" hidden="1" x14ac:dyDescent="0.2">
      <c r="A514" s="117">
        <v>12</v>
      </c>
      <c r="B514" s="7" t="s">
        <v>866</v>
      </c>
      <c r="C514" s="114">
        <f t="shared" ref="C514:C519" si="433">E514-7</f>
        <v>44637</v>
      </c>
      <c r="D514" s="162">
        <f t="shared" ref="D514:D519" si="434">E514-2</f>
        <v>44642</v>
      </c>
      <c r="E514" s="119">
        <f t="shared" si="430"/>
        <v>44644</v>
      </c>
      <c r="F514" s="119">
        <f t="shared" si="431"/>
        <v>44667</v>
      </c>
      <c r="G514" s="119">
        <f t="shared" si="426"/>
        <v>44672</v>
      </c>
      <c r="H514" s="119">
        <f t="shared" si="427"/>
        <v>44675</v>
      </c>
      <c r="I514" s="119">
        <f t="shared" si="432"/>
        <v>44711</v>
      </c>
      <c r="J514" s="119"/>
    </row>
    <row r="515" spans="1:10" hidden="1" x14ac:dyDescent="0.2">
      <c r="A515" s="117">
        <v>13</v>
      </c>
      <c r="B515" s="7" t="s">
        <v>893</v>
      </c>
      <c r="C515" s="114">
        <f t="shared" si="433"/>
        <v>44644</v>
      </c>
      <c r="D515" s="162">
        <f t="shared" si="434"/>
        <v>44649</v>
      </c>
      <c r="E515" s="119">
        <f t="shared" si="430"/>
        <v>44651</v>
      </c>
      <c r="F515" s="119">
        <f t="shared" si="431"/>
        <v>44674</v>
      </c>
      <c r="G515" s="119">
        <f t="shared" si="426"/>
        <v>44679</v>
      </c>
      <c r="H515" s="119">
        <f t="shared" si="427"/>
        <v>44682</v>
      </c>
      <c r="I515" s="119">
        <f t="shared" si="432"/>
        <v>44718</v>
      </c>
      <c r="J515" s="119"/>
    </row>
    <row r="516" spans="1:10" hidden="1" x14ac:dyDescent="0.2">
      <c r="A516" s="117">
        <v>14</v>
      </c>
      <c r="B516" s="7" t="s">
        <v>894</v>
      </c>
      <c r="C516" s="114">
        <f t="shared" si="433"/>
        <v>44651</v>
      </c>
      <c r="D516" s="162">
        <f t="shared" si="434"/>
        <v>44656</v>
      </c>
      <c r="E516" s="119">
        <f t="shared" si="430"/>
        <v>44658</v>
      </c>
      <c r="F516" s="119">
        <f>E516+23</f>
        <v>44681</v>
      </c>
      <c r="G516" s="119">
        <f t="shared" si="426"/>
        <v>44686</v>
      </c>
      <c r="H516" s="119">
        <f t="shared" si="427"/>
        <v>44689</v>
      </c>
      <c r="I516" s="119">
        <f t="shared" si="432"/>
        <v>44725</v>
      </c>
      <c r="J516" s="119"/>
    </row>
    <row r="517" spans="1:10" hidden="1" x14ac:dyDescent="0.2">
      <c r="A517" s="117">
        <v>15</v>
      </c>
      <c r="B517" s="7" t="s">
        <v>883</v>
      </c>
      <c r="C517" s="114">
        <f t="shared" si="433"/>
        <v>44658</v>
      </c>
      <c r="D517" s="162">
        <f t="shared" si="434"/>
        <v>44663</v>
      </c>
      <c r="E517" s="119">
        <f t="shared" si="430"/>
        <v>44665</v>
      </c>
      <c r="F517" s="119">
        <f>E517+23</f>
        <v>44688</v>
      </c>
      <c r="G517" s="119">
        <f t="shared" si="426"/>
        <v>44693</v>
      </c>
      <c r="H517" s="119">
        <f t="shared" si="427"/>
        <v>44696</v>
      </c>
      <c r="I517" s="119">
        <f t="shared" si="432"/>
        <v>44732</v>
      </c>
      <c r="J517" s="119"/>
    </row>
    <row r="518" spans="1:10" hidden="1" x14ac:dyDescent="0.2">
      <c r="A518" s="117">
        <v>16</v>
      </c>
      <c r="B518" s="7" t="s">
        <v>888</v>
      </c>
      <c r="C518" s="114">
        <f t="shared" si="433"/>
        <v>44665</v>
      </c>
      <c r="D518" s="162">
        <f t="shared" si="434"/>
        <v>44670</v>
      </c>
      <c r="E518" s="119">
        <f t="shared" si="430"/>
        <v>44672</v>
      </c>
      <c r="F518" s="119">
        <f t="shared" ref="F518:F523" si="435">E518+29</f>
        <v>44701</v>
      </c>
      <c r="G518" s="119">
        <f t="shared" si="426"/>
        <v>44700</v>
      </c>
      <c r="H518" s="119">
        <f t="shared" si="427"/>
        <v>44703</v>
      </c>
      <c r="I518" s="119">
        <f t="shared" si="432"/>
        <v>44739</v>
      </c>
      <c r="J518" s="119"/>
    </row>
    <row r="519" spans="1:10" hidden="1" x14ac:dyDescent="0.2">
      <c r="A519" s="109">
        <v>17</v>
      </c>
      <c r="B519" s="1" t="s">
        <v>895</v>
      </c>
      <c r="C519" s="114">
        <f t="shared" si="433"/>
        <v>44672</v>
      </c>
      <c r="D519" s="163">
        <f t="shared" si="434"/>
        <v>44677</v>
      </c>
      <c r="E519" s="110">
        <f t="shared" si="430"/>
        <v>44679</v>
      </c>
      <c r="F519" s="110">
        <f t="shared" si="435"/>
        <v>44708</v>
      </c>
      <c r="G519" s="110">
        <f t="shared" si="426"/>
        <v>44707</v>
      </c>
      <c r="H519" s="110">
        <f t="shared" si="427"/>
        <v>44710</v>
      </c>
      <c r="I519" s="110">
        <f t="shared" si="432"/>
        <v>44746</v>
      </c>
      <c r="J519" s="110"/>
    </row>
    <row r="520" spans="1:10" hidden="1" x14ac:dyDescent="0.2">
      <c r="A520" s="117">
        <v>18</v>
      </c>
      <c r="B520" s="7" t="s">
        <v>914</v>
      </c>
      <c r="C520" s="114">
        <f t="shared" ref="C520:C525" si="436">E520-7</f>
        <v>44679</v>
      </c>
      <c r="D520" s="162">
        <f t="shared" ref="D520:D525" si="437">E520-2</f>
        <v>44684</v>
      </c>
      <c r="E520" s="119">
        <f t="shared" si="430"/>
        <v>44686</v>
      </c>
      <c r="F520" s="119">
        <f t="shared" si="435"/>
        <v>44715</v>
      </c>
      <c r="G520" s="119">
        <f t="shared" si="426"/>
        <v>44714</v>
      </c>
      <c r="H520" s="119">
        <f t="shared" si="427"/>
        <v>44717</v>
      </c>
      <c r="I520" s="119">
        <f t="shared" si="432"/>
        <v>44753</v>
      </c>
      <c r="J520" s="119"/>
    </row>
    <row r="521" spans="1:10" hidden="1" x14ac:dyDescent="0.2">
      <c r="A521" s="117">
        <v>19</v>
      </c>
      <c r="B521" s="7" t="s">
        <v>915</v>
      </c>
      <c r="C521" s="114">
        <f t="shared" si="436"/>
        <v>44686</v>
      </c>
      <c r="D521" s="162">
        <f t="shared" si="437"/>
        <v>44691</v>
      </c>
      <c r="E521" s="119">
        <f t="shared" si="430"/>
        <v>44693</v>
      </c>
      <c r="F521" s="119">
        <f t="shared" si="435"/>
        <v>44722</v>
      </c>
      <c r="G521" s="119">
        <f t="shared" si="426"/>
        <v>44721</v>
      </c>
      <c r="H521" s="119">
        <f t="shared" si="427"/>
        <v>44724</v>
      </c>
      <c r="I521" s="119">
        <f t="shared" si="432"/>
        <v>44760</v>
      </c>
      <c r="J521" s="119"/>
    </row>
    <row r="522" spans="1:10" hidden="1" x14ac:dyDescent="0.2">
      <c r="A522" s="117">
        <v>20</v>
      </c>
      <c r="B522" s="7" t="s">
        <v>920</v>
      </c>
      <c r="C522" s="114">
        <f t="shared" si="436"/>
        <v>44693</v>
      </c>
      <c r="D522" s="162">
        <f t="shared" si="437"/>
        <v>44698</v>
      </c>
      <c r="E522" s="119">
        <f t="shared" si="430"/>
        <v>44700</v>
      </c>
      <c r="F522" s="119">
        <f t="shared" si="435"/>
        <v>44729</v>
      </c>
      <c r="G522" s="119">
        <f t="shared" si="426"/>
        <v>44728</v>
      </c>
      <c r="H522" s="119">
        <f t="shared" si="427"/>
        <v>44731</v>
      </c>
      <c r="I522" s="119">
        <f t="shared" si="432"/>
        <v>44767</v>
      </c>
      <c r="J522" s="119"/>
    </row>
    <row r="523" spans="1:10" hidden="1" x14ac:dyDescent="0.2">
      <c r="A523" s="117">
        <v>21</v>
      </c>
      <c r="B523" s="7" t="s">
        <v>926</v>
      </c>
      <c r="C523" s="114">
        <f t="shared" si="436"/>
        <v>44700</v>
      </c>
      <c r="D523" s="162">
        <f t="shared" si="437"/>
        <v>44705</v>
      </c>
      <c r="E523" s="119">
        <f t="shared" si="430"/>
        <v>44707</v>
      </c>
      <c r="F523" s="119">
        <f t="shared" si="435"/>
        <v>44736</v>
      </c>
      <c r="G523" s="119">
        <f t="shared" si="426"/>
        <v>44735</v>
      </c>
      <c r="H523" s="119">
        <f t="shared" si="427"/>
        <v>44738</v>
      </c>
      <c r="I523" s="119">
        <f t="shared" si="432"/>
        <v>44774</v>
      </c>
      <c r="J523" s="119"/>
    </row>
    <row r="524" spans="1:10" hidden="1" x14ac:dyDescent="0.2">
      <c r="A524" s="117">
        <v>22</v>
      </c>
      <c r="B524" s="7" t="s">
        <v>932</v>
      </c>
      <c r="C524" s="114">
        <f t="shared" si="436"/>
        <v>44707</v>
      </c>
      <c r="D524" s="162">
        <f t="shared" si="437"/>
        <v>44712</v>
      </c>
      <c r="E524" s="119">
        <f t="shared" si="430"/>
        <v>44714</v>
      </c>
      <c r="F524" s="119">
        <f t="shared" ref="F524:F530" si="438">E524+29</f>
        <v>44743</v>
      </c>
      <c r="G524" s="119">
        <f t="shared" si="426"/>
        <v>44742</v>
      </c>
      <c r="H524" s="119">
        <f t="shared" si="427"/>
        <v>44745</v>
      </c>
      <c r="I524" s="119">
        <f t="shared" si="432"/>
        <v>44781</v>
      </c>
      <c r="J524" s="119"/>
    </row>
    <row r="525" spans="1:10" hidden="1" x14ac:dyDescent="0.2">
      <c r="A525" s="117">
        <v>23</v>
      </c>
      <c r="B525" s="7" t="s">
        <v>939</v>
      </c>
      <c r="C525" s="114">
        <f t="shared" si="436"/>
        <v>44714</v>
      </c>
      <c r="D525" s="162">
        <f t="shared" si="437"/>
        <v>44719</v>
      </c>
      <c r="E525" s="119">
        <f t="shared" si="430"/>
        <v>44721</v>
      </c>
      <c r="F525" s="119">
        <f t="shared" si="438"/>
        <v>44750</v>
      </c>
      <c r="G525" s="119">
        <f t="shared" si="426"/>
        <v>44749</v>
      </c>
      <c r="H525" s="119">
        <f t="shared" si="427"/>
        <v>44752</v>
      </c>
      <c r="I525" s="119">
        <f t="shared" si="432"/>
        <v>44788</v>
      </c>
      <c r="J525" s="119"/>
    </row>
    <row r="526" spans="1:10" hidden="1" x14ac:dyDescent="0.2">
      <c r="A526" s="117">
        <v>24</v>
      </c>
      <c r="B526" s="7" t="s">
        <v>944</v>
      </c>
      <c r="C526" s="114">
        <f t="shared" ref="C526:C531" si="439">E526-7</f>
        <v>44721</v>
      </c>
      <c r="D526" s="162">
        <f t="shared" ref="D526:D532" si="440">E526-2</f>
        <v>44726</v>
      </c>
      <c r="E526" s="119">
        <f t="shared" si="430"/>
        <v>44728</v>
      </c>
      <c r="F526" s="119">
        <f t="shared" si="438"/>
        <v>44757</v>
      </c>
      <c r="G526" s="119">
        <f t="shared" si="426"/>
        <v>44756</v>
      </c>
      <c r="H526" s="119">
        <f t="shared" si="427"/>
        <v>44759</v>
      </c>
      <c r="I526" s="119">
        <f t="shared" si="432"/>
        <v>44795</v>
      </c>
      <c r="J526" s="119"/>
    </row>
    <row r="527" spans="1:10" hidden="1" x14ac:dyDescent="0.2">
      <c r="A527" s="117">
        <v>25</v>
      </c>
      <c r="B527" s="7" t="s">
        <v>979</v>
      </c>
      <c r="C527" s="114">
        <f t="shared" si="439"/>
        <v>44728</v>
      </c>
      <c r="D527" s="162">
        <f t="shared" si="440"/>
        <v>44733</v>
      </c>
      <c r="E527" s="119">
        <f t="shared" si="430"/>
        <v>44735</v>
      </c>
      <c r="F527" s="119">
        <f t="shared" si="438"/>
        <v>44764</v>
      </c>
      <c r="G527" s="119">
        <f t="shared" si="426"/>
        <v>44763</v>
      </c>
      <c r="H527" s="119">
        <f t="shared" si="427"/>
        <v>44766</v>
      </c>
      <c r="I527" s="119">
        <f t="shared" si="432"/>
        <v>44802</v>
      </c>
      <c r="J527" s="119"/>
    </row>
    <row r="528" spans="1:10" hidden="1" x14ac:dyDescent="0.2">
      <c r="A528" s="117">
        <v>26</v>
      </c>
      <c r="B528" s="7" t="s">
        <v>959</v>
      </c>
      <c r="C528" s="114">
        <f t="shared" si="439"/>
        <v>44735</v>
      </c>
      <c r="D528" s="162">
        <f t="shared" si="440"/>
        <v>44740</v>
      </c>
      <c r="E528" s="119">
        <f t="shared" si="430"/>
        <v>44742</v>
      </c>
      <c r="F528" s="119">
        <f t="shared" si="438"/>
        <v>44771</v>
      </c>
      <c r="G528" s="119">
        <f t="shared" si="426"/>
        <v>44770</v>
      </c>
      <c r="H528" s="119">
        <f t="shared" si="427"/>
        <v>44773</v>
      </c>
      <c r="I528" s="119">
        <f t="shared" si="432"/>
        <v>44809</v>
      </c>
      <c r="J528" s="119"/>
    </row>
    <row r="529" spans="1:10" hidden="1" x14ac:dyDescent="0.2">
      <c r="A529" s="117">
        <v>27</v>
      </c>
      <c r="B529" s="7" t="s">
        <v>966</v>
      </c>
      <c r="C529" s="114">
        <f t="shared" si="439"/>
        <v>44742</v>
      </c>
      <c r="D529" s="162">
        <f t="shared" si="440"/>
        <v>44747</v>
      </c>
      <c r="E529" s="119">
        <f t="shared" si="430"/>
        <v>44749</v>
      </c>
      <c r="F529" s="119">
        <f t="shared" si="438"/>
        <v>44778</v>
      </c>
      <c r="G529" s="119">
        <f t="shared" si="426"/>
        <v>44777</v>
      </c>
      <c r="H529" s="119">
        <f t="shared" si="427"/>
        <v>44780</v>
      </c>
      <c r="I529" s="119">
        <f t="shared" si="432"/>
        <v>44816</v>
      </c>
      <c r="J529" s="119"/>
    </row>
    <row r="530" spans="1:10" hidden="1" x14ac:dyDescent="0.2">
      <c r="A530" s="117">
        <v>28</v>
      </c>
      <c r="B530" s="7" t="s">
        <v>972</v>
      </c>
      <c r="C530" s="114">
        <f t="shared" si="439"/>
        <v>44749</v>
      </c>
      <c r="D530" s="162">
        <f t="shared" si="440"/>
        <v>44754</v>
      </c>
      <c r="E530" s="119">
        <f t="shared" si="430"/>
        <v>44756</v>
      </c>
      <c r="F530" s="119">
        <f t="shared" si="438"/>
        <v>44785</v>
      </c>
      <c r="G530" s="119">
        <f t="shared" si="426"/>
        <v>44784</v>
      </c>
      <c r="H530" s="119">
        <f t="shared" si="427"/>
        <v>44787</v>
      </c>
      <c r="I530" s="119">
        <f t="shared" si="432"/>
        <v>44823</v>
      </c>
      <c r="J530" s="119"/>
    </row>
    <row r="531" spans="1:10" hidden="1" x14ac:dyDescent="0.2">
      <c r="A531" s="117">
        <v>29</v>
      </c>
      <c r="B531" s="7" t="s">
        <v>980</v>
      </c>
      <c r="C531" s="114">
        <f t="shared" si="439"/>
        <v>44756</v>
      </c>
      <c r="D531" s="162">
        <f t="shared" si="440"/>
        <v>44761</v>
      </c>
      <c r="E531" s="119">
        <f t="shared" si="430"/>
        <v>44763</v>
      </c>
      <c r="F531" s="119">
        <f t="shared" ref="F531:F536" si="441">E531+29</f>
        <v>44792</v>
      </c>
      <c r="G531" s="119">
        <f t="shared" si="426"/>
        <v>44791</v>
      </c>
      <c r="H531" s="119">
        <f t="shared" si="427"/>
        <v>44794</v>
      </c>
      <c r="I531" s="119">
        <f t="shared" si="432"/>
        <v>44830</v>
      </c>
      <c r="J531" s="119"/>
    </row>
    <row r="532" spans="1:10" hidden="1" x14ac:dyDescent="0.2">
      <c r="A532" s="117">
        <v>30</v>
      </c>
      <c r="B532" s="7" t="s">
        <v>986</v>
      </c>
      <c r="C532" s="114">
        <f t="shared" ref="C532:C537" si="442">E532-7</f>
        <v>44763</v>
      </c>
      <c r="D532" s="162">
        <f t="shared" si="440"/>
        <v>44768</v>
      </c>
      <c r="E532" s="119">
        <f t="shared" si="430"/>
        <v>44770</v>
      </c>
      <c r="F532" s="119">
        <f t="shared" si="441"/>
        <v>44799</v>
      </c>
      <c r="G532" s="119">
        <f t="shared" si="426"/>
        <v>44798</v>
      </c>
      <c r="H532" s="119">
        <f t="shared" si="427"/>
        <v>44801</v>
      </c>
      <c r="I532" s="119">
        <f t="shared" si="432"/>
        <v>44837</v>
      </c>
      <c r="J532" s="119"/>
    </row>
    <row r="533" spans="1:10" hidden="1" x14ac:dyDescent="0.2">
      <c r="A533" s="117">
        <v>31</v>
      </c>
      <c r="B533" s="7" t="s">
        <v>991</v>
      </c>
      <c r="C533" s="114">
        <f t="shared" si="442"/>
        <v>44770</v>
      </c>
      <c r="D533" s="237">
        <f t="shared" ref="D533:D543" si="443">E533-2</f>
        <v>44775</v>
      </c>
      <c r="E533" s="119">
        <f t="shared" si="430"/>
        <v>44777</v>
      </c>
      <c r="F533" s="119">
        <f t="shared" si="441"/>
        <v>44806</v>
      </c>
      <c r="G533" s="119">
        <f t="shared" si="426"/>
        <v>44805</v>
      </c>
      <c r="H533" s="119">
        <f t="shared" si="427"/>
        <v>44808</v>
      </c>
      <c r="I533" s="119">
        <f t="shared" si="432"/>
        <v>44844</v>
      </c>
      <c r="J533" s="119"/>
    </row>
    <row r="534" spans="1:10" hidden="1" x14ac:dyDescent="0.2">
      <c r="A534" s="117">
        <v>32</v>
      </c>
      <c r="B534" s="7" t="s">
        <v>997</v>
      </c>
      <c r="C534" s="114">
        <f t="shared" si="442"/>
        <v>44777</v>
      </c>
      <c r="D534" s="162">
        <f t="shared" si="443"/>
        <v>44782</v>
      </c>
      <c r="E534" s="119">
        <f t="shared" si="430"/>
        <v>44784</v>
      </c>
      <c r="F534" s="119">
        <f t="shared" si="441"/>
        <v>44813</v>
      </c>
      <c r="G534" s="119">
        <f t="shared" si="426"/>
        <v>44812</v>
      </c>
      <c r="H534" s="119">
        <f t="shared" si="427"/>
        <v>44815</v>
      </c>
      <c r="I534" s="119">
        <f t="shared" si="432"/>
        <v>44851</v>
      </c>
      <c r="J534" s="119"/>
    </row>
    <row r="535" spans="1:10" hidden="1" x14ac:dyDescent="0.2">
      <c r="A535" s="117">
        <v>33</v>
      </c>
      <c r="B535" s="7" t="s">
        <v>1004</v>
      </c>
      <c r="C535" s="114">
        <f t="shared" si="442"/>
        <v>44784</v>
      </c>
      <c r="D535" s="162">
        <f t="shared" si="443"/>
        <v>44789</v>
      </c>
      <c r="E535" s="119">
        <f t="shared" si="430"/>
        <v>44791</v>
      </c>
      <c r="F535" s="119">
        <f t="shared" si="441"/>
        <v>44820</v>
      </c>
      <c r="G535" s="119">
        <f t="shared" si="426"/>
        <v>44819</v>
      </c>
      <c r="H535" s="119">
        <f t="shared" si="427"/>
        <v>44822</v>
      </c>
      <c r="I535" s="119">
        <f t="shared" si="432"/>
        <v>44858</v>
      </c>
      <c r="J535" s="119"/>
    </row>
    <row r="536" spans="1:10" hidden="1" x14ac:dyDescent="0.2">
      <c r="A536" s="117">
        <v>34</v>
      </c>
      <c r="B536" s="7" t="s">
        <v>1012</v>
      </c>
      <c r="C536" s="114">
        <f t="shared" si="442"/>
        <v>44791</v>
      </c>
      <c r="D536" s="162">
        <f t="shared" si="443"/>
        <v>44796</v>
      </c>
      <c r="E536" s="119">
        <f t="shared" si="430"/>
        <v>44798</v>
      </c>
      <c r="F536" s="119">
        <f t="shared" si="441"/>
        <v>44827</v>
      </c>
      <c r="G536" s="119">
        <f t="shared" ref="G536:G553" si="444">E536+28</f>
        <v>44826</v>
      </c>
      <c r="H536" s="119">
        <f t="shared" si="427"/>
        <v>44829</v>
      </c>
      <c r="I536" s="119">
        <f t="shared" si="432"/>
        <v>44865</v>
      </c>
      <c r="J536" s="119"/>
    </row>
    <row r="537" spans="1:10" hidden="1" x14ac:dyDescent="0.2">
      <c r="A537" s="117">
        <v>35</v>
      </c>
      <c r="B537" s="7" t="s">
        <v>1018</v>
      </c>
      <c r="C537" s="114">
        <f t="shared" si="442"/>
        <v>44798</v>
      </c>
      <c r="D537" s="162">
        <f t="shared" si="443"/>
        <v>44803</v>
      </c>
      <c r="E537" s="119">
        <f t="shared" si="430"/>
        <v>44805</v>
      </c>
      <c r="F537" s="119">
        <f t="shared" ref="F537:F543" si="445">E537+29</f>
        <v>44834</v>
      </c>
      <c r="G537" s="119">
        <f t="shared" si="444"/>
        <v>44833</v>
      </c>
      <c r="H537" s="119">
        <f t="shared" si="427"/>
        <v>44836</v>
      </c>
      <c r="I537" s="119">
        <f t="shared" si="432"/>
        <v>44872</v>
      </c>
      <c r="J537" s="119"/>
    </row>
    <row r="538" spans="1:10" hidden="1" x14ac:dyDescent="0.2">
      <c r="A538" s="117">
        <v>36</v>
      </c>
      <c r="B538" s="7" t="s">
        <v>1021</v>
      </c>
      <c r="C538" s="114">
        <f t="shared" ref="C538:C543" si="446">E538-7</f>
        <v>44805</v>
      </c>
      <c r="D538" s="162">
        <f t="shared" si="443"/>
        <v>44810</v>
      </c>
      <c r="E538" s="119">
        <f t="shared" si="430"/>
        <v>44812</v>
      </c>
      <c r="F538" s="119">
        <f t="shared" si="445"/>
        <v>44841</v>
      </c>
      <c r="G538" s="119">
        <f t="shared" si="444"/>
        <v>44840</v>
      </c>
      <c r="H538" s="119">
        <f t="shared" si="427"/>
        <v>44843</v>
      </c>
      <c r="I538" s="119">
        <f t="shared" si="432"/>
        <v>44879</v>
      </c>
      <c r="J538" s="119"/>
    </row>
    <row r="539" spans="1:10" hidden="1" x14ac:dyDescent="0.2">
      <c r="A539" s="117">
        <v>37</v>
      </c>
      <c r="B539" s="7" t="s">
        <v>1030</v>
      </c>
      <c r="C539" s="114">
        <f t="shared" si="446"/>
        <v>44812</v>
      </c>
      <c r="D539" s="162">
        <f t="shared" si="443"/>
        <v>44817</v>
      </c>
      <c r="E539" s="119">
        <f t="shared" si="430"/>
        <v>44819</v>
      </c>
      <c r="F539" s="119">
        <f t="shared" si="445"/>
        <v>44848</v>
      </c>
      <c r="G539" s="119">
        <f t="shared" si="444"/>
        <v>44847</v>
      </c>
      <c r="H539" s="119">
        <f t="shared" si="427"/>
        <v>44850</v>
      </c>
      <c r="I539" s="119">
        <f t="shared" si="432"/>
        <v>44886</v>
      </c>
      <c r="J539" s="119"/>
    </row>
    <row r="540" spans="1:10" hidden="1" x14ac:dyDescent="0.2">
      <c r="A540" s="109">
        <v>38</v>
      </c>
      <c r="B540" s="1" t="s">
        <v>1034</v>
      </c>
      <c r="C540" s="114">
        <f t="shared" si="446"/>
        <v>44819</v>
      </c>
      <c r="D540" s="163">
        <f t="shared" si="443"/>
        <v>44824</v>
      </c>
      <c r="E540" s="110">
        <f t="shared" si="430"/>
        <v>44826</v>
      </c>
      <c r="F540" s="110">
        <f t="shared" si="445"/>
        <v>44855</v>
      </c>
      <c r="G540" s="110">
        <f t="shared" si="444"/>
        <v>44854</v>
      </c>
      <c r="H540" s="110">
        <f t="shared" si="427"/>
        <v>44857</v>
      </c>
      <c r="I540" s="110">
        <f t="shared" si="432"/>
        <v>44893</v>
      </c>
      <c r="J540" s="110"/>
    </row>
    <row r="541" spans="1:10" hidden="1" x14ac:dyDescent="0.2">
      <c r="A541" s="109">
        <v>39</v>
      </c>
      <c r="B541" s="1" t="s">
        <v>1044</v>
      </c>
      <c r="C541" s="114">
        <f t="shared" si="446"/>
        <v>44826</v>
      </c>
      <c r="D541" s="163">
        <f t="shared" si="443"/>
        <v>44831</v>
      </c>
      <c r="E541" s="110">
        <f t="shared" si="430"/>
        <v>44833</v>
      </c>
      <c r="F541" s="110">
        <f t="shared" si="445"/>
        <v>44862</v>
      </c>
      <c r="G541" s="110">
        <f t="shared" si="444"/>
        <v>44861</v>
      </c>
      <c r="H541" s="110">
        <f t="shared" si="427"/>
        <v>44864</v>
      </c>
      <c r="I541" s="110">
        <f t="shared" si="432"/>
        <v>44900</v>
      </c>
      <c r="J541" s="110"/>
    </row>
    <row r="542" spans="1:10" hidden="1" x14ac:dyDescent="0.2">
      <c r="A542" s="109">
        <v>40</v>
      </c>
      <c r="B542" s="1" t="s">
        <v>1051</v>
      </c>
      <c r="C542" s="114">
        <f t="shared" si="446"/>
        <v>44833</v>
      </c>
      <c r="D542" s="163">
        <f t="shared" si="443"/>
        <v>44838</v>
      </c>
      <c r="E542" s="110">
        <f t="shared" si="430"/>
        <v>44840</v>
      </c>
      <c r="F542" s="110">
        <f t="shared" si="445"/>
        <v>44869</v>
      </c>
      <c r="G542" s="110">
        <f t="shared" si="444"/>
        <v>44868</v>
      </c>
      <c r="H542" s="110">
        <f t="shared" si="427"/>
        <v>44871</v>
      </c>
      <c r="I542" s="110">
        <f t="shared" si="432"/>
        <v>44907</v>
      </c>
      <c r="J542" s="110"/>
    </row>
    <row r="543" spans="1:10" hidden="1" x14ac:dyDescent="0.2">
      <c r="A543" s="109">
        <v>41</v>
      </c>
      <c r="B543" s="1" t="s">
        <v>1059</v>
      </c>
      <c r="C543" s="114">
        <f t="shared" si="446"/>
        <v>44840</v>
      </c>
      <c r="D543" s="163">
        <f t="shared" si="443"/>
        <v>44845</v>
      </c>
      <c r="E543" s="110">
        <f t="shared" si="430"/>
        <v>44847</v>
      </c>
      <c r="F543" s="110">
        <f t="shared" si="445"/>
        <v>44876</v>
      </c>
      <c r="G543" s="110">
        <f t="shared" si="444"/>
        <v>44875</v>
      </c>
      <c r="H543" s="110">
        <f t="shared" si="427"/>
        <v>44878</v>
      </c>
      <c r="I543" s="110">
        <f t="shared" si="432"/>
        <v>44914</v>
      </c>
      <c r="J543" s="110"/>
    </row>
    <row r="544" spans="1:10" hidden="1" x14ac:dyDescent="0.2">
      <c r="A544" s="109">
        <v>42</v>
      </c>
      <c r="B544" s="1" t="s">
        <v>1070</v>
      </c>
      <c r="C544" s="114">
        <f t="shared" ref="C544:C549" si="447">E544-7</f>
        <v>44847</v>
      </c>
      <c r="D544" s="163">
        <f t="shared" ref="D544:D549" si="448">E544-2</f>
        <v>44852</v>
      </c>
      <c r="E544" s="110">
        <f t="shared" si="430"/>
        <v>44854</v>
      </c>
      <c r="F544" s="110">
        <f>E544+29</f>
        <v>44883</v>
      </c>
      <c r="G544" s="110">
        <f t="shared" si="444"/>
        <v>44882</v>
      </c>
      <c r="H544" s="110">
        <f t="shared" si="427"/>
        <v>44885</v>
      </c>
      <c r="I544" s="110">
        <f t="shared" ref="I544:I575" si="449">H544+36</f>
        <v>44921</v>
      </c>
      <c r="J544" s="110"/>
    </row>
    <row r="545" spans="1:10" hidden="1" x14ac:dyDescent="0.2">
      <c r="A545" s="117">
        <v>44</v>
      </c>
      <c r="B545" s="7" t="s">
        <v>1071</v>
      </c>
      <c r="C545" s="114">
        <f t="shared" si="447"/>
        <v>44854</v>
      </c>
      <c r="D545" s="162">
        <f t="shared" si="448"/>
        <v>44859</v>
      </c>
      <c r="E545" s="119">
        <f>E544+7</f>
        <v>44861</v>
      </c>
      <c r="F545" s="119">
        <f>E545+29</f>
        <v>44890</v>
      </c>
      <c r="G545" s="119">
        <f t="shared" si="444"/>
        <v>44889</v>
      </c>
      <c r="H545" s="119">
        <f t="shared" si="427"/>
        <v>44892</v>
      </c>
      <c r="I545" s="119">
        <f t="shared" si="449"/>
        <v>44928</v>
      </c>
      <c r="J545" s="119"/>
    </row>
    <row r="546" spans="1:10" hidden="1" x14ac:dyDescent="0.2">
      <c r="A546" s="117">
        <v>45</v>
      </c>
      <c r="B546" s="7" t="s">
        <v>1076</v>
      </c>
      <c r="C546" s="114">
        <f t="shared" si="447"/>
        <v>44867</v>
      </c>
      <c r="D546" s="162">
        <f t="shared" si="448"/>
        <v>44872</v>
      </c>
      <c r="E546" s="119">
        <v>44874</v>
      </c>
      <c r="F546" s="119">
        <f>E546+29</f>
        <v>44903</v>
      </c>
      <c r="G546" s="119">
        <f t="shared" si="444"/>
        <v>44902</v>
      </c>
      <c r="H546" s="119">
        <f t="shared" si="427"/>
        <v>44905</v>
      </c>
      <c r="I546" s="119">
        <f t="shared" si="449"/>
        <v>44941</v>
      </c>
      <c r="J546" s="119"/>
    </row>
    <row r="547" spans="1:10" hidden="1" x14ac:dyDescent="0.2">
      <c r="A547" s="123">
        <v>46</v>
      </c>
      <c r="B547" s="6" t="s">
        <v>1086</v>
      </c>
      <c r="C547" s="114">
        <f t="shared" si="447"/>
        <v>44874</v>
      </c>
      <c r="D547" s="162">
        <f t="shared" si="448"/>
        <v>44879</v>
      </c>
      <c r="E547" s="119">
        <v>44881</v>
      </c>
      <c r="F547" s="119">
        <f t="shared" ref="F547:F553" si="450">E547+23</f>
        <v>44904</v>
      </c>
      <c r="G547" s="119">
        <f t="shared" si="444"/>
        <v>44909</v>
      </c>
      <c r="H547" s="119">
        <f t="shared" ref="H547:H553" si="451">E547+25</f>
        <v>44906</v>
      </c>
      <c r="I547" s="119">
        <f t="shared" si="449"/>
        <v>44942</v>
      </c>
      <c r="J547" s="119"/>
    </row>
    <row r="548" spans="1:10" hidden="1" x14ac:dyDescent="0.2">
      <c r="A548" s="117">
        <v>47</v>
      </c>
      <c r="B548" s="7" t="s">
        <v>1098</v>
      </c>
      <c r="C548" s="114">
        <f t="shared" si="447"/>
        <v>44881</v>
      </c>
      <c r="D548" s="162">
        <f t="shared" si="448"/>
        <v>44886</v>
      </c>
      <c r="E548" s="119">
        <f t="shared" ref="E548:E636" si="452">E547+7</f>
        <v>44888</v>
      </c>
      <c r="F548" s="119">
        <f t="shared" si="450"/>
        <v>44911</v>
      </c>
      <c r="G548" s="119">
        <f t="shared" si="444"/>
        <v>44916</v>
      </c>
      <c r="H548" s="119">
        <f t="shared" si="451"/>
        <v>44913</v>
      </c>
      <c r="I548" s="119">
        <f t="shared" si="449"/>
        <v>44949</v>
      </c>
      <c r="J548" s="119"/>
    </row>
    <row r="549" spans="1:10" hidden="1" x14ac:dyDescent="0.2">
      <c r="A549" s="117">
        <v>48</v>
      </c>
      <c r="B549" s="7" t="s">
        <v>1099</v>
      </c>
      <c r="C549" s="114">
        <f t="shared" si="447"/>
        <v>44888</v>
      </c>
      <c r="D549" s="162">
        <f t="shared" si="448"/>
        <v>44893</v>
      </c>
      <c r="E549" s="119">
        <f t="shared" si="452"/>
        <v>44895</v>
      </c>
      <c r="F549" s="119">
        <f t="shared" si="450"/>
        <v>44918</v>
      </c>
      <c r="G549" s="119">
        <f t="shared" si="444"/>
        <v>44923</v>
      </c>
      <c r="H549" s="119">
        <f t="shared" si="451"/>
        <v>44920</v>
      </c>
      <c r="I549" s="119">
        <f t="shared" si="449"/>
        <v>44956</v>
      </c>
      <c r="J549" s="119"/>
    </row>
    <row r="550" spans="1:10" hidden="1" x14ac:dyDescent="0.2">
      <c r="A550" s="109">
        <v>49</v>
      </c>
      <c r="B550" s="1" t="s">
        <v>1112</v>
      </c>
      <c r="C550" s="114">
        <f t="shared" ref="C550:C555" si="453">E550-7</f>
        <v>44895</v>
      </c>
      <c r="D550" s="163">
        <f t="shared" ref="D550:D555" si="454">E550-2</f>
        <v>44900</v>
      </c>
      <c r="E550" s="110">
        <f t="shared" si="452"/>
        <v>44902</v>
      </c>
      <c r="F550" s="110">
        <f t="shared" si="450"/>
        <v>44925</v>
      </c>
      <c r="G550" s="110">
        <f t="shared" si="444"/>
        <v>44930</v>
      </c>
      <c r="H550" s="110">
        <f t="shared" si="451"/>
        <v>44927</v>
      </c>
      <c r="I550" s="110">
        <f t="shared" si="449"/>
        <v>44963</v>
      </c>
      <c r="J550" s="110"/>
    </row>
    <row r="551" spans="1:10" hidden="1" x14ac:dyDescent="0.2">
      <c r="A551" s="109">
        <v>50</v>
      </c>
      <c r="B551" s="1" t="s">
        <v>1118</v>
      </c>
      <c r="C551" s="114">
        <f t="shared" si="453"/>
        <v>44902</v>
      </c>
      <c r="D551" s="163">
        <f t="shared" si="454"/>
        <v>44907</v>
      </c>
      <c r="E551" s="110">
        <f t="shared" si="452"/>
        <v>44909</v>
      </c>
      <c r="F551" s="110">
        <f t="shared" si="450"/>
        <v>44932</v>
      </c>
      <c r="G551" s="110">
        <f t="shared" si="444"/>
        <v>44937</v>
      </c>
      <c r="H551" s="110">
        <f t="shared" si="451"/>
        <v>44934</v>
      </c>
      <c r="I551" s="110">
        <f t="shared" si="449"/>
        <v>44970</v>
      </c>
      <c r="J551" s="110"/>
    </row>
    <row r="552" spans="1:10" hidden="1" x14ac:dyDescent="0.2">
      <c r="A552" s="109">
        <v>51</v>
      </c>
      <c r="B552" s="1" t="s">
        <v>1123</v>
      </c>
      <c r="C552" s="114">
        <f t="shared" si="453"/>
        <v>44909</v>
      </c>
      <c r="D552" s="163">
        <f t="shared" si="454"/>
        <v>44914</v>
      </c>
      <c r="E552" s="110">
        <f t="shared" si="452"/>
        <v>44916</v>
      </c>
      <c r="F552" s="110">
        <f t="shared" si="450"/>
        <v>44939</v>
      </c>
      <c r="G552" s="110">
        <f t="shared" si="444"/>
        <v>44944</v>
      </c>
      <c r="H552" s="110">
        <f t="shared" si="451"/>
        <v>44941</v>
      </c>
      <c r="I552" s="110">
        <f t="shared" si="449"/>
        <v>44977</v>
      </c>
      <c r="J552" s="110"/>
    </row>
    <row r="553" spans="1:10" hidden="1" x14ac:dyDescent="0.2">
      <c r="A553" s="109">
        <v>52</v>
      </c>
      <c r="B553" s="1" t="s">
        <v>1128</v>
      </c>
      <c r="C553" s="114">
        <f t="shared" si="453"/>
        <v>44916</v>
      </c>
      <c r="D553" s="163">
        <f t="shared" si="454"/>
        <v>44921</v>
      </c>
      <c r="E553" s="110">
        <f t="shared" si="452"/>
        <v>44923</v>
      </c>
      <c r="F553" s="110">
        <f t="shared" si="450"/>
        <v>44946</v>
      </c>
      <c r="G553" s="110">
        <f t="shared" si="444"/>
        <v>44951</v>
      </c>
      <c r="H553" s="110">
        <f t="shared" si="451"/>
        <v>44948</v>
      </c>
      <c r="I553" s="110">
        <f t="shared" si="449"/>
        <v>44984</v>
      </c>
      <c r="J553" s="110"/>
    </row>
    <row r="554" spans="1:10" hidden="1" x14ac:dyDescent="0.2">
      <c r="A554" s="109">
        <v>1</v>
      </c>
      <c r="B554" s="1" t="s">
        <v>1139</v>
      </c>
      <c r="C554" s="114">
        <f t="shared" si="453"/>
        <v>44923</v>
      </c>
      <c r="D554" s="163">
        <f t="shared" si="454"/>
        <v>44928</v>
      </c>
      <c r="E554" s="110">
        <f t="shared" si="452"/>
        <v>44930</v>
      </c>
      <c r="F554" s="110">
        <f t="shared" ref="F554:F559" si="455">E554+24</f>
        <v>44954</v>
      </c>
      <c r="G554" s="110">
        <f t="shared" ref="G554:G567" si="456">E554+26</f>
        <v>44956</v>
      </c>
      <c r="H554" s="110">
        <f t="shared" ref="H554:H567" si="457">E554+28</f>
        <v>44958</v>
      </c>
      <c r="I554" s="110">
        <f t="shared" si="449"/>
        <v>44994</v>
      </c>
      <c r="J554" s="110"/>
    </row>
    <row r="555" spans="1:10" hidden="1" x14ac:dyDescent="0.2">
      <c r="A555" s="109">
        <v>2</v>
      </c>
      <c r="B555" s="1" t="s">
        <v>1145</v>
      </c>
      <c r="C555" s="114">
        <f t="shared" si="453"/>
        <v>44930</v>
      </c>
      <c r="D555" s="163">
        <f t="shared" si="454"/>
        <v>44935</v>
      </c>
      <c r="E555" s="110">
        <f t="shared" si="452"/>
        <v>44937</v>
      </c>
      <c r="F555" s="110">
        <f t="shared" si="455"/>
        <v>44961</v>
      </c>
      <c r="G555" s="110">
        <f t="shared" si="456"/>
        <v>44963</v>
      </c>
      <c r="H555" s="110">
        <f t="shared" si="457"/>
        <v>44965</v>
      </c>
      <c r="I555" s="110">
        <f t="shared" si="449"/>
        <v>45001</v>
      </c>
      <c r="J555" s="110"/>
    </row>
    <row r="556" spans="1:10" hidden="1" x14ac:dyDescent="0.2">
      <c r="A556" s="109">
        <v>3</v>
      </c>
      <c r="B556" s="1" t="s">
        <v>1153</v>
      </c>
      <c r="C556" s="114">
        <f t="shared" ref="C556" si="458">E556-7</f>
        <v>44937</v>
      </c>
      <c r="D556" s="163">
        <f t="shared" ref="D556" si="459">E556-2</f>
        <v>44942</v>
      </c>
      <c r="E556" s="110">
        <f t="shared" si="452"/>
        <v>44944</v>
      </c>
      <c r="F556" s="110">
        <f t="shared" si="455"/>
        <v>44968</v>
      </c>
      <c r="G556" s="110">
        <f t="shared" si="456"/>
        <v>44970</v>
      </c>
      <c r="H556" s="110">
        <f t="shared" si="457"/>
        <v>44972</v>
      </c>
      <c r="I556" s="110">
        <f t="shared" si="449"/>
        <v>45008</v>
      </c>
      <c r="J556" s="110"/>
    </row>
    <row r="557" spans="1:10" hidden="1" x14ac:dyDescent="0.2">
      <c r="A557" s="109">
        <v>4</v>
      </c>
      <c r="B557" s="1" t="s">
        <v>1161</v>
      </c>
      <c r="C557" s="114">
        <f t="shared" ref="C557" si="460">E557-7</f>
        <v>44944</v>
      </c>
      <c r="D557" s="163">
        <f t="shared" ref="D557" si="461">E557-2</f>
        <v>44949</v>
      </c>
      <c r="E557" s="110">
        <f t="shared" si="452"/>
        <v>44951</v>
      </c>
      <c r="F557" s="110">
        <f t="shared" si="455"/>
        <v>44975</v>
      </c>
      <c r="G557" s="110">
        <f t="shared" si="456"/>
        <v>44977</v>
      </c>
      <c r="H557" s="110">
        <f t="shared" si="457"/>
        <v>44979</v>
      </c>
      <c r="I557" s="110">
        <f t="shared" si="449"/>
        <v>45015</v>
      </c>
      <c r="J557" s="110"/>
    </row>
    <row r="558" spans="1:10" hidden="1" x14ac:dyDescent="0.2">
      <c r="A558" s="109">
        <v>5</v>
      </c>
      <c r="B558" s="1" t="s">
        <v>1166</v>
      </c>
      <c r="C558" s="114">
        <f t="shared" ref="C558" si="462">E558-7</f>
        <v>44951</v>
      </c>
      <c r="D558" s="163">
        <f t="shared" ref="D558" si="463">E558-2</f>
        <v>44956</v>
      </c>
      <c r="E558" s="110">
        <f t="shared" si="452"/>
        <v>44958</v>
      </c>
      <c r="F558" s="110">
        <f t="shared" si="455"/>
        <v>44982</v>
      </c>
      <c r="G558" s="110">
        <f t="shared" si="456"/>
        <v>44984</v>
      </c>
      <c r="H558" s="110">
        <f t="shared" si="457"/>
        <v>44986</v>
      </c>
      <c r="I558" s="110">
        <f t="shared" si="449"/>
        <v>45022</v>
      </c>
      <c r="J558" s="110"/>
    </row>
    <row r="559" spans="1:10" hidden="1" x14ac:dyDescent="0.2">
      <c r="A559" s="109">
        <v>6</v>
      </c>
      <c r="B559" s="1" t="s">
        <v>1176</v>
      </c>
      <c r="C559" s="114">
        <f t="shared" ref="C559" si="464">E559-7</f>
        <v>44958</v>
      </c>
      <c r="D559" s="163">
        <f t="shared" ref="D559" si="465">E559-2</f>
        <v>44963</v>
      </c>
      <c r="E559" s="110">
        <f t="shared" si="452"/>
        <v>44965</v>
      </c>
      <c r="F559" s="110">
        <f t="shared" si="455"/>
        <v>44989</v>
      </c>
      <c r="G559" s="110">
        <f t="shared" si="456"/>
        <v>44991</v>
      </c>
      <c r="H559" s="110">
        <f t="shared" si="457"/>
        <v>44993</v>
      </c>
      <c r="I559" s="110">
        <f t="shared" si="449"/>
        <v>45029</v>
      </c>
      <c r="J559" s="110"/>
    </row>
    <row r="560" spans="1:10" hidden="1" x14ac:dyDescent="0.2">
      <c r="A560" s="109">
        <v>7</v>
      </c>
      <c r="B560" s="1" t="s">
        <v>1183</v>
      </c>
      <c r="C560" s="114">
        <f t="shared" ref="C560" si="466">E560-7</f>
        <v>44965</v>
      </c>
      <c r="D560" s="163">
        <f t="shared" ref="D560" si="467">E560-2</f>
        <v>44970</v>
      </c>
      <c r="E560" s="110">
        <f t="shared" si="452"/>
        <v>44972</v>
      </c>
      <c r="F560" s="110">
        <f t="shared" ref="F560" si="468">E560+24</f>
        <v>44996</v>
      </c>
      <c r="G560" s="110">
        <f t="shared" si="456"/>
        <v>44998</v>
      </c>
      <c r="H560" s="110">
        <f t="shared" si="457"/>
        <v>45000</v>
      </c>
      <c r="I560" s="110">
        <f t="shared" si="449"/>
        <v>45036</v>
      </c>
      <c r="J560" s="110"/>
    </row>
    <row r="561" spans="1:10" hidden="1" x14ac:dyDescent="0.2">
      <c r="A561" s="109">
        <v>8</v>
      </c>
      <c r="B561" s="1" t="s">
        <v>1189</v>
      </c>
      <c r="C561" s="114">
        <f t="shared" ref="C561" si="469">E561-7</f>
        <v>44972</v>
      </c>
      <c r="D561" s="163">
        <f t="shared" ref="D561" si="470">E561-2</f>
        <v>44977</v>
      </c>
      <c r="E561" s="110">
        <f t="shared" si="452"/>
        <v>44979</v>
      </c>
      <c r="F561" s="110">
        <f t="shared" ref="F561" si="471">E561+24</f>
        <v>45003</v>
      </c>
      <c r="G561" s="110">
        <f t="shared" si="456"/>
        <v>45005</v>
      </c>
      <c r="H561" s="110">
        <f t="shared" si="457"/>
        <v>45007</v>
      </c>
      <c r="I561" s="110">
        <f t="shared" si="449"/>
        <v>45043</v>
      </c>
      <c r="J561" s="110"/>
    </row>
    <row r="562" spans="1:10" hidden="1" x14ac:dyDescent="0.2">
      <c r="A562" s="109">
        <v>9</v>
      </c>
      <c r="B562" s="1" t="s">
        <v>1197</v>
      </c>
      <c r="C562" s="114">
        <f t="shared" ref="C562" si="472">E562-7</f>
        <v>44979</v>
      </c>
      <c r="D562" s="163">
        <f t="shared" ref="D562" si="473">E562-2</f>
        <v>44984</v>
      </c>
      <c r="E562" s="110">
        <f t="shared" si="452"/>
        <v>44986</v>
      </c>
      <c r="F562" s="110">
        <f t="shared" ref="F562" si="474">E562+24</f>
        <v>45010</v>
      </c>
      <c r="G562" s="110">
        <f t="shared" si="456"/>
        <v>45012</v>
      </c>
      <c r="H562" s="110">
        <f t="shared" si="457"/>
        <v>45014</v>
      </c>
      <c r="I562" s="110">
        <f t="shared" si="449"/>
        <v>45050</v>
      </c>
      <c r="J562" s="110"/>
    </row>
    <row r="563" spans="1:10" hidden="1" x14ac:dyDescent="0.2">
      <c r="A563" s="109">
        <v>10</v>
      </c>
      <c r="B563" s="1" t="s">
        <v>1207</v>
      </c>
      <c r="C563" s="114">
        <f t="shared" ref="C563" si="475">E563-7</f>
        <v>44986</v>
      </c>
      <c r="D563" s="163">
        <f>E563-2</f>
        <v>44991</v>
      </c>
      <c r="E563" s="110">
        <f t="shared" si="452"/>
        <v>44993</v>
      </c>
      <c r="F563" s="110">
        <f t="shared" ref="F563" si="476">E563+24</f>
        <v>45017</v>
      </c>
      <c r="G563" s="110">
        <f t="shared" si="456"/>
        <v>45019</v>
      </c>
      <c r="H563" s="110">
        <f t="shared" si="457"/>
        <v>45021</v>
      </c>
      <c r="I563" s="110">
        <f t="shared" si="449"/>
        <v>45057</v>
      </c>
      <c r="J563" s="110"/>
    </row>
    <row r="564" spans="1:10" hidden="1" x14ac:dyDescent="0.2">
      <c r="A564" s="109">
        <v>11</v>
      </c>
      <c r="B564" s="1" t="s">
        <v>1215</v>
      </c>
      <c r="C564" s="114">
        <f t="shared" ref="C564" si="477">E564-7</f>
        <v>44993</v>
      </c>
      <c r="D564" s="163">
        <f t="shared" ref="D564" si="478">E564-2</f>
        <v>44998</v>
      </c>
      <c r="E564" s="110">
        <f t="shared" si="452"/>
        <v>45000</v>
      </c>
      <c r="F564" s="110">
        <f t="shared" ref="F564" si="479">E564+24</f>
        <v>45024</v>
      </c>
      <c r="G564" s="110">
        <f t="shared" si="456"/>
        <v>45026</v>
      </c>
      <c r="H564" s="110">
        <f t="shared" si="457"/>
        <v>45028</v>
      </c>
      <c r="I564" s="110">
        <f t="shared" si="449"/>
        <v>45064</v>
      </c>
      <c r="J564" s="110"/>
    </row>
    <row r="565" spans="1:10" hidden="1" x14ac:dyDescent="0.2">
      <c r="A565" s="109">
        <v>12</v>
      </c>
      <c r="B565" s="1" t="s">
        <v>1223</v>
      </c>
      <c r="C565" s="114">
        <f t="shared" ref="C565" si="480">E565-7</f>
        <v>45000</v>
      </c>
      <c r="D565" s="163">
        <f t="shared" ref="D565" si="481">E565-2</f>
        <v>45005</v>
      </c>
      <c r="E565" s="110">
        <f t="shared" si="452"/>
        <v>45007</v>
      </c>
      <c r="F565" s="110">
        <f t="shared" ref="F565" si="482">E565+24</f>
        <v>45031</v>
      </c>
      <c r="G565" s="110">
        <f t="shared" si="456"/>
        <v>45033</v>
      </c>
      <c r="H565" s="110">
        <f t="shared" si="457"/>
        <v>45035</v>
      </c>
      <c r="I565" s="110">
        <f t="shared" si="449"/>
        <v>45071</v>
      </c>
      <c r="J565" s="110"/>
    </row>
    <row r="566" spans="1:10" hidden="1" x14ac:dyDescent="0.2">
      <c r="A566" s="109">
        <v>13</v>
      </c>
      <c r="B566" s="1" t="s">
        <v>1235</v>
      </c>
      <c r="C566" s="114">
        <f t="shared" ref="C566" si="483">E566-7</f>
        <v>45007</v>
      </c>
      <c r="D566" s="163">
        <f t="shared" ref="D566" si="484">E566-2</f>
        <v>45012</v>
      </c>
      <c r="E566" s="110">
        <f t="shared" si="452"/>
        <v>45014</v>
      </c>
      <c r="F566" s="110">
        <f t="shared" ref="F566" si="485">E566+24</f>
        <v>45038</v>
      </c>
      <c r="G566" s="110">
        <f t="shared" si="456"/>
        <v>45040</v>
      </c>
      <c r="H566" s="110">
        <f t="shared" si="457"/>
        <v>45042</v>
      </c>
      <c r="I566" s="110">
        <f t="shared" si="449"/>
        <v>45078</v>
      </c>
      <c r="J566" s="110"/>
    </row>
    <row r="567" spans="1:10" hidden="1" x14ac:dyDescent="0.2">
      <c r="A567" s="109">
        <v>14</v>
      </c>
      <c r="B567" s="1" t="s">
        <v>1242</v>
      </c>
      <c r="C567" s="114">
        <f t="shared" ref="C567" si="486">E567-7</f>
        <v>45014</v>
      </c>
      <c r="D567" s="163">
        <f t="shared" ref="D567" si="487">E567-2</f>
        <v>45019</v>
      </c>
      <c r="E567" s="110">
        <f t="shared" si="452"/>
        <v>45021</v>
      </c>
      <c r="F567" s="110">
        <f t="shared" ref="F567" si="488">E567+24</f>
        <v>45045</v>
      </c>
      <c r="G567" s="110">
        <f t="shared" si="456"/>
        <v>45047</v>
      </c>
      <c r="H567" s="110">
        <f t="shared" si="457"/>
        <v>45049</v>
      </c>
      <c r="I567" s="110">
        <f t="shared" si="449"/>
        <v>45085</v>
      </c>
      <c r="J567" s="110"/>
    </row>
    <row r="568" spans="1:10" hidden="1" x14ac:dyDescent="0.2">
      <c r="A568" s="109">
        <v>15</v>
      </c>
      <c r="B568" s="1" t="s">
        <v>1248</v>
      </c>
      <c r="C568" s="114">
        <f t="shared" ref="C568" si="489">E568-7</f>
        <v>45021</v>
      </c>
      <c r="D568" s="163">
        <f t="shared" ref="D568" si="490">E568-2</f>
        <v>45026</v>
      </c>
      <c r="E568" s="110">
        <f t="shared" si="452"/>
        <v>45028</v>
      </c>
      <c r="F568" s="110">
        <f t="shared" ref="F568:F573" si="491">E568+29</f>
        <v>45057</v>
      </c>
      <c r="G568" s="110">
        <f t="shared" ref="G568:G598" si="492">E568+28</f>
        <v>45056</v>
      </c>
      <c r="H568" s="110">
        <f t="shared" ref="H568:H598" si="493">E568+31</f>
        <v>45059</v>
      </c>
      <c r="I568" s="110">
        <f t="shared" si="449"/>
        <v>45095</v>
      </c>
      <c r="J568" s="110"/>
    </row>
    <row r="569" spans="1:10" hidden="1" x14ac:dyDescent="0.2">
      <c r="A569" s="109">
        <v>16</v>
      </c>
      <c r="B569" s="1" t="s">
        <v>1257</v>
      </c>
      <c r="C569" s="114">
        <f t="shared" ref="C569" si="494">E569-7</f>
        <v>45028</v>
      </c>
      <c r="D569" s="163">
        <f t="shared" ref="D569" si="495">E569-2</f>
        <v>45033</v>
      </c>
      <c r="E569" s="110">
        <f t="shared" si="452"/>
        <v>45035</v>
      </c>
      <c r="F569" s="110">
        <f t="shared" si="491"/>
        <v>45064</v>
      </c>
      <c r="G569" s="110">
        <f t="shared" si="492"/>
        <v>45063</v>
      </c>
      <c r="H569" s="110">
        <f t="shared" si="493"/>
        <v>45066</v>
      </c>
      <c r="I569" s="110">
        <f t="shared" si="449"/>
        <v>45102</v>
      </c>
      <c r="J569" s="110"/>
    </row>
    <row r="570" spans="1:10" hidden="1" x14ac:dyDescent="0.2">
      <c r="A570" s="109">
        <v>17</v>
      </c>
      <c r="B570" s="1" t="s">
        <v>1267</v>
      </c>
      <c r="C570" s="114">
        <f t="shared" ref="C570" si="496">E570-7</f>
        <v>45035</v>
      </c>
      <c r="D570" s="163">
        <f t="shared" ref="D570" si="497">E570-2</f>
        <v>45040</v>
      </c>
      <c r="E570" s="110">
        <f t="shared" si="452"/>
        <v>45042</v>
      </c>
      <c r="F570" s="110">
        <f t="shared" si="491"/>
        <v>45071</v>
      </c>
      <c r="G570" s="110">
        <f t="shared" si="492"/>
        <v>45070</v>
      </c>
      <c r="H570" s="110">
        <f t="shared" si="493"/>
        <v>45073</v>
      </c>
      <c r="I570" s="110">
        <f t="shared" si="449"/>
        <v>45109</v>
      </c>
      <c r="J570" s="110"/>
    </row>
    <row r="571" spans="1:10" hidden="1" x14ac:dyDescent="0.2">
      <c r="A571" s="109">
        <v>18</v>
      </c>
      <c r="B571" s="1" t="s">
        <v>1276</v>
      </c>
      <c r="C571" s="114">
        <f t="shared" ref="C571" si="498">E571-7</f>
        <v>45042</v>
      </c>
      <c r="D571" s="163">
        <f t="shared" ref="D571" si="499">E571-2</f>
        <v>45047</v>
      </c>
      <c r="E571" s="110">
        <f t="shared" si="452"/>
        <v>45049</v>
      </c>
      <c r="F571" s="110">
        <f t="shared" si="491"/>
        <v>45078</v>
      </c>
      <c r="G571" s="110">
        <f t="shared" si="492"/>
        <v>45077</v>
      </c>
      <c r="H571" s="110">
        <f t="shared" si="493"/>
        <v>45080</v>
      </c>
      <c r="I571" s="110">
        <f t="shared" si="449"/>
        <v>45116</v>
      </c>
      <c r="J571" s="110"/>
    </row>
    <row r="572" spans="1:10" hidden="1" x14ac:dyDescent="0.2">
      <c r="A572" s="109">
        <v>19</v>
      </c>
      <c r="B572" s="1" t="s">
        <v>1285</v>
      </c>
      <c r="C572" s="114">
        <f t="shared" ref="C572" si="500">E572-7</f>
        <v>45049</v>
      </c>
      <c r="D572" s="163">
        <f t="shared" ref="D572" si="501">E572-2</f>
        <v>45054</v>
      </c>
      <c r="E572" s="110">
        <f t="shared" si="452"/>
        <v>45056</v>
      </c>
      <c r="F572" s="110">
        <f t="shared" si="491"/>
        <v>45085</v>
      </c>
      <c r="G572" s="110">
        <f t="shared" si="492"/>
        <v>45084</v>
      </c>
      <c r="H572" s="110">
        <f t="shared" si="493"/>
        <v>45087</v>
      </c>
      <c r="I572" s="110">
        <f t="shared" si="449"/>
        <v>45123</v>
      </c>
      <c r="J572" s="110"/>
    </row>
    <row r="573" spans="1:10" hidden="1" x14ac:dyDescent="0.2">
      <c r="A573" s="109">
        <v>20</v>
      </c>
      <c r="B573" s="1" t="s">
        <v>1294</v>
      </c>
      <c r="C573" s="114">
        <f t="shared" ref="C573" si="502">E573-7</f>
        <v>45056</v>
      </c>
      <c r="D573" s="163">
        <f t="shared" ref="D573" si="503">E573-2</f>
        <v>45061</v>
      </c>
      <c r="E573" s="110">
        <f t="shared" si="452"/>
        <v>45063</v>
      </c>
      <c r="F573" s="110">
        <f t="shared" si="491"/>
        <v>45092</v>
      </c>
      <c r="G573" s="110">
        <f t="shared" si="492"/>
        <v>45091</v>
      </c>
      <c r="H573" s="110">
        <f t="shared" si="493"/>
        <v>45094</v>
      </c>
      <c r="I573" s="110">
        <f t="shared" si="449"/>
        <v>45130</v>
      </c>
      <c r="J573" s="110"/>
    </row>
    <row r="574" spans="1:10" hidden="1" x14ac:dyDescent="0.2">
      <c r="A574" s="109">
        <v>21</v>
      </c>
      <c r="B574" s="1" t="s">
        <v>1302</v>
      </c>
      <c r="C574" s="114">
        <f t="shared" ref="C574" si="504">E574-7</f>
        <v>45063</v>
      </c>
      <c r="D574" s="163">
        <f t="shared" ref="D574" si="505">E574-2</f>
        <v>45068</v>
      </c>
      <c r="E574" s="110">
        <f t="shared" si="452"/>
        <v>45070</v>
      </c>
      <c r="F574" s="110">
        <f t="shared" ref="F574" si="506">E574+29</f>
        <v>45099</v>
      </c>
      <c r="G574" s="110">
        <f t="shared" si="492"/>
        <v>45098</v>
      </c>
      <c r="H574" s="110">
        <f t="shared" si="493"/>
        <v>45101</v>
      </c>
      <c r="I574" s="110">
        <f t="shared" si="449"/>
        <v>45137</v>
      </c>
      <c r="J574" s="110"/>
    </row>
    <row r="575" spans="1:10" hidden="1" x14ac:dyDescent="0.2">
      <c r="A575" s="109">
        <v>22</v>
      </c>
      <c r="B575" s="1" t="s">
        <v>1311</v>
      </c>
      <c r="C575" s="114">
        <f t="shared" ref="C575" si="507">E575-7</f>
        <v>45070</v>
      </c>
      <c r="D575" s="163">
        <f t="shared" ref="D575" si="508">E575-2</f>
        <v>45075</v>
      </c>
      <c r="E575" s="110">
        <f t="shared" si="452"/>
        <v>45077</v>
      </c>
      <c r="F575" s="110">
        <f t="shared" ref="F575" si="509">E575+29</f>
        <v>45106</v>
      </c>
      <c r="G575" s="110">
        <f t="shared" si="492"/>
        <v>45105</v>
      </c>
      <c r="H575" s="110">
        <f t="shared" si="493"/>
        <v>45108</v>
      </c>
      <c r="I575" s="110">
        <f t="shared" si="449"/>
        <v>45144</v>
      </c>
      <c r="J575" s="110"/>
    </row>
    <row r="576" spans="1:10" hidden="1" x14ac:dyDescent="0.2">
      <c r="A576" s="109">
        <v>23</v>
      </c>
      <c r="B576" s="1" t="s">
        <v>1319</v>
      </c>
      <c r="C576" s="114">
        <f t="shared" ref="C576" si="510">E576-7</f>
        <v>45077</v>
      </c>
      <c r="D576" s="163">
        <f t="shared" ref="D576" si="511">E576-2</f>
        <v>45082</v>
      </c>
      <c r="E576" s="110">
        <f t="shared" si="452"/>
        <v>45084</v>
      </c>
      <c r="F576" s="110">
        <f t="shared" ref="F576" si="512">E576+29</f>
        <v>45113</v>
      </c>
      <c r="G576" s="110">
        <f t="shared" si="492"/>
        <v>45112</v>
      </c>
      <c r="H576" s="110">
        <f t="shared" si="493"/>
        <v>45115</v>
      </c>
      <c r="I576" s="110">
        <f t="shared" ref="I576:I596" si="513">H576+36</f>
        <v>45151</v>
      </c>
      <c r="J576" s="110"/>
    </row>
    <row r="577" spans="1:10" hidden="1" x14ac:dyDescent="0.2">
      <c r="A577" s="109">
        <v>24</v>
      </c>
      <c r="B577" s="1" t="s">
        <v>1326</v>
      </c>
      <c r="C577" s="114">
        <f t="shared" ref="C577" si="514">E577-7</f>
        <v>45084</v>
      </c>
      <c r="D577" s="163">
        <f t="shared" ref="D577" si="515">E577-2</f>
        <v>45089</v>
      </c>
      <c r="E577" s="110">
        <f t="shared" si="452"/>
        <v>45091</v>
      </c>
      <c r="F577" s="110">
        <f t="shared" ref="F577" si="516">E577+29</f>
        <v>45120</v>
      </c>
      <c r="G577" s="110">
        <f t="shared" si="492"/>
        <v>45119</v>
      </c>
      <c r="H577" s="110">
        <f t="shared" si="493"/>
        <v>45122</v>
      </c>
      <c r="I577" s="110">
        <f t="shared" si="513"/>
        <v>45158</v>
      </c>
      <c r="J577" s="110"/>
    </row>
    <row r="578" spans="1:10" hidden="1" x14ac:dyDescent="0.2">
      <c r="A578" s="109">
        <v>25</v>
      </c>
      <c r="B578" s="1" t="s">
        <v>1334</v>
      </c>
      <c r="C578" s="114">
        <f t="shared" ref="C578" si="517">E578-7</f>
        <v>45091</v>
      </c>
      <c r="D578" s="163">
        <f t="shared" ref="D578" si="518">E578-2</f>
        <v>45096</v>
      </c>
      <c r="E578" s="110">
        <f t="shared" si="452"/>
        <v>45098</v>
      </c>
      <c r="F578" s="110">
        <f t="shared" ref="F578" si="519">E578+29</f>
        <v>45127</v>
      </c>
      <c r="G578" s="110">
        <f t="shared" si="492"/>
        <v>45126</v>
      </c>
      <c r="H578" s="110">
        <f t="shared" si="493"/>
        <v>45129</v>
      </c>
      <c r="I578" s="110">
        <f t="shared" si="513"/>
        <v>45165</v>
      </c>
      <c r="J578" s="110"/>
    </row>
    <row r="579" spans="1:10" hidden="1" x14ac:dyDescent="0.2">
      <c r="A579" s="109">
        <v>26</v>
      </c>
      <c r="B579" s="1" t="s">
        <v>1345</v>
      </c>
      <c r="C579" s="114">
        <f t="shared" ref="C579" si="520">E579-7</f>
        <v>45098</v>
      </c>
      <c r="D579" s="163">
        <f t="shared" ref="D579" si="521">E579-2</f>
        <v>45103</v>
      </c>
      <c r="E579" s="110">
        <f t="shared" si="452"/>
        <v>45105</v>
      </c>
      <c r="F579" s="110">
        <f t="shared" ref="F579" si="522">E579+29</f>
        <v>45134</v>
      </c>
      <c r="G579" s="110">
        <f t="shared" si="492"/>
        <v>45133</v>
      </c>
      <c r="H579" s="110">
        <f t="shared" si="493"/>
        <v>45136</v>
      </c>
      <c r="I579" s="110">
        <f t="shared" si="513"/>
        <v>45172</v>
      </c>
      <c r="J579" s="110"/>
    </row>
    <row r="580" spans="1:10" hidden="1" x14ac:dyDescent="0.2">
      <c r="A580" s="109">
        <v>27</v>
      </c>
      <c r="B580" s="1" t="s">
        <v>1351</v>
      </c>
      <c r="C580" s="114">
        <f t="shared" ref="C580" si="523">E580-7</f>
        <v>45105</v>
      </c>
      <c r="D580" s="163">
        <f t="shared" ref="D580" si="524">E580-2</f>
        <v>45110</v>
      </c>
      <c r="E580" s="110">
        <f t="shared" si="452"/>
        <v>45112</v>
      </c>
      <c r="F580" s="110">
        <f t="shared" ref="F580" si="525">E580+29</f>
        <v>45141</v>
      </c>
      <c r="G580" s="110">
        <f t="shared" si="492"/>
        <v>45140</v>
      </c>
      <c r="H580" s="110">
        <f t="shared" si="493"/>
        <v>45143</v>
      </c>
      <c r="I580" s="110">
        <f t="shared" si="513"/>
        <v>45179</v>
      </c>
      <c r="J580" s="110"/>
    </row>
    <row r="581" spans="1:10" hidden="1" x14ac:dyDescent="0.2">
      <c r="A581" s="109">
        <v>28</v>
      </c>
      <c r="B581" s="1" t="s">
        <v>1358</v>
      </c>
      <c r="C581" s="114">
        <f t="shared" ref="C581" si="526">E581-7</f>
        <v>45112</v>
      </c>
      <c r="D581" s="163">
        <f t="shared" ref="D581" si="527">E581-2</f>
        <v>45117</v>
      </c>
      <c r="E581" s="110">
        <f t="shared" si="452"/>
        <v>45119</v>
      </c>
      <c r="F581" s="110">
        <f t="shared" ref="F581" si="528">E581+29</f>
        <v>45148</v>
      </c>
      <c r="G581" s="110">
        <f t="shared" si="492"/>
        <v>45147</v>
      </c>
      <c r="H581" s="110">
        <f t="shared" si="493"/>
        <v>45150</v>
      </c>
      <c r="I581" s="110">
        <f t="shared" si="513"/>
        <v>45186</v>
      </c>
      <c r="J581" s="110"/>
    </row>
    <row r="582" spans="1:10" hidden="1" x14ac:dyDescent="0.2">
      <c r="A582" s="109">
        <v>29</v>
      </c>
      <c r="B582" s="1" t="s">
        <v>1367</v>
      </c>
      <c r="C582" s="114">
        <f t="shared" ref="C582" si="529">E582-7</f>
        <v>45119</v>
      </c>
      <c r="D582" s="163">
        <f t="shared" ref="D582" si="530">E582-2</f>
        <v>45124</v>
      </c>
      <c r="E582" s="110">
        <f t="shared" si="452"/>
        <v>45126</v>
      </c>
      <c r="F582" s="110">
        <f t="shared" ref="F582" si="531">E582+29</f>
        <v>45155</v>
      </c>
      <c r="G582" s="110">
        <f t="shared" si="492"/>
        <v>45154</v>
      </c>
      <c r="H582" s="110">
        <f t="shared" si="493"/>
        <v>45157</v>
      </c>
      <c r="I582" s="110">
        <f t="shared" si="513"/>
        <v>45193</v>
      </c>
      <c r="J582" s="110"/>
    </row>
    <row r="583" spans="1:10" hidden="1" x14ac:dyDescent="0.2">
      <c r="A583" s="109">
        <v>30</v>
      </c>
      <c r="B583" s="1" t="s">
        <v>1379</v>
      </c>
      <c r="C583" s="114">
        <f t="shared" ref="C583" si="532">E583-7</f>
        <v>45126</v>
      </c>
      <c r="D583" s="163">
        <f t="shared" ref="D583" si="533">E583-2</f>
        <v>45131</v>
      </c>
      <c r="E583" s="110">
        <f t="shared" si="452"/>
        <v>45133</v>
      </c>
      <c r="F583" s="110">
        <f t="shared" ref="F583" si="534">E583+29</f>
        <v>45162</v>
      </c>
      <c r="G583" s="110">
        <f t="shared" si="492"/>
        <v>45161</v>
      </c>
      <c r="H583" s="110">
        <f t="shared" si="493"/>
        <v>45164</v>
      </c>
      <c r="I583" s="110">
        <f t="shared" si="513"/>
        <v>45200</v>
      </c>
      <c r="J583" s="110"/>
    </row>
    <row r="584" spans="1:10" hidden="1" x14ac:dyDescent="0.2">
      <c r="A584" s="109">
        <v>31</v>
      </c>
      <c r="B584" s="1" t="s">
        <v>1390</v>
      </c>
      <c r="C584" s="114">
        <f t="shared" ref="C584" si="535">E584-7</f>
        <v>45133</v>
      </c>
      <c r="D584" s="163">
        <f t="shared" ref="D584" si="536">E584-2</f>
        <v>45138</v>
      </c>
      <c r="E584" s="110">
        <f t="shared" si="452"/>
        <v>45140</v>
      </c>
      <c r="F584" s="110">
        <f t="shared" ref="F584" si="537">E584+29</f>
        <v>45169</v>
      </c>
      <c r="G584" s="110">
        <f t="shared" si="492"/>
        <v>45168</v>
      </c>
      <c r="H584" s="110">
        <f t="shared" si="493"/>
        <v>45171</v>
      </c>
      <c r="I584" s="110">
        <f t="shared" si="513"/>
        <v>45207</v>
      </c>
      <c r="J584" s="110"/>
    </row>
    <row r="585" spans="1:10" hidden="1" x14ac:dyDescent="0.2">
      <c r="A585" s="109">
        <v>32</v>
      </c>
      <c r="B585" s="1" t="s">
        <v>1396</v>
      </c>
      <c r="C585" s="114">
        <f t="shared" ref="C585" si="538">E585-7</f>
        <v>45140</v>
      </c>
      <c r="D585" s="163">
        <f t="shared" ref="D585" si="539">E585-2</f>
        <v>45145</v>
      </c>
      <c r="E585" s="110">
        <f t="shared" si="452"/>
        <v>45147</v>
      </c>
      <c r="F585" s="110">
        <f t="shared" ref="F585" si="540">E585+29</f>
        <v>45176</v>
      </c>
      <c r="G585" s="110">
        <f t="shared" si="492"/>
        <v>45175</v>
      </c>
      <c r="H585" s="110">
        <f t="shared" si="493"/>
        <v>45178</v>
      </c>
      <c r="I585" s="110">
        <f t="shared" si="513"/>
        <v>45214</v>
      </c>
      <c r="J585" s="110"/>
    </row>
    <row r="586" spans="1:10" hidden="1" x14ac:dyDescent="0.2">
      <c r="A586" s="109">
        <v>33</v>
      </c>
      <c r="B586" s="1" t="s">
        <v>1406</v>
      </c>
      <c r="C586" s="114">
        <f t="shared" ref="C586" si="541">E586-7</f>
        <v>45147</v>
      </c>
      <c r="D586" s="163">
        <f t="shared" ref="D586" si="542">E586-2</f>
        <v>45152</v>
      </c>
      <c r="E586" s="110">
        <f t="shared" si="452"/>
        <v>45154</v>
      </c>
      <c r="F586" s="110">
        <f t="shared" ref="F586" si="543">E586+29</f>
        <v>45183</v>
      </c>
      <c r="G586" s="110">
        <f t="shared" si="492"/>
        <v>45182</v>
      </c>
      <c r="H586" s="110">
        <f t="shared" si="493"/>
        <v>45185</v>
      </c>
      <c r="I586" s="110">
        <f t="shared" si="513"/>
        <v>45221</v>
      </c>
      <c r="J586" s="110"/>
    </row>
    <row r="587" spans="1:10" hidden="1" x14ac:dyDescent="0.2">
      <c r="A587" s="109">
        <v>34</v>
      </c>
      <c r="B587" s="1" t="s">
        <v>1414</v>
      </c>
      <c r="C587" s="114">
        <f t="shared" ref="C587" si="544">E587-7</f>
        <v>45154</v>
      </c>
      <c r="D587" s="163">
        <f t="shared" ref="D587" si="545">E587-2</f>
        <v>45159</v>
      </c>
      <c r="E587" s="110">
        <f t="shared" si="452"/>
        <v>45161</v>
      </c>
      <c r="F587" s="110">
        <f t="shared" ref="F587" si="546">E587+29</f>
        <v>45190</v>
      </c>
      <c r="G587" s="110">
        <f t="shared" si="492"/>
        <v>45189</v>
      </c>
      <c r="H587" s="110">
        <f t="shared" si="493"/>
        <v>45192</v>
      </c>
      <c r="I587" s="110">
        <f t="shared" si="513"/>
        <v>45228</v>
      </c>
      <c r="J587" s="110"/>
    </row>
    <row r="588" spans="1:10" hidden="1" x14ac:dyDescent="0.2">
      <c r="A588" s="109">
        <v>35</v>
      </c>
      <c r="B588" s="1" t="s">
        <v>1422</v>
      </c>
      <c r="C588" s="114">
        <f t="shared" ref="C588" si="547">E588-7</f>
        <v>45161</v>
      </c>
      <c r="D588" s="163">
        <f t="shared" ref="D588" si="548">E588-2</f>
        <v>45166</v>
      </c>
      <c r="E588" s="110">
        <f t="shared" si="452"/>
        <v>45168</v>
      </c>
      <c r="F588" s="110">
        <f t="shared" ref="F588" si="549">E588+29</f>
        <v>45197</v>
      </c>
      <c r="G588" s="110">
        <f t="shared" si="492"/>
        <v>45196</v>
      </c>
      <c r="H588" s="110">
        <f t="shared" si="493"/>
        <v>45199</v>
      </c>
      <c r="I588" s="110">
        <f t="shared" si="513"/>
        <v>45235</v>
      </c>
      <c r="J588" s="110"/>
    </row>
    <row r="589" spans="1:10" hidden="1" x14ac:dyDescent="0.2">
      <c r="A589" s="109">
        <v>36</v>
      </c>
      <c r="B589" s="1" t="s">
        <v>1446</v>
      </c>
      <c r="C589" s="114">
        <f t="shared" ref="C589" si="550">E589-7</f>
        <v>45168</v>
      </c>
      <c r="D589" s="163">
        <f t="shared" ref="D589" si="551">E589-2</f>
        <v>45173</v>
      </c>
      <c r="E589" s="110">
        <f t="shared" si="452"/>
        <v>45175</v>
      </c>
      <c r="F589" s="110">
        <f t="shared" ref="F589" si="552">E589+29</f>
        <v>45204</v>
      </c>
      <c r="G589" s="110">
        <f t="shared" si="492"/>
        <v>45203</v>
      </c>
      <c r="H589" s="110">
        <f t="shared" si="493"/>
        <v>45206</v>
      </c>
      <c r="I589" s="110">
        <f t="shared" si="513"/>
        <v>45242</v>
      </c>
      <c r="J589" s="110"/>
    </row>
    <row r="590" spans="1:10" hidden="1" x14ac:dyDescent="0.2">
      <c r="A590" s="109">
        <v>37</v>
      </c>
      <c r="B590" s="1" t="s">
        <v>1436</v>
      </c>
      <c r="C590" s="114">
        <f t="shared" ref="C590" si="553">E590-7</f>
        <v>45175</v>
      </c>
      <c r="D590" s="163">
        <f t="shared" ref="D590" si="554">E590-2</f>
        <v>45180</v>
      </c>
      <c r="E590" s="110">
        <f t="shared" si="452"/>
        <v>45182</v>
      </c>
      <c r="F590" s="110">
        <f t="shared" ref="F590" si="555">E590+29</f>
        <v>45211</v>
      </c>
      <c r="G590" s="110">
        <f t="shared" si="492"/>
        <v>45210</v>
      </c>
      <c r="H590" s="110">
        <f t="shared" si="493"/>
        <v>45213</v>
      </c>
      <c r="I590" s="110">
        <f t="shared" si="513"/>
        <v>45249</v>
      </c>
      <c r="J590" s="110"/>
    </row>
    <row r="591" spans="1:10" hidden="1" x14ac:dyDescent="0.2">
      <c r="A591" s="109">
        <v>38</v>
      </c>
      <c r="B591" s="1" t="s">
        <v>1447</v>
      </c>
      <c r="C591" s="114">
        <f t="shared" ref="C591" si="556">E591-7</f>
        <v>45182</v>
      </c>
      <c r="D591" s="163">
        <f t="shared" ref="D591" si="557">E591-2</f>
        <v>45187</v>
      </c>
      <c r="E591" s="110">
        <f t="shared" si="452"/>
        <v>45189</v>
      </c>
      <c r="F591" s="110">
        <f t="shared" ref="F591" si="558">E591+29</f>
        <v>45218</v>
      </c>
      <c r="G591" s="110">
        <f t="shared" si="492"/>
        <v>45217</v>
      </c>
      <c r="H591" s="110">
        <f t="shared" si="493"/>
        <v>45220</v>
      </c>
      <c r="I591" s="110">
        <f t="shared" si="513"/>
        <v>45256</v>
      </c>
      <c r="J591" s="110"/>
    </row>
    <row r="592" spans="1:10" hidden="1" x14ac:dyDescent="0.2">
      <c r="A592" s="109">
        <v>39</v>
      </c>
      <c r="B592" s="1" t="s">
        <v>1456</v>
      </c>
      <c r="C592" s="114">
        <f t="shared" ref="C592" si="559">E592-7</f>
        <v>45189</v>
      </c>
      <c r="D592" s="163">
        <f t="shared" ref="D592" si="560">E592-2</f>
        <v>45194</v>
      </c>
      <c r="E592" s="110">
        <f t="shared" si="452"/>
        <v>45196</v>
      </c>
      <c r="F592" s="110">
        <f t="shared" ref="F592" si="561">E592+29</f>
        <v>45225</v>
      </c>
      <c r="G592" s="110">
        <f t="shared" si="492"/>
        <v>45224</v>
      </c>
      <c r="H592" s="110">
        <f t="shared" si="493"/>
        <v>45227</v>
      </c>
      <c r="I592" s="110">
        <f t="shared" si="513"/>
        <v>45263</v>
      </c>
      <c r="J592" s="110"/>
    </row>
    <row r="593" spans="1:10" hidden="1" x14ac:dyDescent="0.2">
      <c r="A593" s="109">
        <v>40</v>
      </c>
      <c r="B593" s="1" t="s">
        <v>1465</v>
      </c>
      <c r="C593" s="114">
        <f t="shared" ref="C593:C598" si="562">E593-7</f>
        <v>45196</v>
      </c>
      <c r="D593" s="163">
        <f t="shared" ref="D593:D598" si="563">E593-2</f>
        <v>45201</v>
      </c>
      <c r="E593" s="110">
        <f t="shared" si="452"/>
        <v>45203</v>
      </c>
      <c r="F593" s="110">
        <f t="shared" ref="F593" si="564">E593+29</f>
        <v>45232</v>
      </c>
      <c r="G593" s="110">
        <f t="shared" si="492"/>
        <v>45231</v>
      </c>
      <c r="H593" s="110">
        <f t="shared" si="493"/>
        <v>45234</v>
      </c>
      <c r="I593" s="110">
        <f t="shared" si="513"/>
        <v>45270</v>
      </c>
      <c r="J593" s="110"/>
    </row>
    <row r="594" spans="1:10" hidden="1" x14ac:dyDescent="0.2">
      <c r="A594" s="109">
        <v>41</v>
      </c>
      <c r="B594" s="1" t="s">
        <v>1473</v>
      </c>
      <c r="C594" s="114">
        <f t="shared" si="562"/>
        <v>45203</v>
      </c>
      <c r="D594" s="163">
        <f t="shared" si="563"/>
        <v>45208</v>
      </c>
      <c r="E594" s="110">
        <f t="shared" si="452"/>
        <v>45210</v>
      </c>
      <c r="F594" s="110">
        <f t="shared" ref="F594" si="565">E594+29</f>
        <v>45239</v>
      </c>
      <c r="G594" s="110">
        <f t="shared" si="492"/>
        <v>45238</v>
      </c>
      <c r="H594" s="110">
        <f t="shared" si="493"/>
        <v>45241</v>
      </c>
      <c r="I594" s="110">
        <f t="shared" si="513"/>
        <v>45277</v>
      </c>
      <c r="J594" s="110"/>
    </row>
    <row r="595" spans="1:10" hidden="1" x14ac:dyDescent="0.2">
      <c r="A595" s="109">
        <v>42</v>
      </c>
      <c r="B595" s="1" t="s">
        <v>1481</v>
      </c>
      <c r="C595" s="114">
        <f t="shared" si="562"/>
        <v>45210</v>
      </c>
      <c r="D595" s="163">
        <f t="shared" si="563"/>
        <v>45215</v>
      </c>
      <c r="E595" s="110">
        <f t="shared" si="452"/>
        <v>45217</v>
      </c>
      <c r="F595" s="110">
        <f t="shared" ref="F595" si="566">E595+29</f>
        <v>45246</v>
      </c>
      <c r="G595" s="110">
        <f t="shared" si="492"/>
        <v>45245</v>
      </c>
      <c r="H595" s="110">
        <f t="shared" si="493"/>
        <v>45248</v>
      </c>
      <c r="I595" s="110">
        <f t="shared" si="513"/>
        <v>45284</v>
      </c>
      <c r="J595" s="110"/>
    </row>
    <row r="596" spans="1:10" hidden="1" x14ac:dyDescent="0.2">
      <c r="A596" s="109">
        <v>43</v>
      </c>
      <c r="B596" s="1" t="s">
        <v>1490</v>
      </c>
      <c r="C596" s="114">
        <f t="shared" si="562"/>
        <v>45217</v>
      </c>
      <c r="D596" s="163">
        <f t="shared" si="563"/>
        <v>45222</v>
      </c>
      <c r="E596" s="110">
        <f t="shared" si="452"/>
        <v>45224</v>
      </c>
      <c r="F596" s="110">
        <f t="shared" ref="F596" si="567">E596+29</f>
        <v>45253</v>
      </c>
      <c r="G596" s="110">
        <f t="shared" si="492"/>
        <v>45252</v>
      </c>
      <c r="H596" s="110">
        <f t="shared" si="493"/>
        <v>45255</v>
      </c>
      <c r="I596" s="110">
        <f t="shared" si="513"/>
        <v>45291</v>
      </c>
      <c r="J596" s="110"/>
    </row>
    <row r="597" spans="1:10" hidden="1" x14ac:dyDescent="0.2">
      <c r="A597" s="109">
        <v>44</v>
      </c>
      <c r="B597" s="1" t="s">
        <v>1498</v>
      </c>
      <c r="C597" s="114">
        <f t="shared" si="562"/>
        <v>45224</v>
      </c>
      <c r="D597" s="163">
        <f t="shared" si="563"/>
        <v>45229</v>
      </c>
      <c r="E597" s="110">
        <f t="shared" si="452"/>
        <v>45231</v>
      </c>
      <c r="F597" s="110">
        <f t="shared" ref="F597" si="568">E597+29</f>
        <v>45260</v>
      </c>
      <c r="G597" s="110">
        <f t="shared" si="492"/>
        <v>45259</v>
      </c>
      <c r="H597" s="110">
        <f t="shared" si="493"/>
        <v>45262</v>
      </c>
      <c r="I597" s="110">
        <f t="shared" ref="I597:I606" si="569">E597+40</f>
        <v>45271</v>
      </c>
      <c r="J597" s="110"/>
    </row>
    <row r="598" spans="1:10" hidden="1" x14ac:dyDescent="0.2">
      <c r="A598" s="109">
        <v>45</v>
      </c>
      <c r="B598" s="1" t="s">
        <v>1514</v>
      </c>
      <c r="C598" s="114">
        <f t="shared" si="562"/>
        <v>45231</v>
      </c>
      <c r="D598" s="163">
        <f t="shared" si="563"/>
        <v>45236</v>
      </c>
      <c r="E598" s="110">
        <f t="shared" si="452"/>
        <v>45238</v>
      </c>
      <c r="F598" s="110">
        <f t="shared" ref="F598" si="570">E598+29</f>
        <v>45267</v>
      </c>
      <c r="G598" s="110">
        <f t="shared" si="492"/>
        <v>45266</v>
      </c>
      <c r="H598" s="110">
        <f t="shared" si="493"/>
        <v>45269</v>
      </c>
      <c r="I598" s="110">
        <f t="shared" si="569"/>
        <v>45278</v>
      </c>
      <c r="J598" s="110"/>
    </row>
    <row r="599" spans="1:10" hidden="1" x14ac:dyDescent="0.2">
      <c r="A599" s="109">
        <v>46</v>
      </c>
      <c r="B599" s="1" t="s">
        <v>1516</v>
      </c>
      <c r="C599" s="114">
        <f t="shared" ref="C599" si="571">E599-7</f>
        <v>45241</v>
      </c>
      <c r="D599" s="163">
        <f t="shared" ref="D599" si="572">E599-2</f>
        <v>45246</v>
      </c>
      <c r="E599" s="110">
        <f>E598+10</f>
        <v>45248</v>
      </c>
      <c r="F599" s="110">
        <f t="shared" ref="F599:F605" si="573">E599+23</f>
        <v>45271</v>
      </c>
      <c r="G599" s="110">
        <f t="shared" ref="G599:G606" si="574">E599+25</f>
        <v>45273</v>
      </c>
      <c r="H599" s="110">
        <f t="shared" ref="H599:H606" si="575">E599+27</f>
        <v>45275</v>
      </c>
      <c r="I599" s="110">
        <f t="shared" si="569"/>
        <v>45288</v>
      </c>
      <c r="J599" s="110"/>
    </row>
    <row r="600" spans="1:10" hidden="1" x14ac:dyDescent="0.2">
      <c r="A600" s="109">
        <v>47</v>
      </c>
      <c r="B600" s="1" t="s">
        <v>1526</v>
      </c>
      <c r="C600" s="114">
        <f t="shared" ref="C600:C601" si="576">E600-7</f>
        <v>45246</v>
      </c>
      <c r="D600" s="163">
        <f t="shared" ref="D600:D601" si="577">E600-2</f>
        <v>45251</v>
      </c>
      <c r="E600" s="110">
        <f>E599+5</f>
        <v>45253</v>
      </c>
      <c r="F600" s="110">
        <f t="shared" si="573"/>
        <v>45276</v>
      </c>
      <c r="G600" s="110">
        <f t="shared" si="574"/>
        <v>45278</v>
      </c>
      <c r="H600" s="110">
        <f t="shared" si="575"/>
        <v>45280</v>
      </c>
      <c r="I600" s="110">
        <f t="shared" si="569"/>
        <v>45293</v>
      </c>
      <c r="J600" s="110"/>
    </row>
    <row r="601" spans="1:10" hidden="1" x14ac:dyDescent="0.2">
      <c r="A601" s="109">
        <v>48</v>
      </c>
      <c r="B601" s="1" t="s">
        <v>1527</v>
      </c>
      <c r="C601" s="114">
        <f t="shared" si="576"/>
        <v>45252</v>
      </c>
      <c r="D601" s="163">
        <f t="shared" si="577"/>
        <v>45257</v>
      </c>
      <c r="E601" s="110">
        <f>E600+6</f>
        <v>45259</v>
      </c>
      <c r="F601" s="110">
        <f t="shared" si="573"/>
        <v>45282</v>
      </c>
      <c r="G601" s="110">
        <f t="shared" si="574"/>
        <v>45284</v>
      </c>
      <c r="H601" s="110">
        <f t="shared" si="575"/>
        <v>45286</v>
      </c>
      <c r="I601" s="110">
        <f t="shared" si="569"/>
        <v>45299</v>
      </c>
      <c r="J601" s="110"/>
    </row>
    <row r="602" spans="1:10" hidden="1" x14ac:dyDescent="0.2">
      <c r="A602" s="109">
        <v>49</v>
      </c>
      <c r="B602" s="1" t="s">
        <v>1538</v>
      </c>
      <c r="C602" s="114">
        <f t="shared" ref="C602" si="578">E602-7</f>
        <v>45259</v>
      </c>
      <c r="D602" s="163">
        <f t="shared" ref="D602" si="579">E602-2</f>
        <v>45264</v>
      </c>
      <c r="E602" s="110">
        <f t="shared" si="452"/>
        <v>45266</v>
      </c>
      <c r="F602" s="110">
        <f t="shared" si="573"/>
        <v>45289</v>
      </c>
      <c r="G602" s="110">
        <f t="shared" si="574"/>
        <v>45291</v>
      </c>
      <c r="H602" s="110">
        <f t="shared" si="575"/>
        <v>45293</v>
      </c>
      <c r="I602" s="110">
        <f t="shared" si="569"/>
        <v>45306</v>
      </c>
      <c r="J602" s="110"/>
    </row>
    <row r="603" spans="1:10" hidden="1" x14ac:dyDescent="0.2">
      <c r="A603" s="109">
        <v>50</v>
      </c>
      <c r="B603" s="1" t="s">
        <v>1558</v>
      </c>
      <c r="C603" s="114">
        <f t="shared" ref="C603" si="580">E603-7</f>
        <v>45270</v>
      </c>
      <c r="D603" s="163">
        <f t="shared" ref="D603" si="581">E603-2</f>
        <v>45275</v>
      </c>
      <c r="E603" s="110">
        <f>E602+11</f>
        <v>45277</v>
      </c>
      <c r="F603" s="110">
        <f t="shared" si="573"/>
        <v>45300</v>
      </c>
      <c r="G603" s="110">
        <f t="shared" si="574"/>
        <v>45302</v>
      </c>
      <c r="H603" s="110">
        <f t="shared" si="575"/>
        <v>45304</v>
      </c>
      <c r="I603" s="110">
        <f t="shared" si="569"/>
        <v>45317</v>
      </c>
      <c r="J603" s="110"/>
    </row>
    <row r="604" spans="1:10" hidden="1" x14ac:dyDescent="0.2">
      <c r="A604" s="109">
        <v>51</v>
      </c>
      <c r="B604" s="1" t="s">
        <v>1559</v>
      </c>
      <c r="C604" s="114">
        <f t="shared" ref="C604" si="582">E604-7</f>
        <v>45277</v>
      </c>
      <c r="D604" s="163">
        <f t="shared" ref="D604" si="583">E604-2</f>
        <v>45282</v>
      </c>
      <c r="E604" s="110">
        <f t="shared" si="452"/>
        <v>45284</v>
      </c>
      <c r="F604" s="110">
        <f t="shared" si="573"/>
        <v>45307</v>
      </c>
      <c r="G604" s="110">
        <f t="shared" si="574"/>
        <v>45309</v>
      </c>
      <c r="H604" s="110">
        <f t="shared" si="575"/>
        <v>45311</v>
      </c>
      <c r="I604" s="110">
        <f t="shared" si="569"/>
        <v>45324</v>
      </c>
      <c r="J604" s="110"/>
    </row>
    <row r="605" spans="1:10" hidden="1" x14ac:dyDescent="0.2">
      <c r="A605" s="109">
        <v>52</v>
      </c>
      <c r="B605" s="1" t="s">
        <v>1566</v>
      </c>
      <c r="C605" s="114">
        <f t="shared" ref="C605" si="584">E605-7</f>
        <v>45284</v>
      </c>
      <c r="D605" s="163">
        <f t="shared" ref="D605" si="585">E605-2</f>
        <v>45289</v>
      </c>
      <c r="E605" s="110">
        <f t="shared" si="452"/>
        <v>45291</v>
      </c>
      <c r="F605" s="110">
        <f t="shared" si="573"/>
        <v>45314</v>
      </c>
      <c r="G605" s="110">
        <f t="shared" si="574"/>
        <v>45316</v>
      </c>
      <c r="H605" s="110">
        <f t="shared" si="575"/>
        <v>45318</v>
      </c>
      <c r="I605" s="110">
        <f t="shared" si="569"/>
        <v>45331</v>
      </c>
      <c r="J605" s="110"/>
    </row>
    <row r="606" spans="1:10" hidden="1" x14ac:dyDescent="0.2">
      <c r="A606" s="109">
        <v>1</v>
      </c>
      <c r="B606" s="1" t="s">
        <v>1572</v>
      </c>
      <c r="C606" s="114">
        <f t="shared" ref="C606" si="586">E606-7</f>
        <v>45290</v>
      </c>
      <c r="D606" s="163">
        <f t="shared" ref="D606" si="587">E606-2</f>
        <v>45295</v>
      </c>
      <c r="E606" s="110">
        <v>45297</v>
      </c>
      <c r="F606" s="110">
        <f t="shared" ref="F606" si="588">E606+23</f>
        <v>45320</v>
      </c>
      <c r="G606" s="110">
        <f t="shared" si="574"/>
        <v>45322</v>
      </c>
      <c r="H606" s="110">
        <f t="shared" si="575"/>
        <v>45324</v>
      </c>
      <c r="I606" s="110">
        <f t="shared" si="569"/>
        <v>45337</v>
      </c>
      <c r="J606" s="110"/>
    </row>
    <row r="607" spans="1:10" hidden="1" x14ac:dyDescent="0.2">
      <c r="A607" s="109">
        <v>2</v>
      </c>
      <c r="B607" s="1" t="s">
        <v>1583</v>
      </c>
      <c r="C607" s="114">
        <f t="shared" ref="C607" si="589">E607-7</f>
        <v>45299</v>
      </c>
      <c r="D607" s="163">
        <f t="shared" ref="D607" si="590">E607-2</f>
        <v>45304</v>
      </c>
      <c r="E607" s="110">
        <f>E606+9</f>
        <v>45306</v>
      </c>
      <c r="F607" s="110">
        <f t="shared" ref="F607" si="591">E607+23</f>
        <v>45329</v>
      </c>
      <c r="G607" s="110">
        <f>E607+28</f>
        <v>45334</v>
      </c>
      <c r="H607" s="110">
        <f t="shared" ref="H607:H620" si="592">E607+31</f>
        <v>45337</v>
      </c>
      <c r="I607" s="110">
        <f t="shared" ref="I607:I620" si="593">E607+35</f>
        <v>45341</v>
      </c>
      <c r="J607" s="110"/>
    </row>
    <row r="608" spans="1:10" hidden="1" x14ac:dyDescent="0.2">
      <c r="A608" s="109">
        <v>3</v>
      </c>
      <c r="B608" s="1" t="s">
        <v>1592</v>
      </c>
      <c r="C608" s="114">
        <f t="shared" ref="C608" si="594">E608-7</f>
        <v>45306</v>
      </c>
      <c r="D608" s="163">
        <f t="shared" ref="D608" si="595">E608-2</f>
        <v>45311</v>
      </c>
      <c r="E608" s="110">
        <f t="shared" si="452"/>
        <v>45313</v>
      </c>
      <c r="F608" s="110">
        <f t="shared" ref="F608" si="596">E608+23</f>
        <v>45336</v>
      </c>
      <c r="G608" s="110">
        <f>E608+28</f>
        <v>45341</v>
      </c>
      <c r="H608" s="110">
        <f t="shared" si="592"/>
        <v>45344</v>
      </c>
      <c r="I608" s="110">
        <f t="shared" si="593"/>
        <v>45348</v>
      </c>
      <c r="J608" s="110"/>
    </row>
    <row r="609" spans="1:10" hidden="1" x14ac:dyDescent="0.2">
      <c r="A609" s="109">
        <v>4</v>
      </c>
      <c r="B609" s="1" t="s">
        <v>1598</v>
      </c>
      <c r="C609" s="114">
        <f t="shared" ref="C609" si="597">E609-7</f>
        <v>45313</v>
      </c>
      <c r="D609" s="163">
        <f t="shared" ref="D609" si="598">E609-2</f>
        <v>45318</v>
      </c>
      <c r="E609" s="110">
        <f t="shared" si="452"/>
        <v>45320</v>
      </c>
      <c r="F609" s="110">
        <f>E609+23</f>
        <v>45343</v>
      </c>
      <c r="G609" s="110">
        <f t="shared" ref="G609:G620" si="599">E609+26</f>
        <v>45346</v>
      </c>
      <c r="H609" s="110">
        <f t="shared" si="592"/>
        <v>45351</v>
      </c>
      <c r="I609" s="110">
        <f t="shared" si="593"/>
        <v>45355</v>
      </c>
      <c r="J609" s="110"/>
    </row>
    <row r="610" spans="1:10" hidden="1" x14ac:dyDescent="0.2">
      <c r="A610" s="109">
        <v>6</v>
      </c>
      <c r="B610" s="1" t="s">
        <v>1605</v>
      </c>
      <c r="C610" s="114">
        <f t="shared" ref="C610" si="600">E610-7</f>
        <v>45323</v>
      </c>
      <c r="D610" s="163">
        <f t="shared" ref="D610" si="601">E610-2</f>
        <v>45328</v>
      </c>
      <c r="E610" s="110">
        <f>E609+10</f>
        <v>45330</v>
      </c>
      <c r="F610" s="110">
        <f t="shared" ref="F610" si="602">E610+23</f>
        <v>45353</v>
      </c>
      <c r="G610" s="110">
        <f t="shared" si="599"/>
        <v>45356</v>
      </c>
      <c r="H610" s="110">
        <f t="shared" si="592"/>
        <v>45361</v>
      </c>
      <c r="I610" s="110">
        <f t="shared" si="593"/>
        <v>45365</v>
      </c>
      <c r="J610" s="110"/>
    </row>
    <row r="611" spans="1:10" hidden="1" x14ac:dyDescent="0.2">
      <c r="A611" s="109">
        <v>7</v>
      </c>
      <c r="B611" s="1" t="s">
        <v>1615</v>
      </c>
      <c r="C611" s="114">
        <f t="shared" ref="C611" si="603">E611-7</f>
        <v>45333</v>
      </c>
      <c r="D611" s="163">
        <f t="shared" ref="D611" si="604">E611-2</f>
        <v>45338</v>
      </c>
      <c r="E611" s="110">
        <f>E610+10</f>
        <v>45340</v>
      </c>
      <c r="F611" s="110">
        <f t="shared" ref="F611" si="605">E611+23</f>
        <v>45363</v>
      </c>
      <c r="G611" s="110">
        <f t="shared" si="599"/>
        <v>45366</v>
      </c>
      <c r="H611" s="110">
        <f t="shared" si="592"/>
        <v>45371</v>
      </c>
      <c r="I611" s="110">
        <f t="shared" si="593"/>
        <v>45375</v>
      </c>
      <c r="J611" s="110"/>
    </row>
    <row r="612" spans="1:10" hidden="1" x14ac:dyDescent="0.2">
      <c r="A612" s="109">
        <v>8</v>
      </c>
      <c r="B612" s="1" t="s">
        <v>1648</v>
      </c>
      <c r="C612" s="114">
        <f t="shared" ref="C612" si="606">E612-7</f>
        <v>45336</v>
      </c>
      <c r="D612" s="163">
        <f t="shared" ref="D612" si="607">E612-2</f>
        <v>45341</v>
      </c>
      <c r="E612" s="110">
        <f>E611+3</f>
        <v>45343</v>
      </c>
      <c r="F612" s="110">
        <f t="shared" ref="F612" si="608">E612+23</f>
        <v>45366</v>
      </c>
      <c r="G612" s="110">
        <f t="shared" si="599"/>
        <v>45369</v>
      </c>
      <c r="H612" s="110">
        <f t="shared" si="592"/>
        <v>45374</v>
      </c>
      <c r="I612" s="110">
        <f t="shared" si="593"/>
        <v>45378</v>
      </c>
      <c r="J612" s="110"/>
    </row>
    <row r="613" spans="1:10" hidden="1" x14ac:dyDescent="0.2">
      <c r="A613" s="109">
        <v>9</v>
      </c>
      <c r="B613" s="1" t="s">
        <v>1640</v>
      </c>
      <c r="C613" s="114">
        <f t="shared" ref="C613" si="609">E613-7</f>
        <v>45343</v>
      </c>
      <c r="D613" s="163">
        <f t="shared" ref="D613" si="610">E613-2</f>
        <v>45348</v>
      </c>
      <c r="E613" s="110">
        <f t="shared" si="452"/>
        <v>45350</v>
      </c>
      <c r="F613" s="110">
        <f t="shared" ref="F613" si="611">E613+23</f>
        <v>45373</v>
      </c>
      <c r="G613" s="110">
        <f t="shared" si="599"/>
        <v>45376</v>
      </c>
      <c r="H613" s="110">
        <f t="shared" si="592"/>
        <v>45381</v>
      </c>
      <c r="I613" s="110">
        <f t="shared" si="593"/>
        <v>45385</v>
      </c>
      <c r="J613" s="110"/>
    </row>
    <row r="614" spans="1:10" hidden="1" x14ac:dyDescent="0.2">
      <c r="A614" s="109">
        <v>10</v>
      </c>
      <c r="B614" s="1" t="s">
        <v>1649</v>
      </c>
      <c r="C614" s="114">
        <f t="shared" ref="C614" si="612">E614-7</f>
        <v>45350</v>
      </c>
      <c r="D614" s="163">
        <f t="shared" ref="D614" si="613">E614-2</f>
        <v>45355</v>
      </c>
      <c r="E614" s="110">
        <f t="shared" si="452"/>
        <v>45357</v>
      </c>
      <c r="F614" s="110">
        <f t="shared" ref="F614" si="614">E614+23</f>
        <v>45380</v>
      </c>
      <c r="G614" s="110">
        <f t="shared" si="599"/>
        <v>45383</v>
      </c>
      <c r="H614" s="110">
        <f t="shared" si="592"/>
        <v>45388</v>
      </c>
      <c r="I614" s="110">
        <f t="shared" si="593"/>
        <v>45392</v>
      </c>
      <c r="J614" s="110"/>
    </row>
    <row r="615" spans="1:10" hidden="1" x14ac:dyDescent="0.2">
      <c r="A615" s="109">
        <v>11</v>
      </c>
      <c r="B615" s="1" t="s">
        <v>1664</v>
      </c>
      <c r="C615" s="114">
        <f t="shared" ref="C615" si="615">E615-7</f>
        <v>45359</v>
      </c>
      <c r="D615" s="163">
        <f t="shared" ref="D615" si="616">E615-2</f>
        <v>45364</v>
      </c>
      <c r="E615" s="110">
        <f>E614+9</f>
        <v>45366</v>
      </c>
      <c r="F615" s="110">
        <f t="shared" ref="F615" si="617">E615+23</f>
        <v>45389</v>
      </c>
      <c r="G615" s="110">
        <f t="shared" si="599"/>
        <v>45392</v>
      </c>
      <c r="H615" s="110">
        <f t="shared" si="592"/>
        <v>45397</v>
      </c>
      <c r="I615" s="110">
        <f t="shared" si="593"/>
        <v>45401</v>
      </c>
      <c r="J615" s="110"/>
    </row>
    <row r="616" spans="1:10" hidden="1" x14ac:dyDescent="0.2">
      <c r="A616" s="109">
        <v>12</v>
      </c>
      <c r="B616" s="1" t="s">
        <v>1670</v>
      </c>
      <c r="C616" s="114">
        <f t="shared" ref="C616" si="618">E616-7</f>
        <v>45364</v>
      </c>
      <c r="D616" s="163">
        <f t="shared" ref="D616" si="619">E616-2</f>
        <v>45369</v>
      </c>
      <c r="E616" s="110">
        <f>E615+5</f>
        <v>45371</v>
      </c>
      <c r="F616" s="110">
        <f t="shared" ref="F616" si="620">E616+23</f>
        <v>45394</v>
      </c>
      <c r="G616" s="110">
        <f t="shared" si="599"/>
        <v>45397</v>
      </c>
      <c r="H616" s="110">
        <f t="shared" si="592"/>
        <v>45402</v>
      </c>
      <c r="I616" s="110">
        <f t="shared" si="593"/>
        <v>45406</v>
      </c>
      <c r="J616" s="110"/>
    </row>
    <row r="617" spans="1:10" hidden="1" x14ac:dyDescent="0.2">
      <c r="A617" s="109">
        <v>13</v>
      </c>
      <c r="B617" s="1" t="s">
        <v>1680</v>
      </c>
      <c r="C617" s="114">
        <f t="shared" ref="C617" si="621">E617-7</f>
        <v>45371</v>
      </c>
      <c r="D617" s="163">
        <f t="shared" ref="D617" si="622">E617-2</f>
        <v>45376</v>
      </c>
      <c r="E617" s="110">
        <f t="shared" si="452"/>
        <v>45378</v>
      </c>
      <c r="F617" s="110">
        <f t="shared" ref="F617" si="623">E617+23</f>
        <v>45401</v>
      </c>
      <c r="G617" s="110">
        <f t="shared" si="599"/>
        <v>45404</v>
      </c>
      <c r="H617" s="110">
        <f t="shared" si="592"/>
        <v>45409</v>
      </c>
      <c r="I617" s="110">
        <f t="shared" si="593"/>
        <v>45413</v>
      </c>
      <c r="J617" s="110"/>
    </row>
    <row r="618" spans="1:10" hidden="1" x14ac:dyDescent="0.2">
      <c r="A618" s="109">
        <v>14</v>
      </c>
      <c r="B618" s="1" t="s">
        <v>1686</v>
      </c>
      <c r="C618" s="114">
        <f t="shared" ref="C618" si="624">E618-7</f>
        <v>45378</v>
      </c>
      <c r="D618" s="163">
        <f t="shared" ref="D618" si="625">E618-2</f>
        <v>45383</v>
      </c>
      <c r="E618" s="110">
        <f t="shared" si="452"/>
        <v>45385</v>
      </c>
      <c r="F618" s="110">
        <f>E618+23</f>
        <v>45408</v>
      </c>
      <c r="G618" s="110">
        <f t="shared" si="599"/>
        <v>45411</v>
      </c>
      <c r="H618" s="110">
        <f t="shared" si="592"/>
        <v>45416</v>
      </c>
      <c r="I618" s="110">
        <f t="shared" si="593"/>
        <v>45420</v>
      </c>
      <c r="J618" s="110"/>
    </row>
    <row r="619" spans="1:10" hidden="1" x14ac:dyDescent="0.2">
      <c r="A619" s="109">
        <v>15</v>
      </c>
      <c r="B619" s="1" t="s">
        <v>1699</v>
      </c>
      <c r="C619" s="114">
        <f t="shared" ref="C619" si="626">E619-7</f>
        <v>45391</v>
      </c>
      <c r="D619" s="163">
        <f t="shared" ref="D619" si="627">E619-2</f>
        <v>45396</v>
      </c>
      <c r="E619" s="110">
        <f>E618+13</f>
        <v>45398</v>
      </c>
      <c r="F619" s="110">
        <f>E619+23</f>
        <v>45421</v>
      </c>
      <c r="G619" s="110">
        <f t="shared" si="599"/>
        <v>45424</v>
      </c>
      <c r="H619" s="110">
        <f t="shared" si="592"/>
        <v>45429</v>
      </c>
      <c r="I619" s="110">
        <f t="shared" si="593"/>
        <v>45433</v>
      </c>
      <c r="J619" s="110"/>
    </row>
    <row r="620" spans="1:10" hidden="1" x14ac:dyDescent="0.2">
      <c r="A620" s="109">
        <v>16</v>
      </c>
      <c r="B620" s="1" t="s">
        <v>1707</v>
      </c>
      <c r="C620" s="155">
        <f t="shared" ref="C620" si="628">E620-7</f>
        <v>45397</v>
      </c>
      <c r="D620" s="170">
        <f t="shared" ref="D620" si="629">E620-2</f>
        <v>45402</v>
      </c>
      <c r="E620" s="143">
        <f>E619+6</f>
        <v>45404</v>
      </c>
      <c r="F620" s="143">
        <f>E620+23</f>
        <v>45427</v>
      </c>
      <c r="G620" s="143">
        <f t="shared" si="599"/>
        <v>45430</v>
      </c>
      <c r="H620" s="143">
        <f t="shared" si="592"/>
        <v>45435</v>
      </c>
      <c r="I620" s="143">
        <f t="shared" si="593"/>
        <v>45439</v>
      </c>
      <c r="J620" s="143"/>
    </row>
    <row r="621" spans="1:10" hidden="1" x14ac:dyDescent="0.2">
      <c r="A621" s="109">
        <v>17</v>
      </c>
      <c r="B621" s="1" t="s">
        <v>1715</v>
      </c>
      <c r="C621" s="114">
        <f t="shared" ref="C621" si="630">E621-7</f>
        <v>45404</v>
      </c>
      <c r="D621" s="163">
        <f t="shared" ref="D621" si="631">E621-2</f>
        <v>45409</v>
      </c>
      <c r="E621" s="110">
        <f t="shared" si="452"/>
        <v>45411</v>
      </c>
      <c r="F621" s="110">
        <f t="shared" ref="F621:F627" si="632">E621+31</f>
        <v>45442</v>
      </c>
      <c r="G621" s="110">
        <f t="shared" ref="G621:G649" si="633">E621+29</f>
        <v>45440</v>
      </c>
      <c r="H621" s="110">
        <f t="shared" ref="H621:H649" si="634">E621+34</f>
        <v>45445</v>
      </c>
      <c r="I621" s="110">
        <f t="shared" ref="I621:I649" si="635">E621+37</f>
        <v>45448</v>
      </c>
      <c r="J621" s="110"/>
    </row>
    <row r="622" spans="1:10" hidden="1" x14ac:dyDescent="0.2">
      <c r="A622" s="109">
        <v>18</v>
      </c>
      <c r="B622" s="1" t="s">
        <v>1723</v>
      </c>
      <c r="C622" s="114">
        <f t="shared" ref="C622" si="636">E622-7</f>
        <v>45411</v>
      </c>
      <c r="D622" s="163">
        <f t="shared" ref="D622" si="637">E622-2</f>
        <v>45416</v>
      </c>
      <c r="E622" s="110">
        <f t="shared" si="452"/>
        <v>45418</v>
      </c>
      <c r="F622" s="110">
        <f t="shared" si="632"/>
        <v>45449</v>
      </c>
      <c r="G622" s="110">
        <f t="shared" si="633"/>
        <v>45447</v>
      </c>
      <c r="H622" s="110">
        <f t="shared" si="634"/>
        <v>45452</v>
      </c>
      <c r="I622" s="110">
        <f t="shared" si="635"/>
        <v>45455</v>
      </c>
      <c r="J622" s="110"/>
    </row>
    <row r="623" spans="1:10" hidden="1" x14ac:dyDescent="0.2">
      <c r="A623" s="109">
        <v>19</v>
      </c>
      <c r="B623" s="1" t="s">
        <v>1724</v>
      </c>
      <c r="C623" s="114">
        <f t="shared" ref="C623" si="638">E623-7</f>
        <v>45418</v>
      </c>
      <c r="D623" s="163">
        <f t="shared" ref="D623" si="639">E623-2</f>
        <v>45423</v>
      </c>
      <c r="E623" s="110">
        <f t="shared" si="452"/>
        <v>45425</v>
      </c>
      <c r="F623" s="110">
        <f t="shared" si="632"/>
        <v>45456</v>
      </c>
      <c r="G623" s="110">
        <f t="shared" si="633"/>
        <v>45454</v>
      </c>
      <c r="H623" s="110">
        <f t="shared" si="634"/>
        <v>45459</v>
      </c>
      <c r="I623" s="110">
        <f t="shared" si="635"/>
        <v>45462</v>
      </c>
      <c r="J623" s="110"/>
    </row>
    <row r="624" spans="1:10" hidden="1" x14ac:dyDescent="0.2">
      <c r="A624" s="109">
        <v>20</v>
      </c>
      <c r="B624" s="1" t="s">
        <v>1731</v>
      </c>
      <c r="C624" s="114">
        <f t="shared" ref="C624" si="640">E624-7</f>
        <v>45425</v>
      </c>
      <c r="D624" s="163">
        <f t="shared" ref="D624" si="641">E624-2</f>
        <v>45430</v>
      </c>
      <c r="E624" s="110">
        <f t="shared" si="452"/>
        <v>45432</v>
      </c>
      <c r="F624" s="110">
        <f t="shared" si="632"/>
        <v>45463</v>
      </c>
      <c r="G624" s="110">
        <f t="shared" si="633"/>
        <v>45461</v>
      </c>
      <c r="H624" s="110">
        <f t="shared" si="634"/>
        <v>45466</v>
      </c>
      <c r="I624" s="110">
        <f t="shared" si="635"/>
        <v>45469</v>
      </c>
      <c r="J624" s="110"/>
    </row>
    <row r="625" spans="1:10" hidden="1" x14ac:dyDescent="0.2">
      <c r="A625" s="109">
        <v>21</v>
      </c>
      <c r="B625" s="1" t="s">
        <v>1739</v>
      </c>
      <c r="C625" s="114">
        <f t="shared" ref="C625" si="642">E625-7</f>
        <v>45432</v>
      </c>
      <c r="D625" s="163">
        <f t="shared" ref="D625" si="643">E625-2</f>
        <v>45437</v>
      </c>
      <c r="E625" s="110">
        <f t="shared" si="452"/>
        <v>45439</v>
      </c>
      <c r="F625" s="110">
        <f t="shared" si="632"/>
        <v>45470</v>
      </c>
      <c r="G625" s="110">
        <f t="shared" si="633"/>
        <v>45468</v>
      </c>
      <c r="H625" s="110">
        <f t="shared" si="634"/>
        <v>45473</v>
      </c>
      <c r="I625" s="110">
        <f t="shared" si="635"/>
        <v>45476</v>
      </c>
      <c r="J625" s="110"/>
    </row>
    <row r="626" spans="1:10" hidden="1" x14ac:dyDescent="0.2">
      <c r="A626" s="109">
        <v>22</v>
      </c>
      <c r="B626" s="1" t="s">
        <v>1746</v>
      </c>
      <c r="C626" s="114">
        <f t="shared" ref="C626" si="644">E626-7</f>
        <v>45439</v>
      </c>
      <c r="D626" s="163">
        <f t="shared" ref="D626" si="645">E626-2</f>
        <v>45444</v>
      </c>
      <c r="E626" s="110">
        <f t="shared" si="452"/>
        <v>45446</v>
      </c>
      <c r="F626" s="110">
        <f t="shared" si="632"/>
        <v>45477</v>
      </c>
      <c r="G626" s="110">
        <f t="shared" si="633"/>
        <v>45475</v>
      </c>
      <c r="H626" s="110">
        <f t="shared" si="634"/>
        <v>45480</v>
      </c>
      <c r="I626" s="110">
        <f t="shared" si="635"/>
        <v>45483</v>
      </c>
      <c r="J626" s="110"/>
    </row>
    <row r="627" spans="1:10" hidden="1" x14ac:dyDescent="0.2">
      <c r="A627" s="109">
        <v>23</v>
      </c>
      <c r="B627" s="1" t="s">
        <v>1753</v>
      </c>
      <c r="C627" s="114">
        <f t="shared" ref="C627" si="646">E627-7</f>
        <v>45446</v>
      </c>
      <c r="D627" s="163">
        <f t="shared" ref="D627" si="647">E627-2</f>
        <v>45451</v>
      </c>
      <c r="E627" s="110">
        <f t="shared" si="452"/>
        <v>45453</v>
      </c>
      <c r="F627" s="110">
        <f t="shared" si="632"/>
        <v>45484</v>
      </c>
      <c r="G627" s="110">
        <f t="shared" si="633"/>
        <v>45482</v>
      </c>
      <c r="H627" s="110">
        <f t="shared" si="634"/>
        <v>45487</v>
      </c>
      <c r="I627" s="110">
        <f t="shared" si="635"/>
        <v>45490</v>
      </c>
      <c r="J627" s="110"/>
    </row>
    <row r="628" spans="1:10" hidden="1" x14ac:dyDescent="0.2">
      <c r="A628" s="109">
        <v>24</v>
      </c>
      <c r="B628" s="1" t="s">
        <v>1760</v>
      </c>
      <c r="C628" s="114">
        <f t="shared" ref="C628" si="648">E628-7</f>
        <v>45451</v>
      </c>
      <c r="D628" s="163">
        <f t="shared" ref="D628" si="649">E628-2</f>
        <v>45456</v>
      </c>
      <c r="E628" s="110">
        <f>E627+5</f>
        <v>45458</v>
      </c>
      <c r="F628" s="110">
        <f t="shared" ref="F628" si="650">E628+31</f>
        <v>45489</v>
      </c>
      <c r="G628" s="110">
        <f t="shared" si="633"/>
        <v>45487</v>
      </c>
      <c r="H628" s="110">
        <f t="shared" si="634"/>
        <v>45492</v>
      </c>
      <c r="I628" s="110">
        <f t="shared" si="635"/>
        <v>45495</v>
      </c>
      <c r="J628" s="110"/>
    </row>
    <row r="629" spans="1:10" hidden="1" x14ac:dyDescent="0.2">
      <c r="A629" s="109">
        <v>25</v>
      </c>
      <c r="B629" s="1" t="s">
        <v>1768</v>
      </c>
      <c r="C629" s="114">
        <f t="shared" ref="C629" si="651">E629-7</f>
        <v>45458</v>
      </c>
      <c r="D629" s="163">
        <f t="shared" ref="D629" si="652">E629-2</f>
        <v>45463</v>
      </c>
      <c r="E629" s="110">
        <f t="shared" si="452"/>
        <v>45465</v>
      </c>
      <c r="F629" s="110">
        <f t="shared" ref="F629" si="653">E629+31</f>
        <v>45496</v>
      </c>
      <c r="G629" s="110">
        <f t="shared" si="633"/>
        <v>45494</v>
      </c>
      <c r="H629" s="110">
        <f t="shared" si="634"/>
        <v>45499</v>
      </c>
      <c r="I629" s="110">
        <f t="shared" si="635"/>
        <v>45502</v>
      </c>
      <c r="J629" s="110"/>
    </row>
    <row r="630" spans="1:10" hidden="1" x14ac:dyDescent="0.2">
      <c r="A630" s="109">
        <v>26</v>
      </c>
      <c r="B630" s="1" t="s">
        <v>1774</v>
      </c>
      <c r="C630" s="114">
        <f t="shared" ref="C630" si="654">E630-7</f>
        <v>45465</v>
      </c>
      <c r="D630" s="163">
        <f t="shared" ref="D630" si="655">E630-2</f>
        <v>45470</v>
      </c>
      <c r="E630" s="110">
        <f t="shared" si="452"/>
        <v>45472</v>
      </c>
      <c r="F630" s="110">
        <f t="shared" ref="F630" si="656">E630+31</f>
        <v>45503</v>
      </c>
      <c r="G630" s="110">
        <f t="shared" si="633"/>
        <v>45501</v>
      </c>
      <c r="H630" s="110">
        <f t="shared" si="634"/>
        <v>45506</v>
      </c>
      <c r="I630" s="110">
        <f t="shared" si="635"/>
        <v>45509</v>
      </c>
      <c r="J630" s="110"/>
    </row>
    <row r="631" spans="1:10" hidden="1" x14ac:dyDescent="0.2">
      <c r="A631" s="109">
        <v>27</v>
      </c>
      <c r="B631" s="1" t="s">
        <v>1780</v>
      </c>
      <c r="C631" s="114">
        <f t="shared" ref="C631" si="657">E631-7</f>
        <v>45472</v>
      </c>
      <c r="D631" s="163">
        <f>E631+3</f>
        <v>45482</v>
      </c>
      <c r="E631" s="110">
        <f t="shared" si="452"/>
        <v>45479</v>
      </c>
      <c r="F631" s="110">
        <f t="shared" ref="F631" si="658">E631+31</f>
        <v>45510</v>
      </c>
      <c r="G631" s="110">
        <f t="shared" si="633"/>
        <v>45508</v>
      </c>
      <c r="H631" s="110">
        <f t="shared" si="634"/>
        <v>45513</v>
      </c>
      <c r="I631" s="110">
        <f t="shared" si="635"/>
        <v>45516</v>
      </c>
      <c r="J631" s="110"/>
    </row>
    <row r="632" spans="1:10" hidden="1" x14ac:dyDescent="0.2">
      <c r="A632" s="109">
        <v>28</v>
      </c>
      <c r="B632" s="1" t="s">
        <v>1787</v>
      </c>
      <c r="C632" s="114">
        <f t="shared" ref="C632" si="659">E632-7</f>
        <v>45479</v>
      </c>
      <c r="D632" s="163">
        <f>E632+3</f>
        <v>45489</v>
      </c>
      <c r="E632" s="110">
        <f t="shared" si="452"/>
        <v>45486</v>
      </c>
      <c r="F632" s="110">
        <f t="shared" ref="F632" si="660">E632+31</f>
        <v>45517</v>
      </c>
      <c r="G632" s="110">
        <f t="shared" si="633"/>
        <v>45515</v>
      </c>
      <c r="H632" s="110">
        <f t="shared" si="634"/>
        <v>45520</v>
      </c>
      <c r="I632" s="110">
        <f t="shared" si="635"/>
        <v>45523</v>
      </c>
      <c r="J632" s="110"/>
    </row>
    <row r="633" spans="1:10" hidden="1" x14ac:dyDescent="0.2">
      <c r="A633" s="109">
        <v>29</v>
      </c>
      <c r="B633" s="1" t="s">
        <v>1796</v>
      </c>
      <c r="C633" s="114">
        <f t="shared" ref="C633" si="661">E633-7</f>
        <v>45486</v>
      </c>
      <c r="D633" s="163">
        <f>E633+3</f>
        <v>45496</v>
      </c>
      <c r="E633" s="110">
        <f t="shared" si="452"/>
        <v>45493</v>
      </c>
      <c r="F633" s="110">
        <f t="shared" ref="F633" si="662">E633+31</f>
        <v>45524</v>
      </c>
      <c r="G633" s="110">
        <f t="shared" si="633"/>
        <v>45522</v>
      </c>
      <c r="H633" s="110">
        <f t="shared" si="634"/>
        <v>45527</v>
      </c>
      <c r="I633" s="110">
        <f t="shared" si="635"/>
        <v>45530</v>
      </c>
      <c r="J633" s="110"/>
    </row>
    <row r="634" spans="1:10" hidden="1" x14ac:dyDescent="0.2">
      <c r="A634" s="109">
        <v>30</v>
      </c>
      <c r="B634" s="1" t="s">
        <v>1804</v>
      </c>
      <c r="C634" s="114">
        <f t="shared" ref="C634" si="663">E634-7</f>
        <v>45493</v>
      </c>
      <c r="D634" s="163">
        <f>E634+3</f>
        <v>45503</v>
      </c>
      <c r="E634" s="110">
        <f t="shared" si="452"/>
        <v>45500</v>
      </c>
      <c r="F634" s="110">
        <f t="shared" ref="F634" si="664">E634+31</f>
        <v>45531</v>
      </c>
      <c r="G634" s="110">
        <f t="shared" si="633"/>
        <v>45529</v>
      </c>
      <c r="H634" s="110">
        <f t="shared" si="634"/>
        <v>45534</v>
      </c>
      <c r="I634" s="110">
        <f t="shared" si="635"/>
        <v>45537</v>
      </c>
      <c r="J634" s="110"/>
    </row>
    <row r="635" spans="1:10" hidden="1" x14ac:dyDescent="0.2">
      <c r="A635" s="109">
        <v>31</v>
      </c>
      <c r="B635" s="1" t="s">
        <v>1809</v>
      </c>
      <c r="C635" s="114">
        <f t="shared" ref="C635" si="665">E635-7</f>
        <v>45500</v>
      </c>
      <c r="D635" s="163">
        <f>E635+3</f>
        <v>45510</v>
      </c>
      <c r="E635" s="110">
        <f t="shared" si="452"/>
        <v>45507</v>
      </c>
      <c r="F635" s="110">
        <f t="shared" ref="F635" si="666">E635+31</f>
        <v>45538</v>
      </c>
      <c r="G635" s="110">
        <f t="shared" si="633"/>
        <v>45536</v>
      </c>
      <c r="H635" s="110">
        <f t="shared" si="634"/>
        <v>45541</v>
      </c>
      <c r="I635" s="110">
        <f t="shared" si="635"/>
        <v>45544</v>
      </c>
      <c r="J635" s="110"/>
    </row>
    <row r="636" spans="1:10" hidden="1" x14ac:dyDescent="0.2">
      <c r="A636" s="109">
        <v>32</v>
      </c>
      <c r="B636" s="1" t="s">
        <v>1818</v>
      </c>
      <c r="C636" s="114">
        <f t="shared" ref="C636:C637" si="667">E636-7</f>
        <v>45507</v>
      </c>
      <c r="D636" s="163">
        <f t="shared" ref="D636:D637" si="668">E636+3</f>
        <v>45517</v>
      </c>
      <c r="E636" s="110">
        <f t="shared" si="452"/>
        <v>45514</v>
      </c>
      <c r="F636" s="110">
        <f t="shared" ref="F636:F637" si="669">E636+31</f>
        <v>45545</v>
      </c>
      <c r="G636" s="110">
        <f t="shared" si="633"/>
        <v>45543</v>
      </c>
      <c r="H636" s="110">
        <f t="shared" si="634"/>
        <v>45548</v>
      </c>
      <c r="I636" s="110">
        <f t="shared" si="635"/>
        <v>45551</v>
      </c>
      <c r="J636" s="110"/>
    </row>
    <row r="637" spans="1:10" hidden="1" x14ac:dyDescent="0.2">
      <c r="A637" s="109">
        <v>33</v>
      </c>
      <c r="B637" s="1" t="s">
        <v>1819</v>
      </c>
      <c r="C637" s="114">
        <f t="shared" si="667"/>
        <v>45514</v>
      </c>
      <c r="D637" s="163">
        <f t="shared" si="668"/>
        <v>45524</v>
      </c>
      <c r="E637" s="110">
        <f t="shared" ref="E637:E653" si="670">E636+7</f>
        <v>45521</v>
      </c>
      <c r="F637" s="110">
        <f t="shared" si="669"/>
        <v>45552</v>
      </c>
      <c r="G637" s="110">
        <f t="shared" si="633"/>
        <v>45550</v>
      </c>
      <c r="H637" s="110">
        <f t="shared" si="634"/>
        <v>45555</v>
      </c>
      <c r="I637" s="110">
        <f t="shared" si="635"/>
        <v>45558</v>
      </c>
      <c r="J637" s="110"/>
    </row>
    <row r="638" spans="1:10" hidden="1" x14ac:dyDescent="0.2">
      <c r="A638" s="109">
        <v>34</v>
      </c>
      <c r="B638" s="1" t="s">
        <v>1827</v>
      </c>
      <c r="C638" s="114">
        <f t="shared" ref="C638" si="671">E638-7</f>
        <v>45521</v>
      </c>
      <c r="D638" s="163">
        <f t="shared" ref="D638" si="672">E638+3</f>
        <v>45531</v>
      </c>
      <c r="E638" s="110">
        <f t="shared" si="670"/>
        <v>45528</v>
      </c>
      <c r="F638" s="110">
        <f t="shared" ref="F638" si="673">E638+31</f>
        <v>45559</v>
      </c>
      <c r="G638" s="110">
        <f t="shared" si="633"/>
        <v>45557</v>
      </c>
      <c r="H638" s="110">
        <f t="shared" si="634"/>
        <v>45562</v>
      </c>
      <c r="I638" s="110">
        <f t="shared" si="635"/>
        <v>45565</v>
      </c>
      <c r="J638" s="110"/>
    </row>
    <row r="639" spans="1:10" hidden="1" x14ac:dyDescent="0.2">
      <c r="A639" s="109">
        <v>35</v>
      </c>
      <c r="B639" s="1" t="s">
        <v>1839</v>
      </c>
      <c r="C639" s="114">
        <f t="shared" ref="C639" si="674">E639-7</f>
        <v>45528</v>
      </c>
      <c r="D639" s="163">
        <f t="shared" ref="D639" si="675">E639+3</f>
        <v>45538</v>
      </c>
      <c r="E639" s="110">
        <f t="shared" si="670"/>
        <v>45535</v>
      </c>
      <c r="F639" s="110">
        <f t="shared" ref="F639" si="676">E639+31</f>
        <v>45566</v>
      </c>
      <c r="G639" s="110">
        <f t="shared" si="633"/>
        <v>45564</v>
      </c>
      <c r="H639" s="110">
        <f t="shared" si="634"/>
        <v>45569</v>
      </c>
      <c r="I639" s="110">
        <f t="shared" si="635"/>
        <v>45572</v>
      </c>
      <c r="J639" s="110"/>
    </row>
    <row r="640" spans="1:10" hidden="1" x14ac:dyDescent="0.2">
      <c r="A640" s="109">
        <v>36</v>
      </c>
      <c r="B640" s="1" t="s">
        <v>1874</v>
      </c>
      <c r="C640" s="114">
        <f t="shared" ref="C640" si="677">E640-7</f>
        <v>45535</v>
      </c>
      <c r="D640" s="163">
        <f t="shared" ref="D640" si="678">E640+3</f>
        <v>45545</v>
      </c>
      <c r="E640" s="110">
        <f t="shared" si="670"/>
        <v>45542</v>
      </c>
      <c r="F640" s="110">
        <f t="shared" ref="F640" si="679">E640+31</f>
        <v>45573</v>
      </c>
      <c r="G640" s="110">
        <f t="shared" si="633"/>
        <v>45571</v>
      </c>
      <c r="H640" s="110">
        <f t="shared" si="634"/>
        <v>45576</v>
      </c>
      <c r="I640" s="110">
        <f t="shared" si="635"/>
        <v>45579</v>
      </c>
      <c r="J640" s="110"/>
    </row>
    <row r="641" spans="1:10" hidden="1" x14ac:dyDescent="0.2">
      <c r="A641" s="109">
        <v>37</v>
      </c>
      <c r="B641" s="1" t="s">
        <v>1853</v>
      </c>
      <c r="C641" s="114">
        <f t="shared" ref="C641" si="680">E641-7</f>
        <v>45542</v>
      </c>
      <c r="D641" s="163">
        <f t="shared" ref="D641" si="681">E641+3</f>
        <v>45552</v>
      </c>
      <c r="E641" s="110">
        <f t="shared" si="670"/>
        <v>45549</v>
      </c>
      <c r="F641" s="110">
        <f t="shared" ref="F641" si="682">E641+31</f>
        <v>45580</v>
      </c>
      <c r="G641" s="110">
        <f t="shared" si="633"/>
        <v>45578</v>
      </c>
      <c r="H641" s="110">
        <f t="shared" si="634"/>
        <v>45583</v>
      </c>
      <c r="I641" s="110">
        <f t="shared" si="635"/>
        <v>45586</v>
      </c>
      <c r="J641" s="110"/>
    </row>
    <row r="642" spans="1:10" hidden="1" x14ac:dyDescent="0.2">
      <c r="A642" s="109">
        <v>38</v>
      </c>
      <c r="B642" s="1" t="s">
        <v>1861</v>
      </c>
      <c r="C642" s="114">
        <f t="shared" ref="C642" si="683">E642-7</f>
        <v>45549</v>
      </c>
      <c r="D642" s="163">
        <f t="shared" ref="D642" si="684">E642+3</f>
        <v>45559</v>
      </c>
      <c r="E642" s="110">
        <f t="shared" si="670"/>
        <v>45556</v>
      </c>
      <c r="F642" s="110">
        <f t="shared" ref="F642" si="685">E642+31</f>
        <v>45587</v>
      </c>
      <c r="G642" s="110">
        <f t="shared" si="633"/>
        <v>45585</v>
      </c>
      <c r="H642" s="110">
        <f t="shared" si="634"/>
        <v>45590</v>
      </c>
      <c r="I642" s="110">
        <f t="shared" si="635"/>
        <v>45593</v>
      </c>
      <c r="J642" s="110"/>
    </row>
    <row r="643" spans="1:10" hidden="1" x14ac:dyDescent="0.2">
      <c r="A643" s="109">
        <v>39</v>
      </c>
      <c r="B643" s="1" t="s">
        <v>1868</v>
      </c>
      <c r="C643" s="114">
        <f t="shared" ref="C643" si="686">E643-7</f>
        <v>45556</v>
      </c>
      <c r="D643" s="163">
        <f t="shared" ref="D643" si="687">E643+3</f>
        <v>45566</v>
      </c>
      <c r="E643" s="110">
        <f t="shared" si="670"/>
        <v>45563</v>
      </c>
      <c r="F643" s="110">
        <f t="shared" ref="F643" si="688">E643+31</f>
        <v>45594</v>
      </c>
      <c r="G643" s="110">
        <f t="shared" si="633"/>
        <v>45592</v>
      </c>
      <c r="H643" s="110">
        <f t="shared" si="634"/>
        <v>45597</v>
      </c>
      <c r="I643" s="110">
        <f t="shared" si="635"/>
        <v>45600</v>
      </c>
      <c r="J643" s="110"/>
    </row>
    <row r="644" spans="1:10" hidden="1" x14ac:dyDescent="0.2">
      <c r="A644" s="109">
        <v>40</v>
      </c>
      <c r="B644" s="1" t="s">
        <v>1875</v>
      </c>
      <c r="C644" s="114">
        <f t="shared" ref="C644" si="689">E644-7</f>
        <v>45563</v>
      </c>
      <c r="D644" s="163">
        <f t="shared" ref="D644" si="690">E644+3</f>
        <v>45573</v>
      </c>
      <c r="E644" s="110">
        <f t="shared" si="670"/>
        <v>45570</v>
      </c>
      <c r="F644" s="110">
        <f t="shared" ref="F644" si="691">E644+31</f>
        <v>45601</v>
      </c>
      <c r="G644" s="110">
        <f t="shared" si="633"/>
        <v>45599</v>
      </c>
      <c r="H644" s="110">
        <f t="shared" si="634"/>
        <v>45604</v>
      </c>
      <c r="I644" s="110">
        <f t="shared" si="635"/>
        <v>45607</v>
      </c>
      <c r="J644" s="110"/>
    </row>
    <row r="645" spans="1:10" hidden="1" x14ac:dyDescent="0.2">
      <c r="A645" s="109">
        <v>41</v>
      </c>
      <c r="B645" s="1" t="s">
        <v>1883</v>
      </c>
      <c r="C645" s="114">
        <f t="shared" ref="C645" si="692">E645-7</f>
        <v>45570</v>
      </c>
      <c r="D645" s="163">
        <f t="shared" ref="D645" si="693">E645+3</f>
        <v>45580</v>
      </c>
      <c r="E645" s="110">
        <f t="shared" si="670"/>
        <v>45577</v>
      </c>
      <c r="F645" s="110">
        <f t="shared" ref="F645" si="694">E645+31</f>
        <v>45608</v>
      </c>
      <c r="G645" s="110">
        <f t="shared" si="633"/>
        <v>45606</v>
      </c>
      <c r="H645" s="110">
        <f t="shared" si="634"/>
        <v>45611</v>
      </c>
      <c r="I645" s="110">
        <f t="shared" si="635"/>
        <v>45614</v>
      </c>
      <c r="J645" s="110"/>
    </row>
    <row r="646" spans="1:10" hidden="1" x14ac:dyDescent="0.2">
      <c r="A646" s="109">
        <v>42</v>
      </c>
      <c r="B646" s="1" t="s">
        <v>1891</v>
      </c>
      <c r="C646" s="114">
        <f t="shared" ref="C646" si="695">E646-7</f>
        <v>45577</v>
      </c>
      <c r="D646" s="163">
        <f t="shared" ref="D646" si="696">E646+3</f>
        <v>45587</v>
      </c>
      <c r="E646" s="110">
        <f t="shared" si="670"/>
        <v>45584</v>
      </c>
      <c r="F646" s="110">
        <f t="shared" ref="F646" si="697">E646+31</f>
        <v>45615</v>
      </c>
      <c r="G646" s="110">
        <f t="shared" si="633"/>
        <v>45613</v>
      </c>
      <c r="H646" s="110">
        <f t="shared" si="634"/>
        <v>45618</v>
      </c>
      <c r="I646" s="110">
        <f t="shared" si="635"/>
        <v>45621</v>
      </c>
      <c r="J646" s="110"/>
    </row>
    <row r="647" spans="1:10" hidden="1" x14ac:dyDescent="0.2">
      <c r="A647" s="109">
        <v>43</v>
      </c>
      <c r="B647" s="1" t="s">
        <v>1897</v>
      </c>
      <c r="C647" s="114">
        <f t="shared" ref="C647" si="698">E647-7</f>
        <v>45584</v>
      </c>
      <c r="D647" s="163">
        <f t="shared" ref="D647" si="699">E647+3</f>
        <v>45594</v>
      </c>
      <c r="E647" s="110">
        <f t="shared" si="670"/>
        <v>45591</v>
      </c>
      <c r="F647" s="110">
        <f t="shared" ref="F647" si="700">E647+31</f>
        <v>45622</v>
      </c>
      <c r="G647" s="110">
        <f t="shared" si="633"/>
        <v>45620</v>
      </c>
      <c r="H647" s="110">
        <f t="shared" si="634"/>
        <v>45625</v>
      </c>
      <c r="I647" s="110">
        <f t="shared" si="635"/>
        <v>45628</v>
      </c>
      <c r="J647" s="110"/>
    </row>
    <row r="648" spans="1:10" hidden="1" x14ac:dyDescent="0.2">
      <c r="A648" s="109">
        <v>44</v>
      </c>
      <c r="B648" s="1" t="s">
        <v>1897</v>
      </c>
      <c r="C648" s="114">
        <f t="shared" ref="C648" si="701">E648-7</f>
        <v>45591</v>
      </c>
      <c r="D648" s="163">
        <f t="shared" ref="D648" si="702">E648+3</f>
        <v>45601</v>
      </c>
      <c r="E648" s="110">
        <f t="shared" si="670"/>
        <v>45598</v>
      </c>
      <c r="F648" s="110">
        <f t="shared" ref="F648" si="703">E648+31</f>
        <v>45629</v>
      </c>
      <c r="G648" s="110">
        <f t="shared" si="633"/>
        <v>45627</v>
      </c>
      <c r="H648" s="110">
        <f t="shared" si="634"/>
        <v>45632</v>
      </c>
      <c r="I648" s="110">
        <f t="shared" si="635"/>
        <v>45635</v>
      </c>
      <c r="J648" s="110"/>
    </row>
    <row r="649" spans="1:10" hidden="1" x14ac:dyDescent="0.2">
      <c r="A649" s="109">
        <v>45</v>
      </c>
      <c r="B649" s="1" t="s">
        <v>7</v>
      </c>
      <c r="C649" s="159">
        <f t="shared" ref="C649:C652" si="704">E649-7</f>
        <v>45598</v>
      </c>
      <c r="D649" s="171">
        <f t="shared" ref="D649:D652" si="705">E649+3</f>
        <v>45608</v>
      </c>
      <c r="E649" s="148">
        <f t="shared" si="670"/>
        <v>45605</v>
      </c>
      <c r="F649" s="148">
        <f t="shared" ref="F649" si="706">E649+31</f>
        <v>45636</v>
      </c>
      <c r="G649" s="148">
        <f t="shared" si="633"/>
        <v>45634</v>
      </c>
      <c r="H649" s="148">
        <f t="shared" si="634"/>
        <v>45639</v>
      </c>
      <c r="I649" s="148">
        <f t="shared" si="635"/>
        <v>45642</v>
      </c>
      <c r="J649" s="148"/>
    </row>
    <row r="650" spans="1:10" hidden="1" x14ac:dyDescent="0.2">
      <c r="A650" s="104">
        <v>46</v>
      </c>
      <c r="B650" s="8" t="s">
        <v>1905</v>
      </c>
      <c r="C650" s="167">
        <f t="shared" si="704"/>
        <v>45604</v>
      </c>
      <c r="D650" s="419">
        <f t="shared" si="705"/>
        <v>45614</v>
      </c>
      <c r="E650" s="106">
        <f>E649+6</f>
        <v>45611</v>
      </c>
      <c r="F650" s="106">
        <f t="shared" ref="F650:F656" si="707">E650+23</f>
        <v>45634</v>
      </c>
      <c r="G650" s="106">
        <f t="shared" ref="G650:G660" si="708">E650+25</f>
        <v>45636</v>
      </c>
      <c r="H650" s="106">
        <f t="shared" ref="H650:H660" si="709">E650+28</f>
        <v>45639</v>
      </c>
      <c r="I650" s="106">
        <f t="shared" ref="I650:I660" si="710">E650+33</f>
        <v>45644</v>
      </c>
      <c r="J650" s="106"/>
    </row>
    <row r="651" spans="1:10" hidden="1" x14ac:dyDescent="0.2">
      <c r="A651" s="104">
        <v>47</v>
      </c>
      <c r="B651" s="8" t="s">
        <v>1922</v>
      </c>
      <c r="C651" s="167">
        <f t="shared" si="704"/>
        <v>45611</v>
      </c>
      <c r="D651" s="419">
        <f t="shared" si="705"/>
        <v>45621</v>
      </c>
      <c r="E651" s="106">
        <f t="shared" si="670"/>
        <v>45618</v>
      </c>
      <c r="F651" s="106">
        <f t="shared" si="707"/>
        <v>45641</v>
      </c>
      <c r="G651" s="106">
        <f t="shared" si="708"/>
        <v>45643</v>
      </c>
      <c r="H651" s="106">
        <f t="shared" si="709"/>
        <v>45646</v>
      </c>
      <c r="I651" s="106">
        <f t="shared" si="710"/>
        <v>45651</v>
      </c>
      <c r="J651" s="106"/>
    </row>
    <row r="652" spans="1:10" hidden="1" x14ac:dyDescent="0.2">
      <c r="A652" s="104">
        <v>48</v>
      </c>
      <c r="B652" s="8" t="s">
        <v>1923</v>
      </c>
      <c r="C652" s="167">
        <f t="shared" si="704"/>
        <v>45618</v>
      </c>
      <c r="D652" s="419">
        <f t="shared" si="705"/>
        <v>45628</v>
      </c>
      <c r="E652" s="106">
        <f t="shared" si="670"/>
        <v>45625</v>
      </c>
      <c r="F652" s="106">
        <f t="shared" si="707"/>
        <v>45648</v>
      </c>
      <c r="G652" s="106">
        <f t="shared" si="708"/>
        <v>45650</v>
      </c>
      <c r="H652" s="106">
        <f t="shared" si="709"/>
        <v>45653</v>
      </c>
      <c r="I652" s="106">
        <f t="shared" si="710"/>
        <v>45658</v>
      </c>
      <c r="J652" s="106"/>
    </row>
    <row r="653" spans="1:10" hidden="1" x14ac:dyDescent="0.2">
      <c r="A653" s="104">
        <v>49</v>
      </c>
      <c r="B653" s="8" t="s">
        <v>1936</v>
      </c>
      <c r="C653" s="167">
        <f t="shared" ref="C653" si="711">E653-7</f>
        <v>45625</v>
      </c>
      <c r="D653" s="419">
        <f t="shared" ref="D653" si="712">E653+3</f>
        <v>45635</v>
      </c>
      <c r="E653" s="106">
        <f t="shared" si="670"/>
        <v>45632</v>
      </c>
      <c r="F653" s="106">
        <f t="shared" si="707"/>
        <v>45655</v>
      </c>
      <c r="G653" s="106">
        <f t="shared" si="708"/>
        <v>45657</v>
      </c>
      <c r="H653" s="106">
        <f t="shared" si="709"/>
        <v>45660</v>
      </c>
      <c r="I653" s="106">
        <f t="shared" si="710"/>
        <v>45665</v>
      </c>
      <c r="J653" s="106"/>
    </row>
    <row r="654" spans="1:10" hidden="1" x14ac:dyDescent="0.2">
      <c r="A654" s="104">
        <v>50</v>
      </c>
      <c r="B654" s="8" t="s">
        <v>1943</v>
      </c>
      <c r="C654" s="167">
        <f t="shared" ref="C654" si="713">E654-7</f>
        <v>45630</v>
      </c>
      <c r="D654" s="419">
        <f t="shared" ref="D654" si="714">E654+3</f>
        <v>45640</v>
      </c>
      <c r="E654" s="106">
        <f>E653+5</f>
        <v>45637</v>
      </c>
      <c r="F654" s="106">
        <f t="shared" si="707"/>
        <v>45660</v>
      </c>
      <c r="G654" s="106">
        <f t="shared" si="708"/>
        <v>45662</v>
      </c>
      <c r="H654" s="106">
        <f t="shared" si="709"/>
        <v>45665</v>
      </c>
      <c r="I654" s="106">
        <f t="shared" si="710"/>
        <v>45670</v>
      </c>
      <c r="J654" s="106"/>
    </row>
    <row r="655" spans="1:10" hidden="1" x14ac:dyDescent="0.2">
      <c r="A655" s="104">
        <v>50</v>
      </c>
      <c r="B655" s="8" t="s">
        <v>1969</v>
      </c>
      <c r="C655" s="167">
        <f t="shared" ref="C655" si="715">E655-7</f>
        <v>45632</v>
      </c>
      <c r="D655" s="419">
        <f t="shared" ref="D655" si="716">E655+3</f>
        <v>45642</v>
      </c>
      <c r="E655" s="106">
        <f>E654+2</f>
        <v>45639</v>
      </c>
      <c r="F655" s="106">
        <f t="shared" ref="F655" si="717">E655+23</f>
        <v>45662</v>
      </c>
      <c r="G655" s="106">
        <f t="shared" si="708"/>
        <v>45664</v>
      </c>
      <c r="H655" s="106">
        <f t="shared" si="709"/>
        <v>45667</v>
      </c>
      <c r="I655" s="106">
        <f t="shared" si="710"/>
        <v>45672</v>
      </c>
      <c r="J655" s="106"/>
    </row>
    <row r="656" spans="1:10" hidden="1" x14ac:dyDescent="0.2">
      <c r="A656" s="104">
        <v>51</v>
      </c>
      <c r="B656" s="8" t="s">
        <v>1952</v>
      </c>
      <c r="C656" s="167">
        <f t="shared" ref="C656" si="718">E656-7</f>
        <v>45637</v>
      </c>
      <c r="D656" s="419">
        <f t="shared" ref="D656" si="719">E656+3</f>
        <v>45647</v>
      </c>
      <c r="E656" s="106">
        <f>E654+7</f>
        <v>45644</v>
      </c>
      <c r="F656" s="106">
        <f t="shared" si="707"/>
        <v>45667</v>
      </c>
      <c r="G656" s="106">
        <f t="shared" si="708"/>
        <v>45669</v>
      </c>
      <c r="H656" s="106">
        <f t="shared" si="709"/>
        <v>45672</v>
      </c>
      <c r="I656" s="106">
        <f t="shared" si="710"/>
        <v>45677</v>
      </c>
      <c r="J656" s="106"/>
    </row>
    <row r="657" spans="1:10" hidden="1" x14ac:dyDescent="0.2">
      <c r="A657" s="104">
        <v>52</v>
      </c>
      <c r="B657" s="8" t="s">
        <v>1970</v>
      </c>
      <c r="C657" s="167">
        <f t="shared" ref="C657:C658" si="720">E657-7</f>
        <v>45645</v>
      </c>
      <c r="D657" s="419">
        <f t="shared" ref="D657:D660" si="721">E657+3</f>
        <v>45655</v>
      </c>
      <c r="E657" s="106">
        <v>45652</v>
      </c>
      <c r="F657" s="106">
        <f t="shared" ref="F657:F660" si="722">E657+23</f>
        <v>45675</v>
      </c>
      <c r="G657" s="106">
        <f t="shared" si="708"/>
        <v>45677</v>
      </c>
      <c r="H657" s="106">
        <f t="shared" si="709"/>
        <v>45680</v>
      </c>
      <c r="I657" s="106">
        <f t="shared" si="710"/>
        <v>45685</v>
      </c>
      <c r="J657" s="106"/>
    </row>
    <row r="658" spans="1:10" hidden="1" x14ac:dyDescent="0.2">
      <c r="A658" s="104">
        <v>1</v>
      </c>
      <c r="B658" s="8" t="s">
        <v>1974</v>
      </c>
      <c r="C658" s="167">
        <f t="shared" si="720"/>
        <v>45653</v>
      </c>
      <c r="D658" s="419">
        <f t="shared" si="721"/>
        <v>45663</v>
      </c>
      <c r="E658" s="106">
        <f>E657+8</f>
        <v>45660</v>
      </c>
      <c r="F658" s="106">
        <f t="shared" si="722"/>
        <v>45683</v>
      </c>
      <c r="G658" s="106">
        <f t="shared" si="708"/>
        <v>45685</v>
      </c>
      <c r="H658" s="106">
        <f t="shared" si="709"/>
        <v>45688</v>
      </c>
      <c r="I658" s="106">
        <f t="shared" si="710"/>
        <v>45693</v>
      </c>
      <c r="J658" s="106"/>
    </row>
    <row r="659" spans="1:10" hidden="1" x14ac:dyDescent="0.2">
      <c r="A659" s="120">
        <v>2</v>
      </c>
      <c r="B659" s="1" t="s">
        <v>2000</v>
      </c>
      <c r="C659" s="114">
        <v>45294</v>
      </c>
      <c r="D659" s="163">
        <f t="shared" si="721"/>
        <v>45672</v>
      </c>
      <c r="E659" s="110">
        <f>E658+9</f>
        <v>45669</v>
      </c>
      <c r="F659" s="110">
        <f t="shared" si="722"/>
        <v>45692</v>
      </c>
      <c r="G659" s="110">
        <f t="shared" si="708"/>
        <v>45694</v>
      </c>
      <c r="H659" s="110">
        <f t="shared" si="709"/>
        <v>45697</v>
      </c>
      <c r="I659" s="110">
        <f t="shared" si="710"/>
        <v>45702</v>
      </c>
      <c r="J659" s="110"/>
    </row>
    <row r="660" spans="1:10" s="5" customFormat="1" hidden="1" x14ac:dyDescent="0.2">
      <c r="A660" s="42">
        <v>3</v>
      </c>
      <c r="B660" s="14" t="s">
        <v>1999</v>
      </c>
      <c r="C660" s="28">
        <v>45302</v>
      </c>
      <c r="D660" s="36">
        <f t="shared" si="721"/>
        <v>45677</v>
      </c>
      <c r="E660" s="29">
        <f>E659+5</f>
        <v>45674</v>
      </c>
      <c r="F660" s="29">
        <f t="shared" si="722"/>
        <v>45697</v>
      </c>
      <c r="G660" s="29">
        <f t="shared" si="708"/>
        <v>45699</v>
      </c>
      <c r="H660" s="29">
        <f t="shared" si="709"/>
        <v>45702</v>
      </c>
      <c r="I660" s="29">
        <f t="shared" si="710"/>
        <v>45707</v>
      </c>
      <c r="J660" s="29"/>
    </row>
    <row r="661" spans="1:10" s="5" customFormat="1" hidden="1" x14ac:dyDescent="0.2">
      <c r="A661" s="42">
        <v>4</v>
      </c>
      <c r="B661" s="14" t="s">
        <v>1998</v>
      </c>
      <c r="C661" s="28">
        <f>C660+7</f>
        <v>45309</v>
      </c>
      <c r="D661" s="36">
        <f t="shared" ref="D661:D662" si="723">E661+3</f>
        <v>45684</v>
      </c>
      <c r="E661" s="29">
        <f t="shared" ref="E661:E681" si="724">E660+7</f>
        <v>45681</v>
      </c>
      <c r="F661" s="29">
        <f>E661+29</f>
        <v>45710</v>
      </c>
      <c r="G661" s="29">
        <f>E661+28</f>
        <v>45709</v>
      </c>
      <c r="H661" s="29">
        <f>E661+31</f>
        <v>45712</v>
      </c>
      <c r="I661" s="29">
        <f>E661+35</f>
        <v>45716</v>
      </c>
      <c r="J661" s="29"/>
    </row>
    <row r="662" spans="1:10" s="5" customFormat="1" hidden="1" x14ac:dyDescent="0.2">
      <c r="A662" s="42">
        <v>5</v>
      </c>
      <c r="B662" s="14" t="s">
        <v>2001</v>
      </c>
      <c r="C662" s="28">
        <f t="shared" ref="C662:C676" si="725">C661+7</f>
        <v>45316</v>
      </c>
      <c r="D662" s="36">
        <f t="shared" si="723"/>
        <v>45691</v>
      </c>
      <c r="E662" s="29">
        <f t="shared" si="724"/>
        <v>45688</v>
      </c>
      <c r="F662" s="29">
        <f>E662+23</f>
        <v>45711</v>
      </c>
      <c r="G662" s="29">
        <f t="shared" ref="G662:G674" si="726">E662+25</f>
        <v>45713</v>
      </c>
      <c r="H662" s="29">
        <f t="shared" ref="H662:H674" si="727">E662+28</f>
        <v>45716</v>
      </c>
      <c r="I662" s="29">
        <f t="shared" ref="I662:I684" si="728">E662+33</f>
        <v>45721</v>
      </c>
      <c r="J662" s="29"/>
    </row>
    <row r="663" spans="1:10" s="5" customFormat="1" hidden="1" x14ac:dyDescent="0.2">
      <c r="A663" s="42">
        <v>6</v>
      </c>
      <c r="B663" s="14" t="s">
        <v>1990</v>
      </c>
      <c r="C663" s="28">
        <f t="shared" si="725"/>
        <v>45323</v>
      </c>
      <c r="D663" s="36">
        <f t="shared" ref="D663" si="729">E663+3</f>
        <v>45698</v>
      </c>
      <c r="E663" s="29">
        <f t="shared" si="724"/>
        <v>45695</v>
      </c>
      <c r="F663" s="29">
        <f t="shared" ref="F663:F664" si="730">E663+23</f>
        <v>45718</v>
      </c>
      <c r="G663" s="29">
        <f t="shared" si="726"/>
        <v>45720</v>
      </c>
      <c r="H663" s="29">
        <f t="shared" si="727"/>
        <v>45723</v>
      </c>
      <c r="I663" s="29">
        <f t="shared" si="728"/>
        <v>45728</v>
      </c>
      <c r="J663" s="29"/>
    </row>
    <row r="664" spans="1:10" s="5" customFormat="1" hidden="1" x14ac:dyDescent="0.2">
      <c r="A664" s="42">
        <v>7</v>
      </c>
      <c r="B664" s="14" t="s">
        <v>2005</v>
      </c>
      <c r="C664" s="28">
        <f t="shared" si="725"/>
        <v>45330</v>
      </c>
      <c r="D664" s="36">
        <f t="shared" ref="D664" si="731">E664+3</f>
        <v>45705</v>
      </c>
      <c r="E664" s="29">
        <f t="shared" si="724"/>
        <v>45702</v>
      </c>
      <c r="F664" s="29">
        <f t="shared" si="730"/>
        <v>45725</v>
      </c>
      <c r="G664" s="29">
        <f t="shared" si="726"/>
        <v>45727</v>
      </c>
      <c r="H664" s="29">
        <f t="shared" si="727"/>
        <v>45730</v>
      </c>
      <c r="I664" s="29">
        <f t="shared" si="728"/>
        <v>45735</v>
      </c>
      <c r="J664" s="29"/>
    </row>
    <row r="665" spans="1:10" s="5" customFormat="1" hidden="1" x14ac:dyDescent="0.2">
      <c r="A665" s="42">
        <v>8</v>
      </c>
      <c r="B665" s="14" t="s">
        <v>2012</v>
      </c>
      <c r="C665" s="28">
        <f t="shared" si="725"/>
        <v>45337</v>
      </c>
      <c r="D665" s="36">
        <f t="shared" ref="D665" si="732">E665+3</f>
        <v>45712</v>
      </c>
      <c r="E665" s="29">
        <f t="shared" si="724"/>
        <v>45709</v>
      </c>
      <c r="F665" s="29">
        <f t="shared" ref="F665" si="733">E665+23</f>
        <v>45732</v>
      </c>
      <c r="G665" s="29">
        <f t="shared" si="726"/>
        <v>45734</v>
      </c>
      <c r="H665" s="29">
        <f t="shared" si="727"/>
        <v>45737</v>
      </c>
      <c r="I665" s="29">
        <f t="shared" si="728"/>
        <v>45742</v>
      </c>
      <c r="J665" s="29"/>
    </row>
    <row r="666" spans="1:10" s="5" customFormat="1" hidden="1" x14ac:dyDescent="0.2">
      <c r="A666" s="42">
        <v>9</v>
      </c>
      <c r="B666" s="14" t="s">
        <v>2027</v>
      </c>
      <c r="C666" s="28">
        <f t="shared" si="725"/>
        <v>45344</v>
      </c>
      <c r="D666" s="36">
        <f t="shared" ref="D666" si="734">E666+3</f>
        <v>45719</v>
      </c>
      <c r="E666" s="29">
        <f t="shared" si="724"/>
        <v>45716</v>
      </c>
      <c r="F666" s="29">
        <f t="shared" ref="F666" si="735">E666+23</f>
        <v>45739</v>
      </c>
      <c r="G666" s="29">
        <f t="shared" si="726"/>
        <v>45741</v>
      </c>
      <c r="H666" s="29">
        <f t="shared" si="727"/>
        <v>45744</v>
      </c>
      <c r="I666" s="29">
        <f t="shared" si="728"/>
        <v>45749</v>
      </c>
      <c r="J666" s="29"/>
    </row>
    <row r="667" spans="1:10" s="5" customFormat="1" hidden="1" x14ac:dyDescent="0.2">
      <c r="A667" s="42">
        <v>10</v>
      </c>
      <c r="B667" s="14" t="s">
        <v>2035</v>
      </c>
      <c r="C667" s="28">
        <f t="shared" si="725"/>
        <v>45351</v>
      </c>
      <c r="D667" s="36">
        <f t="shared" ref="D667:D668" si="736">E667+3</f>
        <v>45726</v>
      </c>
      <c r="E667" s="29">
        <f t="shared" si="724"/>
        <v>45723</v>
      </c>
      <c r="F667" s="29">
        <f t="shared" ref="F667:F668" si="737">E667+23</f>
        <v>45746</v>
      </c>
      <c r="G667" s="29">
        <f t="shared" si="726"/>
        <v>45748</v>
      </c>
      <c r="H667" s="29">
        <f t="shared" si="727"/>
        <v>45751</v>
      </c>
      <c r="I667" s="29">
        <f t="shared" si="728"/>
        <v>45756</v>
      </c>
      <c r="J667" s="29"/>
    </row>
    <row r="668" spans="1:10" s="5" customFormat="1" hidden="1" x14ac:dyDescent="0.2">
      <c r="A668" s="42">
        <v>11</v>
      </c>
      <c r="B668" s="14" t="s">
        <v>2048</v>
      </c>
      <c r="C668" s="28">
        <f t="shared" si="725"/>
        <v>45358</v>
      </c>
      <c r="D668" s="36">
        <f t="shared" si="736"/>
        <v>45733</v>
      </c>
      <c r="E668" s="29">
        <f t="shared" si="724"/>
        <v>45730</v>
      </c>
      <c r="F668" s="29">
        <f t="shared" si="737"/>
        <v>45753</v>
      </c>
      <c r="G668" s="29">
        <f t="shared" si="726"/>
        <v>45755</v>
      </c>
      <c r="H668" s="29">
        <f t="shared" si="727"/>
        <v>45758</v>
      </c>
      <c r="I668" s="29">
        <f t="shared" si="728"/>
        <v>45763</v>
      </c>
      <c r="J668" s="29"/>
    </row>
    <row r="669" spans="1:10" s="5" customFormat="1" hidden="1" x14ac:dyDescent="0.2">
      <c r="A669" s="42">
        <v>12</v>
      </c>
      <c r="B669" s="14" t="s">
        <v>2058</v>
      </c>
      <c r="C669" s="28">
        <f t="shared" si="725"/>
        <v>45365</v>
      </c>
      <c r="D669" s="36">
        <f t="shared" ref="D669" si="738">E669+3</f>
        <v>45740</v>
      </c>
      <c r="E669" s="29">
        <f t="shared" si="724"/>
        <v>45737</v>
      </c>
      <c r="F669" s="29">
        <f t="shared" ref="F669" si="739">E669+23</f>
        <v>45760</v>
      </c>
      <c r="G669" s="29">
        <f t="shared" si="726"/>
        <v>45762</v>
      </c>
      <c r="H669" s="29">
        <f t="shared" si="727"/>
        <v>45765</v>
      </c>
      <c r="I669" s="29">
        <f t="shared" si="728"/>
        <v>45770</v>
      </c>
      <c r="J669" s="29"/>
    </row>
    <row r="670" spans="1:10" s="5" customFormat="1" hidden="1" x14ac:dyDescent="0.2">
      <c r="A670" s="42">
        <v>13</v>
      </c>
      <c r="B670" s="14" t="s">
        <v>2064</v>
      </c>
      <c r="C670" s="28">
        <f t="shared" si="725"/>
        <v>45372</v>
      </c>
      <c r="D670" s="36">
        <f t="shared" ref="D670" si="740">E670+3</f>
        <v>45747</v>
      </c>
      <c r="E670" s="29">
        <f t="shared" si="724"/>
        <v>45744</v>
      </c>
      <c r="F670" s="29">
        <f t="shared" ref="F670" si="741">E670+23</f>
        <v>45767</v>
      </c>
      <c r="G670" s="29">
        <f t="shared" si="726"/>
        <v>45769</v>
      </c>
      <c r="H670" s="29">
        <f t="shared" si="727"/>
        <v>45772</v>
      </c>
      <c r="I670" s="29">
        <f t="shared" si="728"/>
        <v>45777</v>
      </c>
      <c r="J670" s="29"/>
    </row>
    <row r="671" spans="1:10" s="5" customFormat="1" hidden="1" x14ac:dyDescent="0.2">
      <c r="A671" s="42">
        <v>14</v>
      </c>
      <c r="B671" s="14" t="s">
        <v>2078</v>
      </c>
      <c r="C671" s="28">
        <f t="shared" si="725"/>
        <v>45379</v>
      </c>
      <c r="D671" s="36">
        <f t="shared" ref="D671" si="742">E671+3</f>
        <v>45754</v>
      </c>
      <c r="E671" s="29">
        <f>E670+7</f>
        <v>45751</v>
      </c>
      <c r="F671" s="29">
        <f t="shared" ref="F671" si="743">E671+23</f>
        <v>45774</v>
      </c>
      <c r="G671" s="29">
        <f t="shared" si="726"/>
        <v>45776</v>
      </c>
      <c r="H671" s="29">
        <f t="shared" si="727"/>
        <v>45779</v>
      </c>
      <c r="I671" s="29">
        <f t="shared" si="728"/>
        <v>45784</v>
      </c>
      <c r="J671" s="29"/>
    </row>
    <row r="672" spans="1:10" s="5" customFormat="1" hidden="1" x14ac:dyDescent="0.2">
      <c r="A672" s="42">
        <v>15</v>
      </c>
      <c r="B672" s="14" t="s">
        <v>2123</v>
      </c>
      <c r="C672" s="28">
        <f t="shared" si="725"/>
        <v>45386</v>
      </c>
      <c r="D672" s="36">
        <f t="shared" ref="D672" si="744">E672+3</f>
        <v>45762</v>
      </c>
      <c r="E672" s="29">
        <f>E671+8</f>
        <v>45759</v>
      </c>
      <c r="F672" s="29">
        <f t="shared" ref="F672" si="745">E672+23</f>
        <v>45782</v>
      </c>
      <c r="G672" s="29">
        <f t="shared" si="726"/>
        <v>45784</v>
      </c>
      <c r="H672" s="29">
        <f t="shared" si="727"/>
        <v>45787</v>
      </c>
      <c r="I672" s="29">
        <f t="shared" si="728"/>
        <v>45792</v>
      </c>
      <c r="J672" s="29"/>
    </row>
    <row r="673" spans="1:10" s="5" customFormat="1" hidden="1" x14ac:dyDescent="0.2">
      <c r="A673" s="42">
        <v>16</v>
      </c>
      <c r="B673" s="14" t="s">
        <v>2122</v>
      </c>
      <c r="C673" s="28">
        <f t="shared" si="725"/>
        <v>45393</v>
      </c>
      <c r="D673" s="36">
        <f t="shared" ref="D673" si="746">E673+3</f>
        <v>45769</v>
      </c>
      <c r="E673" s="29">
        <f t="shared" si="724"/>
        <v>45766</v>
      </c>
      <c r="F673" s="29">
        <f t="shared" ref="F673" si="747">E673+23</f>
        <v>45789</v>
      </c>
      <c r="G673" s="29">
        <f t="shared" si="726"/>
        <v>45791</v>
      </c>
      <c r="H673" s="29">
        <f t="shared" si="727"/>
        <v>45794</v>
      </c>
      <c r="I673" s="29">
        <f t="shared" si="728"/>
        <v>45799</v>
      </c>
      <c r="J673" s="29"/>
    </row>
    <row r="674" spans="1:10" s="5" customFormat="1" hidden="1" x14ac:dyDescent="0.2">
      <c r="A674" s="42">
        <v>17</v>
      </c>
      <c r="B674" s="14" t="s">
        <v>2121</v>
      </c>
      <c r="C674" s="28">
        <f t="shared" si="725"/>
        <v>45400</v>
      </c>
      <c r="D674" s="36">
        <f t="shared" ref="D674" si="748">E674+3</f>
        <v>45776</v>
      </c>
      <c r="E674" s="29">
        <f t="shared" si="724"/>
        <v>45773</v>
      </c>
      <c r="F674" s="29">
        <f t="shared" ref="F674" si="749">E674+23</f>
        <v>45796</v>
      </c>
      <c r="G674" s="29">
        <f t="shared" si="726"/>
        <v>45798</v>
      </c>
      <c r="H674" s="29">
        <f t="shared" si="727"/>
        <v>45801</v>
      </c>
      <c r="I674" s="29">
        <f t="shared" si="728"/>
        <v>45806</v>
      </c>
      <c r="J674" s="29"/>
    </row>
    <row r="675" spans="1:10" s="5" customFormat="1" hidden="1" x14ac:dyDescent="0.2">
      <c r="A675" s="42">
        <v>18</v>
      </c>
      <c r="B675" s="14" t="s">
        <v>2120</v>
      </c>
      <c r="C675" s="28">
        <f t="shared" si="725"/>
        <v>45407</v>
      </c>
      <c r="D675" s="36">
        <f t="shared" ref="D675" si="750">E675+3</f>
        <v>45778</v>
      </c>
      <c r="E675" s="29">
        <v>45775</v>
      </c>
      <c r="F675" s="29">
        <f>E675+28</f>
        <v>45803</v>
      </c>
      <c r="G675" s="29">
        <f t="shared" ref="G675:G684" si="751">E675+26</f>
        <v>45801</v>
      </c>
      <c r="H675" s="29">
        <f t="shared" ref="H675:H684" si="752">E675+31</f>
        <v>45806</v>
      </c>
      <c r="I675" s="29">
        <f t="shared" si="728"/>
        <v>45808</v>
      </c>
      <c r="J675" s="29"/>
    </row>
    <row r="676" spans="1:10" s="5" customFormat="1" hidden="1" x14ac:dyDescent="0.2">
      <c r="A676" s="42">
        <v>18</v>
      </c>
      <c r="B676" s="14" t="s">
        <v>2119</v>
      </c>
      <c r="C676" s="28">
        <f t="shared" si="725"/>
        <v>45414</v>
      </c>
      <c r="D676" s="36">
        <f t="shared" ref="D676" si="753">E676+3</f>
        <v>45783</v>
      </c>
      <c r="E676" s="29">
        <f>E675+5</f>
        <v>45780</v>
      </c>
      <c r="F676" s="29">
        <f t="shared" ref="F676:F677" si="754">E676+28</f>
        <v>45808</v>
      </c>
      <c r="G676" s="29">
        <f t="shared" si="751"/>
        <v>45806</v>
      </c>
      <c r="H676" s="29">
        <f t="shared" si="752"/>
        <v>45811</v>
      </c>
      <c r="I676" s="29">
        <f t="shared" si="728"/>
        <v>45813</v>
      </c>
      <c r="J676" s="29"/>
    </row>
    <row r="677" spans="1:10" s="5" customFormat="1" hidden="1" x14ac:dyDescent="0.2">
      <c r="A677" s="42">
        <v>19</v>
      </c>
      <c r="B677" s="14" t="s">
        <v>2131</v>
      </c>
      <c r="C677" s="28">
        <f t="shared" ref="C677:C682" si="755">E677-7</f>
        <v>45780</v>
      </c>
      <c r="D677" s="36">
        <f t="shared" ref="D677" si="756">E677+3</f>
        <v>45790</v>
      </c>
      <c r="E677" s="29">
        <f t="shared" si="724"/>
        <v>45787</v>
      </c>
      <c r="F677" s="29">
        <f t="shared" si="754"/>
        <v>45815</v>
      </c>
      <c r="G677" s="29">
        <f t="shared" si="751"/>
        <v>45813</v>
      </c>
      <c r="H677" s="29">
        <f t="shared" si="752"/>
        <v>45818</v>
      </c>
      <c r="I677" s="29">
        <f t="shared" si="728"/>
        <v>45820</v>
      </c>
      <c r="J677" s="29"/>
    </row>
    <row r="678" spans="1:10" s="5" customFormat="1" hidden="1" x14ac:dyDescent="0.2">
      <c r="A678" s="42">
        <v>20</v>
      </c>
      <c r="B678" s="14" t="s">
        <v>2138</v>
      </c>
      <c r="C678" s="28">
        <f t="shared" si="755"/>
        <v>45787</v>
      </c>
      <c r="D678" s="36">
        <f t="shared" ref="D678:D679" si="757">E678+3</f>
        <v>45797</v>
      </c>
      <c r="E678" s="29">
        <f t="shared" si="724"/>
        <v>45794</v>
      </c>
      <c r="F678" s="29">
        <f t="shared" ref="F678:F679" si="758">E678+28</f>
        <v>45822</v>
      </c>
      <c r="G678" s="29">
        <f t="shared" si="751"/>
        <v>45820</v>
      </c>
      <c r="H678" s="29">
        <f t="shared" si="752"/>
        <v>45825</v>
      </c>
      <c r="I678" s="29">
        <f t="shared" si="728"/>
        <v>45827</v>
      </c>
      <c r="J678" s="29"/>
    </row>
    <row r="679" spans="1:10" s="5" customFormat="1" hidden="1" x14ac:dyDescent="0.2">
      <c r="A679" s="42">
        <v>21</v>
      </c>
      <c r="B679" s="14" t="s">
        <v>2145</v>
      </c>
      <c r="C679" s="28">
        <f t="shared" si="755"/>
        <v>45794</v>
      </c>
      <c r="D679" s="36">
        <f t="shared" si="757"/>
        <v>45804</v>
      </c>
      <c r="E679" s="29">
        <f t="shared" si="724"/>
        <v>45801</v>
      </c>
      <c r="F679" s="29">
        <f t="shared" si="758"/>
        <v>45829</v>
      </c>
      <c r="G679" s="29">
        <f t="shared" si="751"/>
        <v>45827</v>
      </c>
      <c r="H679" s="29">
        <f t="shared" si="752"/>
        <v>45832</v>
      </c>
      <c r="I679" s="29">
        <f t="shared" si="728"/>
        <v>45834</v>
      </c>
      <c r="J679" s="29"/>
    </row>
    <row r="680" spans="1:10" s="5" customFormat="1" hidden="1" x14ac:dyDescent="0.2">
      <c r="A680" s="42">
        <v>22</v>
      </c>
      <c r="B680" s="14" t="s">
        <v>2179</v>
      </c>
      <c r="C680" s="28">
        <f t="shared" si="755"/>
        <v>45801</v>
      </c>
      <c r="D680" s="36">
        <f t="shared" ref="D680" si="759">E680+3</f>
        <v>45811</v>
      </c>
      <c r="E680" s="29">
        <f t="shared" si="724"/>
        <v>45808</v>
      </c>
      <c r="F680" s="29">
        <f t="shared" ref="F680" si="760">E680+28</f>
        <v>45836</v>
      </c>
      <c r="G680" s="29">
        <f t="shared" si="751"/>
        <v>45834</v>
      </c>
      <c r="H680" s="29">
        <f t="shared" si="752"/>
        <v>45839</v>
      </c>
      <c r="I680" s="29">
        <f t="shared" si="728"/>
        <v>45841</v>
      </c>
      <c r="J680" s="29"/>
    </row>
    <row r="681" spans="1:10" s="5" customFormat="1" hidden="1" x14ac:dyDescent="0.2">
      <c r="A681" s="42">
        <v>23</v>
      </c>
      <c r="B681" s="14" t="s">
        <v>2180</v>
      </c>
      <c r="C681" s="28">
        <f t="shared" si="755"/>
        <v>45808</v>
      </c>
      <c r="D681" s="36">
        <f t="shared" ref="D681" si="761">E681+3</f>
        <v>45818</v>
      </c>
      <c r="E681" s="29">
        <f t="shared" si="724"/>
        <v>45815</v>
      </c>
      <c r="F681" s="29">
        <f t="shared" ref="F681" si="762">E681+28</f>
        <v>45843</v>
      </c>
      <c r="G681" s="29">
        <f t="shared" si="751"/>
        <v>45841</v>
      </c>
      <c r="H681" s="29">
        <f t="shared" si="752"/>
        <v>45846</v>
      </c>
      <c r="I681" s="29">
        <f t="shared" si="728"/>
        <v>45848</v>
      </c>
      <c r="J681" s="29"/>
    </row>
    <row r="682" spans="1:10" s="5" customFormat="1" hidden="1" x14ac:dyDescent="0.2">
      <c r="A682" s="42">
        <v>24</v>
      </c>
      <c r="B682" s="14" t="s">
        <v>2181</v>
      </c>
      <c r="C682" s="28">
        <f t="shared" si="755"/>
        <v>45818</v>
      </c>
      <c r="D682" s="36">
        <f>E682-3</f>
        <v>45822</v>
      </c>
      <c r="E682" s="29">
        <f>E681+10</f>
        <v>45825</v>
      </c>
      <c r="F682" s="29">
        <f t="shared" ref="F682" si="763">E682+28</f>
        <v>45853</v>
      </c>
      <c r="G682" s="29">
        <f t="shared" si="751"/>
        <v>45851</v>
      </c>
      <c r="H682" s="29">
        <f t="shared" si="752"/>
        <v>45856</v>
      </c>
      <c r="I682" s="29">
        <f t="shared" si="728"/>
        <v>45858</v>
      </c>
      <c r="J682" s="29"/>
    </row>
    <row r="683" spans="1:10" s="5" customFormat="1" hidden="1" x14ac:dyDescent="0.2">
      <c r="A683" s="42">
        <v>25</v>
      </c>
      <c r="B683" s="14" t="s">
        <v>2194</v>
      </c>
      <c r="C683" s="28">
        <f t="shared" ref="C683" si="764">E683-7</f>
        <v>45825</v>
      </c>
      <c r="D683" s="36">
        <f t="shared" ref="D683:D685" si="765">E683-3</f>
        <v>45829</v>
      </c>
      <c r="E683" s="29">
        <f>E682+7</f>
        <v>45832</v>
      </c>
      <c r="F683" s="29">
        <f t="shared" ref="F683" si="766">E683+28</f>
        <v>45860</v>
      </c>
      <c r="G683" s="29">
        <f t="shared" si="751"/>
        <v>45858</v>
      </c>
      <c r="H683" s="29">
        <f t="shared" si="752"/>
        <v>45863</v>
      </c>
      <c r="I683" s="29">
        <f t="shared" si="728"/>
        <v>45865</v>
      </c>
      <c r="J683" s="29"/>
    </row>
    <row r="684" spans="1:10" s="5" customFormat="1" hidden="1" x14ac:dyDescent="0.2">
      <c r="A684" s="42">
        <v>26</v>
      </c>
      <c r="B684" s="14" t="s">
        <v>2209</v>
      </c>
      <c r="C684" s="28">
        <f t="shared" ref="C684" si="767">E684-7</f>
        <v>45832</v>
      </c>
      <c r="D684" s="36">
        <f t="shared" si="765"/>
        <v>45836</v>
      </c>
      <c r="E684" s="29">
        <f t="shared" ref="E684:E702" si="768">E683+7</f>
        <v>45839</v>
      </c>
      <c r="F684" s="29">
        <f t="shared" ref="F684" si="769">E684+28</f>
        <v>45867</v>
      </c>
      <c r="G684" s="29">
        <f t="shared" si="751"/>
        <v>45865</v>
      </c>
      <c r="H684" s="29">
        <f t="shared" si="752"/>
        <v>45870</v>
      </c>
      <c r="I684" s="29">
        <f t="shared" si="728"/>
        <v>45872</v>
      </c>
      <c r="J684" s="29"/>
    </row>
    <row r="685" spans="1:10" s="5" customFormat="1" hidden="1" x14ac:dyDescent="0.2">
      <c r="A685" s="42">
        <v>27</v>
      </c>
      <c r="B685" s="14" t="s">
        <v>2209</v>
      </c>
      <c r="C685" s="28">
        <f t="shared" ref="C685" si="770">E685-7</f>
        <v>45832</v>
      </c>
      <c r="D685" s="36">
        <f t="shared" si="765"/>
        <v>45836</v>
      </c>
      <c r="E685" s="29">
        <v>45839</v>
      </c>
      <c r="F685" s="29">
        <f>E685+30</f>
        <v>45869</v>
      </c>
      <c r="G685" s="29">
        <f t="shared" ref="G685:G703" si="771">E685+29</f>
        <v>45868</v>
      </c>
      <c r="H685" s="29">
        <f t="shared" ref="H685:H703" si="772">E685+33</f>
        <v>45872</v>
      </c>
      <c r="I685" s="29">
        <f t="shared" ref="I685:I703" si="773">E685+37</f>
        <v>45876</v>
      </c>
      <c r="J685" s="29"/>
    </row>
    <row r="686" spans="1:10" s="5" customFormat="1" hidden="1" x14ac:dyDescent="0.2">
      <c r="A686" s="42">
        <v>28</v>
      </c>
      <c r="B686" s="14" t="s">
        <v>2219</v>
      </c>
      <c r="C686" s="28">
        <f t="shared" ref="C686" si="774">E686-7</f>
        <v>45839</v>
      </c>
      <c r="D686" s="36">
        <f t="shared" ref="D686" si="775">E686-3</f>
        <v>45843</v>
      </c>
      <c r="E686" s="29">
        <f>E685+7</f>
        <v>45846</v>
      </c>
      <c r="F686" s="29">
        <f t="shared" ref="F686:F688" si="776">E686+30</f>
        <v>45876</v>
      </c>
      <c r="G686" s="29">
        <f t="shared" si="771"/>
        <v>45875</v>
      </c>
      <c r="H686" s="29">
        <f t="shared" si="772"/>
        <v>45879</v>
      </c>
      <c r="I686" s="29">
        <f t="shared" si="773"/>
        <v>45883</v>
      </c>
      <c r="J686" s="29"/>
    </row>
    <row r="687" spans="1:10" s="5" customFormat="1" hidden="1" x14ac:dyDescent="0.2">
      <c r="A687" s="42">
        <v>29</v>
      </c>
      <c r="B687" s="14" t="s">
        <v>2224</v>
      </c>
      <c r="C687" s="28">
        <f t="shared" ref="C687" si="777">E687-7</f>
        <v>45846</v>
      </c>
      <c r="D687" s="36">
        <f t="shared" ref="D687" si="778">E687-3</f>
        <v>45850</v>
      </c>
      <c r="E687" s="29">
        <f t="shared" si="768"/>
        <v>45853</v>
      </c>
      <c r="F687" s="29">
        <f t="shared" si="776"/>
        <v>45883</v>
      </c>
      <c r="G687" s="29">
        <f t="shared" si="771"/>
        <v>45882</v>
      </c>
      <c r="H687" s="29">
        <f t="shared" si="772"/>
        <v>45886</v>
      </c>
      <c r="I687" s="29">
        <f t="shared" si="773"/>
        <v>45890</v>
      </c>
      <c r="J687" s="29"/>
    </row>
    <row r="688" spans="1:10" s="5" customFormat="1" hidden="1" x14ac:dyDescent="0.2">
      <c r="A688" s="42">
        <v>30</v>
      </c>
      <c r="B688" s="14" t="s">
        <v>2233</v>
      </c>
      <c r="C688" s="28">
        <f t="shared" ref="C688" si="779">E688-7</f>
        <v>45853</v>
      </c>
      <c r="D688" s="36">
        <f t="shared" ref="D688" si="780">E688-3</f>
        <v>45857</v>
      </c>
      <c r="E688" s="29">
        <f t="shared" si="768"/>
        <v>45860</v>
      </c>
      <c r="F688" s="29">
        <f t="shared" si="776"/>
        <v>45890</v>
      </c>
      <c r="G688" s="29">
        <f t="shared" si="771"/>
        <v>45889</v>
      </c>
      <c r="H688" s="29">
        <f t="shared" si="772"/>
        <v>45893</v>
      </c>
      <c r="I688" s="29">
        <f t="shared" si="773"/>
        <v>45897</v>
      </c>
      <c r="J688" s="29"/>
    </row>
    <row r="689" spans="1:10" s="5" customFormat="1" hidden="1" x14ac:dyDescent="0.2">
      <c r="A689" s="42">
        <v>31</v>
      </c>
      <c r="B689" s="14" t="s">
        <v>2242</v>
      </c>
      <c r="C689" s="28">
        <f t="shared" ref="C689" si="781">E689-7</f>
        <v>45860</v>
      </c>
      <c r="D689" s="36">
        <f t="shared" ref="D689" si="782">E689-3</f>
        <v>45864</v>
      </c>
      <c r="E689" s="29">
        <f t="shared" si="768"/>
        <v>45867</v>
      </c>
      <c r="F689" s="29">
        <f t="shared" ref="F689" si="783">E689+30</f>
        <v>45897</v>
      </c>
      <c r="G689" s="29">
        <f t="shared" si="771"/>
        <v>45896</v>
      </c>
      <c r="H689" s="29">
        <f t="shared" si="772"/>
        <v>45900</v>
      </c>
      <c r="I689" s="29">
        <f t="shared" si="773"/>
        <v>45904</v>
      </c>
      <c r="J689" s="29"/>
    </row>
    <row r="690" spans="1:10" s="5" customFormat="1" hidden="1" x14ac:dyDescent="0.2">
      <c r="A690" s="42">
        <v>32</v>
      </c>
      <c r="B690" s="14" t="s">
        <v>2268</v>
      </c>
      <c r="C690" s="28">
        <f t="shared" ref="C690" si="784">E690-7</f>
        <v>45867</v>
      </c>
      <c r="D690" s="36">
        <f t="shared" ref="D690" si="785">E690-3</f>
        <v>45871</v>
      </c>
      <c r="E690" s="29">
        <f t="shared" si="768"/>
        <v>45874</v>
      </c>
      <c r="F690" s="29">
        <f t="shared" ref="F690" si="786">E690+30</f>
        <v>45904</v>
      </c>
      <c r="G690" s="29">
        <f t="shared" si="771"/>
        <v>45903</v>
      </c>
      <c r="H690" s="29">
        <f t="shared" si="772"/>
        <v>45907</v>
      </c>
      <c r="I690" s="29">
        <f t="shared" si="773"/>
        <v>45911</v>
      </c>
      <c r="J690" s="29"/>
    </row>
    <row r="691" spans="1:10" s="5" customFormat="1" hidden="1" x14ac:dyDescent="0.2">
      <c r="A691" s="42">
        <v>33</v>
      </c>
      <c r="B691" s="14" t="s">
        <v>2279</v>
      </c>
      <c r="C691" s="28">
        <f t="shared" ref="C691" si="787">E691-7</f>
        <v>45874</v>
      </c>
      <c r="D691" s="36">
        <f t="shared" ref="D691" si="788">E691-3</f>
        <v>45878</v>
      </c>
      <c r="E691" s="29">
        <f t="shared" si="768"/>
        <v>45881</v>
      </c>
      <c r="F691" s="29">
        <f t="shared" ref="F691" si="789">E691+30</f>
        <v>45911</v>
      </c>
      <c r="G691" s="29">
        <f t="shared" si="771"/>
        <v>45910</v>
      </c>
      <c r="H691" s="29">
        <f t="shared" si="772"/>
        <v>45914</v>
      </c>
      <c r="I691" s="29">
        <f t="shared" si="773"/>
        <v>45918</v>
      </c>
      <c r="J691" s="29"/>
    </row>
    <row r="692" spans="1:10" s="5" customFormat="1" hidden="1" x14ac:dyDescent="0.2">
      <c r="A692" s="42">
        <v>34</v>
      </c>
      <c r="B692" s="14" t="s">
        <v>2282</v>
      </c>
      <c r="C692" s="28">
        <f t="shared" ref="C692" si="790">E692-7</f>
        <v>45881</v>
      </c>
      <c r="D692" s="36">
        <f t="shared" ref="D692" si="791">E692-3</f>
        <v>45885</v>
      </c>
      <c r="E692" s="29">
        <f t="shared" si="768"/>
        <v>45888</v>
      </c>
      <c r="F692" s="29">
        <f t="shared" ref="F692" si="792">E692+30</f>
        <v>45918</v>
      </c>
      <c r="G692" s="29">
        <f t="shared" si="771"/>
        <v>45917</v>
      </c>
      <c r="H692" s="29">
        <f t="shared" si="772"/>
        <v>45921</v>
      </c>
      <c r="I692" s="29">
        <f t="shared" si="773"/>
        <v>45925</v>
      </c>
      <c r="J692" s="29"/>
    </row>
    <row r="693" spans="1:10" s="5" customFormat="1" hidden="1" x14ac:dyDescent="0.2">
      <c r="A693" s="42">
        <v>35</v>
      </c>
      <c r="B693" s="14" t="s">
        <v>2292</v>
      </c>
      <c r="C693" s="28">
        <f t="shared" ref="C693" si="793">E693-7</f>
        <v>45888</v>
      </c>
      <c r="D693" s="36">
        <f t="shared" ref="D693" si="794">E693-3</f>
        <v>45892</v>
      </c>
      <c r="E693" s="29">
        <f t="shared" si="768"/>
        <v>45895</v>
      </c>
      <c r="F693" s="29">
        <f t="shared" ref="F693" si="795">E693+30</f>
        <v>45925</v>
      </c>
      <c r="G693" s="29">
        <f t="shared" si="771"/>
        <v>45924</v>
      </c>
      <c r="H693" s="29">
        <f t="shared" si="772"/>
        <v>45928</v>
      </c>
      <c r="I693" s="29">
        <f t="shared" si="773"/>
        <v>45932</v>
      </c>
      <c r="J693" s="29"/>
    </row>
    <row r="694" spans="1:10" s="5" customFormat="1" hidden="1" x14ac:dyDescent="0.2">
      <c r="A694" s="42">
        <v>36</v>
      </c>
      <c r="B694" s="14" t="s">
        <v>2305</v>
      </c>
      <c r="C694" s="28">
        <f t="shared" ref="C694" si="796">E694-7</f>
        <v>45895</v>
      </c>
      <c r="D694" s="36">
        <f t="shared" ref="D694" si="797">E694-3</f>
        <v>45899</v>
      </c>
      <c r="E694" s="29">
        <f t="shared" si="768"/>
        <v>45902</v>
      </c>
      <c r="F694" s="29">
        <f t="shared" ref="F694" si="798">E694+30</f>
        <v>45932</v>
      </c>
      <c r="G694" s="29">
        <f t="shared" si="771"/>
        <v>45931</v>
      </c>
      <c r="H694" s="29">
        <f t="shared" si="772"/>
        <v>45935</v>
      </c>
      <c r="I694" s="29">
        <f t="shared" si="773"/>
        <v>45939</v>
      </c>
      <c r="J694" s="29"/>
    </row>
    <row r="695" spans="1:10" s="5" customFormat="1" hidden="1" x14ac:dyDescent="0.2">
      <c r="A695" s="42">
        <v>37</v>
      </c>
      <c r="B695" s="14" t="s">
        <v>2316</v>
      </c>
      <c r="C695" s="28">
        <f t="shared" ref="C695" si="799">E695-7</f>
        <v>45902</v>
      </c>
      <c r="D695" s="36">
        <f t="shared" ref="D695" si="800">E695-3</f>
        <v>45906</v>
      </c>
      <c r="E695" s="29">
        <f t="shared" si="768"/>
        <v>45909</v>
      </c>
      <c r="F695" s="29">
        <f t="shared" ref="F695" si="801">E695+30</f>
        <v>45939</v>
      </c>
      <c r="G695" s="29">
        <f t="shared" si="771"/>
        <v>45938</v>
      </c>
      <c r="H695" s="29">
        <f t="shared" si="772"/>
        <v>45942</v>
      </c>
      <c r="I695" s="29">
        <f t="shared" si="773"/>
        <v>45946</v>
      </c>
      <c r="J695" s="29"/>
    </row>
    <row r="696" spans="1:10" s="5" customFormat="1" hidden="1" x14ac:dyDescent="0.2">
      <c r="A696" s="42">
        <v>38</v>
      </c>
      <c r="B696" s="14" t="s">
        <v>2325</v>
      </c>
      <c r="C696" s="28">
        <f t="shared" ref="C696" si="802">E696-7</f>
        <v>45909</v>
      </c>
      <c r="D696" s="36">
        <f t="shared" ref="D696" si="803">E696-3</f>
        <v>45913</v>
      </c>
      <c r="E696" s="29">
        <f t="shared" si="768"/>
        <v>45916</v>
      </c>
      <c r="F696" s="29">
        <f t="shared" ref="F696" si="804">E696+30</f>
        <v>45946</v>
      </c>
      <c r="G696" s="29">
        <f t="shared" si="771"/>
        <v>45945</v>
      </c>
      <c r="H696" s="29">
        <f t="shared" si="772"/>
        <v>45949</v>
      </c>
      <c r="I696" s="29">
        <f t="shared" si="773"/>
        <v>45953</v>
      </c>
      <c r="J696" s="29"/>
    </row>
    <row r="697" spans="1:10" s="5" customFormat="1" hidden="1" x14ac:dyDescent="0.2">
      <c r="A697" s="42">
        <v>39</v>
      </c>
      <c r="B697" s="14" t="s">
        <v>2336</v>
      </c>
      <c r="C697" s="28">
        <f t="shared" ref="C697" si="805">E697-7</f>
        <v>45916</v>
      </c>
      <c r="D697" s="36">
        <f t="shared" ref="D697" si="806">E697-3</f>
        <v>45920</v>
      </c>
      <c r="E697" s="29">
        <f t="shared" si="768"/>
        <v>45923</v>
      </c>
      <c r="F697" s="29">
        <f t="shared" ref="F697" si="807">E697+30</f>
        <v>45953</v>
      </c>
      <c r="G697" s="29">
        <f t="shared" si="771"/>
        <v>45952</v>
      </c>
      <c r="H697" s="29">
        <f t="shared" si="772"/>
        <v>45956</v>
      </c>
      <c r="I697" s="29">
        <f t="shared" si="773"/>
        <v>45960</v>
      </c>
      <c r="J697" s="29"/>
    </row>
    <row r="698" spans="1:10" s="5" customFormat="1" hidden="1" x14ac:dyDescent="0.2">
      <c r="A698" s="42">
        <v>40</v>
      </c>
      <c r="B698" s="14" t="s">
        <v>2351</v>
      </c>
      <c r="C698" s="28">
        <f t="shared" ref="C698" si="808">E698-7</f>
        <v>45923</v>
      </c>
      <c r="D698" s="36">
        <f t="shared" ref="D698" si="809">E698-3</f>
        <v>45927</v>
      </c>
      <c r="E698" s="29">
        <f t="shared" si="768"/>
        <v>45930</v>
      </c>
      <c r="F698" s="29">
        <f t="shared" ref="F698" si="810">E698+30</f>
        <v>45960</v>
      </c>
      <c r="G698" s="29">
        <f t="shared" si="771"/>
        <v>45959</v>
      </c>
      <c r="H698" s="29">
        <f t="shared" si="772"/>
        <v>45963</v>
      </c>
      <c r="I698" s="29">
        <f t="shared" si="773"/>
        <v>45967</v>
      </c>
      <c r="J698" s="29"/>
    </row>
    <row r="699" spans="1:10" s="5" customFormat="1" hidden="1" x14ac:dyDescent="0.2">
      <c r="A699" s="42">
        <v>41</v>
      </c>
      <c r="B699" s="14" t="s">
        <v>2354</v>
      </c>
      <c r="C699" s="28">
        <f t="shared" ref="C699" si="811">E699-7</f>
        <v>45930</v>
      </c>
      <c r="D699" s="36">
        <f t="shared" ref="D699" si="812">E699-3</f>
        <v>45934</v>
      </c>
      <c r="E699" s="29">
        <f t="shared" si="768"/>
        <v>45937</v>
      </c>
      <c r="F699" s="29">
        <f t="shared" ref="F699" si="813">E699+30</f>
        <v>45967</v>
      </c>
      <c r="G699" s="29">
        <f t="shared" si="771"/>
        <v>45966</v>
      </c>
      <c r="H699" s="29">
        <f t="shared" si="772"/>
        <v>45970</v>
      </c>
      <c r="I699" s="29">
        <f t="shared" si="773"/>
        <v>45974</v>
      </c>
      <c r="J699" s="29"/>
    </row>
    <row r="700" spans="1:10" s="5" customFormat="1" hidden="1" x14ac:dyDescent="0.2">
      <c r="A700" s="42">
        <v>42</v>
      </c>
      <c r="B700" s="14" t="s">
        <v>2362</v>
      </c>
      <c r="C700" s="28">
        <f t="shared" ref="C700" si="814">E700-7</f>
        <v>45937</v>
      </c>
      <c r="D700" s="35">
        <f t="shared" ref="D700" si="815">E700-3</f>
        <v>45941</v>
      </c>
      <c r="E700" s="27">
        <f t="shared" si="768"/>
        <v>45944</v>
      </c>
      <c r="F700" s="27">
        <f t="shared" ref="F700" si="816">E700+30</f>
        <v>45974</v>
      </c>
      <c r="G700" s="27">
        <f t="shared" si="771"/>
        <v>45973</v>
      </c>
      <c r="H700" s="27">
        <f t="shared" si="772"/>
        <v>45977</v>
      </c>
      <c r="I700" s="27">
        <f t="shared" si="773"/>
        <v>45981</v>
      </c>
      <c r="J700" s="27"/>
    </row>
    <row r="701" spans="1:10" s="5" customFormat="1" hidden="1" x14ac:dyDescent="0.2">
      <c r="A701" s="42">
        <v>43</v>
      </c>
      <c r="B701" s="14" t="s">
        <v>2372</v>
      </c>
      <c r="C701" s="28">
        <f t="shared" ref="C701" si="817">E701-7</f>
        <v>45944</v>
      </c>
      <c r="D701" s="36">
        <f t="shared" ref="D701" si="818">E701-3</f>
        <v>45948</v>
      </c>
      <c r="E701" s="29">
        <f t="shared" si="768"/>
        <v>45951</v>
      </c>
      <c r="F701" s="29">
        <f t="shared" ref="F701" si="819">E701+30</f>
        <v>45981</v>
      </c>
      <c r="G701" s="29">
        <f t="shared" si="771"/>
        <v>45980</v>
      </c>
      <c r="H701" s="29">
        <f t="shared" si="772"/>
        <v>45984</v>
      </c>
      <c r="I701" s="29">
        <f t="shared" si="773"/>
        <v>45988</v>
      </c>
      <c r="J701" s="29"/>
    </row>
    <row r="702" spans="1:10" s="5" customFormat="1" hidden="1" x14ac:dyDescent="0.2">
      <c r="A702" s="42">
        <v>44</v>
      </c>
      <c r="B702" s="14" t="s">
        <v>2380</v>
      </c>
      <c r="C702" s="28">
        <f t="shared" ref="C702" si="820">E702-7</f>
        <v>45951</v>
      </c>
      <c r="D702" s="36">
        <f t="shared" ref="D702" si="821">E702-3</f>
        <v>45955</v>
      </c>
      <c r="E702" s="29">
        <f t="shared" si="768"/>
        <v>45958</v>
      </c>
      <c r="F702" s="29">
        <f t="shared" ref="F702" si="822">E702+30</f>
        <v>45988</v>
      </c>
      <c r="G702" s="27">
        <f t="shared" si="771"/>
        <v>45987</v>
      </c>
      <c r="H702" s="27">
        <f t="shared" si="772"/>
        <v>45991</v>
      </c>
      <c r="I702" s="27">
        <f t="shared" si="773"/>
        <v>45995</v>
      </c>
      <c r="J702" s="27"/>
    </row>
    <row r="703" spans="1:10" s="5" customFormat="1" hidden="1" x14ac:dyDescent="0.2">
      <c r="A703" s="42">
        <v>45</v>
      </c>
      <c r="B703" s="14" t="s">
        <v>2404</v>
      </c>
      <c r="C703" s="28">
        <f t="shared" ref="C703:C708" si="823">E703-7</f>
        <v>45958</v>
      </c>
      <c r="D703" s="36">
        <f t="shared" ref="D703:D708" si="824">E703-3</f>
        <v>45962</v>
      </c>
      <c r="E703" s="29">
        <f>E702+7</f>
        <v>45965</v>
      </c>
      <c r="F703" s="29">
        <f>E703+30</f>
        <v>45995</v>
      </c>
      <c r="G703" s="29">
        <f t="shared" si="771"/>
        <v>45994</v>
      </c>
      <c r="H703" s="29">
        <f t="shared" si="772"/>
        <v>45998</v>
      </c>
      <c r="I703" s="29">
        <f t="shared" si="773"/>
        <v>46002</v>
      </c>
      <c r="J703" s="29"/>
    </row>
    <row r="704" spans="1:10" ht="14.25" hidden="1" customHeight="1" x14ac:dyDescent="0.2">
      <c r="A704" s="120">
        <v>46</v>
      </c>
      <c r="B704" s="1" t="s">
        <v>2428</v>
      </c>
      <c r="C704" s="114">
        <f t="shared" si="823"/>
        <v>45968</v>
      </c>
      <c r="D704" s="163">
        <f t="shared" si="824"/>
        <v>45972</v>
      </c>
      <c r="E704" s="110">
        <f>E703+10</f>
        <v>45975</v>
      </c>
      <c r="F704" s="110">
        <f>E704+23</f>
        <v>45998</v>
      </c>
      <c r="G704" s="110">
        <f t="shared" ref="G704:G709" si="825">E704+25</f>
        <v>46000</v>
      </c>
      <c r="H704" s="110">
        <f t="shared" ref="H704:H709" si="826">E704+27</f>
        <v>46002</v>
      </c>
      <c r="I704" s="110">
        <f t="shared" ref="I704:I713" si="827">E704+29</f>
        <v>46004</v>
      </c>
      <c r="J704" s="110"/>
    </row>
    <row r="705" spans="1:13" ht="14.25" hidden="1" customHeight="1" x14ac:dyDescent="0.2">
      <c r="A705" s="120">
        <v>47</v>
      </c>
      <c r="B705" s="1" t="s">
        <v>2427</v>
      </c>
      <c r="C705" s="114">
        <f t="shared" si="823"/>
        <v>45975</v>
      </c>
      <c r="D705" s="163">
        <f t="shared" si="824"/>
        <v>45979</v>
      </c>
      <c r="E705" s="110">
        <f t="shared" ref="E705:E707" si="828">E704+7</f>
        <v>45982</v>
      </c>
      <c r="F705" s="110">
        <f t="shared" ref="F705:F706" si="829">E705+23</f>
        <v>46005</v>
      </c>
      <c r="G705" s="110">
        <f t="shared" si="825"/>
        <v>46007</v>
      </c>
      <c r="H705" s="110">
        <f t="shared" si="826"/>
        <v>46009</v>
      </c>
      <c r="I705" s="110">
        <f t="shared" si="827"/>
        <v>46011</v>
      </c>
      <c r="J705" s="110"/>
    </row>
    <row r="706" spans="1:13" ht="14.25" hidden="1" customHeight="1" x14ac:dyDescent="0.2">
      <c r="A706" s="221">
        <v>48</v>
      </c>
      <c r="B706" s="407" t="s">
        <v>2434</v>
      </c>
      <c r="C706" s="223">
        <f t="shared" si="823"/>
        <v>45982</v>
      </c>
      <c r="D706" s="420">
        <f t="shared" si="824"/>
        <v>45986</v>
      </c>
      <c r="E706" s="224">
        <f t="shared" si="828"/>
        <v>45989</v>
      </c>
      <c r="F706" s="224">
        <f t="shared" si="829"/>
        <v>46012</v>
      </c>
      <c r="G706" s="224">
        <f t="shared" si="825"/>
        <v>46014</v>
      </c>
      <c r="H706" s="224">
        <f t="shared" si="826"/>
        <v>46016</v>
      </c>
      <c r="I706" s="224">
        <f t="shared" si="827"/>
        <v>46018</v>
      </c>
      <c r="J706" s="224"/>
    </row>
    <row r="707" spans="1:13" ht="14.25" hidden="1" customHeight="1" x14ac:dyDescent="0.2">
      <c r="A707" s="221">
        <v>49</v>
      </c>
      <c r="B707" s="407" t="s">
        <v>2443</v>
      </c>
      <c r="C707" s="223">
        <f t="shared" si="823"/>
        <v>45989</v>
      </c>
      <c r="D707" s="420">
        <f t="shared" si="824"/>
        <v>45993</v>
      </c>
      <c r="E707" s="224">
        <f t="shared" si="828"/>
        <v>45996</v>
      </c>
      <c r="F707" s="224">
        <f t="shared" ref="F707" si="830">E707+23</f>
        <v>46019</v>
      </c>
      <c r="G707" s="224">
        <f t="shared" si="825"/>
        <v>46021</v>
      </c>
      <c r="H707" s="224">
        <f t="shared" si="826"/>
        <v>46023</v>
      </c>
      <c r="I707" s="224">
        <f t="shared" si="827"/>
        <v>46025</v>
      </c>
      <c r="J707" s="224"/>
    </row>
    <row r="708" spans="1:13" ht="14.25" hidden="1" customHeight="1" x14ac:dyDescent="0.2">
      <c r="A708" s="221">
        <v>50</v>
      </c>
      <c r="B708" s="407" t="s">
        <v>2454</v>
      </c>
      <c r="C708" s="223">
        <f t="shared" si="823"/>
        <v>45997</v>
      </c>
      <c r="D708" s="420">
        <f t="shared" si="824"/>
        <v>46001</v>
      </c>
      <c r="E708" s="224">
        <v>46004</v>
      </c>
      <c r="F708" s="224">
        <f t="shared" ref="F708" si="831">E708+23</f>
        <v>46027</v>
      </c>
      <c r="G708" s="224">
        <f t="shared" si="825"/>
        <v>46029</v>
      </c>
      <c r="H708" s="224">
        <f t="shared" si="826"/>
        <v>46031</v>
      </c>
      <c r="I708" s="224">
        <f t="shared" si="827"/>
        <v>46033</v>
      </c>
      <c r="J708" s="224"/>
    </row>
    <row r="709" spans="1:13" ht="14.25" hidden="1" customHeight="1" x14ac:dyDescent="0.2">
      <c r="A709" s="221">
        <v>51</v>
      </c>
      <c r="B709" s="407" t="s">
        <v>2473</v>
      </c>
      <c r="C709" s="223">
        <f t="shared" ref="C709" si="832">E709-7</f>
        <v>46004</v>
      </c>
      <c r="D709" s="420">
        <f t="shared" ref="D709" si="833">E709-3</f>
        <v>46008</v>
      </c>
      <c r="E709" s="224">
        <v>46011</v>
      </c>
      <c r="F709" s="224">
        <f t="shared" ref="F709" si="834">E709+23</f>
        <v>46034</v>
      </c>
      <c r="G709" s="224">
        <f t="shared" si="825"/>
        <v>46036</v>
      </c>
      <c r="H709" s="224">
        <f t="shared" si="826"/>
        <v>46038</v>
      </c>
      <c r="I709" s="224">
        <f t="shared" si="827"/>
        <v>46040</v>
      </c>
      <c r="J709" s="224"/>
    </row>
    <row r="710" spans="1:13" ht="14.25" hidden="1" customHeight="1" x14ac:dyDescent="0.2">
      <c r="A710" s="221">
        <v>52</v>
      </c>
      <c r="B710" s="407" t="s">
        <v>2486</v>
      </c>
      <c r="C710" s="223">
        <f t="shared" ref="C710" si="835">E710-7</f>
        <v>46010</v>
      </c>
      <c r="D710" s="420">
        <f t="shared" ref="D710" si="836">E710-3</f>
        <v>46014</v>
      </c>
      <c r="E710" s="224">
        <v>46017</v>
      </c>
      <c r="F710" s="224">
        <f t="shared" ref="F710" si="837">E710+23</f>
        <v>46040</v>
      </c>
      <c r="G710" s="224">
        <f t="shared" ref="G710" si="838">E710+25</f>
        <v>46042</v>
      </c>
      <c r="H710" s="224">
        <f t="shared" ref="H710" si="839">E710+27</f>
        <v>46044</v>
      </c>
      <c r="I710" s="224">
        <f t="shared" si="827"/>
        <v>46046</v>
      </c>
      <c r="J710" s="224"/>
    </row>
    <row r="711" spans="1:13" ht="14.25" hidden="1" customHeight="1" x14ac:dyDescent="0.2">
      <c r="A711" s="221">
        <v>1</v>
      </c>
      <c r="B711" s="407" t="s">
        <v>2497</v>
      </c>
      <c r="C711" s="223">
        <f t="shared" ref="C711" si="840">E711-7</f>
        <v>45652</v>
      </c>
      <c r="D711" s="420">
        <f t="shared" ref="D711" si="841">E711-3</f>
        <v>45656</v>
      </c>
      <c r="E711" s="224">
        <v>45659</v>
      </c>
      <c r="F711" s="224">
        <f t="shared" ref="F711" si="842">E711+23</f>
        <v>45682</v>
      </c>
      <c r="G711" s="224">
        <f t="shared" ref="G711" si="843">E711+25</f>
        <v>45684</v>
      </c>
      <c r="H711" s="224">
        <f t="shared" ref="H711" si="844">E711+27</f>
        <v>45686</v>
      </c>
      <c r="I711" s="224">
        <f t="shared" si="827"/>
        <v>45688</v>
      </c>
      <c r="J711" s="224"/>
    </row>
    <row r="712" spans="1:13" ht="14.25" hidden="1" customHeight="1" x14ac:dyDescent="0.2">
      <c r="A712" s="421">
        <v>2</v>
      </c>
      <c r="B712" s="422" t="s">
        <v>2507</v>
      </c>
      <c r="C712" s="423">
        <f t="shared" ref="C712" si="845">E712-7</f>
        <v>46024</v>
      </c>
      <c r="D712" s="424">
        <f t="shared" ref="D712" si="846">E712-3</f>
        <v>46028</v>
      </c>
      <c r="E712" s="416">
        <v>46031</v>
      </c>
      <c r="F712" s="424">
        <f t="shared" ref="F712" si="847">E712+23</f>
        <v>46054</v>
      </c>
      <c r="G712" s="416">
        <f t="shared" ref="G712" si="848">E712+25</f>
        <v>46056</v>
      </c>
      <c r="H712" s="416">
        <f t="shared" ref="H712" si="849">E712+27</f>
        <v>46058</v>
      </c>
      <c r="I712" s="416">
        <f t="shared" si="827"/>
        <v>46060</v>
      </c>
      <c r="J712" s="416">
        <f t="shared" ref="J712:J718" si="850">+E712+31</f>
        <v>46062</v>
      </c>
    </row>
    <row r="713" spans="1:13" hidden="1" x14ac:dyDescent="0.2">
      <c r="A713" s="221">
        <v>3</v>
      </c>
      <c r="B713" s="415" t="s">
        <v>2517</v>
      </c>
      <c r="C713" s="223">
        <f t="shared" ref="C713" si="851">E713-7</f>
        <v>46031</v>
      </c>
      <c r="D713" s="408">
        <f t="shared" ref="D713" si="852">E713-3</f>
        <v>46035</v>
      </c>
      <c r="E713" s="224">
        <v>46038</v>
      </c>
      <c r="F713" s="408">
        <f t="shared" ref="F713" si="853">E713+23</f>
        <v>46061</v>
      </c>
      <c r="G713" s="224">
        <f t="shared" ref="G713" si="854">E713+25</f>
        <v>46063</v>
      </c>
      <c r="H713" s="224">
        <f t="shared" ref="H713" si="855">E713+27</f>
        <v>46065</v>
      </c>
      <c r="I713" s="224">
        <f t="shared" si="827"/>
        <v>46067</v>
      </c>
      <c r="J713" s="224">
        <f t="shared" si="850"/>
        <v>46069</v>
      </c>
    </row>
    <row r="714" spans="1:13" s="97" customFormat="1" hidden="1" x14ac:dyDescent="0.2">
      <c r="A714" s="42">
        <v>4</v>
      </c>
      <c r="B714" s="5" t="s">
        <v>2547</v>
      </c>
      <c r="C714" s="26">
        <f t="shared" ref="C714:C716" si="856">E714-7</f>
        <v>46038</v>
      </c>
      <c r="D714" s="84">
        <f t="shared" ref="D714:D718" si="857">E714-3</f>
        <v>46042</v>
      </c>
      <c r="E714" s="27">
        <v>46045</v>
      </c>
      <c r="F714" s="84">
        <f>+E714+23</f>
        <v>46068</v>
      </c>
      <c r="G714" s="27">
        <f>+E714+25</f>
        <v>46070</v>
      </c>
      <c r="H714" s="27">
        <f>+E714+27</f>
        <v>46072</v>
      </c>
      <c r="I714" s="27">
        <f>+E714+29</f>
        <v>46074</v>
      </c>
      <c r="J714" s="47">
        <f t="shared" si="850"/>
        <v>46076</v>
      </c>
    </row>
    <row r="715" spans="1:13" s="97" customFormat="1" hidden="1" x14ac:dyDescent="0.2">
      <c r="A715" s="42">
        <v>5</v>
      </c>
      <c r="B715" s="5" t="s">
        <v>2548</v>
      </c>
      <c r="C715" s="28">
        <f t="shared" si="856"/>
        <v>46045</v>
      </c>
      <c r="D715" s="39">
        <f t="shared" si="857"/>
        <v>46049</v>
      </c>
      <c r="E715" s="29">
        <f>+E714+7</f>
        <v>46052</v>
      </c>
      <c r="F715" s="39">
        <f t="shared" ref="F715:F718" si="858">+E715+23</f>
        <v>46075</v>
      </c>
      <c r="G715" s="29">
        <f t="shared" ref="G715:G718" si="859">+E715+25</f>
        <v>46077</v>
      </c>
      <c r="H715" s="29">
        <f t="shared" ref="H715:H718" si="860">+E715+27</f>
        <v>46079</v>
      </c>
      <c r="I715" s="29">
        <f t="shared" ref="I715:I718" si="861">+E715+29</f>
        <v>46081</v>
      </c>
      <c r="J715" s="48">
        <f t="shared" si="850"/>
        <v>46083</v>
      </c>
    </row>
    <row r="716" spans="1:13" s="97" customFormat="1" hidden="1" x14ac:dyDescent="0.2">
      <c r="A716" s="42">
        <v>6</v>
      </c>
      <c r="B716" s="5" t="s">
        <v>2549</v>
      </c>
      <c r="C716" s="28">
        <f t="shared" si="856"/>
        <v>46052</v>
      </c>
      <c r="D716" s="39">
        <f t="shared" si="857"/>
        <v>46056</v>
      </c>
      <c r="E716" s="29">
        <f t="shared" ref="E716:E723" si="862">+E715+7</f>
        <v>46059</v>
      </c>
      <c r="F716" s="39">
        <f t="shared" si="858"/>
        <v>46082</v>
      </c>
      <c r="G716" s="29">
        <f t="shared" si="859"/>
        <v>46084</v>
      </c>
      <c r="H716" s="29">
        <f t="shared" si="860"/>
        <v>46086</v>
      </c>
      <c r="I716" s="29">
        <f t="shared" si="861"/>
        <v>46088</v>
      </c>
      <c r="J716" s="48">
        <f t="shared" si="850"/>
        <v>46090</v>
      </c>
    </row>
    <row r="717" spans="1:13" s="97" customFormat="1" ht="14.25" hidden="1" customHeight="1" x14ac:dyDescent="0.2">
      <c r="A717" s="42">
        <v>7</v>
      </c>
      <c r="B717" s="5" t="s">
        <v>2572</v>
      </c>
      <c r="C717" s="28">
        <f t="shared" ref="C717" si="863">E717-7</f>
        <v>46059</v>
      </c>
      <c r="D717" s="39">
        <f t="shared" si="857"/>
        <v>46063</v>
      </c>
      <c r="E717" s="29">
        <f t="shared" si="862"/>
        <v>46066</v>
      </c>
      <c r="F717" s="39">
        <f t="shared" si="858"/>
        <v>46089</v>
      </c>
      <c r="G717" s="29">
        <f t="shared" si="859"/>
        <v>46091</v>
      </c>
      <c r="H717" s="29">
        <f t="shared" si="860"/>
        <v>46093</v>
      </c>
      <c r="I717" s="29">
        <f t="shared" si="861"/>
        <v>46095</v>
      </c>
      <c r="J717" s="48">
        <f t="shared" si="850"/>
        <v>46097</v>
      </c>
      <c r="M717" s="458"/>
    </row>
    <row r="718" spans="1:13" s="97" customFormat="1" ht="14.25" hidden="1" customHeight="1" x14ac:dyDescent="0.2">
      <c r="A718" s="42">
        <v>8</v>
      </c>
      <c r="B718" s="5" t="s">
        <v>2608</v>
      </c>
      <c r="C718" s="28">
        <f t="shared" ref="C718" si="864">E718-7</f>
        <v>46066</v>
      </c>
      <c r="D718" s="39">
        <f t="shared" si="857"/>
        <v>46070</v>
      </c>
      <c r="E718" s="29">
        <f t="shared" si="862"/>
        <v>46073</v>
      </c>
      <c r="F718" s="39">
        <f t="shared" si="858"/>
        <v>46096</v>
      </c>
      <c r="G718" s="29">
        <f t="shared" si="859"/>
        <v>46098</v>
      </c>
      <c r="H718" s="29">
        <f t="shared" si="860"/>
        <v>46100</v>
      </c>
      <c r="I718" s="29">
        <f t="shared" si="861"/>
        <v>46102</v>
      </c>
      <c r="J718" s="48">
        <f t="shared" si="850"/>
        <v>46104</v>
      </c>
    </row>
    <row r="719" spans="1:13" s="97" customFormat="1" ht="14.25" customHeight="1" x14ac:dyDescent="0.2">
      <c r="A719" s="42">
        <v>9</v>
      </c>
      <c r="B719" s="5" t="s">
        <v>2623</v>
      </c>
      <c r="C719" s="28">
        <f>E719-7</f>
        <v>46073</v>
      </c>
      <c r="D719" s="39">
        <f t="shared" ref="D719" si="865">E719-3</f>
        <v>46077</v>
      </c>
      <c r="E719" s="29">
        <f t="shared" si="862"/>
        <v>46080</v>
      </c>
      <c r="F719" s="39">
        <f t="shared" ref="F719" si="866">+E719+23</f>
        <v>46103</v>
      </c>
      <c r="G719" s="29">
        <f t="shared" ref="G719" si="867">+E719+25</f>
        <v>46105</v>
      </c>
      <c r="H719" s="29">
        <f t="shared" ref="H719" si="868">+E719+27</f>
        <v>46107</v>
      </c>
      <c r="I719" s="29">
        <f t="shared" ref="I719" si="869">+E719+29</f>
        <v>46109</v>
      </c>
      <c r="J719" s="48">
        <f t="shared" ref="J719" si="870">+E719+31</f>
        <v>46111</v>
      </c>
    </row>
    <row r="720" spans="1:13" s="97" customFormat="1" ht="14.25" customHeight="1" x14ac:dyDescent="0.2">
      <c r="A720" s="42">
        <v>10</v>
      </c>
      <c r="B720" s="5" t="s">
        <v>2639</v>
      </c>
      <c r="C720" s="28">
        <f t="shared" ref="C720" si="871">E720-7</f>
        <v>46080</v>
      </c>
      <c r="D720" s="39">
        <f t="shared" ref="D720" si="872">E720-3</f>
        <v>46084</v>
      </c>
      <c r="E720" s="29">
        <f t="shared" si="862"/>
        <v>46087</v>
      </c>
      <c r="F720" s="39">
        <f t="shared" ref="F720" si="873">+E720+23</f>
        <v>46110</v>
      </c>
      <c r="G720" s="29">
        <f t="shared" ref="G720" si="874">+E720+25</f>
        <v>46112</v>
      </c>
      <c r="H720" s="29">
        <f t="shared" ref="H720" si="875">+E720+27</f>
        <v>46114</v>
      </c>
      <c r="I720" s="29">
        <f t="shared" ref="I720" si="876">+E720+29</f>
        <v>46116</v>
      </c>
      <c r="J720" s="48">
        <f t="shared" ref="J720" si="877">+E720+31</f>
        <v>46118</v>
      </c>
    </row>
    <row r="721" spans="1:10" s="97" customFormat="1" ht="14.25" customHeight="1" x14ac:dyDescent="0.2">
      <c r="A721" s="42">
        <v>11</v>
      </c>
      <c r="B721" s="5" t="s">
        <v>2673</v>
      </c>
      <c r="C721" s="28">
        <f t="shared" ref="C721" si="878">E721-7</f>
        <v>46087</v>
      </c>
      <c r="D721" s="39">
        <f t="shared" ref="D721" si="879">E721-3</f>
        <v>46091</v>
      </c>
      <c r="E721" s="29">
        <f t="shared" si="862"/>
        <v>46094</v>
      </c>
      <c r="F721" s="39">
        <f t="shared" ref="F721" si="880">+E721+23</f>
        <v>46117</v>
      </c>
      <c r="G721" s="29">
        <f t="shared" ref="G721" si="881">+E721+25</f>
        <v>46119</v>
      </c>
      <c r="H721" s="29">
        <f t="shared" ref="H721" si="882">+E721+27</f>
        <v>46121</v>
      </c>
      <c r="I721" s="29">
        <f t="shared" ref="I721" si="883">+E721+29</f>
        <v>46123</v>
      </c>
      <c r="J721" s="48">
        <f t="shared" ref="J721" si="884">+E721+31</f>
        <v>46125</v>
      </c>
    </row>
    <row r="722" spans="1:10" s="97" customFormat="1" ht="14.25" customHeight="1" x14ac:dyDescent="0.2">
      <c r="A722" s="42">
        <v>12</v>
      </c>
      <c r="B722" s="5" t="s">
        <v>2689</v>
      </c>
      <c r="C722" s="28">
        <f t="shared" ref="C722" si="885">E722-7</f>
        <v>46094</v>
      </c>
      <c r="D722" s="39">
        <f t="shared" ref="D722" si="886">E722-3</f>
        <v>46098</v>
      </c>
      <c r="E722" s="29">
        <f t="shared" si="862"/>
        <v>46101</v>
      </c>
      <c r="F722" s="39">
        <f t="shared" ref="F722" si="887">+E722+23</f>
        <v>46124</v>
      </c>
      <c r="G722" s="29">
        <f t="shared" ref="G722" si="888">+E722+25</f>
        <v>46126</v>
      </c>
      <c r="H722" s="29">
        <f t="shared" ref="H722" si="889">+E722+27</f>
        <v>46128</v>
      </c>
      <c r="I722" s="29">
        <f t="shared" ref="I722" si="890">+E722+29</f>
        <v>46130</v>
      </c>
      <c r="J722" s="48">
        <f t="shared" ref="J722" si="891">+E722+31</f>
        <v>46132</v>
      </c>
    </row>
    <row r="723" spans="1:10" s="97" customFormat="1" ht="14.25" customHeight="1" x14ac:dyDescent="0.2">
      <c r="A723" s="181">
        <v>13</v>
      </c>
      <c r="B723" s="68" t="s">
        <v>2705</v>
      </c>
      <c r="C723" s="154">
        <f t="shared" ref="C723" si="892">E723-7</f>
        <v>46101</v>
      </c>
      <c r="D723" s="216">
        <f t="shared" ref="D723" si="893">E723-3</f>
        <v>46105</v>
      </c>
      <c r="E723" s="30">
        <f t="shared" si="862"/>
        <v>46108</v>
      </c>
      <c r="F723" s="216">
        <f t="shared" ref="F723" si="894">+E723+23</f>
        <v>46131</v>
      </c>
      <c r="G723" s="30">
        <f t="shared" ref="G723" si="895">+E723+25</f>
        <v>46133</v>
      </c>
      <c r="H723" s="30">
        <f t="shared" ref="H723" si="896">+E723+27</f>
        <v>46135</v>
      </c>
      <c r="I723" s="30">
        <f t="shared" ref="I723" si="897">+E723+29</f>
        <v>46137</v>
      </c>
      <c r="J723" s="124">
        <f t="shared" ref="J723" si="898">+E723+31</f>
        <v>46139</v>
      </c>
    </row>
    <row r="724" spans="1:10" s="97" customFormat="1" ht="14.25" customHeight="1" x14ac:dyDescent="0.2">
      <c r="A724" s="234"/>
      <c r="C724" s="144"/>
      <c r="D724" s="145"/>
      <c r="E724" s="145"/>
      <c r="F724" s="214"/>
      <c r="G724" s="214"/>
      <c r="H724" s="214"/>
      <c r="I724" s="214"/>
    </row>
    <row r="725" spans="1:10" s="97" customFormat="1" ht="14.25" customHeight="1" x14ac:dyDescent="0.2">
      <c r="A725" s="392" t="s">
        <v>436</v>
      </c>
      <c r="B725" s="390" t="s">
        <v>2462</v>
      </c>
      <c r="C725" s="390"/>
      <c r="D725" s="388"/>
      <c r="E725" s="10"/>
      <c r="F725" s="10"/>
      <c r="G725" s="10"/>
      <c r="H725" s="10"/>
      <c r="I725" s="10"/>
    </row>
    <row r="726" spans="1:10" s="97" customFormat="1" ht="14.25" customHeight="1" x14ac:dyDescent="0.2">
      <c r="A726" s="393" t="s">
        <v>435</v>
      </c>
      <c r="B726" s="394" t="s">
        <v>2463</v>
      </c>
      <c r="C726" s="394"/>
      <c r="D726" s="395"/>
      <c r="E726" s="39"/>
      <c r="F726" s="25"/>
      <c r="G726" s="25"/>
      <c r="H726" s="25"/>
      <c r="I726" s="25"/>
    </row>
    <row r="727" spans="1:10" s="97" customFormat="1" ht="14.25" customHeight="1" x14ac:dyDescent="0.2">
      <c r="A727" s="396" t="s">
        <v>437</v>
      </c>
      <c r="B727" s="391" t="s">
        <v>2660</v>
      </c>
      <c r="C727" s="391"/>
      <c r="D727" s="389"/>
      <c r="E727" s="39"/>
      <c r="F727" s="25"/>
      <c r="G727" s="25"/>
      <c r="H727" s="25"/>
      <c r="I727" s="25"/>
    </row>
    <row r="728" spans="1:10" s="97" customFormat="1" ht="6" customHeight="1" x14ac:dyDescent="0.2">
      <c r="A728" s="5"/>
      <c r="B728" s="10"/>
      <c r="C728" s="9"/>
      <c r="D728" s="10"/>
      <c r="E728" s="10"/>
      <c r="F728" s="10"/>
      <c r="G728" s="10"/>
      <c r="H728" s="10"/>
      <c r="I728" s="10"/>
    </row>
    <row r="729" spans="1:10" s="97" customFormat="1" x14ac:dyDescent="0.2">
      <c r="A729" s="250" t="s">
        <v>434</v>
      </c>
      <c r="B729" s="250" t="s">
        <v>431</v>
      </c>
      <c r="C729" s="250" t="s">
        <v>0</v>
      </c>
      <c r="D729" s="435" t="s">
        <v>1</v>
      </c>
      <c r="E729" s="440" t="s">
        <v>2611</v>
      </c>
      <c r="F729" s="440" t="s">
        <v>2624</v>
      </c>
      <c r="G729" s="441" t="s">
        <v>2625</v>
      </c>
      <c r="H729" s="90" t="s">
        <v>2626</v>
      </c>
      <c r="I729" s="90" t="s">
        <v>2612</v>
      </c>
    </row>
    <row r="730" spans="1:10" s="97" customFormat="1" ht="14.5" hidden="1" customHeight="1" x14ac:dyDescent="0.2">
      <c r="A730" s="248"/>
      <c r="B730" s="248"/>
      <c r="C730" s="248"/>
      <c r="D730" s="442"/>
      <c r="H730" s="443"/>
      <c r="I730" s="443"/>
    </row>
    <row r="731" spans="1:10" s="97" customFormat="1" hidden="1" x14ac:dyDescent="0.2">
      <c r="A731" s="117">
        <v>46</v>
      </c>
      <c r="B731" s="7" t="s">
        <v>2457</v>
      </c>
      <c r="C731" s="118" t="e">
        <f>+#REF!-7</f>
        <v>#REF!</v>
      </c>
      <c r="D731" s="444"/>
      <c r="H731" s="130"/>
      <c r="I731" s="130" t="e">
        <f>23+#REF!</f>
        <v>#REF!</v>
      </c>
    </row>
    <row r="732" spans="1:10" s="252" customFormat="1" hidden="1" x14ac:dyDescent="0.2">
      <c r="A732" s="235">
        <v>47</v>
      </c>
      <c r="B732" s="236" t="s">
        <v>2459</v>
      </c>
      <c r="C732" s="251" t="e">
        <f>+#REF!-7</f>
        <v>#REF!</v>
      </c>
      <c r="D732" s="445"/>
      <c r="H732" s="446" t="e">
        <f>+#REF!+33</f>
        <v>#REF!</v>
      </c>
      <c r="I732" s="446" t="e">
        <f>23+#REF!</f>
        <v>#REF!</v>
      </c>
    </row>
    <row r="733" spans="1:10" s="97" customFormat="1" ht="14.25" hidden="1" customHeight="1" x14ac:dyDescent="0.2">
      <c r="A733" s="406">
        <v>48</v>
      </c>
      <c r="B733" s="407" t="s">
        <v>2458</v>
      </c>
      <c r="C733" s="223" t="e">
        <f>+#REF!-7</f>
        <v>#REF!</v>
      </c>
      <c r="D733" s="447"/>
      <c r="H733" s="232" t="e">
        <f>+#REF!+33</f>
        <v>#REF!</v>
      </c>
      <c r="I733" s="232" t="e">
        <f>23+#REF!</f>
        <v>#REF!</v>
      </c>
    </row>
    <row r="734" spans="1:10" s="97" customFormat="1" ht="14.25" hidden="1" customHeight="1" x14ac:dyDescent="0.2">
      <c r="A734" s="406">
        <v>49</v>
      </c>
      <c r="B734" s="407" t="s">
        <v>2501</v>
      </c>
      <c r="C734" s="223" t="e">
        <f>+#REF!-7</f>
        <v>#REF!</v>
      </c>
      <c r="D734" s="447"/>
      <c r="H734" s="232" t="e">
        <f>+#REF!+33</f>
        <v>#REF!</v>
      </c>
      <c r="I734" s="232" t="e">
        <f>23+#REF!</f>
        <v>#REF!</v>
      </c>
    </row>
    <row r="735" spans="1:10" s="97" customFormat="1" ht="14.25" hidden="1" customHeight="1" x14ac:dyDescent="0.2">
      <c r="A735" s="406">
        <v>50</v>
      </c>
      <c r="B735" s="407" t="s">
        <v>2460</v>
      </c>
      <c r="C735" s="223" t="e">
        <f>+#REF!-7</f>
        <v>#REF!</v>
      </c>
      <c r="D735" s="447"/>
      <c r="H735" s="232" t="e">
        <f>+#REF!+33</f>
        <v>#REF!</v>
      </c>
      <c r="I735" s="232" t="e">
        <f>23+#REF!</f>
        <v>#REF!</v>
      </c>
    </row>
    <row r="736" spans="1:10" s="97" customFormat="1" ht="14.25" hidden="1" customHeight="1" x14ac:dyDescent="0.2">
      <c r="A736" s="406">
        <v>51</v>
      </c>
      <c r="B736" s="407" t="s">
        <v>2476</v>
      </c>
      <c r="C736" s="223" t="e">
        <f>+#REF!-7</f>
        <v>#REF!</v>
      </c>
      <c r="D736" s="447"/>
      <c r="H736" s="232" t="e">
        <f>+#REF!+33</f>
        <v>#REF!</v>
      </c>
      <c r="I736" s="232" t="e">
        <f>23+#REF!</f>
        <v>#REF!</v>
      </c>
    </row>
    <row r="737" spans="1:1019 1026:2045 2052:3071 3078:5114 5121:6140 6147:7166 7173:8192 8199:10235 10242:11261 11268:12287 12294:14330 14337:15356 15363:16382" s="97" customFormat="1" ht="14.25" hidden="1" customHeight="1" x14ac:dyDescent="0.2">
      <c r="A737" s="406">
        <v>52</v>
      </c>
      <c r="B737" s="407" t="s">
        <v>2500</v>
      </c>
      <c r="C737" s="223" t="e">
        <f>+#REF!-7</f>
        <v>#REF!</v>
      </c>
      <c r="D737" s="447"/>
      <c r="H737" s="232" t="e">
        <f>+#REF!+33</f>
        <v>#REF!</v>
      </c>
      <c r="I737" s="232" t="e">
        <f>23+#REF!</f>
        <v>#REF!</v>
      </c>
    </row>
    <row r="738" spans="1:1019 1026:2045 2052:3071 3078:5114 5121:6140 6147:7166 7173:8192 8199:10235 10242:11261 11268:12287 12294:14330 14337:15356 15363:16382" s="97" customFormat="1" ht="14.25" hidden="1" customHeight="1" x14ac:dyDescent="0.2">
      <c r="A738" s="421">
        <v>1</v>
      </c>
      <c r="B738" s="422" t="s">
        <v>2508</v>
      </c>
      <c r="C738" s="423" t="e">
        <f>+#REF!-7</f>
        <v>#REF!</v>
      </c>
      <c r="D738" s="448"/>
      <c r="E738" s="449" t="s">
        <v>782</v>
      </c>
      <c r="F738" s="449" t="s">
        <v>782</v>
      </c>
      <c r="G738" s="449" t="s">
        <v>782</v>
      </c>
      <c r="H738" s="449" t="e">
        <f>+#REF!+33</f>
        <v>#REF!</v>
      </c>
      <c r="I738" s="411" t="e">
        <f>23+#REF!</f>
        <v>#REF!</v>
      </c>
    </row>
    <row r="739" spans="1:1019 1026:2045 2052:3071 3078:5114 5121:6140 6147:7166 7173:8192 8199:10235 10242:11261 11268:12287 12294:14330 14337:15356 15363:16382" s="97" customFormat="1" ht="14.25" hidden="1" customHeight="1" x14ac:dyDescent="0.2">
      <c r="A739" s="221">
        <v>2</v>
      </c>
      <c r="B739" s="415" t="s">
        <v>2518</v>
      </c>
      <c r="C739" s="223" t="e">
        <f>+#REF!-7</f>
        <v>#REF!</v>
      </c>
      <c r="D739" s="447"/>
      <c r="E739" s="233" t="s">
        <v>782</v>
      </c>
      <c r="F739" s="233" t="s">
        <v>782</v>
      </c>
      <c r="G739" s="232" t="s">
        <v>782</v>
      </c>
      <c r="H739" s="233" t="e">
        <f>+#REF!+33</f>
        <v>#REF!</v>
      </c>
      <c r="I739" s="232" t="e">
        <f>23+#REF!</f>
        <v>#REF!</v>
      </c>
    </row>
    <row r="740" spans="1:1019 1026:2045 2052:3071 3078:5114 5121:6140 6147:7166 7173:8192 8199:10235 10242:11261 11268:12287 12294:14330 14337:15356 15363:16382" s="97" customFormat="1" ht="14.25" hidden="1" customHeight="1" x14ac:dyDescent="0.2">
      <c r="A740" s="42">
        <v>3</v>
      </c>
      <c r="B740" s="5" t="s">
        <v>2555</v>
      </c>
      <c r="C740" s="122" t="e">
        <f>+#REF!-7</f>
        <v>#REF!</v>
      </c>
      <c r="D740" s="47"/>
      <c r="E740" s="180" t="e">
        <f>+#REF!+33</f>
        <v>#REF!</v>
      </c>
      <c r="F740" s="180" t="e">
        <f>+#REF!+39</f>
        <v>#REF!</v>
      </c>
      <c r="G740" s="47" t="e">
        <f>+#REF!+45</f>
        <v>#REF!</v>
      </c>
      <c r="H740" s="180" t="e">
        <f>+#REF!+49</f>
        <v>#REF!</v>
      </c>
      <c r="I740" s="47" t="e">
        <f>23+#REF!</f>
        <v>#REF!</v>
      </c>
    </row>
    <row r="741" spans="1:1019 1026:2045 2052:3071 3078:5114 5121:6140 6147:7166 7173:8192 8199:10235 10242:11261 11268:12287 12294:14330 14337:15356 15363:16382" s="97" customFormat="1" ht="14.25" hidden="1" customHeight="1" x14ac:dyDescent="0.2">
      <c r="A741" s="42">
        <v>4</v>
      </c>
      <c r="B741" s="5" t="s">
        <v>7</v>
      </c>
      <c r="C741" s="52">
        <f>D741-7</f>
        <v>46035</v>
      </c>
      <c r="D741" s="49">
        <v>46042</v>
      </c>
      <c r="E741" s="174">
        <f t="shared" ref="E741:E748" si="899">+D741+24</f>
        <v>46066</v>
      </c>
      <c r="F741" s="174">
        <f>+D741+30</f>
        <v>46072</v>
      </c>
      <c r="G741" s="49">
        <f>+D741+36</f>
        <v>46078</v>
      </c>
      <c r="H741" s="174">
        <f>+D741+40</f>
        <v>46082</v>
      </c>
      <c r="I741" s="49">
        <f t="shared" ref="I741:I748" si="900">D741+55</f>
        <v>46097</v>
      </c>
    </row>
    <row r="742" spans="1:1019 1026:2045 2052:3071 3078:5114 5121:6140 6147:7166 7173:8192 8199:10235 10242:11261 11268:12287 12294:14330 14337:15356 15363:16382" s="97" customFormat="1" ht="14" hidden="1" customHeight="1" x14ac:dyDescent="0.2">
      <c r="A742" s="42">
        <v>5</v>
      </c>
      <c r="B742" s="5" t="s">
        <v>2557</v>
      </c>
      <c r="C742" s="122">
        <f>D742-7</f>
        <v>46043</v>
      </c>
      <c r="D742" s="48">
        <v>46050</v>
      </c>
      <c r="E742" s="94">
        <f t="shared" si="899"/>
        <v>46074</v>
      </c>
      <c r="F742" s="48">
        <f t="shared" ref="F742:F748" si="901">+D742+29</f>
        <v>46079</v>
      </c>
      <c r="G742" s="48">
        <f t="shared" ref="G742:G748" si="902">+D742+35</f>
        <v>46085</v>
      </c>
      <c r="H742" s="48">
        <f t="shared" ref="H742:H748" si="903">+D742+39</f>
        <v>46089</v>
      </c>
      <c r="I742" s="48">
        <f t="shared" si="900"/>
        <v>46105</v>
      </c>
    </row>
    <row r="743" spans="1:1019 1026:2045 2052:3071 3078:5114 5121:6140 6147:7166 7173:8192 8199:10235 10242:11261 11268:12287 12294:14330 14337:15356 15363:16382" s="97" customFormat="1" ht="14.25" hidden="1" customHeight="1" x14ac:dyDescent="0.2">
      <c r="A743" s="42">
        <v>6</v>
      </c>
      <c r="B743" s="5" t="s">
        <v>2600</v>
      </c>
      <c r="C743" s="122">
        <f>D743-6</f>
        <v>46050</v>
      </c>
      <c r="D743" s="48">
        <f>+D742+6</f>
        <v>46056</v>
      </c>
      <c r="E743" s="94">
        <f t="shared" si="899"/>
        <v>46080</v>
      </c>
      <c r="F743" s="48">
        <f t="shared" si="901"/>
        <v>46085</v>
      </c>
      <c r="G743" s="48">
        <f t="shared" si="902"/>
        <v>46091</v>
      </c>
      <c r="H743" s="48">
        <f t="shared" si="903"/>
        <v>46095</v>
      </c>
      <c r="I743" s="48">
        <f t="shared" si="900"/>
        <v>46111</v>
      </c>
    </row>
    <row r="744" spans="1:1019 1026:2045 2052:3071 3078:5114 5121:6140 6147:7166 7173:8192 8199:10235 10242:11261 11268:12287 12294:14330 14337:15356 15363:16382" s="93" customFormat="1" ht="14.25" hidden="1" customHeight="1" x14ac:dyDescent="0.2">
      <c r="A744" s="42">
        <v>7</v>
      </c>
      <c r="B744" s="34" t="s">
        <v>2613</v>
      </c>
      <c r="C744" s="122">
        <f t="shared" ref="C744:C749" si="904">D744-7</f>
        <v>46057</v>
      </c>
      <c r="D744" s="48">
        <f>+D743+8</f>
        <v>46064</v>
      </c>
      <c r="E744" s="48">
        <f t="shared" si="899"/>
        <v>46088</v>
      </c>
      <c r="F744" s="48">
        <f t="shared" si="901"/>
        <v>46093</v>
      </c>
      <c r="G744" s="48">
        <f t="shared" si="902"/>
        <v>46099</v>
      </c>
      <c r="H744" s="48">
        <f t="shared" si="903"/>
        <v>46103</v>
      </c>
      <c r="I744" s="48">
        <f t="shared" si="900"/>
        <v>46119</v>
      </c>
      <c r="J744" s="5"/>
      <c r="K744" s="92"/>
      <c r="R744" s="25"/>
      <c r="S744" s="5"/>
      <c r="T744" s="92"/>
      <c r="AA744" s="25"/>
      <c r="AB744" s="5"/>
      <c r="AC744" s="92"/>
      <c r="AJ744" s="25"/>
      <c r="AK744" s="5"/>
      <c r="AL744" s="92"/>
      <c r="AS744" s="25"/>
      <c r="AT744" s="5"/>
      <c r="AU744" s="92"/>
      <c r="BB744" s="25"/>
      <c r="BC744" s="5"/>
      <c r="BD744" s="92"/>
      <c r="BK744" s="25"/>
      <c r="BL744" s="5"/>
      <c r="BM744" s="92"/>
      <c r="BT744" s="25"/>
      <c r="BU744" s="5"/>
      <c r="BV744" s="92"/>
      <c r="CC744" s="25"/>
      <c r="CD744" s="5"/>
      <c r="CE744" s="92"/>
      <c r="CL744" s="25"/>
      <c r="CM744" s="5"/>
      <c r="CN744" s="92"/>
      <c r="CU744" s="25"/>
      <c r="CV744" s="5"/>
      <c r="CW744" s="92"/>
      <c r="DD744" s="25"/>
      <c r="DE744" s="5"/>
      <c r="DF744" s="92"/>
      <c r="DM744" s="25"/>
      <c r="DN744" s="5"/>
      <c r="DO744" s="92"/>
      <c r="DV744" s="25"/>
      <c r="DW744" s="5"/>
      <c r="DX744" s="92"/>
      <c r="EE744" s="25"/>
      <c r="EF744" s="5"/>
      <c r="EG744" s="92"/>
      <c r="EN744" s="25"/>
      <c r="EO744" s="5"/>
      <c r="EP744" s="92"/>
      <c r="EW744" s="25"/>
      <c r="EX744" s="5"/>
      <c r="EY744" s="92"/>
      <c r="FF744" s="25"/>
      <c r="FG744" s="5"/>
      <c r="FH744" s="92"/>
      <c r="FO744" s="25"/>
      <c r="FP744" s="5"/>
      <c r="FQ744" s="92"/>
      <c r="FX744" s="25"/>
      <c r="FY744" s="5"/>
      <c r="FZ744" s="92"/>
      <c r="GG744" s="25"/>
      <c r="GH744" s="5"/>
      <c r="GI744" s="92"/>
      <c r="GP744" s="25"/>
      <c r="GQ744" s="5"/>
      <c r="GR744" s="92"/>
      <c r="GY744" s="25"/>
      <c r="GZ744" s="5"/>
      <c r="HA744" s="92"/>
      <c r="HH744" s="25"/>
      <c r="HI744" s="5"/>
      <c r="HJ744" s="92"/>
      <c r="HQ744" s="25"/>
      <c r="HR744" s="5"/>
      <c r="HS744" s="92"/>
      <c r="HZ744" s="25"/>
      <c r="IA744" s="5"/>
      <c r="IB744" s="92"/>
      <c r="II744" s="25"/>
      <c r="IJ744" s="5"/>
      <c r="IK744" s="92"/>
      <c r="IR744" s="25"/>
      <c r="IS744" s="5"/>
      <c r="IT744" s="92"/>
      <c r="JA744" s="25"/>
      <c r="JB744" s="5"/>
      <c r="JC744" s="92"/>
      <c r="JJ744" s="25"/>
      <c r="JK744" s="5"/>
      <c r="JL744" s="92"/>
      <c r="JS744" s="25"/>
      <c r="JT744" s="5"/>
      <c r="JU744" s="92"/>
      <c r="KB744" s="25"/>
      <c r="KC744" s="5"/>
      <c r="KD744" s="92"/>
      <c r="KK744" s="25"/>
      <c r="KL744" s="5"/>
      <c r="KM744" s="92"/>
      <c r="KT744" s="25"/>
      <c r="KU744" s="5"/>
      <c r="KV744" s="92"/>
      <c r="LC744" s="25"/>
      <c r="LD744" s="5"/>
      <c r="LE744" s="92"/>
      <c r="LL744" s="25"/>
      <c r="LM744" s="5"/>
      <c r="LN744" s="92"/>
      <c r="LU744" s="25"/>
      <c r="LV744" s="5"/>
      <c r="LW744" s="92"/>
      <c r="MD744" s="25"/>
      <c r="ME744" s="5"/>
      <c r="MF744" s="92"/>
      <c r="MM744" s="25"/>
      <c r="MN744" s="5"/>
      <c r="MO744" s="92"/>
      <c r="MV744" s="25"/>
      <c r="MW744" s="5"/>
      <c r="MX744" s="92"/>
      <c r="NE744" s="25"/>
      <c r="NF744" s="5"/>
      <c r="NG744" s="92"/>
      <c r="NN744" s="25"/>
      <c r="NO744" s="5"/>
      <c r="NP744" s="92"/>
      <c r="NW744" s="25"/>
      <c r="NX744" s="5"/>
      <c r="NY744" s="92"/>
      <c r="OF744" s="25"/>
      <c r="OG744" s="5"/>
      <c r="OH744" s="92"/>
      <c r="OO744" s="25"/>
      <c r="OP744" s="5"/>
      <c r="OQ744" s="92"/>
      <c r="OX744" s="25"/>
      <c r="OY744" s="5"/>
      <c r="OZ744" s="92"/>
      <c r="PG744" s="25"/>
      <c r="PH744" s="5"/>
      <c r="PI744" s="92"/>
      <c r="PP744" s="25"/>
      <c r="PQ744" s="5"/>
      <c r="PR744" s="92"/>
      <c r="PY744" s="25"/>
      <c r="PZ744" s="5"/>
      <c r="QA744" s="92"/>
      <c r="QH744" s="25"/>
      <c r="QI744" s="5"/>
      <c r="QJ744" s="92"/>
      <c r="QQ744" s="25"/>
      <c r="QR744" s="5"/>
      <c r="QS744" s="92"/>
      <c r="QZ744" s="25"/>
      <c r="RA744" s="5"/>
      <c r="RB744" s="92"/>
      <c r="RI744" s="25"/>
      <c r="RJ744" s="5"/>
      <c r="RK744" s="92"/>
      <c r="RR744" s="25"/>
      <c r="RS744" s="5"/>
      <c r="RT744" s="92"/>
      <c r="SA744" s="25"/>
      <c r="SB744" s="5"/>
      <c r="SC744" s="92"/>
      <c r="SJ744" s="25"/>
      <c r="SK744" s="5"/>
      <c r="SL744" s="92"/>
      <c r="SS744" s="25"/>
      <c r="ST744" s="5"/>
      <c r="SU744" s="92"/>
      <c r="TB744" s="25"/>
      <c r="TC744" s="5"/>
      <c r="TD744" s="92"/>
      <c r="TK744" s="25"/>
      <c r="TL744" s="5"/>
      <c r="TM744" s="92"/>
      <c r="TT744" s="25"/>
      <c r="TU744" s="5"/>
      <c r="TV744" s="92"/>
      <c r="UC744" s="25"/>
      <c r="UD744" s="5"/>
      <c r="UE744" s="92"/>
      <c r="UL744" s="25"/>
      <c r="UM744" s="5"/>
      <c r="UN744" s="92"/>
      <c r="UU744" s="25"/>
      <c r="UV744" s="5"/>
      <c r="UW744" s="92"/>
      <c r="VD744" s="25"/>
      <c r="VE744" s="5"/>
      <c r="VF744" s="92"/>
      <c r="VM744" s="25"/>
      <c r="VN744" s="5"/>
      <c r="VO744" s="92"/>
      <c r="VV744" s="25"/>
      <c r="VW744" s="5"/>
      <c r="VX744" s="92"/>
      <c r="WE744" s="25"/>
      <c r="WF744" s="5"/>
      <c r="WG744" s="92"/>
      <c r="WN744" s="25"/>
      <c r="WO744" s="5"/>
      <c r="WP744" s="92"/>
      <c r="WW744" s="25"/>
      <c r="WX744" s="5"/>
      <c r="WY744" s="92"/>
      <c r="XF744" s="25"/>
      <c r="XG744" s="5"/>
      <c r="XH744" s="92"/>
      <c r="XO744" s="25"/>
      <c r="XP744" s="5"/>
      <c r="XQ744" s="92"/>
      <c r="XX744" s="25"/>
      <c r="XY744" s="5"/>
      <c r="XZ744" s="92"/>
      <c r="YG744" s="25"/>
      <c r="YH744" s="5"/>
      <c r="YI744" s="92"/>
      <c r="YP744" s="25"/>
      <c r="YQ744" s="5"/>
      <c r="YR744" s="92"/>
      <c r="YY744" s="25"/>
      <c r="YZ744" s="5"/>
      <c r="ZA744" s="92"/>
      <c r="ZH744" s="25"/>
      <c r="ZI744" s="5"/>
      <c r="ZJ744" s="92"/>
      <c r="ZQ744" s="25"/>
      <c r="ZR744" s="5"/>
      <c r="ZS744" s="92"/>
      <c r="ZZ744" s="25"/>
      <c r="AAA744" s="5"/>
      <c r="AAB744" s="92"/>
      <c r="AAI744" s="25"/>
      <c r="AAJ744" s="5"/>
      <c r="AAK744" s="92"/>
      <c r="AAR744" s="25"/>
      <c r="AAS744" s="5"/>
      <c r="AAT744" s="92"/>
      <c r="ABA744" s="25"/>
      <c r="ABB744" s="5"/>
      <c r="ABC744" s="92"/>
      <c r="ABJ744" s="25"/>
      <c r="ABK744" s="5"/>
      <c r="ABL744" s="92"/>
      <c r="ABS744" s="25"/>
      <c r="ABT744" s="5"/>
      <c r="ABU744" s="92"/>
      <c r="ACB744" s="25"/>
      <c r="ACC744" s="5"/>
      <c r="ACD744" s="92"/>
      <c r="ACK744" s="25"/>
      <c r="ACL744" s="5"/>
      <c r="ACM744" s="92"/>
      <c r="ACT744" s="25"/>
      <c r="ACU744" s="5"/>
      <c r="ACV744" s="92"/>
      <c r="ADC744" s="25"/>
      <c r="ADD744" s="5"/>
      <c r="ADE744" s="92"/>
      <c r="ADL744" s="25"/>
      <c r="ADM744" s="5"/>
      <c r="ADN744" s="92"/>
      <c r="ADU744" s="25"/>
      <c r="ADV744" s="5"/>
      <c r="ADW744" s="92"/>
      <c r="AED744" s="25"/>
      <c r="AEE744" s="5"/>
      <c r="AEF744" s="92"/>
      <c r="AEM744" s="25"/>
      <c r="AEN744" s="5"/>
      <c r="AEO744" s="92"/>
      <c r="AEV744" s="25"/>
      <c r="AEW744" s="5"/>
      <c r="AEX744" s="92"/>
      <c r="AFE744" s="25"/>
      <c r="AFF744" s="5"/>
      <c r="AFG744" s="92"/>
      <c r="AFN744" s="25"/>
      <c r="AFO744" s="5"/>
      <c r="AFP744" s="92"/>
      <c r="AFW744" s="25"/>
      <c r="AFX744" s="5"/>
      <c r="AFY744" s="92"/>
      <c r="AGF744" s="25"/>
      <c r="AGG744" s="5"/>
      <c r="AGH744" s="92"/>
      <c r="AGO744" s="25"/>
      <c r="AGP744" s="5"/>
      <c r="AGQ744" s="92"/>
      <c r="AGX744" s="25"/>
      <c r="AGY744" s="5"/>
      <c r="AGZ744" s="92"/>
      <c r="AHG744" s="25"/>
      <c r="AHH744" s="5"/>
      <c r="AHI744" s="92"/>
      <c r="AHP744" s="25"/>
      <c r="AHQ744" s="5"/>
      <c r="AHR744" s="92"/>
      <c r="AHY744" s="25"/>
      <c r="AHZ744" s="5"/>
      <c r="AIA744" s="92"/>
      <c r="AIH744" s="25"/>
      <c r="AII744" s="5"/>
      <c r="AIJ744" s="92"/>
      <c r="AIQ744" s="25"/>
      <c r="AIR744" s="5"/>
      <c r="AIS744" s="92"/>
      <c r="AIZ744" s="25"/>
      <c r="AJA744" s="5"/>
      <c r="AJB744" s="92"/>
      <c r="AJI744" s="25"/>
      <c r="AJJ744" s="5"/>
      <c r="AJK744" s="92"/>
      <c r="AJR744" s="25"/>
      <c r="AJS744" s="5"/>
      <c r="AJT744" s="92"/>
      <c r="AKA744" s="25"/>
      <c r="AKB744" s="5"/>
      <c r="AKC744" s="92"/>
      <c r="AKJ744" s="25"/>
      <c r="AKK744" s="5"/>
      <c r="AKL744" s="92"/>
      <c r="AKS744" s="25"/>
      <c r="AKT744" s="5"/>
      <c r="AKU744" s="92"/>
      <c r="ALB744" s="25"/>
      <c r="ALC744" s="5"/>
      <c r="ALD744" s="92"/>
      <c r="ALK744" s="25"/>
      <c r="ALL744" s="5"/>
      <c r="ALM744" s="92"/>
      <c r="ALT744" s="25"/>
      <c r="ALU744" s="5"/>
      <c r="ALV744" s="92"/>
      <c r="AMC744" s="25"/>
      <c r="AMD744" s="5"/>
      <c r="AME744" s="92"/>
      <c r="AML744" s="25"/>
      <c r="AMM744" s="5"/>
      <c r="AMN744" s="92"/>
      <c r="AMU744" s="25"/>
      <c r="AMV744" s="5"/>
      <c r="AMW744" s="92"/>
      <c r="AND744" s="25"/>
      <c r="ANE744" s="5"/>
      <c r="ANF744" s="92"/>
      <c r="ANM744" s="25"/>
      <c r="ANN744" s="5"/>
      <c r="ANO744" s="92"/>
      <c r="ANV744" s="25"/>
      <c r="ANW744" s="5"/>
      <c r="ANX744" s="92"/>
      <c r="AOE744" s="25"/>
      <c r="AOF744" s="5"/>
      <c r="AOG744" s="92"/>
      <c r="AON744" s="25"/>
      <c r="AOO744" s="5"/>
      <c r="AOP744" s="92"/>
      <c r="AOW744" s="25"/>
      <c r="AOX744" s="5"/>
      <c r="AOY744" s="92"/>
      <c r="APF744" s="25"/>
      <c r="APG744" s="5"/>
      <c r="APH744" s="92"/>
      <c r="APO744" s="25"/>
      <c r="APP744" s="5"/>
      <c r="APQ744" s="92"/>
      <c r="APX744" s="25"/>
      <c r="APY744" s="5"/>
      <c r="APZ744" s="92"/>
      <c r="AQG744" s="25"/>
      <c r="AQH744" s="5"/>
      <c r="AQI744" s="92"/>
      <c r="AQP744" s="25"/>
      <c r="AQQ744" s="5"/>
      <c r="AQR744" s="92"/>
      <c r="AQY744" s="25"/>
      <c r="AQZ744" s="5"/>
      <c r="ARA744" s="92"/>
      <c r="ARH744" s="25"/>
      <c r="ARI744" s="5"/>
      <c r="ARJ744" s="92"/>
      <c r="ARQ744" s="25"/>
      <c r="ARR744" s="5"/>
      <c r="ARS744" s="92"/>
      <c r="ARZ744" s="25"/>
      <c r="ASA744" s="5"/>
      <c r="ASB744" s="92"/>
      <c r="ASI744" s="25"/>
      <c r="ASJ744" s="5"/>
      <c r="ASK744" s="92"/>
      <c r="ASR744" s="25"/>
      <c r="ASS744" s="5"/>
      <c r="AST744" s="92"/>
      <c r="ATA744" s="25"/>
      <c r="ATB744" s="5"/>
      <c r="ATC744" s="92"/>
      <c r="ATJ744" s="25"/>
      <c r="ATK744" s="5"/>
      <c r="ATL744" s="92"/>
      <c r="ATS744" s="25"/>
      <c r="ATT744" s="5"/>
      <c r="ATU744" s="92"/>
      <c r="AUB744" s="25"/>
      <c r="AUC744" s="5"/>
      <c r="AUD744" s="92"/>
      <c r="AUK744" s="25"/>
      <c r="AUL744" s="5"/>
      <c r="AUM744" s="92"/>
      <c r="AUT744" s="25"/>
      <c r="AUU744" s="5"/>
      <c r="AUV744" s="92"/>
      <c r="AVC744" s="25"/>
      <c r="AVD744" s="5"/>
      <c r="AVE744" s="92"/>
      <c r="AVL744" s="25"/>
      <c r="AVM744" s="5"/>
      <c r="AVN744" s="92"/>
      <c r="AVU744" s="25"/>
      <c r="AVV744" s="5"/>
      <c r="AVW744" s="92"/>
      <c r="AWD744" s="25"/>
      <c r="AWE744" s="5"/>
      <c r="AWF744" s="92"/>
      <c r="AWM744" s="25"/>
      <c r="AWN744" s="5"/>
      <c r="AWO744" s="92"/>
      <c r="AWV744" s="25"/>
      <c r="AWW744" s="5"/>
      <c r="AWX744" s="92"/>
      <c r="AXE744" s="25"/>
      <c r="AXF744" s="5"/>
      <c r="AXG744" s="92"/>
      <c r="AXN744" s="25"/>
      <c r="AXO744" s="5"/>
      <c r="AXP744" s="92"/>
      <c r="AXW744" s="25"/>
      <c r="AXX744" s="5"/>
      <c r="AXY744" s="92"/>
      <c r="AYF744" s="25"/>
      <c r="AYG744" s="5"/>
      <c r="AYH744" s="92"/>
      <c r="AYO744" s="25"/>
      <c r="AYP744" s="5"/>
      <c r="AYQ744" s="92"/>
      <c r="AYX744" s="25"/>
      <c r="AYY744" s="5"/>
      <c r="AYZ744" s="92"/>
      <c r="AZG744" s="25"/>
      <c r="AZH744" s="5"/>
      <c r="AZI744" s="92"/>
      <c r="AZP744" s="25"/>
      <c r="AZQ744" s="5"/>
      <c r="AZR744" s="92"/>
      <c r="AZY744" s="25"/>
      <c r="AZZ744" s="5"/>
      <c r="BAA744" s="92"/>
      <c r="BAH744" s="25"/>
      <c r="BAI744" s="5"/>
      <c r="BAJ744" s="92"/>
      <c r="BAQ744" s="25"/>
      <c r="BAR744" s="5"/>
      <c r="BAS744" s="92"/>
      <c r="BAZ744" s="25"/>
      <c r="BBA744" s="5"/>
      <c r="BBB744" s="92"/>
      <c r="BBI744" s="25"/>
      <c r="BBJ744" s="5"/>
      <c r="BBK744" s="92"/>
      <c r="BBR744" s="25"/>
      <c r="BBS744" s="5"/>
      <c r="BBT744" s="92"/>
      <c r="BCA744" s="25"/>
      <c r="BCB744" s="5"/>
      <c r="BCC744" s="92"/>
      <c r="BCJ744" s="25"/>
      <c r="BCK744" s="5"/>
      <c r="BCL744" s="92"/>
      <c r="BCS744" s="25"/>
      <c r="BCT744" s="5"/>
      <c r="BCU744" s="92"/>
      <c r="BDB744" s="25"/>
      <c r="BDC744" s="5"/>
      <c r="BDD744" s="92"/>
      <c r="BDK744" s="25"/>
      <c r="BDL744" s="5"/>
      <c r="BDM744" s="92"/>
      <c r="BDT744" s="25"/>
      <c r="BDU744" s="5"/>
      <c r="BDV744" s="92"/>
      <c r="BEC744" s="25"/>
      <c r="BED744" s="5"/>
      <c r="BEE744" s="92"/>
      <c r="BEL744" s="25"/>
      <c r="BEM744" s="5"/>
      <c r="BEN744" s="92"/>
      <c r="BEU744" s="25"/>
      <c r="BEV744" s="5"/>
      <c r="BEW744" s="92"/>
      <c r="BFD744" s="25"/>
      <c r="BFE744" s="5"/>
      <c r="BFF744" s="92"/>
      <c r="BFM744" s="25"/>
      <c r="BFN744" s="5"/>
      <c r="BFO744" s="92"/>
      <c r="BFV744" s="25"/>
      <c r="BFW744" s="5"/>
      <c r="BFX744" s="92"/>
      <c r="BGE744" s="25"/>
      <c r="BGF744" s="5"/>
      <c r="BGG744" s="92"/>
      <c r="BGN744" s="25"/>
      <c r="BGO744" s="5"/>
      <c r="BGP744" s="92"/>
      <c r="BGW744" s="25"/>
      <c r="BGX744" s="5"/>
      <c r="BGY744" s="92"/>
      <c r="BHF744" s="25"/>
      <c r="BHG744" s="5"/>
      <c r="BHH744" s="92"/>
      <c r="BHO744" s="25"/>
      <c r="BHP744" s="5"/>
      <c r="BHQ744" s="92"/>
      <c r="BHX744" s="25"/>
      <c r="BHY744" s="5"/>
      <c r="BHZ744" s="92"/>
      <c r="BIG744" s="25"/>
      <c r="BIH744" s="5"/>
      <c r="BII744" s="92"/>
      <c r="BIP744" s="25"/>
      <c r="BIQ744" s="5"/>
      <c r="BIR744" s="92"/>
      <c r="BIY744" s="25"/>
      <c r="BIZ744" s="5"/>
      <c r="BJA744" s="92"/>
      <c r="BJH744" s="25"/>
      <c r="BJI744" s="5"/>
      <c r="BJJ744" s="92"/>
      <c r="BJQ744" s="25"/>
      <c r="BJR744" s="5"/>
      <c r="BJS744" s="92"/>
      <c r="BJZ744" s="25"/>
      <c r="BKA744" s="5"/>
      <c r="BKB744" s="92"/>
      <c r="BKI744" s="25"/>
      <c r="BKJ744" s="5"/>
      <c r="BKK744" s="92"/>
      <c r="BKR744" s="25"/>
      <c r="BKS744" s="5"/>
      <c r="BKT744" s="92"/>
      <c r="BLA744" s="25"/>
      <c r="BLB744" s="5"/>
      <c r="BLC744" s="92"/>
      <c r="BLJ744" s="25"/>
      <c r="BLK744" s="5"/>
      <c r="BLL744" s="92"/>
      <c r="BLS744" s="25"/>
      <c r="BLT744" s="5"/>
      <c r="BLU744" s="92"/>
      <c r="BMB744" s="25"/>
      <c r="BMC744" s="5"/>
      <c r="BMD744" s="92"/>
      <c r="BMK744" s="25"/>
      <c r="BML744" s="5"/>
      <c r="BMM744" s="92"/>
      <c r="BMT744" s="25"/>
      <c r="BMU744" s="5"/>
      <c r="BMV744" s="92"/>
      <c r="BNC744" s="25"/>
      <c r="BND744" s="5"/>
      <c r="BNE744" s="92"/>
      <c r="BNL744" s="25"/>
      <c r="BNM744" s="5"/>
      <c r="BNN744" s="92"/>
      <c r="BNU744" s="25"/>
      <c r="BNV744" s="5"/>
      <c r="BNW744" s="92"/>
      <c r="BOD744" s="25"/>
      <c r="BOE744" s="5"/>
      <c r="BOF744" s="92"/>
      <c r="BOM744" s="25"/>
      <c r="BON744" s="5"/>
      <c r="BOO744" s="92"/>
      <c r="BOV744" s="25"/>
      <c r="BOW744" s="5"/>
      <c r="BOX744" s="92"/>
      <c r="BPE744" s="25"/>
      <c r="BPF744" s="5"/>
      <c r="BPG744" s="92"/>
      <c r="BPN744" s="25"/>
      <c r="BPO744" s="5"/>
      <c r="BPP744" s="92"/>
      <c r="BPW744" s="25"/>
      <c r="BPX744" s="5"/>
      <c r="BPY744" s="92"/>
      <c r="BQF744" s="25"/>
      <c r="BQG744" s="5"/>
      <c r="BQH744" s="92"/>
      <c r="BQO744" s="25"/>
      <c r="BQP744" s="5"/>
      <c r="BQQ744" s="92"/>
      <c r="BQX744" s="25"/>
      <c r="BQY744" s="5"/>
      <c r="BQZ744" s="92"/>
      <c r="BRG744" s="25"/>
      <c r="BRH744" s="5"/>
      <c r="BRI744" s="92"/>
      <c r="BRP744" s="25"/>
      <c r="BRQ744" s="5"/>
      <c r="BRR744" s="92"/>
      <c r="BRY744" s="25"/>
      <c r="BRZ744" s="5"/>
      <c r="BSA744" s="92"/>
      <c r="BSH744" s="25"/>
      <c r="BSI744" s="5"/>
      <c r="BSJ744" s="92"/>
      <c r="BSQ744" s="25"/>
      <c r="BSR744" s="5"/>
      <c r="BSS744" s="92"/>
      <c r="BSZ744" s="25"/>
      <c r="BTA744" s="5"/>
      <c r="BTB744" s="92"/>
      <c r="BTI744" s="25"/>
      <c r="BTJ744" s="5"/>
      <c r="BTK744" s="92"/>
      <c r="BTR744" s="25"/>
      <c r="BTS744" s="5"/>
      <c r="BTT744" s="92"/>
      <c r="BUA744" s="25"/>
      <c r="BUB744" s="5"/>
      <c r="BUC744" s="92"/>
      <c r="BUJ744" s="25"/>
      <c r="BUK744" s="5"/>
      <c r="BUL744" s="92"/>
      <c r="BUS744" s="25"/>
      <c r="BUT744" s="5"/>
      <c r="BUU744" s="92"/>
      <c r="BVB744" s="25"/>
      <c r="BVC744" s="5"/>
      <c r="BVD744" s="92"/>
      <c r="BVK744" s="25"/>
      <c r="BVL744" s="5"/>
      <c r="BVM744" s="92"/>
      <c r="BVT744" s="25"/>
      <c r="BVU744" s="5"/>
      <c r="BVV744" s="92"/>
      <c r="BWC744" s="25"/>
      <c r="BWD744" s="5"/>
      <c r="BWE744" s="92"/>
      <c r="BWL744" s="25"/>
      <c r="BWM744" s="5"/>
      <c r="BWN744" s="92"/>
      <c r="BWU744" s="25"/>
      <c r="BWV744" s="5"/>
      <c r="BWW744" s="92"/>
      <c r="BXD744" s="25"/>
      <c r="BXE744" s="5"/>
      <c r="BXF744" s="92"/>
      <c r="BXM744" s="25"/>
      <c r="BXN744" s="5"/>
      <c r="BXO744" s="92"/>
      <c r="BXV744" s="25"/>
      <c r="BXW744" s="5"/>
      <c r="BXX744" s="92"/>
      <c r="BYE744" s="25"/>
      <c r="BYF744" s="5"/>
      <c r="BYG744" s="92"/>
      <c r="BYN744" s="25"/>
      <c r="BYO744" s="5"/>
      <c r="BYP744" s="92"/>
      <c r="BYW744" s="25"/>
      <c r="BYX744" s="5"/>
      <c r="BYY744" s="92"/>
      <c r="BZF744" s="25"/>
      <c r="BZG744" s="5"/>
      <c r="BZH744" s="92"/>
      <c r="BZO744" s="25"/>
      <c r="BZP744" s="5"/>
      <c r="BZQ744" s="92"/>
      <c r="BZX744" s="25"/>
      <c r="BZY744" s="5"/>
      <c r="BZZ744" s="92"/>
      <c r="CAG744" s="25"/>
      <c r="CAH744" s="5"/>
      <c r="CAI744" s="92"/>
      <c r="CAP744" s="25"/>
      <c r="CAQ744" s="5"/>
      <c r="CAR744" s="92"/>
      <c r="CAY744" s="25"/>
      <c r="CAZ744" s="5"/>
      <c r="CBA744" s="92"/>
      <c r="CBH744" s="25"/>
      <c r="CBI744" s="5"/>
      <c r="CBJ744" s="92"/>
      <c r="CBQ744" s="25"/>
      <c r="CBR744" s="5"/>
      <c r="CBS744" s="92"/>
      <c r="CBZ744" s="25"/>
      <c r="CCA744" s="5"/>
      <c r="CCB744" s="92"/>
      <c r="CCI744" s="25"/>
      <c r="CCJ744" s="5"/>
      <c r="CCK744" s="92"/>
      <c r="CCR744" s="25"/>
      <c r="CCS744" s="5"/>
      <c r="CCT744" s="92"/>
      <c r="CDA744" s="25"/>
      <c r="CDB744" s="5"/>
      <c r="CDC744" s="92"/>
      <c r="CDJ744" s="25"/>
      <c r="CDK744" s="5"/>
      <c r="CDL744" s="92"/>
      <c r="CDS744" s="25"/>
      <c r="CDT744" s="5"/>
      <c r="CDU744" s="92"/>
      <c r="CEB744" s="25"/>
      <c r="CEC744" s="5"/>
      <c r="CED744" s="92"/>
      <c r="CEK744" s="25"/>
      <c r="CEL744" s="5"/>
      <c r="CEM744" s="92"/>
      <c r="CET744" s="25"/>
      <c r="CEU744" s="5"/>
      <c r="CEV744" s="92"/>
      <c r="CFC744" s="25"/>
      <c r="CFD744" s="5"/>
      <c r="CFE744" s="92"/>
      <c r="CFL744" s="25"/>
      <c r="CFM744" s="5"/>
      <c r="CFN744" s="92"/>
      <c r="CFU744" s="25"/>
      <c r="CFV744" s="5"/>
      <c r="CFW744" s="92"/>
      <c r="CGD744" s="25"/>
      <c r="CGE744" s="5"/>
      <c r="CGF744" s="92"/>
      <c r="CGM744" s="25"/>
      <c r="CGN744" s="5"/>
      <c r="CGO744" s="92"/>
      <c r="CGV744" s="25"/>
      <c r="CGW744" s="5"/>
      <c r="CGX744" s="92"/>
      <c r="CHE744" s="25"/>
      <c r="CHF744" s="5"/>
      <c r="CHG744" s="92"/>
      <c r="CHN744" s="25"/>
      <c r="CHO744" s="5"/>
      <c r="CHP744" s="92"/>
      <c r="CHW744" s="25"/>
      <c r="CHX744" s="5"/>
      <c r="CHY744" s="92"/>
      <c r="CIF744" s="25"/>
      <c r="CIG744" s="5"/>
      <c r="CIH744" s="92"/>
      <c r="CIO744" s="25"/>
      <c r="CIP744" s="5"/>
      <c r="CIQ744" s="92"/>
      <c r="CIX744" s="25"/>
      <c r="CIY744" s="5"/>
      <c r="CIZ744" s="92"/>
      <c r="CJG744" s="25"/>
      <c r="CJH744" s="5"/>
      <c r="CJI744" s="92"/>
      <c r="CJP744" s="25"/>
      <c r="CJQ744" s="5"/>
      <c r="CJR744" s="92"/>
      <c r="CJY744" s="25"/>
      <c r="CJZ744" s="5"/>
      <c r="CKA744" s="92"/>
      <c r="CKH744" s="25"/>
      <c r="CKI744" s="5"/>
      <c r="CKJ744" s="92"/>
      <c r="CKQ744" s="25"/>
      <c r="CKR744" s="5"/>
      <c r="CKS744" s="92"/>
      <c r="CKZ744" s="25"/>
      <c r="CLA744" s="5"/>
      <c r="CLB744" s="92"/>
      <c r="CLI744" s="25"/>
      <c r="CLJ744" s="5"/>
      <c r="CLK744" s="92"/>
      <c r="CLR744" s="25"/>
      <c r="CLS744" s="5"/>
      <c r="CLT744" s="92"/>
      <c r="CMA744" s="25"/>
      <c r="CMB744" s="5"/>
      <c r="CMC744" s="92"/>
      <c r="CMJ744" s="25"/>
      <c r="CMK744" s="5"/>
      <c r="CML744" s="92"/>
      <c r="CMS744" s="25"/>
      <c r="CMT744" s="5"/>
      <c r="CMU744" s="92"/>
      <c r="CNB744" s="25"/>
      <c r="CNC744" s="5"/>
      <c r="CND744" s="92"/>
      <c r="CNK744" s="25"/>
      <c r="CNL744" s="5"/>
      <c r="CNM744" s="92"/>
      <c r="CNT744" s="25"/>
      <c r="CNU744" s="5"/>
      <c r="CNV744" s="92"/>
      <c r="COC744" s="25"/>
      <c r="COD744" s="5"/>
      <c r="COE744" s="92"/>
      <c r="COL744" s="25"/>
      <c r="COM744" s="5"/>
      <c r="CON744" s="92"/>
      <c r="COU744" s="25"/>
      <c r="COV744" s="5"/>
      <c r="COW744" s="92"/>
      <c r="CPD744" s="25"/>
      <c r="CPE744" s="5"/>
      <c r="CPF744" s="92"/>
      <c r="CPM744" s="25"/>
      <c r="CPN744" s="5"/>
      <c r="CPO744" s="92"/>
      <c r="CPV744" s="25"/>
      <c r="CPW744" s="5"/>
      <c r="CPX744" s="92"/>
      <c r="CQE744" s="25"/>
      <c r="CQF744" s="5"/>
      <c r="CQG744" s="92"/>
      <c r="CQN744" s="25"/>
      <c r="CQO744" s="5"/>
      <c r="CQP744" s="92"/>
      <c r="CQW744" s="25"/>
      <c r="CQX744" s="5"/>
      <c r="CQY744" s="92"/>
      <c r="CRF744" s="25"/>
      <c r="CRG744" s="5"/>
      <c r="CRH744" s="92"/>
      <c r="CRO744" s="25"/>
      <c r="CRP744" s="5"/>
      <c r="CRQ744" s="92"/>
      <c r="CRX744" s="25"/>
      <c r="CRY744" s="5"/>
      <c r="CRZ744" s="92"/>
      <c r="CSG744" s="25"/>
      <c r="CSH744" s="5"/>
      <c r="CSI744" s="92"/>
      <c r="CSP744" s="25"/>
      <c r="CSQ744" s="5"/>
      <c r="CSR744" s="92"/>
      <c r="CSY744" s="25"/>
      <c r="CSZ744" s="5"/>
      <c r="CTA744" s="92"/>
      <c r="CTH744" s="25"/>
      <c r="CTI744" s="5"/>
      <c r="CTJ744" s="92"/>
      <c r="CTQ744" s="25"/>
      <c r="CTR744" s="5"/>
      <c r="CTS744" s="92"/>
      <c r="CTZ744" s="25"/>
      <c r="CUA744" s="5"/>
      <c r="CUB744" s="92"/>
      <c r="CUI744" s="25"/>
      <c r="CUJ744" s="5"/>
      <c r="CUK744" s="92"/>
      <c r="CUR744" s="25"/>
      <c r="CUS744" s="5"/>
      <c r="CUT744" s="92"/>
      <c r="CVA744" s="25"/>
      <c r="CVB744" s="5"/>
      <c r="CVC744" s="92"/>
      <c r="CVJ744" s="25"/>
      <c r="CVK744" s="5"/>
      <c r="CVL744" s="92"/>
      <c r="CVS744" s="25"/>
      <c r="CVT744" s="5"/>
      <c r="CVU744" s="92"/>
      <c r="CWB744" s="25"/>
      <c r="CWC744" s="5"/>
      <c r="CWD744" s="92"/>
      <c r="CWK744" s="25"/>
      <c r="CWL744" s="5"/>
      <c r="CWM744" s="92"/>
      <c r="CWT744" s="25"/>
      <c r="CWU744" s="5"/>
      <c r="CWV744" s="92"/>
      <c r="CXC744" s="25"/>
      <c r="CXD744" s="5"/>
      <c r="CXE744" s="92"/>
      <c r="CXL744" s="25"/>
      <c r="CXM744" s="5"/>
      <c r="CXN744" s="92"/>
      <c r="CXU744" s="25"/>
      <c r="CXV744" s="5"/>
      <c r="CXW744" s="92"/>
      <c r="CYD744" s="25"/>
      <c r="CYE744" s="5"/>
      <c r="CYF744" s="92"/>
      <c r="CYM744" s="25"/>
      <c r="CYN744" s="5"/>
      <c r="CYO744" s="92"/>
      <c r="CYV744" s="25"/>
      <c r="CYW744" s="5"/>
      <c r="CYX744" s="92"/>
      <c r="CZE744" s="25"/>
      <c r="CZF744" s="5"/>
      <c r="CZG744" s="92"/>
      <c r="CZN744" s="25"/>
      <c r="CZO744" s="5"/>
      <c r="CZP744" s="92"/>
      <c r="CZW744" s="25"/>
      <c r="CZX744" s="5"/>
      <c r="CZY744" s="92"/>
      <c r="DAF744" s="25"/>
      <c r="DAG744" s="5"/>
      <c r="DAH744" s="92"/>
      <c r="DAO744" s="25"/>
      <c r="DAP744" s="5"/>
      <c r="DAQ744" s="92"/>
      <c r="DAX744" s="25"/>
      <c r="DAY744" s="5"/>
      <c r="DAZ744" s="92"/>
      <c r="DBG744" s="25"/>
      <c r="DBH744" s="5"/>
      <c r="DBI744" s="92"/>
      <c r="DBP744" s="25"/>
      <c r="DBQ744" s="5"/>
      <c r="DBR744" s="92"/>
      <c r="DBY744" s="25"/>
      <c r="DBZ744" s="5"/>
      <c r="DCA744" s="92"/>
      <c r="DCH744" s="25"/>
      <c r="DCI744" s="5"/>
      <c r="DCJ744" s="92"/>
      <c r="DCQ744" s="25"/>
      <c r="DCR744" s="5"/>
      <c r="DCS744" s="92"/>
      <c r="DCZ744" s="25"/>
      <c r="DDA744" s="5"/>
      <c r="DDB744" s="92"/>
      <c r="DDI744" s="25"/>
      <c r="DDJ744" s="5"/>
      <c r="DDK744" s="92"/>
      <c r="DDR744" s="25"/>
      <c r="DDS744" s="5"/>
      <c r="DDT744" s="92"/>
      <c r="DEA744" s="25"/>
      <c r="DEB744" s="5"/>
      <c r="DEC744" s="92"/>
      <c r="DEJ744" s="25"/>
      <c r="DEK744" s="5"/>
      <c r="DEL744" s="92"/>
      <c r="DES744" s="25"/>
      <c r="DET744" s="5"/>
      <c r="DEU744" s="92"/>
      <c r="DFB744" s="25"/>
      <c r="DFC744" s="5"/>
      <c r="DFD744" s="92"/>
      <c r="DFK744" s="25"/>
      <c r="DFL744" s="5"/>
      <c r="DFM744" s="92"/>
      <c r="DFT744" s="25"/>
      <c r="DFU744" s="5"/>
      <c r="DFV744" s="92"/>
      <c r="DGC744" s="25"/>
      <c r="DGD744" s="5"/>
      <c r="DGE744" s="92"/>
      <c r="DGL744" s="25"/>
      <c r="DGM744" s="5"/>
      <c r="DGN744" s="92"/>
      <c r="DGU744" s="25"/>
      <c r="DGV744" s="5"/>
      <c r="DGW744" s="92"/>
      <c r="DHD744" s="25"/>
      <c r="DHE744" s="5"/>
      <c r="DHF744" s="92"/>
      <c r="DHM744" s="25"/>
      <c r="DHN744" s="5"/>
      <c r="DHO744" s="92"/>
      <c r="DHV744" s="25"/>
      <c r="DHW744" s="5"/>
      <c r="DHX744" s="92"/>
      <c r="DIE744" s="25"/>
      <c r="DIF744" s="5"/>
      <c r="DIG744" s="92"/>
      <c r="DIN744" s="25"/>
      <c r="DIO744" s="5"/>
      <c r="DIP744" s="92"/>
      <c r="DIW744" s="25"/>
      <c r="DIX744" s="5"/>
      <c r="DIY744" s="92"/>
      <c r="DJF744" s="25"/>
      <c r="DJG744" s="5"/>
      <c r="DJH744" s="92"/>
      <c r="DJO744" s="25"/>
      <c r="DJP744" s="5"/>
      <c r="DJQ744" s="92"/>
      <c r="DJX744" s="25"/>
      <c r="DJY744" s="5"/>
      <c r="DJZ744" s="92"/>
      <c r="DKG744" s="25"/>
      <c r="DKH744" s="5"/>
      <c r="DKI744" s="92"/>
      <c r="DKP744" s="25"/>
      <c r="DKQ744" s="5"/>
      <c r="DKR744" s="92"/>
      <c r="DKY744" s="25"/>
      <c r="DKZ744" s="5"/>
      <c r="DLA744" s="92"/>
      <c r="DLH744" s="25"/>
      <c r="DLI744" s="5"/>
      <c r="DLJ744" s="92"/>
      <c r="DLQ744" s="25"/>
      <c r="DLR744" s="5"/>
      <c r="DLS744" s="92"/>
      <c r="DLZ744" s="25"/>
      <c r="DMA744" s="5"/>
      <c r="DMB744" s="92"/>
      <c r="DMI744" s="25"/>
      <c r="DMJ744" s="5"/>
      <c r="DMK744" s="92"/>
      <c r="DMR744" s="25"/>
      <c r="DMS744" s="5"/>
      <c r="DMT744" s="92"/>
      <c r="DNA744" s="25"/>
      <c r="DNB744" s="5"/>
      <c r="DNC744" s="92"/>
      <c r="DNJ744" s="25"/>
      <c r="DNK744" s="5"/>
      <c r="DNL744" s="92"/>
      <c r="DNS744" s="25"/>
      <c r="DNT744" s="5"/>
      <c r="DNU744" s="92"/>
      <c r="DOB744" s="25"/>
      <c r="DOC744" s="5"/>
      <c r="DOD744" s="92"/>
      <c r="DOK744" s="25"/>
      <c r="DOL744" s="5"/>
      <c r="DOM744" s="92"/>
      <c r="DOT744" s="25"/>
      <c r="DOU744" s="5"/>
      <c r="DOV744" s="92"/>
      <c r="DPC744" s="25"/>
      <c r="DPD744" s="5"/>
      <c r="DPE744" s="92"/>
      <c r="DPL744" s="25"/>
      <c r="DPM744" s="5"/>
      <c r="DPN744" s="92"/>
      <c r="DPU744" s="25"/>
      <c r="DPV744" s="5"/>
      <c r="DPW744" s="92"/>
      <c r="DQD744" s="25"/>
      <c r="DQE744" s="5"/>
      <c r="DQF744" s="92"/>
      <c r="DQM744" s="25"/>
      <c r="DQN744" s="5"/>
      <c r="DQO744" s="92"/>
      <c r="DQV744" s="25"/>
      <c r="DQW744" s="5"/>
      <c r="DQX744" s="92"/>
      <c r="DRE744" s="25"/>
      <c r="DRF744" s="5"/>
      <c r="DRG744" s="92"/>
      <c r="DRN744" s="25"/>
      <c r="DRO744" s="5"/>
      <c r="DRP744" s="92"/>
      <c r="DRW744" s="25"/>
      <c r="DRX744" s="5"/>
      <c r="DRY744" s="92"/>
      <c r="DSF744" s="25"/>
      <c r="DSG744" s="5"/>
      <c r="DSH744" s="92"/>
      <c r="DSO744" s="25"/>
      <c r="DSP744" s="5"/>
      <c r="DSQ744" s="92"/>
      <c r="DSX744" s="25"/>
      <c r="DSY744" s="5"/>
      <c r="DSZ744" s="92"/>
      <c r="DTG744" s="25"/>
      <c r="DTH744" s="5"/>
      <c r="DTI744" s="92"/>
      <c r="DTP744" s="25"/>
      <c r="DTQ744" s="5"/>
      <c r="DTR744" s="92"/>
      <c r="DTY744" s="25"/>
      <c r="DTZ744" s="5"/>
      <c r="DUA744" s="92"/>
      <c r="DUH744" s="25"/>
      <c r="DUI744" s="5"/>
      <c r="DUJ744" s="92"/>
      <c r="DUQ744" s="25"/>
      <c r="DUR744" s="5"/>
      <c r="DUS744" s="92"/>
      <c r="DUZ744" s="25"/>
      <c r="DVA744" s="5"/>
      <c r="DVB744" s="92"/>
      <c r="DVI744" s="25"/>
      <c r="DVJ744" s="5"/>
      <c r="DVK744" s="92"/>
      <c r="DVR744" s="25"/>
      <c r="DVS744" s="5"/>
      <c r="DVT744" s="92"/>
      <c r="DWA744" s="25"/>
      <c r="DWB744" s="5"/>
      <c r="DWC744" s="92"/>
      <c r="DWJ744" s="25"/>
      <c r="DWK744" s="5"/>
      <c r="DWL744" s="92"/>
      <c r="DWS744" s="25"/>
      <c r="DWT744" s="5"/>
      <c r="DWU744" s="92"/>
      <c r="DXB744" s="25"/>
      <c r="DXC744" s="5"/>
      <c r="DXD744" s="92"/>
      <c r="DXK744" s="25"/>
      <c r="DXL744" s="5"/>
      <c r="DXM744" s="92"/>
      <c r="DXT744" s="25"/>
      <c r="DXU744" s="5"/>
      <c r="DXV744" s="92"/>
      <c r="DYC744" s="25"/>
      <c r="DYD744" s="5"/>
      <c r="DYE744" s="92"/>
      <c r="DYL744" s="25"/>
      <c r="DYM744" s="5"/>
      <c r="DYN744" s="92"/>
      <c r="DYU744" s="25"/>
      <c r="DYV744" s="5"/>
      <c r="DYW744" s="92"/>
      <c r="DZD744" s="25"/>
      <c r="DZE744" s="5"/>
      <c r="DZF744" s="92"/>
      <c r="DZM744" s="25"/>
      <c r="DZN744" s="5"/>
      <c r="DZO744" s="92"/>
      <c r="DZV744" s="25"/>
      <c r="DZW744" s="5"/>
      <c r="DZX744" s="92"/>
      <c r="EAE744" s="25"/>
      <c r="EAF744" s="5"/>
      <c r="EAG744" s="92"/>
      <c r="EAN744" s="25"/>
      <c r="EAO744" s="5"/>
      <c r="EAP744" s="92"/>
      <c r="EAW744" s="25"/>
      <c r="EAX744" s="5"/>
      <c r="EAY744" s="92"/>
      <c r="EBF744" s="25"/>
      <c r="EBG744" s="5"/>
      <c r="EBH744" s="92"/>
      <c r="EBO744" s="25"/>
      <c r="EBP744" s="5"/>
      <c r="EBQ744" s="92"/>
      <c r="EBX744" s="25"/>
      <c r="EBY744" s="5"/>
      <c r="EBZ744" s="92"/>
      <c r="ECG744" s="25"/>
      <c r="ECH744" s="5"/>
      <c r="ECI744" s="92"/>
      <c r="ECP744" s="25"/>
      <c r="ECQ744" s="5"/>
      <c r="ECR744" s="92"/>
      <c r="ECY744" s="25"/>
      <c r="ECZ744" s="5"/>
      <c r="EDA744" s="92"/>
      <c r="EDH744" s="25"/>
      <c r="EDI744" s="5"/>
      <c r="EDJ744" s="92"/>
      <c r="EDQ744" s="25"/>
      <c r="EDR744" s="5"/>
      <c r="EDS744" s="92"/>
      <c r="EDZ744" s="25"/>
      <c r="EEA744" s="5"/>
      <c r="EEB744" s="92"/>
      <c r="EEI744" s="25"/>
      <c r="EEJ744" s="5"/>
      <c r="EEK744" s="92"/>
      <c r="EER744" s="25"/>
      <c r="EES744" s="5"/>
      <c r="EET744" s="92"/>
      <c r="EFA744" s="25"/>
      <c r="EFB744" s="5"/>
      <c r="EFC744" s="92"/>
      <c r="EFJ744" s="25"/>
      <c r="EFK744" s="5"/>
      <c r="EFL744" s="92"/>
      <c r="EFS744" s="25"/>
      <c r="EFT744" s="5"/>
      <c r="EFU744" s="92"/>
      <c r="EGB744" s="25"/>
      <c r="EGC744" s="5"/>
      <c r="EGD744" s="92"/>
      <c r="EGK744" s="25"/>
      <c r="EGL744" s="5"/>
      <c r="EGM744" s="92"/>
      <c r="EGT744" s="25"/>
      <c r="EGU744" s="5"/>
      <c r="EGV744" s="92"/>
      <c r="EHC744" s="25"/>
      <c r="EHD744" s="5"/>
      <c r="EHE744" s="92"/>
      <c r="EHL744" s="25"/>
      <c r="EHM744" s="5"/>
      <c r="EHN744" s="92"/>
      <c r="EHU744" s="25"/>
      <c r="EHV744" s="5"/>
      <c r="EHW744" s="92"/>
      <c r="EID744" s="25"/>
      <c r="EIE744" s="5"/>
      <c r="EIF744" s="92"/>
      <c r="EIM744" s="25"/>
      <c r="EIN744" s="5"/>
      <c r="EIO744" s="92"/>
      <c r="EIV744" s="25"/>
      <c r="EIW744" s="5"/>
      <c r="EIX744" s="92"/>
      <c r="EJE744" s="25"/>
      <c r="EJF744" s="5"/>
      <c r="EJG744" s="92"/>
      <c r="EJN744" s="25"/>
      <c r="EJO744" s="5"/>
      <c r="EJP744" s="92"/>
      <c r="EJW744" s="25"/>
      <c r="EJX744" s="5"/>
      <c r="EJY744" s="92"/>
      <c r="EKF744" s="25"/>
      <c r="EKG744" s="5"/>
      <c r="EKH744" s="92"/>
      <c r="EKO744" s="25"/>
      <c r="EKP744" s="5"/>
      <c r="EKQ744" s="92"/>
      <c r="EKX744" s="25"/>
      <c r="EKY744" s="5"/>
      <c r="EKZ744" s="92"/>
      <c r="ELG744" s="25"/>
      <c r="ELH744" s="5"/>
      <c r="ELI744" s="92"/>
      <c r="ELP744" s="25"/>
      <c r="ELQ744" s="5"/>
      <c r="ELR744" s="92"/>
      <c r="ELY744" s="25"/>
      <c r="ELZ744" s="5"/>
      <c r="EMA744" s="92"/>
      <c r="EMH744" s="25"/>
      <c r="EMI744" s="5"/>
      <c r="EMJ744" s="92"/>
      <c r="EMQ744" s="25"/>
      <c r="EMR744" s="5"/>
      <c r="EMS744" s="92"/>
      <c r="EMZ744" s="25"/>
      <c r="ENA744" s="5"/>
      <c r="ENB744" s="92"/>
      <c r="ENI744" s="25"/>
      <c r="ENJ744" s="5"/>
      <c r="ENK744" s="92"/>
      <c r="ENR744" s="25"/>
      <c r="ENS744" s="5"/>
      <c r="ENT744" s="92"/>
      <c r="EOA744" s="25"/>
      <c r="EOB744" s="5"/>
      <c r="EOC744" s="92"/>
      <c r="EOJ744" s="25"/>
      <c r="EOK744" s="5"/>
      <c r="EOL744" s="92"/>
      <c r="EOS744" s="25"/>
      <c r="EOT744" s="5"/>
      <c r="EOU744" s="92"/>
      <c r="EPB744" s="25"/>
      <c r="EPC744" s="5"/>
      <c r="EPD744" s="92"/>
      <c r="EPK744" s="25"/>
      <c r="EPL744" s="5"/>
      <c r="EPM744" s="92"/>
      <c r="EPT744" s="25"/>
      <c r="EPU744" s="5"/>
      <c r="EPV744" s="92"/>
      <c r="EQC744" s="25"/>
      <c r="EQD744" s="5"/>
      <c r="EQE744" s="92"/>
      <c r="EQL744" s="25"/>
      <c r="EQM744" s="5"/>
      <c r="EQN744" s="92"/>
      <c r="EQU744" s="25"/>
      <c r="EQV744" s="5"/>
      <c r="EQW744" s="92"/>
      <c r="ERD744" s="25"/>
      <c r="ERE744" s="5"/>
      <c r="ERF744" s="92"/>
      <c r="ERM744" s="25"/>
      <c r="ERN744" s="5"/>
      <c r="ERO744" s="92"/>
      <c r="ERV744" s="25"/>
      <c r="ERW744" s="5"/>
      <c r="ERX744" s="92"/>
      <c r="ESE744" s="25"/>
      <c r="ESF744" s="5"/>
      <c r="ESG744" s="92"/>
      <c r="ESN744" s="25"/>
      <c r="ESO744" s="5"/>
      <c r="ESP744" s="92"/>
      <c r="ESW744" s="25"/>
      <c r="ESX744" s="5"/>
      <c r="ESY744" s="92"/>
      <c r="ETF744" s="25"/>
      <c r="ETG744" s="5"/>
      <c r="ETH744" s="92"/>
      <c r="ETO744" s="25"/>
      <c r="ETP744" s="5"/>
      <c r="ETQ744" s="92"/>
      <c r="ETX744" s="25"/>
      <c r="ETY744" s="5"/>
      <c r="ETZ744" s="92"/>
      <c r="EUG744" s="25"/>
      <c r="EUH744" s="5"/>
      <c r="EUI744" s="92"/>
      <c r="EUP744" s="25"/>
      <c r="EUQ744" s="5"/>
      <c r="EUR744" s="92"/>
      <c r="EUY744" s="25"/>
      <c r="EUZ744" s="5"/>
      <c r="EVA744" s="92"/>
      <c r="EVH744" s="25"/>
      <c r="EVI744" s="5"/>
      <c r="EVJ744" s="92"/>
      <c r="EVQ744" s="25"/>
      <c r="EVR744" s="5"/>
      <c r="EVS744" s="92"/>
      <c r="EVZ744" s="25"/>
      <c r="EWA744" s="5"/>
      <c r="EWB744" s="92"/>
      <c r="EWI744" s="25"/>
      <c r="EWJ744" s="5"/>
      <c r="EWK744" s="92"/>
      <c r="EWR744" s="25"/>
      <c r="EWS744" s="5"/>
      <c r="EWT744" s="92"/>
      <c r="EXA744" s="25"/>
      <c r="EXB744" s="5"/>
      <c r="EXC744" s="92"/>
      <c r="EXJ744" s="25"/>
      <c r="EXK744" s="5"/>
      <c r="EXL744" s="92"/>
      <c r="EXS744" s="25"/>
      <c r="EXT744" s="5"/>
      <c r="EXU744" s="92"/>
      <c r="EYB744" s="25"/>
      <c r="EYC744" s="5"/>
      <c r="EYD744" s="92"/>
      <c r="EYK744" s="25"/>
      <c r="EYL744" s="5"/>
      <c r="EYM744" s="92"/>
      <c r="EYT744" s="25"/>
      <c r="EYU744" s="5"/>
      <c r="EYV744" s="92"/>
      <c r="EZC744" s="25"/>
      <c r="EZD744" s="5"/>
      <c r="EZE744" s="92"/>
      <c r="EZL744" s="25"/>
      <c r="EZM744" s="5"/>
      <c r="EZN744" s="92"/>
      <c r="EZU744" s="25"/>
      <c r="EZV744" s="5"/>
      <c r="EZW744" s="92"/>
      <c r="FAD744" s="25"/>
      <c r="FAE744" s="5"/>
      <c r="FAF744" s="92"/>
      <c r="FAM744" s="25"/>
      <c r="FAN744" s="5"/>
      <c r="FAO744" s="92"/>
      <c r="FAV744" s="25"/>
      <c r="FAW744" s="5"/>
      <c r="FAX744" s="92"/>
      <c r="FBE744" s="25"/>
      <c r="FBF744" s="5"/>
      <c r="FBG744" s="92"/>
      <c r="FBN744" s="25"/>
      <c r="FBO744" s="5"/>
      <c r="FBP744" s="92"/>
      <c r="FBW744" s="25"/>
      <c r="FBX744" s="5"/>
      <c r="FBY744" s="92"/>
      <c r="FCF744" s="25"/>
      <c r="FCG744" s="5"/>
      <c r="FCH744" s="92"/>
      <c r="FCO744" s="25"/>
      <c r="FCP744" s="5"/>
      <c r="FCQ744" s="92"/>
      <c r="FCX744" s="25"/>
      <c r="FCY744" s="5"/>
      <c r="FCZ744" s="92"/>
      <c r="FDG744" s="25"/>
      <c r="FDH744" s="5"/>
      <c r="FDI744" s="92"/>
      <c r="FDP744" s="25"/>
      <c r="FDQ744" s="5"/>
      <c r="FDR744" s="92"/>
      <c r="FDY744" s="25"/>
      <c r="FDZ744" s="5"/>
      <c r="FEA744" s="92"/>
      <c r="FEH744" s="25"/>
      <c r="FEI744" s="5"/>
      <c r="FEJ744" s="92"/>
      <c r="FEQ744" s="25"/>
      <c r="FER744" s="5"/>
      <c r="FES744" s="92"/>
      <c r="FEZ744" s="25"/>
      <c r="FFA744" s="5"/>
      <c r="FFB744" s="92"/>
      <c r="FFI744" s="25"/>
      <c r="FFJ744" s="5"/>
      <c r="FFK744" s="92"/>
      <c r="FFR744" s="25"/>
      <c r="FFS744" s="5"/>
      <c r="FFT744" s="92"/>
      <c r="FGA744" s="25"/>
      <c r="FGB744" s="5"/>
      <c r="FGC744" s="92"/>
      <c r="FGJ744" s="25"/>
      <c r="FGK744" s="5"/>
      <c r="FGL744" s="92"/>
      <c r="FGS744" s="25"/>
      <c r="FGT744" s="5"/>
      <c r="FGU744" s="92"/>
      <c r="FHB744" s="25"/>
      <c r="FHC744" s="5"/>
      <c r="FHD744" s="92"/>
      <c r="FHK744" s="25"/>
      <c r="FHL744" s="5"/>
      <c r="FHM744" s="92"/>
      <c r="FHT744" s="25"/>
      <c r="FHU744" s="5"/>
      <c r="FHV744" s="92"/>
      <c r="FIC744" s="25"/>
      <c r="FID744" s="5"/>
      <c r="FIE744" s="92"/>
      <c r="FIL744" s="25"/>
      <c r="FIM744" s="5"/>
      <c r="FIN744" s="92"/>
      <c r="FIU744" s="25"/>
      <c r="FIV744" s="5"/>
      <c r="FIW744" s="92"/>
      <c r="FJD744" s="25"/>
      <c r="FJE744" s="5"/>
      <c r="FJF744" s="92"/>
      <c r="FJM744" s="25"/>
      <c r="FJN744" s="5"/>
      <c r="FJO744" s="92"/>
      <c r="FJV744" s="25"/>
      <c r="FJW744" s="5"/>
      <c r="FJX744" s="92"/>
      <c r="FKE744" s="25"/>
      <c r="FKF744" s="5"/>
      <c r="FKG744" s="92"/>
      <c r="FKN744" s="25"/>
      <c r="FKO744" s="5"/>
      <c r="FKP744" s="92"/>
      <c r="FKW744" s="25"/>
      <c r="FKX744" s="5"/>
      <c r="FKY744" s="92"/>
      <c r="FLF744" s="25"/>
      <c r="FLG744" s="5"/>
      <c r="FLH744" s="92"/>
      <c r="FLO744" s="25"/>
      <c r="FLP744" s="5"/>
      <c r="FLQ744" s="92"/>
      <c r="FLX744" s="25"/>
      <c r="FLY744" s="5"/>
      <c r="FLZ744" s="92"/>
      <c r="FMG744" s="25"/>
      <c r="FMH744" s="5"/>
      <c r="FMI744" s="92"/>
      <c r="FMP744" s="25"/>
      <c r="FMQ744" s="5"/>
      <c r="FMR744" s="92"/>
      <c r="FMY744" s="25"/>
      <c r="FMZ744" s="5"/>
      <c r="FNA744" s="92"/>
      <c r="FNH744" s="25"/>
      <c r="FNI744" s="5"/>
      <c r="FNJ744" s="92"/>
      <c r="FNQ744" s="25"/>
      <c r="FNR744" s="5"/>
      <c r="FNS744" s="92"/>
      <c r="FNZ744" s="25"/>
      <c r="FOA744" s="5"/>
      <c r="FOB744" s="92"/>
      <c r="FOI744" s="25"/>
      <c r="FOJ744" s="5"/>
      <c r="FOK744" s="92"/>
      <c r="FOR744" s="25"/>
      <c r="FOS744" s="5"/>
      <c r="FOT744" s="92"/>
      <c r="FPA744" s="25"/>
      <c r="FPB744" s="5"/>
      <c r="FPC744" s="92"/>
      <c r="FPJ744" s="25"/>
      <c r="FPK744" s="5"/>
      <c r="FPL744" s="92"/>
      <c r="FPS744" s="25"/>
      <c r="FPT744" s="5"/>
      <c r="FPU744" s="92"/>
      <c r="FQB744" s="25"/>
      <c r="FQC744" s="5"/>
      <c r="FQD744" s="92"/>
      <c r="FQK744" s="25"/>
      <c r="FQL744" s="5"/>
      <c r="FQM744" s="92"/>
      <c r="FQT744" s="25"/>
      <c r="FQU744" s="5"/>
      <c r="FQV744" s="92"/>
      <c r="FRC744" s="25"/>
      <c r="FRD744" s="5"/>
      <c r="FRE744" s="92"/>
      <c r="FRL744" s="25"/>
      <c r="FRM744" s="5"/>
      <c r="FRN744" s="92"/>
      <c r="FRU744" s="25"/>
      <c r="FRV744" s="5"/>
      <c r="FRW744" s="92"/>
      <c r="FSD744" s="25"/>
      <c r="FSE744" s="5"/>
      <c r="FSF744" s="92"/>
      <c r="FSM744" s="25"/>
      <c r="FSN744" s="5"/>
      <c r="FSO744" s="92"/>
      <c r="FSV744" s="25"/>
      <c r="FSW744" s="5"/>
      <c r="FSX744" s="92"/>
      <c r="FTE744" s="25"/>
      <c r="FTF744" s="5"/>
      <c r="FTG744" s="92"/>
      <c r="FTN744" s="25"/>
      <c r="FTO744" s="5"/>
      <c r="FTP744" s="92"/>
      <c r="FTW744" s="25"/>
      <c r="FTX744" s="5"/>
      <c r="FTY744" s="92"/>
      <c r="FUF744" s="25"/>
      <c r="FUG744" s="5"/>
      <c r="FUH744" s="92"/>
      <c r="FUO744" s="25"/>
      <c r="FUP744" s="5"/>
      <c r="FUQ744" s="92"/>
      <c r="FUX744" s="25"/>
      <c r="FUY744" s="5"/>
      <c r="FUZ744" s="92"/>
      <c r="FVG744" s="25"/>
      <c r="FVH744" s="5"/>
      <c r="FVI744" s="92"/>
      <c r="FVP744" s="25"/>
      <c r="FVQ744" s="5"/>
      <c r="FVR744" s="92"/>
      <c r="FVY744" s="25"/>
      <c r="FVZ744" s="5"/>
      <c r="FWA744" s="92"/>
      <c r="FWH744" s="25"/>
      <c r="FWI744" s="5"/>
      <c r="FWJ744" s="92"/>
      <c r="FWQ744" s="25"/>
      <c r="FWR744" s="5"/>
      <c r="FWS744" s="92"/>
      <c r="FWZ744" s="25"/>
      <c r="FXA744" s="5"/>
      <c r="FXB744" s="92"/>
      <c r="FXI744" s="25"/>
      <c r="FXJ744" s="5"/>
      <c r="FXK744" s="92"/>
      <c r="FXR744" s="25"/>
      <c r="FXS744" s="5"/>
      <c r="FXT744" s="92"/>
      <c r="FYA744" s="25"/>
      <c r="FYB744" s="5"/>
      <c r="FYC744" s="92"/>
      <c r="FYJ744" s="25"/>
      <c r="FYK744" s="5"/>
      <c r="FYL744" s="92"/>
      <c r="FYS744" s="25"/>
      <c r="FYT744" s="5"/>
      <c r="FYU744" s="92"/>
      <c r="FZB744" s="25"/>
      <c r="FZC744" s="5"/>
      <c r="FZD744" s="92"/>
      <c r="FZK744" s="25"/>
      <c r="FZL744" s="5"/>
      <c r="FZM744" s="92"/>
      <c r="FZT744" s="25"/>
      <c r="FZU744" s="5"/>
      <c r="FZV744" s="92"/>
      <c r="GAC744" s="25"/>
      <c r="GAD744" s="5"/>
      <c r="GAE744" s="92"/>
      <c r="GAL744" s="25"/>
      <c r="GAM744" s="5"/>
      <c r="GAN744" s="92"/>
      <c r="GAU744" s="25"/>
      <c r="GAV744" s="5"/>
      <c r="GAW744" s="92"/>
      <c r="GBD744" s="25"/>
      <c r="GBE744" s="5"/>
      <c r="GBF744" s="92"/>
      <c r="GBM744" s="25"/>
      <c r="GBN744" s="5"/>
      <c r="GBO744" s="92"/>
      <c r="GBV744" s="25"/>
      <c r="GBW744" s="5"/>
      <c r="GBX744" s="92"/>
      <c r="GCE744" s="25"/>
      <c r="GCF744" s="5"/>
      <c r="GCG744" s="92"/>
      <c r="GCN744" s="25"/>
      <c r="GCO744" s="5"/>
      <c r="GCP744" s="92"/>
      <c r="GCW744" s="25"/>
      <c r="GCX744" s="5"/>
      <c r="GCY744" s="92"/>
      <c r="GDF744" s="25"/>
      <c r="GDG744" s="5"/>
      <c r="GDH744" s="92"/>
      <c r="GDO744" s="25"/>
      <c r="GDP744" s="5"/>
      <c r="GDQ744" s="92"/>
      <c r="GDX744" s="25"/>
      <c r="GDY744" s="5"/>
      <c r="GDZ744" s="92"/>
      <c r="GEG744" s="25"/>
      <c r="GEH744" s="5"/>
      <c r="GEI744" s="92"/>
      <c r="GEP744" s="25"/>
      <c r="GEQ744" s="5"/>
      <c r="GER744" s="92"/>
      <c r="GEY744" s="25"/>
      <c r="GEZ744" s="5"/>
      <c r="GFA744" s="92"/>
      <c r="GFH744" s="25"/>
      <c r="GFI744" s="5"/>
      <c r="GFJ744" s="92"/>
      <c r="GFQ744" s="25"/>
      <c r="GFR744" s="5"/>
      <c r="GFS744" s="92"/>
      <c r="GFZ744" s="25"/>
      <c r="GGA744" s="5"/>
      <c r="GGB744" s="92"/>
      <c r="GGI744" s="25"/>
      <c r="GGJ744" s="5"/>
      <c r="GGK744" s="92"/>
      <c r="GGR744" s="25"/>
      <c r="GGS744" s="5"/>
      <c r="GGT744" s="92"/>
      <c r="GHA744" s="25"/>
      <c r="GHB744" s="5"/>
      <c r="GHC744" s="92"/>
      <c r="GHJ744" s="25"/>
      <c r="GHK744" s="5"/>
      <c r="GHL744" s="92"/>
      <c r="GHS744" s="25"/>
      <c r="GHT744" s="5"/>
      <c r="GHU744" s="92"/>
      <c r="GIB744" s="25"/>
      <c r="GIC744" s="5"/>
      <c r="GID744" s="92"/>
      <c r="GIK744" s="25"/>
      <c r="GIL744" s="5"/>
      <c r="GIM744" s="92"/>
      <c r="GIT744" s="25"/>
      <c r="GIU744" s="5"/>
      <c r="GIV744" s="92"/>
      <c r="GJC744" s="25"/>
      <c r="GJD744" s="5"/>
      <c r="GJE744" s="92"/>
      <c r="GJL744" s="25"/>
      <c r="GJM744" s="5"/>
      <c r="GJN744" s="92"/>
      <c r="GJU744" s="25"/>
      <c r="GJV744" s="5"/>
      <c r="GJW744" s="92"/>
      <c r="GKD744" s="25"/>
      <c r="GKE744" s="5"/>
      <c r="GKF744" s="92"/>
      <c r="GKM744" s="25"/>
      <c r="GKN744" s="5"/>
      <c r="GKO744" s="92"/>
      <c r="GKV744" s="25"/>
      <c r="GKW744" s="5"/>
      <c r="GKX744" s="92"/>
      <c r="GLE744" s="25"/>
      <c r="GLF744" s="5"/>
      <c r="GLG744" s="92"/>
      <c r="GLN744" s="25"/>
      <c r="GLO744" s="5"/>
      <c r="GLP744" s="92"/>
      <c r="GLW744" s="25"/>
      <c r="GLX744" s="5"/>
      <c r="GLY744" s="92"/>
      <c r="GMF744" s="25"/>
      <c r="GMG744" s="5"/>
      <c r="GMH744" s="92"/>
      <c r="GMO744" s="25"/>
      <c r="GMP744" s="5"/>
      <c r="GMQ744" s="92"/>
      <c r="GMX744" s="25"/>
      <c r="GMY744" s="5"/>
      <c r="GMZ744" s="92"/>
      <c r="GNG744" s="25"/>
      <c r="GNH744" s="5"/>
      <c r="GNI744" s="92"/>
      <c r="GNP744" s="25"/>
      <c r="GNQ744" s="5"/>
      <c r="GNR744" s="92"/>
      <c r="GNY744" s="25"/>
      <c r="GNZ744" s="5"/>
      <c r="GOA744" s="92"/>
      <c r="GOH744" s="25"/>
      <c r="GOI744" s="5"/>
      <c r="GOJ744" s="92"/>
      <c r="GOQ744" s="25"/>
      <c r="GOR744" s="5"/>
      <c r="GOS744" s="92"/>
      <c r="GOZ744" s="25"/>
      <c r="GPA744" s="5"/>
      <c r="GPB744" s="92"/>
      <c r="GPI744" s="25"/>
      <c r="GPJ744" s="5"/>
      <c r="GPK744" s="92"/>
      <c r="GPR744" s="25"/>
      <c r="GPS744" s="5"/>
      <c r="GPT744" s="92"/>
      <c r="GQA744" s="25"/>
      <c r="GQB744" s="5"/>
      <c r="GQC744" s="92"/>
      <c r="GQJ744" s="25"/>
      <c r="GQK744" s="5"/>
      <c r="GQL744" s="92"/>
      <c r="GQS744" s="25"/>
      <c r="GQT744" s="5"/>
      <c r="GQU744" s="92"/>
      <c r="GRB744" s="25"/>
      <c r="GRC744" s="5"/>
      <c r="GRD744" s="92"/>
      <c r="GRK744" s="25"/>
      <c r="GRL744" s="5"/>
      <c r="GRM744" s="92"/>
      <c r="GRT744" s="25"/>
      <c r="GRU744" s="5"/>
      <c r="GRV744" s="92"/>
      <c r="GSC744" s="25"/>
      <c r="GSD744" s="5"/>
      <c r="GSE744" s="92"/>
      <c r="GSL744" s="25"/>
      <c r="GSM744" s="5"/>
      <c r="GSN744" s="92"/>
      <c r="GSU744" s="25"/>
      <c r="GSV744" s="5"/>
      <c r="GSW744" s="92"/>
      <c r="GTD744" s="25"/>
      <c r="GTE744" s="5"/>
      <c r="GTF744" s="92"/>
      <c r="GTM744" s="25"/>
      <c r="GTN744" s="5"/>
      <c r="GTO744" s="92"/>
      <c r="GTV744" s="25"/>
      <c r="GTW744" s="5"/>
      <c r="GTX744" s="92"/>
      <c r="GUE744" s="25"/>
      <c r="GUF744" s="5"/>
      <c r="GUG744" s="92"/>
      <c r="GUN744" s="25"/>
      <c r="GUO744" s="5"/>
      <c r="GUP744" s="92"/>
      <c r="GUW744" s="25"/>
      <c r="GUX744" s="5"/>
      <c r="GUY744" s="92"/>
      <c r="GVF744" s="25"/>
      <c r="GVG744" s="5"/>
      <c r="GVH744" s="92"/>
      <c r="GVO744" s="25"/>
      <c r="GVP744" s="5"/>
      <c r="GVQ744" s="92"/>
      <c r="GVX744" s="25"/>
      <c r="GVY744" s="5"/>
      <c r="GVZ744" s="92"/>
      <c r="GWG744" s="25"/>
      <c r="GWH744" s="5"/>
      <c r="GWI744" s="92"/>
      <c r="GWP744" s="25"/>
      <c r="GWQ744" s="5"/>
      <c r="GWR744" s="92"/>
      <c r="GWY744" s="25"/>
      <c r="GWZ744" s="5"/>
      <c r="GXA744" s="92"/>
      <c r="GXH744" s="25"/>
      <c r="GXI744" s="5"/>
      <c r="GXJ744" s="92"/>
      <c r="GXQ744" s="25"/>
      <c r="GXR744" s="5"/>
      <c r="GXS744" s="92"/>
      <c r="GXZ744" s="25"/>
      <c r="GYA744" s="5"/>
      <c r="GYB744" s="92"/>
      <c r="GYI744" s="25"/>
      <c r="GYJ744" s="5"/>
      <c r="GYK744" s="92"/>
      <c r="GYR744" s="25"/>
      <c r="GYS744" s="5"/>
      <c r="GYT744" s="92"/>
      <c r="GZA744" s="25"/>
      <c r="GZB744" s="5"/>
      <c r="GZC744" s="92"/>
      <c r="GZJ744" s="25"/>
      <c r="GZK744" s="5"/>
      <c r="GZL744" s="92"/>
      <c r="GZS744" s="25"/>
      <c r="GZT744" s="5"/>
      <c r="GZU744" s="92"/>
      <c r="HAB744" s="25"/>
      <c r="HAC744" s="5"/>
      <c r="HAD744" s="92"/>
      <c r="HAK744" s="25"/>
      <c r="HAL744" s="5"/>
      <c r="HAM744" s="92"/>
      <c r="HAT744" s="25"/>
      <c r="HAU744" s="5"/>
      <c r="HAV744" s="92"/>
      <c r="HBC744" s="25"/>
      <c r="HBD744" s="5"/>
      <c r="HBE744" s="92"/>
      <c r="HBL744" s="25"/>
      <c r="HBM744" s="5"/>
      <c r="HBN744" s="92"/>
      <c r="HBU744" s="25"/>
      <c r="HBV744" s="5"/>
      <c r="HBW744" s="92"/>
      <c r="HCD744" s="25"/>
      <c r="HCE744" s="5"/>
      <c r="HCF744" s="92"/>
      <c r="HCM744" s="25"/>
      <c r="HCN744" s="5"/>
      <c r="HCO744" s="92"/>
      <c r="HCV744" s="25"/>
      <c r="HCW744" s="5"/>
      <c r="HCX744" s="92"/>
      <c r="HDE744" s="25"/>
      <c r="HDF744" s="5"/>
      <c r="HDG744" s="92"/>
      <c r="HDN744" s="25"/>
      <c r="HDO744" s="5"/>
      <c r="HDP744" s="92"/>
      <c r="HDW744" s="25"/>
      <c r="HDX744" s="5"/>
      <c r="HDY744" s="92"/>
      <c r="HEF744" s="25"/>
      <c r="HEG744" s="5"/>
      <c r="HEH744" s="92"/>
      <c r="HEO744" s="25"/>
      <c r="HEP744" s="5"/>
      <c r="HEQ744" s="92"/>
      <c r="HEX744" s="25"/>
      <c r="HEY744" s="5"/>
      <c r="HEZ744" s="92"/>
      <c r="HFG744" s="25"/>
      <c r="HFH744" s="5"/>
      <c r="HFI744" s="92"/>
      <c r="HFP744" s="25"/>
      <c r="HFQ744" s="5"/>
      <c r="HFR744" s="92"/>
      <c r="HFY744" s="25"/>
      <c r="HFZ744" s="5"/>
      <c r="HGA744" s="92"/>
      <c r="HGH744" s="25"/>
      <c r="HGI744" s="5"/>
      <c r="HGJ744" s="92"/>
      <c r="HGQ744" s="25"/>
      <c r="HGR744" s="5"/>
      <c r="HGS744" s="92"/>
      <c r="HGZ744" s="25"/>
      <c r="HHA744" s="5"/>
      <c r="HHB744" s="92"/>
      <c r="HHI744" s="25"/>
      <c r="HHJ744" s="5"/>
      <c r="HHK744" s="92"/>
      <c r="HHR744" s="25"/>
      <c r="HHS744" s="5"/>
      <c r="HHT744" s="92"/>
      <c r="HIA744" s="25"/>
      <c r="HIB744" s="5"/>
      <c r="HIC744" s="92"/>
      <c r="HIJ744" s="25"/>
      <c r="HIK744" s="5"/>
      <c r="HIL744" s="92"/>
      <c r="HIS744" s="25"/>
      <c r="HIT744" s="5"/>
      <c r="HIU744" s="92"/>
      <c r="HJB744" s="25"/>
      <c r="HJC744" s="5"/>
      <c r="HJD744" s="92"/>
      <c r="HJK744" s="25"/>
      <c r="HJL744" s="5"/>
      <c r="HJM744" s="92"/>
      <c r="HJT744" s="25"/>
      <c r="HJU744" s="5"/>
      <c r="HJV744" s="92"/>
      <c r="HKC744" s="25"/>
      <c r="HKD744" s="5"/>
      <c r="HKE744" s="92"/>
      <c r="HKL744" s="25"/>
      <c r="HKM744" s="5"/>
      <c r="HKN744" s="92"/>
      <c r="HKU744" s="25"/>
      <c r="HKV744" s="5"/>
      <c r="HKW744" s="92"/>
      <c r="HLD744" s="25"/>
      <c r="HLE744" s="5"/>
      <c r="HLF744" s="92"/>
      <c r="HLM744" s="25"/>
      <c r="HLN744" s="5"/>
      <c r="HLO744" s="92"/>
      <c r="HLV744" s="25"/>
      <c r="HLW744" s="5"/>
      <c r="HLX744" s="92"/>
      <c r="HME744" s="25"/>
      <c r="HMF744" s="5"/>
      <c r="HMG744" s="92"/>
      <c r="HMN744" s="25"/>
      <c r="HMO744" s="5"/>
      <c r="HMP744" s="92"/>
      <c r="HMW744" s="25"/>
      <c r="HMX744" s="5"/>
      <c r="HMY744" s="92"/>
      <c r="HNF744" s="25"/>
      <c r="HNG744" s="5"/>
      <c r="HNH744" s="92"/>
      <c r="HNO744" s="25"/>
      <c r="HNP744" s="5"/>
      <c r="HNQ744" s="92"/>
      <c r="HNX744" s="25"/>
      <c r="HNY744" s="5"/>
      <c r="HNZ744" s="92"/>
      <c r="HOG744" s="25"/>
      <c r="HOH744" s="5"/>
      <c r="HOI744" s="92"/>
      <c r="HOP744" s="25"/>
      <c r="HOQ744" s="5"/>
      <c r="HOR744" s="92"/>
      <c r="HOY744" s="25"/>
      <c r="HOZ744" s="5"/>
      <c r="HPA744" s="92"/>
      <c r="HPH744" s="25"/>
      <c r="HPI744" s="5"/>
      <c r="HPJ744" s="92"/>
      <c r="HPQ744" s="25"/>
      <c r="HPR744" s="5"/>
      <c r="HPS744" s="92"/>
      <c r="HPZ744" s="25"/>
      <c r="HQA744" s="5"/>
      <c r="HQB744" s="92"/>
      <c r="HQI744" s="25"/>
      <c r="HQJ744" s="5"/>
      <c r="HQK744" s="92"/>
      <c r="HQR744" s="25"/>
      <c r="HQS744" s="5"/>
      <c r="HQT744" s="92"/>
      <c r="HRA744" s="25"/>
      <c r="HRB744" s="5"/>
      <c r="HRC744" s="92"/>
      <c r="HRJ744" s="25"/>
      <c r="HRK744" s="5"/>
      <c r="HRL744" s="92"/>
      <c r="HRS744" s="25"/>
      <c r="HRT744" s="5"/>
      <c r="HRU744" s="92"/>
      <c r="HSB744" s="25"/>
      <c r="HSC744" s="5"/>
      <c r="HSD744" s="92"/>
      <c r="HSK744" s="25"/>
      <c r="HSL744" s="5"/>
      <c r="HSM744" s="92"/>
      <c r="HST744" s="25"/>
      <c r="HSU744" s="5"/>
      <c r="HSV744" s="92"/>
      <c r="HTC744" s="25"/>
      <c r="HTD744" s="5"/>
      <c r="HTE744" s="92"/>
      <c r="HTL744" s="25"/>
      <c r="HTM744" s="5"/>
      <c r="HTN744" s="92"/>
      <c r="HTU744" s="25"/>
      <c r="HTV744" s="5"/>
      <c r="HTW744" s="92"/>
      <c r="HUD744" s="25"/>
      <c r="HUE744" s="5"/>
      <c r="HUF744" s="92"/>
      <c r="HUM744" s="25"/>
      <c r="HUN744" s="5"/>
      <c r="HUO744" s="92"/>
      <c r="HUV744" s="25"/>
      <c r="HUW744" s="5"/>
      <c r="HUX744" s="92"/>
      <c r="HVE744" s="25"/>
      <c r="HVF744" s="5"/>
      <c r="HVG744" s="92"/>
      <c r="HVN744" s="25"/>
      <c r="HVO744" s="5"/>
      <c r="HVP744" s="92"/>
      <c r="HVW744" s="25"/>
      <c r="HVX744" s="5"/>
      <c r="HVY744" s="92"/>
      <c r="HWF744" s="25"/>
      <c r="HWG744" s="5"/>
      <c r="HWH744" s="92"/>
      <c r="HWO744" s="25"/>
      <c r="HWP744" s="5"/>
      <c r="HWQ744" s="92"/>
      <c r="HWX744" s="25"/>
      <c r="HWY744" s="5"/>
      <c r="HWZ744" s="92"/>
      <c r="HXG744" s="25"/>
      <c r="HXH744" s="5"/>
      <c r="HXI744" s="92"/>
      <c r="HXP744" s="25"/>
      <c r="HXQ744" s="5"/>
      <c r="HXR744" s="92"/>
      <c r="HXY744" s="25"/>
      <c r="HXZ744" s="5"/>
      <c r="HYA744" s="92"/>
      <c r="HYH744" s="25"/>
      <c r="HYI744" s="5"/>
      <c r="HYJ744" s="92"/>
      <c r="HYQ744" s="25"/>
      <c r="HYR744" s="5"/>
      <c r="HYS744" s="92"/>
      <c r="HYZ744" s="25"/>
      <c r="HZA744" s="5"/>
      <c r="HZB744" s="92"/>
      <c r="HZI744" s="25"/>
      <c r="HZJ744" s="5"/>
      <c r="HZK744" s="92"/>
      <c r="HZR744" s="25"/>
      <c r="HZS744" s="5"/>
      <c r="HZT744" s="92"/>
      <c r="IAA744" s="25"/>
      <c r="IAB744" s="5"/>
      <c r="IAC744" s="92"/>
      <c r="IAJ744" s="25"/>
      <c r="IAK744" s="5"/>
      <c r="IAL744" s="92"/>
      <c r="IAS744" s="25"/>
      <c r="IAT744" s="5"/>
      <c r="IAU744" s="92"/>
      <c r="IBB744" s="25"/>
      <c r="IBC744" s="5"/>
      <c r="IBD744" s="92"/>
      <c r="IBK744" s="25"/>
      <c r="IBL744" s="5"/>
      <c r="IBM744" s="92"/>
      <c r="IBT744" s="25"/>
      <c r="IBU744" s="5"/>
      <c r="IBV744" s="92"/>
      <c r="ICC744" s="25"/>
      <c r="ICD744" s="5"/>
      <c r="ICE744" s="92"/>
      <c r="ICL744" s="25"/>
      <c r="ICM744" s="5"/>
      <c r="ICN744" s="92"/>
      <c r="ICU744" s="25"/>
      <c r="ICV744" s="5"/>
      <c r="ICW744" s="92"/>
      <c r="IDD744" s="25"/>
      <c r="IDE744" s="5"/>
      <c r="IDF744" s="92"/>
      <c r="IDM744" s="25"/>
      <c r="IDN744" s="5"/>
      <c r="IDO744" s="92"/>
      <c r="IDV744" s="25"/>
      <c r="IDW744" s="5"/>
      <c r="IDX744" s="92"/>
      <c r="IEE744" s="25"/>
      <c r="IEF744" s="5"/>
      <c r="IEG744" s="92"/>
      <c r="IEN744" s="25"/>
      <c r="IEO744" s="5"/>
      <c r="IEP744" s="92"/>
      <c r="IEW744" s="25"/>
      <c r="IEX744" s="5"/>
      <c r="IEY744" s="92"/>
      <c r="IFF744" s="25"/>
      <c r="IFG744" s="5"/>
      <c r="IFH744" s="92"/>
      <c r="IFO744" s="25"/>
      <c r="IFP744" s="5"/>
      <c r="IFQ744" s="92"/>
      <c r="IFX744" s="25"/>
      <c r="IFY744" s="5"/>
      <c r="IFZ744" s="92"/>
      <c r="IGG744" s="25"/>
      <c r="IGH744" s="5"/>
      <c r="IGI744" s="92"/>
      <c r="IGP744" s="25"/>
      <c r="IGQ744" s="5"/>
      <c r="IGR744" s="92"/>
      <c r="IGY744" s="25"/>
      <c r="IGZ744" s="5"/>
      <c r="IHA744" s="92"/>
      <c r="IHH744" s="25"/>
      <c r="IHI744" s="5"/>
      <c r="IHJ744" s="92"/>
      <c r="IHQ744" s="25"/>
      <c r="IHR744" s="5"/>
      <c r="IHS744" s="92"/>
      <c r="IHZ744" s="25"/>
      <c r="IIA744" s="5"/>
      <c r="IIB744" s="92"/>
      <c r="III744" s="25"/>
      <c r="IIJ744" s="5"/>
      <c r="IIK744" s="92"/>
      <c r="IIR744" s="25"/>
      <c r="IIS744" s="5"/>
      <c r="IIT744" s="92"/>
      <c r="IJA744" s="25"/>
      <c r="IJB744" s="5"/>
      <c r="IJC744" s="92"/>
      <c r="IJJ744" s="25"/>
      <c r="IJK744" s="5"/>
      <c r="IJL744" s="92"/>
      <c r="IJS744" s="25"/>
      <c r="IJT744" s="5"/>
      <c r="IJU744" s="92"/>
      <c r="IKB744" s="25"/>
      <c r="IKC744" s="5"/>
      <c r="IKD744" s="92"/>
      <c r="IKK744" s="25"/>
      <c r="IKL744" s="5"/>
      <c r="IKM744" s="92"/>
      <c r="IKT744" s="25"/>
      <c r="IKU744" s="5"/>
      <c r="IKV744" s="92"/>
      <c r="ILC744" s="25"/>
      <c r="ILD744" s="5"/>
      <c r="ILE744" s="92"/>
      <c r="ILL744" s="25"/>
      <c r="ILM744" s="5"/>
      <c r="ILN744" s="92"/>
      <c r="ILU744" s="25"/>
      <c r="ILV744" s="5"/>
      <c r="ILW744" s="92"/>
      <c r="IMD744" s="25"/>
      <c r="IME744" s="5"/>
      <c r="IMF744" s="92"/>
      <c r="IMM744" s="25"/>
      <c r="IMN744" s="5"/>
      <c r="IMO744" s="92"/>
      <c r="IMV744" s="25"/>
      <c r="IMW744" s="5"/>
      <c r="IMX744" s="92"/>
      <c r="INE744" s="25"/>
      <c r="INF744" s="5"/>
      <c r="ING744" s="92"/>
      <c r="INN744" s="25"/>
      <c r="INO744" s="5"/>
      <c r="INP744" s="92"/>
      <c r="INW744" s="25"/>
      <c r="INX744" s="5"/>
      <c r="INY744" s="92"/>
      <c r="IOF744" s="25"/>
      <c r="IOG744" s="5"/>
      <c r="IOH744" s="92"/>
      <c r="IOO744" s="25"/>
      <c r="IOP744" s="5"/>
      <c r="IOQ744" s="92"/>
      <c r="IOX744" s="25"/>
      <c r="IOY744" s="5"/>
      <c r="IOZ744" s="92"/>
      <c r="IPG744" s="25"/>
      <c r="IPH744" s="5"/>
      <c r="IPI744" s="92"/>
      <c r="IPP744" s="25"/>
      <c r="IPQ744" s="5"/>
      <c r="IPR744" s="92"/>
      <c r="IPY744" s="25"/>
      <c r="IPZ744" s="5"/>
      <c r="IQA744" s="92"/>
      <c r="IQH744" s="25"/>
      <c r="IQI744" s="5"/>
      <c r="IQJ744" s="92"/>
      <c r="IQQ744" s="25"/>
      <c r="IQR744" s="5"/>
      <c r="IQS744" s="92"/>
      <c r="IQZ744" s="25"/>
      <c r="IRA744" s="5"/>
      <c r="IRB744" s="92"/>
      <c r="IRI744" s="25"/>
      <c r="IRJ744" s="5"/>
      <c r="IRK744" s="92"/>
      <c r="IRR744" s="25"/>
      <c r="IRS744" s="5"/>
      <c r="IRT744" s="92"/>
      <c r="ISA744" s="25"/>
      <c r="ISB744" s="5"/>
      <c r="ISC744" s="92"/>
      <c r="ISJ744" s="25"/>
      <c r="ISK744" s="5"/>
      <c r="ISL744" s="92"/>
      <c r="ISS744" s="25"/>
      <c r="IST744" s="5"/>
      <c r="ISU744" s="92"/>
      <c r="ITB744" s="25"/>
      <c r="ITC744" s="5"/>
      <c r="ITD744" s="92"/>
      <c r="ITK744" s="25"/>
      <c r="ITL744" s="5"/>
      <c r="ITM744" s="92"/>
      <c r="ITT744" s="25"/>
      <c r="ITU744" s="5"/>
      <c r="ITV744" s="92"/>
      <c r="IUC744" s="25"/>
      <c r="IUD744" s="5"/>
      <c r="IUE744" s="92"/>
      <c r="IUL744" s="25"/>
      <c r="IUM744" s="5"/>
      <c r="IUN744" s="92"/>
      <c r="IUU744" s="25"/>
      <c r="IUV744" s="5"/>
      <c r="IUW744" s="92"/>
      <c r="IVD744" s="25"/>
      <c r="IVE744" s="5"/>
      <c r="IVF744" s="92"/>
      <c r="IVM744" s="25"/>
      <c r="IVN744" s="5"/>
      <c r="IVO744" s="92"/>
      <c r="IVV744" s="25"/>
      <c r="IVW744" s="5"/>
      <c r="IVX744" s="92"/>
      <c r="IWE744" s="25"/>
      <c r="IWF744" s="5"/>
      <c r="IWG744" s="92"/>
      <c r="IWN744" s="25"/>
      <c r="IWO744" s="5"/>
      <c r="IWP744" s="92"/>
      <c r="IWW744" s="25"/>
      <c r="IWX744" s="5"/>
      <c r="IWY744" s="92"/>
      <c r="IXF744" s="25"/>
      <c r="IXG744" s="5"/>
      <c r="IXH744" s="92"/>
      <c r="IXO744" s="25"/>
      <c r="IXP744" s="5"/>
      <c r="IXQ744" s="92"/>
      <c r="IXX744" s="25"/>
      <c r="IXY744" s="5"/>
      <c r="IXZ744" s="92"/>
      <c r="IYG744" s="25"/>
      <c r="IYH744" s="5"/>
      <c r="IYI744" s="92"/>
      <c r="IYP744" s="25"/>
      <c r="IYQ744" s="5"/>
      <c r="IYR744" s="92"/>
      <c r="IYY744" s="25"/>
      <c r="IYZ744" s="5"/>
      <c r="IZA744" s="92"/>
      <c r="IZH744" s="25"/>
      <c r="IZI744" s="5"/>
      <c r="IZJ744" s="92"/>
      <c r="IZQ744" s="25"/>
      <c r="IZR744" s="5"/>
      <c r="IZS744" s="92"/>
      <c r="IZZ744" s="25"/>
      <c r="JAA744" s="5"/>
      <c r="JAB744" s="92"/>
      <c r="JAI744" s="25"/>
      <c r="JAJ744" s="5"/>
      <c r="JAK744" s="92"/>
      <c r="JAR744" s="25"/>
      <c r="JAS744" s="5"/>
      <c r="JAT744" s="92"/>
      <c r="JBA744" s="25"/>
      <c r="JBB744" s="5"/>
      <c r="JBC744" s="92"/>
      <c r="JBJ744" s="25"/>
      <c r="JBK744" s="5"/>
      <c r="JBL744" s="92"/>
      <c r="JBS744" s="25"/>
      <c r="JBT744" s="5"/>
      <c r="JBU744" s="92"/>
      <c r="JCB744" s="25"/>
      <c r="JCC744" s="5"/>
      <c r="JCD744" s="92"/>
      <c r="JCK744" s="25"/>
      <c r="JCL744" s="5"/>
      <c r="JCM744" s="92"/>
      <c r="JCT744" s="25"/>
      <c r="JCU744" s="5"/>
      <c r="JCV744" s="92"/>
      <c r="JDC744" s="25"/>
      <c r="JDD744" s="5"/>
      <c r="JDE744" s="92"/>
      <c r="JDL744" s="25"/>
      <c r="JDM744" s="5"/>
      <c r="JDN744" s="92"/>
      <c r="JDU744" s="25"/>
      <c r="JDV744" s="5"/>
      <c r="JDW744" s="92"/>
      <c r="JED744" s="25"/>
      <c r="JEE744" s="5"/>
      <c r="JEF744" s="92"/>
      <c r="JEM744" s="25"/>
      <c r="JEN744" s="5"/>
      <c r="JEO744" s="92"/>
      <c r="JEV744" s="25"/>
      <c r="JEW744" s="5"/>
      <c r="JEX744" s="92"/>
      <c r="JFE744" s="25"/>
      <c r="JFF744" s="5"/>
      <c r="JFG744" s="92"/>
      <c r="JFN744" s="25"/>
      <c r="JFO744" s="5"/>
      <c r="JFP744" s="92"/>
      <c r="JFW744" s="25"/>
      <c r="JFX744" s="5"/>
      <c r="JFY744" s="92"/>
      <c r="JGF744" s="25"/>
      <c r="JGG744" s="5"/>
      <c r="JGH744" s="92"/>
      <c r="JGO744" s="25"/>
      <c r="JGP744" s="5"/>
      <c r="JGQ744" s="92"/>
      <c r="JGX744" s="25"/>
      <c r="JGY744" s="5"/>
      <c r="JGZ744" s="92"/>
      <c r="JHG744" s="25"/>
      <c r="JHH744" s="5"/>
      <c r="JHI744" s="92"/>
      <c r="JHP744" s="25"/>
      <c r="JHQ744" s="5"/>
      <c r="JHR744" s="92"/>
      <c r="JHY744" s="25"/>
      <c r="JHZ744" s="5"/>
      <c r="JIA744" s="92"/>
      <c r="JIH744" s="25"/>
      <c r="JII744" s="5"/>
      <c r="JIJ744" s="92"/>
      <c r="JIQ744" s="25"/>
      <c r="JIR744" s="5"/>
      <c r="JIS744" s="92"/>
      <c r="JIZ744" s="25"/>
      <c r="JJA744" s="5"/>
      <c r="JJB744" s="92"/>
      <c r="JJI744" s="25"/>
      <c r="JJJ744" s="5"/>
      <c r="JJK744" s="92"/>
      <c r="JJR744" s="25"/>
      <c r="JJS744" s="5"/>
      <c r="JJT744" s="92"/>
      <c r="JKA744" s="25"/>
      <c r="JKB744" s="5"/>
      <c r="JKC744" s="92"/>
      <c r="JKJ744" s="25"/>
      <c r="JKK744" s="5"/>
      <c r="JKL744" s="92"/>
      <c r="JKS744" s="25"/>
      <c r="JKT744" s="5"/>
      <c r="JKU744" s="92"/>
      <c r="JLB744" s="25"/>
      <c r="JLC744" s="5"/>
      <c r="JLD744" s="92"/>
      <c r="JLK744" s="25"/>
      <c r="JLL744" s="5"/>
      <c r="JLM744" s="92"/>
      <c r="JLT744" s="25"/>
      <c r="JLU744" s="5"/>
      <c r="JLV744" s="92"/>
      <c r="JMC744" s="25"/>
      <c r="JMD744" s="5"/>
      <c r="JME744" s="92"/>
      <c r="JML744" s="25"/>
      <c r="JMM744" s="5"/>
      <c r="JMN744" s="92"/>
      <c r="JMU744" s="25"/>
      <c r="JMV744" s="5"/>
      <c r="JMW744" s="92"/>
      <c r="JND744" s="25"/>
      <c r="JNE744" s="5"/>
      <c r="JNF744" s="92"/>
      <c r="JNM744" s="25"/>
      <c r="JNN744" s="5"/>
      <c r="JNO744" s="92"/>
      <c r="JNV744" s="25"/>
      <c r="JNW744" s="5"/>
      <c r="JNX744" s="92"/>
      <c r="JOE744" s="25"/>
      <c r="JOF744" s="5"/>
      <c r="JOG744" s="92"/>
      <c r="JON744" s="25"/>
      <c r="JOO744" s="5"/>
      <c r="JOP744" s="92"/>
      <c r="JOW744" s="25"/>
      <c r="JOX744" s="5"/>
      <c r="JOY744" s="92"/>
      <c r="JPF744" s="25"/>
      <c r="JPG744" s="5"/>
      <c r="JPH744" s="92"/>
      <c r="JPO744" s="25"/>
      <c r="JPP744" s="5"/>
      <c r="JPQ744" s="92"/>
      <c r="JPX744" s="25"/>
      <c r="JPY744" s="5"/>
      <c r="JPZ744" s="92"/>
      <c r="JQG744" s="25"/>
      <c r="JQH744" s="5"/>
      <c r="JQI744" s="92"/>
      <c r="JQP744" s="25"/>
      <c r="JQQ744" s="5"/>
      <c r="JQR744" s="92"/>
      <c r="JQY744" s="25"/>
      <c r="JQZ744" s="5"/>
      <c r="JRA744" s="92"/>
      <c r="JRH744" s="25"/>
      <c r="JRI744" s="5"/>
      <c r="JRJ744" s="92"/>
      <c r="JRQ744" s="25"/>
      <c r="JRR744" s="5"/>
      <c r="JRS744" s="92"/>
      <c r="JRZ744" s="25"/>
      <c r="JSA744" s="5"/>
      <c r="JSB744" s="92"/>
      <c r="JSI744" s="25"/>
      <c r="JSJ744" s="5"/>
      <c r="JSK744" s="92"/>
      <c r="JSR744" s="25"/>
      <c r="JSS744" s="5"/>
      <c r="JST744" s="92"/>
      <c r="JTA744" s="25"/>
      <c r="JTB744" s="5"/>
      <c r="JTC744" s="92"/>
      <c r="JTJ744" s="25"/>
      <c r="JTK744" s="5"/>
      <c r="JTL744" s="92"/>
      <c r="JTS744" s="25"/>
      <c r="JTT744" s="5"/>
      <c r="JTU744" s="92"/>
      <c r="JUB744" s="25"/>
      <c r="JUC744" s="5"/>
      <c r="JUD744" s="92"/>
      <c r="JUK744" s="25"/>
      <c r="JUL744" s="5"/>
      <c r="JUM744" s="92"/>
      <c r="JUT744" s="25"/>
      <c r="JUU744" s="5"/>
      <c r="JUV744" s="92"/>
      <c r="JVC744" s="25"/>
      <c r="JVD744" s="5"/>
      <c r="JVE744" s="92"/>
      <c r="JVL744" s="25"/>
      <c r="JVM744" s="5"/>
      <c r="JVN744" s="92"/>
      <c r="JVU744" s="25"/>
      <c r="JVV744" s="5"/>
      <c r="JVW744" s="92"/>
      <c r="JWD744" s="25"/>
      <c r="JWE744" s="5"/>
      <c r="JWF744" s="92"/>
      <c r="JWM744" s="25"/>
      <c r="JWN744" s="5"/>
      <c r="JWO744" s="92"/>
      <c r="JWV744" s="25"/>
      <c r="JWW744" s="5"/>
      <c r="JWX744" s="92"/>
      <c r="JXE744" s="25"/>
      <c r="JXF744" s="5"/>
      <c r="JXG744" s="92"/>
      <c r="JXN744" s="25"/>
      <c r="JXO744" s="5"/>
      <c r="JXP744" s="92"/>
      <c r="JXW744" s="25"/>
      <c r="JXX744" s="5"/>
      <c r="JXY744" s="92"/>
      <c r="JYF744" s="25"/>
      <c r="JYG744" s="5"/>
      <c r="JYH744" s="92"/>
      <c r="JYO744" s="25"/>
      <c r="JYP744" s="5"/>
      <c r="JYQ744" s="92"/>
      <c r="JYX744" s="25"/>
      <c r="JYY744" s="5"/>
      <c r="JYZ744" s="92"/>
      <c r="JZG744" s="25"/>
      <c r="JZH744" s="5"/>
      <c r="JZI744" s="92"/>
      <c r="JZP744" s="25"/>
      <c r="JZQ744" s="5"/>
      <c r="JZR744" s="92"/>
      <c r="JZY744" s="25"/>
      <c r="JZZ744" s="5"/>
      <c r="KAA744" s="92"/>
      <c r="KAH744" s="25"/>
      <c r="KAI744" s="5"/>
      <c r="KAJ744" s="92"/>
      <c r="KAQ744" s="25"/>
      <c r="KAR744" s="5"/>
      <c r="KAS744" s="92"/>
      <c r="KAZ744" s="25"/>
      <c r="KBA744" s="5"/>
      <c r="KBB744" s="92"/>
      <c r="KBI744" s="25"/>
      <c r="KBJ744" s="5"/>
      <c r="KBK744" s="92"/>
      <c r="KBR744" s="25"/>
      <c r="KBS744" s="5"/>
      <c r="KBT744" s="92"/>
      <c r="KCA744" s="25"/>
      <c r="KCB744" s="5"/>
      <c r="KCC744" s="92"/>
      <c r="KCJ744" s="25"/>
      <c r="KCK744" s="5"/>
      <c r="KCL744" s="92"/>
      <c r="KCS744" s="25"/>
      <c r="KCT744" s="5"/>
      <c r="KCU744" s="92"/>
      <c r="KDB744" s="25"/>
      <c r="KDC744" s="5"/>
      <c r="KDD744" s="92"/>
      <c r="KDK744" s="25"/>
      <c r="KDL744" s="5"/>
      <c r="KDM744" s="92"/>
      <c r="KDT744" s="25"/>
      <c r="KDU744" s="5"/>
      <c r="KDV744" s="92"/>
      <c r="KEC744" s="25"/>
      <c r="KED744" s="5"/>
      <c r="KEE744" s="92"/>
      <c r="KEL744" s="25"/>
      <c r="KEM744" s="5"/>
      <c r="KEN744" s="92"/>
      <c r="KEU744" s="25"/>
      <c r="KEV744" s="5"/>
      <c r="KEW744" s="92"/>
      <c r="KFD744" s="25"/>
      <c r="KFE744" s="5"/>
      <c r="KFF744" s="92"/>
      <c r="KFM744" s="25"/>
      <c r="KFN744" s="5"/>
      <c r="KFO744" s="92"/>
      <c r="KFV744" s="25"/>
      <c r="KFW744" s="5"/>
      <c r="KFX744" s="92"/>
      <c r="KGE744" s="25"/>
      <c r="KGF744" s="5"/>
      <c r="KGG744" s="92"/>
      <c r="KGN744" s="25"/>
      <c r="KGO744" s="5"/>
      <c r="KGP744" s="92"/>
      <c r="KGW744" s="25"/>
      <c r="KGX744" s="5"/>
      <c r="KGY744" s="92"/>
      <c r="KHF744" s="25"/>
      <c r="KHG744" s="5"/>
      <c r="KHH744" s="92"/>
      <c r="KHO744" s="25"/>
      <c r="KHP744" s="5"/>
      <c r="KHQ744" s="92"/>
      <c r="KHX744" s="25"/>
      <c r="KHY744" s="5"/>
      <c r="KHZ744" s="92"/>
      <c r="KIG744" s="25"/>
      <c r="KIH744" s="5"/>
      <c r="KII744" s="92"/>
      <c r="KIP744" s="25"/>
      <c r="KIQ744" s="5"/>
      <c r="KIR744" s="92"/>
      <c r="KIY744" s="25"/>
      <c r="KIZ744" s="5"/>
      <c r="KJA744" s="92"/>
      <c r="KJH744" s="25"/>
      <c r="KJI744" s="5"/>
      <c r="KJJ744" s="92"/>
      <c r="KJQ744" s="25"/>
      <c r="KJR744" s="5"/>
      <c r="KJS744" s="92"/>
      <c r="KJZ744" s="25"/>
      <c r="KKA744" s="5"/>
      <c r="KKB744" s="92"/>
      <c r="KKI744" s="25"/>
      <c r="KKJ744" s="5"/>
      <c r="KKK744" s="92"/>
      <c r="KKR744" s="25"/>
      <c r="KKS744" s="5"/>
      <c r="KKT744" s="92"/>
      <c r="KLA744" s="25"/>
      <c r="KLB744" s="5"/>
      <c r="KLC744" s="92"/>
      <c r="KLJ744" s="25"/>
      <c r="KLK744" s="5"/>
      <c r="KLL744" s="92"/>
      <c r="KLS744" s="25"/>
      <c r="KLT744" s="5"/>
      <c r="KLU744" s="92"/>
      <c r="KMB744" s="25"/>
      <c r="KMC744" s="5"/>
      <c r="KMD744" s="92"/>
      <c r="KMK744" s="25"/>
      <c r="KML744" s="5"/>
      <c r="KMM744" s="92"/>
      <c r="KMT744" s="25"/>
      <c r="KMU744" s="5"/>
      <c r="KMV744" s="92"/>
      <c r="KNC744" s="25"/>
      <c r="KND744" s="5"/>
      <c r="KNE744" s="92"/>
      <c r="KNL744" s="25"/>
      <c r="KNM744" s="5"/>
      <c r="KNN744" s="92"/>
      <c r="KNU744" s="25"/>
      <c r="KNV744" s="5"/>
      <c r="KNW744" s="92"/>
      <c r="KOD744" s="25"/>
      <c r="KOE744" s="5"/>
      <c r="KOF744" s="92"/>
      <c r="KOM744" s="25"/>
      <c r="KON744" s="5"/>
      <c r="KOO744" s="92"/>
      <c r="KOV744" s="25"/>
      <c r="KOW744" s="5"/>
      <c r="KOX744" s="92"/>
      <c r="KPE744" s="25"/>
      <c r="KPF744" s="5"/>
      <c r="KPG744" s="92"/>
      <c r="KPN744" s="25"/>
      <c r="KPO744" s="5"/>
      <c r="KPP744" s="92"/>
      <c r="KPW744" s="25"/>
      <c r="KPX744" s="5"/>
      <c r="KPY744" s="92"/>
      <c r="KQF744" s="25"/>
      <c r="KQG744" s="5"/>
      <c r="KQH744" s="92"/>
      <c r="KQO744" s="25"/>
      <c r="KQP744" s="5"/>
      <c r="KQQ744" s="92"/>
      <c r="KQX744" s="25"/>
      <c r="KQY744" s="5"/>
      <c r="KQZ744" s="92"/>
      <c r="KRG744" s="25"/>
      <c r="KRH744" s="5"/>
      <c r="KRI744" s="92"/>
      <c r="KRP744" s="25"/>
      <c r="KRQ744" s="5"/>
      <c r="KRR744" s="92"/>
      <c r="KRY744" s="25"/>
      <c r="KRZ744" s="5"/>
      <c r="KSA744" s="92"/>
      <c r="KSH744" s="25"/>
      <c r="KSI744" s="5"/>
      <c r="KSJ744" s="92"/>
      <c r="KSQ744" s="25"/>
      <c r="KSR744" s="5"/>
      <c r="KSS744" s="92"/>
      <c r="KSZ744" s="25"/>
      <c r="KTA744" s="5"/>
      <c r="KTB744" s="92"/>
      <c r="KTI744" s="25"/>
      <c r="KTJ744" s="5"/>
      <c r="KTK744" s="92"/>
      <c r="KTR744" s="25"/>
      <c r="KTS744" s="5"/>
      <c r="KTT744" s="92"/>
      <c r="KUA744" s="25"/>
      <c r="KUB744" s="5"/>
      <c r="KUC744" s="92"/>
      <c r="KUJ744" s="25"/>
      <c r="KUK744" s="5"/>
      <c r="KUL744" s="92"/>
      <c r="KUS744" s="25"/>
      <c r="KUT744" s="5"/>
      <c r="KUU744" s="92"/>
      <c r="KVB744" s="25"/>
      <c r="KVC744" s="5"/>
      <c r="KVD744" s="92"/>
      <c r="KVK744" s="25"/>
      <c r="KVL744" s="5"/>
      <c r="KVM744" s="92"/>
      <c r="KVT744" s="25"/>
      <c r="KVU744" s="5"/>
      <c r="KVV744" s="92"/>
      <c r="KWC744" s="25"/>
      <c r="KWD744" s="5"/>
      <c r="KWE744" s="92"/>
      <c r="KWL744" s="25"/>
      <c r="KWM744" s="5"/>
      <c r="KWN744" s="92"/>
      <c r="KWU744" s="25"/>
      <c r="KWV744" s="5"/>
      <c r="KWW744" s="92"/>
      <c r="KXD744" s="25"/>
      <c r="KXE744" s="5"/>
      <c r="KXF744" s="92"/>
      <c r="KXM744" s="25"/>
      <c r="KXN744" s="5"/>
      <c r="KXO744" s="92"/>
      <c r="KXV744" s="25"/>
      <c r="KXW744" s="5"/>
      <c r="KXX744" s="92"/>
      <c r="KYE744" s="25"/>
      <c r="KYF744" s="5"/>
      <c r="KYG744" s="92"/>
      <c r="KYN744" s="25"/>
      <c r="KYO744" s="5"/>
      <c r="KYP744" s="92"/>
      <c r="KYW744" s="25"/>
      <c r="KYX744" s="5"/>
      <c r="KYY744" s="92"/>
      <c r="KZF744" s="25"/>
      <c r="KZG744" s="5"/>
      <c r="KZH744" s="92"/>
      <c r="KZO744" s="25"/>
      <c r="KZP744" s="5"/>
      <c r="KZQ744" s="92"/>
      <c r="KZX744" s="25"/>
      <c r="KZY744" s="5"/>
      <c r="KZZ744" s="92"/>
      <c r="LAG744" s="25"/>
      <c r="LAH744" s="5"/>
      <c r="LAI744" s="92"/>
      <c r="LAP744" s="25"/>
      <c r="LAQ744" s="5"/>
      <c r="LAR744" s="92"/>
      <c r="LAY744" s="25"/>
      <c r="LAZ744" s="5"/>
      <c r="LBA744" s="92"/>
      <c r="LBH744" s="25"/>
      <c r="LBI744" s="5"/>
      <c r="LBJ744" s="92"/>
      <c r="LBQ744" s="25"/>
      <c r="LBR744" s="5"/>
      <c r="LBS744" s="92"/>
      <c r="LBZ744" s="25"/>
      <c r="LCA744" s="5"/>
      <c r="LCB744" s="92"/>
      <c r="LCI744" s="25"/>
      <c r="LCJ744" s="5"/>
      <c r="LCK744" s="92"/>
      <c r="LCR744" s="25"/>
      <c r="LCS744" s="5"/>
      <c r="LCT744" s="92"/>
      <c r="LDA744" s="25"/>
      <c r="LDB744" s="5"/>
      <c r="LDC744" s="92"/>
      <c r="LDJ744" s="25"/>
      <c r="LDK744" s="5"/>
      <c r="LDL744" s="92"/>
      <c r="LDS744" s="25"/>
      <c r="LDT744" s="5"/>
      <c r="LDU744" s="92"/>
      <c r="LEB744" s="25"/>
      <c r="LEC744" s="5"/>
      <c r="LED744" s="92"/>
      <c r="LEK744" s="25"/>
      <c r="LEL744" s="5"/>
      <c r="LEM744" s="92"/>
      <c r="LET744" s="25"/>
      <c r="LEU744" s="5"/>
      <c r="LEV744" s="92"/>
      <c r="LFC744" s="25"/>
      <c r="LFD744" s="5"/>
      <c r="LFE744" s="92"/>
      <c r="LFL744" s="25"/>
      <c r="LFM744" s="5"/>
      <c r="LFN744" s="92"/>
      <c r="LFU744" s="25"/>
      <c r="LFV744" s="5"/>
      <c r="LFW744" s="92"/>
      <c r="LGD744" s="25"/>
      <c r="LGE744" s="5"/>
      <c r="LGF744" s="92"/>
      <c r="LGM744" s="25"/>
      <c r="LGN744" s="5"/>
      <c r="LGO744" s="92"/>
      <c r="LGV744" s="25"/>
      <c r="LGW744" s="5"/>
      <c r="LGX744" s="92"/>
      <c r="LHE744" s="25"/>
      <c r="LHF744" s="5"/>
      <c r="LHG744" s="92"/>
      <c r="LHN744" s="25"/>
      <c r="LHO744" s="5"/>
      <c r="LHP744" s="92"/>
      <c r="LHW744" s="25"/>
      <c r="LHX744" s="5"/>
      <c r="LHY744" s="92"/>
      <c r="LIF744" s="25"/>
      <c r="LIG744" s="5"/>
      <c r="LIH744" s="92"/>
      <c r="LIO744" s="25"/>
      <c r="LIP744" s="5"/>
      <c r="LIQ744" s="92"/>
      <c r="LIX744" s="25"/>
      <c r="LIY744" s="5"/>
      <c r="LIZ744" s="92"/>
      <c r="LJG744" s="25"/>
      <c r="LJH744" s="5"/>
      <c r="LJI744" s="92"/>
      <c r="LJP744" s="25"/>
      <c r="LJQ744" s="5"/>
      <c r="LJR744" s="92"/>
      <c r="LJY744" s="25"/>
      <c r="LJZ744" s="5"/>
      <c r="LKA744" s="92"/>
      <c r="LKH744" s="25"/>
      <c r="LKI744" s="5"/>
      <c r="LKJ744" s="92"/>
      <c r="LKQ744" s="25"/>
      <c r="LKR744" s="5"/>
      <c r="LKS744" s="92"/>
      <c r="LKZ744" s="25"/>
      <c r="LLA744" s="5"/>
      <c r="LLB744" s="92"/>
      <c r="LLI744" s="25"/>
      <c r="LLJ744" s="5"/>
      <c r="LLK744" s="92"/>
      <c r="LLR744" s="25"/>
      <c r="LLS744" s="5"/>
      <c r="LLT744" s="92"/>
      <c r="LMA744" s="25"/>
      <c r="LMB744" s="5"/>
      <c r="LMC744" s="92"/>
      <c r="LMJ744" s="25"/>
      <c r="LMK744" s="5"/>
      <c r="LML744" s="92"/>
      <c r="LMS744" s="25"/>
      <c r="LMT744" s="5"/>
      <c r="LMU744" s="92"/>
      <c r="LNB744" s="25"/>
      <c r="LNC744" s="5"/>
      <c r="LND744" s="92"/>
      <c r="LNK744" s="25"/>
      <c r="LNL744" s="5"/>
      <c r="LNM744" s="92"/>
      <c r="LNT744" s="25"/>
      <c r="LNU744" s="5"/>
      <c r="LNV744" s="92"/>
      <c r="LOC744" s="25"/>
      <c r="LOD744" s="5"/>
      <c r="LOE744" s="92"/>
      <c r="LOL744" s="25"/>
      <c r="LOM744" s="5"/>
      <c r="LON744" s="92"/>
      <c r="LOU744" s="25"/>
      <c r="LOV744" s="5"/>
      <c r="LOW744" s="92"/>
      <c r="LPD744" s="25"/>
      <c r="LPE744" s="5"/>
      <c r="LPF744" s="92"/>
      <c r="LPM744" s="25"/>
      <c r="LPN744" s="5"/>
      <c r="LPO744" s="92"/>
      <c r="LPV744" s="25"/>
      <c r="LPW744" s="5"/>
      <c r="LPX744" s="92"/>
      <c r="LQE744" s="25"/>
      <c r="LQF744" s="5"/>
      <c r="LQG744" s="92"/>
      <c r="LQN744" s="25"/>
      <c r="LQO744" s="5"/>
      <c r="LQP744" s="92"/>
      <c r="LQW744" s="25"/>
      <c r="LQX744" s="5"/>
      <c r="LQY744" s="92"/>
      <c r="LRF744" s="25"/>
      <c r="LRG744" s="5"/>
      <c r="LRH744" s="92"/>
      <c r="LRO744" s="25"/>
      <c r="LRP744" s="5"/>
      <c r="LRQ744" s="92"/>
      <c r="LRX744" s="25"/>
      <c r="LRY744" s="5"/>
      <c r="LRZ744" s="92"/>
      <c r="LSG744" s="25"/>
      <c r="LSH744" s="5"/>
      <c r="LSI744" s="92"/>
      <c r="LSP744" s="25"/>
      <c r="LSQ744" s="5"/>
      <c r="LSR744" s="92"/>
      <c r="LSY744" s="25"/>
      <c r="LSZ744" s="5"/>
      <c r="LTA744" s="92"/>
      <c r="LTH744" s="25"/>
      <c r="LTI744" s="5"/>
      <c r="LTJ744" s="92"/>
      <c r="LTQ744" s="25"/>
      <c r="LTR744" s="5"/>
      <c r="LTS744" s="92"/>
      <c r="LTZ744" s="25"/>
      <c r="LUA744" s="5"/>
      <c r="LUB744" s="92"/>
      <c r="LUI744" s="25"/>
      <c r="LUJ744" s="5"/>
      <c r="LUK744" s="92"/>
      <c r="LUR744" s="25"/>
      <c r="LUS744" s="5"/>
      <c r="LUT744" s="92"/>
      <c r="LVA744" s="25"/>
      <c r="LVB744" s="5"/>
      <c r="LVC744" s="92"/>
      <c r="LVJ744" s="25"/>
      <c r="LVK744" s="5"/>
      <c r="LVL744" s="92"/>
      <c r="LVS744" s="25"/>
      <c r="LVT744" s="5"/>
      <c r="LVU744" s="92"/>
      <c r="LWB744" s="25"/>
      <c r="LWC744" s="5"/>
      <c r="LWD744" s="92"/>
      <c r="LWK744" s="25"/>
      <c r="LWL744" s="5"/>
      <c r="LWM744" s="92"/>
      <c r="LWT744" s="25"/>
      <c r="LWU744" s="5"/>
      <c r="LWV744" s="92"/>
      <c r="LXC744" s="25"/>
      <c r="LXD744" s="5"/>
      <c r="LXE744" s="92"/>
      <c r="LXL744" s="25"/>
      <c r="LXM744" s="5"/>
      <c r="LXN744" s="92"/>
      <c r="LXU744" s="25"/>
      <c r="LXV744" s="5"/>
      <c r="LXW744" s="92"/>
      <c r="LYD744" s="25"/>
      <c r="LYE744" s="5"/>
      <c r="LYF744" s="92"/>
      <c r="LYM744" s="25"/>
      <c r="LYN744" s="5"/>
      <c r="LYO744" s="92"/>
      <c r="LYV744" s="25"/>
      <c r="LYW744" s="5"/>
      <c r="LYX744" s="92"/>
      <c r="LZE744" s="25"/>
      <c r="LZF744" s="5"/>
      <c r="LZG744" s="92"/>
      <c r="LZN744" s="25"/>
      <c r="LZO744" s="5"/>
      <c r="LZP744" s="92"/>
      <c r="LZW744" s="25"/>
      <c r="LZX744" s="5"/>
      <c r="LZY744" s="92"/>
      <c r="MAF744" s="25"/>
      <c r="MAG744" s="5"/>
      <c r="MAH744" s="92"/>
      <c r="MAO744" s="25"/>
      <c r="MAP744" s="5"/>
      <c r="MAQ744" s="92"/>
      <c r="MAX744" s="25"/>
      <c r="MAY744" s="5"/>
      <c r="MAZ744" s="92"/>
      <c r="MBG744" s="25"/>
      <c r="MBH744" s="5"/>
      <c r="MBI744" s="92"/>
      <c r="MBP744" s="25"/>
      <c r="MBQ744" s="5"/>
      <c r="MBR744" s="92"/>
      <c r="MBY744" s="25"/>
      <c r="MBZ744" s="5"/>
      <c r="MCA744" s="92"/>
      <c r="MCH744" s="25"/>
      <c r="MCI744" s="5"/>
      <c r="MCJ744" s="92"/>
      <c r="MCQ744" s="25"/>
      <c r="MCR744" s="5"/>
      <c r="MCS744" s="92"/>
      <c r="MCZ744" s="25"/>
      <c r="MDA744" s="5"/>
      <c r="MDB744" s="92"/>
      <c r="MDI744" s="25"/>
      <c r="MDJ744" s="5"/>
      <c r="MDK744" s="92"/>
      <c r="MDR744" s="25"/>
      <c r="MDS744" s="5"/>
      <c r="MDT744" s="92"/>
      <c r="MEA744" s="25"/>
      <c r="MEB744" s="5"/>
      <c r="MEC744" s="92"/>
      <c r="MEJ744" s="25"/>
      <c r="MEK744" s="5"/>
      <c r="MEL744" s="92"/>
      <c r="MES744" s="25"/>
      <c r="MET744" s="5"/>
      <c r="MEU744" s="92"/>
      <c r="MFB744" s="25"/>
      <c r="MFC744" s="5"/>
      <c r="MFD744" s="92"/>
      <c r="MFK744" s="25"/>
      <c r="MFL744" s="5"/>
      <c r="MFM744" s="92"/>
      <c r="MFT744" s="25"/>
      <c r="MFU744" s="5"/>
      <c r="MFV744" s="92"/>
      <c r="MGC744" s="25"/>
      <c r="MGD744" s="5"/>
      <c r="MGE744" s="92"/>
      <c r="MGL744" s="25"/>
      <c r="MGM744" s="5"/>
      <c r="MGN744" s="92"/>
      <c r="MGU744" s="25"/>
      <c r="MGV744" s="5"/>
      <c r="MGW744" s="92"/>
      <c r="MHD744" s="25"/>
      <c r="MHE744" s="5"/>
      <c r="MHF744" s="92"/>
      <c r="MHM744" s="25"/>
      <c r="MHN744" s="5"/>
      <c r="MHO744" s="92"/>
      <c r="MHV744" s="25"/>
      <c r="MHW744" s="5"/>
      <c r="MHX744" s="92"/>
      <c r="MIE744" s="25"/>
      <c r="MIF744" s="5"/>
      <c r="MIG744" s="92"/>
      <c r="MIN744" s="25"/>
      <c r="MIO744" s="5"/>
      <c r="MIP744" s="92"/>
      <c r="MIW744" s="25"/>
      <c r="MIX744" s="5"/>
      <c r="MIY744" s="92"/>
      <c r="MJF744" s="25"/>
      <c r="MJG744" s="5"/>
      <c r="MJH744" s="92"/>
      <c r="MJO744" s="25"/>
      <c r="MJP744" s="5"/>
      <c r="MJQ744" s="92"/>
      <c r="MJX744" s="25"/>
      <c r="MJY744" s="5"/>
      <c r="MJZ744" s="92"/>
      <c r="MKG744" s="25"/>
      <c r="MKH744" s="5"/>
      <c r="MKI744" s="92"/>
      <c r="MKP744" s="25"/>
      <c r="MKQ744" s="5"/>
      <c r="MKR744" s="92"/>
      <c r="MKY744" s="25"/>
      <c r="MKZ744" s="5"/>
      <c r="MLA744" s="92"/>
      <c r="MLH744" s="25"/>
      <c r="MLI744" s="5"/>
      <c r="MLJ744" s="92"/>
      <c r="MLQ744" s="25"/>
      <c r="MLR744" s="5"/>
      <c r="MLS744" s="92"/>
      <c r="MLZ744" s="25"/>
      <c r="MMA744" s="5"/>
      <c r="MMB744" s="92"/>
      <c r="MMI744" s="25"/>
      <c r="MMJ744" s="5"/>
      <c r="MMK744" s="92"/>
      <c r="MMR744" s="25"/>
      <c r="MMS744" s="5"/>
      <c r="MMT744" s="92"/>
      <c r="MNA744" s="25"/>
      <c r="MNB744" s="5"/>
      <c r="MNC744" s="92"/>
      <c r="MNJ744" s="25"/>
      <c r="MNK744" s="5"/>
      <c r="MNL744" s="92"/>
      <c r="MNS744" s="25"/>
      <c r="MNT744" s="5"/>
      <c r="MNU744" s="92"/>
      <c r="MOB744" s="25"/>
      <c r="MOC744" s="5"/>
      <c r="MOD744" s="92"/>
      <c r="MOK744" s="25"/>
      <c r="MOL744" s="5"/>
      <c r="MOM744" s="92"/>
      <c r="MOT744" s="25"/>
      <c r="MOU744" s="5"/>
      <c r="MOV744" s="92"/>
      <c r="MPC744" s="25"/>
      <c r="MPD744" s="5"/>
      <c r="MPE744" s="92"/>
      <c r="MPL744" s="25"/>
      <c r="MPM744" s="5"/>
      <c r="MPN744" s="92"/>
      <c r="MPU744" s="25"/>
      <c r="MPV744" s="5"/>
      <c r="MPW744" s="92"/>
      <c r="MQD744" s="25"/>
      <c r="MQE744" s="5"/>
      <c r="MQF744" s="92"/>
      <c r="MQM744" s="25"/>
      <c r="MQN744" s="5"/>
      <c r="MQO744" s="92"/>
      <c r="MQV744" s="25"/>
      <c r="MQW744" s="5"/>
      <c r="MQX744" s="92"/>
      <c r="MRE744" s="25"/>
      <c r="MRF744" s="5"/>
      <c r="MRG744" s="92"/>
      <c r="MRN744" s="25"/>
      <c r="MRO744" s="5"/>
      <c r="MRP744" s="92"/>
      <c r="MRW744" s="25"/>
      <c r="MRX744" s="5"/>
      <c r="MRY744" s="92"/>
      <c r="MSF744" s="25"/>
      <c r="MSG744" s="5"/>
      <c r="MSH744" s="92"/>
      <c r="MSO744" s="25"/>
      <c r="MSP744" s="5"/>
      <c r="MSQ744" s="92"/>
      <c r="MSX744" s="25"/>
      <c r="MSY744" s="5"/>
      <c r="MSZ744" s="92"/>
      <c r="MTG744" s="25"/>
      <c r="MTH744" s="5"/>
      <c r="MTI744" s="92"/>
      <c r="MTP744" s="25"/>
      <c r="MTQ744" s="5"/>
      <c r="MTR744" s="92"/>
      <c r="MTY744" s="25"/>
      <c r="MTZ744" s="5"/>
      <c r="MUA744" s="92"/>
      <c r="MUH744" s="25"/>
      <c r="MUI744" s="5"/>
      <c r="MUJ744" s="92"/>
      <c r="MUQ744" s="25"/>
      <c r="MUR744" s="5"/>
      <c r="MUS744" s="92"/>
      <c r="MUZ744" s="25"/>
      <c r="MVA744" s="5"/>
      <c r="MVB744" s="92"/>
      <c r="MVI744" s="25"/>
      <c r="MVJ744" s="5"/>
      <c r="MVK744" s="92"/>
      <c r="MVR744" s="25"/>
      <c r="MVS744" s="5"/>
      <c r="MVT744" s="92"/>
      <c r="MWA744" s="25"/>
      <c r="MWB744" s="5"/>
      <c r="MWC744" s="92"/>
      <c r="MWJ744" s="25"/>
      <c r="MWK744" s="5"/>
      <c r="MWL744" s="92"/>
      <c r="MWS744" s="25"/>
      <c r="MWT744" s="5"/>
      <c r="MWU744" s="92"/>
      <c r="MXB744" s="25"/>
      <c r="MXC744" s="5"/>
      <c r="MXD744" s="92"/>
      <c r="MXK744" s="25"/>
      <c r="MXL744" s="5"/>
      <c r="MXM744" s="92"/>
      <c r="MXT744" s="25"/>
      <c r="MXU744" s="5"/>
      <c r="MXV744" s="92"/>
      <c r="MYC744" s="25"/>
      <c r="MYD744" s="5"/>
      <c r="MYE744" s="92"/>
      <c r="MYL744" s="25"/>
      <c r="MYM744" s="5"/>
      <c r="MYN744" s="92"/>
      <c r="MYU744" s="25"/>
      <c r="MYV744" s="5"/>
      <c r="MYW744" s="92"/>
      <c r="MZD744" s="25"/>
      <c r="MZE744" s="5"/>
      <c r="MZF744" s="92"/>
      <c r="MZM744" s="25"/>
      <c r="MZN744" s="5"/>
      <c r="MZO744" s="92"/>
      <c r="MZV744" s="25"/>
      <c r="MZW744" s="5"/>
      <c r="MZX744" s="92"/>
      <c r="NAE744" s="25"/>
      <c r="NAF744" s="5"/>
      <c r="NAG744" s="92"/>
      <c r="NAN744" s="25"/>
      <c r="NAO744" s="5"/>
      <c r="NAP744" s="92"/>
      <c r="NAW744" s="25"/>
      <c r="NAX744" s="5"/>
      <c r="NAY744" s="92"/>
      <c r="NBF744" s="25"/>
      <c r="NBG744" s="5"/>
      <c r="NBH744" s="92"/>
      <c r="NBO744" s="25"/>
      <c r="NBP744" s="5"/>
      <c r="NBQ744" s="92"/>
      <c r="NBX744" s="25"/>
      <c r="NBY744" s="5"/>
      <c r="NBZ744" s="92"/>
      <c r="NCG744" s="25"/>
      <c r="NCH744" s="5"/>
      <c r="NCI744" s="92"/>
      <c r="NCP744" s="25"/>
      <c r="NCQ744" s="5"/>
      <c r="NCR744" s="92"/>
      <c r="NCY744" s="25"/>
      <c r="NCZ744" s="5"/>
      <c r="NDA744" s="92"/>
      <c r="NDH744" s="25"/>
      <c r="NDI744" s="5"/>
      <c r="NDJ744" s="92"/>
      <c r="NDQ744" s="25"/>
      <c r="NDR744" s="5"/>
      <c r="NDS744" s="92"/>
      <c r="NDZ744" s="25"/>
      <c r="NEA744" s="5"/>
      <c r="NEB744" s="92"/>
      <c r="NEI744" s="25"/>
      <c r="NEJ744" s="5"/>
      <c r="NEK744" s="92"/>
      <c r="NER744" s="25"/>
      <c r="NES744" s="5"/>
      <c r="NET744" s="92"/>
      <c r="NFA744" s="25"/>
      <c r="NFB744" s="5"/>
      <c r="NFC744" s="92"/>
      <c r="NFJ744" s="25"/>
      <c r="NFK744" s="5"/>
      <c r="NFL744" s="92"/>
      <c r="NFS744" s="25"/>
      <c r="NFT744" s="5"/>
      <c r="NFU744" s="92"/>
      <c r="NGB744" s="25"/>
      <c r="NGC744" s="5"/>
      <c r="NGD744" s="92"/>
      <c r="NGK744" s="25"/>
      <c r="NGL744" s="5"/>
      <c r="NGM744" s="92"/>
      <c r="NGT744" s="25"/>
      <c r="NGU744" s="5"/>
      <c r="NGV744" s="92"/>
      <c r="NHC744" s="25"/>
      <c r="NHD744" s="5"/>
      <c r="NHE744" s="92"/>
      <c r="NHL744" s="25"/>
      <c r="NHM744" s="5"/>
      <c r="NHN744" s="92"/>
      <c r="NHU744" s="25"/>
      <c r="NHV744" s="5"/>
      <c r="NHW744" s="92"/>
      <c r="NID744" s="25"/>
      <c r="NIE744" s="5"/>
      <c r="NIF744" s="92"/>
      <c r="NIM744" s="25"/>
      <c r="NIN744" s="5"/>
      <c r="NIO744" s="92"/>
      <c r="NIV744" s="25"/>
      <c r="NIW744" s="5"/>
      <c r="NIX744" s="92"/>
      <c r="NJE744" s="25"/>
      <c r="NJF744" s="5"/>
      <c r="NJG744" s="92"/>
      <c r="NJN744" s="25"/>
      <c r="NJO744" s="5"/>
      <c r="NJP744" s="92"/>
      <c r="NJW744" s="25"/>
      <c r="NJX744" s="5"/>
      <c r="NJY744" s="92"/>
      <c r="NKF744" s="25"/>
      <c r="NKG744" s="5"/>
      <c r="NKH744" s="92"/>
      <c r="NKO744" s="25"/>
      <c r="NKP744" s="5"/>
      <c r="NKQ744" s="92"/>
      <c r="NKX744" s="25"/>
      <c r="NKY744" s="5"/>
      <c r="NKZ744" s="92"/>
      <c r="NLG744" s="25"/>
      <c r="NLH744" s="5"/>
      <c r="NLI744" s="92"/>
      <c r="NLP744" s="25"/>
      <c r="NLQ744" s="5"/>
      <c r="NLR744" s="92"/>
      <c r="NLY744" s="25"/>
      <c r="NLZ744" s="5"/>
      <c r="NMA744" s="92"/>
      <c r="NMH744" s="25"/>
      <c r="NMI744" s="5"/>
      <c r="NMJ744" s="92"/>
      <c r="NMQ744" s="25"/>
      <c r="NMR744" s="5"/>
      <c r="NMS744" s="92"/>
      <c r="NMZ744" s="25"/>
      <c r="NNA744" s="5"/>
      <c r="NNB744" s="92"/>
      <c r="NNI744" s="25"/>
      <c r="NNJ744" s="5"/>
      <c r="NNK744" s="92"/>
      <c r="NNR744" s="25"/>
      <c r="NNS744" s="5"/>
      <c r="NNT744" s="92"/>
      <c r="NOA744" s="25"/>
      <c r="NOB744" s="5"/>
      <c r="NOC744" s="92"/>
      <c r="NOJ744" s="25"/>
      <c r="NOK744" s="5"/>
      <c r="NOL744" s="92"/>
      <c r="NOS744" s="25"/>
      <c r="NOT744" s="5"/>
      <c r="NOU744" s="92"/>
      <c r="NPB744" s="25"/>
      <c r="NPC744" s="5"/>
      <c r="NPD744" s="92"/>
      <c r="NPK744" s="25"/>
      <c r="NPL744" s="5"/>
      <c r="NPM744" s="92"/>
      <c r="NPT744" s="25"/>
      <c r="NPU744" s="5"/>
      <c r="NPV744" s="92"/>
      <c r="NQC744" s="25"/>
      <c r="NQD744" s="5"/>
      <c r="NQE744" s="92"/>
      <c r="NQL744" s="25"/>
      <c r="NQM744" s="5"/>
      <c r="NQN744" s="92"/>
      <c r="NQU744" s="25"/>
      <c r="NQV744" s="5"/>
      <c r="NQW744" s="92"/>
      <c r="NRD744" s="25"/>
      <c r="NRE744" s="5"/>
      <c r="NRF744" s="92"/>
      <c r="NRM744" s="25"/>
      <c r="NRN744" s="5"/>
      <c r="NRO744" s="92"/>
      <c r="NRV744" s="25"/>
      <c r="NRW744" s="5"/>
      <c r="NRX744" s="92"/>
      <c r="NSE744" s="25"/>
      <c r="NSF744" s="5"/>
      <c r="NSG744" s="92"/>
      <c r="NSN744" s="25"/>
      <c r="NSO744" s="5"/>
      <c r="NSP744" s="92"/>
      <c r="NSW744" s="25"/>
      <c r="NSX744" s="5"/>
      <c r="NSY744" s="92"/>
      <c r="NTF744" s="25"/>
      <c r="NTG744" s="5"/>
      <c r="NTH744" s="92"/>
      <c r="NTO744" s="25"/>
      <c r="NTP744" s="5"/>
      <c r="NTQ744" s="92"/>
      <c r="NTX744" s="25"/>
      <c r="NTY744" s="5"/>
      <c r="NTZ744" s="92"/>
      <c r="NUG744" s="25"/>
      <c r="NUH744" s="5"/>
      <c r="NUI744" s="92"/>
      <c r="NUP744" s="25"/>
      <c r="NUQ744" s="5"/>
      <c r="NUR744" s="92"/>
      <c r="NUY744" s="25"/>
      <c r="NUZ744" s="5"/>
      <c r="NVA744" s="92"/>
      <c r="NVH744" s="25"/>
      <c r="NVI744" s="5"/>
      <c r="NVJ744" s="92"/>
      <c r="NVQ744" s="25"/>
      <c r="NVR744" s="5"/>
      <c r="NVS744" s="92"/>
      <c r="NVZ744" s="25"/>
      <c r="NWA744" s="5"/>
      <c r="NWB744" s="92"/>
      <c r="NWI744" s="25"/>
      <c r="NWJ744" s="5"/>
      <c r="NWK744" s="92"/>
      <c r="NWR744" s="25"/>
      <c r="NWS744" s="5"/>
      <c r="NWT744" s="92"/>
      <c r="NXA744" s="25"/>
      <c r="NXB744" s="5"/>
      <c r="NXC744" s="92"/>
      <c r="NXJ744" s="25"/>
      <c r="NXK744" s="5"/>
      <c r="NXL744" s="92"/>
      <c r="NXS744" s="25"/>
      <c r="NXT744" s="5"/>
      <c r="NXU744" s="92"/>
      <c r="NYB744" s="25"/>
      <c r="NYC744" s="5"/>
      <c r="NYD744" s="92"/>
      <c r="NYK744" s="25"/>
      <c r="NYL744" s="5"/>
      <c r="NYM744" s="92"/>
      <c r="NYT744" s="25"/>
      <c r="NYU744" s="5"/>
      <c r="NYV744" s="92"/>
      <c r="NZC744" s="25"/>
      <c r="NZD744" s="5"/>
      <c r="NZE744" s="92"/>
      <c r="NZL744" s="25"/>
      <c r="NZM744" s="5"/>
      <c r="NZN744" s="92"/>
      <c r="NZU744" s="25"/>
      <c r="NZV744" s="5"/>
      <c r="NZW744" s="92"/>
      <c r="OAD744" s="25"/>
      <c r="OAE744" s="5"/>
      <c r="OAF744" s="92"/>
      <c r="OAM744" s="25"/>
      <c r="OAN744" s="5"/>
      <c r="OAO744" s="92"/>
      <c r="OAV744" s="25"/>
      <c r="OAW744" s="5"/>
      <c r="OAX744" s="92"/>
      <c r="OBE744" s="25"/>
      <c r="OBF744" s="5"/>
      <c r="OBG744" s="92"/>
      <c r="OBN744" s="25"/>
      <c r="OBO744" s="5"/>
      <c r="OBP744" s="92"/>
      <c r="OBW744" s="25"/>
      <c r="OBX744" s="5"/>
      <c r="OBY744" s="92"/>
      <c r="OCF744" s="25"/>
      <c r="OCG744" s="5"/>
      <c r="OCH744" s="92"/>
      <c r="OCO744" s="25"/>
      <c r="OCP744" s="5"/>
      <c r="OCQ744" s="92"/>
      <c r="OCX744" s="25"/>
      <c r="OCY744" s="5"/>
      <c r="OCZ744" s="92"/>
      <c r="ODG744" s="25"/>
      <c r="ODH744" s="5"/>
      <c r="ODI744" s="92"/>
      <c r="ODP744" s="25"/>
      <c r="ODQ744" s="5"/>
      <c r="ODR744" s="92"/>
      <c r="ODY744" s="25"/>
      <c r="ODZ744" s="5"/>
      <c r="OEA744" s="92"/>
      <c r="OEH744" s="25"/>
      <c r="OEI744" s="5"/>
      <c r="OEJ744" s="92"/>
      <c r="OEQ744" s="25"/>
      <c r="OER744" s="5"/>
      <c r="OES744" s="92"/>
      <c r="OEZ744" s="25"/>
      <c r="OFA744" s="5"/>
      <c r="OFB744" s="92"/>
      <c r="OFI744" s="25"/>
      <c r="OFJ744" s="5"/>
      <c r="OFK744" s="92"/>
      <c r="OFR744" s="25"/>
      <c r="OFS744" s="5"/>
      <c r="OFT744" s="92"/>
      <c r="OGA744" s="25"/>
      <c r="OGB744" s="5"/>
      <c r="OGC744" s="92"/>
      <c r="OGJ744" s="25"/>
      <c r="OGK744" s="5"/>
      <c r="OGL744" s="92"/>
      <c r="OGS744" s="25"/>
      <c r="OGT744" s="5"/>
      <c r="OGU744" s="92"/>
      <c r="OHB744" s="25"/>
      <c r="OHC744" s="5"/>
      <c r="OHD744" s="92"/>
      <c r="OHK744" s="25"/>
      <c r="OHL744" s="5"/>
      <c r="OHM744" s="92"/>
      <c r="OHT744" s="25"/>
      <c r="OHU744" s="5"/>
      <c r="OHV744" s="92"/>
      <c r="OIC744" s="25"/>
      <c r="OID744" s="5"/>
      <c r="OIE744" s="92"/>
      <c r="OIL744" s="25"/>
      <c r="OIM744" s="5"/>
      <c r="OIN744" s="92"/>
      <c r="OIU744" s="25"/>
      <c r="OIV744" s="5"/>
      <c r="OIW744" s="92"/>
      <c r="OJD744" s="25"/>
      <c r="OJE744" s="5"/>
      <c r="OJF744" s="92"/>
      <c r="OJM744" s="25"/>
      <c r="OJN744" s="5"/>
      <c r="OJO744" s="92"/>
      <c r="OJV744" s="25"/>
      <c r="OJW744" s="5"/>
      <c r="OJX744" s="92"/>
      <c r="OKE744" s="25"/>
      <c r="OKF744" s="5"/>
      <c r="OKG744" s="92"/>
      <c r="OKN744" s="25"/>
      <c r="OKO744" s="5"/>
      <c r="OKP744" s="92"/>
      <c r="OKW744" s="25"/>
      <c r="OKX744" s="5"/>
      <c r="OKY744" s="92"/>
      <c r="OLF744" s="25"/>
      <c r="OLG744" s="5"/>
      <c r="OLH744" s="92"/>
      <c r="OLO744" s="25"/>
      <c r="OLP744" s="5"/>
      <c r="OLQ744" s="92"/>
      <c r="OLX744" s="25"/>
      <c r="OLY744" s="5"/>
      <c r="OLZ744" s="92"/>
      <c r="OMG744" s="25"/>
      <c r="OMH744" s="5"/>
      <c r="OMI744" s="92"/>
      <c r="OMP744" s="25"/>
      <c r="OMQ744" s="5"/>
      <c r="OMR744" s="92"/>
      <c r="OMY744" s="25"/>
      <c r="OMZ744" s="5"/>
      <c r="ONA744" s="92"/>
      <c r="ONH744" s="25"/>
      <c r="ONI744" s="5"/>
      <c r="ONJ744" s="92"/>
      <c r="ONQ744" s="25"/>
      <c r="ONR744" s="5"/>
      <c r="ONS744" s="92"/>
      <c r="ONZ744" s="25"/>
      <c r="OOA744" s="5"/>
      <c r="OOB744" s="92"/>
      <c r="OOI744" s="25"/>
      <c r="OOJ744" s="5"/>
      <c r="OOK744" s="92"/>
      <c r="OOR744" s="25"/>
      <c r="OOS744" s="5"/>
      <c r="OOT744" s="92"/>
      <c r="OPA744" s="25"/>
      <c r="OPB744" s="5"/>
      <c r="OPC744" s="92"/>
      <c r="OPJ744" s="25"/>
      <c r="OPK744" s="5"/>
      <c r="OPL744" s="92"/>
      <c r="OPS744" s="25"/>
      <c r="OPT744" s="5"/>
      <c r="OPU744" s="92"/>
      <c r="OQB744" s="25"/>
      <c r="OQC744" s="5"/>
      <c r="OQD744" s="92"/>
      <c r="OQK744" s="25"/>
      <c r="OQL744" s="5"/>
      <c r="OQM744" s="92"/>
      <c r="OQT744" s="25"/>
      <c r="OQU744" s="5"/>
      <c r="OQV744" s="92"/>
      <c r="ORC744" s="25"/>
      <c r="ORD744" s="5"/>
      <c r="ORE744" s="92"/>
      <c r="ORL744" s="25"/>
      <c r="ORM744" s="5"/>
      <c r="ORN744" s="92"/>
      <c r="ORU744" s="25"/>
      <c r="ORV744" s="5"/>
      <c r="ORW744" s="92"/>
      <c r="OSD744" s="25"/>
      <c r="OSE744" s="5"/>
      <c r="OSF744" s="92"/>
      <c r="OSM744" s="25"/>
      <c r="OSN744" s="5"/>
      <c r="OSO744" s="92"/>
      <c r="OSV744" s="25"/>
      <c r="OSW744" s="5"/>
      <c r="OSX744" s="92"/>
      <c r="OTE744" s="25"/>
      <c r="OTF744" s="5"/>
      <c r="OTG744" s="92"/>
      <c r="OTN744" s="25"/>
      <c r="OTO744" s="5"/>
      <c r="OTP744" s="92"/>
      <c r="OTW744" s="25"/>
      <c r="OTX744" s="5"/>
      <c r="OTY744" s="92"/>
      <c r="OUF744" s="25"/>
      <c r="OUG744" s="5"/>
      <c r="OUH744" s="92"/>
      <c r="OUO744" s="25"/>
      <c r="OUP744" s="5"/>
      <c r="OUQ744" s="92"/>
      <c r="OUX744" s="25"/>
      <c r="OUY744" s="5"/>
      <c r="OUZ744" s="92"/>
      <c r="OVG744" s="25"/>
      <c r="OVH744" s="5"/>
      <c r="OVI744" s="92"/>
      <c r="OVP744" s="25"/>
      <c r="OVQ744" s="5"/>
      <c r="OVR744" s="92"/>
      <c r="OVY744" s="25"/>
      <c r="OVZ744" s="5"/>
      <c r="OWA744" s="92"/>
      <c r="OWH744" s="25"/>
      <c r="OWI744" s="5"/>
      <c r="OWJ744" s="92"/>
      <c r="OWQ744" s="25"/>
      <c r="OWR744" s="5"/>
      <c r="OWS744" s="92"/>
      <c r="OWZ744" s="25"/>
      <c r="OXA744" s="5"/>
      <c r="OXB744" s="92"/>
      <c r="OXI744" s="25"/>
      <c r="OXJ744" s="5"/>
      <c r="OXK744" s="92"/>
      <c r="OXR744" s="25"/>
      <c r="OXS744" s="5"/>
      <c r="OXT744" s="92"/>
      <c r="OYA744" s="25"/>
      <c r="OYB744" s="5"/>
      <c r="OYC744" s="92"/>
      <c r="OYJ744" s="25"/>
      <c r="OYK744" s="5"/>
      <c r="OYL744" s="92"/>
      <c r="OYS744" s="25"/>
      <c r="OYT744" s="5"/>
      <c r="OYU744" s="92"/>
      <c r="OZB744" s="25"/>
      <c r="OZC744" s="5"/>
      <c r="OZD744" s="92"/>
      <c r="OZK744" s="25"/>
      <c r="OZL744" s="5"/>
      <c r="OZM744" s="92"/>
      <c r="OZT744" s="25"/>
      <c r="OZU744" s="5"/>
      <c r="OZV744" s="92"/>
      <c r="PAC744" s="25"/>
      <c r="PAD744" s="5"/>
      <c r="PAE744" s="92"/>
      <c r="PAL744" s="25"/>
      <c r="PAM744" s="5"/>
      <c r="PAN744" s="92"/>
      <c r="PAU744" s="25"/>
      <c r="PAV744" s="5"/>
      <c r="PAW744" s="92"/>
      <c r="PBD744" s="25"/>
      <c r="PBE744" s="5"/>
      <c r="PBF744" s="92"/>
      <c r="PBM744" s="25"/>
      <c r="PBN744" s="5"/>
      <c r="PBO744" s="92"/>
      <c r="PBV744" s="25"/>
      <c r="PBW744" s="5"/>
      <c r="PBX744" s="92"/>
      <c r="PCE744" s="25"/>
      <c r="PCF744" s="5"/>
      <c r="PCG744" s="92"/>
      <c r="PCN744" s="25"/>
      <c r="PCO744" s="5"/>
      <c r="PCP744" s="92"/>
      <c r="PCW744" s="25"/>
      <c r="PCX744" s="5"/>
      <c r="PCY744" s="92"/>
      <c r="PDF744" s="25"/>
      <c r="PDG744" s="5"/>
      <c r="PDH744" s="92"/>
      <c r="PDO744" s="25"/>
      <c r="PDP744" s="5"/>
      <c r="PDQ744" s="92"/>
      <c r="PDX744" s="25"/>
      <c r="PDY744" s="5"/>
      <c r="PDZ744" s="92"/>
      <c r="PEG744" s="25"/>
      <c r="PEH744" s="5"/>
      <c r="PEI744" s="92"/>
      <c r="PEP744" s="25"/>
      <c r="PEQ744" s="5"/>
      <c r="PER744" s="92"/>
      <c r="PEY744" s="25"/>
      <c r="PEZ744" s="5"/>
      <c r="PFA744" s="92"/>
      <c r="PFH744" s="25"/>
      <c r="PFI744" s="5"/>
      <c r="PFJ744" s="92"/>
      <c r="PFQ744" s="25"/>
      <c r="PFR744" s="5"/>
      <c r="PFS744" s="92"/>
      <c r="PFZ744" s="25"/>
      <c r="PGA744" s="5"/>
      <c r="PGB744" s="92"/>
      <c r="PGI744" s="25"/>
      <c r="PGJ744" s="5"/>
      <c r="PGK744" s="92"/>
      <c r="PGR744" s="25"/>
      <c r="PGS744" s="5"/>
      <c r="PGT744" s="92"/>
      <c r="PHA744" s="25"/>
      <c r="PHB744" s="5"/>
      <c r="PHC744" s="92"/>
      <c r="PHJ744" s="25"/>
      <c r="PHK744" s="5"/>
      <c r="PHL744" s="92"/>
      <c r="PHS744" s="25"/>
      <c r="PHT744" s="5"/>
      <c r="PHU744" s="92"/>
      <c r="PIB744" s="25"/>
      <c r="PIC744" s="5"/>
      <c r="PID744" s="92"/>
      <c r="PIK744" s="25"/>
      <c r="PIL744" s="5"/>
      <c r="PIM744" s="92"/>
      <c r="PIT744" s="25"/>
      <c r="PIU744" s="5"/>
      <c r="PIV744" s="92"/>
      <c r="PJC744" s="25"/>
      <c r="PJD744" s="5"/>
      <c r="PJE744" s="92"/>
      <c r="PJL744" s="25"/>
      <c r="PJM744" s="5"/>
      <c r="PJN744" s="92"/>
      <c r="PJU744" s="25"/>
      <c r="PJV744" s="5"/>
      <c r="PJW744" s="92"/>
      <c r="PKD744" s="25"/>
      <c r="PKE744" s="5"/>
      <c r="PKF744" s="92"/>
      <c r="PKM744" s="25"/>
      <c r="PKN744" s="5"/>
      <c r="PKO744" s="92"/>
      <c r="PKV744" s="25"/>
      <c r="PKW744" s="5"/>
      <c r="PKX744" s="92"/>
      <c r="PLE744" s="25"/>
      <c r="PLF744" s="5"/>
      <c r="PLG744" s="92"/>
      <c r="PLN744" s="25"/>
      <c r="PLO744" s="5"/>
      <c r="PLP744" s="92"/>
      <c r="PLW744" s="25"/>
      <c r="PLX744" s="5"/>
      <c r="PLY744" s="92"/>
      <c r="PMF744" s="25"/>
      <c r="PMG744" s="5"/>
      <c r="PMH744" s="92"/>
      <c r="PMO744" s="25"/>
      <c r="PMP744" s="5"/>
      <c r="PMQ744" s="92"/>
      <c r="PMX744" s="25"/>
      <c r="PMY744" s="5"/>
      <c r="PMZ744" s="92"/>
      <c r="PNG744" s="25"/>
      <c r="PNH744" s="5"/>
      <c r="PNI744" s="92"/>
      <c r="PNP744" s="25"/>
      <c r="PNQ744" s="5"/>
      <c r="PNR744" s="92"/>
      <c r="PNY744" s="25"/>
      <c r="PNZ744" s="5"/>
      <c r="POA744" s="92"/>
      <c r="POH744" s="25"/>
      <c r="POI744" s="5"/>
      <c r="POJ744" s="92"/>
      <c r="POQ744" s="25"/>
      <c r="POR744" s="5"/>
      <c r="POS744" s="92"/>
      <c r="POZ744" s="25"/>
      <c r="PPA744" s="5"/>
      <c r="PPB744" s="92"/>
      <c r="PPI744" s="25"/>
      <c r="PPJ744" s="5"/>
      <c r="PPK744" s="92"/>
      <c r="PPR744" s="25"/>
      <c r="PPS744" s="5"/>
      <c r="PPT744" s="92"/>
      <c r="PQA744" s="25"/>
      <c r="PQB744" s="5"/>
      <c r="PQC744" s="92"/>
      <c r="PQJ744" s="25"/>
      <c r="PQK744" s="5"/>
      <c r="PQL744" s="92"/>
      <c r="PQS744" s="25"/>
      <c r="PQT744" s="5"/>
      <c r="PQU744" s="92"/>
      <c r="PRB744" s="25"/>
      <c r="PRC744" s="5"/>
      <c r="PRD744" s="92"/>
      <c r="PRK744" s="25"/>
      <c r="PRL744" s="5"/>
      <c r="PRM744" s="92"/>
      <c r="PRT744" s="25"/>
      <c r="PRU744" s="5"/>
      <c r="PRV744" s="92"/>
      <c r="PSC744" s="25"/>
      <c r="PSD744" s="5"/>
      <c r="PSE744" s="92"/>
      <c r="PSL744" s="25"/>
      <c r="PSM744" s="5"/>
      <c r="PSN744" s="92"/>
      <c r="PSU744" s="25"/>
      <c r="PSV744" s="5"/>
      <c r="PSW744" s="92"/>
      <c r="PTD744" s="25"/>
      <c r="PTE744" s="5"/>
      <c r="PTF744" s="92"/>
      <c r="PTM744" s="25"/>
      <c r="PTN744" s="5"/>
      <c r="PTO744" s="92"/>
      <c r="PTV744" s="25"/>
      <c r="PTW744" s="5"/>
      <c r="PTX744" s="92"/>
      <c r="PUE744" s="25"/>
      <c r="PUF744" s="5"/>
      <c r="PUG744" s="92"/>
      <c r="PUN744" s="25"/>
      <c r="PUO744" s="5"/>
      <c r="PUP744" s="92"/>
      <c r="PUW744" s="25"/>
      <c r="PUX744" s="5"/>
      <c r="PUY744" s="92"/>
      <c r="PVF744" s="25"/>
      <c r="PVG744" s="5"/>
      <c r="PVH744" s="92"/>
      <c r="PVO744" s="25"/>
      <c r="PVP744" s="5"/>
      <c r="PVQ744" s="92"/>
      <c r="PVX744" s="25"/>
      <c r="PVY744" s="5"/>
      <c r="PVZ744" s="92"/>
      <c r="PWG744" s="25"/>
      <c r="PWH744" s="5"/>
      <c r="PWI744" s="92"/>
      <c r="PWP744" s="25"/>
      <c r="PWQ744" s="5"/>
      <c r="PWR744" s="92"/>
      <c r="PWY744" s="25"/>
      <c r="PWZ744" s="5"/>
      <c r="PXA744" s="92"/>
      <c r="PXH744" s="25"/>
      <c r="PXI744" s="5"/>
      <c r="PXJ744" s="92"/>
      <c r="PXQ744" s="25"/>
      <c r="PXR744" s="5"/>
      <c r="PXS744" s="92"/>
      <c r="PXZ744" s="25"/>
      <c r="PYA744" s="5"/>
      <c r="PYB744" s="92"/>
      <c r="PYI744" s="25"/>
      <c r="PYJ744" s="5"/>
      <c r="PYK744" s="92"/>
      <c r="PYR744" s="25"/>
      <c r="PYS744" s="5"/>
      <c r="PYT744" s="92"/>
      <c r="PZA744" s="25"/>
      <c r="PZB744" s="5"/>
      <c r="PZC744" s="92"/>
      <c r="PZJ744" s="25"/>
      <c r="PZK744" s="5"/>
      <c r="PZL744" s="92"/>
      <c r="PZS744" s="25"/>
      <c r="PZT744" s="5"/>
      <c r="PZU744" s="92"/>
      <c r="QAB744" s="25"/>
      <c r="QAC744" s="5"/>
      <c r="QAD744" s="92"/>
      <c r="QAK744" s="25"/>
      <c r="QAL744" s="5"/>
      <c r="QAM744" s="92"/>
      <c r="QAT744" s="25"/>
      <c r="QAU744" s="5"/>
      <c r="QAV744" s="92"/>
      <c r="QBC744" s="25"/>
      <c r="QBD744" s="5"/>
      <c r="QBE744" s="92"/>
      <c r="QBL744" s="25"/>
      <c r="QBM744" s="5"/>
      <c r="QBN744" s="92"/>
      <c r="QBU744" s="25"/>
      <c r="QBV744" s="5"/>
      <c r="QBW744" s="92"/>
      <c r="QCD744" s="25"/>
      <c r="QCE744" s="5"/>
      <c r="QCF744" s="92"/>
      <c r="QCM744" s="25"/>
      <c r="QCN744" s="5"/>
      <c r="QCO744" s="92"/>
      <c r="QCV744" s="25"/>
      <c r="QCW744" s="5"/>
      <c r="QCX744" s="92"/>
      <c r="QDE744" s="25"/>
      <c r="QDF744" s="5"/>
      <c r="QDG744" s="92"/>
      <c r="QDN744" s="25"/>
      <c r="QDO744" s="5"/>
      <c r="QDP744" s="92"/>
      <c r="QDW744" s="25"/>
      <c r="QDX744" s="5"/>
      <c r="QDY744" s="92"/>
      <c r="QEF744" s="25"/>
      <c r="QEG744" s="5"/>
      <c r="QEH744" s="92"/>
      <c r="QEO744" s="25"/>
      <c r="QEP744" s="5"/>
      <c r="QEQ744" s="92"/>
      <c r="QEX744" s="25"/>
      <c r="QEY744" s="5"/>
      <c r="QEZ744" s="92"/>
      <c r="QFG744" s="25"/>
      <c r="QFH744" s="5"/>
      <c r="QFI744" s="92"/>
      <c r="QFP744" s="25"/>
      <c r="QFQ744" s="5"/>
      <c r="QFR744" s="92"/>
      <c r="QFY744" s="25"/>
      <c r="QFZ744" s="5"/>
      <c r="QGA744" s="92"/>
      <c r="QGH744" s="25"/>
      <c r="QGI744" s="5"/>
      <c r="QGJ744" s="92"/>
      <c r="QGQ744" s="25"/>
      <c r="QGR744" s="5"/>
      <c r="QGS744" s="92"/>
      <c r="QGZ744" s="25"/>
      <c r="QHA744" s="5"/>
      <c r="QHB744" s="92"/>
      <c r="QHI744" s="25"/>
      <c r="QHJ744" s="5"/>
      <c r="QHK744" s="92"/>
      <c r="QHR744" s="25"/>
      <c r="QHS744" s="5"/>
      <c r="QHT744" s="92"/>
      <c r="QIA744" s="25"/>
      <c r="QIB744" s="5"/>
      <c r="QIC744" s="92"/>
      <c r="QIJ744" s="25"/>
      <c r="QIK744" s="5"/>
      <c r="QIL744" s="92"/>
      <c r="QIS744" s="25"/>
      <c r="QIT744" s="5"/>
      <c r="QIU744" s="92"/>
      <c r="QJB744" s="25"/>
      <c r="QJC744" s="5"/>
      <c r="QJD744" s="92"/>
      <c r="QJK744" s="25"/>
      <c r="QJL744" s="5"/>
      <c r="QJM744" s="92"/>
      <c r="QJT744" s="25"/>
      <c r="QJU744" s="5"/>
      <c r="QJV744" s="92"/>
      <c r="QKC744" s="25"/>
      <c r="QKD744" s="5"/>
      <c r="QKE744" s="92"/>
      <c r="QKL744" s="25"/>
      <c r="QKM744" s="5"/>
      <c r="QKN744" s="92"/>
      <c r="QKU744" s="25"/>
      <c r="QKV744" s="5"/>
      <c r="QKW744" s="92"/>
      <c r="QLD744" s="25"/>
      <c r="QLE744" s="5"/>
      <c r="QLF744" s="92"/>
      <c r="QLM744" s="25"/>
      <c r="QLN744" s="5"/>
      <c r="QLO744" s="92"/>
      <c r="QLV744" s="25"/>
      <c r="QLW744" s="5"/>
      <c r="QLX744" s="92"/>
      <c r="QME744" s="25"/>
      <c r="QMF744" s="5"/>
      <c r="QMG744" s="92"/>
      <c r="QMN744" s="25"/>
      <c r="QMO744" s="5"/>
      <c r="QMP744" s="92"/>
      <c r="QMW744" s="25"/>
      <c r="QMX744" s="5"/>
      <c r="QMY744" s="92"/>
      <c r="QNF744" s="25"/>
      <c r="QNG744" s="5"/>
      <c r="QNH744" s="92"/>
      <c r="QNO744" s="25"/>
      <c r="QNP744" s="5"/>
      <c r="QNQ744" s="92"/>
      <c r="QNX744" s="25"/>
      <c r="QNY744" s="5"/>
      <c r="QNZ744" s="92"/>
      <c r="QOG744" s="25"/>
      <c r="QOH744" s="5"/>
      <c r="QOI744" s="92"/>
      <c r="QOP744" s="25"/>
      <c r="QOQ744" s="5"/>
      <c r="QOR744" s="92"/>
      <c r="QOY744" s="25"/>
      <c r="QOZ744" s="5"/>
      <c r="QPA744" s="92"/>
      <c r="QPH744" s="25"/>
      <c r="QPI744" s="5"/>
      <c r="QPJ744" s="92"/>
      <c r="QPQ744" s="25"/>
      <c r="QPR744" s="5"/>
      <c r="QPS744" s="92"/>
      <c r="QPZ744" s="25"/>
      <c r="QQA744" s="5"/>
      <c r="QQB744" s="92"/>
      <c r="QQI744" s="25"/>
      <c r="QQJ744" s="5"/>
      <c r="QQK744" s="92"/>
      <c r="QQR744" s="25"/>
      <c r="QQS744" s="5"/>
      <c r="QQT744" s="92"/>
      <c r="QRA744" s="25"/>
      <c r="QRB744" s="5"/>
      <c r="QRC744" s="92"/>
      <c r="QRJ744" s="25"/>
      <c r="QRK744" s="5"/>
      <c r="QRL744" s="92"/>
      <c r="QRS744" s="25"/>
      <c r="QRT744" s="5"/>
      <c r="QRU744" s="92"/>
      <c r="QSB744" s="25"/>
      <c r="QSC744" s="5"/>
      <c r="QSD744" s="92"/>
      <c r="QSK744" s="25"/>
      <c r="QSL744" s="5"/>
      <c r="QSM744" s="92"/>
      <c r="QST744" s="25"/>
      <c r="QSU744" s="5"/>
      <c r="QSV744" s="92"/>
      <c r="QTC744" s="25"/>
      <c r="QTD744" s="5"/>
      <c r="QTE744" s="92"/>
      <c r="QTL744" s="25"/>
      <c r="QTM744" s="5"/>
      <c r="QTN744" s="92"/>
      <c r="QTU744" s="25"/>
      <c r="QTV744" s="5"/>
      <c r="QTW744" s="92"/>
      <c r="QUD744" s="25"/>
      <c r="QUE744" s="5"/>
      <c r="QUF744" s="92"/>
      <c r="QUM744" s="25"/>
      <c r="QUN744" s="5"/>
      <c r="QUO744" s="92"/>
      <c r="QUV744" s="25"/>
      <c r="QUW744" s="5"/>
      <c r="QUX744" s="92"/>
      <c r="QVE744" s="25"/>
      <c r="QVF744" s="5"/>
      <c r="QVG744" s="92"/>
      <c r="QVN744" s="25"/>
      <c r="QVO744" s="5"/>
      <c r="QVP744" s="92"/>
      <c r="QVW744" s="25"/>
      <c r="QVX744" s="5"/>
      <c r="QVY744" s="92"/>
      <c r="QWF744" s="25"/>
      <c r="QWG744" s="5"/>
      <c r="QWH744" s="92"/>
      <c r="QWO744" s="25"/>
      <c r="QWP744" s="5"/>
      <c r="QWQ744" s="92"/>
      <c r="QWX744" s="25"/>
      <c r="QWY744" s="5"/>
      <c r="QWZ744" s="92"/>
      <c r="QXG744" s="25"/>
      <c r="QXH744" s="5"/>
      <c r="QXI744" s="92"/>
      <c r="QXP744" s="25"/>
      <c r="QXQ744" s="5"/>
      <c r="QXR744" s="92"/>
      <c r="QXY744" s="25"/>
      <c r="QXZ744" s="5"/>
      <c r="QYA744" s="92"/>
      <c r="QYH744" s="25"/>
      <c r="QYI744" s="5"/>
      <c r="QYJ744" s="92"/>
      <c r="QYQ744" s="25"/>
      <c r="QYR744" s="5"/>
      <c r="QYS744" s="92"/>
      <c r="QYZ744" s="25"/>
      <c r="QZA744" s="5"/>
      <c r="QZB744" s="92"/>
      <c r="QZI744" s="25"/>
      <c r="QZJ744" s="5"/>
      <c r="QZK744" s="92"/>
      <c r="QZR744" s="25"/>
      <c r="QZS744" s="5"/>
      <c r="QZT744" s="92"/>
      <c r="RAA744" s="25"/>
      <c r="RAB744" s="5"/>
      <c r="RAC744" s="92"/>
      <c r="RAJ744" s="25"/>
      <c r="RAK744" s="5"/>
      <c r="RAL744" s="92"/>
      <c r="RAS744" s="25"/>
      <c r="RAT744" s="5"/>
      <c r="RAU744" s="92"/>
      <c r="RBB744" s="25"/>
      <c r="RBC744" s="5"/>
      <c r="RBD744" s="92"/>
      <c r="RBK744" s="25"/>
      <c r="RBL744" s="5"/>
      <c r="RBM744" s="92"/>
      <c r="RBT744" s="25"/>
      <c r="RBU744" s="5"/>
      <c r="RBV744" s="92"/>
      <c r="RCC744" s="25"/>
      <c r="RCD744" s="5"/>
      <c r="RCE744" s="92"/>
      <c r="RCL744" s="25"/>
      <c r="RCM744" s="5"/>
      <c r="RCN744" s="92"/>
      <c r="RCU744" s="25"/>
      <c r="RCV744" s="5"/>
      <c r="RCW744" s="92"/>
      <c r="RDD744" s="25"/>
      <c r="RDE744" s="5"/>
      <c r="RDF744" s="92"/>
      <c r="RDM744" s="25"/>
      <c r="RDN744" s="5"/>
      <c r="RDO744" s="92"/>
      <c r="RDV744" s="25"/>
      <c r="RDW744" s="5"/>
      <c r="RDX744" s="92"/>
      <c r="REE744" s="25"/>
      <c r="REF744" s="5"/>
      <c r="REG744" s="92"/>
      <c r="REN744" s="25"/>
      <c r="REO744" s="5"/>
      <c r="REP744" s="92"/>
      <c r="REW744" s="25"/>
      <c r="REX744" s="5"/>
      <c r="REY744" s="92"/>
      <c r="RFF744" s="25"/>
      <c r="RFG744" s="5"/>
      <c r="RFH744" s="92"/>
      <c r="RFO744" s="25"/>
      <c r="RFP744" s="5"/>
      <c r="RFQ744" s="92"/>
      <c r="RFX744" s="25"/>
      <c r="RFY744" s="5"/>
      <c r="RFZ744" s="92"/>
      <c r="RGG744" s="25"/>
      <c r="RGH744" s="5"/>
      <c r="RGI744" s="92"/>
      <c r="RGP744" s="25"/>
      <c r="RGQ744" s="5"/>
      <c r="RGR744" s="92"/>
      <c r="RGY744" s="25"/>
      <c r="RGZ744" s="5"/>
      <c r="RHA744" s="92"/>
      <c r="RHH744" s="25"/>
      <c r="RHI744" s="5"/>
      <c r="RHJ744" s="92"/>
      <c r="RHQ744" s="25"/>
      <c r="RHR744" s="5"/>
      <c r="RHS744" s="92"/>
      <c r="RHZ744" s="25"/>
      <c r="RIA744" s="5"/>
      <c r="RIB744" s="92"/>
      <c r="RII744" s="25"/>
      <c r="RIJ744" s="5"/>
      <c r="RIK744" s="92"/>
      <c r="RIR744" s="25"/>
      <c r="RIS744" s="5"/>
      <c r="RIT744" s="92"/>
      <c r="RJA744" s="25"/>
      <c r="RJB744" s="5"/>
      <c r="RJC744" s="92"/>
      <c r="RJJ744" s="25"/>
      <c r="RJK744" s="5"/>
      <c r="RJL744" s="92"/>
      <c r="RJS744" s="25"/>
      <c r="RJT744" s="5"/>
      <c r="RJU744" s="92"/>
      <c r="RKB744" s="25"/>
      <c r="RKC744" s="5"/>
      <c r="RKD744" s="92"/>
      <c r="RKK744" s="25"/>
      <c r="RKL744" s="5"/>
      <c r="RKM744" s="92"/>
      <c r="RKT744" s="25"/>
      <c r="RKU744" s="5"/>
      <c r="RKV744" s="92"/>
      <c r="RLC744" s="25"/>
      <c r="RLD744" s="5"/>
      <c r="RLE744" s="92"/>
      <c r="RLL744" s="25"/>
      <c r="RLM744" s="5"/>
      <c r="RLN744" s="92"/>
      <c r="RLU744" s="25"/>
      <c r="RLV744" s="5"/>
      <c r="RLW744" s="92"/>
      <c r="RMD744" s="25"/>
      <c r="RME744" s="5"/>
      <c r="RMF744" s="92"/>
      <c r="RMM744" s="25"/>
      <c r="RMN744" s="5"/>
      <c r="RMO744" s="92"/>
      <c r="RMV744" s="25"/>
      <c r="RMW744" s="5"/>
      <c r="RMX744" s="92"/>
      <c r="RNE744" s="25"/>
      <c r="RNF744" s="5"/>
      <c r="RNG744" s="92"/>
      <c r="RNN744" s="25"/>
      <c r="RNO744" s="5"/>
      <c r="RNP744" s="92"/>
      <c r="RNW744" s="25"/>
      <c r="RNX744" s="5"/>
      <c r="RNY744" s="92"/>
      <c r="ROF744" s="25"/>
      <c r="ROG744" s="5"/>
      <c r="ROH744" s="92"/>
      <c r="ROO744" s="25"/>
      <c r="ROP744" s="5"/>
      <c r="ROQ744" s="92"/>
      <c r="ROX744" s="25"/>
      <c r="ROY744" s="5"/>
      <c r="ROZ744" s="92"/>
      <c r="RPG744" s="25"/>
      <c r="RPH744" s="5"/>
      <c r="RPI744" s="92"/>
      <c r="RPP744" s="25"/>
      <c r="RPQ744" s="5"/>
      <c r="RPR744" s="92"/>
      <c r="RPY744" s="25"/>
      <c r="RPZ744" s="5"/>
      <c r="RQA744" s="92"/>
      <c r="RQH744" s="25"/>
      <c r="RQI744" s="5"/>
      <c r="RQJ744" s="92"/>
      <c r="RQQ744" s="25"/>
      <c r="RQR744" s="5"/>
      <c r="RQS744" s="92"/>
      <c r="RQZ744" s="25"/>
      <c r="RRA744" s="5"/>
      <c r="RRB744" s="92"/>
      <c r="RRI744" s="25"/>
      <c r="RRJ744" s="5"/>
      <c r="RRK744" s="92"/>
      <c r="RRR744" s="25"/>
      <c r="RRS744" s="5"/>
      <c r="RRT744" s="92"/>
      <c r="RSA744" s="25"/>
      <c r="RSB744" s="5"/>
      <c r="RSC744" s="92"/>
      <c r="RSJ744" s="25"/>
      <c r="RSK744" s="5"/>
      <c r="RSL744" s="92"/>
      <c r="RSS744" s="25"/>
      <c r="RST744" s="5"/>
      <c r="RSU744" s="92"/>
      <c r="RTB744" s="25"/>
      <c r="RTC744" s="5"/>
      <c r="RTD744" s="92"/>
      <c r="RTK744" s="25"/>
      <c r="RTL744" s="5"/>
      <c r="RTM744" s="92"/>
      <c r="RTT744" s="25"/>
      <c r="RTU744" s="5"/>
      <c r="RTV744" s="92"/>
      <c r="RUC744" s="25"/>
      <c r="RUD744" s="5"/>
      <c r="RUE744" s="92"/>
      <c r="RUL744" s="25"/>
      <c r="RUM744" s="5"/>
      <c r="RUN744" s="92"/>
      <c r="RUU744" s="25"/>
      <c r="RUV744" s="5"/>
      <c r="RUW744" s="92"/>
      <c r="RVD744" s="25"/>
      <c r="RVE744" s="5"/>
      <c r="RVF744" s="92"/>
      <c r="RVM744" s="25"/>
      <c r="RVN744" s="5"/>
      <c r="RVO744" s="92"/>
      <c r="RVV744" s="25"/>
      <c r="RVW744" s="5"/>
      <c r="RVX744" s="92"/>
      <c r="RWE744" s="25"/>
      <c r="RWF744" s="5"/>
      <c r="RWG744" s="92"/>
      <c r="RWN744" s="25"/>
      <c r="RWO744" s="5"/>
      <c r="RWP744" s="92"/>
      <c r="RWW744" s="25"/>
      <c r="RWX744" s="5"/>
      <c r="RWY744" s="92"/>
      <c r="RXF744" s="25"/>
      <c r="RXG744" s="5"/>
      <c r="RXH744" s="92"/>
      <c r="RXO744" s="25"/>
      <c r="RXP744" s="5"/>
      <c r="RXQ744" s="92"/>
      <c r="RXX744" s="25"/>
      <c r="RXY744" s="5"/>
      <c r="RXZ744" s="92"/>
      <c r="RYG744" s="25"/>
      <c r="RYH744" s="5"/>
      <c r="RYI744" s="92"/>
      <c r="RYP744" s="25"/>
      <c r="RYQ744" s="5"/>
      <c r="RYR744" s="92"/>
      <c r="RYY744" s="25"/>
      <c r="RYZ744" s="5"/>
      <c r="RZA744" s="92"/>
      <c r="RZH744" s="25"/>
      <c r="RZI744" s="5"/>
      <c r="RZJ744" s="92"/>
      <c r="RZQ744" s="25"/>
      <c r="RZR744" s="5"/>
      <c r="RZS744" s="92"/>
      <c r="RZZ744" s="25"/>
      <c r="SAA744" s="5"/>
      <c r="SAB744" s="92"/>
      <c r="SAI744" s="25"/>
      <c r="SAJ744" s="5"/>
      <c r="SAK744" s="92"/>
      <c r="SAR744" s="25"/>
      <c r="SAS744" s="5"/>
      <c r="SAT744" s="92"/>
      <c r="SBA744" s="25"/>
      <c r="SBB744" s="5"/>
      <c r="SBC744" s="92"/>
      <c r="SBJ744" s="25"/>
      <c r="SBK744" s="5"/>
      <c r="SBL744" s="92"/>
      <c r="SBS744" s="25"/>
      <c r="SBT744" s="5"/>
      <c r="SBU744" s="92"/>
      <c r="SCB744" s="25"/>
      <c r="SCC744" s="5"/>
      <c r="SCD744" s="92"/>
      <c r="SCK744" s="25"/>
      <c r="SCL744" s="5"/>
      <c r="SCM744" s="92"/>
      <c r="SCT744" s="25"/>
      <c r="SCU744" s="5"/>
      <c r="SCV744" s="92"/>
      <c r="SDC744" s="25"/>
      <c r="SDD744" s="5"/>
      <c r="SDE744" s="92"/>
      <c r="SDL744" s="25"/>
      <c r="SDM744" s="5"/>
      <c r="SDN744" s="92"/>
      <c r="SDU744" s="25"/>
      <c r="SDV744" s="5"/>
      <c r="SDW744" s="92"/>
      <c r="SED744" s="25"/>
      <c r="SEE744" s="5"/>
      <c r="SEF744" s="92"/>
      <c r="SEM744" s="25"/>
      <c r="SEN744" s="5"/>
      <c r="SEO744" s="92"/>
      <c r="SEV744" s="25"/>
      <c r="SEW744" s="5"/>
      <c r="SEX744" s="92"/>
      <c r="SFE744" s="25"/>
      <c r="SFF744" s="5"/>
      <c r="SFG744" s="92"/>
      <c r="SFN744" s="25"/>
      <c r="SFO744" s="5"/>
      <c r="SFP744" s="92"/>
      <c r="SFW744" s="25"/>
      <c r="SFX744" s="5"/>
      <c r="SFY744" s="92"/>
      <c r="SGF744" s="25"/>
      <c r="SGG744" s="5"/>
      <c r="SGH744" s="92"/>
      <c r="SGO744" s="25"/>
      <c r="SGP744" s="5"/>
      <c r="SGQ744" s="92"/>
      <c r="SGX744" s="25"/>
      <c r="SGY744" s="5"/>
      <c r="SGZ744" s="92"/>
      <c r="SHG744" s="25"/>
      <c r="SHH744" s="5"/>
      <c r="SHI744" s="92"/>
      <c r="SHP744" s="25"/>
      <c r="SHQ744" s="5"/>
      <c r="SHR744" s="92"/>
      <c r="SHY744" s="25"/>
      <c r="SHZ744" s="5"/>
      <c r="SIA744" s="92"/>
      <c r="SIH744" s="25"/>
      <c r="SII744" s="5"/>
      <c r="SIJ744" s="92"/>
      <c r="SIQ744" s="25"/>
      <c r="SIR744" s="5"/>
      <c r="SIS744" s="92"/>
      <c r="SIZ744" s="25"/>
      <c r="SJA744" s="5"/>
      <c r="SJB744" s="92"/>
      <c r="SJI744" s="25"/>
      <c r="SJJ744" s="5"/>
      <c r="SJK744" s="92"/>
      <c r="SJR744" s="25"/>
      <c r="SJS744" s="5"/>
      <c r="SJT744" s="92"/>
      <c r="SKA744" s="25"/>
      <c r="SKB744" s="5"/>
      <c r="SKC744" s="92"/>
      <c r="SKJ744" s="25"/>
      <c r="SKK744" s="5"/>
      <c r="SKL744" s="92"/>
      <c r="SKS744" s="25"/>
      <c r="SKT744" s="5"/>
      <c r="SKU744" s="92"/>
      <c r="SLB744" s="25"/>
      <c r="SLC744" s="5"/>
      <c r="SLD744" s="92"/>
      <c r="SLK744" s="25"/>
      <c r="SLL744" s="5"/>
      <c r="SLM744" s="92"/>
      <c r="SLT744" s="25"/>
      <c r="SLU744" s="5"/>
      <c r="SLV744" s="92"/>
      <c r="SMC744" s="25"/>
      <c r="SMD744" s="5"/>
      <c r="SME744" s="92"/>
      <c r="SML744" s="25"/>
      <c r="SMM744" s="5"/>
      <c r="SMN744" s="92"/>
      <c r="SMU744" s="25"/>
      <c r="SMV744" s="5"/>
      <c r="SMW744" s="92"/>
      <c r="SND744" s="25"/>
      <c r="SNE744" s="5"/>
      <c r="SNF744" s="92"/>
      <c r="SNM744" s="25"/>
      <c r="SNN744" s="5"/>
      <c r="SNO744" s="92"/>
      <c r="SNV744" s="25"/>
      <c r="SNW744" s="5"/>
      <c r="SNX744" s="92"/>
      <c r="SOE744" s="25"/>
      <c r="SOF744" s="5"/>
      <c r="SOG744" s="92"/>
      <c r="SON744" s="25"/>
      <c r="SOO744" s="5"/>
      <c r="SOP744" s="92"/>
      <c r="SOW744" s="25"/>
      <c r="SOX744" s="5"/>
      <c r="SOY744" s="92"/>
      <c r="SPF744" s="25"/>
      <c r="SPG744" s="5"/>
      <c r="SPH744" s="92"/>
      <c r="SPO744" s="25"/>
      <c r="SPP744" s="5"/>
      <c r="SPQ744" s="92"/>
      <c r="SPX744" s="25"/>
      <c r="SPY744" s="5"/>
      <c r="SPZ744" s="92"/>
      <c r="SQG744" s="25"/>
      <c r="SQH744" s="5"/>
      <c r="SQI744" s="92"/>
      <c r="SQP744" s="25"/>
      <c r="SQQ744" s="5"/>
      <c r="SQR744" s="92"/>
      <c r="SQY744" s="25"/>
      <c r="SQZ744" s="5"/>
      <c r="SRA744" s="92"/>
      <c r="SRH744" s="25"/>
      <c r="SRI744" s="5"/>
      <c r="SRJ744" s="92"/>
      <c r="SRQ744" s="25"/>
      <c r="SRR744" s="5"/>
      <c r="SRS744" s="92"/>
      <c r="SRZ744" s="25"/>
      <c r="SSA744" s="5"/>
      <c r="SSB744" s="92"/>
      <c r="SSI744" s="25"/>
      <c r="SSJ744" s="5"/>
      <c r="SSK744" s="92"/>
      <c r="SSR744" s="25"/>
      <c r="SSS744" s="5"/>
      <c r="SST744" s="92"/>
      <c r="STA744" s="25"/>
      <c r="STB744" s="5"/>
      <c r="STC744" s="92"/>
      <c r="STJ744" s="25"/>
      <c r="STK744" s="5"/>
      <c r="STL744" s="92"/>
      <c r="STS744" s="25"/>
      <c r="STT744" s="5"/>
      <c r="STU744" s="92"/>
      <c r="SUB744" s="25"/>
      <c r="SUC744" s="5"/>
      <c r="SUD744" s="92"/>
      <c r="SUK744" s="25"/>
      <c r="SUL744" s="5"/>
      <c r="SUM744" s="92"/>
      <c r="SUT744" s="25"/>
      <c r="SUU744" s="5"/>
      <c r="SUV744" s="92"/>
      <c r="SVC744" s="25"/>
      <c r="SVD744" s="5"/>
      <c r="SVE744" s="92"/>
      <c r="SVL744" s="25"/>
      <c r="SVM744" s="5"/>
      <c r="SVN744" s="92"/>
      <c r="SVU744" s="25"/>
      <c r="SVV744" s="5"/>
      <c r="SVW744" s="92"/>
      <c r="SWD744" s="25"/>
      <c r="SWE744" s="5"/>
      <c r="SWF744" s="92"/>
      <c r="SWM744" s="25"/>
      <c r="SWN744" s="5"/>
      <c r="SWO744" s="92"/>
      <c r="SWV744" s="25"/>
      <c r="SWW744" s="5"/>
      <c r="SWX744" s="92"/>
      <c r="SXE744" s="25"/>
      <c r="SXF744" s="5"/>
      <c r="SXG744" s="92"/>
      <c r="SXN744" s="25"/>
      <c r="SXO744" s="5"/>
      <c r="SXP744" s="92"/>
      <c r="SXW744" s="25"/>
      <c r="SXX744" s="5"/>
      <c r="SXY744" s="92"/>
      <c r="SYF744" s="25"/>
      <c r="SYG744" s="5"/>
      <c r="SYH744" s="92"/>
      <c r="SYO744" s="25"/>
      <c r="SYP744" s="5"/>
      <c r="SYQ744" s="92"/>
      <c r="SYX744" s="25"/>
      <c r="SYY744" s="5"/>
      <c r="SYZ744" s="92"/>
      <c r="SZG744" s="25"/>
      <c r="SZH744" s="5"/>
      <c r="SZI744" s="92"/>
      <c r="SZP744" s="25"/>
      <c r="SZQ744" s="5"/>
      <c r="SZR744" s="92"/>
      <c r="SZY744" s="25"/>
      <c r="SZZ744" s="5"/>
      <c r="TAA744" s="92"/>
      <c r="TAH744" s="25"/>
      <c r="TAI744" s="5"/>
      <c r="TAJ744" s="92"/>
      <c r="TAQ744" s="25"/>
      <c r="TAR744" s="5"/>
      <c r="TAS744" s="92"/>
      <c r="TAZ744" s="25"/>
      <c r="TBA744" s="5"/>
      <c r="TBB744" s="92"/>
      <c r="TBI744" s="25"/>
      <c r="TBJ744" s="5"/>
      <c r="TBK744" s="92"/>
      <c r="TBR744" s="25"/>
      <c r="TBS744" s="5"/>
      <c r="TBT744" s="92"/>
      <c r="TCA744" s="25"/>
      <c r="TCB744" s="5"/>
      <c r="TCC744" s="92"/>
      <c r="TCJ744" s="25"/>
      <c r="TCK744" s="5"/>
      <c r="TCL744" s="92"/>
      <c r="TCS744" s="25"/>
      <c r="TCT744" s="5"/>
      <c r="TCU744" s="92"/>
      <c r="TDB744" s="25"/>
      <c r="TDC744" s="5"/>
      <c r="TDD744" s="92"/>
      <c r="TDK744" s="25"/>
      <c r="TDL744" s="5"/>
      <c r="TDM744" s="92"/>
      <c r="TDT744" s="25"/>
      <c r="TDU744" s="5"/>
      <c r="TDV744" s="92"/>
      <c r="TEC744" s="25"/>
      <c r="TED744" s="5"/>
      <c r="TEE744" s="92"/>
      <c r="TEL744" s="25"/>
      <c r="TEM744" s="5"/>
      <c r="TEN744" s="92"/>
      <c r="TEU744" s="25"/>
      <c r="TEV744" s="5"/>
      <c r="TEW744" s="92"/>
      <c r="TFD744" s="25"/>
      <c r="TFE744" s="5"/>
      <c r="TFF744" s="92"/>
      <c r="TFM744" s="25"/>
      <c r="TFN744" s="5"/>
      <c r="TFO744" s="92"/>
      <c r="TFV744" s="25"/>
      <c r="TFW744" s="5"/>
      <c r="TFX744" s="92"/>
      <c r="TGE744" s="25"/>
      <c r="TGF744" s="5"/>
      <c r="TGG744" s="92"/>
      <c r="TGN744" s="25"/>
      <c r="TGO744" s="5"/>
      <c r="TGP744" s="92"/>
      <c r="TGW744" s="25"/>
      <c r="TGX744" s="5"/>
      <c r="TGY744" s="92"/>
      <c r="THF744" s="25"/>
      <c r="THG744" s="5"/>
      <c r="THH744" s="92"/>
      <c r="THO744" s="25"/>
      <c r="THP744" s="5"/>
      <c r="THQ744" s="92"/>
      <c r="THX744" s="25"/>
      <c r="THY744" s="5"/>
      <c r="THZ744" s="92"/>
      <c r="TIG744" s="25"/>
      <c r="TIH744" s="5"/>
      <c r="TII744" s="92"/>
      <c r="TIP744" s="25"/>
      <c r="TIQ744" s="5"/>
      <c r="TIR744" s="92"/>
      <c r="TIY744" s="25"/>
      <c r="TIZ744" s="5"/>
      <c r="TJA744" s="92"/>
      <c r="TJH744" s="25"/>
      <c r="TJI744" s="5"/>
      <c r="TJJ744" s="92"/>
      <c r="TJQ744" s="25"/>
      <c r="TJR744" s="5"/>
      <c r="TJS744" s="92"/>
      <c r="TJZ744" s="25"/>
      <c r="TKA744" s="5"/>
      <c r="TKB744" s="92"/>
      <c r="TKI744" s="25"/>
      <c r="TKJ744" s="5"/>
      <c r="TKK744" s="92"/>
      <c r="TKR744" s="25"/>
      <c r="TKS744" s="5"/>
      <c r="TKT744" s="92"/>
      <c r="TLA744" s="25"/>
      <c r="TLB744" s="5"/>
      <c r="TLC744" s="92"/>
      <c r="TLJ744" s="25"/>
      <c r="TLK744" s="5"/>
      <c r="TLL744" s="92"/>
      <c r="TLS744" s="25"/>
      <c r="TLT744" s="5"/>
      <c r="TLU744" s="92"/>
      <c r="TMB744" s="25"/>
      <c r="TMC744" s="5"/>
      <c r="TMD744" s="92"/>
      <c r="TMK744" s="25"/>
      <c r="TML744" s="5"/>
      <c r="TMM744" s="92"/>
      <c r="TMT744" s="25"/>
      <c r="TMU744" s="5"/>
      <c r="TMV744" s="92"/>
      <c r="TNC744" s="25"/>
      <c r="TND744" s="5"/>
      <c r="TNE744" s="92"/>
      <c r="TNL744" s="25"/>
      <c r="TNM744" s="5"/>
      <c r="TNN744" s="92"/>
      <c r="TNU744" s="25"/>
      <c r="TNV744" s="5"/>
      <c r="TNW744" s="92"/>
      <c r="TOD744" s="25"/>
      <c r="TOE744" s="5"/>
      <c r="TOF744" s="92"/>
      <c r="TOM744" s="25"/>
      <c r="TON744" s="5"/>
      <c r="TOO744" s="92"/>
      <c r="TOV744" s="25"/>
      <c r="TOW744" s="5"/>
      <c r="TOX744" s="92"/>
      <c r="TPE744" s="25"/>
      <c r="TPF744" s="5"/>
      <c r="TPG744" s="92"/>
      <c r="TPN744" s="25"/>
      <c r="TPO744" s="5"/>
      <c r="TPP744" s="92"/>
      <c r="TPW744" s="25"/>
      <c r="TPX744" s="5"/>
      <c r="TPY744" s="92"/>
      <c r="TQF744" s="25"/>
      <c r="TQG744" s="5"/>
      <c r="TQH744" s="92"/>
      <c r="TQO744" s="25"/>
      <c r="TQP744" s="5"/>
      <c r="TQQ744" s="92"/>
      <c r="TQX744" s="25"/>
      <c r="TQY744" s="5"/>
      <c r="TQZ744" s="92"/>
      <c r="TRG744" s="25"/>
      <c r="TRH744" s="5"/>
      <c r="TRI744" s="92"/>
      <c r="TRP744" s="25"/>
      <c r="TRQ744" s="5"/>
      <c r="TRR744" s="92"/>
      <c r="TRY744" s="25"/>
      <c r="TRZ744" s="5"/>
      <c r="TSA744" s="92"/>
      <c r="TSH744" s="25"/>
      <c r="TSI744" s="5"/>
      <c r="TSJ744" s="92"/>
      <c r="TSQ744" s="25"/>
      <c r="TSR744" s="5"/>
      <c r="TSS744" s="92"/>
      <c r="TSZ744" s="25"/>
      <c r="TTA744" s="5"/>
      <c r="TTB744" s="92"/>
      <c r="TTI744" s="25"/>
      <c r="TTJ744" s="5"/>
      <c r="TTK744" s="92"/>
      <c r="TTR744" s="25"/>
      <c r="TTS744" s="5"/>
      <c r="TTT744" s="92"/>
      <c r="TUA744" s="25"/>
      <c r="TUB744" s="5"/>
      <c r="TUC744" s="92"/>
      <c r="TUJ744" s="25"/>
      <c r="TUK744" s="5"/>
      <c r="TUL744" s="92"/>
      <c r="TUS744" s="25"/>
      <c r="TUT744" s="5"/>
      <c r="TUU744" s="92"/>
      <c r="TVB744" s="25"/>
      <c r="TVC744" s="5"/>
      <c r="TVD744" s="92"/>
      <c r="TVK744" s="25"/>
      <c r="TVL744" s="5"/>
      <c r="TVM744" s="92"/>
      <c r="TVT744" s="25"/>
      <c r="TVU744" s="5"/>
      <c r="TVV744" s="92"/>
      <c r="TWC744" s="25"/>
      <c r="TWD744" s="5"/>
      <c r="TWE744" s="92"/>
      <c r="TWL744" s="25"/>
      <c r="TWM744" s="5"/>
      <c r="TWN744" s="92"/>
      <c r="TWU744" s="25"/>
      <c r="TWV744" s="5"/>
      <c r="TWW744" s="92"/>
      <c r="TXD744" s="25"/>
      <c r="TXE744" s="5"/>
      <c r="TXF744" s="92"/>
      <c r="TXM744" s="25"/>
      <c r="TXN744" s="5"/>
      <c r="TXO744" s="92"/>
      <c r="TXV744" s="25"/>
      <c r="TXW744" s="5"/>
      <c r="TXX744" s="92"/>
      <c r="TYE744" s="25"/>
      <c r="TYF744" s="5"/>
      <c r="TYG744" s="92"/>
      <c r="TYN744" s="25"/>
      <c r="TYO744" s="5"/>
      <c r="TYP744" s="92"/>
      <c r="TYW744" s="25"/>
      <c r="TYX744" s="5"/>
      <c r="TYY744" s="92"/>
      <c r="TZF744" s="25"/>
      <c r="TZG744" s="5"/>
      <c r="TZH744" s="92"/>
      <c r="TZO744" s="25"/>
      <c r="TZP744" s="5"/>
      <c r="TZQ744" s="92"/>
      <c r="TZX744" s="25"/>
      <c r="TZY744" s="5"/>
      <c r="TZZ744" s="92"/>
      <c r="UAG744" s="25"/>
      <c r="UAH744" s="5"/>
      <c r="UAI744" s="92"/>
      <c r="UAP744" s="25"/>
      <c r="UAQ744" s="5"/>
      <c r="UAR744" s="92"/>
      <c r="UAY744" s="25"/>
      <c r="UAZ744" s="5"/>
      <c r="UBA744" s="92"/>
      <c r="UBH744" s="25"/>
      <c r="UBI744" s="5"/>
      <c r="UBJ744" s="92"/>
      <c r="UBQ744" s="25"/>
      <c r="UBR744" s="5"/>
      <c r="UBS744" s="92"/>
      <c r="UBZ744" s="25"/>
      <c r="UCA744" s="5"/>
      <c r="UCB744" s="92"/>
      <c r="UCI744" s="25"/>
      <c r="UCJ744" s="5"/>
      <c r="UCK744" s="92"/>
      <c r="UCR744" s="25"/>
      <c r="UCS744" s="5"/>
      <c r="UCT744" s="92"/>
      <c r="UDA744" s="25"/>
      <c r="UDB744" s="5"/>
      <c r="UDC744" s="92"/>
      <c r="UDJ744" s="25"/>
      <c r="UDK744" s="5"/>
      <c r="UDL744" s="92"/>
      <c r="UDS744" s="25"/>
      <c r="UDT744" s="5"/>
      <c r="UDU744" s="92"/>
      <c r="UEB744" s="25"/>
      <c r="UEC744" s="5"/>
      <c r="UED744" s="92"/>
      <c r="UEK744" s="25"/>
      <c r="UEL744" s="5"/>
      <c r="UEM744" s="92"/>
      <c r="UET744" s="25"/>
      <c r="UEU744" s="5"/>
      <c r="UEV744" s="92"/>
      <c r="UFC744" s="25"/>
      <c r="UFD744" s="5"/>
      <c r="UFE744" s="92"/>
      <c r="UFL744" s="25"/>
      <c r="UFM744" s="5"/>
      <c r="UFN744" s="92"/>
      <c r="UFU744" s="25"/>
      <c r="UFV744" s="5"/>
      <c r="UFW744" s="92"/>
      <c r="UGD744" s="25"/>
      <c r="UGE744" s="5"/>
      <c r="UGF744" s="92"/>
      <c r="UGM744" s="25"/>
      <c r="UGN744" s="5"/>
      <c r="UGO744" s="92"/>
      <c r="UGV744" s="25"/>
      <c r="UGW744" s="5"/>
      <c r="UGX744" s="92"/>
      <c r="UHE744" s="25"/>
      <c r="UHF744" s="5"/>
      <c r="UHG744" s="92"/>
      <c r="UHN744" s="25"/>
      <c r="UHO744" s="5"/>
      <c r="UHP744" s="92"/>
      <c r="UHW744" s="25"/>
      <c r="UHX744" s="5"/>
      <c r="UHY744" s="92"/>
      <c r="UIF744" s="25"/>
      <c r="UIG744" s="5"/>
      <c r="UIH744" s="92"/>
      <c r="UIO744" s="25"/>
      <c r="UIP744" s="5"/>
      <c r="UIQ744" s="92"/>
      <c r="UIX744" s="25"/>
      <c r="UIY744" s="5"/>
      <c r="UIZ744" s="92"/>
      <c r="UJG744" s="25"/>
      <c r="UJH744" s="5"/>
      <c r="UJI744" s="92"/>
      <c r="UJP744" s="25"/>
      <c r="UJQ744" s="5"/>
      <c r="UJR744" s="92"/>
      <c r="UJY744" s="25"/>
      <c r="UJZ744" s="5"/>
      <c r="UKA744" s="92"/>
      <c r="UKH744" s="25"/>
      <c r="UKI744" s="5"/>
      <c r="UKJ744" s="92"/>
      <c r="UKQ744" s="25"/>
      <c r="UKR744" s="5"/>
      <c r="UKS744" s="92"/>
      <c r="UKZ744" s="25"/>
      <c r="ULA744" s="5"/>
      <c r="ULB744" s="92"/>
      <c r="ULI744" s="25"/>
      <c r="ULJ744" s="5"/>
      <c r="ULK744" s="92"/>
      <c r="ULR744" s="25"/>
      <c r="ULS744" s="5"/>
      <c r="ULT744" s="92"/>
      <c r="UMA744" s="25"/>
      <c r="UMB744" s="5"/>
      <c r="UMC744" s="92"/>
      <c r="UMJ744" s="25"/>
      <c r="UMK744" s="5"/>
      <c r="UML744" s="92"/>
      <c r="UMS744" s="25"/>
      <c r="UMT744" s="5"/>
      <c r="UMU744" s="92"/>
      <c r="UNB744" s="25"/>
      <c r="UNC744" s="5"/>
      <c r="UND744" s="92"/>
      <c r="UNK744" s="25"/>
      <c r="UNL744" s="5"/>
      <c r="UNM744" s="92"/>
      <c r="UNT744" s="25"/>
      <c r="UNU744" s="5"/>
      <c r="UNV744" s="92"/>
      <c r="UOC744" s="25"/>
      <c r="UOD744" s="5"/>
      <c r="UOE744" s="92"/>
      <c r="UOL744" s="25"/>
      <c r="UOM744" s="5"/>
      <c r="UON744" s="92"/>
      <c r="UOU744" s="25"/>
      <c r="UOV744" s="5"/>
      <c r="UOW744" s="92"/>
      <c r="UPD744" s="25"/>
      <c r="UPE744" s="5"/>
      <c r="UPF744" s="92"/>
      <c r="UPM744" s="25"/>
      <c r="UPN744" s="5"/>
      <c r="UPO744" s="92"/>
      <c r="UPV744" s="25"/>
      <c r="UPW744" s="5"/>
      <c r="UPX744" s="92"/>
      <c r="UQE744" s="25"/>
      <c r="UQF744" s="5"/>
      <c r="UQG744" s="92"/>
      <c r="UQN744" s="25"/>
      <c r="UQO744" s="5"/>
      <c r="UQP744" s="92"/>
      <c r="UQW744" s="25"/>
      <c r="UQX744" s="5"/>
      <c r="UQY744" s="92"/>
      <c r="URF744" s="25"/>
      <c r="URG744" s="5"/>
      <c r="URH744" s="92"/>
      <c r="URO744" s="25"/>
      <c r="URP744" s="5"/>
      <c r="URQ744" s="92"/>
      <c r="URX744" s="25"/>
      <c r="URY744" s="5"/>
      <c r="URZ744" s="92"/>
      <c r="USG744" s="25"/>
      <c r="USH744" s="5"/>
      <c r="USI744" s="92"/>
      <c r="USP744" s="25"/>
      <c r="USQ744" s="5"/>
      <c r="USR744" s="92"/>
      <c r="USY744" s="25"/>
      <c r="USZ744" s="5"/>
      <c r="UTA744" s="92"/>
      <c r="UTH744" s="25"/>
      <c r="UTI744" s="5"/>
      <c r="UTJ744" s="92"/>
      <c r="UTQ744" s="25"/>
      <c r="UTR744" s="5"/>
      <c r="UTS744" s="92"/>
      <c r="UTZ744" s="25"/>
      <c r="UUA744" s="5"/>
      <c r="UUB744" s="92"/>
      <c r="UUI744" s="25"/>
      <c r="UUJ744" s="5"/>
      <c r="UUK744" s="92"/>
      <c r="UUR744" s="25"/>
      <c r="UUS744" s="5"/>
      <c r="UUT744" s="92"/>
      <c r="UVA744" s="25"/>
      <c r="UVB744" s="5"/>
      <c r="UVC744" s="92"/>
      <c r="UVJ744" s="25"/>
      <c r="UVK744" s="5"/>
      <c r="UVL744" s="92"/>
      <c r="UVS744" s="25"/>
      <c r="UVT744" s="5"/>
      <c r="UVU744" s="92"/>
      <c r="UWB744" s="25"/>
      <c r="UWC744" s="5"/>
      <c r="UWD744" s="92"/>
      <c r="UWK744" s="25"/>
      <c r="UWL744" s="5"/>
      <c r="UWM744" s="92"/>
      <c r="UWT744" s="25"/>
      <c r="UWU744" s="5"/>
      <c r="UWV744" s="92"/>
      <c r="UXC744" s="25"/>
      <c r="UXD744" s="5"/>
      <c r="UXE744" s="92"/>
      <c r="UXL744" s="25"/>
      <c r="UXM744" s="5"/>
      <c r="UXN744" s="92"/>
      <c r="UXU744" s="25"/>
      <c r="UXV744" s="5"/>
      <c r="UXW744" s="92"/>
      <c r="UYD744" s="25"/>
      <c r="UYE744" s="5"/>
      <c r="UYF744" s="92"/>
      <c r="UYM744" s="25"/>
      <c r="UYN744" s="5"/>
      <c r="UYO744" s="92"/>
      <c r="UYV744" s="25"/>
      <c r="UYW744" s="5"/>
      <c r="UYX744" s="92"/>
      <c r="UZE744" s="25"/>
      <c r="UZF744" s="5"/>
      <c r="UZG744" s="92"/>
      <c r="UZN744" s="25"/>
      <c r="UZO744" s="5"/>
      <c r="UZP744" s="92"/>
      <c r="UZW744" s="25"/>
      <c r="UZX744" s="5"/>
      <c r="UZY744" s="92"/>
      <c r="VAF744" s="25"/>
      <c r="VAG744" s="5"/>
      <c r="VAH744" s="92"/>
      <c r="VAO744" s="25"/>
      <c r="VAP744" s="5"/>
      <c r="VAQ744" s="92"/>
      <c r="VAX744" s="25"/>
      <c r="VAY744" s="5"/>
      <c r="VAZ744" s="92"/>
      <c r="VBG744" s="25"/>
      <c r="VBH744" s="5"/>
      <c r="VBI744" s="92"/>
      <c r="VBP744" s="25"/>
      <c r="VBQ744" s="5"/>
      <c r="VBR744" s="92"/>
      <c r="VBY744" s="25"/>
      <c r="VBZ744" s="5"/>
      <c r="VCA744" s="92"/>
      <c r="VCH744" s="25"/>
      <c r="VCI744" s="5"/>
      <c r="VCJ744" s="92"/>
      <c r="VCQ744" s="25"/>
      <c r="VCR744" s="5"/>
      <c r="VCS744" s="92"/>
      <c r="VCZ744" s="25"/>
      <c r="VDA744" s="5"/>
      <c r="VDB744" s="92"/>
      <c r="VDI744" s="25"/>
      <c r="VDJ744" s="5"/>
      <c r="VDK744" s="92"/>
      <c r="VDR744" s="25"/>
      <c r="VDS744" s="5"/>
      <c r="VDT744" s="92"/>
      <c r="VEA744" s="25"/>
      <c r="VEB744" s="5"/>
      <c r="VEC744" s="92"/>
      <c r="VEJ744" s="25"/>
      <c r="VEK744" s="5"/>
      <c r="VEL744" s="92"/>
      <c r="VES744" s="25"/>
      <c r="VET744" s="5"/>
      <c r="VEU744" s="92"/>
      <c r="VFB744" s="25"/>
      <c r="VFC744" s="5"/>
      <c r="VFD744" s="92"/>
      <c r="VFK744" s="25"/>
      <c r="VFL744" s="5"/>
      <c r="VFM744" s="92"/>
      <c r="VFT744" s="25"/>
      <c r="VFU744" s="5"/>
      <c r="VFV744" s="92"/>
      <c r="VGC744" s="25"/>
      <c r="VGD744" s="5"/>
      <c r="VGE744" s="92"/>
      <c r="VGL744" s="25"/>
      <c r="VGM744" s="5"/>
      <c r="VGN744" s="92"/>
      <c r="VGU744" s="25"/>
      <c r="VGV744" s="5"/>
      <c r="VGW744" s="92"/>
      <c r="VHD744" s="25"/>
      <c r="VHE744" s="5"/>
      <c r="VHF744" s="92"/>
      <c r="VHM744" s="25"/>
      <c r="VHN744" s="5"/>
      <c r="VHO744" s="92"/>
      <c r="VHV744" s="25"/>
      <c r="VHW744" s="5"/>
      <c r="VHX744" s="92"/>
      <c r="VIE744" s="25"/>
      <c r="VIF744" s="5"/>
      <c r="VIG744" s="92"/>
      <c r="VIN744" s="25"/>
      <c r="VIO744" s="5"/>
      <c r="VIP744" s="92"/>
      <c r="VIW744" s="25"/>
      <c r="VIX744" s="5"/>
      <c r="VIY744" s="92"/>
      <c r="VJF744" s="25"/>
      <c r="VJG744" s="5"/>
      <c r="VJH744" s="92"/>
      <c r="VJO744" s="25"/>
      <c r="VJP744" s="5"/>
      <c r="VJQ744" s="92"/>
      <c r="VJX744" s="25"/>
      <c r="VJY744" s="5"/>
      <c r="VJZ744" s="92"/>
      <c r="VKG744" s="25"/>
      <c r="VKH744" s="5"/>
      <c r="VKI744" s="92"/>
      <c r="VKP744" s="25"/>
      <c r="VKQ744" s="5"/>
      <c r="VKR744" s="92"/>
      <c r="VKY744" s="25"/>
      <c r="VKZ744" s="5"/>
      <c r="VLA744" s="92"/>
      <c r="VLH744" s="25"/>
      <c r="VLI744" s="5"/>
      <c r="VLJ744" s="92"/>
      <c r="VLQ744" s="25"/>
      <c r="VLR744" s="5"/>
      <c r="VLS744" s="92"/>
      <c r="VLZ744" s="25"/>
      <c r="VMA744" s="5"/>
      <c r="VMB744" s="92"/>
      <c r="VMI744" s="25"/>
      <c r="VMJ744" s="5"/>
      <c r="VMK744" s="92"/>
      <c r="VMR744" s="25"/>
      <c r="VMS744" s="5"/>
      <c r="VMT744" s="92"/>
      <c r="VNA744" s="25"/>
      <c r="VNB744" s="5"/>
      <c r="VNC744" s="92"/>
      <c r="VNJ744" s="25"/>
      <c r="VNK744" s="5"/>
      <c r="VNL744" s="92"/>
      <c r="VNS744" s="25"/>
      <c r="VNT744" s="5"/>
      <c r="VNU744" s="92"/>
      <c r="VOB744" s="25"/>
      <c r="VOC744" s="5"/>
      <c r="VOD744" s="92"/>
      <c r="VOK744" s="25"/>
      <c r="VOL744" s="5"/>
      <c r="VOM744" s="92"/>
      <c r="VOT744" s="25"/>
      <c r="VOU744" s="5"/>
      <c r="VOV744" s="92"/>
      <c r="VPC744" s="25"/>
      <c r="VPD744" s="5"/>
      <c r="VPE744" s="92"/>
      <c r="VPL744" s="25"/>
      <c r="VPM744" s="5"/>
      <c r="VPN744" s="92"/>
      <c r="VPU744" s="25"/>
      <c r="VPV744" s="5"/>
      <c r="VPW744" s="92"/>
      <c r="VQD744" s="25"/>
      <c r="VQE744" s="5"/>
      <c r="VQF744" s="92"/>
      <c r="VQM744" s="25"/>
      <c r="VQN744" s="5"/>
      <c r="VQO744" s="92"/>
      <c r="VQV744" s="25"/>
      <c r="VQW744" s="5"/>
      <c r="VQX744" s="92"/>
      <c r="VRE744" s="25"/>
      <c r="VRF744" s="5"/>
      <c r="VRG744" s="92"/>
      <c r="VRN744" s="25"/>
      <c r="VRO744" s="5"/>
      <c r="VRP744" s="92"/>
      <c r="VRW744" s="25"/>
      <c r="VRX744" s="5"/>
      <c r="VRY744" s="92"/>
      <c r="VSF744" s="25"/>
      <c r="VSG744" s="5"/>
      <c r="VSH744" s="92"/>
      <c r="VSO744" s="25"/>
      <c r="VSP744" s="5"/>
      <c r="VSQ744" s="92"/>
      <c r="VSX744" s="25"/>
      <c r="VSY744" s="5"/>
      <c r="VSZ744" s="92"/>
      <c r="VTG744" s="25"/>
      <c r="VTH744" s="5"/>
      <c r="VTI744" s="92"/>
      <c r="VTP744" s="25"/>
      <c r="VTQ744" s="5"/>
      <c r="VTR744" s="92"/>
      <c r="VTY744" s="25"/>
      <c r="VTZ744" s="5"/>
      <c r="VUA744" s="92"/>
      <c r="VUH744" s="25"/>
      <c r="VUI744" s="5"/>
      <c r="VUJ744" s="92"/>
      <c r="VUQ744" s="25"/>
      <c r="VUR744" s="5"/>
      <c r="VUS744" s="92"/>
      <c r="VUZ744" s="25"/>
      <c r="VVA744" s="5"/>
      <c r="VVB744" s="92"/>
      <c r="VVI744" s="25"/>
      <c r="VVJ744" s="5"/>
      <c r="VVK744" s="92"/>
      <c r="VVR744" s="25"/>
      <c r="VVS744" s="5"/>
      <c r="VVT744" s="92"/>
      <c r="VWA744" s="25"/>
      <c r="VWB744" s="5"/>
      <c r="VWC744" s="92"/>
      <c r="VWJ744" s="25"/>
      <c r="VWK744" s="5"/>
      <c r="VWL744" s="92"/>
      <c r="VWS744" s="25"/>
      <c r="VWT744" s="5"/>
      <c r="VWU744" s="92"/>
      <c r="VXB744" s="25"/>
      <c r="VXC744" s="5"/>
      <c r="VXD744" s="92"/>
      <c r="VXK744" s="25"/>
      <c r="VXL744" s="5"/>
      <c r="VXM744" s="92"/>
      <c r="VXT744" s="25"/>
      <c r="VXU744" s="5"/>
      <c r="VXV744" s="92"/>
      <c r="VYC744" s="25"/>
      <c r="VYD744" s="5"/>
      <c r="VYE744" s="92"/>
      <c r="VYL744" s="25"/>
      <c r="VYM744" s="5"/>
      <c r="VYN744" s="92"/>
      <c r="VYU744" s="25"/>
      <c r="VYV744" s="5"/>
      <c r="VYW744" s="92"/>
      <c r="VZD744" s="25"/>
      <c r="VZE744" s="5"/>
      <c r="VZF744" s="92"/>
      <c r="VZM744" s="25"/>
      <c r="VZN744" s="5"/>
      <c r="VZO744" s="92"/>
      <c r="VZV744" s="25"/>
      <c r="VZW744" s="5"/>
      <c r="VZX744" s="92"/>
      <c r="WAE744" s="25"/>
      <c r="WAF744" s="5"/>
      <c r="WAG744" s="92"/>
      <c r="WAN744" s="25"/>
      <c r="WAO744" s="5"/>
      <c r="WAP744" s="92"/>
      <c r="WAW744" s="25"/>
      <c r="WAX744" s="5"/>
      <c r="WAY744" s="92"/>
      <c r="WBF744" s="25"/>
      <c r="WBG744" s="5"/>
      <c r="WBH744" s="92"/>
      <c r="WBO744" s="25"/>
      <c r="WBP744" s="5"/>
      <c r="WBQ744" s="92"/>
      <c r="WBX744" s="25"/>
      <c r="WBY744" s="5"/>
      <c r="WBZ744" s="92"/>
      <c r="WCG744" s="25"/>
      <c r="WCH744" s="5"/>
      <c r="WCI744" s="92"/>
      <c r="WCP744" s="25"/>
      <c r="WCQ744" s="5"/>
      <c r="WCR744" s="92"/>
      <c r="WCY744" s="25"/>
      <c r="WCZ744" s="5"/>
      <c r="WDA744" s="92"/>
      <c r="WDH744" s="25"/>
      <c r="WDI744" s="5"/>
      <c r="WDJ744" s="92"/>
      <c r="WDQ744" s="25"/>
      <c r="WDR744" s="5"/>
      <c r="WDS744" s="92"/>
      <c r="WDZ744" s="25"/>
      <c r="WEA744" s="5"/>
      <c r="WEB744" s="92"/>
      <c r="WEI744" s="25"/>
      <c r="WEJ744" s="5"/>
      <c r="WEK744" s="92"/>
      <c r="WER744" s="25"/>
      <c r="WES744" s="5"/>
      <c r="WET744" s="92"/>
      <c r="WFA744" s="25"/>
      <c r="WFB744" s="5"/>
      <c r="WFC744" s="92"/>
      <c r="WFJ744" s="25"/>
      <c r="WFK744" s="5"/>
      <c r="WFL744" s="92"/>
      <c r="WFS744" s="25"/>
      <c r="WFT744" s="5"/>
      <c r="WFU744" s="92"/>
      <c r="WGB744" s="25"/>
      <c r="WGC744" s="5"/>
      <c r="WGD744" s="92"/>
      <c r="WGK744" s="25"/>
      <c r="WGL744" s="5"/>
      <c r="WGM744" s="92"/>
      <c r="WGT744" s="25"/>
      <c r="WGU744" s="5"/>
      <c r="WGV744" s="92"/>
      <c r="WHC744" s="25"/>
      <c r="WHD744" s="5"/>
      <c r="WHE744" s="92"/>
      <c r="WHL744" s="25"/>
      <c r="WHM744" s="5"/>
      <c r="WHN744" s="92"/>
      <c r="WHU744" s="25"/>
      <c r="WHV744" s="5"/>
      <c r="WHW744" s="92"/>
      <c r="WID744" s="25"/>
      <c r="WIE744" s="5"/>
      <c r="WIF744" s="92"/>
      <c r="WIM744" s="25"/>
      <c r="WIN744" s="5"/>
      <c r="WIO744" s="92"/>
      <c r="WIV744" s="25"/>
      <c r="WIW744" s="5"/>
      <c r="WIX744" s="92"/>
      <c r="WJE744" s="25"/>
      <c r="WJF744" s="5"/>
      <c r="WJG744" s="92"/>
      <c r="WJN744" s="25"/>
      <c r="WJO744" s="5"/>
      <c r="WJP744" s="92"/>
      <c r="WJW744" s="25"/>
      <c r="WJX744" s="5"/>
      <c r="WJY744" s="92"/>
      <c r="WKF744" s="25"/>
      <c r="WKG744" s="5"/>
      <c r="WKH744" s="92"/>
      <c r="WKO744" s="25"/>
      <c r="WKP744" s="5"/>
      <c r="WKQ744" s="92"/>
      <c r="WKX744" s="25"/>
      <c r="WKY744" s="5"/>
      <c r="WKZ744" s="92"/>
      <c r="WLG744" s="25"/>
      <c r="WLH744" s="5"/>
      <c r="WLI744" s="92"/>
      <c r="WLP744" s="25"/>
      <c r="WLQ744" s="5"/>
      <c r="WLR744" s="92"/>
      <c r="WLY744" s="25"/>
      <c r="WLZ744" s="5"/>
      <c r="WMA744" s="92"/>
      <c r="WMH744" s="25"/>
      <c r="WMI744" s="5"/>
      <c r="WMJ744" s="92"/>
      <c r="WMQ744" s="25"/>
      <c r="WMR744" s="5"/>
      <c r="WMS744" s="92"/>
      <c r="WMZ744" s="25"/>
      <c r="WNA744" s="5"/>
      <c r="WNB744" s="92"/>
      <c r="WNI744" s="25"/>
      <c r="WNJ744" s="5"/>
      <c r="WNK744" s="92"/>
      <c r="WNR744" s="25"/>
      <c r="WNS744" s="5"/>
      <c r="WNT744" s="92"/>
      <c r="WOA744" s="25"/>
      <c r="WOB744" s="5"/>
      <c r="WOC744" s="92"/>
      <c r="WOJ744" s="25"/>
      <c r="WOK744" s="5"/>
      <c r="WOL744" s="92"/>
      <c r="WOS744" s="25"/>
      <c r="WOT744" s="5"/>
      <c r="WOU744" s="92"/>
      <c r="WPB744" s="25"/>
      <c r="WPC744" s="5"/>
      <c r="WPD744" s="92"/>
      <c r="WPK744" s="25"/>
      <c r="WPL744" s="5"/>
      <c r="WPM744" s="92"/>
      <c r="WPT744" s="25"/>
      <c r="WPU744" s="5"/>
      <c r="WPV744" s="92"/>
      <c r="WQC744" s="25"/>
      <c r="WQD744" s="5"/>
      <c r="WQE744" s="92"/>
      <c r="WQL744" s="25"/>
      <c r="WQM744" s="5"/>
      <c r="WQN744" s="92"/>
      <c r="WQU744" s="25"/>
      <c r="WQV744" s="5"/>
      <c r="WQW744" s="92"/>
      <c r="WRD744" s="25"/>
      <c r="WRE744" s="5"/>
      <c r="WRF744" s="92"/>
      <c r="WRM744" s="25"/>
      <c r="WRN744" s="5"/>
      <c r="WRO744" s="92"/>
      <c r="WRV744" s="25"/>
      <c r="WRW744" s="5"/>
      <c r="WRX744" s="92"/>
      <c r="WSE744" s="25"/>
      <c r="WSF744" s="5"/>
      <c r="WSG744" s="92"/>
      <c r="WSN744" s="25"/>
      <c r="WSO744" s="5"/>
      <c r="WSP744" s="92"/>
      <c r="WSW744" s="25"/>
      <c r="WSX744" s="5"/>
      <c r="WSY744" s="92"/>
      <c r="WTF744" s="25"/>
      <c r="WTG744" s="5"/>
      <c r="WTH744" s="92"/>
      <c r="WTO744" s="25"/>
      <c r="WTP744" s="5"/>
      <c r="WTQ744" s="92"/>
      <c r="WTX744" s="25"/>
      <c r="WTY744" s="5"/>
      <c r="WTZ744" s="92"/>
      <c r="WUG744" s="25"/>
      <c r="WUH744" s="5"/>
      <c r="WUI744" s="92"/>
      <c r="WUP744" s="25"/>
      <c r="WUQ744" s="5"/>
      <c r="WUR744" s="92"/>
      <c r="WUY744" s="25"/>
      <c r="WUZ744" s="5"/>
      <c r="WVA744" s="92"/>
      <c r="WVH744" s="25"/>
      <c r="WVI744" s="5"/>
      <c r="WVJ744" s="92"/>
      <c r="WVQ744" s="25"/>
      <c r="WVR744" s="5"/>
      <c r="WVS744" s="92"/>
      <c r="WVZ744" s="25"/>
      <c r="WWA744" s="5"/>
      <c r="WWB744" s="92"/>
      <c r="WWI744" s="25"/>
      <c r="WWJ744" s="5"/>
      <c r="WWK744" s="92"/>
      <c r="WWR744" s="25"/>
      <c r="WWS744" s="5"/>
      <c r="WWT744" s="92"/>
      <c r="WXA744" s="25"/>
      <c r="WXB744" s="5"/>
      <c r="WXC744" s="92"/>
      <c r="WXJ744" s="25"/>
      <c r="WXK744" s="5"/>
      <c r="WXL744" s="92"/>
      <c r="WXS744" s="25"/>
      <c r="WXT744" s="5"/>
      <c r="WXU744" s="92"/>
      <c r="WYB744" s="25"/>
      <c r="WYC744" s="5"/>
      <c r="WYD744" s="92"/>
      <c r="WYK744" s="25"/>
      <c r="WYL744" s="5"/>
      <c r="WYM744" s="92"/>
      <c r="WYT744" s="25"/>
      <c r="WYU744" s="5"/>
      <c r="WYV744" s="92"/>
      <c r="WZC744" s="25"/>
      <c r="WZD744" s="5"/>
      <c r="WZE744" s="92"/>
      <c r="WZL744" s="25"/>
      <c r="WZM744" s="5"/>
      <c r="WZN744" s="92"/>
      <c r="WZU744" s="25"/>
      <c r="WZV744" s="5"/>
      <c r="WZW744" s="92"/>
      <c r="XAD744" s="25"/>
      <c r="XAE744" s="5"/>
      <c r="XAF744" s="92"/>
      <c r="XAM744" s="25"/>
      <c r="XAN744" s="5"/>
      <c r="XAO744" s="92"/>
      <c r="XAV744" s="25"/>
      <c r="XAW744" s="5"/>
      <c r="XAX744" s="92"/>
      <c r="XBE744" s="25"/>
      <c r="XBF744" s="5"/>
      <c r="XBG744" s="92"/>
      <c r="XBN744" s="25"/>
      <c r="XBO744" s="5"/>
      <c r="XBP744" s="92"/>
      <c r="XBW744" s="25"/>
      <c r="XBX744" s="5"/>
      <c r="XBY744" s="92"/>
      <c r="XCF744" s="25"/>
      <c r="XCG744" s="5"/>
      <c r="XCH744" s="92"/>
      <c r="XCO744" s="25"/>
      <c r="XCP744" s="5"/>
      <c r="XCQ744" s="92"/>
      <c r="XCX744" s="25"/>
      <c r="XCY744" s="5"/>
      <c r="XCZ744" s="92"/>
      <c r="XDG744" s="25"/>
      <c r="XDH744" s="5"/>
      <c r="XDI744" s="92"/>
      <c r="XDP744" s="25"/>
      <c r="XDQ744" s="5"/>
      <c r="XDR744" s="92"/>
      <c r="XDY744" s="25"/>
      <c r="XDZ744" s="5"/>
      <c r="XEA744" s="92"/>
      <c r="XEH744" s="25"/>
      <c r="XEI744" s="5"/>
      <c r="XEJ744" s="92"/>
      <c r="XEQ744" s="25"/>
      <c r="XER744" s="5"/>
      <c r="XES744" s="92"/>
      <c r="XEZ744" s="25"/>
      <c r="XFA744" s="5"/>
      <c r="XFB744" s="92"/>
    </row>
    <row r="745" spans="1:1019 1026:2045 2052:3071 3078:5114 5121:6140 6147:7166 7173:8192 8199:10235 10242:11261 11268:12287 12294:14330 14337:15356 15363:16382" s="93" customFormat="1" ht="14" hidden="1" customHeight="1" x14ac:dyDescent="0.2">
      <c r="A745" s="42">
        <v>8</v>
      </c>
      <c r="B745" s="34" t="s">
        <v>2640</v>
      </c>
      <c r="C745" s="122">
        <f t="shared" si="904"/>
        <v>46062</v>
      </c>
      <c r="D745" s="48">
        <f>5+D744</f>
        <v>46069</v>
      </c>
      <c r="E745" s="48">
        <f t="shared" si="899"/>
        <v>46093</v>
      </c>
      <c r="F745" s="48">
        <f t="shared" si="901"/>
        <v>46098</v>
      </c>
      <c r="G745" s="48">
        <f t="shared" si="902"/>
        <v>46104</v>
      </c>
      <c r="H745" s="48">
        <f t="shared" si="903"/>
        <v>46108</v>
      </c>
      <c r="I745" s="48">
        <f t="shared" si="900"/>
        <v>46124</v>
      </c>
      <c r="J745" s="5"/>
      <c r="K745" s="92"/>
      <c r="R745" s="25"/>
      <c r="S745" s="5"/>
      <c r="T745" s="92"/>
      <c r="AA745" s="25"/>
      <c r="AB745" s="5"/>
      <c r="AC745" s="92"/>
      <c r="AJ745" s="25"/>
      <c r="AK745" s="5"/>
      <c r="AL745" s="92"/>
      <c r="AS745" s="25"/>
      <c r="AT745" s="5"/>
      <c r="AU745" s="92"/>
      <c r="BB745" s="25"/>
      <c r="BC745" s="5"/>
      <c r="BD745" s="92"/>
      <c r="BK745" s="25"/>
      <c r="BL745" s="5"/>
      <c r="BM745" s="92"/>
      <c r="BT745" s="25"/>
      <c r="BU745" s="5"/>
      <c r="BV745" s="92"/>
      <c r="CC745" s="25"/>
      <c r="CD745" s="5"/>
      <c r="CE745" s="92"/>
      <c r="CL745" s="25"/>
      <c r="CM745" s="5"/>
      <c r="CN745" s="92"/>
      <c r="CU745" s="25"/>
      <c r="CV745" s="5"/>
      <c r="CW745" s="92"/>
      <c r="DD745" s="25"/>
      <c r="DE745" s="5"/>
      <c r="DF745" s="92"/>
      <c r="DM745" s="25"/>
      <c r="DN745" s="5"/>
      <c r="DO745" s="92"/>
      <c r="DV745" s="25"/>
      <c r="DW745" s="5"/>
      <c r="DX745" s="92"/>
      <c r="EE745" s="25"/>
      <c r="EF745" s="5"/>
      <c r="EG745" s="92"/>
      <c r="EN745" s="25"/>
      <c r="EO745" s="5"/>
      <c r="EP745" s="92"/>
      <c r="EW745" s="25"/>
      <c r="EX745" s="5"/>
      <c r="EY745" s="92"/>
      <c r="FF745" s="25"/>
      <c r="FG745" s="5"/>
      <c r="FH745" s="92"/>
      <c r="FO745" s="25"/>
      <c r="FP745" s="5"/>
      <c r="FQ745" s="92"/>
      <c r="FX745" s="25"/>
      <c r="FY745" s="5"/>
      <c r="FZ745" s="92"/>
      <c r="GG745" s="25"/>
      <c r="GH745" s="5"/>
      <c r="GI745" s="92"/>
      <c r="GP745" s="25"/>
      <c r="GQ745" s="5"/>
      <c r="GR745" s="92"/>
      <c r="GY745" s="25"/>
      <c r="GZ745" s="5"/>
      <c r="HA745" s="92"/>
      <c r="HH745" s="25"/>
      <c r="HI745" s="5"/>
      <c r="HJ745" s="92"/>
      <c r="HQ745" s="25"/>
      <c r="HR745" s="5"/>
      <c r="HS745" s="92"/>
      <c r="HZ745" s="25"/>
      <c r="IA745" s="5"/>
      <c r="IB745" s="92"/>
      <c r="II745" s="25"/>
      <c r="IJ745" s="5"/>
      <c r="IK745" s="92"/>
      <c r="IR745" s="25"/>
      <c r="IS745" s="5"/>
      <c r="IT745" s="92"/>
      <c r="JA745" s="25"/>
      <c r="JB745" s="5"/>
      <c r="JC745" s="92"/>
      <c r="JJ745" s="25"/>
      <c r="JK745" s="5"/>
      <c r="JL745" s="92"/>
      <c r="JS745" s="25"/>
      <c r="JT745" s="5"/>
      <c r="JU745" s="92"/>
      <c r="KB745" s="25"/>
      <c r="KC745" s="5"/>
      <c r="KD745" s="92"/>
      <c r="KK745" s="25"/>
      <c r="KL745" s="5"/>
      <c r="KM745" s="92"/>
      <c r="KT745" s="25"/>
      <c r="KU745" s="5"/>
      <c r="KV745" s="92"/>
      <c r="LC745" s="25"/>
      <c r="LD745" s="5"/>
      <c r="LE745" s="92"/>
      <c r="LL745" s="25"/>
      <c r="LM745" s="5"/>
      <c r="LN745" s="92"/>
      <c r="LU745" s="25"/>
      <c r="LV745" s="5"/>
      <c r="LW745" s="92"/>
      <c r="MD745" s="25"/>
      <c r="ME745" s="5"/>
      <c r="MF745" s="92"/>
      <c r="MM745" s="25"/>
      <c r="MN745" s="5"/>
      <c r="MO745" s="92"/>
      <c r="MV745" s="25"/>
      <c r="MW745" s="5"/>
      <c r="MX745" s="92"/>
      <c r="NE745" s="25"/>
      <c r="NF745" s="5"/>
      <c r="NG745" s="92"/>
      <c r="NN745" s="25"/>
      <c r="NO745" s="5"/>
      <c r="NP745" s="92"/>
      <c r="NW745" s="25"/>
      <c r="NX745" s="5"/>
      <c r="NY745" s="92"/>
      <c r="OF745" s="25"/>
      <c r="OG745" s="5"/>
      <c r="OH745" s="92"/>
      <c r="OO745" s="25"/>
      <c r="OP745" s="5"/>
      <c r="OQ745" s="92"/>
      <c r="OX745" s="25"/>
      <c r="OY745" s="5"/>
      <c r="OZ745" s="92"/>
      <c r="PG745" s="25"/>
      <c r="PH745" s="5"/>
      <c r="PI745" s="92"/>
      <c r="PP745" s="25"/>
      <c r="PQ745" s="5"/>
      <c r="PR745" s="92"/>
      <c r="PY745" s="25"/>
      <c r="PZ745" s="5"/>
      <c r="QA745" s="92"/>
      <c r="QH745" s="25"/>
      <c r="QI745" s="5"/>
      <c r="QJ745" s="92"/>
      <c r="QQ745" s="25"/>
      <c r="QR745" s="5"/>
      <c r="QS745" s="92"/>
      <c r="QZ745" s="25"/>
      <c r="RA745" s="5"/>
      <c r="RB745" s="92"/>
      <c r="RI745" s="25"/>
      <c r="RJ745" s="5"/>
      <c r="RK745" s="92"/>
      <c r="RR745" s="25"/>
      <c r="RS745" s="5"/>
      <c r="RT745" s="92"/>
      <c r="SA745" s="25"/>
      <c r="SB745" s="5"/>
      <c r="SC745" s="92"/>
      <c r="SJ745" s="25"/>
      <c r="SK745" s="5"/>
      <c r="SL745" s="92"/>
      <c r="SS745" s="25"/>
      <c r="ST745" s="5"/>
      <c r="SU745" s="92"/>
      <c r="TB745" s="25"/>
      <c r="TC745" s="5"/>
      <c r="TD745" s="92"/>
      <c r="TK745" s="25"/>
      <c r="TL745" s="5"/>
      <c r="TM745" s="92"/>
      <c r="TT745" s="25"/>
      <c r="TU745" s="5"/>
      <c r="TV745" s="92"/>
      <c r="UC745" s="25"/>
      <c r="UD745" s="5"/>
      <c r="UE745" s="92"/>
      <c r="UL745" s="25"/>
      <c r="UM745" s="5"/>
      <c r="UN745" s="92"/>
      <c r="UU745" s="25"/>
      <c r="UV745" s="5"/>
      <c r="UW745" s="92"/>
      <c r="VD745" s="25"/>
      <c r="VE745" s="5"/>
      <c r="VF745" s="92"/>
      <c r="VM745" s="25"/>
      <c r="VN745" s="5"/>
      <c r="VO745" s="92"/>
      <c r="VV745" s="25"/>
      <c r="VW745" s="5"/>
      <c r="VX745" s="92"/>
      <c r="WE745" s="25"/>
      <c r="WF745" s="5"/>
      <c r="WG745" s="92"/>
      <c r="WN745" s="25"/>
      <c r="WO745" s="5"/>
      <c r="WP745" s="92"/>
      <c r="WW745" s="25"/>
      <c r="WX745" s="5"/>
      <c r="WY745" s="92"/>
      <c r="XF745" s="25"/>
      <c r="XG745" s="5"/>
      <c r="XH745" s="92"/>
      <c r="XO745" s="25"/>
      <c r="XP745" s="5"/>
      <c r="XQ745" s="92"/>
      <c r="XX745" s="25"/>
      <c r="XY745" s="5"/>
      <c r="XZ745" s="92"/>
      <c r="YG745" s="25"/>
      <c r="YH745" s="5"/>
      <c r="YI745" s="92"/>
      <c r="YP745" s="25"/>
      <c r="YQ745" s="5"/>
      <c r="YR745" s="92"/>
      <c r="YY745" s="25"/>
      <c r="YZ745" s="5"/>
      <c r="ZA745" s="92"/>
      <c r="ZH745" s="25"/>
      <c r="ZI745" s="5"/>
      <c r="ZJ745" s="92"/>
      <c r="ZQ745" s="25"/>
      <c r="ZR745" s="5"/>
      <c r="ZS745" s="92"/>
      <c r="ZZ745" s="25"/>
      <c r="AAA745" s="5"/>
      <c r="AAB745" s="92"/>
      <c r="AAI745" s="25"/>
      <c r="AAJ745" s="5"/>
      <c r="AAK745" s="92"/>
      <c r="AAR745" s="25"/>
      <c r="AAS745" s="5"/>
      <c r="AAT745" s="92"/>
      <c r="ABA745" s="25"/>
      <c r="ABB745" s="5"/>
      <c r="ABC745" s="92"/>
      <c r="ABJ745" s="25"/>
      <c r="ABK745" s="5"/>
      <c r="ABL745" s="92"/>
      <c r="ABS745" s="25"/>
      <c r="ABT745" s="5"/>
      <c r="ABU745" s="92"/>
      <c r="ACB745" s="25"/>
      <c r="ACC745" s="5"/>
      <c r="ACD745" s="92"/>
      <c r="ACK745" s="25"/>
      <c r="ACL745" s="5"/>
      <c r="ACM745" s="92"/>
      <c r="ACT745" s="25"/>
      <c r="ACU745" s="5"/>
      <c r="ACV745" s="92"/>
      <c r="ADC745" s="25"/>
      <c r="ADD745" s="5"/>
      <c r="ADE745" s="92"/>
      <c r="ADL745" s="25"/>
      <c r="ADM745" s="5"/>
      <c r="ADN745" s="92"/>
      <c r="ADU745" s="25"/>
      <c r="ADV745" s="5"/>
      <c r="ADW745" s="92"/>
      <c r="AED745" s="25"/>
      <c r="AEE745" s="5"/>
      <c r="AEF745" s="92"/>
      <c r="AEM745" s="25"/>
      <c r="AEN745" s="5"/>
      <c r="AEO745" s="92"/>
      <c r="AEV745" s="25"/>
      <c r="AEW745" s="5"/>
      <c r="AEX745" s="92"/>
      <c r="AFE745" s="25"/>
      <c r="AFF745" s="5"/>
      <c r="AFG745" s="92"/>
      <c r="AFN745" s="25"/>
      <c r="AFO745" s="5"/>
      <c r="AFP745" s="92"/>
      <c r="AFW745" s="25"/>
      <c r="AFX745" s="5"/>
      <c r="AFY745" s="92"/>
      <c r="AGF745" s="25"/>
      <c r="AGG745" s="5"/>
      <c r="AGH745" s="92"/>
      <c r="AGO745" s="25"/>
      <c r="AGP745" s="5"/>
      <c r="AGQ745" s="92"/>
      <c r="AGX745" s="25"/>
      <c r="AGY745" s="5"/>
      <c r="AGZ745" s="92"/>
      <c r="AHG745" s="25"/>
      <c r="AHH745" s="5"/>
      <c r="AHI745" s="92"/>
      <c r="AHP745" s="25"/>
      <c r="AHQ745" s="5"/>
      <c r="AHR745" s="92"/>
      <c r="AHY745" s="25"/>
      <c r="AHZ745" s="5"/>
      <c r="AIA745" s="92"/>
      <c r="AIH745" s="25"/>
      <c r="AII745" s="5"/>
      <c r="AIJ745" s="92"/>
      <c r="AIQ745" s="25"/>
      <c r="AIR745" s="5"/>
      <c r="AIS745" s="92"/>
      <c r="AIZ745" s="25"/>
      <c r="AJA745" s="5"/>
      <c r="AJB745" s="92"/>
      <c r="AJI745" s="25"/>
      <c r="AJJ745" s="5"/>
      <c r="AJK745" s="92"/>
      <c r="AJR745" s="25"/>
      <c r="AJS745" s="5"/>
      <c r="AJT745" s="92"/>
      <c r="AKA745" s="25"/>
      <c r="AKB745" s="5"/>
      <c r="AKC745" s="92"/>
      <c r="AKJ745" s="25"/>
      <c r="AKK745" s="5"/>
      <c r="AKL745" s="92"/>
      <c r="AKS745" s="25"/>
      <c r="AKT745" s="5"/>
      <c r="AKU745" s="92"/>
      <c r="ALB745" s="25"/>
      <c r="ALC745" s="5"/>
      <c r="ALD745" s="92"/>
      <c r="ALK745" s="25"/>
      <c r="ALL745" s="5"/>
      <c r="ALM745" s="92"/>
      <c r="ALT745" s="25"/>
      <c r="ALU745" s="5"/>
      <c r="ALV745" s="92"/>
      <c r="AMC745" s="25"/>
      <c r="AMD745" s="5"/>
      <c r="AME745" s="92"/>
      <c r="AML745" s="25"/>
      <c r="AMM745" s="5"/>
      <c r="AMN745" s="92"/>
      <c r="AMU745" s="25"/>
      <c r="AMV745" s="5"/>
      <c r="AMW745" s="92"/>
      <c r="AND745" s="25"/>
      <c r="ANE745" s="5"/>
      <c r="ANF745" s="92"/>
      <c r="ANM745" s="25"/>
      <c r="ANN745" s="5"/>
      <c r="ANO745" s="92"/>
      <c r="ANV745" s="25"/>
      <c r="ANW745" s="5"/>
      <c r="ANX745" s="92"/>
      <c r="AOE745" s="25"/>
      <c r="AOF745" s="5"/>
      <c r="AOG745" s="92"/>
      <c r="AON745" s="25"/>
      <c r="AOO745" s="5"/>
      <c r="AOP745" s="92"/>
      <c r="AOW745" s="25"/>
      <c r="AOX745" s="5"/>
      <c r="AOY745" s="92"/>
      <c r="APF745" s="25"/>
      <c r="APG745" s="5"/>
      <c r="APH745" s="92"/>
      <c r="APO745" s="25"/>
      <c r="APP745" s="5"/>
      <c r="APQ745" s="92"/>
      <c r="APX745" s="25"/>
      <c r="APY745" s="5"/>
      <c r="APZ745" s="92"/>
      <c r="AQG745" s="25"/>
      <c r="AQH745" s="5"/>
      <c r="AQI745" s="92"/>
      <c r="AQP745" s="25"/>
      <c r="AQQ745" s="5"/>
      <c r="AQR745" s="92"/>
      <c r="AQY745" s="25"/>
      <c r="AQZ745" s="5"/>
      <c r="ARA745" s="92"/>
      <c r="ARH745" s="25"/>
      <c r="ARI745" s="5"/>
      <c r="ARJ745" s="92"/>
      <c r="ARQ745" s="25"/>
      <c r="ARR745" s="5"/>
      <c r="ARS745" s="92"/>
      <c r="ARZ745" s="25"/>
      <c r="ASA745" s="5"/>
      <c r="ASB745" s="92"/>
      <c r="ASI745" s="25"/>
      <c r="ASJ745" s="5"/>
      <c r="ASK745" s="92"/>
      <c r="ASR745" s="25"/>
      <c r="ASS745" s="5"/>
      <c r="AST745" s="92"/>
      <c r="ATA745" s="25"/>
      <c r="ATB745" s="5"/>
      <c r="ATC745" s="92"/>
      <c r="ATJ745" s="25"/>
      <c r="ATK745" s="5"/>
      <c r="ATL745" s="92"/>
      <c r="ATS745" s="25"/>
      <c r="ATT745" s="5"/>
      <c r="ATU745" s="92"/>
      <c r="AUB745" s="25"/>
      <c r="AUC745" s="5"/>
      <c r="AUD745" s="92"/>
      <c r="AUK745" s="25"/>
      <c r="AUL745" s="5"/>
      <c r="AUM745" s="92"/>
      <c r="AUT745" s="25"/>
      <c r="AUU745" s="5"/>
      <c r="AUV745" s="92"/>
      <c r="AVC745" s="25"/>
      <c r="AVD745" s="5"/>
      <c r="AVE745" s="92"/>
      <c r="AVL745" s="25"/>
      <c r="AVM745" s="5"/>
      <c r="AVN745" s="92"/>
      <c r="AVU745" s="25"/>
      <c r="AVV745" s="5"/>
      <c r="AVW745" s="92"/>
      <c r="AWD745" s="25"/>
      <c r="AWE745" s="5"/>
      <c r="AWF745" s="92"/>
      <c r="AWM745" s="25"/>
      <c r="AWN745" s="5"/>
      <c r="AWO745" s="92"/>
      <c r="AWV745" s="25"/>
      <c r="AWW745" s="5"/>
      <c r="AWX745" s="92"/>
      <c r="AXE745" s="25"/>
      <c r="AXF745" s="5"/>
      <c r="AXG745" s="92"/>
      <c r="AXN745" s="25"/>
      <c r="AXO745" s="5"/>
      <c r="AXP745" s="92"/>
      <c r="AXW745" s="25"/>
      <c r="AXX745" s="5"/>
      <c r="AXY745" s="92"/>
      <c r="AYF745" s="25"/>
      <c r="AYG745" s="5"/>
      <c r="AYH745" s="92"/>
      <c r="AYO745" s="25"/>
      <c r="AYP745" s="5"/>
      <c r="AYQ745" s="92"/>
      <c r="AYX745" s="25"/>
      <c r="AYY745" s="5"/>
      <c r="AYZ745" s="92"/>
      <c r="AZG745" s="25"/>
      <c r="AZH745" s="5"/>
      <c r="AZI745" s="92"/>
      <c r="AZP745" s="25"/>
      <c r="AZQ745" s="5"/>
      <c r="AZR745" s="92"/>
      <c r="AZY745" s="25"/>
      <c r="AZZ745" s="5"/>
      <c r="BAA745" s="92"/>
      <c r="BAH745" s="25"/>
      <c r="BAI745" s="5"/>
      <c r="BAJ745" s="92"/>
      <c r="BAQ745" s="25"/>
      <c r="BAR745" s="5"/>
      <c r="BAS745" s="92"/>
      <c r="BAZ745" s="25"/>
      <c r="BBA745" s="5"/>
      <c r="BBB745" s="92"/>
      <c r="BBI745" s="25"/>
      <c r="BBJ745" s="5"/>
      <c r="BBK745" s="92"/>
      <c r="BBR745" s="25"/>
      <c r="BBS745" s="5"/>
      <c r="BBT745" s="92"/>
      <c r="BCA745" s="25"/>
      <c r="BCB745" s="5"/>
      <c r="BCC745" s="92"/>
      <c r="BCJ745" s="25"/>
      <c r="BCK745" s="5"/>
      <c r="BCL745" s="92"/>
      <c r="BCS745" s="25"/>
      <c r="BCT745" s="5"/>
      <c r="BCU745" s="92"/>
      <c r="BDB745" s="25"/>
      <c r="BDC745" s="5"/>
      <c r="BDD745" s="92"/>
      <c r="BDK745" s="25"/>
      <c r="BDL745" s="5"/>
      <c r="BDM745" s="92"/>
      <c r="BDT745" s="25"/>
      <c r="BDU745" s="5"/>
      <c r="BDV745" s="92"/>
      <c r="BEC745" s="25"/>
      <c r="BED745" s="5"/>
      <c r="BEE745" s="92"/>
      <c r="BEL745" s="25"/>
      <c r="BEM745" s="5"/>
      <c r="BEN745" s="92"/>
      <c r="BEU745" s="25"/>
      <c r="BEV745" s="5"/>
      <c r="BEW745" s="92"/>
      <c r="BFD745" s="25"/>
      <c r="BFE745" s="5"/>
      <c r="BFF745" s="92"/>
      <c r="BFM745" s="25"/>
      <c r="BFN745" s="5"/>
      <c r="BFO745" s="92"/>
      <c r="BFV745" s="25"/>
      <c r="BFW745" s="5"/>
      <c r="BFX745" s="92"/>
      <c r="BGE745" s="25"/>
      <c r="BGF745" s="5"/>
      <c r="BGG745" s="92"/>
      <c r="BGN745" s="25"/>
      <c r="BGO745" s="5"/>
      <c r="BGP745" s="92"/>
      <c r="BGW745" s="25"/>
      <c r="BGX745" s="5"/>
      <c r="BGY745" s="92"/>
      <c r="BHF745" s="25"/>
      <c r="BHG745" s="5"/>
      <c r="BHH745" s="92"/>
      <c r="BHO745" s="25"/>
      <c r="BHP745" s="5"/>
      <c r="BHQ745" s="92"/>
      <c r="BHX745" s="25"/>
      <c r="BHY745" s="5"/>
      <c r="BHZ745" s="92"/>
      <c r="BIG745" s="25"/>
      <c r="BIH745" s="5"/>
      <c r="BII745" s="92"/>
      <c r="BIP745" s="25"/>
      <c r="BIQ745" s="5"/>
      <c r="BIR745" s="92"/>
      <c r="BIY745" s="25"/>
      <c r="BIZ745" s="5"/>
      <c r="BJA745" s="92"/>
      <c r="BJH745" s="25"/>
      <c r="BJI745" s="5"/>
      <c r="BJJ745" s="92"/>
      <c r="BJQ745" s="25"/>
      <c r="BJR745" s="5"/>
      <c r="BJS745" s="92"/>
      <c r="BJZ745" s="25"/>
      <c r="BKA745" s="5"/>
      <c r="BKB745" s="92"/>
      <c r="BKI745" s="25"/>
      <c r="BKJ745" s="5"/>
      <c r="BKK745" s="92"/>
      <c r="BKR745" s="25"/>
      <c r="BKS745" s="5"/>
      <c r="BKT745" s="92"/>
      <c r="BLA745" s="25"/>
      <c r="BLB745" s="5"/>
      <c r="BLC745" s="92"/>
      <c r="BLJ745" s="25"/>
      <c r="BLK745" s="5"/>
      <c r="BLL745" s="92"/>
      <c r="BLS745" s="25"/>
      <c r="BLT745" s="5"/>
      <c r="BLU745" s="92"/>
      <c r="BMB745" s="25"/>
      <c r="BMC745" s="5"/>
      <c r="BMD745" s="92"/>
      <c r="BMK745" s="25"/>
      <c r="BML745" s="5"/>
      <c r="BMM745" s="92"/>
      <c r="BMT745" s="25"/>
      <c r="BMU745" s="5"/>
      <c r="BMV745" s="92"/>
      <c r="BNC745" s="25"/>
      <c r="BND745" s="5"/>
      <c r="BNE745" s="92"/>
      <c r="BNL745" s="25"/>
      <c r="BNM745" s="5"/>
      <c r="BNN745" s="92"/>
      <c r="BNU745" s="25"/>
      <c r="BNV745" s="5"/>
      <c r="BNW745" s="92"/>
      <c r="BOD745" s="25"/>
      <c r="BOE745" s="5"/>
      <c r="BOF745" s="92"/>
      <c r="BOM745" s="25"/>
      <c r="BON745" s="5"/>
      <c r="BOO745" s="92"/>
      <c r="BOV745" s="25"/>
      <c r="BOW745" s="5"/>
      <c r="BOX745" s="92"/>
      <c r="BPE745" s="25"/>
      <c r="BPF745" s="5"/>
      <c r="BPG745" s="92"/>
      <c r="BPN745" s="25"/>
      <c r="BPO745" s="5"/>
      <c r="BPP745" s="92"/>
      <c r="BPW745" s="25"/>
      <c r="BPX745" s="5"/>
      <c r="BPY745" s="92"/>
      <c r="BQF745" s="25"/>
      <c r="BQG745" s="5"/>
      <c r="BQH745" s="92"/>
      <c r="BQO745" s="25"/>
      <c r="BQP745" s="5"/>
      <c r="BQQ745" s="92"/>
      <c r="BQX745" s="25"/>
      <c r="BQY745" s="5"/>
      <c r="BQZ745" s="92"/>
      <c r="BRG745" s="25"/>
      <c r="BRH745" s="5"/>
      <c r="BRI745" s="92"/>
      <c r="BRP745" s="25"/>
      <c r="BRQ745" s="5"/>
      <c r="BRR745" s="92"/>
      <c r="BRY745" s="25"/>
      <c r="BRZ745" s="5"/>
      <c r="BSA745" s="92"/>
      <c r="BSH745" s="25"/>
      <c r="BSI745" s="5"/>
      <c r="BSJ745" s="92"/>
      <c r="BSQ745" s="25"/>
      <c r="BSR745" s="5"/>
      <c r="BSS745" s="92"/>
      <c r="BSZ745" s="25"/>
      <c r="BTA745" s="5"/>
      <c r="BTB745" s="92"/>
      <c r="BTI745" s="25"/>
      <c r="BTJ745" s="5"/>
      <c r="BTK745" s="92"/>
      <c r="BTR745" s="25"/>
      <c r="BTS745" s="5"/>
      <c r="BTT745" s="92"/>
      <c r="BUA745" s="25"/>
      <c r="BUB745" s="5"/>
      <c r="BUC745" s="92"/>
      <c r="BUJ745" s="25"/>
      <c r="BUK745" s="5"/>
      <c r="BUL745" s="92"/>
      <c r="BUS745" s="25"/>
      <c r="BUT745" s="5"/>
      <c r="BUU745" s="92"/>
      <c r="BVB745" s="25"/>
      <c r="BVC745" s="5"/>
      <c r="BVD745" s="92"/>
      <c r="BVK745" s="25"/>
      <c r="BVL745" s="5"/>
      <c r="BVM745" s="92"/>
      <c r="BVT745" s="25"/>
      <c r="BVU745" s="5"/>
      <c r="BVV745" s="92"/>
      <c r="BWC745" s="25"/>
      <c r="BWD745" s="5"/>
      <c r="BWE745" s="92"/>
      <c r="BWL745" s="25"/>
      <c r="BWM745" s="5"/>
      <c r="BWN745" s="92"/>
      <c r="BWU745" s="25"/>
      <c r="BWV745" s="5"/>
      <c r="BWW745" s="92"/>
      <c r="BXD745" s="25"/>
      <c r="BXE745" s="5"/>
      <c r="BXF745" s="92"/>
      <c r="BXM745" s="25"/>
      <c r="BXN745" s="5"/>
      <c r="BXO745" s="92"/>
      <c r="BXV745" s="25"/>
      <c r="BXW745" s="5"/>
      <c r="BXX745" s="92"/>
      <c r="BYE745" s="25"/>
      <c r="BYF745" s="5"/>
      <c r="BYG745" s="92"/>
      <c r="BYN745" s="25"/>
      <c r="BYO745" s="5"/>
      <c r="BYP745" s="92"/>
      <c r="BYW745" s="25"/>
      <c r="BYX745" s="5"/>
      <c r="BYY745" s="92"/>
      <c r="BZF745" s="25"/>
      <c r="BZG745" s="5"/>
      <c r="BZH745" s="92"/>
      <c r="BZO745" s="25"/>
      <c r="BZP745" s="5"/>
      <c r="BZQ745" s="92"/>
      <c r="BZX745" s="25"/>
      <c r="BZY745" s="5"/>
      <c r="BZZ745" s="92"/>
      <c r="CAG745" s="25"/>
      <c r="CAH745" s="5"/>
      <c r="CAI745" s="92"/>
      <c r="CAP745" s="25"/>
      <c r="CAQ745" s="5"/>
      <c r="CAR745" s="92"/>
      <c r="CAY745" s="25"/>
      <c r="CAZ745" s="5"/>
      <c r="CBA745" s="92"/>
      <c r="CBH745" s="25"/>
      <c r="CBI745" s="5"/>
      <c r="CBJ745" s="92"/>
      <c r="CBQ745" s="25"/>
      <c r="CBR745" s="5"/>
      <c r="CBS745" s="92"/>
      <c r="CBZ745" s="25"/>
      <c r="CCA745" s="5"/>
      <c r="CCB745" s="92"/>
      <c r="CCI745" s="25"/>
      <c r="CCJ745" s="5"/>
      <c r="CCK745" s="92"/>
      <c r="CCR745" s="25"/>
      <c r="CCS745" s="5"/>
      <c r="CCT745" s="92"/>
      <c r="CDA745" s="25"/>
      <c r="CDB745" s="5"/>
      <c r="CDC745" s="92"/>
      <c r="CDJ745" s="25"/>
      <c r="CDK745" s="5"/>
      <c r="CDL745" s="92"/>
      <c r="CDS745" s="25"/>
      <c r="CDT745" s="5"/>
      <c r="CDU745" s="92"/>
      <c r="CEB745" s="25"/>
      <c r="CEC745" s="5"/>
      <c r="CED745" s="92"/>
      <c r="CEK745" s="25"/>
      <c r="CEL745" s="5"/>
      <c r="CEM745" s="92"/>
      <c r="CET745" s="25"/>
      <c r="CEU745" s="5"/>
      <c r="CEV745" s="92"/>
      <c r="CFC745" s="25"/>
      <c r="CFD745" s="5"/>
      <c r="CFE745" s="92"/>
      <c r="CFL745" s="25"/>
      <c r="CFM745" s="5"/>
      <c r="CFN745" s="92"/>
      <c r="CFU745" s="25"/>
      <c r="CFV745" s="5"/>
      <c r="CFW745" s="92"/>
      <c r="CGD745" s="25"/>
      <c r="CGE745" s="5"/>
      <c r="CGF745" s="92"/>
      <c r="CGM745" s="25"/>
      <c r="CGN745" s="5"/>
      <c r="CGO745" s="92"/>
      <c r="CGV745" s="25"/>
      <c r="CGW745" s="5"/>
      <c r="CGX745" s="92"/>
      <c r="CHE745" s="25"/>
      <c r="CHF745" s="5"/>
      <c r="CHG745" s="92"/>
      <c r="CHN745" s="25"/>
      <c r="CHO745" s="5"/>
      <c r="CHP745" s="92"/>
      <c r="CHW745" s="25"/>
      <c r="CHX745" s="5"/>
      <c r="CHY745" s="92"/>
      <c r="CIF745" s="25"/>
      <c r="CIG745" s="5"/>
      <c r="CIH745" s="92"/>
      <c r="CIO745" s="25"/>
      <c r="CIP745" s="5"/>
      <c r="CIQ745" s="92"/>
      <c r="CIX745" s="25"/>
      <c r="CIY745" s="5"/>
      <c r="CIZ745" s="92"/>
      <c r="CJG745" s="25"/>
      <c r="CJH745" s="5"/>
      <c r="CJI745" s="92"/>
      <c r="CJP745" s="25"/>
      <c r="CJQ745" s="5"/>
      <c r="CJR745" s="92"/>
      <c r="CJY745" s="25"/>
      <c r="CJZ745" s="5"/>
      <c r="CKA745" s="92"/>
      <c r="CKH745" s="25"/>
      <c r="CKI745" s="5"/>
      <c r="CKJ745" s="92"/>
      <c r="CKQ745" s="25"/>
      <c r="CKR745" s="5"/>
      <c r="CKS745" s="92"/>
      <c r="CKZ745" s="25"/>
      <c r="CLA745" s="5"/>
      <c r="CLB745" s="92"/>
      <c r="CLI745" s="25"/>
      <c r="CLJ745" s="5"/>
      <c r="CLK745" s="92"/>
      <c r="CLR745" s="25"/>
      <c r="CLS745" s="5"/>
      <c r="CLT745" s="92"/>
      <c r="CMA745" s="25"/>
      <c r="CMB745" s="5"/>
      <c r="CMC745" s="92"/>
      <c r="CMJ745" s="25"/>
      <c r="CMK745" s="5"/>
      <c r="CML745" s="92"/>
      <c r="CMS745" s="25"/>
      <c r="CMT745" s="5"/>
      <c r="CMU745" s="92"/>
      <c r="CNB745" s="25"/>
      <c r="CNC745" s="5"/>
      <c r="CND745" s="92"/>
      <c r="CNK745" s="25"/>
      <c r="CNL745" s="5"/>
      <c r="CNM745" s="92"/>
      <c r="CNT745" s="25"/>
      <c r="CNU745" s="5"/>
      <c r="CNV745" s="92"/>
      <c r="COC745" s="25"/>
      <c r="COD745" s="5"/>
      <c r="COE745" s="92"/>
      <c r="COL745" s="25"/>
      <c r="COM745" s="5"/>
      <c r="CON745" s="92"/>
      <c r="COU745" s="25"/>
      <c r="COV745" s="5"/>
      <c r="COW745" s="92"/>
      <c r="CPD745" s="25"/>
      <c r="CPE745" s="5"/>
      <c r="CPF745" s="92"/>
      <c r="CPM745" s="25"/>
      <c r="CPN745" s="5"/>
      <c r="CPO745" s="92"/>
      <c r="CPV745" s="25"/>
      <c r="CPW745" s="5"/>
      <c r="CPX745" s="92"/>
      <c r="CQE745" s="25"/>
      <c r="CQF745" s="5"/>
      <c r="CQG745" s="92"/>
      <c r="CQN745" s="25"/>
      <c r="CQO745" s="5"/>
      <c r="CQP745" s="92"/>
      <c r="CQW745" s="25"/>
      <c r="CQX745" s="5"/>
      <c r="CQY745" s="92"/>
      <c r="CRF745" s="25"/>
      <c r="CRG745" s="5"/>
      <c r="CRH745" s="92"/>
      <c r="CRO745" s="25"/>
      <c r="CRP745" s="5"/>
      <c r="CRQ745" s="92"/>
      <c r="CRX745" s="25"/>
      <c r="CRY745" s="5"/>
      <c r="CRZ745" s="92"/>
      <c r="CSG745" s="25"/>
      <c r="CSH745" s="5"/>
      <c r="CSI745" s="92"/>
      <c r="CSP745" s="25"/>
      <c r="CSQ745" s="5"/>
      <c r="CSR745" s="92"/>
      <c r="CSY745" s="25"/>
      <c r="CSZ745" s="5"/>
      <c r="CTA745" s="92"/>
      <c r="CTH745" s="25"/>
      <c r="CTI745" s="5"/>
      <c r="CTJ745" s="92"/>
      <c r="CTQ745" s="25"/>
      <c r="CTR745" s="5"/>
      <c r="CTS745" s="92"/>
      <c r="CTZ745" s="25"/>
      <c r="CUA745" s="5"/>
      <c r="CUB745" s="92"/>
      <c r="CUI745" s="25"/>
      <c r="CUJ745" s="5"/>
      <c r="CUK745" s="92"/>
      <c r="CUR745" s="25"/>
      <c r="CUS745" s="5"/>
      <c r="CUT745" s="92"/>
      <c r="CVA745" s="25"/>
      <c r="CVB745" s="5"/>
      <c r="CVC745" s="92"/>
      <c r="CVJ745" s="25"/>
      <c r="CVK745" s="5"/>
      <c r="CVL745" s="92"/>
      <c r="CVS745" s="25"/>
      <c r="CVT745" s="5"/>
      <c r="CVU745" s="92"/>
      <c r="CWB745" s="25"/>
      <c r="CWC745" s="5"/>
      <c r="CWD745" s="92"/>
      <c r="CWK745" s="25"/>
      <c r="CWL745" s="5"/>
      <c r="CWM745" s="92"/>
      <c r="CWT745" s="25"/>
      <c r="CWU745" s="5"/>
      <c r="CWV745" s="92"/>
      <c r="CXC745" s="25"/>
      <c r="CXD745" s="5"/>
      <c r="CXE745" s="92"/>
      <c r="CXL745" s="25"/>
      <c r="CXM745" s="5"/>
      <c r="CXN745" s="92"/>
      <c r="CXU745" s="25"/>
      <c r="CXV745" s="5"/>
      <c r="CXW745" s="92"/>
      <c r="CYD745" s="25"/>
      <c r="CYE745" s="5"/>
      <c r="CYF745" s="92"/>
      <c r="CYM745" s="25"/>
      <c r="CYN745" s="5"/>
      <c r="CYO745" s="92"/>
      <c r="CYV745" s="25"/>
      <c r="CYW745" s="5"/>
      <c r="CYX745" s="92"/>
      <c r="CZE745" s="25"/>
      <c r="CZF745" s="5"/>
      <c r="CZG745" s="92"/>
      <c r="CZN745" s="25"/>
      <c r="CZO745" s="5"/>
      <c r="CZP745" s="92"/>
      <c r="CZW745" s="25"/>
      <c r="CZX745" s="5"/>
      <c r="CZY745" s="92"/>
      <c r="DAF745" s="25"/>
      <c r="DAG745" s="5"/>
      <c r="DAH745" s="92"/>
      <c r="DAO745" s="25"/>
      <c r="DAP745" s="5"/>
      <c r="DAQ745" s="92"/>
      <c r="DAX745" s="25"/>
      <c r="DAY745" s="5"/>
      <c r="DAZ745" s="92"/>
      <c r="DBG745" s="25"/>
      <c r="DBH745" s="5"/>
      <c r="DBI745" s="92"/>
      <c r="DBP745" s="25"/>
      <c r="DBQ745" s="5"/>
      <c r="DBR745" s="92"/>
      <c r="DBY745" s="25"/>
      <c r="DBZ745" s="5"/>
      <c r="DCA745" s="92"/>
      <c r="DCH745" s="25"/>
      <c r="DCI745" s="5"/>
      <c r="DCJ745" s="92"/>
      <c r="DCQ745" s="25"/>
      <c r="DCR745" s="5"/>
      <c r="DCS745" s="92"/>
      <c r="DCZ745" s="25"/>
      <c r="DDA745" s="5"/>
      <c r="DDB745" s="92"/>
      <c r="DDI745" s="25"/>
      <c r="DDJ745" s="5"/>
      <c r="DDK745" s="92"/>
      <c r="DDR745" s="25"/>
      <c r="DDS745" s="5"/>
      <c r="DDT745" s="92"/>
      <c r="DEA745" s="25"/>
      <c r="DEB745" s="5"/>
      <c r="DEC745" s="92"/>
      <c r="DEJ745" s="25"/>
      <c r="DEK745" s="5"/>
      <c r="DEL745" s="92"/>
      <c r="DES745" s="25"/>
      <c r="DET745" s="5"/>
      <c r="DEU745" s="92"/>
      <c r="DFB745" s="25"/>
      <c r="DFC745" s="5"/>
      <c r="DFD745" s="92"/>
      <c r="DFK745" s="25"/>
      <c r="DFL745" s="5"/>
      <c r="DFM745" s="92"/>
      <c r="DFT745" s="25"/>
      <c r="DFU745" s="5"/>
      <c r="DFV745" s="92"/>
      <c r="DGC745" s="25"/>
      <c r="DGD745" s="5"/>
      <c r="DGE745" s="92"/>
      <c r="DGL745" s="25"/>
      <c r="DGM745" s="5"/>
      <c r="DGN745" s="92"/>
      <c r="DGU745" s="25"/>
      <c r="DGV745" s="5"/>
      <c r="DGW745" s="92"/>
      <c r="DHD745" s="25"/>
      <c r="DHE745" s="5"/>
      <c r="DHF745" s="92"/>
      <c r="DHM745" s="25"/>
      <c r="DHN745" s="5"/>
      <c r="DHO745" s="92"/>
      <c r="DHV745" s="25"/>
      <c r="DHW745" s="5"/>
      <c r="DHX745" s="92"/>
      <c r="DIE745" s="25"/>
      <c r="DIF745" s="5"/>
      <c r="DIG745" s="92"/>
      <c r="DIN745" s="25"/>
      <c r="DIO745" s="5"/>
      <c r="DIP745" s="92"/>
      <c r="DIW745" s="25"/>
      <c r="DIX745" s="5"/>
      <c r="DIY745" s="92"/>
      <c r="DJF745" s="25"/>
      <c r="DJG745" s="5"/>
      <c r="DJH745" s="92"/>
      <c r="DJO745" s="25"/>
      <c r="DJP745" s="5"/>
      <c r="DJQ745" s="92"/>
      <c r="DJX745" s="25"/>
      <c r="DJY745" s="5"/>
      <c r="DJZ745" s="92"/>
      <c r="DKG745" s="25"/>
      <c r="DKH745" s="5"/>
      <c r="DKI745" s="92"/>
      <c r="DKP745" s="25"/>
      <c r="DKQ745" s="5"/>
      <c r="DKR745" s="92"/>
      <c r="DKY745" s="25"/>
      <c r="DKZ745" s="5"/>
      <c r="DLA745" s="92"/>
      <c r="DLH745" s="25"/>
      <c r="DLI745" s="5"/>
      <c r="DLJ745" s="92"/>
      <c r="DLQ745" s="25"/>
      <c r="DLR745" s="5"/>
      <c r="DLS745" s="92"/>
      <c r="DLZ745" s="25"/>
      <c r="DMA745" s="5"/>
      <c r="DMB745" s="92"/>
      <c r="DMI745" s="25"/>
      <c r="DMJ745" s="5"/>
      <c r="DMK745" s="92"/>
      <c r="DMR745" s="25"/>
      <c r="DMS745" s="5"/>
      <c r="DMT745" s="92"/>
      <c r="DNA745" s="25"/>
      <c r="DNB745" s="5"/>
      <c r="DNC745" s="92"/>
      <c r="DNJ745" s="25"/>
      <c r="DNK745" s="5"/>
      <c r="DNL745" s="92"/>
      <c r="DNS745" s="25"/>
      <c r="DNT745" s="5"/>
      <c r="DNU745" s="92"/>
      <c r="DOB745" s="25"/>
      <c r="DOC745" s="5"/>
      <c r="DOD745" s="92"/>
      <c r="DOK745" s="25"/>
      <c r="DOL745" s="5"/>
      <c r="DOM745" s="92"/>
      <c r="DOT745" s="25"/>
      <c r="DOU745" s="5"/>
      <c r="DOV745" s="92"/>
      <c r="DPC745" s="25"/>
      <c r="DPD745" s="5"/>
      <c r="DPE745" s="92"/>
      <c r="DPL745" s="25"/>
      <c r="DPM745" s="5"/>
      <c r="DPN745" s="92"/>
      <c r="DPU745" s="25"/>
      <c r="DPV745" s="5"/>
      <c r="DPW745" s="92"/>
      <c r="DQD745" s="25"/>
      <c r="DQE745" s="5"/>
      <c r="DQF745" s="92"/>
      <c r="DQM745" s="25"/>
      <c r="DQN745" s="5"/>
      <c r="DQO745" s="92"/>
      <c r="DQV745" s="25"/>
      <c r="DQW745" s="5"/>
      <c r="DQX745" s="92"/>
      <c r="DRE745" s="25"/>
      <c r="DRF745" s="5"/>
      <c r="DRG745" s="92"/>
      <c r="DRN745" s="25"/>
      <c r="DRO745" s="5"/>
      <c r="DRP745" s="92"/>
      <c r="DRW745" s="25"/>
      <c r="DRX745" s="5"/>
      <c r="DRY745" s="92"/>
      <c r="DSF745" s="25"/>
      <c r="DSG745" s="5"/>
      <c r="DSH745" s="92"/>
      <c r="DSO745" s="25"/>
      <c r="DSP745" s="5"/>
      <c r="DSQ745" s="92"/>
      <c r="DSX745" s="25"/>
      <c r="DSY745" s="5"/>
      <c r="DSZ745" s="92"/>
      <c r="DTG745" s="25"/>
      <c r="DTH745" s="5"/>
      <c r="DTI745" s="92"/>
      <c r="DTP745" s="25"/>
      <c r="DTQ745" s="5"/>
      <c r="DTR745" s="92"/>
      <c r="DTY745" s="25"/>
      <c r="DTZ745" s="5"/>
      <c r="DUA745" s="92"/>
      <c r="DUH745" s="25"/>
      <c r="DUI745" s="5"/>
      <c r="DUJ745" s="92"/>
      <c r="DUQ745" s="25"/>
      <c r="DUR745" s="5"/>
      <c r="DUS745" s="92"/>
      <c r="DUZ745" s="25"/>
      <c r="DVA745" s="5"/>
      <c r="DVB745" s="92"/>
      <c r="DVI745" s="25"/>
      <c r="DVJ745" s="5"/>
      <c r="DVK745" s="92"/>
      <c r="DVR745" s="25"/>
      <c r="DVS745" s="5"/>
      <c r="DVT745" s="92"/>
      <c r="DWA745" s="25"/>
      <c r="DWB745" s="5"/>
      <c r="DWC745" s="92"/>
      <c r="DWJ745" s="25"/>
      <c r="DWK745" s="5"/>
      <c r="DWL745" s="92"/>
      <c r="DWS745" s="25"/>
      <c r="DWT745" s="5"/>
      <c r="DWU745" s="92"/>
      <c r="DXB745" s="25"/>
      <c r="DXC745" s="5"/>
      <c r="DXD745" s="92"/>
      <c r="DXK745" s="25"/>
      <c r="DXL745" s="5"/>
      <c r="DXM745" s="92"/>
      <c r="DXT745" s="25"/>
      <c r="DXU745" s="5"/>
      <c r="DXV745" s="92"/>
      <c r="DYC745" s="25"/>
      <c r="DYD745" s="5"/>
      <c r="DYE745" s="92"/>
      <c r="DYL745" s="25"/>
      <c r="DYM745" s="5"/>
      <c r="DYN745" s="92"/>
      <c r="DYU745" s="25"/>
      <c r="DYV745" s="5"/>
      <c r="DYW745" s="92"/>
      <c r="DZD745" s="25"/>
      <c r="DZE745" s="5"/>
      <c r="DZF745" s="92"/>
      <c r="DZM745" s="25"/>
      <c r="DZN745" s="5"/>
      <c r="DZO745" s="92"/>
      <c r="DZV745" s="25"/>
      <c r="DZW745" s="5"/>
      <c r="DZX745" s="92"/>
      <c r="EAE745" s="25"/>
      <c r="EAF745" s="5"/>
      <c r="EAG745" s="92"/>
      <c r="EAN745" s="25"/>
      <c r="EAO745" s="5"/>
      <c r="EAP745" s="92"/>
      <c r="EAW745" s="25"/>
      <c r="EAX745" s="5"/>
      <c r="EAY745" s="92"/>
      <c r="EBF745" s="25"/>
      <c r="EBG745" s="5"/>
      <c r="EBH745" s="92"/>
      <c r="EBO745" s="25"/>
      <c r="EBP745" s="5"/>
      <c r="EBQ745" s="92"/>
      <c r="EBX745" s="25"/>
      <c r="EBY745" s="5"/>
      <c r="EBZ745" s="92"/>
      <c r="ECG745" s="25"/>
      <c r="ECH745" s="5"/>
      <c r="ECI745" s="92"/>
      <c r="ECP745" s="25"/>
      <c r="ECQ745" s="5"/>
      <c r="ECR745" s="92"/>
      <c r="ECY745" s="25"/>
      <c r="ECZ745" s="5"/>
      <c r="EDA745" s="92"/>
      <c r="EDH745" s="25"/>
      <c r="EDI745" s="5"/>
      <c r="EDJ745" s="92"/>
      <c r="EDQ745" s="25"/>
      <c r="EDR745" s="5"/>
      <c r="EDS745" s="92"/>
      <c r="EDZ745" s="25"/>
      <c r="EEA745" s="5"/>
      <c r="EEB745" s="92"/>
      <c r="EEI745" s="25"/>
      <c r="EEJ745" s="5"/>
      <c r="EEK745" s="92"/>
      <c r="EER745" s="25"/>
      <c r="EES745" s="5"/>
      <c r="EET745" s="92"/>
      <c r="EFA745" s="25"/>
      <c r="EFB745" s="5"/>
      <c r="EFC745" s="92"/>
      <c r="EFJ745" s="25"/>
      <c r="EFK745" s="5"/>
      <c r="EFL745" s="92"/>
      <c r="EFS745" s="25"/>
      <c r="EFT745" s="5"/>
      <c r="EFU745" s="92"/>
      <c r="EGB745" s="25"/>
      <c r="EGC745" s="5"/>
      <c r="EGD745" s="92"/>
      <c r="EGK745" s="25"/>
      <c r="EGL745" s="5"/>
      <c r="EGM745" s="92"/>
      <c r="EGT745" s="25"/>
      <c r="EGU745" s="5"/>
      <c r="EGV745" s="92"/>
      <c r="EHC745" s="25"/>
      <c r="EHD745" s="5"/>
      <c r="EHE745" s="92"/>
      <c r="EHL745" s="25"/>
      <c r="EHM745" s="5"/>
      <c r="EHN745" s="92"/>
      <c r="EHU745" s="25"/>
      <c r="EHV745" s="5"/>
      <c r="EHW745" s="92"/>
      <c r="EID745" s="25"/>
      <c r="EIE745" s="5"/>
      <c r="EIF745" s="92"/>
      <c r="EIM745" s="25"/>
      <c r="EIN745" s="5"/>
      <c r="EIO745" s="92"/>
      <c r="EIV745" s="25"/>
      <c r="EIW745" s="5"/>
      <c r="EIX745" s="92"/>
      <c r="EJE745" s="25"/>
      <c r="EJF745" s="5"/>
      <c r="EJG745" s="92"/>
      <c r="EJN745" s="25"/>
      <c r="EJO745" s="5"/>
      <c r="EJP745" s="92"/>
      <c r="EJW745" s="25"/>
      <c r="EJX745" s="5"/>
      <c r="EJY745" s="92"/>
      <c r="EKF745" s="25"/>
      <c r="EKG745" s="5"/>
      <c r="EKH745" s="92"/>
      <c r="EKO745" s="25"/>
      <c r="EKP745" s="5"/>
      <c r="EKQ745" s="92"/>
      <c r="EKX745" s="25"/>
      <c r="EKY745" s="5"/>
      <c r="EKZ745" s="92"/>
      <c r="ELG745" s="25"/>
      <c r="ELH745" s="5"/>
      <c r="ELI745" s="92"/>
      <c r="ELP745" s="25"/>
      <c r="ELQ745" s="5"/>
      <c r="ELR745" s="92"/>
      <c r="ELY745" s="25"/>
      <c r="ELZ745" s="5"/>
      <c r="EMA745" s="92"/>
      <c r="EMH745" s="25"/>
      <c r="EMI745" s="5"/>
      <c r="EMJ745" s="92"/>
      <c r="EMQ745" s="25"/>
      <c r="EMR745" s="5"/>
      <c r="EMS745" s="92"/>
      <c r="EMZ745" s="25"/>
      <c r="ENA745" s="5"/>
      <c r="ENB745" s="92"/>
      <c r="ENI745" s="25"/>
      <c r="ENJ745" s="5"/>
      <c r="ENK745" s="92"/>
      <c r="ENR745" s="25"/>
      <c r="ENS745" s="5"/>
      <c r="ENT745" s="92"/>
      <c r="EOA745" s="25"/>
      <c r="EOB745" s="5"/>
      <c r="EOC745" s="92"/>
      <c r="EOJ745" s="25"/>
      <c r="EOK745" s="5"/>
      <c r="EOL745" s="92"/>
      <c r="EOS745" s="25"/>
      <c r="EOT745" s="5"/>
      <c r="EOU745" s="92"/>
      <c r="EPB745" s="25"/>
      <c r="EPC745" s="5"/>
      <c r="EPD745" s="92"/>
      <c r="EPK745" s="25"/>
      <c r="EPL745" s="5"/>
      <c r="EPM745" s="92"/>
      <c r="EPT745" s="25"/>
      <c r="EPU745" s="5"/>
      <c r="EPV745" s="92"/>
      <c r="EQC745" s="25"/>
      <c r="EQD745" s="5"/>
      <c r="EQE745" s="92"/>
      <c r="EQL745" s="25"/>
      <c r="EQM745" s="5"/>
      <c r="EQN745" s="92"/>
      <c r="EQU745" s="25"/>
      <c r="EQV745" s="5"/>
      <c r="EQW745" s="92"/>
      <c r="ERD745" s="25"/>
      <c r="ERE745" s="5"/>
      <c r="ERF745" s="92"/>
      <c r="ERM745" s="25"/>
      <c r="ERN745" s="5"/>
      <c r="ERO745" s="92"/>
      <c r="ERV745" s="25"/>
      <c r="ERW745" s="5"/>
      <c r="ERX745" s="92"/>
      <c r="ESE745" s="25"/>
      <c r="ESF745" s="5"/>
      <c r="ESG745" s="92"/>
      <c r="ESN745" s="25"/>
      <c r="ESO745" s="5"/>
      <c r="ESP745" s="92"/>
      <c r="ESW745" s="25"/>
      <c r="ESX745" s="5"/>
      <c r="ESY745" s="92"/>
      <c r="ETF745" s="25"/>
      <c r="ETG745" s="5"/>
      <c r="ETH745" s="92"/>
      <c r="ETO745" s="25"/>
      <c r="ETP745" s="5"/>
      <c r="ETQ745" s="92"/>
      <c r="ETX745" s="25"/>
      <c r="ETY745" s="5"/>
      <c r="ETZ745" s="92"/>
      <c r="EUG745" s="25"/>
      <c r="EUH745" s="5"/>
      <c r="EUI745" s="92"/>
      <c r="EUP745" s="25"/>
      <c r="EUQ745" s="5"/>
      <c r="EUR745" s="92"/>
      <c r="EUY745" s="25"/>
      <c r="EUZ745" s="5"/>
      <c r="EVA745" s="92"/>
      <c r="EVH745" s="25"/>
      <c r="EVI745" s="5"/>
      <c r="EVJ745" s="92"/>
      <c r="EVQ745" s="25"/>
      <c r="EVR745" s="5"/>
      <c r="EVS745" s="92"/>
      <c r="EVZ745" s="25"/>
      <c r="EWA745" s="5"/>
      <c r="EWB745" s="92"/>
      <c r="EWI745" s="25"/>
      <c r="EWJ745" s="5"/>
      <c r="EWK745" s="92"/>
      <c r="EWR745" s="25"/>
      <c r="EWS745" s="5"/>
      <c r="EWT745" s="92"/>
      <c r="EXA745" s="25"/>
      <c r="EXB745" s="5"/>
      <c r="EXC745" s="92"/>
      <c r="EXJ745" s="25"/>
      <c r="EXK745" s="5"/>
      <c r="EXL745" s="92"/>
      <c r="EXS745" s="25"/>
      <c r="EXT745" s="5"/>
      <c r="EXU745" s="92"/>
      <c r="EYB745" s="25"/>
      <c r="EYC745" s="5"/>
      <c r="EYD745" s="92"/>
      <c r="EYK745" s="25"/>
      <c r="EYL745" s="5"/>
      <c r="EYM745" s="92"/>
      <c r="EYT745" s="25"/>
      <c r="EYU745" s="5"/>
      <c r="EYV745" s="92"/>
      <c r="EZC745" s="25"/>
      <c r="EZD745" s="5"/>
      <c r="EZE745" s="92"/>
      <c r="EZL745" s="25"/>
      <c r="EZM745" s="5"/>
      <c r="EZN745" s="92"/>
      <c r="EZU745" s="25"/>
      <c r="EZV745" s="5"/>
      <c r="EZW745" s="92"/>
      <c r="FAD745" s="25"/>
      <c r="FAE745" s="5"/>
      <c r="FAF745" s="92"/>
      <c r="FAM745" s="25"/>
      <c r="FAN745" s="5"/>
      <c r="FAO745" s="92"/>
      <c r="FAV745" s="25"/>
      <c r="FAW745" s="5"/>
      <c r="FAX745" s="92"/>
      <c r="FBE745" s="25"/>
      <c r="FBF745" s="5"/>
      <c r="FBG745" s="92"/>
      <c r="FBN745" s="25"/>
      <c r="FBO745" s="5"/>
      <c r="FBP745" s="92"/>
      <c r="FBW745" s="25"/>
      <c r="FBX745" s="5"/>
      <c r="FBY745" s="92"/>
      <c r="FCF745" s="25"/>
      <c r="FCG745" s="5"/>
      <c r="FCH745" s="92"/>
      <c r="FCO745" s="25"/>
      <c r="FCP745" s="5"/>
      <c r="FCQ745" s="92"/>
      <c r="FCX745" s="25"/>
      <c r="FCY745" s="5"/>
      <c r="FCZ745" s="92"/>
      <c r="FDG745" s="25"/>
      <c r="FDH745" s="5"/>
      <c r="FDI745" s="92"/>
      <c r="FDP745" s="25"/>
      <c r="FDQ745" s="5"/>
      <c r="FDR745" s="92"/>
      <c r="FDY745" s="25"/>
      <c r="FDZ745" s="5"/>
      <c r="FEA745" s="92"/>
      <c r="FEH745" s="25"/>
      <c r="FEI745" s="5"/>
      <c r="FEJ745" s="92"/>
      <c r="FEQ745" s="25"/>
      <c r="FER745" s="5"/>
      <c r="FES745" s="92"/>
      <c r="FEZ745" s="25"/>
      <c r="FFA745" s="5"/>
      <c r="FFB745" s="92"/>
      <c r="FFI745" s="25"/>
      <c r="FFJ745" s="5"/>
      <c r="FFK745" s="92"/>
      <c r="FFR745" s="25"/>
      <c r="FFS745" s="5"/>
      <c r="FFT745" s="92"/>
      <c r="FGA745" s="25"/>
      <c r="FGB745" s="5"/>
      <c r="FGC745" s="92"/>
      <c r="FGJ745" s="25"/>
      <c r="FGK745" s="5"/>
      <c r="FGL745" s="92"/>
      <c r="FGS745" s="25"/>
      <c r="FGT745" s="5"/>
      <c r="FGU745" s="92"/>
      <c r="FHB745" s="25"/>
      <c r="FHC745" s="5"/>
      <c r="FHD745" s="92"/>
      <c r="FHK745" s="25"/>
      <c r="FHL745" s="5"/>
      <c r="FHM745" s="92"/>
      <c r="FHT745" s="25"/>
      <c r="FHU745" s="5"/>
      <c r="FHV745" s="92"/>
      <c r="FIC745" s="25"/>
      <c r="FID745" s="5"/>
      <c r="FIE745" s="92"/>
      <c r="FIL745" s="25"/>
      <c r="FIM745" s="5"/>
      <c r="FIN745" s="92"/>
      <c r="FIU745" s="25"/>
      <c r="FIV745" s="5"/>
      <c r="FIW745" s="92"/>
      <c r="FJD745" s="25"/>
      <c r="FJE745" s="5"/>
      <c r="FJF745" s="92"/>
      <c r="FJM745" s="25"/>
      <c r="FJN745" s="5"/>
      <c r="FJO745" s="92"/>
      <c r="FJV745" s="25"/>
      <c r="FJW745" s="5"/>
      <c r="FJX745" s="92"/>
      <c r="FKE745" s="25"/>
      <c r="FKF745" s="5"/>
      <c r="FKG745" s="92"/>
      <c r="FKN745" s="25"/>
      <c r="FKO745" s="5"/>
      <c r="FKP745" s="92"/>
      <c r="FKW745" s="25"/>
      <c r="FKX745" s="5"/>
      <c r="FKY745" s="92"/>
      <c r="FLF745" s="25"/>
      <c r="FLG745" s="5"/>
      <c r="FLH745" s="92"/>
      <c r="FLO745" s="25"/>
      <c r="FLP745" s="5"/>
      <c r="FLQ745" s="92"/>
      <c r="FLX745" s="25"/>
      <c r="FLY745" s="5"/>
      <c r="FLZ745" s="92"/>
      <c r="FMG745" s="25"/>
      <c r="FMH745" s="5"/>
      <c r="FMI745" s="92"/>
      <c r="FMP745" s="25"/>
      <c r="FMQ745" s="5"/>
      <c r="FMR745" s="92"/>
      <c r="FMY745" s="25"/>
      <c r="FMZ745" s="5"/>
      <c r="FNA745" s="92"/>
      <c r="FNH745" s="25"/>
      <c r="FNI745" s="5"/>
      <c r="FNJ745" s="92"/>
      <c r="FNQ745" s="25"/>
      <c r="FNR745" s="5"/>
      <c r="FNS745" s="92"/>
      <c r="FNZ745" s="25"/>
      <c r="FOA745" s="5"/>
      <c r="FOB745" s="92"/>
      <c r="FOI745" s="25"/>
      <c r="FOJ745" s="5"/>
      <c r="FOK745" s="92"/>
      <c r="FOR745" s="25"/>
      <c r="FOS745" s="5"/>
      <c r="FOT745" s="92"/>
      <c r="FPA745" s="25"/>
      <c r="FPB745" s="5"/>
      <c r="FPC745" s="92"/>
      <c r="FPJ745" s="25"/>
      <c r="FPK745" s="5"/>
      <c r="FPL745" s="92"/>
      <c r="FPS745" s="25"/>
      <c r="FPT745" s="5"/>
      <c r="FPU745" s="92"/>
      <c r="FQB745" s="25"/>
      <c r="FQC745" s="5"/>
      <c r="FQD745" s="92"/>
      <c r="FQK745" s="25"/>
      <c r="FQL745" s="5"/>
      <c r="FQM745" s="92"/>
      <c r="FQT745" s="25"/>
      <c r="FQU745" s="5"/>
      <c r="FQV745" s="92"/>
      <c r="FRC745" s="25"/>
      <c r="FRD745" s="5"/>
      <c r="FRE745" s="92"/>
      <c r="FRL745" s="25"/>
      <c r="FRM745" s="5"/>
      <c r="FRN745" s="92"/>
      <c r="FRU745" s="25"/>
      <c r="FRV745" s="5"/>
      <c r="FRW745" s="92"/>
      <c r="FSD745" s="25"/>
      <c r="FSE745" s="5"/>
      <c r="FSF745" s="92"/>
      <c r="FSM745" s="25"/>
      <c r="FSN745" s="5"/>
      <c r="FSO745" s="92"/>
      <c r="FSV745" s="25"/>
      <c r="FSW745" s="5"/>
      <c r="FSX745" s="92"/>
      <c r="FTE745" s="25"/>
      <c r="FTF745" s="5"/>
      <c r="FTG745" s="92"/>
      <c r="FTN745" s="25"/>
      <c r="FTO745" s="5"/>
      <c r="FTP745" s="92"/>
      <c r="FTW745" s="25"/>
      <c r="FTX745" s="5"/>
      <c r="FTY745" s="92"/>
      <c r="FUF745" s="25"/>
      <c r="FUG745" s="5"/>
      <c r="FUH745" s="92"/>
      <c r="FUO745" s="25"/>
      <c r="FUP745" s="5"/>
      <c r="FUQ745" s="92"/>
      <c r="FUX745" s="25"/>
      <c r="FUY745" s="5"/>
      <c r="FUZ745" s="92"/>
      <c r="FVG745" s="25"/>
      <c r="FVH745" s="5"/>
      <c r="FVI745" s="92"/>
      <c r="FVP745" s="25"/>
      <c r="FVQ745" s="5"/>
      <c r="FVR745" s="92"/>
      <c r="FVY745" s="25"/>
      <c r="FVZ745" s="5"/>
      <c r="FWA745" s="92"/>
      <c r="FWH745" s="25"/>
      <c r="FWI745" s="5"/>
      <c r="FWJ745" s="92"/>
      <c r="FWQ745" s="25"/>
      <c r="FWR745" s="5"/>
      <c r="FWS745" s="92"/>
      <c r="FWZ745" s="25"/>
      <c r="FXA745" s="5"/>
      <c r="FXB745" s="92"/>
      <c r="FXI745" s="25"/>
      <c r="FXJ745" s="5"/>
      <c r="FXK745" s="92"/>
      <c r="FXR745" s="25"/>
      <c r="FXS745" s="5"/>
      <c r="FXT745" s="92"/>
      <c r="FYA745" s="25"/>
      <c r="FYB745" s="5"/>
      <c r="FYC745" s="92"/>
      <c r="FYJ745" s="25"/>
      <c r="FYK745" s="5"/>
      <c r="FYL745" s="92"/>
      <c r="FYS745" s="25"/>
      <c r="FYT745" s="5"/>
      <c r="FYU745" s="92"/>
      <c r="FZB745" s="25"/>
      <c r="FZC745" s="5"/>
      <c r="FZD745" s="92"/>
      <c r="FZK745" s="25"/>
      <c r="FZL745" s="5"/>
      <c r="FZM745" s="92"/>
      <c r="FZT745" s="25"/>
      <c r="FZU745" s="5"/>
      <c r="FZV745" s="92"/>
      <c r="GAC745" s="25"/>
      <c r="GAD745" s="5"/>
      <c r="GAE745" s="92"/>
      <c r="GAL745" s="25"/>
      <c r="GAM745" s="5"/>
      <c r="GAN745" s="92"/>
      <c r="GAU745" s="25"/>
      <c r="GAV745" s="5"/>
      <c r="GAW745" s="92"/>
      <c r="GBD745" s="25"/>
      <c r="GBE745" s="5"/>
      <c r="GBF745" s="92"/>
      <c r="GBM745" s="25"/>
      <c r="GBN745" s="5"/>
      <c r="GBO745" s="92"/>
      <c r="GBV745" s="25"/>
      <c r="GBW745" s="5"/>
      <c r="GBX745" s="92"/>
      <c r="GCE745" s="25"/>
      <c r="GCF745" s="5"/>
      <c r="GCG745" s="92"/>
      <c r="GCN745" s="25"/>
      <c r="GCO745" s="5"/>
      <c r="GCP745" s="92"/>
      <c r="GCW745" s="25"/>
      <c r="GCX745" s="5"/>
      <c r="GCY745" s="92"/>
      <c r="GDF745" s="25"/>
      <c r="GDG745" s="5"/>
      <c r="GDH745" s="92"/>
      <c r="GDO745" s="25"/>
      <c r="GDP745" s="5"/>
      <c r="GDQ745" s="92"/>
      <c r="GDX745" s="25"/>
      <c r="GDY745" s="5"/>
      <c r="GDZ745" s="92"/>
      <c r="GEG745" s="25"/>
      <c r="GEH745" s="5"/>
      <c r="GEI745" s="92"/>
      <c r="GEP745" s="25"/>
      <c r="GEQ745" s="5"/>
      <c r="GER745" s="92"/>
      <c r="GEY745" s="25"/>
      <c r="GEZ745" s="5"/>
      <c r="GFA745" s="92"/>
      <c r="GFH745" s="25"/>
      <c r="GFI745" s="5"/>
      <c r="GFJ745" s="92"/>
      <c r="GFQ745" s="25"/>
      <c r="GFR745" s="5"/>
      <c r="GFS745" s="92"/>
      <c r="GFZ745" s="25"/>
      <c r="GGA745" s="5"/>
      <c r="GGB745" s="92"/>
      <c r="GGI745" s="25"/>
      <c r="GGJ745" s="5"/>
      <c r="GGK745" s="92"/>
      <c r="GGR745" s="25"/>
      <c r="GGS745" s="5"/>
      <c r="GGT745" s="92"/>
      <c r="GHA745" s="25"/>
      <c r="GHB745" s="5"/>
      <c r="GHC745" s="92"/>
      <c r="GHJ745" s="25"/>
      <c r="GHK745" s="5"/>
      <c r="GHL745" s="92"/>
      <c r="GHS745" s="25"/>
      <c r="GHT745" s="5"/>
      <c r="GHU745" s="92"/>
      <c r="GIB745" s="25"/>
      <c r="GIC745" s="5"/>
      <c r="GID745" s="92"/>
      <c r="GIK745" s="25"/>
      <c r="GIL745" s="5"/>
      <c r="GIM745" s="92"/>
      <c r="GIT745" s="25"/>
      <c r="GIU745" s="5"/>
      <c r="GIV745" s="92"/>
      <c r="GJC745" s="25"/>
      <c r="GJD745" s="5"/>
      <c r="GJE745" s="92"/>
      <c r="GJL745" s="25"/>
      <c r="GJM745" s="5"/>
      <c r="GJN745" s="92"/>
      <c r="GJU745" s="25"/>
      <c r="GJV745" s="5"/>
      <c r="GJW745" s="92"/>
      <c r="GKD745" s="25"/>
      <c r="GKE745" s="5"/>
      <c r="GKF745" s="92"/>
      <c r="GKM745" s="25"/>
      <c r="GKN745" s="5"/>
      <c r="GKO745" s="92"/>
      <c r="GKV745" s="25"/>
      <c r="GKW745" s="5"/>
      <c r="GKX745" s="92"/>
      <c r="GLE745" s="25"/>
      <c r="GLF745" s="5"/>
      <c r="GLG745" s="92"/>
      <c r="GLN745" s="25"/>
      <c r="GLO745" s="5"/>
      <c r="GLP745" s="92"/>
      <c r="GLW745" s="25"/>
      <c r="GLX745" s="5"/>
      <c r="GLY745" s="92"/>
      <c r="GMF745" s="25"/>
      <c r="GMG745" s="5"/>
      <c r="GMH745" s="92"/>
      <c r="GMO745" s="25"/>
      <c r="GMP745" s="5"/>
      <c r="GMQ745" s="92"/>
      <c r="GMX745" s="25"/>
      <c r="GMY745" s="5"/>
      <c r="GMZ745" s="92"/>
      <c r="GNG745" s="25"/>
      <c r="GNH745" s="5"/>
      <c r="GNI745" s="92"/>
      <c r="GNP745" s="25"/>
      <c r="GNQ745" s="5"/>
      <c r="GNR745" s="92"/>
      <c r="GNY745" s="25"/>
      <c r="GNZ745" s="5"/>
      <c r="GOA745" s="92"/>
      <c r="GOH745" s="25"/>
      <c r="GOI745" s="5"/>
      <c r="GOJ745" s="92"/>
      <c r="GOQ745" s="25"/>
      <c r="GOR745" s="5"/>
      <c r="GOS745" s="92"/>
      <c r="GOZ745" s="25"/>
      <c r="GPA745" s="5"/>
      <c r="GPB745" s="92"/>
      <c r="GPI745" s="25"/>
      <c r="GPJ745" s="5"/>
      <c r="GPK745" s="92"/>
      <c r="GPR745" s="25"/>
      <c r="GPS745" s="5"/>
      <c r="GPT745" s="92"/>
      <c r="GQA745" s="25"/>
      <c r="GQB745" s="5"/>
      <c r="GQC745" s="92"/>
      <c r="GQJ745" s="25"/>
      <c r="GQK745" s="5"/>
      <c r="GQL745" s="92"/>
      <c r="GQS745" s="25"/>
      <c r="GQT745" s="5"/>
      <c r="GQU745" s="92"/>
      <c r="GRB745" s="25"/>
      <c r="GRC745" s="5"/>
      <c r="GRD745" s="92"/>
      <c r="GRK745" s="25"/>
      <c r="GRL745" s="5"/>
      <c r="GRM745" s="92"/>
      <c r="GRT745" s="25"/>
      <c r="GRU745" s="5"/>
      <c r="GRV745" s="92"/>
      <c r="GSC745" s="25"/>
      <c r="GSD745" s="5"/>
      <c r="GSE745" s="92"/>
      <c r="GSL745" s="25"/>
      <c r="GSM745" s="5"/>
      <c r="GSN745" s="92"/>
      <c r="GSU745" s="25"/>
      <c r="GSV745" s="5"/>
      <c r="GSW745" s="92"/>
      <c r="GTD745" s="25"/>
      <c r="GTE745" s="5"/>
      <c r="GTF745" s="92"/>
      <c r="GTM745" s="25"/>
      <c r="GTN745" s="5"/>
      <c r="GTO745" s="92"/>
      <c r="GTV745" s="25"/>
      <c r="GTW745" s="5"/>
      <c r="GTX745" s="92"/>
      <c r="GUE745" s="25"/>
      <c r="GUF745" s="5"/>
      <c r="GUG745" s="92"/>
      <c r="GUN745" s="25"/>
      <c r="GUO745" s="5"/>
      <c r="GUP745" s="92"/>
      <c r="GUW745" s="25"/>
      <c r="GUX745" s="5"/>
      <c r="GUY745" s="92"/>
      <c r="GVF745" s="25"/>
      <c r="GVG745" s="5"/>
      <c r="GVH745" s="92"/>
      <c r="GVO745" s="25"/>
      <c r="GVP745" s="5"/>
      <c r="GVQ745" s="92"/>
      <c r="GVX745" s="25"/>
      <c r="GVY745" s="5"/>
      <c r="GVZ745" s="92"/>
      <c r="GWG745" s="25"/>
      <c r="GWH745" s="5"/>
      <c r="GWI745" s="92"/>
      <c r="GWP745" s="25"/>
      <c r="GWQ745" s="5"/>
      <c r="GWR745" s="92"/>
      <c r="GWY745" s="25"/>
      <c r="GWZ745" s="5"/>
      <c r="GXA745" s="92"/>
      <c r="GXH745" s="25"/>
      <c r="GXI745" s="5"/>
      <c r="GXJ745" s="92"/>
      <c r="GXQ745" s="25"/>
      <c r="GXR745" s="5"/>
      <c r="GXS745" s="92"/>
      <c r="GXZ745" s="25"/>
      <c r="GYA745" s="5"/>
      <c r="GYB745" s="92"/>
      <c r="GYI745" s="25"/>
      <c r="GYJ745" s="5"/>
      <c r="GYK745" s="92"/>
      <c r="GYR745" s="25"/>
      <c r="GYS745" s="5"/>
      <c r="GYT745" s="92"/>
      <c r="GZA745" s="25"/>
      <c r="GZB745" s="5"/>
      <c r="GZC745" s="92"/>
      <c r="GZJ745" s="25"/>
      <c r="GZK745" s="5"/>
      <c r="GZL745" s="92"/>
      <c r="GZS745" s="25"/>
      <c r="GZT745" s="5"/>
      <c r="GZU745" s="92"/>
      <c r="HAB745" s="25"/>
      <c r="HAC745" s="5"/>
      <c r="HAD745" s="92"/>
      <c r="HAK745" s="25"/>
      <c r="HAL745" s="5"/>
      <c r="HAM745" s="92"/>
      <c r="HAT745" s="25"/>
      <c r="HAU745" s="5"/>
      <c r="HAV745" s="92"/>
      <c r="HBC745" s="25"/>
      <c r="HBD745" s="5"/>
      <c r="HBE745" s="92"/>
      <c r="HBL745" s="25"/>
      <c r="HBM745" s="5"/>
      <c r="HBN745" s="92"/>
      <c r="HBU745" s="25"/>
      <c r="HBV745" s="5"/>
      <c r="HBW745" s="92"/>
      <c r="HCD745" s="25"/>
      <c r="HCE745" s="5"/>
      <c r="HCF745" s="92"/>
      <c r="HCM745" s="25"/>
      <c r="HCN745" s="5"/>
      <c r="HCO745" s="92"/>
      <c r="HCV745" s="25"/>
      <c r="HCW745" s="5"/>
      <c r="HCX745" s="92"/>
      <c r="HDE745" s="25"/>
      <c r="HDF745" s="5"/>
      <c r="HDG745" s="92"/>
      <c r="HDN745" s="25"/>
      <c r="HDO745" s="5"/>
      <c r="HDP745" s="92"/>
      <c r="HDW745" s="25"/>
      <c r="HDX745" s="5"/>
      <c r="HDY745" s="92"/>
      <c r="HEF745" s="25"/>
      <c r="HEG745" s="5"/>
      <c r="HEH745" s="92"/>
      <c r="HEO745" s="25"/>
      <c r="HEP745" s="5"/>
      <c r="HEQ745" s="92"/>
      <c r="HEX745" s="25"/>
      <c r="HEY745" s="5"/>
      <c r="HEZ745" s="92"/>
      <c r="HFG745" s="25"/>
      <c r="HFH745" s="5"/>
      <c r="HFI745" s="92"/>
      <c r="HFP745" s="25"/>
      <c r="HFQ745" s="5"/>
      <c r="HFR745" s="92"/>
      <c r="HFY745" s="25"/>
      <c r="HFZ745" s="5"/>
      <c r="HGA745" s="92"/>
      <c r="HGH745" s="25"/>
      <c r="HGI745" s="5"/>
      <c r="HGJ745" s="92"/>
      <c r="HGQ745" s="25"/>
      <c r="HGR745" s="5"/>
      <c r="HGS745" s="92"/>
      <c r="HGZ745" s="25"/>
      <c r="HHA745" s="5"/>
      <c r="HHB745" s="92"/>
      <c r="HHI745" s="25"/>
      <c r="HHJ745" s="5"/>
      <c r="HHK745" s="92"/>
      <c r="HHR745" s="25"/>
      <c r="HHS745" s="5"/>
      <c r="HHT745" s="92"/>
      <c r="HIA745" s="25"/>
      <c r="HIB745" s="5"/>
      <c r="HIC745" s="92"/>
      <c r="HIJ745" s="25"/>
      <c r="HIK745" s="5"/>
      <c r="HIL745" s="92"/>
      <c r="HIS745" s="25"/>
      <c r="HIT745" s="5"/>
      <c r="HIU745" s="92"/>
      <c r="HJB745" s="25"/>
      <c r="HJC745" s="5"/>
      <c r="HJD745" s="92"/>
      <c r="HJK745" s="25"/>
      <c r="HJL745" s="5"/>
      <c r="HJM745" s="92"/>
      <c r="HJT745" s="25"/>
      <c r="HJU745" s="5"/>
      <c r="HJV745" s="92"/>
      <c r="HKC745" s="25"/>
      <c r="HKD745" s="5"/>
      <c r="HKE745" s="92"/>
      <c r="HKL745" s="25"/>
      <c r="HKM745" s="5"/>
      <c r="HKN745" s="92"/>
      <c r="HKU745" s="25"/>
      <c r="HKV745" s="5"/>
      <c r="HKW745" s="92"/>
      <c r="HLD745" s="25"/>
      <c r="HLE745" s="5"/>
      <c r="HLF745" s="92"/>
      <c r="HLM745" s="25"/>
      <c r="HLN745" s="5"/>
      <c r="HLO745" s="92"/>
      <c r="HLV745" s="25"/>
      <c r="HLW745" s="5"/>
      <c r="HLX745" s="92"/>
      <c r="HME745" s="25"/>
      <c r="HMF745" s="5"/>
      <c r="HMG745" s="92"/>
      <c r="HMN745" s="25"/>
      <c r="HMO745" s="5"/>
      <c r="HMP745" s="92"/>
      <c r="HMW745" s="25"/>
      <c r="HMX745" s="5"/>
      <c r="HMY745" s="92"/>
      <c r="HNF745" s="25"/>
      <c r="HNG745" s="5"/>
      <c r="HNH745" s="92"/>
      <c r="HNO745" s="25"/>
      <c r="HNP745" s="5"/>
      <c r="HNQ745" s="92"/>
      <c r="HNX745" s="25"/>
      <c r="HNY745" s="5"/>
      <c r="HNZ745" s="92"/>
      <c r="HOG745" s="25"/>
      <c r="HOH745" s="5"/>
      <c r="HOI745" s="92"/>
      <c r="HOP745" s="25"/>
      <c r="HOQ745" s="5"/>
      <c r="HOR745" s="92"/>
      <c r="HOY745" s="25"/>
      <c r="HOZ745" s="5"/>
      <c r="HPA745" s="92"/>
      <c r="HPH745" s="25"/>
      <c r="HPI745" s="5"/>
      <c r="HPJ745" s="92"/>
      <c r="HPQ745" s="25"/>
      <c r="HPR745" s="5"/>
      <c r="HPS745" s="92"/>
      <c r="HPZ745" s="25"/>
      <c r="HQA745" s="5"/>
      <c r="HQB745" s="92"/>
      <c r="HQI745" s="25"/>
      <c r="HQJ745" s="5"/>
      <c r="HQK745" s="92"/>
      <c r="HQR745" s="25"/>
      <c r="HQS745" s="5"/>
      <c r="HQT745" s="92"/>
      <c r="HRA745" s="25"/>
      <c r="HRB745" s="5"/>
      <c r="HRC745" s="92"/>
      <c r="HRJ745" s="25"/>
      <c r="HRK745" s="5"/>
      <c r="HRL745" s="92"/>
      <c r="HRS745" s="25"/>
      <c r="HRT745" s="5"/>
      <c r="HRU745" s="92"/>
      <c r="HSB745" s="25"/>
      <c r="HSC745" s="5"/>
      <c r="HSD745" s="92"/>
      <c r="HSK745" s="25"/>
      <c r="HSL745" s="5"/>
      <c r="HSM745" s="92"/>
      <c r="HST745" s="25"/>
      <c r="HSU745" s="5"/>
      <c r="HSV745" s="92"/>
      <c r="HTC745" s="25"/>
      <c r="HTD745" s="5"/>
      <c r="HTE745" s="92"/>
      <c r="HTL745" s="25"/>
      <c r="HTM745" s="5"/>
      <c r="HTN745" s="92"/>
      <c r="HTU745" s="25"/>
      <c r="HTV745" s="5"/>
      <c r="HTW745" s="92"/>
      <c r="HUD745" s="25"/>
      <c r="HUE745" s="5"/>
      <c r="HUF745" s="92"/>
      <c r="HUM745" s="25"/>
      <c r="HUN745" s="5"/>
      <c r="HUO745" s="92"/>
      <c r="HUV745" s="25"/>
      <c r="HUW745" s="5"/>
      <c r="HUX745" s="92"/>
      <c r="HVE745" s="25"/>
      <c r="HVF745" s="5"/>
      <c r="HVG745" s="92"/>
      <c r="HVN745" s="25"/>
      <c r="HVO745" s="5"/>
      <c r="HVP745" s="92"/>
      <c r="HVW745" s="25"/>
      <c r="HVX745" s="5"/>
      <c r="HVY745" s="92"/>
      <c r="HWF745" s="25"/>
      <c r="HWG745" s="5"/>
      <c r="HWH745" s="92"/>
      <c r="HWO745" s="25"/>
      <c r="HWP745" s="5"/>
      <c r="HWQ745" s="92"/>
      <c r="HWX745" s="25"/>
      <c r="HWY745" s="5"/>
      <c r="HWZ745" s="92"/>
      <c r="HXG745" s="25"/>
      <c r="HXH745" s="5"/>
      <c r="HXI745" s="92"/>
      <c r="HXP745" s="25"/>
      <c r="HXQ745" s="5"/>
      <c r="HXR745" s="92"/>
      <c r="HXY745" s="25"/>
      <c r="HXZ745" s="5"/>
      <c r="HYA745" s="92"/>
      <c r="HYH745" s="25"/>
      <c r="HYI745" s="5"/>
      <c r="HYJ745" s="92"/>
      <c r="HYQ745" s="25"/>
      <c r="HYR745" s="5"/>
      <c r="HYS745" s="92"/>
      <c r="HYZ745" s="25"/>
      <c r="HZA745" s="5"/>
      <c r="HZB745" s="92"/>
      <c r="HZI745" s="25"/>
      <c r="HZJ745" s="5"/>
      <c r="HZK745" s="92"/>
      <c r="HZR745" s="25"/>
      <c r="HZS745" s="5"/>
      <c r="HZT745" s="92"/>
      <c r="IAA745" s="25"/>
      <c r="IAB745" s="5"/>
      <c r="IAC745" s="92"/>
      <c r="IAJ745" s="25"/>
      <c r="IAK745" s="5"/>
      <c r="IAL745" s="92"/>
      <c r="IAS745" s="25"/>
      <c r="IAT745" s="5"/>
      <c r="IAU745" s="92"/>
      <c r="IBB745" s="25"/>
      <c r="IBC745" s="5"/>
      <c r="IBD745" s="92"/>
      <c r="IBK745" s="25"/>
      <c r="IBL745" s="5"/>
      <c r="IBM745" s="92"/>
      <c r="IBT745" s="25"/>
      <c r="IBU745" s="5"/>
      <c r="IBV745" s="92"/>
      <c r="ICC745" s="25"/>
      <c r="ICD745" s="5"/>
      <c r="ICE745" s="92"/>
      <c r="ICL745" s="25"/>
      <c r="ICM745" s="5"/>
      <c r="ICN745" s="92"/>
      <c r="ICU745" s="25"/>
      <c r="ICV745" s="5"/>
      <c r="ICW745" s="92"/>
      <c r="IDD745" s="25"/>
      <c r="IDE745" s="5"/>
      <c r="IDF745" s="92"/>
      <c r="IDM745" s="25"/>
      <c r="IDN745" s="5"/>
      <c r="IDO745" s="92"/>
      <c r="IDV745" s="25"/>
      <c r="IDW745" s="5"/>
      <c r="IDX745" s="92"/>
      <c r="IEE745" s="25"/>
      <c r="IEF745" s="5"/>
      <c r="IEG745" s="92"/>
      <c r="IEN745" s="25"/>
      <c r="IEO745" s="5"/>
      <c r="IEP745" s="92"/>
      <c r="IEW745" s="25"/>
      <c r="IEX745" s="5"/>
      <c r="IEY745" s="92"/>
      <c r="IFF745" s="25"/>
      <c r="IFG745" s="5"/>
      <c r="IFH745" s="92"/>
      <c r="IFO745" s="25"/>
      <c r="IFP745" s="5"/>
      <c r="IFQ745" s="92"/>
      <c r="IFX745" s="25"/>
      <c r="IFY745" s="5"/>
      <c r="IFZ745" s="92"/>
      <c r="IGG745" s="25"/>
      <c r="IGH745" s="5"/>
      <c r="IGI745" s="92"/>
      <c r="IGP745" s="25"/>
      <c r="IGQ745" s="5"/>
      <c r="IGR745" s="92"/>
      <c r="IGY745" s="25"/>
      <c r="IGZ745" s="5"/>
      <c r="IHA745" s="92"/>
      <c r="IHH745" s="25"/>
      <c r="IHI745" s="5"/>
      <c r="IHJ745" s="92"/>
      <c r="IHQ745" s="25"/>
      <c r="IHR745" s="5"/>
      <c r="IHS745" s="92"/>
      <c r="IHZ745" s="25"/>
      <c r="IIA745" s="5"/>
      <c r="IIB745" s="92"/>
      <c r="III745" s="25"/>
      <c r="IIJ745" s="5"/>
      <c r="IIK745" s="92"/>
      <c r="IIR745" s="25"/>
      <c r="IIS745" s="5"/>
      <c r="IIT745" s="92"/>
      <c r="IJA745" s="25"/>
      <c r="IJB745" s="5"/>
      <c r="IJC745" s="92"/>
      <c r="IJJ745" s="25"/>
      <c r="IJK745" s="5"/>
      <c r="IJL745" s="92"/>
      <c r="IJS745" s="25"/>
      <c r="IJT745" s="5"/>
      <c r="IJU745" s="92"/>
      <c r="IKB745" s="25"/>
      <c r="IKC745" s="5"/>
      <c r="IKD745" s="92"/>
      <c r="IKK745" s="25"/>
      <c r="IKL745" s="5"/>
      <c r="IKM745" s="92"/>
      <c r="IKT745" s="25"/>
      <c r="IKU745" s="5"/>
      <c r="IKV745" s="92"/>
      <c r="ILC745" s="25"/>
      <c r="ILD745" s="5"/>
      <c r="ILE745" s="92"/>
      <c r="ILL745" s="25"/>
      <c r="ILM745" s="5"/>
      <c r="ILN745" s="92"/>
      <c r="ILU745" s="25"/>
      <c r="ILV745" s="5"/>
      <c r="ILW745" s="92"/>
      <c r="IMD745" s="25"/>
      <c r="IME745" s="5"/>
      <c r="IMF745" s="92"/>
      <c r="IMM745" s="25"/>
      <c r="IMN745" s="5"/>
      <c r="IMO745" s="92"/>
      <c r="IMV745" s="25"/>
      <c r="IMW745" s="5"/>
      <c r="IMX745" s="92"/>
      <c r="INE745" s="25"/>
      <c r="INF745" s="5"/>
      <c r="ING745" s="92"/>
      <c r="INN745" s="25"/>
      <c r="INO745" s="5"/>
      <c r="INP745" s="92"/>
      <c r="INW745" s="25"/>
      <c r="INX745" s="5"/>
      <c r="INY745" s="92"/>
      <c r="IOF745" s="25"/>
      <c r="IOG745" s="5"/>
      <c r="IOH745" s="92"/>
      <c r="IOO745" s="25"/>
      <c r="IOP745" s="5"/>
      <c r="IOQ745" s="92"/>
      <c r="IOX745" s="25"/>
      <c r="IOY745" s="5"/>
      <c r="IOZ745" s="92"/>
      <c r="IPG745" s="25"/>
      <c r="IPH745" s="5"/>
      <c r="IPI745" s="92"/>
      <c r="IPP745" s="25"/>
      <c r="IPQ745" s="5"/>
      <c r="IPR745" s="92"/>
      <c r="IPY745" s="25"/>
      <c r="IPZ745" s="5"/>
      <c r="IQA745" s="92"/>
      <c r="IQH745" s="25"/>
      <c r="IQI745" s="5"/>
      <c r="IQJ745" s="92"/>
      <c r="IQQ745" s="25"/>
      <c r="IQR745" s="5"/>
      <c r="IQS745" s="92"/>
      <c r="IQZ745" s="25"/>
      <c r="IRA745" s="5"/>
      <c r="IRB745" s="92"/>
      <c r="IRI745" s="25"/>
      <c r="IRJ745" s="5"/>
      <c r="IRK745" s="92"/>
      <c r="IRR745" s="25"/>
      <c r="IRS745" s="5"/>
      <c r="IRT745" s="92"/>
      <c r="ISA745" s="25"/>
      <c r="ISB745" s="5"/>
      <c r="ISC745" s="92"/>
      <c r="ISJ745" s="25"/>
      <c r="ISK745" s="5"/>
      <c r="ISL745" s="92"/>
      <c r="ISS745" s="25"/>
      <c r="IST745" s="5"/>
      <c r="ISU745" s="92"/>
      <c r="ITB745" s="25"/>
      <c r="ITC745" s="5"/>
      <c r="ITD745" s="92"/>
      <c r="ITK745" s="25"/>
      <c r="ITL745" s="5"/>
      <c r="ITM745" s="92"/>
      <c r="ITT745" s="25"/>
      <c r="ITU745" s="5"/>
      <c r="ITV745" s="92"/>
      <c r="IUC745" s="25"/>
      <c r="IUD745" s="5"/>
      <c r="IUE745" s="92"/>
      <c r="IUL745" s="25"/>
      <c r="IUM745" s="5"/>
      <c r="IUN745" s="92"/>
      <c r="IUU745" s="25"/>
      <c r="IUV745" s="5"/>
      <c r="IUW745" s="92"/>
      <c r="IVD745" s="25"/>
      <c r="IVE745" s="5"/>
      <c r="IVF745" s="92"/>
      <c r="IVM745" s="25"/>
      <c r="IVN745" s="5"/>
      <c r="IVO745" s="92"/>
      <c r="IVV745" s="25"/>
      <c r="IVW745" s="5"/>
      <c r="IVX745" s="92"/>
      <c r="IWE745" s="25"/>
      <c r="IWF745" s="5"/>
      <c r="IWG745" s="92"/>
      <c r="IWN745" s="25"/>
      <c r="IWO745" s="5"/>
      <c r="IWP745" s="92"/>
      <c r="IWW745" s="25"/>
      <c r="IWX745" s="5"/>
      <c r="IWY745" s="92"/>
      <c r="IXF745" s="25"/>
      <c r="IXG745" s="5"/>
      <c r="IXH745" s="92"/>
      <c r="IXO745" s="25"/>
      <c r="IXP745" s="5"/>
      <c r="IXQ745" s="92"/>
      <c r="IXX745" s="25"/>
      <c r="IXY745" s="5"/>
      <c r="IXZ745" s="92"/>
      <c r="IYG745" s="25"/>
      <c r="IYH745" s="5"/>
      <c r="IYI745" s="92"/>
      <c r="IYP745" s="25"/>
      <c r="IYQ745" s="5"/>
      <c r="IYR745" s="92"/>
      <c r="IYY745" s="25"/>
      <c r="IYZ745" s="5"/>
      <c r="IZA745" s="92"/>
      <c r="IZH745" s="25"/>
      <c r="IZI745" s="5"/>
      <c r="IZJ745" s="92"/>
      <c r="IZQ745" s="25"/>
      <c r="IZR745" s="5"/>
      <c r="IZS745" s="92"/>
      <c r="IZZ745" s="25"/>
      <c r="JAA745" s="5"/>
      <c r="JAB745" s="92"/>
      <c r="JAI745" s="25"/>
      <c r="JAJ745" s="5"/>
      <c r="JAK745" s="92"/>
      <c r="JAR745" s="25"/>
      <c r="JAS745" s="5"/>
      <c r="JAT745" s="92"/>
      <c r="JBA745" s="25"/>
      <c r="JBB745" s="5"/>
      <c r="JBC745" s="92"/>
      <c r="JBJ745" s="25"/>
      <c r="JBK745" s="5"/>
      <c r="JBL745" s="92"/>
      <c r="JBS745" s="25"/>
      <c r="JBT745" s="5"/>
      <c r="JBU745" s="92"/>
      <c r="JCB745" s="25"/>
      <c r="JCC745" s="5"/>
      <c r="JCD745" s="92"/>
      <c r="JCK745" s="25"/>
      <c r="JCL745" s="5"/>
      <c r="JCM745" s="92"/>
      <c r="JCT745" s="25"/>
      <c r="JCU745" s="5"/>
      <c r="JCV745" s="92"/>
      <c r="JDC745" s="25"/>
      <c r="JDD745" s="5"/>
      <c r="JDE745" s="92"/>
      <c r="JDL745" s="25"/>
      <c r="JDM745" s="5"/>
      <c r="JDN745" s="92"/>
      <c r="JDU745" s="25"/>
      <c r="JDV745" s="5"/>
      <c r="JDW745" s="92"/>
      <c r="JED745" s="25"/>
      <c r="JEE745" s="5"/>
      <c r="JEF745" s="92"/>
      <c r="JEM745" s="25"/>
      <c r="JEN745" s="5"/>
      <c r="JEO745" s="92"/>
      <c r="JEV745" s="25"/>
      <c r="JEW745" s="5"/>
      <c r="JEX745" s="92"/>
      <c r="JFE745" s="25"/>
      <c r="JFF745" s="5"/>
      <c r="JFG745" s="92"/>
      <c r="JFN745" s="25"/>
      <c r="JFO745" s="5"/>
      <c r="JFP745" s="92"/>
      <c r="JFW745" s="25"/>
      <c r="JFX745" s="5"/>
      <c r="JFY745" s="92"/>
      <c r="JGF745" s="25"/>
      <c r="JGG745" s="5"/>
      <c r="JGH745" s="92"/>
      <c r="JGO745" s="25"/>
      <c r="JGP745" s="5"/>
      <c r="JGQ745" s="92"/>
      <c r="JGX745" s="25"/>
      <c r="JGY745" s="5"/>
      <c r="JGZ745" s="92"/>
      <c r="JHG745" s="25"/>
      <c r="JHH745" s="5"/>
      <c r="JHI745" s="92"/>
      <c r="JHP745" s="25"/>
      <c r="JHQ745" s="5"/>
      <c r="JHR745" s="92"/>
      <c r="JHY745" s="25"/>
      <c r="JHZ745" s="5"/>
      <c r="JIA745" s="92"/>
      <c r="JIH745" s="25"/>
      <c r="JII745" s="5"/>
      <c r="JIJ745" s="92"/>
      <c r="JIQ745" s="25"/>
      <c r="JIR745" s="5"/>
      <c r="JIS745" s="92"/>
      <c r="JIZ745" s="25"/>
      <c r="JJA745" s="5"/>
      <c r="JJB745" s="92"/>
      <c r="JJI745" s="25"/>
      <c r="JJJ745" s="5"/>
      <c r="JJK745" s="92"/>
      <c r="JJR745" s="25"/>
      <c r="JJS745" s="5"/>
      <c r="JJT745" s="92"/>
      <c r="JKA745" s="25"/>
      <c r="JKB745" s="5"/>
      <c r="JKC745" s="92"/>
      <c r="JKJ745" s="25"/>
      <c r="JKK745" s="5"/>
      <c r="JKL745" s="92"/>
      <c r="JKS745" s="25"/>
      <c r="JKT745" s="5"/>
      <c r="JKU745" s="92"/>
      <c r="JLB745" s="25"/>
      <c r="JLC745" s="5"/>
      <c r="JLD745" s="92"/>
      <c r="JLK745" s="25"/>
      <c r="JLL745" s="5"/>
      <c r="JLM745" s="92"/>
      <c r="JLT745" s="25"/>
      <c r="JLU745" s="5"/>
      <c r="JLV745" s="92"/>
      <c r="JMC745" s="25"/>
      <c r="JMD745" s="5"/>
      <c r="JME745" s="92"/>
      <c r="JML745" s="25"/>
      <c r="JMM745" s="5"/>
      <c r="JMN745" s="92"/>
      <c r="JMU745" s="25"/>
      <c r="JMV745" s="5"/>
      <c r="JMW745" s="92"/>
      <c r="JND745" s="25"/>
      <c r="JNE745" s="5"/>
      <c r="JNF745" s="92"/>
      <c r="JNM745" s="25"/>
      <c r="JNN745" s="5"/>
      <c r="JNO745" s="92"/>
      <c r="JNV745" s="25"/>
      <c r="JNW745" s="5"/>
      <c r="JNX745" s="92"/>
      <c r="JOE745" s="25"/>
      <c r="JOF745" s="5"/>
      <c r="JOG745" s="92"/>
      <c r="JON745" s="25"/>
      <c r="JOO745" s="5"/>
      <c r="JOP745" s="92"/>
      <c r="JOW745" s="25"/>
      <c r="JOX745" s="5"/>
      <c r="JOY745" s="92"/>
      <c r="JPF745" s="25"/>
      <c r="JPG745" s="5"/>
      <c r="JPH745" s="92"/>
      <c r="JPO745" s="25"/>
      <c r="JPP745" s="5"/>
      <c r="JPQ745" s="92"/>
      <c r="JPX745" s="25"/>
      <c r="JPY745" s="5"/>
      <c r="JPZ745" s="92"/>
      <c r="JQG745" s="25"/>
      <c r="JQH745" s="5"/>
      <c r="JQI745" s="92"/>
      <c r="JQP745" s="25"/>
      <c r="JQQ745" s="5"/>
      <c r="JQR745" s="92"/>
      <c r="JQY745" s="25"/>
      <c r="JQZ745" s="5"/>
      <c r="JRA745" s="92"/>
      <c r="JRH745" s="25"/>
      <c r="JRI745" s="5"/>
      <c r="JRJ745" s="92"/>
      <c r="JRQ745" s="25"/>
      <c r="JRR745" s="5"/>
      <c r="JRS745" s="92"/>
      <c r="JRZ745" s="25"/>
      <c r="JSA745" s="5"/>
      <c r="JSB745" s="92"/>
      <c r="JSI745" s="25"/>
      <c r="JSJ745" s="5"/>
      <c r="JSK745" s="92"/>
      <c r="JSR745" s="25"/>
      <c r="JSS745" s="5"/>
      <c r="JST745" s="92"/>
      <c r="JTA745" s="25"/>
      <c r="JTB745" s="5"/>
      <c r="JTC745" s="92"/>
      <c r="JTJ745" s="25"/>
      <c r="JTK745" s="5"/>
      <c r="JTL745" s="92"/>
      <c r="JTS745" s="25"/>
      <c r="JTT745" s="5"/>
      <c r="JTU745" s="92"/>
      <c r="JUB745" s="25"/>
      <c r="JUC745" s="5"/>
      <c r="JUD745" s="92"/>
      <c r="JUK745" s="25"/>
      <c r="JUL745" s="5"/>
      <c r="JUM745" s="92"/>
      <c r="JUT745" s="25"/>
      <c r="JUU745" s="5"/>
      <c r="JUV745" s="92"/>
      <c r="JVC745" s="25"/>
      <c r="JVD745" s="5"/>
      <c r="JVE745" s="92"/>
      <c r="JVL745" s="25"/>
      <c r="JVM745" s="5"/>
      <c r="JVN745" s="92"/>
      <c r="JVU745" s="25"/>
      <c r="JVV745" s="5"/>
      <c r="JVW745" s="92"/>
      <c r="JWD745" s="25"/>
      <c r="JWE745" s="5"/>
      <c r="JWF745" s="92"/>
      <c r="JWM745" s="25"/>
      <c r="JWN745" s="5"/>
      <c r="JWO745" s="92"/>
      <c r="JWV745" s="25"/>
      <c r="JWW745" s="5"/>
      <c r="JWX745" s="92"/>
      <c r="JXE745" s="25"/>
      <c r="JXF745" s="5"/>
      <c r="JXG745" s="92"/>
      <c r="JXN745" s="25"/>
      <c r="JXO745" s="5"/>
      <c r="JXP745" s="92"/>
      <c r="JXW745" s="25"/>
      <c r="JXX745" s="5"/>
      <c r="JXY745" s="92"/>
      <c r="JYF745" s="25"/>
      <c r="JYG745" s="5"/>
      <c r="JYH745" s="92"/>
      <c r="JYO745" s="25"/>
      <c r="JYP745" s="5"/>
      <c r="JYQ745" s="92"/>
      <c r="JYX745" s="25"/>
      <c r="JYY745" s="5"/>
      <c r="JYZ745" s="92"/>
      <c r="JZG745" s="25"/>
      <c r="JZH745" s="5"/>
      <c r="JZI745" s="92"/>
      <c r="JZP745" s="25"/>
      <c r="JZQ745" s="5"/>
      <c r="JZR745" s="92"/>
      <c r="JZY745" s="25"/>
      <c r="JZZ745" s="5"/>
      <c r="KAA745" s="92"/>
      <c r="KAH745" s="25"/>
      <c r="KAI745" s="5"/>
      <c r="KAJ745" s="92"/>
      <c r="KAQ745" s="25"/>
      <c r="KAR745" s="5"/>
      <c r="KAS745" s="92"/>
      <c r="KAZ745" s="25"/>
      <c r="KBA745" s="5"/>
      <c r="KBB745" s="92"/>
      <c r="KBI745" s="25"/>
      <c r="KBJ745" s="5"/>
      <c r="KBK745" s="92"/>
      <c r="KBR745" s="25"/>
      <c r="KBS745" s="5"/>
      <c r="KBT745" s="92"/>
      <c r="KCA745" s="25"/>
      <c r="KCB745" s="5"/>
      <c r="KCC745" s="92"/>
      <c r="KCJ745" s="25"/>
      <c r="KCK745" s="5"/>
      <c r="KCL745" s="92"/>
      <c r="KCS745" s="25"/>
      <c r="KCT745" s="5"/>
      <c r="KCU745" s="92"/>
      <c r="KDB745" s="25"/>
      <c r="KDC745" s="5"/>
      <c r="KDD745" s="92"/>
      <c r="KDK745" s="25"/>
      <c r="KDL745" s="5"/>
      <c r="KDM745" s="92"/>
      <c r="KDT745" s="25"/>
      <c r="KDU745" s="5"/>
      <c r="KDV745" s="92"/>
      <c r="KEC745" s="25"/>
      <c r="KED745" s="5"/>
      <c r="KEE745" s="92"/>
      <c r="KEL745" s="25"/>
      <c r="KEM745" s="5"/>
      <c r="KEN745" s="92"/>
      <c r="KEU745" s="25"/>
      <c r="KEV745" s="5"/>
      <c r="KEW745" s="92"/>
      <c r="KFD745" s="25"/>
      <c r="KFE745" s="5"/>
      <c r="KFF745" s="92"/>
      <c r="KFM745" s="25"/>
      <c r="KFN745" s="5"/>
      <c r="KFO745" s="92"/>
      <c r="KFV745" s="25"/>
      <c r="KFW745" s="5"/>
      <c r="KFX745" s="92"/>
      <c r="KGE745" s="25"/>
      <c r="KGF745" s="5"/>
      <c r="KGG745" s="92"/>
      <c r="KGN745" s="25"/>
      <c r="KGO745" s="5"/>
      <c r="KGP745" s="92"/>
      <c r="KGW745" s="25"/>
      <c r="KGX745" s="5"/>
      <c r="KGY745" s="92"/>
      <c r="KHF745" s="25"/>
      <c r="KHG745" s="5"/>
      <c r="KHH745" s="92"/>
      <c r="KHO745" s="25"/>
      <c r="KHP745" s="5"/>
      <c r="KHQ745" s="92"/>
      <c r="KHX745" s="25"/>
      <c r="KHY745" s="5"/>
      <c r="KHZ745" s="92"/>
      <c r="KIG745" s="25"/>
      <c r="KIH745" s="5"/>
      <c r="KII745" s="92"/>
      <c r="KIP745" s="25"/>
      <c r="KIQ745" s="5"/>
      <c r="KIR745" s="92"/>
      <c r="KIY745" s="25"/>
      <c r="KIZ745" s="5"/>
      <c r="KJA745" s="92"/>
      <c r="KJH745" s="25"/>
      <c r="KJI745" s="5"/>
      <c r="KJJ745" s="92"/>
      <c r="KJQ745" s="25"/>
      <c r="KJR745" s="5"/>
      <c r="KJS745" s="92"/>
      <c r="KJZ745" s="25"/>
      <c r="KKA745" s="5"/>
      <c r="KKB745" s="92"/>
      <c r="KKI745" s="25"/>
      <c r="KKJ745" s="5"/>
      <c r="KKK745" s="92"/>
      <c r="KKR745" s="25"/>
      <c r="KKS745" s="5"/>
      <c r="KKT745" s="92"/>
      <c r="KLA745" s="25"/>
      <c r="KLB745" s="5"/>
      <c r="KLC745" s="92"/>
      <c r="KLJ745" s="25"/>
      <c r="KLK745" s="5"/>
      <c r="KLL745" s="92"/>
      <c r="KLS745" s="25"/>
      <c r="KLT745" s="5"/>
      <c r="KLU745" s="92"/>
      <c r="KMB745" s="25"/>
      <c r="KMC745" s="5"/>
      <c r="KMD745" s="92"/>
      <c r="KMK745" s="25"/>
      <c r="KML745" s="5"/>
      <c r="KMM745" s="92"/>
      <c r="KMT745" s="25"/>
      <c r="KMU745" s="5"/>
      <c r="KMV745" s="92"/>
      <c r="KNC745" s="25"/>
      <c r="KND745" s="5"/>
      <c r="KNE745" s="92"/>
      <c r="KNL745" s="25"/>
      <c r="KNM745" s="5"/>
      <c r="KNN745" s="92"/>
      <c r="KNU745" s="25"/>
      <c r="KNV745" s="5"/>
      <c r="KNW745" s="92"/>
      <c r="KOD745" s="25"/>
      <c r="KOE745" s="5"/>
      <c r="KOF745" s="92"/>
      <c r="KOM745" s="25"/>
      <c r="KON745" s="5"/>
      <c r="KOO745" s="92"/>
      <c r="KOV745" s="25"/>
      <c r="KOW745" s="5"/>
      <c r="KOX745" s="92"/>
      <c r="KPE745" s="25"/>
      <c r="KPF745" s="5"/>
      <c r="KPG745" s="92"/>
      <c r="KPN745" s="25"/>
      <c r="KPO745" s="5"/>
      <c r="KPP745" s="92"/>
      <c r="KPW745" s="25"/>
      <c r="KPX745" s="5"/>
      <c r="KPY745" s="92"/>
      <c r="KQF745" s="25"/>
      <c r="KQG745" s="5"/>
      <c r="KQH745" s="92"/>
      <c r="KQO745" s="25"/>
      <c r="KQP745" s="5"/>
      <c r="KQQ745" s="92"/>
      <c r="KQX745" s="25"/>
      <c r="KQY745" s="5"/>
      <c r="KQZ745" s="92"/>
      <c r="KRG745" s="25"/>
      <c r="KRH745" s="5"/>
      <c r="KRI745" s="92"/>
      <c r="KRP745" s="25"/>
      <c r="KRQ745" s="5"/>
      <c r="KRR745" s="92"/>
      <c r="KRY745" s="25"/>
      <c r="KRZ745" s="5"/>
      <c r="KSA745" s="92"/>
      <c r="KSH745" s="25"/>
      <c r="KSI745" s="5"/>
      <c r="KSJ745" s="92"/>
      <c r="KSQ745" s="25"/>
      <c r="KSR745" s="5"/>
      <c r="KSS745" s="92"/>
      <c r="KSZ745" s="25"/>
      <c r="KTA745" s="5"/>
      <c r="KTB745" s="92"/>
      <c r="KTI745" s="25"/>
      <c r="KTJ745" s="5"/>
      <c r="KTK745" s="92"/>
      <c r="KTR745" s="25"/>
      <c r="KTS745" s="5"/>
      <c r="KTT745" s="92"/>
      <c r="KUA745" s="25"/>
      <c r="KUB745" s="5"/>
      <c r="KUC745" s="92"/>
      <c r="KUJ745" s="25"/>
      <c r="KUK745" s="5"/>
      <c r="KUL745" s="92"/>
      <c r="KUS745" s="25"/>
      <c r="KUT745" s="5"/>
      <c r="KUU745" s="92"/>
      <c r="KVB745" s="25"/>
      <c r="KVC745" s="5"/>
      <c r="KVD745" s="92"/>
      <c r="KVK745" s="25"/>
      <c r="KVL745" s="5"/>
      <c r="KVM745" s="92"/>
      <c r="KVT745" s="25"/>
      <c r="KVU745" s="5"/>
      <c r="KVV745" s="92"/>
      <c r="KWC745" s="25"/>
      <c r="KWD745" s="5"/>
      <c r="KWE745" s="92"/>
      <c r="KWL745" s="25"/>
      <c r="KWM745" s="5"/>
      <c r="KWN745" s="92"/>
      <c r="KWU745" s="25"/>
      <c r="KWV745" s="5"/>
      <c r="KWW745" s="92"/>
      <c r="KXD745" s="25"/>
      <c r="KXE745" s="5"/>
      <c r="KXF745" s="92"/>
      <c r="KXM745" s="25"/>
      <c r="KXN745" s="5"/>
      <c r="KXO745" s="92"/>
      <c r="KXV745" s="25"/>
      <c r="KXW745" s="5"/>
      <c r="KXX745" s="92"/>
      <c r="KYE745" s="25"/>
      <c r="KYF745" s="5"/>
      <c r="KYG745" s="92"/>
      <c r="KYN745" s="25"/>
      <c r="KYO745" s="5"/>
      <c r="KYP745" s="92"/>
      <c r="KYW745" s="25"/>
      <c r="KYX745" s="5"/>
      <c r="KYY745" s="92"/>
      <c r="KZF745" s="25"/>
      <c r="KZG745" s="5"/>
      <c r="KZH745" s="92"/>
      <c r="KZO745" s="25"/>
      <c r="KZP745" s="5"/>
      <c r="KZQ745" s="92"/>
      <c r="KZX745" s="25"/>
      <c r="KZY745" s="5"/>
      <c r="KZZ745" s="92"/>
      <c r="LAG745" s="25"/>
      <c r="LAH745" s="5"/>
      <c r="LAI745" s="92"/>
      <c r="LAP745" s="25"/>
      <c r="LAQ745" s="5"/>
      <c r="LAR745" s="92"/>
      <c r="LAY745" s="25"/>
      <c r="LAZ745" s="5"/>
      <c r="LBA745" s="92"/>
      <c r="LBH745" s="25"/>
      <c r="LBI745" s="5"/>
      <c r="LBJ745" s="92"/>
      <c r="LBQ745" s="25"/>
      <c r="LBR745" s="5"/>
      <c r="LBS745" s="92"/>
      <c r="LBZ745" s="25"/>
      <c r="LCA745" s="5"/>
      <c r="LCB745" s="92"/>
      <c r="LCI745" s="25"/>
      <c r="LCJ745" s="5"/>
      <c r="LCK745" s="92"/>
      <c r="LCR745" s="25"/>
      <c r="LCS745" s="5"/>
      <c r="LCT745" s="92"/>
      <c r="LDA745" s="25"/>
      <c r="LDB745" s="5"/>
      <c r="LDC745" s="92"/>
      <c r="LDJ745" s="25"/>
      <c r="LDK745" s="5"/>
      <c r="LDL745" s="92"/>
      <c r="LDS745" s="25"/>
      <c r="LDT745" s="5"/>
      <c r="LDU745" s="92"/>
      <c r="LEB745" s="25"/>
      <c r="LEC745" s="5"/>
      <c r="LED745" s="92"/>
      <c r="LEK745" s="25"/>
      <c r="LEL745" s="5"/>
      <c r="LEM745" s="92"/>
      <c r="LET745" s="25"/>
      <c r="LEU745" s="5"/>
      <c r="LEV745" s="92"/>
      <c r="LFC745" s="25"/>
      <c r="LFD745" s="5"/>
      <c r="LFE745" s="92"/>
      <c r="LFL745" s="25"/>
      <c r="LFM745" s="5"/>
      <c r="LFN745" s="92"/>
      <c r="LFU745" s="25"/>
      <c r="LFV745" s="5"/>
      <c r="LFW745" s="92"/>
      <c r="LGD745" s="25"/>
      <c r="LGE745" s="5"/>
      <c r="LGF745" s="92"/>
      <c r="LGM745" s="25"/>
      <c r="LGN745" s="5"/>
      <c r="LGO745" s="92"/>
      <c r="LGV745" s="25"/>
      <c r="LGW745" s="5"/>
      <c r="LGX745" s="92"/>
      <c r="LHE745" s="25"/>
      <c r="LHF745" s="5"/>
      <c r="LHG745" s="92"/>
      <c r="LHN745" s="25"/>
      <c r="LHO745" s="5"/>
      <c r="LHP745" s="92"/>
      <c r="LHW745" s="25"/>
      <c r="LHX745" s="5"/>
      <c r="LHY745" s="92"/>
      <c r="LIF745" s="25"/>
      <c r="LIG745" s="5"/>
      <c r="LIH745" s="92"/>
      <c r="LIO745" s="25"/>
      <c r="LIP745" s="5"/>
      <c r="LIQ745" s="92"/>
      <c r="LIX745" s="25"/>
      <c r="LIY745" s="5"/>
      <c r="LIZ745" s="92"/>
      <c r="LJG745" s="25"/>
      <c r="LJH745" s="5"/>
      <c r="LJI745" s="92"/>
      <c r="LJP745" s="25"/>
      <c r="LJQ745" s="5"/>
      <c r="LJR745" s="92"/>
      <c r="LJY745" s="25"/>
      <c r="LJZ745" s="5"/>
      <c r="LKA745" s="92"/>
      <c r="LKH745" s="25"/>
      <c r="LKI745" s="5"/>
      <c r="LKJ745" s="92"/>
      <c r="LKQ745" s="25"/>
      <c r="LKR745" s="5"/>
      <c r="LKS745" s="92"/>
      <c r="LKZ745" s="25"/>
      <c r="LLA745" s="5"/>
      <c r="LLB745" s="92"/>
      <c r="LLI745" s="25"/>
      <c r="LLJ745" s="5"/>
      <c r="LLK745" s="92"/>
      <c r="LLR745" s="25"/>
      <c r="LLS745" s="5"/>
      <c r="LLT745" s="92"/>
      <c r="LMA745" s="25"/>
      <c r="LMB745" s="5"/>
      <c r="LMC745" s="92"/>
      <c r="LMJ745" s="25"/>
      <c r="LMK745" s="5"/>
      <c r="LML745" s="92"/>
      <c r="LMS745" s="25"/>
      <c r="LMT745" s="5"/>
      <c r="LMU745" s="92"/>
      <c r="LNB745" s="25"/>
      <c r="LNC745" s="5"/>
      <c r="LND745" s="92"/>
      <c r="LNK745" s="25"/>
      <c r="LNL745" s="5"/>
      <c r="LNM745" s="92"/>
      <c r="LNT745" s="25"/>
      <c r="LNU745" s="5"/>
      <c r="LNV745" s="92"/>
      <c r="LOC745" s="25"/>
      <c r="LOD745" s="5"/>
      <c r="LOE745" s="92"/>
      <c r="LOL745" s="25"/>
      <c r="LOM745" s="5"/>
      <c r="LON745" s="92"/>
      <c r="LOU745" s="25"/>
      <c r="LOV745" s="5"/>
      <c r="LOW745" s="92"/>
      <c r="LPD745" s="25"/>
      <c r="LPE745" s="5"/>
      <c r="LPF745" s="92"/>
      <c r="LPM745" s="25"/>
      <c r="LPN745" s="5"/>
      <c r="LPO745" s="92"/>
      <c r="LPV745" s="25"/>
      <c r="LPW745" s="5"/>
      <c r="LPX745" s="92"/>
      <c r="LQE745" s="25"/>
      <c r="LQF745" s="5"/>
      <c r="LQG745" s="92"/>
      <c r="LQN745" s="25"/>
      <c r="LQO745" s="5"/>
      <c r="LQP745" s="92"/>
      <c r="LQW745" s="25"/>
      <c r="LQX745" s="5"/>
      <c r="LQY745" s="92"/>
      <c r="LRF745" s="25"/>
      <c r="LRG745" s="5"/>
      <c r="LRH745" s="92"/>
      <c r="LRO745" s="25"/>
      <c r="LRP745" s="5"/>
      <c r="LRQ745" s="92"/>
      <c r="LRX745" s="25"/>
      <c r="LRY745" s="5"/>
      <c r="LRZ745" s="92"/>
      <c r="LSG745" s="25"/>
      <c r="LSH745" s="5"/>
      <c r="LSI745" s="92"/>
      <c r="LSP745" s="25"/>
      <c r="LSQ745" s="5"/>
      <c r="LSR745" s="92"/>
      <c r="LSY745" s="25"/>
      <c r="LSZ745" s="5"/>
      <c r="LTA745" s="92"/>
      <c r="LTH745" s="25"/>
      <c r="LTI745" s="5"/>
      <c r="LTJ745" s="92"/>
      <c r="LTQ745" s="25"/>
      <c r="LTR745" s="5"/>
      <c r="LTS745" s="92"/>
      <c r="LTZ745" s="25"/>
      <c r="LUA745" s="5"/>
      <c r="LUB745" s="92"/>
      <c r="LUI745" s="25"/>
      <c r="LUJ745" s="5"/>
      <c r="LUK745" s="92"/>
      <c r="LUR745" s="25"/>
      <c r="LUS745" s="5"/>
      <c r="LUT745" s="92"/>
      <c r="LVA745" s="25"/>
      <c r="LVB745" s="5"/>
      <c r="LVC745" s="92"/>
      <c r="LVJ745" s="25"/>
      <c r="LVK745" s="5"/>
      <c r="LVL745" s="92"/>
      <c r="LVS745" s="25"/>
      <c r="LVT745" s="5"/>
      <c r="LVU745" s="92"/>
      <c r="LWB745" s="25"/>
      <c r="LWC745" s="5"/>
      <c r="LWD745" s="92"/>
      <c r="LWK745" s="25"/>
      <c r="LWL745" s="5"/>
      <c r="LWM745" s="92"/>
      <c r="LWT745" s="25"/>
      <c r="LWU745" s="5"/>
      <c r="LWV745" s="92"/>
      <c r="LXC745" s="25"/>
      <c r="LXD745" s="5"/>
      <c r="LXE745" s="92"/>
      <c r="LXL745" s="25"/>
      <c r="LXM745" s="5"/>
      <c r="LXN745" s="92"/>
      <c r="LXU745" s="25"/>
      <c r="LXV745" s="5"/>
      <c r="LXW745" s="92"/>
      <c r="LYD745" s="25"/>
      <c r="LYE745" s="5"/>
      <c r="LYF745" s="92"/>
      <c r="LYM745" s="25"/>
      <c r="LYN745" s="5"/>
      <c r="LYO745" s="92"/>
      <c r="LYV745" s="25"/>
      <c r="LYW745" s="5"/>
      <c r="LYX745" s="92"/>
      <c r="LZE745" s="25"/>
      <c r="LZF745" s="5"/>
      <c r="LZG745" s="92"/>
      <c r="LZN745" s="25"/>
      <c r="LZO745" s="5"/>
      <c r="LZP745" s="92"/>
      <c r="LZW745" s="25"/>
      <c r="LZX745" s="5"/>
      <c r="LZY745" s="92"/>
      <c r="MAF745" s="25"/>
      <c r="MAG745" s="5"/>
      <c r="MAH745" s="92"/>
      <c r="MAO745" s="25"/>
      <c r="MAP745" s="5"/>
      <c r="MAQ745" s="92"/>
      <c r="MAX745" s="25"/>
      <c r="MAY745" s="5"/>
      <c r="MAZ745" s="92"/>
      <c r="MBG745" s="25"/>
      <c r="MBH745" s="5"/>
      <c r="MBI745" s="92"/>
      <c r="MBP745" s="25"/>
      <c r="MBQ745" s="5"/>
      <c r="MBR745" s="92"/>
      <c r="MBY745" s="25"/>
      <c r="MBZ745" s="5"/>
      <c r="MCA745" s="92"/>
      <c r="MCH745" s="25"/>
      <c r="MCI745" s="5"/>
      <c r="MCJ745" s="92"/>
      <c r="MCQ745" s="25"/>
      <c r="MCR745" s="5"/>
      <c r="MCS745" s="92"/>
      <c r="MCZ745" s="25"/>
      <c r="MDA745" s="5"/>
      <c r="MDB745" s="92"/>
      <c r="MDI745" s="25"/>
      <c r="MDJ745" s="5"/>
      <c r="MDK745" s="92"/>
      <c r="MDR745" s="25"/>
      <c r="MDS745" s="5"/>
      <c r="MDT745" s="92"/>
      <c r="MEA745" s="25"/>
      <c r="MEB745" s="5"/>
      <c r="MEC745" s="92"/>
      <c r="MEJ745" s="25"/>
      <c r="MEK745" s="5"/>
      <c r="MEL745" s="92"/>
      <c r="MES745" s="25"/>
      <c r="MET745" s="5"/>
      <c r="MEU745" s="92"/>
      <c r="MFB745" s="25"/>
      <c r="MFC745" s="5"/>
      <c r="MFD745" s="92"/>
      <c r="MFK745" s="25"/>
      <c r="MFL745" s="5"/>
      <c r="MFM745" s="92"/>
      <c r="MFT745" s="25"/>
      <c r="MFU745" s="5"/>
      <c r="MFV745" s="92"/>
      <c r="MGC745" s="25"/>
      <c r="MGD745" s="5"/>
      <c r="MGE745" s="92"/>
      <c r="MGL745" s="25"/>
      <c r="MGM745" s="5"/>
      <c r="MGN745" s="92"/>
      <c r="MGU745" s="25"/>
      <c r="MGV745" s="5"/>
      <c r="MGW745" s="92"/>
      <c r="MHD745" s="25"/>
      <c r="MHE745" s="5"/>
      <c r="MHF745" s="92"/>
      <c r="MHM745" s="25"/>
      <c r="MHN745" s="5"/>
      <c r="MHO745" s="92"/>
      <c r="MHV745" s="25"/>
      <c r="MHW745" s="5"/>
      <c r="MHX745" s="92"/>
      <c r="MIE745" s="25"/>
      <c r="MIF745" s="5"/>
      <c r="MIG745" s="92"/>
      <c r="MIN745" s="25"/>
      <c r="MIO745" s="5"/>
      <c r="MIP745" s="92"/>
      <c r="MIW745" s="25"/>
      <c r="MIX745" s="5"/>
      <c r="MIY745" s="92"/>
      <c r="MJF745" s="25"/>
      <c r="MJG745" s="5"/>
      <c r="MJH745" s="92"/>
      <c r="MJO745" s="25"/>
      <c r="MJP745" s="5"/>
      <c r="MJQ745" s="92"/>
      <c r="MJX745" s="25"/>
      <c r="MJY745" s="5"/>
      <c r="MJZ745" s="92"/>
      <c r="MKG745" s="25"/>
      <c r="MKH745" s="5"/>
      <c r="MKI745" s="92"/>
      <c r="MKP745" s="25"/>
      <c r="MKQ745" s="5"/>
      <c r="MKR745" s="92"/>
      <c r="MKY745" s="25"/>
      <c r="MKZ745" s="5"/>
      <c r="MLA745" s="92"/>
      <c r="MLH745" s="25"/>
      <c r="MLI745" s="5"/>
      <c r="MLJ745" s="92"/>
      <c r="MLQ745" s="25"/>
      <c r="MLR745" s="5"/>
      <c r="MLS745" s="92"/>
      <c r="MLZ745" s="25"/>
      <c r="MMA745" s="5"/>
      <c r="MMB745" s="92"/>
      <c r="MMI745" s="25"/>
      <c r="MMJ745" s="5"/>
      <c r="MMK745" s="92"/>
      <c r="MMR745" s="25"/>
      <c r="MMS745" s="5"/>
      <c r="MMT745" s="92"/>
      <c r="MNA745" s="25"/>
      <c r="MNB745" s="5"/>
      <c r="MNC745" s="92"/>
      <c r="MNJ745" s="25"/>
      <c r="MNK745" s="5"/>
      <c r="MNL745" s="92"/>
      <c r="MNS745" s="25"/>
      <c r="MNT745" s="5"/>
      <c r="MNU745" s="92"/>
      <c r="MOB745" s="25"/>
      <c r="MOC745" s="5"/>
      <c r="MOD745" s="92"/>
      <c r="MOK745" s="25"/>
      <c r="MOL745" s="5"/>
      <c r="MOM745" s="92"/>
      <c r="MOT745" s="25"/>
      <c r="MOU745" s="5"/>
      <c r="MOV745" s="92"/>
      <c r="MPC745" s="25"/>
      <c r="MPD745" s="5"/>
      <c r="MPE745" s="92"/>
      <c r="MPL745" s="25"/>
      <c r="MPM745" s="5"/>
      <c r="MPN745" s="92"/>
      <c r="MPU745" s="25"/>
      <c r="MPV745" s="5"/>
      <c r="MPW745" s="92"/>
      <c r="MQD745" s="25"/>
      <c r="MQE745" s="5"/>
      <c r="MQF745" s="92"/>
      <c r="MQM745" s="25"/>
      <c r="MQN745" s="5"/>
      <c r="MQO745" s="92"/>
      <c r="MQV745" s="25"/>
      <c r="MQW745" s="5"/>
      <c r="MQX745" s="92"/>
      <c r="MRE745" s="25"/>
      <c r="MRF745" s="5"/>
      <c r="MRG745" s="92"/>
      <c r="MRN745" s="25"/>
      <c r="MRO745" s="5"/>
      <c r="MRP745" s="92"/>
      <c r="MRW745" s="25"/>
      <c r="MRX745" s="5"/>
      <c r="MRY745" s="92"/>
      <c r="MSF745" s="25"/>
      <c r="MSG745" s="5"/>
      <c r="MSH745" s="92"/>
      <c r="MSO745" s="25"/>
      <c r="MSP745" s="5"/>
      <c r="MSQ745" s="92"/>
      <c r="MSX745" s="25"/>
      <c r="MSY745" s="5"/>
      <c r="MSZ745" s="92"/>
      <c r="MTG745" s="25"/>
      <c r="MTH745" s="5"/>
      <c r="MTI745" s="92"/>
      <c r="MTP745" s="25"/>
      <c r="MTQ745" s="5"/>
      <c r="MTR745" s="92"/>
      <c r="MTY745" s="25"/>
      <c r="MTZ745" s="5"/>
      <c r="MUA745" s="92"/>
      <c r="MUH745" s="25"/>
      <c r="MUI745" s="5"/>
      <c r="MUJ745" s="92"/>
      <c r="MUQ745" s="25"/>
      <c r="MUR745" s="5"/>
      <c r="MUS745" s="92"/>
      <c r="MUZ745" s="25"/>
      <c r="MVA745" s="5"/>
      <c r="MVB745" s="92"/>
      <c r="MVI745" s="25"/>
      <c r="MVJ745" s="5"/>
      <c r="MVK745" s="92"/>
      <c r="MVR745" s="25"/>
      <c r="MVS745" s="5"/>
      <c r="MVT745" s="92"/>
      <c r="MWA745" s="25"/>
      <c r="MWB745" s="5"/>
      <c r="MWC745" s="92"/>
      <c r="MWJ745" s="25"/>
      <c r="MWK745" s="5"/>
      <c r="MWL745" s="92"/>
      <c r="MWS745" s="25"/>
      <c r="MWT745" s="5"/>
      <c r="MWU745" s="92"/>
      <c r="MXB745" s="25"/>
      <c r="MXC745" s="5"/>
      <c r="MXD745" s="92"/>
      <c r="MXK745" s="25"/>
      <c r="MXL745" s="5"/>
      <c r="MXM745" s="92"/>
      <c r="MXT745" s="25"/>
      <c r="MXU745" s="5"/>
      <c r="MXV745" s="92"/>
      <c r="MYC745" s="25"/>
      <c r="MYD745" s="5"/>
      <c r="MYE745" s="92"/>
      <c r="MYL745" s="25"/>
      <c r="MYM745" s="5"/>
      <c r="MYN745" s="92"/>
      <c r="MYU745" s="25"/>
      <c r="MYV745" s="5"/>
      <c r="MYW745" s="92"/>
      <c r="MZD745" s="25"/>
      <c r="MZE745" s="5"/>
      <c r="MZF745" s="92"/>
      <c r="MZM745" s="25"/>
      <c r="MZN745" s="5"/>
      <c r="MZO745" s="92"/>
      <c r="MZV745" s="25"/>
      <c r="MZW745" s="5"/>
      <c r="MZX745" s="92"/>
      <c r="NAE745" s="25"/>
      <c r="NAF745" s="5"/>
      <c r="NAG745" s="92"/>
      <c r="NAN745" s="25"/>
      <c r="NAO745" s="5"/>
      <c r="NAP745" s="92"/>
      <c r="NAW745" s="25"/>
      <c r="NAX745" s="5"/>
      <c r="NAY745" s="92"/>
      <c r="NBF745" s="25"/>
      <c r="NBG745" s="5"/>
      <c r="NBH745" s="92"/>
      <c r="NBO745" s="25"/>
      <c r="NBP745" s="5"/>
      <c r="NBQ745" s="92"/>
      <c r="NBX745" s="25"/>
      <c r="NBY745" s="5"/>
      <c r="NBZ745" s="92"/>
      <c r="NCG745" s="25"/>
      <c r="NCH745" s="5"/>
      <c r="NCI745" s="92"/>
      <c r="NCP745" s="25"/>
      <c r="NCQ745" s="5"/>
      <c r="NCR745" s="92"/>
      <c r="NCY745" s="25"/>
      <c r="NCZ745" s="5"/>
      <c r="NDA745" s="92"/>
      <c r="NDH745" s="25"/>
      <c r="NDI745" s="5"/>
      <c r="NDJ745" s="92"/>
      <c r="NDQ745" s="25"/>
      <c r="NDR745" s="5"/>
      <c r="NDS745" s="92"/>
      <c r="NDZ745" s="25"/>
      <c r="NEA745" s="5"/>
      <c r="NEB745" s="92"/>
      <c r="NEI745" s="25"/>
      <c r="NEJ745" s="5"/>
      <c r="NEK745" s="92"/>
      <c r="NER745" s="25"/>
      <c r="NES745" s="5"/>
      <c r="NET745" s="92"/>
      <c r="NFA745" s="25"/>
      <c r="NFB745" s="5"/>
      <c r="NFC745" s="92"/>
      <c r="NFJ745" s="25"/>
      <c r="NFK745" s="5"/>
      <c r="NFL745" s="92"/>
      <c r="NFS745" s="25"/>
      <c r="NFT745" s="5"/>
      <c r="NFU745" s="92"/>
      <c r="NGB745" s="25"/>
      <c r="NGC745" s="5"/>
      <c r="NGD745" s="92"/>
      <c r="NGK745" s="25"/>
      <c r="NGL745" s="5"/>
      <c r="NGM745" s="92"/>
      <c r="NGT745" s="25"/>
      <c r="NGU745" s="5"/>
      <c r="NGV745" s="92"/>
      <c r="NHC745" s="25"/>
      <c r="NHD745" s="5"/>
      <c r="NHE745" s="92"/>
      <c r="NHL745" s="25"/>
      <c r="NHM745" s="5"/>
      <c r="NHN745" s="92"/>
      <c r="NHU745" s="25"/>
      <c r="NHV745" s="5"/>
      <c r="NHW745" s="92"/>
      <c r="NID745" s="25"/>
      <c r="NIE745" s="5"/>
      <c r="NIF745" s="92"/>
      <c r="NIM745" s="25"/>
      <c r="NIN745" s="5"/>
      <c r="NIO745" s="92"/>
      <c r="NIV745" s="25"/>
      <c r="NIW745" s="5"/>
      <c r="NIX745" s="92"/>
      <c r="NJE745" s="25"/>
      <c r="NJF745" s="5"/>
      <c r="NJG745" s="92"/>
      <c r="NJN745" s="25"/>
      <c r="NJO745" s="5"/>
      <c r="NJP745" s="92"/>
      <c r="NJW745" s="25"/>
      <c r="NJX745" s="5"/>
      <c r="NJY745" s="92"/>
      <c r="NKF745" s="25"/>
      <c r="NKG745" s="5"/>
      <c r="NKH745" s="92"/>
      <c r="NKO745" s="25"/>
      <c r="NKP745" s="5"/>
      <c r="NKQ745" s="92"/>
      <c r="NKX745" s="25"/>
      <c r="NKY745" s="5"/>
      <c r="NKZ745" s="92"/>
      <c r="NLG745" s="25"/>
      <c r="NLH745" s="5"/>
      <c r="NLI745" s="92"/>
      <c r="NLP745" s="25"/>
      <c r="NLQ745" s="5"/>
      <c r="NLR745" s="92"/>
      <c r="NLY745" s="25"/>
      <c r="NLZ745" s="5"/>
      <c r="NMA745" s="92"/>
      <c r="NMH745" s="25"/>
      <c r="NMI745" s="5"/>
      <c r="NMJ745" s="92"/>
      <c r="NMQ745" s="25"/>
      <c r="NMR745" s="5"/>
      <c r="NMS745" s="92"/>
      <c r="NMZ745" s="25"/>
      <c r="NNA745" s="5"/>
      <c r="NNB745" s="92"/>
      <c r="NNI745" s="25"/>
      <c r="NNJ745" s="5"/>
      <c r="NNK745" s="92"/>
      <c r="NNR745" s="25"/>
      <c r="NNS745" s="5"/>
      <c r="NNT745" s="92"/>
      <c r="NOA745" s="25"/>
      <c r="NOB745" s="5"/>
      <c r="NOC745" s="92"/>
      <c r="NOJ745" s="25"/>
      <c r="NOK745" s="5"/>
      <c r="NOL745" s="92"/>
      <c r="NOS745" s="25"/>
      <c r="NOT745" s="5"/>
      <c r="NOU745" s="92"/>
      <c r="NPB745" s="25"/>
      <c r="NPC745" s="5"/>
      <c r="NPD745" s="92"/>
      <c r="NPK745" s="25"/>
      <c r="NPL745" s="5"/>
      <c r="NPM745" s="92"/>
      <c r="NPT745" s="25"/>
      <c r="NPU745" s="5"/>
      <c r="NPV745" s="92"/>
      <c r="NQC745" s="25"/>
      <c r="NQD745" s="5"/>
      <c r="NQE745" s="92"/>
      <c r="NQL745" s="25"/>
      <c r="NQM745" s="5"/>
      <c r="NQN745" s="92"/>
      <c r="NQU745" s="25"/>
      <c r="NQV745" s="5"/>
      <c r="NQW745" s="92"/>
      <c r="NRD745" s="25"/>
      <c r="NRE745" s="5"/>
      <c r="NRF745" s="92"/>
      <c r="NRM745" s="25"/>
      <c r="NRN745" s="5"/>
      <c r="NRO745" s="92"/>
      <c r="NRV745" s="25"/>
      <c r="NRW745" s="5"/>
      <c r="NRX745" s="92"/>
      <c r="NSE745" s="25"/>
      <c r="NSF745" s="5"/>
      <c r="NSG745" s="92"/>
      <c r="NSN745" s="25"/>
      <c r="NSO745" s="5"/>
      <c r="NSP745" s="92"/>
      <c r="NSW745" s="25"/>
      <c r="NSX745" s="5"/>
      <c r="NSY745" s="92"/>
      <c r="NTF745" s="25"/>
      <c r="NTG745" s="5"/>
      <c r="NTH745" s="92"/>
      <c r="NTO745" s="25"/>
      <c r="NTP745" s="5"/>
      <c r="NTQ745" s="92"/>
      <c r="NTX745" s="25"/>
      <c r="NTY745" s="5"/>
      <c r="NTZ745" s="92"/>
      <c r="NUG745" s="25"/>
      <c r="NUH745" s="5"/>
      <c r="NUI745" s="92"/>
      <c r="NUP745" s="25"/>
      <c r="NUQ745" s="5"/>
      <c r="NUR745" s="92"/>
      <c r="NUY745" s="25"/>
      <c r="NUZ745" s="5"/>
      <c r="NVA745" s="92"/>
      <c r="NVH745" s="25"/>
      <c r="NVI745" s="5"/>
      <c r="NVJ745" s="92"/>
      <c r="NVQ745" s="25"/>
      <c r="NVR745" s="5"/>
      <c r="NVS745" s="92"/>
      <c r="NVZ745" s="25"/>
      <c r="NWA745" s="5"/>
      <c r="NWB745" s="92"/>
      <c r="NWI745" s="25"/>
      <c r="NWJ745" s="5"/>
      <c r="NWK745" s="92"/>
      <c r="NWR745" s="25"/>
      <c r="NWS745" s="5"/>
      <c r="NWT745" s="92"/>
      <c r="NXA745" s="25"/>
      <c r="NXB745" s="5"/>
      <c r="NXC745" s="92"/>
      <c r="NXJ745" s="25"/>
      <c r="NXK745" s="5"/>
      <c r="NXL745" s="92"/>
      <c r="NXS745" s="25"/>
      <c r="NXT745" s="5"/>
      <c r="NXU745" s="92"/>
      <c r="NYB745" s="25"/>
      <c r="NYC745" s="5"/>
      <c r="NYD745" s="92"/>
      <c r="NYK745" s="25"/>
      <c r="NYL745" s="5"/>
      <c r="NYM745" s="92"/>
      <c r="NYT745" s="25"/>
      <c r="NYU745" s="5"/>
      <c r="NYV745" s="92"/>
      <c r="NZC745" s="25"/>
      <c r="NZD745" s="5"/>
      <c r="NZE745" s="92"/>
      <c r="NZL745" s="25"/>
      <c r="NZM745" s="5"/>
      <c r="NZN745" s="92"/>
      <c r="NZU745" s="25"/>
      <c r="NZV745" s="5"/>
      <c r="NZW745" s="92"/>
      <c r="OAD745" s="25"/>
      <c r="OAE745" s="5"/>
      <c r="OAF745" s="92"/>
      <c r="OAM745" s="25"/>
      <c r="OAN745" s="5"/>
      <c r="OAO745" s="92"/>
      <c r="OAV745" s="25"/>
      <c r="OAW745" s="5"/>
      <c r="OAX745" s="92"/>
      <c r="OBE745" s="25"/>
      <c r="OBF745" s="5"/>
      <c r="OBG745" s="92"/>
      <c r="OBN745" s="25"/>
      <c r="OBO745" s="5"/>
      <c r="OBP745" s="92"/>
      <c r="OBW745" s="25"/>
      <c r="OBX745" s="5"/>
      <c r="OBY745" s="92"/>
      <c r="OCF745" s="25"/>
      <c r="OCG745" s="5"/>
      <c r="OCH745" s="92"/>
      <c r="OCO745" s="25"/>
      <c r="OCP745" s="5"/>
      <c r="OCQ745" s="92"/>
      <c r="OCX745" s="25"/>
      <c r="OCY745" s="5"/>
      <c r="OCZ745" s="92"/>
      <c r="ODG745" s="25"/>
      <c r="ODH745" s="5"/>
      <c r="ODI745" s="92"/>
      <c r="ODP745" s="25"/>
      <c r="ODQ745" s="5"/>
      <c r="ODR745" s="92"/>
      <c r="ODY745" s="25"/>
      <c r="ODZ745" s="5"/>
      <c r="OEA745" s="92"/>
      <c r="OEH745" s="25"/>
      <c r="OEI745" s="5"/>
      <c r="OEJ745" s="92"/>
      <c r="OEQ745" s="25"/>
      <c r="OER745" s="5"/>
      <c r="OES745" s="92"/>
      <c r="OEZ745" s="25"/>
      <c r="OFA745" s="5"/>
      <c r="OFB745" s="92"/>
      <c r="OFI745" s="25"/>
      <c r="OFJ745" s="5"/>
      <c r="OFK745" s="92"/>
      <c r="OFR745" s="25"/>
      <c r="OFS745" s="5"/>
      <c r="OFT745" s="92"/>
      <c r="OGA745" s="25"/>
      <c r="OGB745" s="5"/>
      <c r="OGC745" s="92"/>
      <c r="OGJ745" s="25"/>
      <c r="OGK745" s="5"/>
      <c r="OGL745" s="92"/>
      <c r="OGS745" s="25"/>
      <c r="OGT745" s="5"/>
      <c r="OGU745" s="92"/>
      <c r="OHB745" s="25"/>
      <c r="OHC745" s="5"/>
      <c r="OHD745" s="92"/>
      <c r="OHK745" s="25"/>
      <c r="OHL745" s="5"/>
      <c r="OHM745" s="92"/>
      <c r="OHT745" s="25"/>
      <c r="OHU745" s="5"/>
      <c r="OHV745" s="92"/>
      <c r="OIC745" s="25"/>
      <c r="OID745" s="5"/>
      <c r="OIE745" s="92"/>
      <c r="OIL745" s="25"/>
      <c r="OIM745" s="5"/>
      <c r="OIN745" s="92"/>
      <c r="OIU745" s="25"/>
      <c r="OIV745" s="5"/>
      <c r="OIW745" s="92"/>
      <c r="OJD745" s="25"/>
      <c r="OJE745" s="5"/>
      <c r="OJF745" s="92"/>
      <c r="OJM745" s="25"/>
      <c r="OJN745" s="5"/>
      <c r="OJO745" s="92"/>
      <c r="OJV745" s="25"/>
      <c r="OJW745" s="5"/>
      <c r="OJX745" s="92"/>
      <c r="OKE745" s="25"/>
      <c r="OKF745" s="5"/>
      <c r="OKG745" s="92"/>
      <c r="OKN745" s="25"/>
      <c r="OKO745" s="5"/>
      <c r="OKP745" s="92"/>
      <c r="OKW745" s="25"/>
      <c r="OKX745" s="5"/>
      <c r="OKY745" s="92"/>
      <c r="OLF745" s="25"/>
      <c r="OLG745" s="5"/>
      <c r="OLH745" s="92"/>
      <c r="OLO745" s="25"/>
      <c r="OLP745" s="5"/>
      <c r="OLQ745" s="92"/>
      <c r="OLX745" s="25"/>
      <c r="OLY745" s="5"/>
      <c r="OLZ745" s="92"/>
      <c r="OMG745" s="25"/>
      <c r="OMH745" s="5"/>
      <c r="OMI745" s="92"/>
      <c r="OMP745" s="25"/>
      <c r="OMQ745" s="5"/>
      <c r="OMR745" s="92"/>
      <c r="OMY745" s="25"/>
      <c r="OMZ745" s="5"/>
      <c r="ONA745" s="92"/>
      <c r="ONH745" s="25"/>
      <c r="ONI745" s="5"/>
      <c r="ONJ745" s="92"/>
      <c r="ONQ745" s="25"/>
      <c r="ONR745" s="5"/>
      <c r="ONS745" s="92"/>
      <c r="ONZ745" s="25"/>
      <c r="OOA745" s="5"/>
      <c r="OOB745" s="92"/>
      <c r="OOI745" s="25"/>
      <c r="OOJ745" s="5"/>
      <c r="OOK745" s="92"/>
      <c r="OOR745" s="25"/>
      <c r="OOS745" s="5"/>
      <c r="OOT745" s="92"/>
      <c r="OPA745" s="25"/>
      <c r="OPB745" s="5"/>
      <c r="OPC745" s="92"/>
      <c r="OPJ745" s="25"/>
      <c r="OPK745" s="5"/>
      <c r="OPL745" s="92"/>
      <c r="OPS745" s="25"/>
      <c r="OPT745" s="5"/>
      <c r="OPU745" s="92"/>
      <c r="OQB745" s="25"/>
      <c r="OQC745" s="5"/>
      <c r="OQD745" s="92"/>
      <c r="OQK745" s="25"/>
      <c r="OQL745" s="5"/>
      <c r="OQM745" s="92"/>
      <c r="OQT745" s="25"/>
      <c r="OQU745" s="5"/>
      <c r="OQV745" s="92"/>
      <c r="ORC745" s="25"/>
      <c r="ORD745" s="5"/>
      <c r="ORE745" s="92"/>
      <c r="ORL745" s="25"/>
      <c r="ORM745" s="5"/>
      <c r="ORN745" s="92"/>
      <c r="ORU745" s="25"/>
      <c r="ORV745" s="5"/>
      <c r="ORW745" s="92"/>
      <c r="OSD745" s="25"/>
      <c r="OSE745" s="5"/>
      <c r="OSF745" s="92"/>
      <c r="OSM745" s="25"/>
      <c r="OSN745" s="5"/>
      <c r="OSO745" s="92"/>
      <c r="OSV745" s="25"/>
      <c r="OSW745" s="5"/>
      <c r="OSX745" s="92"/>
      <c r="OTE745" s="25"/>
      <c r="OTF745" s="5"/>
      <c r="OTG745" s="92"/>
      <c r="OTN745" s="25"/>
      <c r="OTO745" s="5"/>
      <c r="OTP745" s="92"/>
      <c r="OTW745" s="25"/>
      <c r="OTX745" s="5"/>
      <c r="OTY745" s="92"/>
      <c r="OUF745" s="25"/>
      <c r="OUG745" s="5"/>
      <c r="OUH745" s="92"/>
      <c r="OUO745" s="25"/>
      <c r="OUP745" s="5"/>
      <c r="OUQ745" s="92"/>
      <c r="OUX745" s="25"/>
      <c r="OUY745" s="5"/>
      <c r="OUZ745" s="92"/>
      <c r="OVG745" s="25"/>
      <c r="OVH745" s="5"/>
      <c r="OVI745" s="92"/>
      <c r="OVP745" s="25"/>
      <c r="OVQ745" s="5"/>
      <c r="OVR745" s="92"/>
      <c r="OVY745" s="25"/>
      <c r="OVZ745" s="5"/>
      <c r="OWA745" s="92"/>
      <c r="OWH745" s="25"/>
      <c r="OWI745" s="5"/>
      <c r="OWJ745" s="92"/>
      <c r="OWQ745" s="25"/>
      <c r="OWR745" s="5"/>
      <c r="OWS745" s="92"/>
      <c r="OWZ745" s="25"/>
      <c r="OXA745" s="5"/>
      <c r="OXB745" s="92"/>
      <c r="OXI745" s="25"/>
      <c r="OXJ745" s="5"/>
      <c r="OXK745" s="92"/>
      <c r="OXR745" s="25"/>
      <c r="OXS745" s="5"/>
      <c r="OXT745" s="92"/>
      <c r="OYA745" s="25"/>
      <c r="OYB745" s="5"/>
      <c r="OYC745" s="92"/>
      <c r="OYJ745" s="25"/>
      <c r="OYK745" s="5"/>
      <c r="OYL745" s="92"/>
      <c r="OYS745" s="25"/>
      <c r="OYT745" s="5"/>
      <c r="OYU745" s="92"/>
      <c r="OZB745" s="25"/>
      <c r="OZC745" s="5"/>
      <c r="OZD745" s="92"/>
      <c r="OZK745" s="25"/>
      <c r="OZL745" s="5"/>
      <c r="OZM745" s="92"/>
      <c r="OZT745" s="25"/>
      <c r="OZU745" s="5"/>
      <c r="OZV745" s="92"/>
      <c r="PAC745" s="25"/>
      <c r="PAD745" s="5"/>
      <c r="PAE745" s="92"/>
      <c r="PAL745" s="25"/>
      <c r="PAM745" s="5"/>
      <c r="PAN745" s="92"/>
      <c r="PAU745" s="25"/>
      <c r="PAV745" s="5"/>
      <c r="PAW745" s="92"/>
      <c r="PBD745" s="25"/>
      <c r="PBE745" s="5"/>
      <c r="PBF745" s="92"/>
      <c r="PBM745" s="25"/>
      <c r="PBN745" s="5"/>
      <c r="PBO745" s="92"/>
      <c r="PBV745" s="25"/>
      <c r="PBW745" s="5"/>
      <c r="PBX745" s="92"/>
      <c r="PCE745" s="25"/>
      <c r="PCF745" s="5"/>
      <c r="PCG745" s="92"/>
      <c r="PCN745" s="25"/>
      <c r="PCO745" s="5"/>
      <c r="PCP745" s="92"/>
      <c r="PCW745" s="25"/>
      <c r="PCX745" s="5"/>
      <c r="PCY745" s="92"/>
      <c r="PDF745" s="25"/>
      <c r="PDG745" s="5"/>
      <c r="PDH745" s="92"/>
      <c r="PDO745" s="25"/>
      <c r="PDP745" s="5"/>
      <c r="PDQ745" s="92"/>
      <c r="PDX745" s="25"/>
      <c r="PDY745" s="5"/>
      <c r="PDZ745" s="92"/>
      <c r="PEG745" s="25"/>
      <c r="PEH745" s="5"/>
      <c r="PEI745" s="92"/>
      <c r="PEP745" s="25"/>
      <c r="PEQ745" s="5"/>
      <c r="PER745" s="92"/>
      <c r="PEY745" s="25"/>
      <c r="PEZ745" s="5"/>
      <c r="PFA745" s="92"/>
      <c r="PFH745" s="25"/>
      <c r="PFI745" s="5"/>
      <c r="PFJ745" s="92"/>
      <c r="PFQ745" s="25"/>
      <c r="PFR745" s="5"/>
      <c r="PFS745" s="92"/>
      <c r="PFZ745" s="25"/>
      <c r="PGA745" s="5"/>
      <c r="PGB745" s="92"/>
      <c r="PGI745" s="25"/>
      <c r="PGJ745" s="5"/>
      <c r="PGK745" s="92"/>
      <c r="PGR745" s="25"/>
      <c r="PGS745" s="5"/>
      <c r="PGT745" s="92"/>
      <c r="PHA745" s="25"/>
      <c r="PHB745" s="5"/>
      <c r="PHC745" s="92"/>
      <c r="PHJ745" s="25"/>
      <c r="PHK745" s="5"/>
      <c r="PHL745" s="92"/>
      <c r="PHS745" s="25"/>
      <c r="PHT745" s="5"/>
      <c r="PHU745" s="92"/>
      <c r="PIB745" s="25"/>
      <c r="PIC745" s="5"/>
      <c r="PID745" s="92"/>
      <c r="PIK745" s="25"/>
      <c r="PIL745" s="5"/>
      <c r="PIM745" s="92"/>
      <c r="PIT745" s="25"/>
      <c r="PIU745" s="5"/>
      <c r="PIV745" s="92"/>
      <c r="PJC745" s="25"/>
      <c r="PJD745" s="5"/>
      <c r="PJE745" s="92"/>
      <c r="PJL745" s="25"/>
      <c r="PJM745" s="5"/>
      <c r="PJN745" s="92"/>
      <c r="PJU745" s="25"/>
      <c r="PJV745" s="5"/>
      <c r="PJW745" s="92"/>
      <c r="PKD745" s="25"/>
      <c r="PKE745" s="5"/>
      <c r="PKF745" s="92"/>
      <c r="PKM745" s="25"/>
      <c r="PKN745" s="5"/>
      <c r="PKO745" s="92"/>
      <c r="PKV745" s="25"/>
      <c r="PKW745" s="5"/>
      <c r="PKX745" s="92"/>
      <c r="PLE745" s="25"/>
      <c r="PLF745" s="5"/>
      <c r="PLG745" s="92"/>
      <c r="PLN745" s="25"/>
      <c r="PLO745" s="5"/>
      <c r="PLP745" s="92"/>
      <c r="PLW745" s="25"/>
      <c r="PLX745" s="5"/>
      <c r="PLY745" s="92"/>
      <c r="PMF745" s="25"/>
      <c r="PMG745" s="5"/>
      <c r="PMH745" s="92"/>
      <c r="PMO745" s="25"/>
      <c r="PMP745" s="5"/>
      <c r="PMQ745" s="92"/>
      <c r="PMX745" s="25"/>
      <c r="PMY745" s="5"/>
      <c r="PMZ745" s="92"/>
      <c r="PNG745" s="25"/>
      <c r="PNH745" s="5"/>
      <c r="PNI745" s="92"/>
      <c r="PNP745" s="25"/>
      <c r="PNQ745" s="5"/>
      <c r="PNR745" s="92"/>
      <c r="PNY745" s="25"/>
      <c r="PNZ745" s="5"/>
      <c r="POA745" s="92"/>
      <c r="POH745" s="25"/>
      <c r="POI745" s="5"/>
      <c r="POJ745" s="92"/>
      <c r="POQ745" s="25"/>
      <c r="POR745" s="5"/>
      <c r="POS745" s="92"/>
      <c r="POZ745" s="25"/>
      <c r="PPA745" s="5"/>
      <c r="PPB745" s="92"/>
      <c r="PPI745" s="25"/>
      <c r="PPJ745" s="5"/>
      <c r="PPK745" s="92"/>
      <c r="PPR745" s="25"/>
      <c r="PPS745" s="5"/>
      <c r="PPT745" s="92"/>
      <c r="PQA745" s="25"/>
      <c r="PQB745" s="5"/>
      <c r="PQC745" s="92"/>
      <c r="PQJ745" s="25"/>
      <c r="PQK745" s="5"/>
      <c r="PQL745" s="92"/>
      <c r="PQS745" s="25"/>
      <c r="PQT745" s="5"/>
      <c r="PQU745" s="92"/>
      <c r="PRB745" s="25"/>
      <c r="PRC745" s="5"/>
      <c r="PRD745" s="92"/>
      <c r="PRK745" s="25"/>
      <c r="PRL745" s="5"/>
      <c r="PRM745" s="92"/>
      <c r="PRT745" s="25"/>
      <c r="PRU745" s="5"/>
      <c r="PRV745" s="92"/>
      <c r="PSC745" s="25"/>
      <c r="PSD745" s="5"/>
      <c r="PSE745" s="92"/>
      <c r="PSL745" s="25"/>
      <c r="PSM745" s="5"/>
      <c r="PSN745" s="92"/>
      <c r="PSU745" s="25"/>
      <c r="PSV745" s="5"/>
      <c r="PSW745" s="92"/>
      <c r="PTD745" s="25"/>
      <c r="PTE745" s="5"/>
      <c r="PTF745" s="92"/>
      <c r="PTM745" s="25"/>
      <c r="PTN745" s="5"/>
      <c r="PTO745" s="92"/>
      <c r="PTV745" s="25"/>
      <c r="PTW745" s="5"/>
      <c r="PTX745" s="92"/>
      <c r="PUE745" s="25"/>
      <c r="PUF745" s="5"/>
      <c r="PUG745" s="92"/>
      <c r="PUN745" s="25"/>
      <c r="PUO745" s="5"/>
      <c r="PUP745" s="92"/>
      <c r="PUW745" s="25"/>
      <c r="PUX745" s="5"/>
      <c r="PUY745" s="92"/>
      <c r="PVF745" s="25"/>
      <c r="PVG745" s="5"/>
      <c r="PVH745" s="92"/>
      <c r="PVO745" s="25"/>
      <c r="PVP745" s="5"/>
      <c r="PVQ745" s="92"/>
      <c r="PVX745" s="25"/>
      <c r="PVY745" s="5"/>
      <c r="PVZ745" s="92"/>
      <c r="PWG745" s="25"/>
      <c r="PWH745" s="5"/>
      <c r="PWI745" s="92"/>
      <c r="PWP745" s="25"/>
      <c r="PWQ745" s="5"/>
      <c r="PWR745" s="92"/>
      <c r="PWY745" s="25"/>
      <c r="PWZ745" s="5"/>
      <c r="PXA745" s="92"/>
      <c r="PXH745" s="25"/>
      <c r="PXI745" s="5"/>
      <c r="PXJ745" s="92"/>
      <c r="PXQ745" s="25"/>
      <c r="PXR745" s="5"/>
      <c r="PXS745" s="92"/>
      <c r="PXZ745" s="25"/>
      <c r="PYA745" s="5"/>
      <c r="PYB745" s="92"/>
      <c r="PYI745" s="25"/>
      <c r="PYJ745" s="5"/>
      <c r="PYK745" s="92"/>
      <c r="PYR745" s="25"/>
      <c r="PYS745" s="5"/>
      <c r="PYT745" s="92"/>
      <c r="PZA745" s="25"/>
      <c r="PZB745" s="5"/>
      <c r="PZC745" s="92"/>
      <c r="PZJ745" s="25"/>
      <c r="PZK745" s="5"/>
      <c r="PZL745" s="92"/>
      <c r="PZS745" s="25"/>
      <c r="PZT745" s="5"/>
      <c r="PZU745" s="92"/>
      <c r="QAB745" s="25"/>
      <c r="QAC745" s="5"/>
      <c r="QAD745" s="92"/>
      <c r="QAK745" s="25"/>
      <c r="QAL745" s="5"/>
      <c r="QAM745" s="92"/>
      <c r="QAT745" s="25"/>
      <c r="QAU745" s="5"/>
      <c r="QAV745" s="92"/>
      <c r="QBC745" s="25"/>
      <c r="QBD745" s="5"/>
      <c r="QBE745" s="92"/>
      <c r="QBL745" s="25"/>
      <c r="QBM745" s="5"/>
      <c r="QBN745" s="92"/>
      <c r="QBU745" s="25"/>
      <c r="QBV745" s="5"/>
      <c r="QBW745" s="92"/>
      <c r="QCD745" s="25"/>
      <c r="QCE745" s="5"/>
      <c r="QCF745" s="92"/>
      <c r="QCM745" s="25"/>
      <c r="QCN745" s="5"/>
      <c r="QCO745" s="92"/>
      <c r="QCV745" s="25"/>
      <c r="QCW745" s="5"/>
      <c r="QCX745" s="92"/>
      <c r="QDE745" s="25"/>
      <c r="QDF745" s="5"/>
      <c r="QDG745" s="92"/>
      <c r="QDN745" s="25"/>
      <c r="QDO745" s="5"/>
      <c r="QDP745" s="92"/>
      <c r="QDW745" s="25"/>
      <c r="QDX745" s="5"/>
      <c r="QDY745" s="92"/>
      <c r="QEF745" s="25"/>
      <c r="QEG745" s="5"/>
      <c r="QEH745" s="92"/>
      <c r="QEO745" s="25"/>
      <c r="QEP745" s="5"/>
      <c r="QEQ745" s="92"/>
      <c r="QEX745" s="25"/>
      <c r="QEY745" s="5"/>
      <c r="QEZ745" s="92"/>
      <c r="QFG745" s="25"/>
      <c r="QFH745" s="5"/>
      <c r="QFI745" s="92"/>
      <c r="QFP745" s="25"/>
      <c r="QFQ745" s="5"/>
      <c r="QFR745" s="92"/>
      <c r="QFY745" s="25"/>
      <c r="QFZ745" s="5"/>
      <c r="QGA745" s="92"/>
      <c r="QGH745" s="25"/>
      <c r="QGI745" s="5"/>
      <c r="QGJ745" s="92"/>
      <c r="QGQ745" s="25"/>
      <c r="QGR745" s="5"/>
      <c r="QGS745" s="92"/>
      <c r="QGZ745" s="25"/>
      <c r="QHA745" s="5"/>
      <c r="QHB745" s="92"/>
      <c r="QHI745" s="25"/>
      <c r="QHJ745" s="5"/>
      <c r="QHK745" s="92"/>
      <c r="QHR745" s="25"/>
      <c r="QHS745" s="5"/>
      <c r="QHT745" s="92"/>
      <c r="QIA745" s="25"/>
      <c r="QIB745" s="5"/>
      <c r="QIC745" s="92"/>
      <c r="QIJ745" s="25"/>
      <c r="QIK745" s="5"/>
      <c r="QIL745" s="92"/>
      <c r="QIS745" s="25"/>
      <c r="QIT745" s="5"/>
      <c r="QIU745" s="92"/>
      <c r="QJB745" s="25"/>
      <c r="QJC745" s="5"/>
      <c r="QJD745" s="92"/>
      <c r="QJK745" s="25"/>
      <c r="QJL745" s="5"/>
      <c r="QJM745" s="92"/>
      <c r="QJT745" s="25"/>
      <c r="QJU745" s="5"/>
      <c r="QJV745" s="92"/>
      <c r="QKC745" s="25"/>
      <c r="QKD745" s="5"/>
      <c r="QKE745" s="92"/>
      <c r="QKL745" s="25"/>
      <c r="QKM745" s="5"/>
      <c r="QKN745" s="92"/>
      <c r="QKU745" s="25"/>
      <c r="QKV745" s="5"/>
      <c r="QKW745" s="92"/>
      <c r="QLD745" s="25"/>
      <c r="QLE745" s="5"/>
      <c r="QLF745" s="92"/>
      <c r="QLM745" s="25"/>
      <c r="QLN745" s="5"/>
      <c r="QLO745" s="92"/>
      <c r="QLV745" s="25"/>
      <c r="QLW745" s="5"/>
      <c r="QLX745" s="92"/>
      <c r="QME745" s="25"/>
      <c r="QMF745" s="5"/>
      <c r="QMG745" s="92"/>
      <c r="QMN745" s="25"/>
      <c r="QMO745" s="5"/>
      <c r="QMP745" s="92"/>
      <c r="QMW745" s="25"/>
      <c r="QMX745" s="5"/>
      <c r="QMY745" s="92"/>
      <c r="QNF745" s="25"/>
      <c r="QNG745" s="5"/>
      <c r="QNH745" s="92"/>
      <c r="QNO745" s="25"/>
      <c r="QNP745" s="5"/>
      <c r="QNQ745" s="92"/>
      <c r="QNX745" s="25"/>
      <c r="QNY745" s="5"/>
      <c r="QNZ745" s="92"/>
      <c r="QOG745" s="25"/>
      <c r="QOH745" s="5"/>
      <c r="QOI745" s="92"/>
      <c r="QOP745" s="25"/>
      <c r="QOQ745" s="5"/>
      <c r="QOR745" s="92"/>
      <c r="QOY745" s="25"/>
      <c r="QOZ745" s="5"/>
      <c r="QPA745" s="92"/>
      <c r="QPH745" s="25"/>
      <c r="QPI745" s="5"/>
      <c r="QPJ745" s="92"/>
      <c r="QPQ745" s="25"/>
      <c r="QPR745" s="5"/>
      <c r="QPS745" s="92"/>
      <c r="QPZ745" s="25"/>
      <c r="QQA745" s="5"/>
      <c r="QQB745" s="92"/>
      <c r="QQI745" s="25"/>
      <c r="QQJ745" s="5"/>
      <c r="QQK745" s="92"/>
      <c r="QQR745" s="25"/>
      <c r="QQS745" s="5"/>
      <c r="QQT745" s="92"/>
      <c r="QRA745" s="25"/>
      <c r="QRB745" s="5"/>
      <c r="QRC745" s="92"/>
      <c r="QRJ745" s="25"/>
      <c r="QRK745" s="5"/>
      <c r="QRL745" s="92"/>
      <c r="QRS745" s="25"/>
      <c r="QRT745" s="5"/>
      <c r="QRU745" s="92"/>
      <c r="QSB745" s="25"/>
      <c r="QSC745" s="5"/>
      <c r="QSD745" s="92"/>
      <c r="QSK745" s="25"/>
      <c r="QSL745" s="5"/>
      <c r="QSM745" s="92"/>
      <c r="QST745" s="25"/>
      <c r="QSU745" s="5"/>
      <c r="QSV745" s="92"/>
      <c r="QTC745" s="25"/>
      <c r="QTD745" s="5"/>
      <c r="QTE745" s="92"/>
      <c r="QTL745" s="25"/>
      <c r="QTM745" s="5"/>
      <c r="QTN745" s="92"/>
      <c r="QTU745" s="25"/>
      <c r="QTV745" s="5"/>
      <c r="QTW745" s="92"/>
      <c r="QUD745" s="25"/>
      <c r="QUE745" s="5"/>
      <c r="QUF745" s="92"/>
      <c r="QUM745" s="25"/>
      <c r="QUN745" s="5"/>
      <c r="QUO745" s="92"/>
      <c r="QUV745" s="25"/>
      <c r="QUW745" s="5"/>
      <c r="QUX745" s="92"/>
      <c r="QVE745" s="25"/>
      <c r="QVF745" s="5"/>
      <c r="QVG745" s="92"/>
      <c r="QVN745" s="25"/>
      <c r="QVO745" s="5"/>
      <c r="QVP745" s="92"/>
      <c r="QVW745" s="25"/>
      <c r="QVX745" s="5"/>
      <c r="QVY745" s="92"/>
      <c r="QWF745" s="25"/>
      <c r="QWG745" s="5"/>
      <c r="QWH745" s="92"/>
      <c r="QWO745" s="25"/>
      <c r="QWP745" s="5"/>
      <c r="QWQ745" s="92"/>
      <c r="QWX745" s="25"/>
      <c r="QWY745" s="5"/>
      <c r="QWZ745" s="92"/>
      <c r="QXG745" s="25"/>
      <c r="QXH745" s="5"/>
      <c r="QXI745" s="92"/>
      <c r="QXP745" s="25"/>
      <c r="QXQ745" s="5"/>
      <c r="QXR745" s="92"/>
      <c r="QXY745" s="25"/>
      <c r="QXZ745" s="5"/>
      <c r="QYA745" s="92"/>
      <c r="QYH745" s="25"/>
      <c r="QYI745" s="5"/>
      <c r="QYJ745" s="92"/>
      <c r="QYQ745" s="25"/>
      <c r="QYR745" s="5"/>
      <c r="QYS745" s="92"/>
      <c r="QYZ745" s="25"/>
      <c r="QZA745" s="5"/>
      <c r="QZB745" s="92"/>
      <c r="QZI745" s="25"/>
      <c r="QZJ745" s="5"/>
      <c r="QZK745" s="92"/>
      <c r="QZR745" s="25"/>
      <c r="QZS745" s="5"/>
      <c r="QZT745" s="92"/>
      <c r="RAA745" s="25"/>
      <c r="RAB745" s="5"/>
      <c r="RAC745" s="92"/>
      <c r="RAJ745" s="25"/>
      <c r="RAK745" s="5"/>
      <c r="RAL745" s="92"/>
      <c r="RAS745" s="25"/>
      <c r="RAT745" s="5"/>
      <c r="RAU745" s="92"/>
      <c r="RBB745" s="25"/>
      <c r="RBC745" s="5"/>
      <c r="RBD745" s="92"/>
      <c r="RBK745" s="25"/>
      <c r="RBL745" s="5"/>
      <c r="RBM745" s="92"/>
      <c r="RBT745" s="25"/>
      <c r="RBU745" s="5"/>
      <c r="RBV745" s="92"/>
      <c r="RCC745" s="25"/>
      <c r="RCD745" s="5"/>
      <c r="RCE745" s="92"/>
      <c r="RCL745" s="25"/>
      <c r="RCM745" s="5"/>
      <c r="RCN745" s="92"/>
      <c r="RCU745" s="25"/>
      <c r="RCV745" s="5"/>
      <c r="RCW745" s="92"/>
      <c r="RDD745" s="25"/>
      <c r="RDE745" s="5"/>
      <c r="RDF745" s="92"/>
      <c r="RDM745" s="25"/>
      <c r="RDN745" s="5"/>
      <c r="RDO745" s="92"/>
      <c r="RDV745" s="25"/>
      <c r="RDW745" s="5"/>
      <c r="RDX745" s="92"/>
      <c r="REE745" s="25"/>
      <c r="REF745" s="5"/>
      <c r="REG745" s="92"/>
      <c r="REN745" s="25"/>
      <c r="REO745" s="5"/>
      <c r="REP745" s="92"/>
      <c r="REW745" s="25"/>
      <c r="REX745" s="5"/>
      <c r="REY745" s="92"/>
      <c r="RFF745" s="25"/>
      <c r="RFG745" s="5"/>
      <c r="RFH745" s="92"/>
      <c r="RFO745" s="25"/>
      <c r="RFP745" s="5"/>
      <c r="RFQ745" s="92"/>
      <c r="RFX745" s="25"/>
      <c r="RFY745" s="5"/>
      <c r="RFZ745" s="92"/>
      <c r="RGG745" s="25"/>
      <c r="RGH745" s="5"/>
      <c r="RGI745" s="92"/>
      <c r="RGP745" s="25"/>
      <c r="RGQ745" s="5"/>
      <c r="RGR745" s="92"/>
      <c r="RGY745" s="25"/>
      <c r="RGZ745" s="5"/>
      <c r="RHA745" s="92"/>
      <c r="RHH745" s="25"/>
      <c r="RHI745" s="5"/>
      <c r="RHJ745" s="92"/>
      <c r="RHQ745" s="25"/>
      <c r="RHR745" s="5"/>
      <c r="RHS745" s="92"/>
      <c r="RHZ745" s="25"/>
      <c r="RIA745" s="5"/>
      <c r="RIB745" s="92"/>
      <c r="RII745" s="25"/>
      <c r="RIJ745" s="5"/>
      <c r="RIK745" s="92"/>
      <c r="RIR745" s="25"/>
      <c r="RIS745" s="5"/>
      <c r="RIT745" s="92"/>
      <c r="RJA745" s="25"/>
      <c r="RJB745" s="5"/>
      <c r="RJC745" s="92"/>
      <c r="RJJ745" s="25"/>
      <c r="RJK745" s="5"/>
      <c r="RJL745" s="92"/>
      <c r="RJS745" s="25"/>
      <c r="RJT745" s="5"/>
      <c r="RJU745" s="92"/>
      <c r="RKB745" s="25"/>
      <c r="RKC745" s="5"/>
      <c r="RKD745" s="92"/>
      <c r="RKK745" s="25"/>
      <c r="RKL745" s="5"/>
      <c r="RKM745" s="92"/>
      <c r="RKT745" s="25"/>
      <c r="RKU745" s="5"/>
      <c r="RKV745" s="92"/>
      <c r="RLC745" s="25"/>
      <c r="RLD745" s="5"/>
      <c r="RLE745" s="92"/>
      <c r="RLL745" s="25"/>
      <c r="RLM745" s="5"/>
      <c r="RLN745" s="92"/>
      <c r="RLU745" s="25"/>
      <c r="RLV745" s="5"/>
      <c r="RLW745" s="92"/>
      <c r="RMD745" s="25"/>
      <c r="RME745" s="5"/>
      <c r="RMF745" s="92"/>
      <c r="RMM745" s="25"/>
      <c r="RMN745" s="5"/>
      <c r="RMO745" s="92"/>
      <c r="RMV745" s="25"/>
      <c r="RMW745" s="5"/>
      <c r="RMX745" s="92"/>
      <c r="RNE745" s="25"/>
      <c r="RNF745" s="5"/>
      <c r="RNG745" s="92"/>
      <c r="RNN745" s="25"/>
      <c r="RNO745" s="5"/>
      <c r="RNP745" s="92"/>
      <c r="RNW745" s="25"/>
      <c r="RNX745" s="5"/>
      <c r="RNY745" s="92"/>
      <c r="ROF745" s="25"/>
      <c r="ROG745" s="5"/>
      <c r="ROH745" s="92"/>
      <c r="ROO745" s="25"/>
      <c r="ROP745" s="5"/>
      <c r="ROQ745" s="92"/>
      <c r="ROX745" s="25"/>
      <c r="ROY745" s="5"/>
      <c r="ROZ745" s="92"/>
      <c r="RPG745" s="25"/>
      <c r="RPH745" s="5"/>
      <c r="RPI745" s="92"/>
      <c r="RPP745" s="25"/>
      <c r="RPQ745" s="5"/>
      <c r="RPR745" s="92"/>
      <c r="RPY745" s="25"/>
      <c r="RPZ745" s="5"/>
      <c r="RQA745" s="92"/>
      <c r="RQH745" s="25"/>
      <c r="RQI745" s="5"/>
      <c r="RQJ745" s="92"/>
      <c r="RQQ745" s="25"/>
      <c r="RQR745" s="5"/>
      <c r="RQS745" s="92"/>
      <c r="RQZ745" s="25"/>
      <c r="RRA745" s="5"/>
      <c r="RRB745" s="92"/>
      <c r="RRI745" s="25"/>
      <c r="RRJ745" s="5"/>
      <c r="RRK745" s="92"/>
      <c r="RRR745" s="25"/>
      <c r="RRS745" s="5"/>
      <c r="RRT745" s="92"/>
      <c r="RSA745" s="25"/>
      <c r="RSB745" s="5"/>
      <c r="RSC745" s="92"/>
      <c r="RSJ745" s="25"/>
      <c r="RSK745" s="5"/>
      <c r="RSL745" s="92"/>
      <c r="RSS745" s="25"/>
      <c r="RST745" s="5"/>
      <c r="RSU745" s="92"/>
      <c r="RTB745" s="25"/>
      <c r="RTC745" s="5"/>
      <c r="RTD745" s="92"/>
      <c r="RTK745" s="25"/>
      <c r="RTL745" s="5"/>
      <c r="RTM745" s="92"/>
      <c r="RTT745" s="25"/>
      <c r="RTU745" s="5"/>
      <c r="RTV745" s="92"/>
      <c r="RUC745" s="25"/>
      <c r="RUD745" s="5"/>
      <c r="RUE745" s="92"/>
      <c r="RUL745" s="25"/>
      <c r="RUM745" s="5"/>
      <c r="RUN745" s="92"/>
      <c r="RUU745" s="25"/>
      <c r="RUV745" s="5"/>
      <c r="RUW745" s="92"/>
      <c r="RVD745" s="25"/>
      <c r="RVE745" s="5"/>
      <c r="RVF745" s="92"/>
      <c r="RVM745" s="25"/>
      <c r="RVN745" s="5"/>
      <c r="RVO745" s="92"/>
      <c r="RVV745" s="25"/>
      <c r="RVW745" s="5"/>
      <c r="RVX745" s="92"/>
      <c r="RWE745" s="25"/>
      <c r="RWF745" s="5"/>
      <c r="RWG745" s="92"/>
      <c r="RWN745" s="25"/>
      <c r="RWO745" s="5"/>
      <c r="RWP745" s="92"/>
      <c r="RWW745" s="25"/>
      <c r="RWX745" s="5"/>
      <c r="RWY745" s="92"/>
      <c r="RXF745" s="25"/>
      <c r="RXG745" s="5"/>
      <c r="RXH745" s="92"/>
      <c r="RXO745" s="25"/>
      <c r="RXP745" s="5"/>
      <c r="RXQ745" s="92"/>
      <c r="RXX745" s="25"/>
      <c r="RXY745" s="5"/>
      <c r="RXZ745" s="92"/>
      <c r="RYG745" s="25"/>
      <c r="RYH745" s="5"/>
      <c r="RYI745" s="92"/>
      <c r="RYP745" s="25"/>
      <c r="RYQ745" s="5"/>
      <c r="RYR745" s="92"/>
      <c r="RYY745" s="25"/>
      <c r="RYZ745" s="5"/>
      <c r="RZA745" s="92"/>
      <c r="RZH745" s="25"/>
      <c r="RZI745" s="5"/>
      <c r="RZJ745" s="92"/>
      <c r="RZQ745" s="25"/>
      <c r="RZR745" s="5"/>
      <c r="RZS745" s="92"/>
      <c r="RZZ745" s="25"/>
      <c r="SAA745" s="5"/>
      <c r="SAB745" s="92"/>
      <c r="SAI745" s="25"/>
      <c r="SAJ745" s="5"/>
      <c r="SAK745" s="92"/>
      <c r="SAR745" s="25"/>
      <c r="SAS745" s="5"/>
      <c r="SAT745" s="92"/>
      <c r="SBA745" s="25"/>
      <c r="SBB745" s="5"/>
      <c r="SBC745" s="92"/>
      <c r="SBJ745" s="25"/>
      <c r="SBK745" s="5"/>
      <c r="SBL745" s="92"/>
      <c r="SBS745" s="25"/>
      <c r="SBT745" s="5"/>
      <c r="SBU745" s="92"/>
      <c r="SCB745" s="25"/>
      <c r="SCC745" s="5"/>
      <c r="SCD745" s="92"/>
      <c r="SCK745" s="25"/>
      <c r="SCL745" s="5"/>
      <c r="SCM745" s="92"/>
      <c r="SCT745" s="25"/>
      <c r="SCU745" s="5"/>
      <c r="SCV745" s="92"/>
      <c r="SDC745" s="25"/>
      <c r="SDD745" s="5"/>
      <c r="SDE745" s="92"/>
      <c r="SDL745" s="25"/>
      <c r="SDM745" s="5"/>
      <c r="SDN745" s="92"/>
      <c r="SDU745" s="25"/>
      <c r="SDV745" s="5"/>
      <c r="SDW745" s="92"/>
      <c r="SED745" s="25"/>
      <c r="SEE745" s="5"/>
      <c r="SEF745" s="92"/>
      <c r="SEM745" s="25"/>
      <c r="SEN745" s="5"/>
      <c r="SEO745" s="92"/>
      <c r="SEV745" s="25"/>
      <c r="SEW745" s="5"/>
      <c r="SEX745" s="92"/>
      <c r="SFE745" s="25"/>
      <c r="SFF745" s="5"/>
      <c r="SFG745" s="92"/>
      <c r="SFN745" s="25"/>
      <c r="SFO745" s="5"/>
      <c r="SFP745" s="92"/>
      <c r="SFW745" s="25"/>
      <c r="SFX745" s="5"/>
      <c r="SFY745" s="92"/>
      <c r="SGF745" s="25"/>
      <c r="SGG745" s="5"/>
      <c r="SGH745" s="92"/>
      <c r="SGO745" s="25"/>
      <c r="SGP745" s="5"/>
      <c r="SGQ745" s="92"/>
      <c r="SGX745" s="25"/>
      <c r="SGY745" s="5"/>
      <c r="SGZ745" s="92"/>
      <c r="SHG745" s="25"/>
      <c r="SHH745" s="5"/>
      <c r="SHI745" s="92"/>
      <c r="SHP745" s="25"/>
      <c r="SHQ745" s="5"/>
      <c r="SHR745" s="92"/>
      <c r="SHY745" s="25"/>
      <c r="SHZ745" s="5"/>
      <c r="SIA745" s="92"/>
      <c r="SIH745" s="25"/>
      <c r="SII745" s="5"/>
      <c r="SIJ745" s="92"/>
      <c r="SIQ745" s="25"/>
      <c r="SIR745" s="5"/>
      <c r="SIS745" s="92"/>
      <c r="SIZ745" s="25"/>
      <c r="SJA745" s="5"/>
      <c r="SJB745" s="92"/>
      <c r="SJI745" s="25"/>
      <c r="SJJ745" s="5"/>
      <c r="SJK745" s="92"/>
      <c r="SJR745" s="25"/>
      <c r="SJS745" s="5"/>
      <c r="SJT745" s="92"/>
      <c r="SKA745" s="25"/>
      <c r="SKB745" s="5"/>
      <c r="SKC745" s="92"/>
      <c r="SKJ745" s="25"/>
      <c r="SKK745" s="5"/>
      <c r="SKL745" s="92"/>
      <c r="SKS745" s="25"/>
      <c r="SKT745" s="5"/>
      <c r="SKU745" s="92"/>
      <c r="SLB745" s="25"/>
      <c r="SLC745" s="5"/>
      <c r="SLD745" s="92"/>
      <c r="SLK745" s="25"/>
      <c r="SLL745" s="5"/>
      <c r="SLM745" s="92"/>
      <c r="SLT745" s="25"/>
      <c r="SLU745" s="5"/>
      <c r="SLV745" s="92"/>
      <c r="SMC745" s="25"/>
      <c r="SMD745" s="5"/>
      <c r="SME745" s="92"/>
      <c r="SML745" s="25"/>
      <c r="SMM745" s="5"/>
      <c r="SMN745" s="92"/>
      <c r="SMU745" s="25"/>
      <c r="SMV745" s="5"/>
      <c r="SMW745" s="92"/>
      <c r="SND745" s="25"/>
      <c r="SNE745" s="5"/>
      <c r="SNF745" s="92"/>
      <c r="SNM745" s="25"/>
      <c r="SNN745" s="5"/>
      <c r="SNO745" s="92"/>
      <c r="SNV745" s="25"/>
      <c r="SNW745" s="5"/>
      <c r="SNX745" s="92"/>
      <c r="SOE745" s="25"/>
      <c r="SOF745" s="5"/>
      <c r="SOG745" s="92"/>
      <c r="SON745" s="25"/>
      <c r="SOO745" s="5"/>
      <c r="SOP745" s="92"/>
      <c r="SOW745" s="25"/>
      <c r="SOX745" s="5"/>
      <c r="SOY745" s="92"/>
      <c r="SPF745" s="25"/>
      <c r="SPG745" s="5"/>
      <c r="SPH745" s="92"/>
      <c r="SPO745" s="25"/>
      <c r="SPP745" s="5"/>
      <c r="SPQ745" s="92"/>
      <c r="SPX745" s="25"/>
      <c r="SPY745" s="5"/>
      <c r="SPZ745" s="92"/>
      <c r="SQG745" s="25"/>
      <c r="SQH745" s="5"/>
      <c r="SQI745" s="92"/>
      <c r="SQP745" s="25"/>
      <c r="SQQ745" s="5"/>
      <c r="SQR745" s="92"/>
      <c r="SQY745" s="25"/>
      <c r="SQZ745" s="5"/>
      <c r="SRA745" s="92"/>
      <c r="SRH745" s="25"/>
      <c r="SRI745" s="5"/>
      <c r="SRJ745" s="92"/>
      <c r="SRQ745" s="25"/>
      <c r="SRR745" s="5"/>
      <c r="SRS745" s="92"/>
      <c r="SRZ745" s="25"/>
      <c r="SSA745" s="5"/>
      <c r="SSB745" s="92"/>
      <c r="SSI745" s="25"/>
      <c r="SSJ745" s="5"/>
      <c r="SSK745" s="92"/>
      <c r="SSR745" s="25"/>
      <c r="SSS745" s="5"/>
      <c r="SST745" s="92"/>
      <c r="STA745" s="25"/>
      <c r="STB745" s="5"/>
      <c r="STC745" s="92"/>
      <c r="STJ745" s="25"/>
      <c r="STK745" s="5"/>
      <c r="STL745" s="92"/>
      <c r="STS745" s="25"/>
      <c r="STT745" s="5"/>
      <c r="STU745" s="92"/>
      <c r="SUB745" s="25"/>
      <c r="SUC745" s="5"/>
      <c r="SUD745" s="92"/>
      <c r="SUK745" s="25"/>
      <c r="SUL745" s="5"/>
      <c r="SUM745" s="92"/>
      <c r="SUT745" s="25"/>
      <c r="SUU745" s="5"/>
      <c r="SUV745" s="92"/>
      <c r="SVC745" s="25"/>
      <c r="SVD745" s="5"/>
      <c r="SVE745" s="92"/>
      <c r="SVL745" s="25"/>
      <c r="SVM745" s="5"/>
      <c r="SVN745" s="92"/>
      <c r="SVU745" s="25"/>
      <c r="SVV745" s="5"/>
      <c r="SVW745" s="92"/>
      <c r="SWD745" s="25"/>
      <c r="SWE745" s="5"/>
      <c r="SWF745" s="92"/>
      <c r="SWM745" s="25"/>
      <c r="SWN745" s="5"/>
      <c r="SWO745" s="92"/>
      <c r="SWV745" s="25"/>
      <c r="SWW745" s="5"/>
      <c r="SWX745" s="92"/>
      <c r="SXE745" s="25"/>
      <c r="SXF745" s="5"/>
      <c r="SXG745" s="92"/>
      <c r="SXN745" s="25"/>
      <c r="SXO745" s="5"/>
      <c r="SXP745" s="92"/>
      <c r="SXW745" s="25"/>
      <c r="SXX745" s="5"/>
      <c r="SXY745" s="92"/>
      <c r="SYF745" s="25"/>
      <c r="SYG745" s="5"/>
      <c r="SYH745" s="92"/>
      <c r="SYO745" s="25"/>
      <c r="SYP745" s="5"/>
      <c r="SYQ745" s="92"/>
      <c r="SYX745" s="25"/>
      <c r="SYY745" s="5"/>
      <c r="SYZ745" s="92"/>
      <c r="SZG745" s="25"/>
      <c r="SZH745" s="5"/>
      <c r="SZI745" s="92"/>
      <c r="SZP745" s="25"/>
      <c r="SZQ745" s="5"/>
      <c r="SZR745" s="92"/>
      <c r="SZY745" s="25"/>
      <c r="SZZ745" s="5"/>
      <c r="TAA745" s="92"/>
      <c r="TAH745" s="25"/>
      <c r="TAI745" s="5"/>
      <c r="TAJ745" s="92"/>
      <c r="TAQ745" s="25"/>
      <c r="TAR745" s="5"/>
      <c r="TAS745" s="92"/>
      <c r="TAZ745" s="25"/>
      <c r="TBA745" s="5"/>
      <c r="TBB745" s="92"/>
      <c r="TBI745" s="25"/>
      <c r="TBJ745" s="5"/>
      <c r="TBK745" s="92"/>
      <c r="TBR745" s="25"/>
      <c r="TBS745" s="5"/>
      <c r="TBT745" s="92"/>
      <c r="TCA745" s="25"/>
      <c r="TCB745" s="5"/>
      <c r="TCC745" s="92"/>
      <c r="TCJ745" s="25"/>
      <c r="TCK745" s="5"/>
      <c r="TCL745" s="92"/>
      <c r="TCS745" s="25"/>
      <c r="TCT745" s="5"/>
      <c r="TCU745" s="92"/>
      <c r="TDB745" s="25"/>
      <c r="TDC745" s="5"/>
      <c r="TDD745" s="92"/>
      <c r="TDK745" s="25"/>
      <c r="TDL745" s="5"/>
      <c r="TDM745" s="92"/>
      <c r="TDT745" s="25"/>
      <c r="TDU745" s="5"/>
      <c r="TDV745" s="92"/>
      <c r="TEC745" s="25"/>
      <c r="TED745" s="5"/>
      <c r="TEE745" s="92"/>
      <c r="TEL745" s="25"/>
      <c r="TEM745" s="5"/>
      <c r="TEN745" s="92"/>
      <c r="TEU745" s="25"/>
      <c r="TEV745" s="5"/>
      <c r="TEW745" s="92"/>
      <c r="TFD745" s="25"/>
      <c r="TFE745" s="5"/>
      <c r="TFF745" s="92"/>
      <c r="TFM745" s="25"/>
      <c r="TFN745" s="5"/>
      <c r="TFO745" s="92"/>
      <c r="TFV745" s="25"/>
      <c r="TFW745" s="5"/>
      <c r="TFX745" s="92"/>
      <c r="TGE745" s="25"/>
      <c r="TGF745" s="5"/>
      <c r="TGG745" s="92"/>
      <c r="TGN745" s="25"/>
      <c r="TGO745" s="5"/>
      <c r="TGP745" s="92"/>
      <c r="TGW745" s="25"/>
      <c r="TGX745" s="5"/>
      <c r="TGY745" s="92"/>
      <c r="THF745" s="25"/>
      <c r="THG745" s="5"/>
      <c r="THH745" s="92"/>
      <c r="THO745" s="25"/>
      <c r="THP745" s="5"/>
      <c r="THQ745" s="92"/>
      <c r="THX745" s="25"/>
      <c r="THY745" s="5"/>
      <c r="THZ745" s="92"/>
      <c r="TIG745" s="25"/>
      <c r="TIH745" s="5"/>
      <c r="TII745" s="92"/>
      <c r="TIP745" s="25"/>
      <c r="TIQ745" s="5"/>
      <c r="TIR745" s="92"/>
      <c r="TIY745" s="25"/>
      <c r="TIZ745" s="5"/>
      <c r="TJA745" s="92"/>
      <c r="TJH745" s="25"/>
      <c r="TJI745" s="5"/>
      <c r="TJJ745" s="92"/>
      <c r="TJQ745" s="25"/>
      <c r="TJR745" s="5"/>
      <c r="TJS745" s="92"/>
      <c r="TJZ745" s="25"/>
      <c r="TKA745" s="5"/>
      <c r="TKB745" s="92"/>
      <c r="TKI745" s="25"/>
      <c r="TKJ745" s="5"/>
      <c r="TKK745" s="92"/>
      <c r="TKR745" s="25"/>
      <c r="TKS745" s="5"/>
      <c r="TKT745" s="92"/>
      <c r="TLA745" s="25"/>
      <c r="TLB745" s="5"/>
      <c r="TLC745" s="92"/>
      <c r="TLJ745" s="25"/>
      <c r="TLK745" s="5"/>
      <c r="TLL745" s="92"/>
      <c r="TLS745" s="25"/>
      <c r="TLT745" s="5"/>
      <c r="TLU745" s="92"/>
      <c r="TMB745" s="25"/>
      <c r="TMC745" s="5"/>
      <c r="TMD745" s="92"/>
      <c r="TMK745" s="25"/>
      <c r="TML745" s="5"/>
      <c r="TMM745" s="92"/>
      <c r="TMT745" s="25"/>
      <c r="TMU745" s="5"/>
      <c r="TMV745" s="92"/>
      <c r="TNC745" s="25"/>
      <c r="TND745" s="5"/>
      <c r="TNE745" s="92"/>
      <c r="TNL745" s="25"/>
      <c r="TNM745" s="5"/>
      <c r="TNN745" s="92"/>
      <c r="TNU745" s="25"/>
      <c r="TNV745" s="5"/>
      <c r="TNW745" s="92"/>
      <c r="TOD745" s="25"/>
      <c r="TOE745" s="5"/>
      <c r="TOF745" s="92"/>
      <c r="TOM745" s="25"/>
      <c r="TON745" s="5"/>
      <c r="TOO745" s="92"/>
      <c r="TOV745" s="25"/>
      <c r="TOW745" s="5"/>
      <c r="TOX745" s="92"/>
      <c r="TPE745" s="25"/>
      <c r="TPF745" s="5"/>
      <c r="TPG745" s="92"/>
      <c r="TPN745" s="25"/>
      <c r="TPO745" s="5"/>
      <c r="TPP745" s="92"/>
      <c r="TPW745" s="25"/>
      <c r="TPX745" s="5"/>
      <c r="TPY745" s="92"/>
      <c r="TQF745" s="25"/>
      <c r="TQG745" s="5"/>
      <c r="TQH745" s="92"/>
      <c r="TQO745" s="25"/>
      <c r="TQP745" s="5"/>
      <c r="TQQ745" s="92"/>
      <c r="TQX745" s="25"/>
      <c r="TQY745" s="5"/>
      <c r="TQZ745" s="92"/>
      <c r="TRG745" s="25"/>
      <c r="TRH745" s="5"/>
      <c r="TRI745" s="92"/>
      <c r="TRP745" s="25"/>
      <c r="TRQ745" s="5"/>
      <c r="TRR745" s="92"/>
      <c r="TRY745" s="25"/>
      <c r="TRZ745" s="5"/>
      <c r="TSA745" s="92"/>
      <c r="TSH745" s="25"/>
      <c r="TSI745" s="5"/>
      <c r="TSJ745" s="92"/>
      <c r="TSQ745" s="25"/>
      <c r="TSR745" s="5"/>
      <c r="TSS745" s="92"/>
      <c r="TSZ745" s="25"/>
      <c r="TTA745" s="5"/>
      <c r="TTB745" s="92"/>
      <c r="TTI745" s="25"/>
      <c r="TTJ745" s="5"/>
      <c r="TTK745" s="92"/>
      <c r="TTR745" s="25"/>
      <c r="TTS745" s="5"/>
      <c r="TTT745" s="92"/>
      <c r="TUA745" s="25"/>
      <c r="TUB745" s="5"/>
      <c r="TUC745" s="92"/>
      <c r="TUJ745" s="25"/>
      <c r="TUK745" s="5"/>
      <c r="TUL745" s="92"/>
      <c r="TUS745" s="25"/>
      <c r="TUT745" s="5"/>
      <c r="TUU745" s="92"/>
      <c r="TVB745" s="25"/>
      <c r="TVC745" s="5"/>
      <c r="TVD745" s="92"/>
      <c r="TVK745" s="25"/>
      <c r="TVL745" s="5"/>
      <c r="TVM745" s="92"/>
      <c r="TVT745" s="25"/>
      <c r="TVU745" s="5"/>
      <c r="TVV745" s="92"/>
      <c r="TWC745" s="25"/>
      <c r="TWD745" s="5"/>
      <c r="TWE745" s="92"/>
      <c r="TWL745" s="25"/>
      <c r="TWM745" s="5"/>
      <c r="TWN745" s="92"/>
      <c r="TWU745" s="25"/>
      <c r="TWV745" s="5"/>
      <c r="TWW745" s="92"/>
      <c r="TXD745" s="25"/>
      <c r="TXE745" s="5"/>
      <c r="TXF745" s="92"/>
      <c r="TXM745" s="25"/>
      <c r="TXN745" s="5"/>
      <c r="TXO745" s="92"/>
      <c r="TXV745" s="25"/>
      <c r="TXW745" s="5"/>
      <c r="TXX745" s="92"/>
      <c r="TYE745" s="25"/>
      <c r="TYF745" s="5"/>
      <c r="TYG745" s="92"/>
      <c r="TYN745" s="25"/>
      <c r="TYO745" s="5"/>
      <c r="TYP745" s="92"/>
      <c r="TYW745" s="25"/>
      <c r="TYX745" s="5"/>
      <c r="TYY745" s="92"/>
      <c r="TZF745" s="25"/>
      <c r="TZG745" s="5"/>
      <c r="TZH745" s="92"/>
      <c r="TZO745" s="25"/>
      <c r="TZP745" s="5"/>
      <c r="TZQ745" s="92"/>
      <c r="TZX745" s="25"/>
      <c r="TZY745" s="5"/>
      <c r="TZZ745" s="92"/>
      <c r="UAG745" s="25"/>
      <c r="UAH745" s="5"/>
      <c r="UAI745" s="92"/>
      <c r="UAP745" s="25"/>
      <c r="UAQ745" s="5"/>
      <c r="UAR745" s="92"/>
      <c r="UAY745" s="25"/>
      <c r="UAZ745" s="5"/>
      <c r="UBA745" s="92"/>
      <c r="UBH745" s="25"/>
      <c r="UBI745" s="5"/>
      <c r="UBJ745" s="92"/>
      <c r="UBQ745" s="25"/>
      <c r="UBR745" s="5"/>
      <c r="UBS745" s="92"/>
      <c r="UBZ745" s="25"/>
      <c r="UCA745" s="5"/>
      <c r="UCB745" s="92"/>
      <c r="UCI745" s="25"/>
      <c r="UCJ745" s="5"/>
      <c r="UCK745" s="92"/>
      <c r="UCR745" s="25"/>
      <c r="UCS745" s="5"/>
      <c r="UCT745" s="92"/>
      <c r="UDA745" s="25"/>
      <c r="UDB745" s="5"/>
      <c r="UDC745" s="92"/>
      <c r="UDJ745" s="25"/>
      <c r="UDK745" s="5"/>
      <c r="UDL745" s="92"/>
      <c r="UDS745" s="25"/>
      <c r="UDT745" s="5"/>
      <c r="UDU745" s="92"/>
      <c r="UEB745" s="25"/>
      <c r="UEC745" s="5"/>
      <c r="UED745" s="92"/>
      <c r="UEK745" s="25"/>
      <c r="UEL745" s="5"/>
      <c r="UEM745" s="92"/>
      <c r="UET745" s="25"/>
      <c r="UEU745" s="5"/>
      <c r="UEV745" s="92"/>
      <c r="UFC745" s="25"/>
      <c r="UFD745" s="5"/>
      <c r="UFE745" s="92"/>
      <c r="UFL745" s="25"/>
      <c r="UFM745" s="5"/>
      <c r="UFN745" s="92"/>
      <c r="UFU745" s="25"/>
      <c r="UFV745" s="5"/>
      <c r="UFW745" s="92"/>
      <c r="UGD745" s="25"/>
      <c r="UGE745" s="5"/>
      <c r="UGF745" s="92"/>
      <c r="UGM745" s="25"/>
      <c r="UGN745" s="5"/>
      <c r="UGO745" s="92"/>
      <c r="UGV745" s="25"/>
      <c r="UGW745" s="5"/>
      <c r="UGX745" s="92"/>
      <c r="UHE745" s="25"/>
      <c r="UHF745" s="5"/>
      <c r="UHG745" s="92"/>
      <c r="UHN745" s="25"/>
      <c r="UHO745" s="5"/>
      <c r="UHP745" s="92"/>
      <c r="UHW745" s="25"/>
      <c r="UHX745" s="5"/>
      <c r="UHY745" s="92"/>
      <c r="UIF745" s="25"/>
      <c r="UIG745" s="5"/>
      <c r="UIH745" s="92"/>
      <c r="UIO745" s="25"/>
      <c r="UIP745" s="5"/>
      <c r="UIQ745" s="92"/>
      <c r="UIX745" s="25"/>
      <c r="UIY745" s="5"/>
      <c r="UIZ745" s="92"/>
      <c r="UJG745" s="25"/>
      <c r="UJH745" s="5"/>
      <c r="UJI745" s="92"/>
      <c r="UJP745" s="25"/>
      <c r="UJQ745" s="5"/>
      <c r="UJR745" s="92"/>
      <c r="UJY745" s="25"/>
      <c r="UJZ745" s="5"/>
      <c r="UKA745" s="92"/>
      <c r="UKH745" s="25"/>
      <c r="UKI745" s="5"/>
      <c r="UKJ745" s="92"/>
      <c r="UKQ745" s="25"/>
      <c r="UKR745" s="5"/>
      <c r="UKS745" s="92"/>
      <c r="UKZ745" s="25"/>
      <c r="ULA745" s="5"/>
      <c r="ULB745" s="92"/>
      <c r="ULI745" s="25"/>
      <c r="ULJ745" s="5"/>
      <c r="ULK745" s="92"/>
      <c r="ULR745" s="25"/>
      <c r="ULS745" s="5"/>
      <c r="ULT745" s="92"/>
      <c r="UMA745" s="25"/>
      <c r="UMB745" s="5"/>
      <c r="UMC745" s="92"/>
      <c r="UMJ745" s="25"/>
      <c r="UMK745" s="5"/>
      <c r="UML745" s="92"/>
      <c r="UMS745" s="25"/>
      <c r="UMT745" s="5"/>
      <c r="UMU745" s="92"/>
      <c r="UNB745" s="25"/>
      <c r="UNC745" s="5"/>
      <c r="UND745" s="92"/>
      <c r="UNK745" s="25"/>
      <c r="UNL745" s="5"/>
      <c r="UNM745" s="92"/>
      <c r="UNT745" s="25"/>
      <c r="UNU745" s="5"/>
      <c r="UNV745" s="92"/>
      <c r="UOC745" s="25"/>
      <c r="UOD745" s="5"/>
      <c r="UOE745" s="92"/>
      <c r="UOL745" s="25"/>
      <c r="UOM745" s="5"/>
      <c r="UON745" s="92"/>
      <c r="UOU745" s="25"/>
      <c r="UOV745" s="5"/>
      <c r="UOW745" s="92"/>
      <c r="UPD745" s="25"/>
      <c r="UPE745" s="5"/>
      <c r="UPF745" s="92"/>
      <c r="UPM745" s="25"/>
      <c r="UPN745" s="5"/>
      <c r="UPO745" s="92"/>
      <c r="UPV745" s="25"/>
      <c r="UPW745" s="5"/>
      <c r="UPX745" s="92"/>
      <c r="UQE745" s="25"/>
      <c r="UQF745" s="5"/>
      <c r="UQG745" s="92"/>
      <c r="UQN745" s="25"/>
      <c r="UQO745" s="5"/>
      <c r="UQP745" s="92"/>
      <c r="UQW745" s="25"/>
      <c r="UQX745" s="5"/>
      <c r="UQY745" s="92"/>
      <c r="URF745" s="25"/>
      <c r="URG745" s="5"/>
      <c r="URH745" s="92"/>
      <c r="URO745" s="25"/>
      <c r="URP745" s="5"/>
      <c r="URQ745" s="92"/>
      <c r="URX745" s="25"/>
      <c r="URY745" s="5"/>
      <c r="URZ745" s="92"/>
      <c r="USG745" s="25"/>
      <c r="USH745" s="5"/>
      <c r="USI745" s="92"/>
      <c r="USP745" s="25"/>
      <c r="USQ745" s="5"/>
      <c r="USR745" s="92"/>
      <c r="USY745" s="25"/>
      <c r="USZ745" s="5"/>
      <c r="UTA745" s="92"/>
      <c r="UTH745" s="25"/>
      <c r="UTI745" s="5"/>
      <c r="UTJ745" s="92"/>
      <c r="UTQ745" s="25"/>
      <c r="UTR745" s="5"/>
      <c r="UTS745" s="92"/>
      <c r="UTZ745" s="25"/>
      <c r="UUA745" s="5"/>
      <c r="UUB745" s="92"/>
      <c r="UUI745" s="25"/>
      <c r="UUJ745" s="5"/>
      <c r="UUK745" s="92"/>
      <c r="UUR745" s="25"/>
      <c r="UUS745" s="5"/>
      <c r="UUT745" s="92"/>
      <c r="UVA745" s="25"/>
      <c r="UVB745" s="5"/>
      <c r="UVC745" s="92"/>
      <c r="UVJ745" s="25"/>
      <c r="UVK745" s="5"/>
      <c r="UVL745" s="92"/>
      <c r="UVS745" s="25"/>
      <c r="UVT745" s="5"/>
      <c r="UVU745" s="92"/>
      <c r="UWB745" s="25"/>
      <c r="UWC745" s="5"/>
      <c r="UWD745" s="92"/>
      <c r="UWK745" s="25"/>
      <c r="UWL745" s="5"/>
      <c r="UWM745" s="92"/>
      <c r="UWT745" s="25"/>
      <c r="UWU745" s="5"/>
      <c r="UWV745" s="92"/>
      <c r="UXC745" s="25"/>
      <c r="UXD745" s="5"/>
      <c r="UXE745" s="92"/>
      <c r="UXL745" s="25"/>
      <c r="UXM745" s="5"/>
      <c r="UXN745" s="92"/>
      <c r="UXU745" s="25"/>
      <c r="UXV745" s="5"/>
      <c r="UXW745" s="92"/>
      <c r="UYD745" s="25"/>
      <c r="UYE745" s="5"/>
      <c r="UYF745" s="92"/>
      <c r="UYM745" s="25"/>
      <c r="UYN745" s="5"/>
      <c r="UYO745" s="92"/>
      <c r="UYV745" s="25"/>
      <c r="UYW745" s="5"/>
      <c r="UYX745" s="92"/>
      <c r="UZE745" s="25"/>
      <c r="UZF745" s="5"/>
      <c r="UZG745" s="92"/>
      <c r="UZN745" s="25"/>
      <c r="UZO745" s="5"/>
      <c r="UZP745" s="92"/>
      <c r="UZW745" s="25"/>
      <c r="UZX745" s="5"/>
      <c r="UZY745" s="92"/>
      <c r="VAF745" s="25"/>
      <c r="VAG745" s="5"/>
      <c r="VAH745" s="92"/>
      <c r="VAO745" s="25"/>
      <c r="VAP745" s="5"/>
      <c r="VAQ745" s="92"/>
      <c r="VAX745" s="25"/>
      <c r="VAY745" s="5"/>
      <c r="VAZ745" s="92"/>
      <c r="VBG745" s="25"/>
      <c r="VBH745" s="5"/>
      <c r="VBI745" s="92"/>
      <c r="VBP745" s="25"/>
      <c r="VBQ745" s="5"/>
      <c r="VBR745" s="92"/>
      <c r="VBY745" s="25"/>
      <c r="VBZ745" s="5"/>
      <c r="VCA745" s="92"/>
      <c r="VCH745" s="25"/>
      <c r="VCI745" s="5"/>
      <c r="VCJ745" s="92"/>
      <c r="VCQ745" s="25"/>
      <c r="VCR745" s="5"/>
      <c r="VCS745" s="92"/>
      <c r="VCZ745" s="25"/>
      <c r="VDA745" s="5"/>
      <c r="VDB745" s="92"/>
      <c r="VDI745" s="25"/>
      <c r="VDJ745" s="5"/>
      <c r="VDK745" s="92"/>
      <c r="VDR745" s="25"/>
      <c r="VDS745" s="5"/>
      <c r="VDT745" s="92"/>
      <c r="VEA745" s="25"/>
      <c r="VEB745" s="5"/>
      <c r="VEC745" s="92"/>
      <c r="VEJ745" s="25"/>
      <c r="VEK745" s="5"/>
      <c r="VEL745" s="92"/>
      <c r="VES745" s="25"/>
      <c r="VET745" s="5"/>
      <c r="VEU745" s="92"/>
      <c r="VFB745" s="25"/>
      <c r="VFC745" s="5"/>
      <c r="VFD745" s="92"/>
      <c r="VFK745" s="25"/>
      <c r="VFL745" s="5"/>
      <c r="VFM745" s="92"/>
      <c r="VFT745" s="25"/>
      <c r="VFU745" s="5"/>
      <c r="VFV745" s="92"/>
      <c r="VGC745" s="25"/>
      <c r="VGD745" s="5"/>
      <c r="VGE745" s="92"/>
      <c r="VGL745" s="25"/>
      <c r="VGM745" s="5"/>
      <c r="VGN745" s="92"/>
      <c r="VGU745" s="25"/>
      <c r="VGV745" s="5"/>
      <c r="VGW745" s="92"/>
      <c r="VHD745" s="25"/>
      <c r="VHE745" s="5"/>
      <c r="VHF745" s="92"/>
      <c r="VHM745" s="25"/>
      <c r="VHN745" s="5"/>
      <c r="VHO745" s="92"/>
      <c r="VHV745" s="25"/>
      <c r="VHW745" s="5"/>
      <c r="VHX745" s="92"/>
      <c r="VIE745" s="25"/>
      <c r="VIF745" s="5"/>
      <c r="VIG745" s="92"/>
      <c r="VIN745" s="25"/>
      <c r="VIO745" s="5"/>
      <c r="VIP745" s="92"/>
      <c r="VIW745" s="25"/>
      <c r="VIX745" s="5"/>
      <c r="VIY745" s="92"/>
      <c r="VJF745" s="25"/>
      <c r="VJG745" s="5"/>
      <c r="VJH745" s="92"/>
      <c r="VJO745" s="25"/>
      <c r="VJP745" s="5"/>
      <c r="VJQ745" s="92"/>
      <c r="VJX745" s="25"/>
      <c r="VJY745" s="5"/>
      <c r="VJZ745" s="92"/>
      <c r="VKG745" s="25"/>
      <c r="VKH745" s="5"/>
      <c r="VKI745" s="92"/>
      <c r="VKP745" s="25"/>
      <c r="VKQ745" s="5"/>
      <c r="VKR745" s="92"/>
      <c r="VKY745" s="25"/>
      <c r="VKZ745" s="5"/>
      <c r="VLA745" s="92"/>
      <c r="VLH745" s="25"/>
      <c r="VLI745" s="5"/>
      <c r="VLJ745" s="92"/>
      <c r="VLQ745" s="25"/>
      <c r="VLR745" s="5"/>
      <c r="VLS745" s="92"/>
      <c r="VLZ745" s="25"/>
      <c r="VMA745" s="5"/>
      <c r="VMB745" s="92"/>
      <c r="VMI745" s="25"/>
      <c r="VMJ745" s="5"/>
      <c r="VMK745" s="92"/>
      <c r="VMR745" s="25"/>
      <c r="VMS745" s="5"/>
      <c r="VMT745" s="92"/>
      <c r="VNA745" s="25"/>
      <c r="VNB745" s="5"/>
      <c r="VNC745" s="92"/>
      <c r="VNJ745" s="25"/>
      <c r="VNK745" s="5"/>
      <c r="VNL745" s="92"/>
      <c r="VNS745" s="25"/>
      <c r="VNT745" s="5"/>
      <c r="VNU745" s="92"/>
      <c r="VOB745" s="25"/>
      <c r="VOC745" s="5"/>
      <c r="VOD745" s="92"/>
      <c r="VOK745" s="25"/>
      <c r="VOL745" s="5"/>
      <c r="VOM745" s="92"/>
      <c r="VOT745" s="25"/>
      <c r="VOU745" s="5"/>
      <c r="VOV745" s="92"/>
      <c r="VPC745" s="25"/>
      <c r="VPD745" s="5"/>
      <c r="VPE745" s="92"/>
      <c r="VPL745" s="25"/>
      <c r="VPM745" s="5"/>
      <c r="VPN745" s="92"/>
      <c r="VPU745" s="25"/>
      <c r="VPV745" s="5"/>
      <c r="VPW745" s="92"/>
      <c r="VQD745" s="25"/>
      <c r="VQE745" s="5"/>
      <c r="VQF745" s="92"/>
      <c r="VQM745" s="25"/>
      <c r="VQN745" s="5"/>
      <c r="VQO745" s="92"/>
      <c r="VQV745" s="25"/>
      <c r="VQW745" s="5"/>
      <c r="VQX745" s="92"/>
      <c r="VRE745" s="25"/>
      <c r="VRF745" s="5"/>
      <c r="VRG745" s="92"/>
      <c r="VRN745" s="25"/>
      <c r="VRO745" s="5"/>
      <c r="VRP745" s="92"/>
      <c r="VRW745" s="25"/>
      <c r="VRX745" s="5"/>
      <c r="VRY745" s="92"/>
      <c r="VSF745" s="25"/>
      <c r="VSG745" s="5"/>
      <c r="VSH745" s="92"/>
      <c r="VSO745" s="25"/>
      <c r="VSP745" s="5"/>
      <c r="VSQ745" s="92"/>
      <c r="VSX745" s="25"/>
      <c r="VSY745" s="5"/>
      <c r="VSZ745" s="92"/>
      <c r="VTG745" s="25"/>
      <c r="VTH745" s="5"/>
      <c r="VTI745" s="92"/>
      <c r="VTP745" s="25"/>
      <c r="VTQ745" s="5"/>
      <c r="VTR745" s="92"/>
      <c r="VTY745" s="25"/>
      <c r="VTZ745" s="5"/>
      <c r="VUA745" s="92"/>
      <c r="VUH745" s="25"/>
      <c r="VUI745" s="5"/>
      <c r="VUJ745" s="92"/>
      <c r="VUQ745" s="25"/>
      <c r="VUR745" s="5"/>
      <c r="VUS745" s="92"/>
      <c r="VUZ745" s="25"/>
      <c r="VVA745" s="5"/>
      <c r="VVB745" s="92"/>
      <c r="VVI745" s="25"/>
      <c r="VVJ745" s="5"/>
      <c r="VVK745" s="92"/>
      <c r="VVR745" s="25"/>
      <c r="VVS745" s="5"/>
      <c r="VVT745" s="92"/>
      <c r="VWA745" s="25"/>
      <c r="VWB745" s="5"/>
      <c r="VWC745" s="92"/>
      <c r="VWJ745" s="25"/>
      <c r="VWK745" s="5"/>
      <c r="VWL745" s="92"/>
      <c r="VWS745" s="25"/>
      <c r="VWT745" s="5"/>
      <c r="VWU745" s="92"/>
      <c r="VXB745" s="25"/>
      <c r="VXC745" s="5"/>
      <c r="VXD745" s="92"/>
      <c r="VXK745" s="25"/>
      <c r="VXL745" s="5"/>
      <c r="VXM745" s="92"/>
      <c r="VXT745" s="25"/>
      <c r="VXU745" s="5"/>
      <c r="VXV745" s="92"/>
      <c r="VYC745" s="25"/>
      <c r="VYD745" s="5"/>
      <c r="VYE745" s="92"/>
      <c r="VYL745" s="25"/>
      <c r="VYM745" s="5"/>
      <c r="VYN745" s="92"/>
      <c r="VYU745" s="25"/>
      <c r="VYV745" s="5"/>
      <c r="VYW745" s="92"/>
      <c r="VZD745" s="25"/>
      <c r="VZE745" s="5"/>
      <c r="VZF745" s="92"/>
      <c r="VZM745" s="25"/>
      <c r="VZN745" s="5"/>
      <c r="VZO745" s="92"/>
      <c r="VZV745" s="25"/>
      <c r="VZW745" s="5"/>
      <c r="VZX745" s="92"/>
      <c r="WAE745" s="25"/>
      <c r="WAF745" s="5"/>
      <c r="WAG745" s="92"/>
      <c r="WAN745" s="25"/>
      <c r="WAO745" s="5"/>
      <c r="WAP745" s="92"/>
      <c r="WAW745" s="25"/>
      <c r="WAX745" s="5"/>
      <c r="WAY745" s="92"/>
      <c r="WBF745" s="25"/>
      <c r="WBG745" s="5"/>
      <c r="WBH745" s="92"/>
      <c r="WBO745" s="25"/>
      <c r="WBP745" s="5"/>
      <c r="WBQ745" s="92"/>
      <c r="WBX745" s="25"/>
      <c r="WBY745" s="5"/>
      <c r="WBZ745" s="92"/>
      <c r="WCG745" s="25"/>
      <c r="WCH745" s="5"/>
      <c r="WCI745" s="92"/>
      <c r="WCP745" s="25"/>
      <c r="WCQ745" s="5"/>
      <c r="WCR745" s="92"/>
      <c r="WCY745" s="25"/>
      <c r="WCZ745" s="5"/>
      <c r="WDA745" s="92"/>
      <c r="WDH745" s="25"/>
      <c r="WDI745" s="5"/>
      <c r="WDJ745" s="92"/>
      <c r="WDQ745" s="25"/>
      <c r="WDR745" s="5"/>
      <c r="WDS745" s="92"/>
      <c r="WDZ745" s="25"/>
      <c r="WEA745" s="5"/>
      <c r="WEB745" s="92"/>
      <c r="WEI745" s="25"/>
      <c r="WEJ745" s="5"/>
      <c r="WEK745" s="92"/>
      <c r="WER745" s="25"/>
      <c r="WES745" s="5"/>
      <c r="WET745" s="92"/>
      <c r="WFA745" s="25"/>
      <c r="WFB745" s="5"/>
      <c r="WFC745" s="92"/>
      <c r="WFJ745" s="25"/>
      <c r="WFK745" s="5"/>
      <c r="WFL745" s="92"/>
      <c r="WFS745" s="25"/>
      <c r="WFT745" s="5"/>
      <c r="WFU745" s="92"/>
      <c r="WGB745" s="25"/>
      <c r="WGC745" s="5"/>
      <c r="WGD745" s="92"/>
      <c r="WGK745" s="25"/>
      <c r="WGL745" s="5"/>
      <c r="WGM745" s="92"/>
      <c r="WGT745" s="25"/>
      <c r="WGU745" s="5"/>
      <c r="WGV745" s="92"/>
      <c r="WHC745" s="25"/>
      <c r="WHD745" s="5"/>
      <c r="WHE745" s="92"/>
      <c r="WHL745" s="25"/>
      <c r="WHM745" s="5"/>
      <c r="WHN745" s="92"/>
      <c r="WHU745" s="25"/>
      <c r="WHV745" s="5"/>
      <c r="WHW745" s="92"/>
      <c r="WID745" s="25"/>
      <c r="WIE745" s="5"/>
      <c r="WIF745" s="92"/>
      <c r="WIM745" s="25"/>
      <c r="WIN745" s="5"/>
      <c r="WIO745" s="92"/>
      <c r="WIV745" s="25"/>
      <c r="WIW745" s="5"/>
      <c r="WIX745" s="92"/>
      <c r="WJE745" s="25"/>
      <c r="WJF745" s="5"/>
      <c r="WJG745" s="92"/>
      <c r="WJN745" s="25"/>
      <c r="WJO745" s="5"/>
      <c r="WJP745" s="92"/>
      <c r="WJW745" s="25"/>
      <c r="WJX745" s="5"/>
      <c r="WJY745" s="92"/>
      <c r="WKF745" s="25"/>
      <c r="WKG745" s="5"/>
      <c r="WKH745" s="92"/>
      <c r="WKO745" s="25"/>
      <c r="WKP745" s="5"/>
      <c r="WKQ745" s="92"/>
      <c r="WKX745" s="25"/>
      <c r="WKY745" s="5"/>
      <c r="WKZ745" s="92"/>
      <c r="WLG745" s="25"/>
      <c r="WLH745" s="5"/>
      <c r="WLI745" s="92"/>
      <c r="WLP745" s="25"/>
      <c r="WLQ745" s="5"/>
      <c r="WLR745" s="92"/>
      <c r="WLY745" s="25"/>
      <c r="WLZ745" s="5"/>
      <c r="WMA745" s="92"/>
      <c r="WMH745" s="25"/>
      <c r="WMI745" s="5"/>
      <c r="WMJ745" s="92"/>
      <c r="WMQ745" s="25"/>
      <c r="WMR745" s="5"/>
      <c r="WMS745" s="92"/>
      <c r="WMZ745" s="25"/>
      <c r="WNA745" s="5"/>
      <c r="WNB745" s="92"/>
      <c r="WNI745" s="25"/>
      <c r="WNJ745" s="5"/>
      <c r="WNK745" s="92"/>
      <c r="WNR745" s="25"/>
      <c r="WNS745" s="5"/>
      <c r="WNT745" s="92"/>
      <c r="WOA745" s="25"/>
      <c r="WOB745" s="5"/>
      <c r="WOC745" s="92"/>
      <c r="WOJ745" s="25"/>
      <c r="WOK745" s="5"/>
      <c r="WOL745" s="92"/>
      <c r="WOS745" s="25"/>
      <c r="WOT745" s="5"/>
      <c r="WOU745" s="92"/>
      <c r="WPB745" s="25"/>
      <c r="WPC745" s="5"/>
      <c r="WPD745" s="92"/>
      <c r="WPK745" s="25"/>
      <c r="WPL745" s="5"/>
      <c r="WPM745" s="92"/>
      <c r="WPT745" s="25"/>
      <c r="WPU745" s="5"/>
      <c r="WPV745" s="92"/>
      <c r="WQC745" s="25"/>
      <c r="WQD745" s="5"/>
      <c r="WQE745" s="92"/>
      <c r="WQL745" s="25"/>
      <c r="WQM745" s="5"/>
      <c r="WQN745" s="92"/>
      <c r="WQU745" s="25"/>
      <c r="WQV745" s="5"/>
      <c r="WQW745" s="92"/>
      <c r="WRD745" s="25"/>
      <c r="WRE745" s="5"/>
      <c r="WRF745" s="92"/>
      <c r="WRM745" s="25"/>
      <c r="WRN745" s="5"/>
      <c r="WRO745" s="92"/>
      <c r="WRV745" s="25"/>
      <c r="WRW745" s="5"/>
      <c r="WRX745" s="92"/>
      <c r="WSE745" s="25"/>
      <c r="WSF745" s="5"/>
      <c r="WSG745" s="92"/>
      <c r="WSN745" s="25"/>
      <c r="WSO745" s="5"/>
      <c r="WSP745" s="92"/>
      <c r="WSW745" s="25"/>
      <c r="WSX745" s="5"/>
      <c r="WSY745" s="92"/>
      <c r="WTF745" s="25"/>
      <c r="WTG745" s="5"/>
      <c r="WTH745" s="92"/>
      <c r="WTO745" s="25"/>
      <c r="WTP745" s="5"/>
      <c r="WTQ745" s="92"/>
      <c r="WTX745" s="25"/>
      <c r="WTY745" s="5"/>
      <c r="WTZ745" s="92"/>
      <c r="WUG745" s="25"/>
      <c r="WUH745" s="5"/>
      <c r="WUI745" s="92"/>
      <c r="WUP745" s="25"/>
      <c r="WUQ745" s="5"/>
      <c r="WUR745" s="92"/>
      <c r="WUY745" s="25"/>
      <c r="WUZ745" s="5"/>
      <c r="WVA745" s="92"/>
      <c r="WVH745" s="25"/>
      <c r="WVI745" s="5"/>
      <c r="WVJ745" s="92"/>
      <c r="WVQ745" s="25"/>
      <c r="WVR745" s="5"/>
      <c r="WVS745" s="92"/>
      <c r="WVZ745" s="25"/>
      <c r="WWA745" s="5"/>
      <c r="WWB745" s="92"/>
      <c r="WWI745" s="25"/>
      <c r="WWJ745" s="5"/>
      <c r="WWK745" s="92"/>
      <c r="WWR745" s="25"/>
      <c r="WWS745" s="5"/>
      <c r="WWT745" s="92"/>
      <c r="WXA745" s="25"/>
      <c r="WXB745" s="5"/>
      <c r="WXC745" s="92"/>
      <c r="WXJ745" s="25"/>
      <c r="WXK745" s="5"/>
      <c r="WXL745" s="92"/>
      <c r="WXS745" s="25"/>
      <c r="WXT745" s="5"/>
      <c r="WXU745" s="92"/>
      <c r="WYB745" s="25"/>
      <c r="WYC745" s="5"/>
      <c r="WYD745" s="92"/>
      <c r="WYK745" s="25"/>
      <c r="WYL745" s="5"/>
      <c r="WYM745" s="92"/>
      <c r="WYT745" s="25"/>
      <c r="WYU745" s="5"/>
      <c r="WYV745" s="92"/>
      <c r="WZC745" s="25"/>
      <c r="WZD745" s="5"/>
      <c r="WZE745" s="92"/>
      <c r="WZL745" s="25"/>
      <c r="WZM745" s="5"/>
      <c r="WZN745" s="92"/>
      <c r="WZU745" s="25"/>
      <c r="WZV745" s="5"/>
      <c r="WZW745" s="92"/>
      <c r="XAD745" s="25"/>
      <c r="XAE745" s="5"/>
      <c r="XAF745" s="92"/>
      <c r="XAM745" s="25"/>
      <c r="XAN745" s="5"/>
      <c r="XAO745" s="92"/>
      <c r="XAV745" s="25"/>
      <c r="XAW745" s="5"/>
      <c r="XAX745" s="92"/>
      <c r="XBE745" s="25"/>
      <c r="XBF745" s="5"/>
      <c r="XBG745" s="92"/>
      <c r="XBN745" s="25"/>
      <c r="XBO745" s="5"/>
      <c r="XBP745" s="92"/>
      <c r="XBW745" s="25"/>
      <c r="XBX745" s="5"/>
      <c r="XBY745" s="92"/>
      <c r="XCF745" s="25"/>
      <c r="XCG745" s="5"/>
      <c r="XCH745" s="92"/>
      <c r="XCO745" s="25"/>
      <c r="XCP745" s="5"/>
      <c r="XCQ745" s="92"/>
      <c r="XCX745" s="25"/>
      <c r="XCY745" s="5"/>
      <c r="XCZ745" s="92"/>
      <c r="XDG745" s="25"/>
      <c r="XDH745" s="5"/>
      <c r="XDI745" s="92"/>
      <c r="XDP745" s="25"/>
      <c r="XDQ745" s="5"/>
      <c r="XDR745" s="92"/>
      <c r="XDY745" s="25"/>
      <c r="XDZ745" s="5"/>
      <c r="XEA745" s="92"/>
      <c r="XEH745" s="25"/>
      <c r="XEI745" s="5"/>
      <c r="XEJ745" s="92"/>
      <c r="XEQ745" s="25"/>
      <c r="XER745" s="5"/>
      <c r="XES745" s="92"/>
      <c r="XEZ745" s="25"/>
      <c r="XFA745" s="5"/>
      <c r="XFB745" s="92"/>
    </row>
    <row r="746" spans="1:1019 1026:2045 2052:3071 3078:5114 5121:6140 6147:7166 7173:8192 8199:10235 10242:11261 11268:12287 12294:14330 14337:15356 15363:16382" s="93" customFormat="1" ht="14.25" customHeight="1" x14ac:dyDescent="0.2">
      <c r="A746" s="45">
        <v>9</v>
      </c>
      <c r="B746" s="33" t="s">
        <v>7</v>
      </c>
      <c r="C746" s="50">
        <f t="shared" si="904"/>
        <v>46069</v>
      </c>
      <c r="D746" s="51">
        <f>7+D745</f>
        <v>46076</v>
      </c>
      <c r="E746" s="51">
        <f t="shared" si="899"/>
        <v>46100</v>
      </c>
      <c r="F746" s="51">
        <f t="shared" si="901"/>
        <v>46105</v>
      </c>
      <c r="G746" s="51">
        <f t="shared" si="902"/>
        <v>46111</v>
      </c>
      <c r="H746" s="51">
        <f t="shared" si="903"/>
        <v>46115</v>
      </c>
      <c r="I746" s="51">
        <f t="shared" si="900"/>
        <v>46131</v>
      </c>
      <c r="J746" s="5"/>
      <c r="K746" s="92"/>
      <c r="R746" s="25"/>
      <c r="S746" s="5"/>
      <c r="T746" s="92"/>
      <c r="AA746" s="25"/>
      <c r="AB746" s="5"/>
      <c r="AC746" s="92"/>
      <c r="AJ746" s="25"/>
      <c r="AK746" s="5"/>
      <c r="AL746" s="92"/>
      <c r="AS746" s="25"/>
      <c r="AT746" s="5"/>
      <c r="AU746" s="92"/>
      <c r="BB746" s="25"/>
      <c r="BC746" s="5"/>
      <c r="BD746" s="92"/>
      <c r="BK746" s="25"/>
      <c r="BL746" s="5"/>
      <c r="BM746" s="92"/>
      <c r="BT746" s="25"/>
      <c r="BU746" s="5"/>
      <c r="BV746" s="92"/>
      <c r="CC746" s="25"/>
      <c r="CD746" s="5"/>
      <c r="CE746" s="92"/>
      <c r="CL746" s="25"/>
      <c r="CM746" s="5"/>
      <c r="CN746" s="92"/>
      <c r="CU746" s="25"/>
      <c r="CV746" s="5"/>
      <c r="CW746" s="92"/>
      <c r="DD746" s="25"/>
      <c r="DE746" s="5"/>
      <c r="DF746" s="92"/>
      <c r="DM746" s="25"/>
      <c r="DN746" s="5"/>
      <c r="DO746" s="92"/>
      <c r="DV746" s="25"/>
      <c r="DW746" s="5"/>
      <c r="DX746" s="92"/>
      <c r="EE746" s="25"/>
      <c r="EF746" s="5"/>
      <c r="EG746" s="92"/>
      <c r="EN746" s="25"/>
      <c r="EO746" s="5"/>
      <c r="EP746" s="92"/>
      <c r="EW746" s="25"/>
      <c r="EX746" s="5"/>
      <c r="EY746" s="92"/>
      <c r="FF746" s="25"/>
      <c r="FG746" s="5"/>
      <c r="FH746" s="92"/>
      <c r="FO746" s="25"/>
      <c r="FP746" s="5"/>
      <c r="FQ746" s="92"/>
      <c r="FX746" s="25"/>
      <c r="FY746" s="5"/>
      <c r="FZ746" s="92"/>
      <c r="GG746" s="25"/>
      <c r="GH746" s="5"/>
      <c r="GI746" s="92"/>
      <c r="GP746" s="25"/>
      <c r="GQ746" s="5"/>
      <c r="GR746" s="92"/>
      <c r="GY746" s="25"/>
      <c r="GZ746" s="5"/>
      <c r="HA746" s="92"/>
      <c r="HH746" s="25"/>
      <c r="HI746" s="5"/>
      <c r="HJ746" s="92"/>
      <c r="HQ746" s="25"/>
      <c r="HR746" s="5"/>
      <c r="HS746" s="92"/>
      <c r="HZ746" s="25"/>
      <c r="IA746" s="5"/>
      <c r="IB746" s="92"/>
      <c r="II746" s="25"/>
      <c r="IJ746" s="5"/>
      <c r="IK746" s="92"/>
      <c r="IR746" s="25"/>
      <c r="IS746" s="5"/>
      <c r="IT746" s="92"/>
      <c r="JA746" s="25"/>
      <c r="JB746" s="5"/>
      <c r="JC746" s="92"/>
      <c r="JJ746" s="25"/>
      <c r="JK746" s="5"/>
      <c r="JL746" s="92"/>
      <c r="JS746" s="25"/>
      <c r="JT746" s="5"/>
      <c r="JU746" s="92"/>
      <c r="KB746" s="25"/>
      <c r="KC746" s="5"/>
      <c r="KD746" s="92"/>
      <c r="KK746" s="25"/>
      <c r="KL746" s="5"/>
      <c r="KM746" s="92"/>
      <c r="KT746" s="25"/>
      <c r="KU746" s="5"/>
      <c r="KV746" s="92"/>
      <c r="LC746" s="25"/>
      <c r="LD746" s="5"/>
      <c r="LE746" s="92"/>
      <c r="LL746" s="25"/>
      <c r="LM746" s="5"/>
      <c r="LN746" s="92"/>
      <c r="LU746" s="25"/>
      <c r="LV746" s="5"/>
      <c r="LW746" s="92"/>
      <c r="MD746" s="25"/>
      <c r="ME746" s="5"/>
      <c r="MF746" s="92"/>
      <c r="MM746" s="25"/>
      <c r="MN746" s="5"/>
      <c r="MO746" s="92"/>
      <c r="MV746" s="25"/>
      <c r="MW746" s="5"/>
      <c r="MX746" s="92"/>
      <c r="NE746" s="25"/>
      <c r="NF746" s="5"/>
      <c r="NG746" s="92"/>
      <c r="NN746" s="25"/>
      <c r="NO746" s="5"/>
      <c r="NP746" s="92"/>
      <c r="NW746" s="25"/>
      <c r="NX746" s="5"/>
      <c r="NY746" s="92"/>
      <c r="OF746" s="25"/>
      <c r="OG746" s="5"/>
      <c r="OH746" s="92"/>
      <c r="OO746" s="25"/>
      <c r="OP746" s="5"/>
      <c r="OQ746" s="92"/>
      <c r="OX746" s="25"/>
      <c r="OY746" s="5"/>
      <c r="OZ746" s="92"/>
      <c r="PG746" s="25"/>
      <c r="PH746" s="5"/>
      <c r="PI746" s="92"/>
      <c r="PP746" s="25"/>
      <c r="PQ746" s="5"/>
      <c r="PR746" s="92"/>
      <c r="PY746" s="25"/>
      <c r="PZ746" s="5"/>
      <c r="QA746" s="92"/>
      <c r="QH746" s="25"/>
      <c r="QI746" s="5"/>
      <c r="QJ746" s="92"/>
      <c r="QQ746" s="25"/>
      <c r="QR746" s="5"/>
      <c r="QS746" s="92"/>
      <c r="QZ746" s="25"/>
      <c r="RA746" s="5"/>
      <c r="RB746" s="92"/>
      <c r="RI746" s="25"/>
      <c r="RJ746" s="5"/>
      <c r="RK746" s="92"/>
      <c r="RR746" s="25"/>
      <c r="RS746" s="5"/>
      <c r="RT746" s="92"/>
      <c r="SA746" s="25"/>
      <c r="SB746" s="5"/>
      <c r="SC746" s="92"/>
      <c r="SJ746" s="25"/>
      <c r="SK746" s="5"/>
      <c r="SL746" s="92"/>
      <c r="SS746" s="25"/>
      <c r="ST746" s="5"/>
      <c r="SU746" s="92"/>
      <c r="TB746" s="25"/>
      <c r="TC746" s="5"/>
      <c r="TD746" s="92"/>
      <c r="TK746" s="25"/>
      <c r="TL746" s="5"/>
      <c r="TM746" s="92"/>
      <c r="TT746" s="25"/>
      <c r="TU746" s="5"/>
      <c r="TV746" s="92"/>
      <c r="UC746" s="25"/>
      <c r="UD746" s="5"/>
      <c r="UE746" s="92"/>
      <c r="UL746" s="25"/>
      <c r="UM746" s="5"/>
      <c r="UN746" s="92"/>
      <c r="UU746" s="25"/>
      <c r="UV746" s="5"/>
      <c r="UW746" s="92"/>
      <c r="VD746" s="25"/>
      <c r="VE746" s="5"/>
      <c r="VF746" s="92"/>
      <c r="VM746" s="25"/>
      <c r="VN746" s="5"/>
      <c r="VO746" s="92"/>
      <c r="VV746" s="25"/>
      <c r="VW746" s="5"/>
      <c r="VX746" s="92"/>
      <c r="WE746" s="25"/>
      <c r="WF746" s="5"/>
      <c r="WG746" s="92"/>
      <c r="WN746" s="25"/>
      <c r="WO746" s="5"/>
      <c r="WP746" s="92"/>
      <c r="WW746" s="25"/>
      <c r="WX746" s="5"/>
      <c r="WY746" s="92"/>
      <c r="XF746" s="25"/>
      <c r="XG746" s="5"/>
      <c r="XH746" s="92"/>
      <c r="XO746" s="25"/>
      <c r="XP746" s="5"/>
      <c r="XQ746" s="92"/>
      <c r="XX746" s="25"/>
      <c r="XY746" s="5"/>
      <c r="XZ746" s="92"/>
      <c r="YG746" s="25"/>
      <c r="YH746" s="5"/>
      <c r="YI746" s="92"/>
      <c r="YP746" s="25"/>
      <c r="YQ746" s="5"/>
      <c r="YR746" s="92"/>
      <c r="YY746" s="25"/>
      <c r="YZ746" s="5"/>
      <c r="ZA746" s="92"/>
      <c r="ZH746" s="25"/>
      <c r="ZI746" s="5"/>
      <c r="ZJ746" s="92"/>
      <c r="ZQ746" s="25"/>
      <c r="ZR746" s="5"/>
      <c r="ZS746" s="92"/>
      <c r="ZZ746" s="25"/>
      <c r="AAA746" s="5"/>
      <c r="AAB746" s="92"/>
      <c r="AAI746" s="25"/>
      <c r="AAJ746" s="5"/>
      <c r="AAK746" s="92"/>
      <c r="AAR746" s="25"/>
      <c r="AAS746" s="5"/>
      <c r="AAT746" s="92"/>
      <c r="ABA746" s="25"/>
      <c r="ABB746" s="5"/>
      <c r="ABC746" s="92"/>
      <c r="ABJ746" s="25"/>
      <c r="ABK746" s="5"/>
      <c r="ABL746" s="92"/>
      <c r="ABS746" s="25"/>
      <c r="ABT746" s="5"/>
      <c r="ABU746" s="92"/>
      <c r="ACB746" s="25"/>
      <c r="ACC746" s="5"/>
      <c r="ACD746" s="92"/>
      <c r="ACK746" s="25"/>
      <c r="ACL746" s="5"/>
      <c r="ACM746" s="92"/>
      <c r="ACT746" s="25"/>
      <c r="ACU746" s="5"/>
      <c r="ACV746" s="92"/>
      <c r="ADC746" s="25"/>
      <c r="ADD746" s="5"/>
      <c r="ADE746" s="92"/>
      <c r="ADL746" s="25"/>
      <c r="ADM746" s="5"/>
      <c r="ADN746" s="92"/>
      <c r="ADU746" s="25"/>
      <c r="ADV746" s="5"/>
      <c r="ADW746" s="92"/>
      <c r="AED746" s="25"/>
      <c r="AEE746" s="5"/>
      <c r="AEF746" s="92"/>
      <c r="AEM746" s="25"/>
      <c r="AEN746" s="5"/>
      <c r="AEO746" s="92"/>
      <c r="AEV746" s="25"/>
      <c r="AEW746" s="5"/>
      <c r="AEX746" s="92"/>
      <c r="AFE746" s="25"/>
      <c r="AFF746" s="5"/>
      <c r="AFG746" s="92"/>
      <c r="AFN746" s="25"/>
      <c r="AFO746" s="5"/>
      <c r="AFP746" s="92"/>
      <c r="AFW746" s="25"/>
      <c r="AFX746" s="5"/>
      <c r="AFY746" s="92"/>
      <c r="AGF746" s="25"/>
      <c r="AGG746" s="5"/>
      <c r="AGH746" s="92"/>
      <c r="AGO746" s="25"/>
      <c r="AGP746" s="5"/>
      <c r="AGQ746" s="92"/>
      <c r="AGX746" s="25"/>
      <c r="AGY746" s="5"/>
      <c r="AGZ746" s="92"/>
      <c r="AHG746" s="25"/>
      <c r="AHH746" s="5"/>
      <c r="AHI746" s="92"/>
      <c r="AHP746" s="25"/>
      <c r="AHQ746" s="5"/>
      <c r="AHR746" s="92"/>
      <c r="AHY746" s="25"/>
      <c r="AHZ746" s="5"/>
      <c r="AIA746" s="92"/>
      <c r="AIH746" s="25"/>
      <c r="AII746" s="5"/>
      <c r="AIJ746" s="92"/>
      <c r="AIQ746" s="25"/>
      <c r="AIR746" s="5"/>
      <c r="AIS746" s="92"/>
      <c r="AIZ746" s="25"/>
      <c r="AJA746" s="5"/>
      <c r="AJB746" s="92"/>
      <c r="AJI746" s="25"/>
      <c r="AJJ746" s="5"/>
      <c r="AJK746" s="92"/>
      <c r="AJR746" s="25"/>
      <c r="AJS746" s="5"/>
      <c r="AJT746" s="92"/>
      <c r="AKA746" s="25"/>
      <c r="AKB746" s="5"/>
      <c r="AKC746" s="92"/>
      <c r="AKJ746" s="25"/>
      <c r="AKK746" s="5"/>
      <c r="AKL746" s="92"/>
      <c r="AKS746" s="25"/>
      <c r="AKT746" s="5"/>
      <c r="AKU746" s="92"/>
      <c r="ALB746" s="25"/>
      <c r="ALC746" s="5"/>
      <c r="ALD746" s="92"/>
      <c r="ALK746" s="25"/>
      <c r="ALL746" s="5"/>
      <c r="ALM746" s="92"/>
      <c r="ALT746" s="25"/>
      <c r="ALU746" s="5"/>
      <c r="ALV746" s="92"/>
      <c r="AMC746" s="25"/>
      <c r="AMD746" s="5"/>
      <c r="AME746" s="92"/>
      <c r="AML746" s="25"/>
      <c r="AMM746" s="5"/>
      <c r="AMN746" s="92"/>
      <c r="AMU746" s="25"/>
      <c r="AMV746" s="5"/>
      <c r="AMW746" s="92"/>
      <c r="AND746" s="25"/>
      <c r="ANE746" s="5"/>
      <c r="ANF746" s="92"/>
      <c r="ANM746" s="25"/>
      <c r="ANN746" s="5"/>
      <c r="ANO746" s="92"/>
      <c r="ANV746" s="25"/>
      <c r="ANW746" s="5"/>
      <c r="ANX746" s="92"/>
      <c r="AOE746" s="25"/>
      <c r="AOF746" s="5"/>
      <c r="AOG746" s="92"/>
      <c r="AON746" s="25"/>
      <c r="AOO746" s="5"/>
      <c r="AOP746" s="92"/>
      <c r="AOW746" s="25"/>
      <c r="AOX746" s="5"/>
      <c r="AOY746" s="92"/>
      <c r="APF746" s="25"/>
      <c r="APG746" s="5"/>
      <c r="APH746" s="92"/>
      <c r="APO746" s="25"/>
      <c r="APP746" s="5"/>
      <c r="APQ746" s="92"/>
      <c r="APX746" s="25"/>
      <c r="APY746" s="5"/>
      <c r="APZ746" s="92"/>
      <c r="AQG746" s="25"/>
      <c r="AQH746" s="5"/>
      <c r="AQI746" s="92"/>
      <c r="AQP746" s="25"/>
      <c r="AQQ746" s="5"/>
      <c r="AQR746" s="92"/>
      <c r="AQY746" s="25"/>
      <c r="AQZ746" s="5"/>
      <c r="ARA746" s="92"/>
      <c r="ARH746" s="25"/>
      <c r="ARI746" s="5"/>
      <c r="ARJ746" s="92"/>
      <c r="ARQ746" s="25"/>
      <c r="ARR746" s="5"/>
      <c r="ARS746" s="92"/>
      <c r="ARZ746" s="25"/>
      <c r="ASA746" s="5"/>
      <c r="ASB746" s="92"/>
      <c r="ASI746" s="25"/>
      <c r="ASJ746" s="5"/>
      <c r="ASK746" s="92"/>
      <c r="ASR746" s="25"/>
      <c r="ASS746" s="5"/>
      <c r="AST746" s="92"/>
      <c r="ATA746" s="25"/>
      <c r="ATB746" s="5"/>
      <c r="ATC746" s="92"/>
      <c r="ATJ746" s="25"/>
      <c r="ATK746" s="5"/>
      <c r="ATL746" s="92"/>
      <c r="ATS746" s="25"/>
      <c r="ATT746" s="5"/>
      <c r="ATU746" s="92"/>
      <c r="AUB746" s="25"/>
      <c r="AUC746" s="5"/>
      <c r="AUD746" s="92"/>
      <c r="AUK746" s="25"/>
      <c r="AUL746" s="5"/>
      <c r="AUM746" s="92"/>
      <c r="AUT746" s="25"/>
      <c r="AUU746" s="5"/>
      <c r="AUV746" s="92"/>
      <c r="AVC746" s="25"/>
      <c r="AVD746" s="5"/>
      <c r="AVE746" s="92"/>
      <c r="AVL746" s="25"/>
      <c r="AVM746" s="5"/>
      <c r="AVN746" s="92"/>
      <c r="AVU746" s="25"/>
      <c r="AVV746" s="5"/>
      <c r="AVW746" s="92"/>
      <c r="AWD746" s="25"/>
      <c r="AWE746" s="5"/>
      <c r="AWF746" s="92"/>
      <c r="AWM746" s="25"/>
      <c r="AWN746" s="5"/>
      <c r="AWO746" s="92"/>
      <c r="AWV746" s="25"/>
      <c r="AWW746" s="5"/>
      <c r="AWX746" s="92"/>
      <c r="AXE746" s="25"/>
      <c r="AXF746" s="5"/>
      <c r="AXG746" s="92"/>
      <c r="AXN746" s="25"/>
      <c r="AXO746" s="5"/>
      <c r="AXP746" s="92"/>
      <c r="AXW746" s="25"/>
      <c r="AXX746" s="5"/>
      <c r="AXY746" s="92"/>
      <c r="AYF746" s="25"/>
      <c r="AYG746" s="5"/>
      <c r="AYH746" s="92"/>
      <c r="AYO746" s="25"/>
      <c r="AYP746" s="5"/>
      <c r="AYQ746" s="92"/>
      <c r="AYX746" s="25"/>
      <c r="AYY746" s="5"/>
      <c r="AYZ746" s="92"/>
      <c r="AZG746" s="25"/>
      <c r="AZH746" s="5"/>
      <c r="AZI746" s="92"/>
      <c r="AZP746" s="25"/>
      <c r="AZQ746" s="5"/>
      <c r="AZR746" s="92"/>
      <c r="AZY746" s="25"/>
      <c r="AZZ746" s="5"/>
      <c r="BAA746" s="92"/>
      <c r="BAH746" s="25"/>
      <c r="BAI746" s="5"/>
      <c r="BAJ746" s="92"/>
      <c r="BAQ746" s="25"/>
      <c r="BAR746" s="5"/>
      <c r="BAS746" s="92"/>
      <c r="BAZ746" s="25"/>
      <c r="BBA746" s="5"/>
      <c r="BBB746" s="92"/>
      <c r="BBI746" s="25"/>
      <c r="BBJ746" s="5"/>
      <c r="BBK746" s="92"/>
      <c r="BBR746" s="25"/>
      <c r="BBS746" s="5"/>
      <c r="BBT746" s="92"/>
      <c r="BCA746" s="25"/>
      <c r="BCB746" s="5"/>
      <c r="BCC746" s="92"/>
      <c r="BCJ746" s="25"/>
      <c r="BCK746" s="5"/>
      <c r="BCL746" s="92"/>
      <c r="BCS746" s="25"/>
      <c r="BCT746" s="5"/>
      <c r="BCU746" s="92"/>
      <c r="BDB746" s="25"/>
      <c r="BDC746" s="5"/>
      <c r="BDD746" s="92"/>
      <c r="BDK746" s="25"/>
      <c r="BDL746" s="5"/>
      <c r="BDM746" s="92"/>
      <c r="BDT746" s="25"/>
      <c r="BDU746" s="5"/>
      <c r="BDV746" s="92"/>
      <c r="BEC746" s="25"/>
      <c r="BED746" s="5"/>
      <c r="BEE746" s="92"/>
      <c r="BEL746" s="25"/>
      <c r="BEM746" s="5"/>
      <c r="BEN746" s="92"/>
      <c r="BEU746" s="25"/>
      <c r="BEV746" s="5"/>
      <c r="BEW746" s="92"/>
      <c r="BFD746" s="25"/>
      <c r="BFE746" s="5"/>
      <c r="BFF746" s="92"/>
      <c r="BFM746" s="25"/>
      <c r="BFN746" s="5"/>
      <c r="BFO746" s="92"/>
      <c r="BFV746" s="25"/>
      <c r="BFW746" s="5"/>
      <c r="BFX746" s="92"/>
      <c r="BGE746" s="25"/>
      <c r="BGF746" s="5"/>
      <c r="BGG746" s="92"/>
      <c r="BGN746" s="25"/>
      <c r="BGO746" s="5"/>
      <c r="BGP746" s="92"/>
      <c r="BGW746" s="25"/>
      <c r="BGX746" s="5"/>
      <c r="BGY746" s="92"/>
      <c r="BHF746" s="25"/>
      <c r="BHG746" s="5"/>
      <c r="BHH746" s="92"/>
      <c r="BHO746" s="25"/>
      <c r="BHP746" s="5"/>
      <c r="BHQ746" s="92"/>
      <c r="BHX746" s="25"/>
      <c r="BHY746" s="5"/>
      <c r="BHZ746" s="92"/>
      <c r="BIG746" s="25"/>
      <c r="BIH746" s="5"/>
      <c r="BII746" s="92"/>
      <c r="BIP746" s="25"/>
      <c r="BIQ746" s="5"/>
      <c r="BIR746" s="92"/>
      <c r="BIY746" s="25"/>
      <c r="BIZ746" s="5"/>
      <c r="BJA746" s="92"/>
      <c r="BJH746" s="25"/>
      <c r="BJI746" s="5"/>
      <c r="BJJ746" s="92"/>
      <c r="BJQ746" s="25"/>
      <c r="BJR746" s="5"/>
      <c r="BJS746" s="92"/>
      <c r="BJZ746" s="25"/>
      <c r="BKA746" s="5"/>
      <c r="BKB746" s="92"/>
      <c r="BKI746" s="25"/>
      <c r="BKJ746" s="5"/>
      <c r="BKK746" s="92"/>
      <c r="BKR746" s="25"/>
      <c r="BKS746" s="5"/>
      <c r="BKT746" s="92"/>
      <c r="BLA746" s="25"/>
      <c r="BLB746" s="5"/>
      <c r="BLC746" s="92"/>
      <c r="BLJ746" s="25"/>
      <c r="BLK746" s="5"/>
      <c r="BLL746" s="92"/>
      <c r="BLS746" s="25"/>
      <c r="BLT746" s="5"/>
      <c r="BLU746" s="92"/>
      <c r="BMB746" s="25"/>
      <c r="BMC746" s="5"/>
      <c r="BMD746" s="92"/>
      <c r="BMK746" s="25"/>
      <c r="BML746" s="5"/>
      <c r="BMM746" s="92"/>
      <c r="BMT746" s="25"/>
      <c r="BMU746" s="5"/>
      <c r="BMV746" s="92"/>
      <c r="BNC746" s="25"/>
      <c r="BND746" s="5"/>
      <c r="BNE746" s="92"/>
      <c r="BNL746" s="25"/>
      <c r="BNM746" s="5"/>
      <c r="BNN746" s="92"/>
      <c r="BNU746" s="25"/>
      <c r="BNV746" s="5"/>
      <c r="BNW746" s="92"/>
      <c r="BOD746" s="25"/>
      <c r="BOE746" s="5"/>
      <c r="BOF746" s="92"/>
      <c r="BOM746" s="25"/>
      <c r="BON746" s="5"/>
      <c r="BOO746" s="92"/>
      <c r="BOV746" s="25"/>
      <c r="BOW746" s="5"/>
      <c r="BOX746" s="92"/>
      <c r="BPE746" s="25"/>
      <c r="BPF746" s="5"/>
      <c r="BPG746" s="92"/>
      <c r="BPN746" s="25"/>
      <c r="BPO746" s="5"/>
      <c r="BPP746" s="92"/>
      <c r="BPW746" s="25"/>
      <c r="BPX746" s="5"/>
      <c r="BPY746" s="92"/>
      <c r="BQF746" s="25"/>
      <c r="BQG746" s="5"/>
      <c r="BQH746" s="92"/>
      <c r="BQO746" s="25"/>
      <c r="BQP746" s="5"/>
      <c r="BQQ746" s="92"/>
      <c r="BQX746" s="25"/>
      <c r="BQY746" s="5"/>
      <c r="BQZ746" s="92"/>
      <c r="BRG746" s="25"/>
      <c r="BRH746" s="5"/>
      <c r="BRI746" s="92"/>
      <c r="BRP746" s="25"/>
      <c r="BRQ746" s="5"/>
      <c r="BRR746" s="92"/>
      <c r="BRY746" s="25"/>
      <c r="BRZ746" s="5"/>
      <c r="BSA746" s="92"/>
      <c r="BSH746" s="25"/>
      <c r="BSI746" s="5"/>
      <c r="BSJ746" s="92"/>
      <c r="BSQ746" s="25"/>
      <c r="BSR746" s="5"/>
      <c r="BSS746" s="92"/>
      <c r="BSZ746" s="25"/>
      <c r="BTA746" s="5"/>
      <c r="BTB746" s="92"/>
      <c r="BTI746" s="25"/>
      <c r="BTJ746" s="5"/>
      <c r="BTK746" s="92"/>
      <c r="BTR746" s="25"/>
      <c r="BTS746" s="5"/>
      <c r="BTT746" s="92"/>
      <c r="BUA746" s="25"/>
      <c r="BUB746" s="5"/>
      <c r="BUC746" s="92"/>
      <c r="BUJ746" s="25"/>
      <c r="BUK746" s="5"/>
      <c r="BUL746" s="92"/>
      <c r="BUS746" s="25"/>
      <c r="BUT746" s="5"/>
      <c r="BUU746" s="92"/>
      <c r="BVB746" s="25"/>
      <c r="BVC746" s="5"/>
      <c r="BVD746" s="92"/>
      <c r="BVK746" s="25"/>
      <c r="BVL746" s="5"/>
      <c r="BVM746" s="92"/>
      <c r="BVT746" s="25"/>
      <c r="BVU746" s="5"/>
      <c r="BVV746" s="92"/>
      <c r="BWC746" s="25"/>
      <c r="BWD746" s="5"/>
      <c r="BWE746" s="92"/>
      <c r="BWL746" s="25"/>
      <c r="BWM746" s="5"/>
      <c r="BWN746" s="92"/>
      <c r="BWU746" s="25"/>
      <c r="BWV746" s="5"/>
      <c r="BWW746" s="92"/>
      <c r="BXD746" s="25"/>
      <c r="BXE746" s="5"/>
      <c r="BXF746" s="92"/>
      <c r="BXM746" s="25"/>
      <c r="BXN746" s="5"/>
      <c r="BXO746" s="92"/>
      <c r="BXV746" s="25"/>
      <c r="BXW746" s="5"/>
      <c r="BXX746" s="92"/>
      <c r="BYE746" s="25"/>
      <c r="BYF746" s="5"/>
      <c r="BYG746" s="92"/>
      <c r="BYN746" s="25"/>
      <c r="BYO746" s="5"/>
      <c r="BYP746" s="92"/>
      <c r="BYW746" s="25"/>
      <c r="BYX746" s="5"/>
      <c r="BYY746" s="92"/>
      <c r="BZF746" s="25"/>
      <c r="BZG746" s="5"/>
      <c r="BZH746" s="92"/>
      <c r="BZO746" s="25"/>
      <c r="BZP746" s="5"/>
      <c r="BZQ746" s="92"/>
      <c r="BZX746" s="25"/>
      <c r="BZY746" s="5"/>
      <c r="BZZ746" s="92"/>
      <c r="CAG746" s="25"/>
      <c r="CAH746" s="5"/>
      <c r="CAI746" s="92"/>
      <c r="CAP746" s="25"/>
      <c r="CAQ746" s="5"/>
      <c r="CAR746" s="92"/>
      <c r="CAY746" s="25"/>
      <c r="CAZ746" s="5"/>
      <c r="CBA746" s="92"/>
      <c r="CBH746" s="25"/>
      <c r="CBI746" s="5"/>
      <c r="CBJ746" s="92"/>
      <c r="CBQ746" s="25"/>
      <c r="CBR746" s="5"/>
      <c r="CBS746" s="92"/>
      <c r="CBZ746" s="25"/>
      <c r="CCA746" s="5"/>
      <c r="CCB746" s="92"/>
      <c r="CCI746" s="25"/>
      <c r="CCJ746" s="5"/>
      <c r="CCK746" s="92"/>
      <c r="CCR746" s="25"/>
      <c r="CCS746" s="5"/>
      <c r="CCT746" s="92"/>
      <c r="CDA746" s="25"/>
      <c r="CDB746" s="5"/>
      <c r="CDC746" s="92"/>
      <c r="CDJ746" s="25"/>
      <c r="CDK746" s="5"/>
      <c r="CDL746" s="92"/>
      <c r="CDS746" s="25"/>
      <c r="CDT746" s="5"/>
      <c r="CDU746" s="92"/>
      <c r="CEB746" s="25"/>
      <c r="CEC746" s="5"/>
      <c r="CED746" s="92"/>
      <c r="CEK746" s="25"/>
      <c r="CEL746" s="5"/>
      <c r="CEM746" s="92"/>
      <c r="CET746" s="25"/>
      <c r="CEU746" s="5"/>
      <c r="CEV746" s="92"/>
      <c r="CFC746" s="25"/>
      <c r="CFD746" s="5"/>
      <c r="CFE746" s="92"/>
      <c r="CFL746" s="25"/>
      <c r="CFM746" s="5"/>
      <c r="CFN746" s="92"/>
      <c r="CFU746" s="25"/>
      <c r="CFV746" s="5"/>
      <c r="CFW746" s="92"/>
      <c r="CGD746" s="25"/>
      <c r="CGE746" s="5"/>
      <c r="CGF746" s="92"/>
      <c r="CGM746" s="25"/>
      <c r="CGN746" s="5"/>
      <c r="CGO746" s="92"/>
      <c r="CGV746" s="25"/>
      <c r="CGW746" s="5"/>
      <c r="CGX746" s="92"/>
      <c r="CHE746" s="25"/>
      <c r="CHF746" s="5"/>
      <c r="CHG746" s="92"/>
      <c r="CHN746" s="25"/>
      <c r="CHO746" s="5"/>
      <c r="CHP746" s="92"/>
      <c r="CHW746" s="25"/>
      <c r="CHX746" s="5"/>
      <c r="CHY746" s="92"/>
      <c r="CIF746" s="25"/>
      <c r="CIG746" s="5"/>
      <c r="CIH746" s="92"/>
      <c r="CIO746" s="25"/>
      <c r="CIP746" s="5"/>
      <c r="CIQ746" s="92"/>
      <c r="CIX746" s="25"/>
      <c r="CIY746" s="5"/>
      <c r="CIZ746" s="92"/>
      <c r="CJG746" s="25"/>
      <c r="CJH746" s="5"/>
      <c r="CJI746" s="92"/>
      <c r="CJP746" s="25"/>
      <c r="CJQ746" s="5"/>
      <c r="CJR746" s="92"/>
      <c r="CJY746" s="25"/>
      <c r="CJZ746" s="5"/>
      <c r="CKA746" s="92"/>
      <c r="CKH746" s="25"/>
      <c r="CKI746" s="5"/>
      <c r="CKJ746" s="92"/>
      <c r="CKQ746" s="25"/>
      <c r="CKR746" s="5"/>
      <c r="CKS746" s="92"/>
      <c r="CKZ746" s="25"/>
      <c r="CLA746" s="5"/>
      <c r="CLB746" s="92"/>
      <c r="CLI746" s="25"/>
      <c r="CLJ746" s="5"/>
      <c r="CLK746" s="92"/>
      <c r="CLR746" s="25"/>
      <c r="CLS746" s="5"/>
      <c r="CLT746" s="92"/>
      <c r="CMA746" s="25"/>
      <c r="CMB746" s="5"/>
      <c r="CMC746" s="92"/>
      <c r="CMJ746" s="25"/>
      <c r="CMK746" s="5"/>
      <c r="CML746" s="92"/>
      <c r="CMS746" s="25"/>
      <c r="CMT746" s="5"/>
      <c r="CMU746" s="92"/>
      <c r="CNB746" s="25"/>
      <c r="CNC746" s="5"/>
      <c r="CND746" s="92"/>
      <c r="CNK746" s="25"/>
      <c r="CNL746" s="5"/>
      <c r="CNM746" s="92"/>
      <c r="CNT746" s="25"/>
      <c r="CNU746" s="5"/>
      <c r="CNV746" s="92"/>
      <c r="COC746" s="25"/>
      <c r="COD746" s="5"/>
      <c r="COE746" s="92"/>
      <c r="COL746" s="25"/>
      <c r="COM746" s="5"/>
      <c r="CON746" s="92"/>
      <c r="COU746" s="25"/>
      <c r="COV746" s="5"/>
      <c r="COW746" s="92"/>
      <c r="CPD746" s="25"/>
      <c r="CPE746" s="5"/>
      <c r="CPF746" s="92"/>
      <c r="CPM746" s="25"/>
      <c r="CPN746" s="5"/>
      <c r="CPO746" s="92"/>
      <c r="CPV746" s="25"/>
      <c r="CPW746" s="5"/>
      <c r="CPX746" s="92"/>
      <c r="CQE746" s="25"/>
      <c r="CQF746" s="5"/>
      <c r="CQG746" s="92"/>
      <c r="CQN746" s="25"/>
      <c r="CQO746" s="5"/>
      <c r="CQP746" s="92"/>
      <c r="CQW746" s="25"/>
      <c r="CQX746" s="5"/>
      <c r="CQY746" s="92"/>
      <c r="CRF746" s="25"/>
      <c r="CRG746" s="5"/>
      <c r="CRH746" s="92"/>
      <c r="CRO746" s="25"/>
      <c r="CRP746" s="5"/>
      <c r="CRQ746" s="92"/>
      <c r="CRX746" s="25"/>
      <c r="CRY746" s="5"/>
      <c r="CRZ746" s="92"/>
      <c r="CSG746" s="25"/>
      <c r="CSH746" s="5"/>
      <c r="CSI746" s="92"/>
      <c r="CSP746" s="25"/>
      <c r="CSQ746" s="5"/>
      <c r="CSR746" s="92"/>
      <c r="CSY746" s="25"/>
      <c r="CSZ746" s="5"/>
      <c r="CTA746" s="92"/>
      <c r="CTH746" s="25"/>
      <c r="CTI746" s="5"/>
      <c r="CTJ746" s="92"/>
      <c r="CTQ746" s="25"/>
      <c r="CTR746" s="5"/>
      <c r="CTS746" s="92"/>
      <c r="CTZ746" s="25"/>
      <c r="CUA746" s="5"/>
      <c r="CUB746" s="92"/>
      <c r="CUI746" s="25"/>
      <c r="CUJ746" s="5"/>
      <c r="CUK746" s="92"/>
      <c r="CUR746" s="25"/>
      <c r="CUS746" s="5"/>
      <c r="CUT746" s="92"/>
      <c r="CVA746" s="25"/>
      <c r="CVB746" s="5"/>
      <c r="CVC746" s="92"/>
      <c r="CVJ746" s="25"/>
      <c r="CVK746" s="5"/>
      <c r="CVL746" s="92"/>
      <c r="CVS746" s="25"/>
      <c r="CVT746" s="5"/>
      <c r="CVU746" s="92"/>
      <c r="CWB746" s="25"/>
      <c r="CWC746" s="5"/>
      <c r="CWD746" s="92"/>
      <c r="CWK746" s="25"/>
      <c r="CWL746" s="5"/>
      <c r="CWM746" s="92"/>
      <c r="CWT746" s="25"/>
      <c r="CWU746" s="5"/>
      <c r="CWV746" s="92"/>
      <c r="CXC746" s="25"/>
      <c r="CXD746" s="5"/>
      <c r="CXE746" s="92"/>
      <c r="CXL746" s="25"/>
      <c r="CXM746" s="5"/>
      <c r="CXN746" s="92"/>
      <c r="CXU746" s="25"/>
      <c r="CXV746" s="5"/>
      <c r="CXW746" s="92"/>
      <c r="CYD746" s="25"/>
      <c r="CYE746" s="5"/>
      <c r="CYF746" s="92"/>
      <c r="CYM746" s="25"/>
      <c r="CYN746" s="5"/>
      <c r="CYO746" s="92"/>
      <c r="CYV746" s="25"/>
      <c r="CYW746" s="5"/>
      <c r="CYX746" s="92"/>
      <c r="CZE746" s="25"/>
      <c r="CZF746" s="5"/>
      <c r="CZG746" s="92"/>
      <c r="CZN746" s="25"/>
      <c r="CZO746" s="5"/>
      <c r="CZP746" s="92"/>
      <c r="CZW746" s="25"/>
      <c r="CZX746" s="5"/>
      <c r="CZY746" s="92"/>
      <c r="DAF746" s="25"/>
      <c r="DAG746" s="5"/>
      <c r="DAH746" s="92"/>
      <c r="DAO746" s="25"/>
      <c r="DAP746" s="5"/>
      <c r="DAQ746" s="92"/>
      <c r="DAX746" s="25"/>
      <c r="DAY746" s="5"/>
      <c r="DAZ746" s="92"/>
      <c r="DBG746" s="25"/>
      <c r="DBH746" s="5"/>
      <c r="DBI746" s="92"/>
      <c r="DBP746" s="25"/>
      <c r="DBQ746" s="5"/>
      <c r="DBR746" s="92"/>
      <c r="DBY746" s="25"/>
      <c r="DBZ746" s="5"/>
      <c r="DCA746" s="92"/>
      <c r="DCH746" s="25"/>
      <c r="DCI746" s="5"/>
      <c r="DCJ746" s="92"/>
      <c r="DCQ746" s="25"/>
      <c r="DCR746" s="5"/>
      <c r="DCS746" s="92"/>
      <c r="DCZ746" s="25"/>
      <c r="DDA746" s="5"/>
      <c r="DDB746" s="92"/>
      <c r="DDI746" s="25"/>
      <c r="DDJ746" s="5"/>
      <c r="DDK746" s="92"/>
      <c r="DDR746" s="25"/>
      <c r="DDS746" s="5"/>
      <c r="DDT746" s="92"/>
      <c r="DEA746" s="25"/>
      <c r="DEB746" s="5"/>
      <c r="DEC746" s="92"/>
      <c r="DEJ746" s="25"/>
      <c r="DEK746" s="5"/>
      <c r="DEL746" s="92"/>
      <c r="DES746" s="25"/>
      <c r="DET746" s="5"/>
      <c r="DEU746" s="92"/>
      <c r="DFB746" s="25"/>
      <c r="DFC746" s="5"/>
      <c r="DFD746" s="92"/>
      <c r="DFK746" s="25"/>
      <c r="DFL746" s="5"/>
      <c r="DFM746" s="92"/>
      <c r="DFT746" s="25"/>
      <c r="DFU746" s="5"/>
      <c r="DFV746" s="92"/>
      <c r="DGC746" s="25"/>
      <c r="DGD746" s="5"/>
      <c r="DGE746" s="92"/>
      <c r="DGL746" s="25"/>
      <c r="DGM746" s="5"/>
      <c r="DGN746" s="92"/>
      <c r="DGU746" s="25"/>
      <c r="DGV746" s="5"/>
      <c r="DGW746" s="92"/>
      <c r="DHD746" s="25"/>
      <c r="DHE746" s="5"/>
      <c r="DHF746" s="92"/>
      <c r="DHM746" s="25"/>
      <c r="DHN746" s="5"/>
      <c r="DHO746" s="92"/>
      <c r="DHV746" s="25"/>
      <c r="DHW746" s="5"/>
      <c r="DHX746" s="92"/>
      <c r="DIE746" s="25"/>
      <c r="DIF746" s="5"/>
      <c r="DIG746" s="92"/>
      <c r="DIN746" s="25"/>
      <c r="DIO746" s="5"/>
      <c r="DIP746" s="92"/>
      <c r="DIW746" s="25"/>
      <c r="DIX746" s="5"/>
      <c r="DIY746" s="92"/>
      <c r="DJF746" s="25"/>
      <c r="DJG746" s="5"/>
      <c r="DJH746" s="92"/>
      <c r="DJO746" s="25"/>
      <c r="DJP746" s="5"/>
      <c r="DJQ746" s="92"/>
      <c r="DJX746" s="25"/>
      <c r="DJY746" s="5"/>
      <c r="DJZ746" s="92"/>
      <c r="DKG746" s="25"/>
      <c r="DKH746" s="5"/>
      <c r="DKI746" s="92"/>
      <c r="DKP746" s="25"/>
      <c r="DKQ746" s="5"/>
      <c r="DKR746" s="92"/>
      <c r="DKY746" s="25"/>
      <c r="DKZ746" s="5"/>
      <c r="DLA746" s="92"/>
      <c r="DLH746" s="25"/>
      <c r="DLI746" s="5"/>
      <c r="DLJ746" s="92"/>
      <c r="DLQ746" s="25"/>
      <c r="DLR746" s="5"/>
      <c r="DLS746" s="92"/>
      <c r="DLZ746" s="25"/>
      <c r="DMA746" s="5"/>
      <c r="DMB746" s="92"/>
      <c r="DMI746" s="25"/>
      <c r="DMJ746" s="5"/>
      <c r="DMK746" s="92"/>
      <c r="DMR746" s="25"/>
      <c r="DMS746" s="5"/>
      <c r="DMT746" s="92"/>
      <c r="DNA746" s="25"/>
      <c r="DNB746" s="5"/>
      <c r="DNC746" s="92"/>
      <c r="DNJ746" s="25"/>
      <c r="DNK746" s="5"/>
      <c r="DNL746" s="92"/>
      <c r="DNS746" s="25"/>
      <c r="DNT746" s="5"/>
      <c r="DNU746" s="92"/>
      <c r="DOB746" s="25"/>
      <c r="DOC746" s="5"/>
      <c r="DOD746" s="92"/>
      <c r="DOK746" s="25"/>
      <c r="DOL746" s="5"/>
      <c r="DOM746" s="92"/>
      <c r="DOT746" s="25"/>
      <c r="DOU746" s="5"/>
      <c r="DOV746" s="92"/>
      <c r="DPC746" s="25"/>
      <c r="DPD746" s="5"/>
      <c r="DPE746" s="92"/>
      <c r="DPL746" s="25"/>
      <c r="DPM746" s="5"/>
      <c r="DPN746" s="92"/>
      <c r="DPU746" s="25"/>
      <c r="DPV746" s="5"/>
      <c r="DPW746" s="92"/>
      <c r="DQD746" s="25"/>
      <c r="DQE746" s="5"/>
      <c r="DQF746" s="92"/>
      <c r="DQM746" s="25"/>
      <c r="DQN746" s="5"/>
      <c r="DQO746" s="92"/>
      <c r="DQV746" s="25"/>
      <c r="DQW746" s="5"/>
      <c r="DQX746" s="92"/>
      <c r="DRE746" s="25"/>
      <c r="DRF746" s="5"/>
      <c r="DRG746" s="92"/>
      <c r="DRN746" s="25"/>
      <c r="DRO746" s="5"/>
      <c r="DRP746" s="92"/>
      <c r="DRW746" s="25"/>
      <c r="DRX746" s="5"/>
      <c r="DRY746" s="92"/>
      <c r="DSF746" s="25"/>
      <c r="DSG746" s="5"/>
      <c r="DSH746" s="92"/>
      <c r="DSO746" s="25"/>
      <c r="DSP746" s="5"/>
      <c r="DSQ746" s="92"/>
      <c r="DSX746" s="25"/>
      <c r="DSY746" s="5"/>
      <c r="DSZ746" s="92"/>
      <c r="DTG746" s="25"/>
      <c r="DTH746" s="5"/>
      <c r="DTI746" s="92"/>
      <c r="DTP746" s="25"/>
      <c r="DTQ746" s="5"/>
      <c r="DTR746" s="92"/>
      <c r="DTY746" s="25"/>
      <c r="DTZ746" s="5"/>
      <c r="DUA746" s="92"/>
      <c r="DUH746" s="25"/>
      <c r="DUI746" s="5"/>
      <c r="DUJ746" s="92"/>
      <c r="DUQ746" s="25"/>
      <c r="DUR746" s="5"/>
      <c r="DUS746" s="92"/>
      <c r="DUZ746" s="25"/>
      <c r="DVA746" s="5"/>
      <c r="DVB746" s="92"/>
      <c r="DVI746" s="25"/>
      <c r="DVJ746" s="5"/>
      <c r="DVK746" s="92"/>
      <c r="DVR746" s="25"/>
      <c r="DVS746" s="5"/>
      <c r="DVT746" s="92"/>
      <c r="DWA746" s="25"/>
      <c r="DWB746" s="5"/>
      <c r="DWC746" s="92"/>
      <c r="DWJ746" s="25"/>
      <c r="DWK746" s="5"/>
      <c r="DWL746" s="92"/>
      <c r="DWS746" s="25"/>
      <c r="DWT746" s="5"/>
      <c r="DWU746" s="92"/>
      <c r="DXB746" s="25"/>
      <c r="DXC746" s="5"/>
      <c r="DXD746" s="92"/>
      <c r="DXK746" s="25"/>
      <c r="DXL746" s="5"/>
      <c r="DXM746" s="92"/>
      <c r="DXT746" s="25"/>
      <c r="DXU746" s="5"/>
      <c r="DXV746" s="92"/>
      <c r="DYC746" s="25"/>
      <c r="DYD746" s="5"/>
      <c r="DYE746" s="92"/>
      <c r="DYL746" s="25"/>
      <c r="DYM746" s="5"/>
      <c r="DYN746" s="92"/>
      <c r="DYU746" s="25"/>
      <c r="DYV746" s="5"/>
      <c r="DYW746" s="92"/>
      <c r="DZD746" s="25"/>
      <c r="DZE746" s="5"/>
      <c r="DZF746" s="92"/>
      <c r="DZM746" s="25"/>
      <c r="DZN746" s="5"/>
      <c r="DZO746" s="92"/>
      <c r="DZV746" s="25"/>
      <c r="DZW746" s="5"/>
      <c r="DZX746" s="92"/>
      <c r="EAE746" s="25"/>
      <c r="EAF746" s="5"/>
      <c r="EAG746" s="92"/>
      <c r="EAN746" s="25"/>
      <c r="EAO746" s="5"/>
      <c r="EAP746" s="92"/>
      <c r="EAW746" s="25"/>
      <c r="EAX746" s="5"/>
      <c r="EAY746" s="92"/>
      <c r="EBF746" s="25"/>
      <c r="EBG746" s="5"/>
      <c r="EBH746" s="92"/>
      <c r="EBO746" s="25"/>
      <c r="EBP746" s="5"/>
      <c r="EBQ746" s="92"/>
      <c r="EBX746" s="25"/>
      <c r="EBY746" s="5"/>
      <c r="EBZ746" s="92"/>
      <c r="ECG746" s="25"/>
      <c r="ECH746" s="5"/>
      <c r="ECI746" s="92"/>
      <c r="ECP746" s="25"/>
      <c r="ECQ746" s="5"/>
      <c r="ECR746" s="92"/>
      <c r="ECY746" s="25"/>
      <c r="ECZ746" s="5"/>
      <c r="EDA746" s="92"/>
      <c r="EDH746" s="25"/>
      <c r="EDI746" s="5"/>
      <c r="EDJ746" s="92"/>
      <c r="EDQ746" s="25"/>
      <c r="EDR746" s="5"/>
      <c r="EDS746" s="92"/>
      <c r="EDZ746" s="25"/>
      <c r="EEA746" s="5"/>
      <c r="EEB746" s="92"/>
      <c r="EEI746" s="25"/>
      <c r="EEJ746" s="5"/>
      <c r="EEK746" s="92"/>
      <c r="EER746" s="25"/>
      <c r="EES746" s="5"/>
      <c r="EET746" s="92"/>
      <c r="EFA746" s="25"/>
      <c r="EFB746" s="5"/>
      <c r="EFC746" s="92"/>
      <c r="EFJ746" s="25"/>
      <c r="EFK746" s="5"/>
      <c r="EFL746" s="92"/>
      <c r="EFS746" s="25"/>
      <c r="EFT746" s="5"/>
      <c r="EFU746" s="92"/>
      <c r="EGB746" s="25"/>
      <c r="EGC746" s="5"/>
      <c r="EGD746" s="92"/>
      <c r="EGK746" s="25"/>
      <c r="EGL746" s="5"/>
      <c r="EGM746" s="92"/>
      <c r="EGT746" s="25"/>
      <c r="EGU746" s="5"/>
      <c r="EGV746" s="92"/>
      <c r="EHC746" s="25"/>
      <c r="EHD746" s="5"/>
      <c r="EHE746" s="92"/>
      <c r="EHL746" s="25"/>
      <c r="EHM746" s="5"/>
      <c r="EHN746" s="92"/>
      <c r="EHU746" s="25"/>
      <c r="EHV746" s="5"/>
      <c r="EHW746" s="92"/>
      <c r="EID746" s="25"/>
      <c r="EIE746" s="5"/>
      <c r="EIF746" s="92"/>
      <c r="EIM746" s="25"/>
      <c r="EIN746" s="5"/>
      <c r="EIO746" s="92"/>
      <c r="EIV746" s="25"/>
      <c r="EIW746" s="5"/>
      <c r="EIX746" s="92"/>
      <c r="EJE746" s="25"/>
      <c r="EJF746" s="5"/>
      <c r="EJG746" s="92"/>
      <c r="EJN746" s="25"/>
      <c r="EJO746" s="5"/>
      <c r="EJP746" s="92"/>
      <c r="EJW746" s="25"/>
      <c r="EJX746" s="5"/>
      <c r="EJY746" s="92"/>
      <c r="EKF746" s="25"/>
      <c r="EKG746" s="5"/>
      <c r="EKH746" s="92"/>
      <c r="EKO746" s="25"/>
      <c r="EKP746" s="5"/>
      <c r="EKQ746" s="92"/>
      <c r="EKX746" s="25"/>
      <c r="EKY746" s="5"/>
      <c r="EKZ746" s="92"/>
      <c r="ELG746" s="25"/>
      <c r="ELH746" s="5"/>
      <c r="ELI746" s="92"/>
      <c r="ELP746" s="25"/>
      <c r="ELQ746" s="5"/>
      <c r="ELR746" s="92"/>
      <c r="ELY746" s="25"/>
      <c r="ELZ746" s="5"/>
      <c r="EMA746" s="92"/>
      <c r="EMH746" s="25"/>
      <c r="EMI746" s="5"/>
      <c r="EMJ746" s="92"/>
      <c r="EMQ746" s="25"/>
      <c r="EMR746" s="5"/>
      <c r="EMS746" s="92"/>
      <c r="EMZ746" s="25"/>
      <c r="ENA746" s="5"/>
      <c r="ENB746" s="92"/>
      <c r="ENI746" s="25"/>
      <c r="ENJ746" s="5"/>
      <c r="ENK746" s="92"/>
      <c r="ENR746" s="25"/>
      <c r="ENS746" s="5"/>
      <c r="ENT746" s="92"/>
      <c r="EOA746" s="25"/>
      <c r="EOB746" s="5"/>
      <c r="EOC746" s="92"/>
      <c r="EOJ746" s="25"/>
      <c r="EOK746" s="5"/>
      <c r="EOL746" s="92"/>
      <c r="EOS746" s="25"/>
      <c r="EOT746" s="5"/>
      <c r="EOU746" s="92"/>
      <c r="EPB746" s="25"/>
      <c r="EPC746" s="5"/>
      <c r="EPD746" s="92"/>
      <c r="EPK746" s="25"/>
      <c r="EPL746" s="5"/>
      <c r="EPM746" s="92"/>
      <c r="EPT746" s="25"/>
      <c r="EPU746" s="5"/>
      <c r="EPV746" s="92"/>
      <c r="EQC746" s="25"/>
      <c r="EQD746" s="5"/>
      <c r="EQE746" s="92"/>
      <c r="EQL746" s="25"/>
      <c r="EQM746" s="5"/>
      <c r="EQN746" s="92"/>
      <c r="EQU746" s="25"/>
      <c r="EQV746" s="5"/>
      <c r="EQW746" s="92"/>
      <c r="ERD746" s="25"/>
      <c r="ERE746" s="5"/>
      <c r="ERF746" s="92"/>
      <c r="ERM746" s="25"/>
      <c r="ERN746" s="5"/>
      <c r="ERO746" s="92"/>
      <c r="ERV746" s="25"/>
      <c r="ERW746" s="5"/>
      <c r="ERX746" s="92"/>
      <c r="ESE746" s="25"/>
      <c r="ESF746" s="5"/>
      <c r="ESG746" s="92"/>
      <c r="ESN746" s="25"/>
      <c r="ESO746" s="5"/>
      <c r="ESP746" s="92"/>
      <c r="ESW746" s="25"/>
      <c r="ESX746" s="5"/>
      <c r="ESY746" s="92"/>
      <c r="ETF746" s="25"/>
      <c r="ETG746" s="5"/>
      <c r="ETH746" s="92"/>
      <c r="ETO746" s="25"/>
      <c r="ETP746" s="5"/>
      <c r="ETQ746" s="92"/>
      <c r="ETX746" s="25"/>
      <c r="ETY746" s="5"/>
      <c r="ETZ746" s="92"/>
      <c r="EUG746" s="25"/>
      <c r="EUH746" s="5"/>
      <c r="EUI746" s="92"/>
      <c r="EUP746" s="25"/>
      <c r="EUQ746" s="5"/>
      <c r="EUR746" s="92"/>
      <c r="EUY746" s="25"/>
      <c r="EUZ746" s="5"/>
      <c r="EVA746" s="92"/>
      <c r="EVH746" s="25"/>
      <c r="EVI746" s="5"/>
      <c r="EVJ746" s="92"/>
      <c r="EVQ746" s="25"/>
      <c r="EVR746" s="5"/>
      <c r="EVS746" s="92"/>
      <c r="EVZ746" s="25"/>
      <c r="EWA746" s="5"/>
      <c r="EWB746" s="92"/>
      <c r="EWI746" s="25"/>
      <c r="EWJ746" s="5"/>
      <c r="EWK746" s="92"/>
      <c r="EWR746" s="25"/>
      <c r="EWS746" s="5"/>
      <c r="EWT746" s="92"/>
      <c r="EXA746" s="25"/>
      <c r="EXB746" s="5"/>
      <c r="EXC746" s="92"/>
      <c r="EXJ746" s="25"/>
      <c r="EXK746" s="5"/>
      <c r="EXL746" s="92"/>
      <c r="EXS746" s="25"/>
      <c r="EXT746" s="5"/>
      <c r="EXU746" s="92"/>
      <c r="EYB746" s="25"/>
      <c r="EYC746" s="5"/>
      <c r="EYD746" s="92"/>
      <c r="EYK746" s="25"/>
      <c r="EYL746" s="5"/>
      <c r="EYM746" s="92"/>
      <c r="EYT746" s="25"/>
      <c r="EYU746" s="5"/>
      <c r="EYV746" s="92"/>
      <c r="EZC746" s="25"/>
      <c r="EZD746" s="5"/>
      <c r="EZE746" s="92"/>
      <c r="EZL746" s="25"/>
      <c r="EZM746" s="5"/>
      <c r="EZN746" s="92"/>
      <c r="EZU746" s="25"/>
      <c r="EZV746" s="5"/>
      <c r="EZW746" s="92"/>
      <c r="FAD746" s="25"/>
      <c r="FAE746" s="5"/>
      <c r="FAF746" s="92"/>
      <c r="FAM746" s="25"/>
      <c r="FAN746" s="5"/>
      <c r="FAO746" s="92"/>
      <c r="FAV746" s="25"/>
      <c r="FAW746" s="5"/>
      <c r="FAX746" s="92"/>
      <c r="FBE746" s="25"/>
      <c r="FBF746" s="5"/>
      <c r="FBG746" s="92"/>
      <c r="FBN746" s="25"/>
      <c r="FBO746" s="5"/>
      <c r="FBP746" s="92"/>
      <c r="FBW746" s="25"/>
      <c r="FBX746" s="5"/>
      <c r="FBY746" s="92"/>
      <c r="FCF746" s="25"/>
      <c r="FCG746" s="5"/>
      <c r="FCH746" s="92"/>
      <c r="FCO746" s="25"/>
      <c r="FCP746" s="5"/>
      <c r="FCQ746" s="92"/>
      <c r="FCX746" s="25"/>
      <c r="FCY746" s="5"/>
      <c r="FCZ746" s="92"/>
      <c r="FDG746" s="25"/>
      <c r="FDH746" s="5"/>
      <c r="FDI746" s="92"/>
      <c r="FDP746" s="25"/>
      <c r="FDQ746" s="5"/>
      <c r="FDR746" s="92"/>
      <c r="FDY746" s="25"/>
      <c r="FDZ746" s="5"/>
      <c r="FEA746" s="92"/>
      <c r="FEH746" s="25"/>
      <c r="FEI746" s="5"/>
      <c r="FEJ746" s="92"/>
      <c r="FEQ746" s="25"/>
      <c r="FER746" s="5"/>
      <c r="FES746" s="92"/>
      <c r="FEZ746" s="25"/>
      <c r="FFA746" s="5"/>
      <c r="FFB746" s="92"/>
      <c r="FFI746" s="25"/>
      <c r="FFJ746" s="5"/>
      <c r="FFK746" s="92"/>
      <c r="FFR746" s="25"/>
      <c r="FFS746" s="5"/>
      <c r="FFT746" s="92"/>
      <c r="FGA746" s="25"/>
      <c r="FGB746" s="5"/>
      <c r="FGC746" s="92"/>
      <c r="FGJ746" s="25"/>
      <c r="FGK746" s="5"/>
      <c r="FGL746" s="92"/>
      <c r="FGS746" s="25"/>
      <c r="FGT746" s="5"/>
      <c r="FGU746" s="92"/>
      <c r="FHB746" s="25"/>
      <c r="FHC746" s="5"/>
      <c r="FHD746" s="92"/>
      <c r="FHK746" s="25"/>
      <c r="FHL746" s="5"/>
      <c r="FHM746" s="92"/>
      <c r="FHT746" s="25"/>
      <c r="FHU746" s="5"/>
      <c r="FHV746" s="92"/>
      <c r="FIC746" s="25"/>
      <c r="FID746" s="5"/>
      <c r="FIE746" s="92"/>
      <c r="FIL746" s="25"/>
      <c r="FIM746" s="5"/>
      <c r="FIN746" s="92"/>
      <c r="FIU746" s="25"/>
      <c r="FIV746" s="5"/>
      <c r="FIW746" s="92"/>
      <c r="FJD746" s="25"/>
      <c r="FJE746" s="5"/>
      <c r="FJF746" s="92"/>
      <c r="FJM746" s="25"/>
      <c r="FJN746" s="5"/>
      <c r="FJO746" s="92"/>
      <c r="FJV746" s="25"/>
      <c r="FJW746" s="5"/>
      <c r="FJX746" s="92"/>
      <c r="FKE746" s="25"/>
      <c r="FKF746" s="5"/>
      <c r="FKG746" s="92"/>
      <c r="FKN746" s="25"/>
      <c r="FKO746" s="5"/>
      <c r="FKP746" s="92"/>
      <c r="FKW746" s="25"/>
      <c r="FKX746" s="5"/>
      <c r="FKY746" s="92"/>
      <c r="FLF746" s="25"/>
      <c r="FLG746" s="5"/>
      <c r="FLH746" s="92"/>
      <c r="FLO746" s="25"/>
      <c r="FLP746" s="5"/>
      <c r="FLQ746" s="92"/>
      <c r="FLX746" s="25"/>
      <c r="FLY746" s="5"/>
      <c r="FLZ746" s="92"/>
      <c r="FMG746" s="25"/>
      <c r="FMH746" s="5"/>
      <c r="FMI746" s="92"/>
      <c r="FMP746" s="25"/>
      <c r="FMQ746" s="5"/>
      <c r="FMR746" s="92"/>
      <c r="FMY746" s="25"/>
      <c r="FMZ746" s="5"/>
      <c r="FNA746" s="92"/>
      <c r="FNH746" s="25"/>
      <c r="FNI746" s="5"/>
      <c r="FNJ746" s="92"/>
      <c r="FNQ746" s="25"/>
      <c r="FNR746" s="5"/>
      <c r="FNS746" s="92"/>
      <c r="FNZ746" s="25"/>
      <c r="FOA746" s="5"/>
      <c r="FOB746" s="92"/>
      <c r="FOI746" s="25"/>
      <c r="FOJ746" s="5"/>
      <c r="FOK746" s="92"/>
      <c r="FOR746" s="25"/>
      <c r="FOS746" s="5"/>
      <c r="FOT746" s="92"/>
      <c r="FPA746" s="25"/>
      <c r="FPB746" s="5"/>
      <c r="FPC746" s="92"/>
      <c r="FPJ746" s="25"/>
      <c r="FPK746" s="5"/>
      <c r="FPL746" s="92"/>
      <c r="FPS746" s="25"/>
      <c r="FPT746" s="5"/>
      <c r="FPU746" s="92"/>
      <c r="FQB746" s="25"/>
      <c r="FQC746" s="5"/>
      <c r="FQD746" s="92"/>
      <c r="FQK746" s="25"/>
      <c r="FQL746" s="5"/>
      <c r="FQM746" s="92"/>
      <c r="FQT746" s="25"/>
      <c r="FQU746" s="5"/>
      <c r="FQV746" s="92"/>
      <c r="FRC746" s="25"/>
      <c r="FRD746" s="5"/>
      <c r="FRE746" s="92"/>
      <c r="FRL746" s="25"/>
      <c r="FRM746" s="5"/>
      <c r="FRN746" s="92"/>
      <c r="FRU746" s="25"/>
      <c r="FRV746" s="5"/>
      <c r="FRW746" s="92"/>
      <c r="FSD746" s="25"/>
      <c r="FSE746" s="5"/>
      <c r="FSF746" s="92"/>
      <c r="FSM746" s="25"/>
      <c r="FSN746" s="5"/>
      <c r="FSO746" s="92"/>
      <c r="FSV746" s="25"/>
      <c r="FSW746" s="5"/>
      <c r="FSX746" s="92"/>
      <c r="FTE746" s="25"/>
      <c r="FTF746" s="5"/>
      <c r="FTG746" s="92"/>
      <c r="FTN746" s="25"/>
      <c r="FTO746" s="5"/>
      <c r="FTP746" s="92"/>
      <c r="FTW746" s="25"/>
      <c r="FTX746" s="5"/>
      <c r="FTY746" s="92"/>
      <c r="FUF746" s="25"/>
      <c r="FUG746" s="5"/>
      <c r="FUH746" s="92"/>
      <c r="FUO746" s="25"/>
      <c r="FUP746" s="5"/>
      <c r="FUQ746" s="92"/>
      <c r="FUX746" s="25"/>
      <c r="FUY746" s="5"/>
      <c r="FUZ746" s="92"/>
      <c r="FVG746" s="25"/>
      <c r="FVH746" s="5"/>
      <c r="FVI746" s="92"/>
      <c r="FVP746" s="25"/>
      <c r="FVQ746" s="5"/>
      <c r="FVR746" s="92"/>
      <c r="FVY746" s="25"/>
      <c r="FVZ746" s="5"/>
      <c r="FWA746" s="92"/>
      <c r="FWH746" s="25"/>
      <c r="FWI746" s="5"/>
      <c r="FWJ746" s="92"/>
      <c r="FWQ746" s="25"/>
      <c r="FWR746" s="5"/>
      <c r="FWS746" s="92"/>
      <c r="FWZ746" s="25"/>
      <c r="FXA746" s="5"/>
      <c r="FXB746" s="92"/>
      <c r="FXI746" s="25"/>
      <c r="FXJ746" s="5"/>
      <c r="FXK746" s="92"/>
      <c r="FXR746" s="25"/>
      <c r="FXS746" s="5"/>
      <c r="FXT746" s="92"/>
      <c r="FYA746" s="25"/>
      <c r="FYB746" s="5"/>
      <c r="FYC746" s="92"/>
      <c r="FYJ746" s="25"/>
      <c r="FYK746" s="5"/>
      <c r="FYL746" s="92"/>
      <c r="FYS746" s="25"/>
      <c r="FYT746" s="5"/>
      <c r="FYU746" s="92"/>
      <c r="FZB746" s="25"/>
      <c r="FZC746" s="5"/>
      <c r="FZD746" s="92"/>
      <c r="FZK746" s="25"/>
      <c r="FZL746" s="5"/>
      <c r="FZM746" s="92"/>
      <c r="FZT746" s="25"/>
      <c r="FZU746" s="5"/>
      <c r="FZV746" s="92"/>
      <c r="GAC746" s="25"/>
      <c r="GAD746" s="5"/>
      <c r="GAE746" s="92"/>
      <c r="GAL746" s="25"/>
      <c r="GAM746" s="5"/>
      <c r="GAN746" s="92"/>
      <c r="GAU746" s="25"/>
      <c r="GAV746" s="5"/>
      <c r="GAW746" s="92"/>
      <c r="GBD746" s="25"/>
      <c r="GBE746" s="5"/>
      <c r="GBF746" s="92"/>
      <c r="GBM746" s="25"/>
      <c r="GBN746" s="5"/>
      <c r="GBO746" s="92"/>
      <c r="GBV746" s="25"/>
      <c r="GBW746" s="5"/>
      <c r="GBX746" s="92"/>
      <c r="GCE746" s="25"/>
      <c r="GCF746" s="5"/>
      <c r="GCG746" s="92"/>
      <c r="GCN746" s="25"/>
      <c r="GCO746" s="5"/>
      <c r="GCP746" s="92"/>
      <c r="GCW746" s="25"/>
      <c r="GCX746" s="5"/>
      <c r="GCY746" s="92"/>
      <c r="GDF746" s="25"/>
      <c r="GDG746" s="5"/>
      <c r="GDH746" s="92"/>
      <c r="GDO746" s="25"/>
      <c r="GDP746" s="5"/>
      <c r="GDQ746" s="92"/>
      <c r="GDX746" s="25"/>
      <c r="GDY746" s="5"/>
      <c r="GDZ746" s="92"/>
      <c r="GEG746" s="25"/>
      <c r="GEH746" s="5"/>
      <c r="GEI746" s="92"/>
      <c r="GEP746" s="25"/>
      <c r="GEQ746" s="5"/>
      <c r="GER746" s="92"/>
      <c r="GEY746" s="25"/>
      <c r="GEZ746" s="5"/>
      <c r="GFA746" s="92"/>
      <c r="GFH746" s="25"/>
      <c r="GFI746" s="5"/>
      <c r="GFJ746" s="92"/>
      <c r="GFQ746" s="25"/>
      <c r="GFR746" s="5"/>
      <c r="GFS746" s="92"/>
      <c r="GFZ746" s="25"/>
      <c r="GGA746" s="5"/>
      <c r="GGB746" s="92"/>
      <c r="GGI746" s="25"/>
      <c r="GGJ746" s="5"/>
      <c r="GGK746" s="92"/>
      <c r="GGR746" s="25"/>
      <c r="GGS746" s="5"/>
      <c r="GGT746" s="92"/>
      <c r="GHA746" s="25"/>
      <c r="GHB746" s="5"/>
      <c r="GHC746" s="92"/>
      <c r="GHJ746" s="25"/>
      <c r="GHK746" s="5"/>
      <c r="GHL746" s="92"/>
      <c r="GHS746" s="25"/>
      <c r="GHT746" s="5"/>
      <c r="GHU746" s="92"/>
      <c r="GIB746" s="25"/>
      <c r="GIC746" s="5"/>
      <c r="GID746" s="92"/>
      <c r="GIK746" s="25"/>
      <c r="GIL746" s="5"/>
      <c r="GIM746" s="92"/>
      <c r="GIT746" s="25"/>
      <c r="GIU746" s="5"/>
      <c r="GIV746" s="92"/>
      <c r="GJC746" s="25"/>
      <c r="GJD746" s="5"/>
      <c r="GJE746" s="92"/>
      <c r="GJL746" s="25"/>
      <c r="GJM746" s="5"/>
      <c r="GJN746" s="92"/>
      <c r="GJU746" s="25"/>
      <c r="GJV746" s="5"/>
      <c r="GJW746" s="92"/>
      <c r="GKD746" s="25"/>
      <c r="GKE746" s="5"/>
      <c r="GKF746" s="92"/>
      <c r="GKM746" s="25"/>
      <c r="GKN746" s="5"/>
      <c r="GKO746" s="92"/>
      <c r="GKV746" s="25"/>
      <c r="GKW746" s="5"/>
      <c r="GKX746" s="92"/>
      <c r="GLE746" s="25"/>
      <c r="GLF746" s="5"/>
      <c r="GLG746" s="92"/>
      <c r="GLN746" s="25"/>
      <c r="GLO746" s="5"/>
      <c r="GLP746" s="92"/>
      <c r="GLW746" s="25"/>
      <c r="GLX746" s="5"/>
      <c r="GLY746" s="92"/>
      <c r="GMF746" s="25"/>
      <c r="GMG746" s="5"/>
      <c r="GMH746" s="92"/>
      <c r="GMO746" s="25"/>
      <c r="GMP746" s="5"/>
      <c r="GMQ746" s="92"/>
      <c r="GMX746" s="25"/>
      <c r="GMY746" s="5"/>
      <c r="GMZ746" s="92"/>
      <c r="GNG746" s="25"/>
      <c r="GNH746" s="5"/>
      <c r="GNI746" s="92"/>
      <c r="GNP746" s="25"/>
      <c r="GNQ746" s="5"/>
      <c r="GNR746" s="92"/>
      <c r="GNY746" s="25"/>
      <c r="GNZ746" s="5"/>
      <c r="GOA746" s="92"/>
      <c r="GOH746" s="25"/>
      <c r="GOI746" s="5"/>
      <c r="GOJ746" s="92"/>
      <c r="GOQ746" s="25"/>
      <c r="GOR746" s="5"/>
      <c r="GOS746" s="92"/>
      <c r="GOZ746" s="25"/>
      <c r="GPA746" s="5"/>
      <c r="GPB746" s="92"/>
      <c r="GPI746" s="25"/>
      <c r="GPJ746" s="5"/>
      <c r="GPK746" s="92"/>
      <c r="GPR746" s="25"/>
      <c r="GPS746" s="5"/>
      <c r="GPT746" s="92"/>
      <c r="GQA746" s="25"/>
      <c r="GQB746" s="5"/>
      <c r="GQC746" s="92"/>
      <c r="GQJ746" s="25"/>
      <c r="GQK746" s="5"/>
      <c r="GQL746" s="92"/>
      <c r="GQS746" s="25"/>
      <c r="GQT746" s="5"/>
      <c r="GQU746" s="92"/>
      <c r="GRB746" s="25"/>
      <c r="GRC746" s="5"/>
      <c r="GRD746" s="92"/>
      <c r="GRK746" s="25"/>
      <c r="GRL746" s="5"/>
      <c r="GRM746" s="92"/>
      <c r="GRT746" s="25"/>
      <c r="GRU746" s="5"/>
      <c r="GRV746" s="92"/>
      <c r="GSC746" s="25"/>
      <c r="GSD746" s="5"/>
      <c r="GSE746" s="92"/>
      <c r="GSL746" s="25"/>
      <c r="GSM746" s="5"/>
      <c r="GSN746" s="92"/>
      <c r="GSU746" s="25"/>
      <c r="GSV746" s="5"/>
      <c r="GSW746" s="92"/>
      <c r="GTD746" s="25"/>
      <c r="GTE746" s="5"/>
      <c r="GTF746" s="92"/>
      <c r="GTM746" s="25"/>
      <c r="GTN746" s="5"/>
      <c r="GTO746" s="92"/>
      <c r="GTV746" s="25"/>
      <c r="GTW746" s="5"/>
      <c r="GTX746" s="92"/>
      <c r="GUE746" s="25"/>
      <c r="GUF746" s="5"/>
      <c r="GUG746" s="92"/>
      <c r="GUN746" s="25"/>
      <c r="GUO746" s="5"/>
      <c r="GUP746" s="92"/>
      <c r="GUW746" s="25"/>
      <c r="GUX746" s="5"/>
      <c r="GUY746" s="92"/>
      <c r="GVF746" s="25"/>
      <c r="GVG746" s="5"/>
      <c r="GVH746" s="92"/>
      <c r="GVO746" s="25"/>
      <c r="GVP746" s="5"/>
      <c r="GVQ746" s="92"/>
      <c r="GVX746" s="25"/>
      <c r="GVY746" s="5"/>
      <c r="GVZ746" s="92"/>
      <c r="GWG746" s="25"/>
      <c r="GWH746" s="5"/>
      <c r="GWI746" s="92"/>
      <c r="GWP746" s="25"/>
      <c r="GWQ746" s="5"/>
      <c r="GWR746" s="92"/>
      <c r="GWY746" s="25"/>
      <c r="GWZ746" s="5"/>
      <c r="GXA746" s="92"/>
      <c r="GXH746" s="25"/>
      <c r="GXI746" s="5"/>
      <c r="GXJ746" s="92"/>
      <c r="GXQ746" s="25"/>
      <c r="GXR746" s="5"/>
      <c r="GXS746" s="92"/>
      <c r="GXZ746" s="25"/>
      <c r="GYA746" s="5"/>
      <c r="GYB746" s="92"/>
      <c r="GYI746" s="25"/>
      <c r="GYJ746" s="5"/>
      <c r="GYK746" s="92"/>
      <c r="GYR746" s="25"/>
      <c r="GYS746" s="5"/>
      <c r="GYT746" s="92"/>
      <c r="GZA746" s="25"/>
      <c r="GZB746" s="5"/>
      <c r="GZC746" s="92"/>
      <c r="GZJ746" s="25"/>
      <c r="GZK746" s="5"/>
      <c r="GZL746" s="92"/>
      <c r="GZS746" s="25"/>
      <c r="GZT746" s="5"/>
      <c r="GZU746" s="92"/>
      <c r="HAB746" s="25"/>
      <c r="HAC746" s="5"/>
      <c r="HAD746" s="92"/>
      <c r="HAK746" s="25"/>
      <c r="HAL746" s="5"/>
      <c r="HAM746" s="92"/>
      <c r="HAT746" s="25"/>
      <c r="HAU746" s="5"/>
      <c r="HAV746" s="92"/>
      <c r="HBC746" s="25"/>
      <c r="HBD746" s="5"/>
      <c r="HBE746" s="92"/>
      <c r="HBL746" s="25"/>
      <c r="HBM746" s="5"/>
      <c r="HBN746" s="92"/>
      <c r="HBU746" s="25"/>
      <c r="HBV746" s="5"/>
      <c r="HBW746" s="92"/>
      <c r="HCD746" s="25"/>
      <c r="HCE746" s="5"/>
      <c r="HCF746" s="92"/>
      <c r="HCM746" s="25"/>
      <c r="HCN746" s="5"/>
      <c r="HCO746" s="92"/>
      <c r="HCV746" s="25"/>
      <c r="HCW746" s="5"/>
      <c r="HCX746" s="92"/>
      <c r="HDE746" s="25"/>
      <c r="HDF746" s="5"/>
      <c r="HDG746" s="92"/>
      <c r="HDN746" s="25"/>
      <c r="HDO746" s="5"/>
      <c r="HDP746" s="92"/>
      <c r="HDW746" s="25"/>
      <c r="HDX746" s="5"/>
      <c r="HDY746" s="92"/>
      <c r="HEF746" s="25"/>
      <c r="HEG746" s="5"/>
      <c r="HEH746" s="92"/>
      <c r="HEO746" s="25"/>
      <c r="HEP746" s="5"/>
      <c r="HEQ746" s="92"/>
      <c r="HEX746" s="25"/>
      <c r="HEY746" s="5"/>
      <c r="HEZ746" s="92"/>
      <c r="HFG746" s="25"/>
      <c r="HFH746" s="5"/>
      <c r="HFI746" s="92"/>
      <c r="HFP746" s="25"/>
      <c r="HFQ746" s="5"/>
      <c r="HFR746" s="92"/>
      <c r="HFY746" s="25"/>
      <c r="HFZ746" s="5"/>
      <c r="HGA746" s="92"/>
      <c r="HGH746" s="25"/>
      <c r="HGI746" s="5"/>
      <c r="HGJ746" s="92"/>
      <c r="HGQ746" s="25"/>
      <c r="HGR746" s="5"/>
      <c r="HGS746" s="92"/>
      <c r="HGZ746" s="25"/>
      <c r="HHA746" s="5"/>
      <c r="HHB746" s="92"/>
      <c r="HHI746" s="25"/>
      <c r="HHJ746" s="5"/>
      <c r="HHK746" s="92"/>
      <c r="HHR746" s="25"/>
      <c r="HHS746" s="5"/>
      <c r="HHT746" s="92"/>
      <c r="HIA746" s="25"/>
      <c r="HIB746" s="5"/>
      <c r="HIC746" s="92"/>
      <c r="HIJ746" s="25"/>
      <c r="HIK746" s="5"/>
      <c r="HIL746" s="92"/>
      <c r="HIS746" s="25"/>
      <c r="HIT746" s="5"/>
      <c r="HIU746" s="92"/>
      <c r="HJB746" s="25"/>
      <c r="HJC746" s="5"/>
      <c r="HJD746" s="92"/>
      <c r="HJK746" s="25"/>
      <c r="HJL746" s="5"/>
      <c r="HJM746" s="92"/>
      <c r="HJT746" s="25"/>
      <c r="HJU746" s="5"/>
      <c r="HJV746" s="92"/>
      <c r="HKC746" s="25"/>
      <c r="HKD746" s="5"/>
      <c r="HKE746" s="92"/>
      <c r="HKL746" s="25"/>
      <c r="HKM746" s="5"/>
      <c r="HKN746" s="92"/>
      <c r="HKU746" s="25"/>
      <c r="HKV746" s="5"/>
      <c r="HKW746" s="92"/>
      <c r="HLD746" s="25"/>
      <c r="HLE746" s="5"/>
      <c r="HLF746" s="92"/>
      <c r="HLM746" s="25"/>
      <c r="HLN746" s="5"/>
      <c r="HLO746" s="92"/>
      <c r="HLV746" s="25"/>
      <c r="HLW746" s="5"/>
      <c r="HLX746" s="92"/>
      <c r="HME746" s="25"/>
      <c r="HMF746" s="5"/>
      <c r="HMG746" s="92"/>
      <c r="HMN746" s="25"/>
      <c r="HMO746" s="5"/>
      <c r="HMP746" s="92"/>
      <c r="HMW746" s="25"/>
      <c r="HMX746" s="5"/>
      <c r="HMY746" s="92"/>
      <c r="HNF746" s="25"/>
      <c r="HNG746" s="5"/>
      <c r="HNH746" s="92"/>
      <c r="HNO746" s="25"/>
      <c r="HNP746" s="5"/>
      <c r="HNQ746" s="92"/>
      <c r="HNX746" s="25"/>
      <c r="HNY746" s="5"/>
      <c r="HNZ746" s="92"/>
      <c r="HOG746" s="25"/>
      <c r="HOH746" s="5"/>
      <c r="HOI746" s="92"/>
      <c r="HOP746" s="25"/>
      <c r="HOQ746" s="5"/>
      <c r="HOR746" s="92"/>
      <c r="HOY746" s="25"/>
      <c r="HOZ746" s="5"/>
      <c r="HPA746" s="92"/>
      <c r="HPH746" s="25"/>
      <c r="HPI746" s="5"/>
      <c r="HPJ746" s="92"/>
      <c r="HPQ746" s="25"/>
      <c r="HPR746" s="5"/>
      <c r="HPS746" s="92"/>
      <c r="HPZ746" s="25"/>
      <c r="HQA746" s="5"/>
      <c r="HQB746" s="92"/>
      <c r="HQI746" s="25"/>
      <c r="HQJ746" s="5"/>
      <c r="HQK746" s="92"/>
      <c r="HQR746" s="25"/>
      <c r="HQS746" s="5"/>
      <c r="HQT746" s="92"/>
      <c r="HRA746" s="25"/>
      <c r="HRB746" s="5"/>
      <c r="HRC746" s="92"/>
      <c r="HRJ746" s="25"/>
      <c r="HRK746" s="5"/>
      <c r="HRL746" s="92"/>
      <c r="HRS746" s="25"/>
      <c r="HRT746" s="5"/>
      <c r="HRU746" s="92"/>
      <c r="HSB746" s="25"/>
      <c r="HSC746" s="5"/>
      <c r="HSD746" s="92"/>
      <c r="HSK746" s="25"/>
      <c r="HSL746" s="5"/>
      <c r="HSM746" s="92"/>
      <c r="HST746" s="25"/>
      <c r="HSU746" s="5"/>
      <c r="HSV746" s="92"/>
      <c r="HTC746" s="25"/>
      <c r="HTD746" s="5"/>
      <c r="HTE746" s="92"/>
      <c r="HTL746" s="25"/>
      <c r="HTM746" s="5"/>
      <c r="HTN746" s="92"/>
      <c r="HTU746" s="25"/>
      <c r="HTV746" s="5"/>
      <c r="HTW746" s="92"/>
      <c r="HUD746" s="25"/>
      <c r="HUE746" s="5"/>
      <c r="HUF746" s="92"/>
      <c r="HUM746" s="25"/>
      <c r="HUN746" s="5"/>
      <c r="HUO746" s="92"/>
      <c r="HUV746" s="25"/>
      <c r="HUW746" s="5"/>
      <c r="HUX746" s="92"/>
      <c r="HVE746" s="25"/>
      <c r="HVF746" s="5"/>
      <c r="HVG746" s="92"/>
      <c r="HVN746" s="25"/>
      <c r="HVO746" s="5"/>
      <c r="HVP746" s="92"/>
      <c r="HVW746" s="25"/>
      <c r="HVX746" s="5"/>
      <c r="HVY746" s="92"/>
      <c r="HWF746" s="25"/>
      <c r="HWG746" s="5"/>
      <c r="HWH746" s="92"/>
      <c r="HWO746" s="25"/>
      <c r="HWP746" s="5"/>
      <c r="HWQ746" s="92"/>
      <c r="HWX746" s="25"/>
      <c r="HWY746" s="5"/>
      <c r="HWZ746" s="92"/>
      <c r="HXG746" s="25"/>
      <c r="HXH746" s="5"/>
      <c r="HXI746" s="92"/>
      <c r="HXP746" s="25"/>
      <c r="HXQ746" s="5"/>
      <c r="HXR746" s="92"/>
      <c r="HXY746" s="25"/>
      <c r="HXZ746" s="5"/>
      <c r="HYA746" s="92"/>
      <c r="HYH746" s="25"/>
      <c r="HYI746" s="5"/>
      <c r="HYJ746" s="92"/>
      <c r="HYQ746" s="25"/>
      <c r="HYR746" s="5"/>
      <c r="HYS746" s="92"/>
      <c r="HYZ746" s="25"/>
      <c r="HZA746" s="5"/>
      <c r="HZB746" s="92"/>
      <c r="HZI746" s="25"/>
      <c r="HZJ746" s="5"/>
      <c r="HZK746" s="92"/>
      <c r="HZR746" s="25"/>
      <c r="HZS746" s="5"/>
      <c r="HZT746" s="92"/>
      <c r="IAA746" s="25"/>
      <c r="IAB746" s="5"/>
      <c r="IAC746" s="92"/>
      <c r="IAJ746" s="25"/>
      <c r="IAK746" s="5"/>
      <c r="IAL746" s="92"/>
      <c r="IAS746" s="25"/>
      <c r="IAT746" s="5"/>
      <c r="IAU746" s="92"/>
      <c r="IBB746" s="25"/>
      <c r="IBC746" s="5"/>
      <c r="IBD746" s="92"/>
      <c r="IBK746" s="25"/>
      <c r="IBL746" s="5"/>
      <c r="IBM746" s="92"/>
      <c r="IBT746" s="25"/>
      <c r="IBU746" s="5"/>
      <c r="IBV746" s="92"/>
      <c r="ICC746" s="25"/>
      <c r="ICD746" s="5"/>
      <c r="ICE746" s="92"/>
      <c r="ICL746" s="25"/>
      <c r="ICM746" s="5"/>
      <c r="ICN746" s="92"/>
      <c r="ICU746" s="25"/>
      <c r="ICV746" s="5"/>
      <c r="ICW746" s="92"/>
      <c r="IDD746" s="25"/>
      <c r="IDE746" s="5"/>
      <c r="IDF746" s="92"/>
      <c r="IDM746" s="25"/>
      <c r="IDN746" s="5"/>
      <c r="IDO746" s="92"/>
      <c r="IDV746" s="25"/>
      <c r="IDW746" s="5"/>
      <c r="IDX746" s="92"/>
      <c r="IEE746" s="25"/>
      <c r="IEF746" s="5"/>
      <c r="IEG746" s="92"/>
      <c r="IEN746" s="25"/>
      <c r="IEO746" s="5"/>
      <c r="IEP746" s="92"/>
      <c r="IEW746" s="25"/>
      <c r="IEX746" s="5"/>
      <c r="IEY746" s="92"/>
      <c r="IFF746" s="25"/>
      <c r="IFG746" s="5"/>
      <c r="IFH746" s="92"/>
      <c r="IFO746" s="25"/>
      <c r="IFP746" s="5"/>
      <c r="IFQ746" s="92"/>
      <c r="IFX746" s="25"/>
      <c r="IFY746" s="5"/>
      <c r="IFZ746" s="92"/>
      <c r="IGG746" s="25"/>
      <c r="IGH746" s="5"/>
      <c r="IGI746" s="92"/>
      <c r="IGP746" s="25"/>
      <c r="IGQ746" s="5"/>
      <c r="IGR746" s="92"/>
      <c r="IGY746" s="25"/>
      <c r="IGZ746" s="5"/>
      <c r="IHA746" s="92"/>
      <c r="IHH746" s="25"/>
      <c r="IHI746" s="5"/>
      <c r="IHJ746" s="92"/>
      <c r="IHQ746" s="25"/>
      <c r="IHR746" s="5"/>
      <c r="IHS746" s="92"/>
      <c r="IHZ746" s="25"/>
      <c r="IIA746" s="5"/>
      <c r="IIB746" s="92"/>
      <c r="III746" s="25"/>
      <c r="IIJ746" s="5"/>
      <c r="IIK746" s="92"/>
      <c r="IIR746" s="25"/>
      <c r="IIS746" s="5"/>
      <c r="IIT746" s="92"/>
      <c r="IJA746" s="25"/>
      <c r="IJB746" s="5"/>
      <c r="IJC746" s="92"/>
      <c r="IJJ746" s="25"/>
      <c r="IJK746" s="5"/>
      <c r="IJL746" s="92"/>
      <c r="IJS746" s="25"/>
      <c r="IJT746" s="5"/>
      <c r="IJU746" s="92"/>
      <c r="IKB746" s="25"/>
      <c r="IKC746" s="5"/>
      <c r="IKD746" s="92"/>
      <c r="IKK746" s="25"/>
      <c r="IKL746" s="5"/>
      <c r="IKM746" s="92"/>
      <c r="IKT746" s="25"/>
      <c r="IKU746" s="5"/>
      <c r="IKV746" s="92"/>
      <c r="ILC746" s="25"/>
      <c r="ILD746" s="5"/>
      <c r="ILE746" s="92"/>
      <c r="ILL746" s="25"/>
      <c r="ILM746" s="5"/>
      <c r="ILN746" s="92"/>
      <c r="ILU746" s="25"/>
      <c r="ILV746" s="5"/>
      <c r="ILW746" s="92"/>
      <c r="IMD746" s="25"/>
      <c r="IME746" s="5"/>
      <c r="IMF746" s="92"/>
      <c r="IMM746" s="25"/>
      <c r="IMN746" s="5"/>
      <c r="IMO746" s="92"/>
      <c r="IMV746" s="25"/>
      <c r="IMW746" s="5"/>
      <c r="IMX746" s="92"/>
      <c r="INE746" s="25"/>
      <c r="INF746" s="5"/>
      <c r="ING746" s="92"/>
      <c r="INN746" s="25"/>
      <c r="INO746" s="5"/>
      <c r="INP746" s="92"/>
      <c r="INW746" s="25"/>
      <c r="INX746" s="5"/>
      <c r="INY746" s="92"/>
      <c r="IOF746" s="25"/>
      <c r="IOG746" s="5"/>
      <c r="IOH746" s="92"/>
      <c r="IOO746" s="25"/>
      <c r="IOP746" s="5"/>
      <c r="IOQ746" s="92"/>
      <c r="IOX746" s="25"/>
      <c r="IOY746" s="5"/>
      <c r="IOZ746" s="92"/>
      <c r="IPG746" s="25"/>
      <c r="IPH746" s="5"/>
      <c r="IPI746" s="92"/>
      <c r="IPP746" s="25"/>
      <c r="IPQ746" s="5"/>
      <c r="IPR746" s="92"/>
      <c r="IPY746" s="25"/>
      <c r="IPZ746" s="5"/>
      <c r="IQA746" s="92"/>
      <c r="IQH746" s="25"/>
      <c r="IQI746" s="5"/>
      <c r="IQJ746" s="92"/>
      <c r="IQQ746" s="25"/>
      <c r="IQR746" s="5"/>
      <c r="IQS746" s="92"/>
      <c r="IQZ746" s="25"/>
      <c r="IRA746" s="5"/>
      <c r="IRB746" s="92"/>
      <c r="IRI746" s="25"/>
      <c r="IRJ746" s="5"/>
      <c r="IRK746" s="92"/>
      <c r="IRR746" s="25"/>
      <c r="IRS746" s="5"/>
      <c r="IRT746" s="92"/>
      <c r="ISA746" s="25"/>
      <c r="ISB746" s="5"/>
      <c r="ISC746" s="92"/>
      <c r="ISJ746" s="25"/>
      <c r="ISK746" s="5"/>
      <c r="ISL746" s="92"/>
      <c r="ISS746" s="25"/>
      <c r="IST746" s="5"/>
      <c r="ISU746" s="92"/>
      <c r="ITB746" s="25"/>
      <c r="ITC746" s="5"/>
      <c r="ITD746" s="92"/>
      <c r="ITK746" s="25"/>
      <c r="ITL746" s="5"/>
      <c r="ITM746" s="92"/>
      <c r="ITT746" s="25"/>
      <c r="ITU746" s="5"/>
      <c r="ITV746" s="92"/>
      <c r="IUC746" s="25"/>
      <c r="IUD746" s="5"/>
      <c r="IUE746" s="92"/>
      <c r="IUL746" s="25"/>
      <c r="IUM746" s="5"/>
      <c r="IUN746" s="92"/>
      <c r="IUU746" s="25"/>
      <c r="IUV746" s="5"/>
      <c r="IUW746" s="92"/>
      <c r="IVD746" s="25"/>
      <c r="IVE746" s="5"/>
      <c r="IVF746" s="92"/>
      <c r="IVM746" s="25"/>
      <c r="IVN746" s="5"/>
      <c r="IVO746" s="92"/>
      <c r="IVV746" s="25"/>
      <c r="IVW746" s="5"/>
      <c r="IVX746" s="92"/>
      <c r="IWE746" s="25"/>
      <c r="IWF746" s="5"/>
      <c r="IWG746" s="92"/>
      <c r="IWN746" s="25"/>
      <c r="IWO746" s="5"/>
      <c r="IWP746" s="92"/>
      <c r="IWW746" s="25"/>
      <c r="IWX746" s="5"/>
      <c r="IWY746" s="92"/>
      <c r="IXF746" s="25"/>
      <c r="IXG746" s="5"/>
      <c r="IXH746" s="92"/>
      <c r="IXO746" s="25"/>
      <c r="IXP746" s="5"/>
      <c r="IXQ746" s="92"/>
      <c r="IXX746" s="25"/>
      <c r="IXY746" s="5"/>
      <c r="IXZ746" s="92"/>
      <c r="IYG746" s="25"/>
      <c r="IYH746" s="5"/>
      <c r="IYI746" s="92"/>
      <c r="IYP746" s="25"/>
      <c r="IYQ746" s="5"/>
      <c r="IYR746" s="92"/>
      <c r="IYY746" s="25"/>
      <c r="IYZ746" s="5"/>
      <c r="IZA746" s="92"/>
      <c r="IZH746" s="25"/>
      <c r="IZI746" s="5"/>
      <c r="IZJ746" s="92"/>
      <c r="IZQ746" s="25"/>
      <c r="IZR746" s="5"/>
      <c r="IZS746" s="92"/>
      <c r="IZZ746" s="25"/>
      <c r="JAA746" s="5"/>
      <c r="JAB746" s="92"/>
      <c r="JAI746" s="25"/>
      <c r="JAJ746" s="5"/>
      <c r="JAK746" s="92"/>
      <c r="JAR746" s="25"/>
      <c r="JAS746" s="5"/>
      <c r="JAT746" s="92"/>
      <c r="JBA746" s="25"/>
      <c r="JBB746" s="5"/>
      <c r="JBC746" s="92"/>
      <c r="JBJ746" s="25"/>
      <c r="JBK746" s="5"/>
      <c r="JBL746" s="92"/>
      <c r="JBS746" s="25"/>
      <c r="JBT746" s="5"/>
      <c r="JBU746" s="92"/>
      <c r="JCB746" s="25"/>
      <c r="JCC746" s="5"/>
      <c r="JCD746" s="92"/>
      <c r="JCK746" s="25"/>
      <c r="JCL746" s="5"/>
      <c r="JCM746" s="92"/>
      <c r="JCT746" s="25"/>
      <c r="JCU746" s="5"/>
      <c r="JCV746" s="92"/>
      <c r="JDC746" s="25"/>
      <c r="JDD746" s="5"/>
      <c r="JDE746" s="92"/>
      <c r="JDL746" s="25"/>
      <c r="JDM746" s="5"/>
      <c r="JDN746" s="92"/>
      <c r="JDU746" s="25"/>
      <c r="JDV746" s="5"/>
      <c r="JDW746" s="92"/>
      <c r="JED746" s="25"/>
      <c r="JEE746" s="5"/>
      <c r="JEF746" s="92"/>
      <c r="JEM746" s="25"/>
      <c r="JEN746" s="5"/>
      <c r="JEO746" s="92"/>
      <c r="JEV746" s="25"/>
      <c r="JEW746" s="5"/>
      <c r="JEX746" s="92"/>
      <c r="JFE746" s="25"/>
      <c r="JFF746" s="5"/>
      <c r="JFG746" s="92"/>
      <c r="JFN746" s="25"/>
      <c r="JFO746" s="5"/>
      <c r="JFP746" s="92"/>
      <c r="JFW746" s="25"/>
      <c r="JFX746" s="5"/>
      <c r="JFY746" s="92"/>
      <c r="JGF746" s="25"/>
      <c r="JGG746" s="5"/>
      <c r="JGH746" s="92"/>
      <c r="JGO746" s="25"/>
      <c r="JGP746" s="5"/>
      <c r="JGQ746" s="92"/>
      <c r="JGX746" s="25"/>
      <c r="JGY746" s="5"/>
      <c r="JGZ746" s="92"/>
      <c r="JHG746" s="25"/>
      <c r="JHH746" s="5"/>
      <c r="JHI746" s="92"/>
      <c r="JHP746" s="25"/>
      <c r="JHQ746" s="5"/>
      <c r="JHR746" s="92"/>
      <c r="JHY746" s="25"/>
      <c r="JHZ746" s="5"/>
      <c r="JIA746" s="92"/>
      <c r="JIH746" s="25"/>
      <c r="JII746" s="5"/>
      <c r="JIJ746" s="92"/>
      <c r="JIQ746" s="25"/>
      <c r="JIR746" s="5"/>
      <c r="JIS746" s="92"/>
      <c r="JIZ746" s="25"/>
      <c r="JJA746" s="5"/>
      <c r="JJB746" s="92"/>
      <c r="JJI746" s="25"/>
      <c r="JJJ746" s="5"/>
      <c r="JJK746" s="92"/>
      <c r="JJR746" s="25"/>
      <c r="JJS746" s="5"/>
      <c r="JJT746" s="92"/>
      <c r="JKA746" s="25"/>
      <c r="JKB746" s="5"/>
      <c r="JKC746" s="92"/>
      <c r="JKJ746" s="25"/>
      <c r="JKK746" s="5"/>
      <c r="JKL746" s="92"/>
      <c r="JKS746" s="25"/>
      <c r="JKT746" s="5"/>
      <c r="JKU746" s="92"/>
      <c r="JLB746" s="25"/>
      <c r="JLC746" s="5"/>
      <c r="JLD746" s="92"/>
      <c r="JLK746" s="25"/>
      <c r="JLL746" s="5"/>
      <c r="JLM746" s="92"/>
      <c r="JLT746" s="25"/>
      <c r="JLU746" s="5"/>
      <c r="JLV746" s="92"/>
      <c r="JMC746" s="25"/>
      <c r="JMD746" s="5"/>
      <c r="JME746" s="92"/>
      <c r="JML746" s="25"/>
      <c r="JMM746" s="5"/>
      <c r="JMN746" s="92"/>
      <c r="JMU746" s="25"/>
      <c r="JMV746" s="5"/>
      <c r="JMW746" s="92"/>
      <c r="JND746" s="25"/>
      <c r="JNE746" s="5"/>
      <c r="JNF746" s="92"/>
      <c r="JNM746" s="25"/>
      <c r="JNN746" s="5"/>
      <c r="JNO746" s="92"/>
      <c r="JNV746" s="25"/>
      <c r="JNW746" s="5"/>
      <c r="JNX746" s="92"/>
      <c r="JOE746" s="25"/>
      <c r="JOF746" s="5"/>
      <c r="JOG746" s="92"/>
      <c r="JON746" s="25"/>
      <c r="JOO746" s="5"/>
      <c r="JOP746" s="92"/>
      <c r="JOW746" s="25"/>
      <c r="JOX746" s="5"/>
      <c r="JOY746" s="92"/>
      <c r="JPF746" s="25"/>
      <c r="JPG746" s="5"/>
      <c r="JPH746" s="92"/>
      <c r="JPO746" s="25"/>
      <c r="JPP746" s="5"/>
      <c r="JPQ746" s="92"/>
      <c r="JPX746" s="25"/>
      <c r="JPY746" s="5"/>
      <c r="JPZ746" s="92"/>
      <c r="JQG746" s="25"/>
      <c r="JQH746" s="5"/>
      <c r="JQI746" s="92"/>
      <c r="JQP746" s="25"/>
      <c r="JQQ746" s="5"/>
      <c r="JQR746" s="92"/>
      <c r="JQY746" s="25"/>
      <c r="JQZ746" s="5"/>
      <c r="JRA746" s="92"/>
      <c r="JRH746" s="25"/>
      <c r="JRI746" s="5"/>
      <c r="JRJ746" s="92"/>
      <c r="JRQ746" s="25"/>
      <c r="JRR746" s="5"/>
      <c r="JRS746" s="92"/>
      <c r="JRZ746" s="25"/>
      <c r="JSA746" s="5"/>
      <c r="JSB746" s="92"/>
      <c r="JSI746" s="25"/>
      <c r="JSJ746" s="5"/>
      <c r="JSK746" s="92"/>
      <c r="JSR746" s="25"/>
      <c r="JSS746" s="5"/>
      <c r="JST746" s="92"/>
      <c r="JTA746" s="25"/>
      <c r="JTB746" s="5"/>
      <c r="JTC746" s="92"/>
      <c r="JTJ746" s="25"/>
      <c r="JTK746" s="5"/>
      <c r="JTL746" s="92"/>
      <c r="JTS746" s="25"/>
      <c r="JTT746" s="5"/>
      <c r="JTU746" s="92"/>
      <c r="JUB746" s="25"/>
      <c r="JUC746" s="5"/>
      <c r="JUD746" s="92"/>
      <c r="JUK746" s="25"/>
      <c r="JUL746" s="5"/>
      <c r="JUM746" s="92"/>
      <c r="JUT746" s="25"/>
      <c r="JUU746" s="5"/>
      <c r="JUV746" s="92"/>
      <c r="JVC746" s="25"/>
      <c r="JVD746" s="5"/>
      <c r="JVE746" s="92"/>
      <c r="JVL746" s="25"/>
      <c r="JVM746" s="5"/>
      <c r="JVN746" s="92"/>
      <c r="JVU746" s="25"/>
      <c r="JVV746" s="5"/>
      <c r="JVW746" s="92"/>
      <c r="JWD746" s="25"/>
      <c r="JWE746" s="5"/>
      <c r="JWF746" s="92"/>
      <c r="JWM746" s="25"/>
      <c r="JWN746" s="5"/>
      <c r="JWO746" s="92"/>
      <c r="JWV746" s="25"/>
      <c r="JWW746" s="5"/>
      <c r="JWX746" s="92"/>
      <c r="JXE746" s="25"/>
      <c r="JXF746" s="5"/>
      <c r="JXG746" s="92"/>
      <c r="JXN746" s="25"/>
      <c r="JXO746" s="5"/>
      <c r="JXP746" s="92"/>
      <c r="JXW746" s="25"/>
      <c r="JXX746" s="5"/>
      <c r="JXY746" s="92"/>
      <c r="JYF746" s="25"/>
      <c r="JYG746" s="5"/>
      <c r="JYH746" s="92"/>
      <c r="JYO746" s="25"/>
      <c r="JYP746" s="5"/>
      <c r="JYQ746" s="92"/>
      <c r="JYX746" s="25"/>
      <c r="JYY746" s="5"/>
      <c r="JYZ746" s="92"/>
      <c r="JZG746" s="25"/>
      <c r="JZH746" s="5"/>
      <c r="JZI746" s="92"/>
      <c r="JZP746" s="25"/>
      <c r="JZQ746" s="5"/>
      <c r="JZR746" s="92"/>
      <c r="JZY746" s="25"/>
      <c r="JZZ746" s="5"/>
      <c r="KAA746" s="92"/>
      <c r="KAH746" s="25"/>
      <c r="KAI746" s="5"/>
      <c r="KAJ746" s="92"/>
      <c r="KAQ746" s="25"/>
      <c r="KAR746" s="5"/>
      <c r="KAS746" s="92"/>
      <c r="KAZ746" s="25"/>
      <c r="KBA746" s="5"/>
      <c r="KBB746" s="92"/>
      <c r="KBI746" s="25"/>
      <c r="KBJ746" s="5"/>
      <c r="KBK746" s="92"/>
      <c r="KBR746" s="25"/>
      <c r="KBS746" s="5"/>
      <c r="KBT746" s="92"/>
      <c r="KCA746" s="25"/>
      <c r="KCB746" s="5"/>
      <c r="KCC746" s="92"/>
      <c r="KCJ746" s="25"/>
      <c r="KCK746" s="5"/>
      <c r="KCL746" s="92"/>
      <c r="KCS746" s="25"/>
      <c r="KCT746" s="5"/>
      <c r="KCU746" s="92"/>
      <c r="KDB746" s="25"/>
      <c r="KDC746" s="5"/>
      <c r="KDD746" s="92"/>
      <c r="KDK746" s="25"/>
      <c r="KDL746" s="5"/>
      <c r="KDM746" s="92"/>
      <c r="KDT746" s="25"/>
      <c r="KDU746" s="5"/>
      <c r="KDV746" s="92"/>
      <c r="KEC746" s="25"/>
      <c r="KED746" s="5"/>
      <c r="KEE746" s="92"/>
      <c r="KEL746" s="25"/>
      <c r="KEM746" s="5"/>
      <c r="KEN746" s="92"/>
      <c r="KEU746" s="25"/>
      <c r="KEV746" s="5"/>
      <c r="KEW746" s="92"/>
      <c r="KFD746" s="25"/>
      <c r="KFE746" s="5"/>
      <c r="KFF746" s="92"/>
      <c r="KFM746" s="25"/>
      <c r="KFN746" s="5"/>
      <c r="KFO746" s="92"/>
      <c r="KFV746" s="25"/>
      <c r="KFW746" s="5"/>
      <c r="KFX746" s="92"/>
      <c r="KGE746" s="25"/>
      <c r="KGF746" s="5"/>
      <c r="KGG746" s="92"/>
      <c r="KGN746" s="25"/>
      <c r="KGO746" s="5"/>
      <c r="KGP746" s="92"/>
      <c r="KGW746" s="25"/>
      <c r="KGX746" s="5"/>
      <c r="KGY746" s="92"/>
      <c r="KHF746" s="25"/>
      <c r="KHG746" s="5"/>
      <c r="KHH746" s="92"/>
      <c r="KHO746" s="25"/>
      <c r="KHP746" s="5"/>
      <c r="KHQ746" s="92"/>
      <c r="KHX746" s="25"/>
      <c r="KHY746" s="5"/>
      <c r="KHZ746" s="92"/>
      <c r="KIG746" s="25"/>
      <c r="KIH746" s="5"/>
      <c r="KII746" s="92"/>
      <c r="KIP746" s="25"/>
      <c r="KIQ746" s="5"/>
      <c r="KIR746" s="92"/>
      <c r="KIY746" s="25"/>
      <c r="KIZ746" s="5"/>
      <c r="KJA746" s="92"/>
      <c r="KJH746" s="25"/>
      <c r="KJI746" s="5"/>
      <c r="KJJ746" s="92"/>
      <c r="KJQ746" s="25"/>
      <c r="KJR746" s="5"/>
      <c r="KJS746" s="92"/>
      <c r="KJZ746" s="25"/>
      <c r="KKA746" s="5"/>
      <c r="KKB746" s="92"/>
      <c r="KKI746" s="25"/>
      <c r="KKJ746" s="5"/>
      <c r="KKK746" s="92"/>
      <c r="KKR746" s="25"/>
      <c r="KKS746" s="5"/>
      <c r="KKT746" s="92"/>
      <c r="KLA746" s="25"/>
      <c r="KLB746" s="5"/>
      <c r="KLC746" s="92"/>
      <c r="KLJ746" s="25"/>
      <c r="KLK746" s="5"/>
      <c r="KLL746" s="92"/>
      <c r="KLS746" s="25"/>
      <c r="KLT746" s="5"/>
      <c r="KLU746" s="92"/>
      <c r="KMB746" s="25"/>
      <c r="KMC746" s="5"/>
      <c r="KMD746" s="92"/>
      <c r="KMK746" s="25"/>
      <c r="KML746" s="5"/>
      <c r="KMM746" s="92"/>
      <c r="KMT746" s="25"/>
      <c r="KMU746" s="5"/>
      <c r="KMV746" s="92"/>
      <c r="KNC746" s="25"/>
      <c r="KND746" s="5"/>
      <c r="KNE746" s="92"/>
      <c r="KNL746" s="25"/>
      <c r="KNM746" s="5"/>
      <c r="KNN746" s="92"/>
      <c r="KNU746" s="25"/>
      <c r="KNV746" s="5"/>
      <c r="KNW746" s="92"/>
      <c r="KOD746" s="25"/>
      <c r="KOE746" s="5"/>
      <c r="KOF746" s="92"/>
      <c r="KOM746" s="25"/>
      <c r="KON746" s="5"/>
      <c r="KOO746" s="92"/>
      <c r="KOV746" s="25"/>
      <c r="KOW746" s="5"/>
      <c r="KOX746" s="92"/>
      <c r="KPE746" s="25"/>
      <c r="KPF746" s="5"/>
      <c r="KPG746" s="92"/>
      <c r="KPN746" s="25"/>
      <c r="KPO746" s="5"/>
      <c r="KPP746" s="92"/>
      <c r="KPW746" s="25"/>
      <c r="KPX746" s="5"/>
      <c r="KPY746" s="92"/>
      <c r="KQF746" s="25"/>
      <c r="KQG746" s="5"/>
      <c r="KQH746" s="92"/>
      <c r="KQO746" s="25"/>
      <c r="KQP746" s="5"/>
      <c r="KQQ746" s="92"/>
      <c r="KQX746" s="25"/>
      <c r="KQY746" s="5"/>
      <c r="KQZ746" s="92"/>
      <c r="KRG746" s="25"/>
      <c r="KRH746" s="5"/>
      <c r="KRI746" s="92"/>
      <c r="KRP746" s="25"/>
      <c r="KRQ746" s="5"/>
      <c r="KRR746" s="92"/>
      <c r="KRY746" s="25"/>
      <c r="KRZ746" s="5"/>
      <c r="KSA746" s="92"/>
      <c r="KSH746" s="25"/>
      <c r="KSI746" s="5"/>
      <c r="KSJ746" s="92"/>
      <c r="KSQ746" s="25"/>
      <c r="KSR746" s="5"/>
      <c r="KSS746" s="92"/>
      <c r="KSZ746" s="25"/>
      <c r="KTA746" s="5"/>
      <c r="KTB746" s="92"/>
      <c r="KTI746" s="25"/>
      <c r="KTJ746" s="5"/>
      <c r="KTK746" s="92"/>
      <c r="KTR746" s="25"/>
      <c r="KTS746" s="5"/>
      <c r="KTT746" s="92"/>
      <c r="KUA746" s="25"/>
      <c r="KUB746" s="5"/>
      <c r="KUC746" s="92"/>
      <c r="KUJ746" s="25"/>
      <c r="KUK746" s="5"/>
      <c r="KUL746" s="92"/>
      <c r="KUS746" s="25"/>
      <c r="KUT746" s="5"/>
      <c r="KUU746" s="92"/>
      <c r="KVB746" s="25"/>
      <c r="KVC746" s="5"/>
      <c r="KVD746" s="92"/>
      <c r="KVK746" s="25"/>
      <c r="KVL746" s="5"/>
      <c r="KVM746" s="92"/>
      <c r="KVT746" s="25"/>
      <c r="KVU746" s="5"/>
      <c r="KVV746" s="92"/>
      <c r="KWC746" s="25"/>
      <c r="KWD746" s="5"/>
      <c r="KWE746" s="92"/>
      <c r="KWL746" s="25"/>
      <c r="KWM746" s="5"/>
      <c r="KWN746" s="92"/>
      <c r="KWU746" s="25"/>
      <c r="KWV746" s="5"/>
      <c r="KWW746" s="92"/>
      <c r="KXD746" s="25"/>
      <c r="KXE746" s="5"/>
      <c r="KXF746" s="92"/>
      <c r="KXM746" s="25"/>
      <c r="KXN746" s="5"/>
      <c r="KXO746" s="92"/>
      <c r="KXV746" s="25"/>
      <c r="KXW746" s="5"/>
      <c r="KXX746" s="92"/>
      <c r="KYE746" s="25"/>
      <c r="KYF746" s="5"/>
      <c r="KYG746" s="92"/>
      <c r="KYN746" s="25"/>
      <c r="KYO746" s="5"/>
      <c r="KYP746" s="92"/>
      <c r="KYW746" s="25"/>
      <c r="KYX746" s="5"/>
      <c r="KYY746" s="92"/>
      <c r="KZF746" s="25"/>
      <c r="KZG746" s="5"/>
      <c r="KZH746" s="92"/>
      <c r="KZO746" s="25"/>
      <c r="KZP746" s="5"/>
      <c r="KZQ746" s="92"/>
      <c r="KZX746" s="25"/>
      <c r="KZY746" s="5"/>
      <c r="KZZ746" s="92"/>
      <c r="LAG746" s="25"/>
      <c r="LAH746" s="5"/>
      <c r="LAI746" s="92"/>
      <c r="LAP746" s="25"/>
      <c r="LAQ746" s="5"/>
      <c r="LAR746" s="92"/>
      <c r="LAY746" s="25"/>
      <c r="LAZ746" s="5"/>
      <c r="LBA746" s="92"/>
      <c r="LBH746" s="25"/>
      <c r="LBI746" s="5"/>
      <c r="LBJ746" s="92"/>
      <c r="LBQ746" s="25"/>
      <c r="LBR746" s="5"/>
      <c r="LBS746" s="92"/>
      <c r="LBZ746" s="25"/>
      <c r="LCA746" s="5"/>
      <c r="LCB746" s="92"/>
      <c r="LCI746" s="25"/>
      <c r="LCJ746" s="5"/>
      <c r="LCK746" s="92"/>
      <c r="LCR746" s="25"/>
      <c r="LCS746" s="5"/>
      <c r="LCT746" s="92"/>
      <c r="LDA746" s="25"/>
      <c r="LDB746" s="5"/>
      <c r="LDC746" s="92"/>
      <c r="LDJ746" s="25"/>
      <c r="LDK746" s="5"/>
      <c r="LDL746" s="92"/>
      <c r="LDS746" s="25"/>
      <c r="LDT746" s="5"/>
      <c r="LDU746" s="92"/>
      <c r="LEB746" s="25"/>
      <c r="LEC746" s="5"/>
      <c r="LED746" s="92"/>
      <c r="LEK746" s="25"/>
      <c r="LEL746" s="5"/>
      <c r="LEM746" s="92"/>
      <c r="LET746" s="25"/>
      <c r="LEU746" s="5"/>
      <c r="LEV746" s="92"/>
      <c r="LFC746" s="25"/>
      <c r="LFD746" s="5"/>
      <c r="LFE746" s="92"/>
      <c r="LFL746" s="25"/>
      <c r="LFM746" s="5"/>
      <c r="LFN746" s="92"/>
      <c r="LFU746" s="25"/>
      <c r="LFV746" s="5"/>
      <c r="LFW746" s="92"/>
      <c r="LGD746" s="25"/>
      <c r="LGE746" s="5"/>
      <c r="LGF746" s="92"/>
      <c r="LGM746" s="25"/>
      <c r="LGN746" s="5"/>
      <c r="LGO746" s="92"/>
      <c r="LGV746" s="25"/>
      <c r="LGW746" s="5"/>
      <c r="LGX746" s="92"/>
      <c r="LHE746" s="25"/>
      <c r="LHF746" s="5"/>
      <c r="LHG746" s="92"/>
      <c r="LHN746" s="25"/>
      <c r="LHO746" s="5"/>
      <c r="LHP746" s="92"/>
      <c r="LHW746" s="25"/>
      <c r="LHX746" s="5"/>
      <c r="LHY746" s="92"/>
      <c r="LIF746" s="25"/>
      <c r="LIG746" s="5"/>
      <c r="LIH746" s="92"/>
      <c r="LIO746" s="25"/>
      <c r="LIP746" s="5"/>
      <c r="LIQ746" s="92"/>
      <c r="LIX746" s="25"/>
      <c r="LIY746" s="5"/>
      <c r="LIZ746" s="92"/>
      <c r="LJG746" s="25"/>
      <c r="LJH746" s="5"/>
      <c r="LJI746" s="92"/>
      <c r="LJP746" s="25"/>
      <c r="LJQ746" s="5"/>
      <c r="LJR746" s="92"/>
      <c r="LJY746" s="25"/>
      <c r="LJZ746" s="5"/>
      <c r="LKA746" s="92"/>
      <c r="LKH746" s="25"/>
      <c r="LKI746" s="5"/>
      <c r="LKJ746" s="92"/>
      <c r="LKQ746" s="25"/>
      <c r="LKR746" s="5"/>
      <c r="LKS746" s="92"/>
      <c r="LKZ746" s="25"/>
      <c r="LLA746" s="5"/>
      <c r="LLB746" s="92"/>
      <c r="LLI746" s="25"/>
      <c r="LLJ746" s="5"/>
      <c r="LLK746" s="92"/>
      <c r="LLR746" s="25"/>
      <c r="LLS746" s="5"/>
      <c r="LLT746" s="92"/>
      <c r="LMA746" s="25"/>
      <c r="LMB746" s="5"/>
      <c r="LMC746" s="92"/>
      <c r="LMJ746" s="25"/>
      <c r="LMK746" s="5"/>
      <c r="LML746" s="92"/>
      <c r="LMS746" s="25"/>
      <c r="LMT746" s="5"/>
      <c r="LMU746" s="92"/>
      <c r="LNB746" s="25"/>
      <c r="LNC746" s="5"/>
      <c r="LND746" s="92"/>
      <c r="LNK746" s="25"/>
      <c r="LNL746" s="5"/>
      <c r="LNM746" s="92"/>
      <c r="LNT746" s="25"/>
      <c r="LNU746" s="5"/>
      <c r="LNV746" s="92"/>
      <c r="LOC746" s="25"/>
      <c r="LOD746" s="5"/>
      <c r="LOE746" s="92"/>
      <c r="LOL746" s="25"/>
      <c r="LOM746" s="5"/>
      <c r="LON746" s="92"/>
      <c r="LOU746" s="25"/>
      <c r="LOV746" s="5"/>
      <c r="LOW746" s="92"/>
      <c r="LPD746" s="25"/>
      <c r="LPE746" s="5"/>
      <c r="LPF746" s="92"/>
      <c r="LPM746" s="25"/>
      <c r="LPN746" s="5"/>
      <c r="LPO746" s="92"/>
      <c r="LPV746" s="25"/>
      <c r="LPW746" s="5"/>
      <c r="LPX746" s="92"/>
      <c r="LQE746" s="25"/>
      <c r="LQF746" s="5"/>
      <c r="LQG746" s="92"/>
      <c r="LQN746" s="25"/>
      <c r="LQO746" s="5"/>
      <c r="LQP746" s="92"/>
      <c r="LQW746" s="25"/>
      <c r="LQX746" s="5"/>
      <c r="LQY746" s="92"/>
      <c r="LRF746" s="25"/>
      <c r="LRG746" s="5"/>
      <c r="LRH746" s="92"/>
      <c r="LRO746" s="25"/>
      <c r="LRP746" s="5"/>
      <c r="LRQ746" s="92"/>
      <c r="LRX746" s="25"/>
      <c r="LRY746" s="5"/>
      <c r="LRZ746" s="92"/>
      <c r="LSG746" s="25"/>
      <c r="LSH746" s="5"/>
      <c r="LSI746" s="92"/>
      <c r="LSP746" s="25"/>
      <c r="LSQ746" s="5"/>
      <c r="LSR746" s="92"/>
      <c r="LSY746" s="25"/>
      <c r="LSZ746" s="5"/>
      <c r="LTA746" s="92"/>
      <c r="LTH746" s="25"/>
      <c r="LTI746" s="5"/>
      <c r="LTJ746" s="92"/>
      <c r="LTQ746" s="25"/>
      <c r="LTR746" s="5"/>
      <c r="LTS746" s="92"/>
      <c r="LTZ746" s="25"/>
      <c r="LUA746" s="5"/>
      <c r="LUB746" s="92"/>
      <c r="LUI746" s="25"/>
      <c r="LUJ746" s="5"/>
      <c r="LUK746" s="92"/>
      <c r="LUR746" s="25"/>
      <c r="LUS746" s="5"/>
      <c r="LUT746" s="92"/>
      <c r="LVA746" s="25"/>
      <c r="LVB746" s="5"/>
      <c r="LVC746" s="92"/>
      <c r="LVJ746" s="25"/>
      <c r="LVK746" s="5"/>
      <c r="LVL746" s="92"/>
      <c r="LVS746" s="25"/>
      <c r="LVT746" s="5"/>
      <c r="LVU746" s="92"/>
      <c r="LWB746" s="25"/>
      <c r="LWC746" s="5"/>
      <c r="LWD746" s="92"/>
      <c r="LWK746" s="25"/>
      <c r="LWL746" s="5"/>
      <c r="LWM746" s="92"/>
      <c r="LWT746" s="25"/>
      <c r="LWU746" s="5"/>
      <c r="LWV746" s="92"/>
      <c r="LXC746" s="25"/>
      <c r="LXD746" s="5"/>
      <c r="LXE746" s="92"/>
      <c r="LXL746" s="25"/>
      <c r="LXM746" s="5"/>
      <c r="LXN746" s="92"/>
      <c r="LXU746" s="25"/>
      <c r="LXV746" s="5"/>
      <c r="LXW746" s="92"/>
      <c r="LYD746" s="25"/>
      <c r="LYE746" s="5"/>
      <c r="LYF746" s="92"/>
      <c r="LYM746" s="25"/>
      <c r="LYN746" s="5"/>
      <c r="LYO746" s="92"/>
      <c r="LYV746" s="25"/>
      <c r="LYW746" s="5"/>
      <c r="LYX746" s="92"/>
      <c r="LZE746" s="25"/>
      <c r="LZF746" s="5"/>
      <c r="LZG746" s="92"/>
      <c r="LZN746" s="25"/>
      <c r="LZO746" s="5"/>
      <c r="LZP746" s="92"/>
      <c r="LZW746" s="25"/>
      <c r="LZX746" s="5"/>
      <c r="LZY746" s="92"/>
      <c r="MAF746" s="25"/>
      <c r="MAG746" s="5"/>
      <c r="MAH746" s="92"/>
      <c r="MAO746" s="25"/>
      <c r="MAP746" s="5"/>
      <c r="MAQ746" s="92"/>
      <c r="MAX746" s="25"/>
      <c r="MAY746" s="5"/>
      <c r="MAZ746" s="92"/>
      <c r="MBG746" s="25"/>
      <c r="MBH746" s="5"/>
      <c r="MBI746" s="92"/>
      <c r="MBP746" s="25"/>
      <c r="MBQ746" s="5"/>
      <c r="MBR746" s="92"/>
      <c r="MBY746" s="25"/>
      <c r="MBZ746" s="5"/>
      <c r="MCA746" s="92"/>
      <c r="MCH746" s="25"/>
      <c r="MCI746" s="5"/>
      <c r="MCJ746" s="92"/>
      <c r="MCQ746" s="25"/>
      <c r="MCR746" s="5"/>
      <c r="MCS746" s="92"/>
      <c r="MCZ746" s="25"/>
      <c r="MDA746" s="5"/>
      <c r="MDB746" s="92"/>
      <c r="MDI746" s="25"/>
      <c r="MDJ746" s="5"/>
      <c r="MDK746" s="92"/>
      <c r="MDR746" s="25"/>
      <c r="MDS746" s="5"/>
      <c r="MDT746" s="92"/>
      <c r="MEA746" s="25"/>
      <c r="MEB746" s="5"/>
      <c r="MEC746" s="92"/>
      <c r="MEJ746" s="25"/>
      <c r="MEK746" s="5"/>
      <c r="MEL746" s="92"/>
      <c r="MES746" s="25"/>
      <c r="MET746" s="5"/>
      <c r="MEU746" s="92"/>
      <c r="MFB746" s="25"/>
      <c r="MFC746" s="5"/>
      <c r="MFD746" s="92"/>
      <c r="MFK746" s="25"/>
      <c r="MFL746" s="5"/>
      <c r="MFM746" s="92"/>
      <c r="MFT746" s="25"/>
      <c r="MFU746" s="5"/>
      <c r="MFV746" s="92"/>
      <c r="MGC746" s="25"/>
      <c r="MGD746" s="5"/>
      <c r="MGE746" s="92"/>
      <c r="MGL746" s="25"/>
      <c r="MGM746" s="5"/>
      <c r="MGN746" s="92"/>
      <c r="MGU746" s="25"/>
      <c r="MGV746" s="5"/>
      <c r="MGW746" s="92"/>
      <c r="MHD746" s="25"/>
      <c r="MHE746" s="5"/>
      <c r="MHF746" s="92"/>
      <c r="MHM746" s="25"/>
      <c r="MHN746" s="5"/>
      <c r="MHO746" s="92"/>
      <c r="MHV746" s="25"/>
      <c r="MHW746" s="5"/>
      <c r="MHX746" s="92"/>
      <c r="MIE746" s="25"/>
      <c r="MIF746" s="5"/>
      <c r="MIG746" s="92"/>
      <c r="MIN746" s="25"/>
      <c r="MIO746" s="5"/>
      <c r="MIP746" s="92"/>
      <c r="MIW746" s="25"/>
      <c r="MIX746" s="5"/>
      <c r="MIY746" s="92"/>
      <c r="MJF746" s="25"/>
      <c r="MJG746" s="5"/>
      <c r="MJH746" s="92"/>
      <c r="MJO746" s="25"/>
      <c r="MJP746" s="5"/>
      <c r="MJQ746" s="92"/>
      <c r="MJX746" s="25"/>
      <c r="MJY746" s="5"/>
      <c r="MJZ746" s="92"/>
      <c r="MKG746" s="25"/>
      <c r="MKH746" s="5"/>
      <c r="MKI746" s="92"/>
      <c r="MKP746" s="25"/>
      <c r="MKQ746" s="5"/>
      <c r="MKR746" s="92"/>
      <c r="MKY746" s="25"/>
      <c r="MKZ746" s="5"/>
      <c r="MLA746" s="92"/>
      <c r="MLH746" s="25"/>
      <c r="MLI746" s="5"/>
      <c r="MLJ746" s="92"/>
      <c r="MLQ746" s="25"/>
      <c r="MLR746" s="5"/>
      <c r="MLS746" s="92"/>
      <c r="MLZ746" s="25"/>
      <c r="MMA746" s="5"/>
      <c r="MMB746" s="92"/>
      <c r="MMI746" s="25"/>
      <c r="MMJ746" s="5"/>
      <c r="MMK746" s="92"/>
      <c r="MMR746" s="25"/>
      <c r="MMS746" s="5"/>
      <c r="MMT746" s="92"/>
      <c r="MNA746" s="25"/>
      <c r="MNB746" s="5"/>
      <c r="MNC746" s="92"/>
      <c r="MNJ746" s="25"/>
      <c r="MNK746" s="5"/>
      <c r="MNL746" s="92"/>
      <c r="MNS746" s="25"/>
      <c r="MNT746" s="5"/>
      <c r="MNU746" s="92"/>
      <c r="MOB746" s="25"/>
      <c r="MOC746" s="5"/>
      <c r="MOD746" s="92"/>
      <c r="MOK746" s="25"/>
      <c r="MOL746" s="5"/>
      <c r="MOM746" s="92"/>
      <c r="MOT746" s="25"/>
      <c r="MOU746" s="5"/>
      <c r="MOV746" s="92"/>
      <c r="MPC746" s="25"/>
      <c r="MPD746" s="5"/>
      <c r="MPE746" s="92"/>
      <c r="MPL746" s="25"/>
      <c r="MPM746" s="5"/>
      <c r="MPN746" s="92"/>
      <c r="MPU746" s="25"/>
      <c r="MPV746" s="5"/>
      <c r="MPW746" s="92"/>
      <c r="MQD746" s="25"/>
      <c r="MQE746" s="5"/>
      <c r="MQF746" s="92"/>
      <c r="MQM746" s="25"/>
      <c r="MQN746" s="5"/>
      <c r="MQO746" s="92"/>
      <c r="MQV746" s="25"/>
      <c r="MQW746" s="5"/>
      <c r="MQX746" s="92"/>
      <c r="MRE746" s="25"/>
      <c r="MRF746" s="5"/>
      <c r="MRG746" s="92"/>
      <c r="MRN746" s="25"/>
      <c r="MRO746" s="5"/>
      <c r="MRP746" s="92"/>
      <c r="MRW746" s="25"/>
      <c r="MRX746" s="5"/>
      <c r="MRY746" s="92"/>
      <c r="MSF746" s="25"/>
      <c r="MSG746" s="5"/>
      <c r="MSH746" s="92"/>
      <c r="MSO746" s="25"/>
      <c r="MSP746" s="5"/>
      <c r="MSQ746" s="92"/>
      <c r="MSX746" s="25"/>
      <c r="MSY746" s="5"/>
      <c r="MSZ746" s="92"/>
      <c r="MTG746" s="25"/>
      <c r="MTH746" s="5"/>
      <c r="MTI746" s="92"/>
      <c r="MTP746" s="25"/>
      <c r="MTQ746" s="5"/>
      <c r="MTR746" s="92"/>
      <c r="MTY746" s="25"/>
      <c r="MTZ746" s="5"/>
      <c r="MUA746" s="92"/>
      <c r="MUH746" s="25"/>
      <c r="MUI746" s="5"/>
      <c r="MUJ746" s="92"/>
      <c r="MUQ746" s="25"/>
      <c r="MUR746" s="5"/>
      <c r="MUS746" s="92"/>
      <c r="MUZ746" s="25"/>
      <c r="MVA746" s="5"/>
      <c r="MVB746" s="92"/>
      <c r="MVI746" s="25"/>
      <c r="MVJ746" s="5"/>
      <c r="MVK746" s="92"/>
      <c r="MVR746" s="25"/>
      <c r="MVS746" s="5"/>
      <c r="MVT746" s="92"/>
      <c r="MWA746" s="25"/>
      <c r="MWB746" s="5"/>
      <c r="MWC746" s="92"/>
      <c r="MWJ746" s="25"/>
      <c r="MWK746" s="5"/>
      <c r="MWL746" s="92"/>
      <c r="MWS746" s="25"/>
      <c r="MWT746" s="5"/>
      <c r="MWU746" s="92"/>
      <c r="MXB746" s="25"/>
      <c r="MXC746" s="5"/>
      <c r="MXD746" s="92"/>
      <c r="MXK746" s="25"/>
      <c r="MXL746" s="5"/>
      <c r="MXM746" s="92"/>
      <c r="MXT746" s="25"/>
      <c r="MXU746" s="5"/>
      <c r="MXV746" s="92"/>
      <c r="MYC746" s="25"/>
      <c r="MYD746" s="5"/>
      <c r="MYE746" s="92"/>
      <c r="MYL746" s="25"/>
      <c r="MYM746" s="5"/>
      <c r="MYN746" s="92"/>
      <c r="MYU746" s="25"/>
      <c r="MYV746" s="5"/>
      <c r="MYW746" s="92"/>
      <c r="MZD746" s="25"/>
      <c r="MZE746" s="5"/>
      <c r="MZF746" s="92"/>
      <c r="MZM746" s="25"/>
      <c r="MZN746" s="5"/>
      <c r="MZO746" s="92"/>
      <c r="MZV746" s="25"/>
      <c r="MZW746" s="5"/>
      <c r="MZX746" s="92"/>
      <c r="NAE746" s="25"/>
      <c r="NAF746" s="5"/>
      <c r="NAG746" s="92"/>
      <c r="NAN746" s="25"/>
      <c r="NAO746" s="5"/>
      <c r="NAP746" s="92"/>
      <c r="NAW746" s="25"/>
      <c r="NAX746" s="5"/>
      <c r="NAY746" s="92"/>
      <c r="NBF746" s="25"/>
      <c r="NBG746" s="5"/>
      <c r="NBH746" s="92"/>
      <c r="NBO746" s="25"/>
      <c r="NBP746" s="5"/>
      <c r="NBQ746" s="92"/>
      <c r="NBX746" s="25"/>
      <c r="NBY746" s="5"/>
      <c r="NBZ746" s="92"/>
      <c r="NCG746" s="25"/>
      <c r="NCH746" s="5"/>
      <c r="NCI746" s="92"/>
      <c r="NCP746" s="25"/>
      <c r="NCQ746" s="5"/>
      <c r="NCR746" s="92"/>
      <c r="NCY746" s="25"/>
      <c r="NCZ746" s="5"/>
      <c r="NDA746" s="92"/>
      <c r="NDH746" s="25"/>
      <c r="NDI746" s="5"/>
      <c r="NDJ746" s="92"/>
      <c r="NDQ746" s="25"/>
      <c r="NDR746" s="5"/>
      <c r="NDS746" s="92"/>
      <c r="NDZ746" s="25"/>
      <c r="NEA746" s="5"/>
      <c r="NEB746" s="92"/>
      <c r="NEI746" s="25"/>
      <c r="NEJ746" s="5"/>
      <c r="NEK746" s="92"/>
      <c r="NER746" s="25"/>
      <c r="NES746" s="5"/>
      <c r="NET746" s="92"/>
      <c r="NFA746" s="25"/>
      <c r="NFB746" s="5"/>
      <c r="NFC746" s="92"/>
      <c r="NFJ746" s="25"/>
      <c r="NFK746" s="5"/>
      <c r="NFL746" s="92"/>
      <c r="NFS746" s="25"/>
      <c r="NFT746" s="5"/>
      <c r="NFU746" s="92"/>
      <c r="NGB746" s="25"/>
      <c r="NGC746" s="5"/>
      <c r="NGD746" s="92"/>
      <c r="NGK746" s="25"/>
      <c r="NGL746" s="5"/>
      <c r="NGM746" s="92"/>
      <c r="NGT746" s="25"/>
      <c r="NGU746" s="5"/>
      <c r="NGV746" s="92"/>
      <c r="NHC746" s="25"/>
      <c r="NHD746" s="5"/>
      <c r="NHE746" s="92"/>
      <c r="NHL746" s="25"/>
      <c r="NHM746" s="5"/>
      <c r="NHN746" s="92"/>
      <c r="NHU746" s="25"/>
      <c r="NHV746" s="5"/>
      <c r="NHW746" s="92"/>
      <c r="NID746" s="25"/>
      <c r="NIE746" s="5"/>
      <c r="NIF746" s="92"/>
      <c r="NIM746" s="25"/>
      <c r="NIN746" s="5"/>
      <c r="NIO746" s="92"/>
      <c r="NIV746" s="25"/>
      <c r="NIW746" s="5"/>
      <c r="NIX746" s="92"/>
      <c r="NJE746" s="25"/>
      <c r="NJF746" s="5"/>
      <c r="NJG746" s="92"/>
      <c r="NJN746" s="25"/>
      <c r="NJO746" s="5"/>
      <c r="NJP746" s="92"/>
      <c r="NJW746" s="25"/>
      <c r="NJX746" s="5"/>
      <c r="NJY746" s="92"/>
      <c r="NKF746" s="25"/>
      <c r="NKG746" s="5"/>
      <c r="NKH746" s="92"/>
      <c r="NKO746" s="25"/>
      <c r="NKP746" s="5"/>
      <c r="NKQ746" s="92"/>
      <c r="NKX746" s="25"/>
      <c r="NKY746" s="5"/>
      <c r="NKZ746" s="92"/>
      <c r="NLG746" s="25"/>
      <c r="NLH746" s="5"/>
      <c r="NLI746" s="92"/>
      <c r="NLP746" s="25"/>
      <c r="NLQ746" s="5"/>
      <c r="NLR746" s="92"/>
      <c r="NLY746" s="25"/>
      <c r="NLZ746" s="5"/>
      <c r="NMA746" s="92"/>
      <c r="NMH746" s="25"/>
      <c r="NMI746" s="5"/>
      <c r="NMJ746" s="92"/>
      <c r="NMQ746" s="25"/>
      <c r="NMR746" s="5"/>
      <c r="NMS746" s="92"/>
      <c r="NMZ746" s="25"/>
      <c r="NNA746" s="5"/>
      <c r="NNB746" s="92"/>
      <c r="NNI746" s="25"/>
      <c r="NNJ746" s="5"/>
      <c r="NNK746" s="92"/>
      <c r="NNR746" s="25"/>
      <c r="NNS746" s="5"/>
      <c r="NNT746" s="92"/>
      <c r="NOA746" s="25"/>
      <c r="NOB746" s="5"/>
      <c r="NOC746" s="92"/>
      <c r="NOJ746" s="25"/>
      <c r="NOK746" s="5"/>
      <c r="NOL746" s="92"/>
      <c r="NOS746" s="25"/>
      <c r="NOT746" s="5"/>
      <c r="NOU746" s="92"/>
      <c r="NPB746" s="25"/>
      <c r="NPC746" s="5"/>
      <c r="NPD746" s="92"/>
      <c r="NPK746" s="25"/>
      <c r="NPL746" s="5"/>
      <c r="NPM746" s="92"/>
      <c r="NPT746" s="25"/>
      <c r="NPU746" s="5"/>
      <c r="NPV746" s="92"/>
      <c r="NQC746" s="25"/>
      <c r="NQD746" s="5"/>
      <c r="NQE746" s="92"/>
      <c r="NQL746" s="25"/>
      <c r="NQM746" s="5"/>
      <c r="NQN746" s="92"/>
      <c r="NQU746" s="25"/>
      <c r="NQV746" s="5"/>
      <c r="NQW746" s="92"/>
      <c r="NRD746" s="25"/>
      <c r="NRE746" s="5"/>
      <c r="NRF746" s="92"/>
      <c r="NRM746" s="25"/>
      <c r="NRN746" s="5"/>
      <c r="NRO746" s="92"/>
      <c r="NRV746" s="25"/>
      <c r="NRW746" s="5"/>
      <c r="NRX746" s="92"/>
      <c r="NSE746" s="25"/>
      <c r="NSF746" s="5"/>
      <c r="NSG746" s="92"/>
      <c r="NSN746" s="25"/>
      <c r="NSO746" s="5"/>
      <c r="NSP746" s="92"/>
      <c r="NSW746" s="25"/>
      <c r="NSX746" s="5"/>
      <c r="NSY746" s="92"/>
      <c r="NTF746" s="25"/>
      <c r="NTG746" s="5"/>
      <c r="NTH746" s="92"/>
      <c r="NTO746" s="25"/>
      <c r="NTP746" s="5"/>
      <c r="NTQ746" s="92"/>
      <c r="NTX746" s="25"/>
      <c r="NTY746" s="5"/>
      <c r="NTZ746" s="92"/>
      <c r="NUG746" s="25"/>
      <c r="NUH746" s="5"/>
      <c r="NUI746" s="92"/>
      <c r="NUP746" s="25"/>
      <c r="NUQ746" s="5"/>
      <c r="NUR746" s="92"/>
      <c r="NUY746" s="25"/>
      <c r="NUZ746" s="5"/>
      <c r="NVA746" s="92"/>
      <c r="NVH746" s="25"/>
      <c r="NVI746" s="5"/>
      <c r="NVJ746" s="92"/>
      <c r="NVQ746" s="25"/>
      <c r="NVR746" s="5"/>
      <c r="NVS746" s="92"/>
      <c r="NVZ746" s="25"/>
      <c r="NWA746" s="5"/>
      <c r="NWB746" s="92"/>
      <c r="NWI746" s="25"/>
      <c r="NWJ746" s="5"/>
      <c r="NWK746" s="92"/>
      <c r="NWR746" s="25"/>
      <c r="NWS746" s="5"/>
      <c r="NWT746" s="92"/>
      <c r="NXA746" s="25"/>
      <c r="NXB746" s="5"/>
      <c r="NXC746" s="92"/>
      <c r="NXJ746" s="25"/>
      <c r="NXK746" s="5"/>
      <c r="NXL746" s="92"/>
      <c r="NXS746" s="25"/>
      <c r="NXT746" s="5"/>
      <c r="NXU746" s="92"/>
      <c r="NYB746" s="25"/>
      <c r="NYC746" s="5"/>
      <c r="NYD746" s="92"/>
      <c r="NYK746" s="25"/>
      <c r="NYL746" s="5"/>
      <c r="NYM746" s="92"/>
      <c r="NYT746" s="25"/>
      <c r="NYU746" s="5"/>
      <c r="NYV746" s="92"/>
      <c r="NZC746" s="25"/>
      <c r="NZD746" s="5"/>
      <c r="NZE746" s="92"/>
      <c r="NZL746" s="25"/>
      <c r="NZM746" s="5"/>
      <c r="NZN746" s="92"/>
      <c r="NZU746" s="25"/>
      <c r="NZV746" s="5"/>
      <c r="NZW746" s="92"/>
      <c r="OAD746" s="25"/>
      <c r="OAE746" s="5"/>
      <c r="OAF746" s="92"/>
      <c r="OAM746" s="25"/>
      <c r="OAN746" s="5"/>
      <c r="OAO746" s="92"/>
      <c r="OAV746" s="25"/>
      <c r="OAW746" s="5"/>
      <c r="OAX746" s="92"/>
      <c r="OBE746" s="25"/>
      <c r="OBF746" s="5"/>
      <c r="OBG746" s="92"/>
      <c r="OBN746" s="25"/>
      <c r="OBO746" s="5"/>
      <c r="OBP746" s="92"/>
      <c r="OBW746" s="25"/>
      <c r="OBX746" s="5"/>
      <c r="OBY746" s="92"/>
      <c r="OCF746" s="25"/>
      <c r="OCG746" s="5"/>
      <c r="OCH746" s="92"/>
      <c r="OCO746" s="25"/>
      <c r="OCP746" s="5"/>
      <c r="OCQ746" s="92"/>
      <c r="OCX746" s="25"/>
      <c r="OCY746" s="5"/>
      <c r="OCZ746" s="92"/>
      <c r="ODG746" s="25"/>
      <c r="ODH746" s="5"/>
      <c r="ODI746" s="92"/>
      <c r="ODP746" s="25"/>
      <c r="ODQ746" s="5"/>
      <c r="ODR746" s="92"/>
      <c r="ODY746" s="25"/>
      <c r="ODZ746" s="5"/>
      <c r="OEA746" s="92"/>
      <c r="OEH746" s="25"/>
      <c r="OEI746" s="5"/>
      <c r="OEJ746" s="92"/>
      <c r="OEQ746" s="25"/>
      <c r="OER746" s="5"/>
      <c r="OES746" s="92"/>
      <c r="OEZ746" s="25"/>
      <c r="OFA746" s="5"/>
      <c r="OFB746" s="92"/>
      <c r="OFI746" s="25"/>
      <c r="OFJ746" s="5"/>
      <c r="OFK746" s="92"/>
      <c r="OFR746" s="25"/>
      <c r="OFS746" s="5"/>
      <c r="OFT746" s="92"/>
      <c r="OGA746" s="25"/>
      <c r="OGB746" s="5"/>
      <c r="OGC746" s="92"/>
      <c r="OGJ746" s="25"/>
      <c r="OGK746" s="5"/>
      <c r="OGL746" s="92"/>
      <c r="OGS746" s="25"/>
      <c r="OGT746" s="5"/>
      <c r="OGU746" s="92"/>
      <c r="OHB746" s="25"/>
      <c r="OHC746" s="5"/>
      <c r="OHD746" s="92"/>
      <c r="OHK746" s="25"/>
      <c r="OHL746" s="5"/>
      <c r="OHM746" s="92"/>
      <c r="OHT746" s="25"/>
      <c r="OHU746" s="5"/>
      <c r="OHV746" s="92"/>
      <c r="OIC746" s="25"/>
      <c r="OID746" s="5"/>
      <c r="OIE746" s="92"/>
      <c r="OIL746" s="25"/>
      <c r="OIM746" s="5"/>
      <c r="OIN746" s="92"/>
      <c r="OIU746" s="25"/>
      <c r="OIV746" s="5"/>
      <c r="OIW746" s="92"/>
      <c r="OJD746" s="25"/>
      <c r="OJE746" s="5"/>
      <c r="OJF746" s="92"/>
      <c r="OJM746" s="25"/>
      <c r="OJN746" s="5"/>
      <c r="OJO746" s="92"/>
      <c r="OJV746" s="25"/>
      <c r="OJW746" s="5"/>
      <c r="OJX746" s="92"/>
      <c r="OKE746" s="25"/>
      <c r="OKF746" s="5"/>
      <c r="OKG746" s="92"/>
      <c r="OKN746" s="25"/>
      <c r="OKO746" s="5"/>
      <c r="OKP746" s="92"/>
      <c r="OKW746" s="25"/>
      <c r="OKX746" s="5"/>
      <c r="OKY746" s="92"/>
      <c r="OLF746" s="25"/>
      <c r="OLG746" s="5"/>
      <c r="OLH746" s="92"/>
      <c r="OLO746" s="25"/>
      <c r="OLP746" s="5"/>
      <c r="OLQ746" s="92"/>
      <c r="OLX746" s="25"/>
      <c r="OLY746" s="5"/>
      <c r="OLZ746" s="92"/>
      <c r="OMG746" s="25"/>
      <c r="OMH746" s="5"/>
      <c r="OMI746" s="92"/>
      <c r="OMP746" s="25"/>
      <c r="OMQ746" s="5"/>
      <c r="OMR746" s="92"/>
      <c r="OMY746" s="25"/>
      <c r="OMZ746" s="5"/>
      <c r="ONA746" s="92"/>
      <c r="ONH746" s="25"/>
      <c r="ONI746" s="5"/>
      <c r="ONJ746" s="92"/>
      <c r="ONQ746" s="25"/>
      <c r="ONR746" s="5"/>
      <c r="ONS746" s="92"/>
      <c r="ONZ746" s="25"/>
      <c r="OOA746" s="5"/>
      <c r="OOB746" s="92"/>
      <c r="OOI746" s="25"/>
      <c r="OOJ746" s="5"/>
      <c r="OOK746" s="92"/>
      <c r="OOR746" s="25"/>
      <c r="OOS746" s="5"/>
      <c r="OOT746" s="92"/>
      <c r="OPA746" s="25"/>
      <c r="OPB746" s="5"/>
      <c r="OPC746" s="92"/>
      <c r="OPJ746" s="25"/>
      <c r="OPK746" s="5"/>
      <c r="OPL746" s="92"/>
      <c r="OPS746" s="25"/>
      <c r="OPT746" s="5"/>
      <c r="OPU746" s="92"/>
      <c r="OQB746" s="25"/>
      <c r="OQC746" s="5"/>
      <c r="OQD746" s="92"/>
      <c r="OQK746" s="25"/>
      <c r="OQL746" s="5"/>
      <c r="OQM746" s="92"/>
      <c r="OQT746" s="25"/>
      <c r="OQU746" s="5"/>
      <c r="OQV746" s="92"/>
      <c r="ORC746" s="25"/>
      <c r="ORD746" s="5"/>
      <c r="ORE746" s="92"/>
      <c r="ORL746" s="25"/>
      <c r="ORM746" s="5"/>
      <c r="ORN746" s="92"/>
      <c r="ORU746" s="25"/>
      <c r="ORV746" s="5"/>
      <c r="ORW746" s="92"/>
      <c r="OSD746" s="25"/>
      <c r="OSE746" s="5"/>
      <c r="OSF746" s="92"/>
      <c r="OSM746" s="25"/>
      <c r="OSN746" s="5"/>
      <c r="OSO746" s="92"/>
      <c r="OSV746" s="25"/>
      <c r="OSW746" s="5"/>
      <c r="OSX746" s="92"/>
      <c r="OTE746" s="25"/>
      <c r="OTF746" s="5"/>
      <c r="OTG746" s="92"/>
      <c r="OTN746" s="25"/>
      <c r="OTO746" s="5"/>
      <c r="OTP746" s="92"/>
      <c r="OTW746" s="25"/>
      <c r="OTX746" s="5"/>
      <c r="OTY746" s="92"/>
      <c r="OUF746" s="25"/>
      <c r="OUG746" s="5"/>
      <c r="OUH746" s="92"/>
      <c r="OUO746" s="25"/>
      <c r="OUP746" s="5"/>
      <c r="OUQ746" s="92"/>
      <c r="OUX746" s="25"/>
      <c r="OUY746" s="5"/>
      <c r="OUZ746" s="92"/>
      <c r="OVG746" s="25"/>
      <c r="OVH746" s="5"/>
      <c r="OVI746" s="92"/>
      <c r="OVP746" s="25"/>
      <c r="OVQ746" s="5"/>
      <c r="OVR746" s="92"/>
      <c r="OVY746" s="25"/>
      <c r="OVZ746" s="5"/>
      <c r="OWA746" s="92"/>
      <c r="OWH746" s="25"/>
      <c r="OWI746" s="5"/>
      <c r="OWJ746" s="92"/>
      <c r="OWQ746" s="25"/>
      <c r="OWR746" s="5"/>
      <c r="OWS746" s="92"/>
      <c r="OWZ746" s="25"/>
      <c r="OXA746" s="5"/>
      <c r="OXB746" s="92"/>
      <c r="OXI746" s="25"/>
      <c r="OXJ746" s="5"/>
      <c r="OXK746" s="92"/>
      <c r="OXR746" s="25"/>
      <c r="OXS746" s="5"/>
      <c r="OXT746" s="92"/>
      <c r="OYA746" s="25"/>
      <c r="OYB746" s="5"/>
      <c r="OYC746" s="92"/>
      <c r="OYJ746" s="25"/>
      <c r="OYK746" s="5"/>
      <c r="OYL746" s="92"/>
      <c r="OYS746" s="25"/>
      <c r="OYT746" s="5"/>
      <c r="OYU746" s="92"/>
      <c r="OZB746" s="25"/>
      <c r="OZC746" s="5"/>
      <c r="OZD746" s="92"/>
      <c r="OZK746" s="25"/>
      <c r="OZL746" s="5"/>
      <c r="OZM746" s="92"/>
      <c r="OZT746" s="25"/>
      <c r="OZU746" s="5"/>
      <c r="OZV746" s="92"/>
      <c r="PAC746" s="25"/>
      <c r="PAD746" s="5"/>
      <c r="PAE746" s="92"/>
      <c r="PAL746" s="25"/>
      <c r="PAM746" s="5"/>
      <c r="PAN746" s="92"/>
      <c r="PAU746" s="25"/>
      <c r="PAV746" s="5"/>
      <c r="PAW746" s="92"/>
      <c r="PBD746" s="25"/>
      <c r="PBE746" s="5"/>
      <c r="PBF746" s="92"/>
      <c r="PBM746" s="25"/>
      <c r="PBN746" s="5"/>
      <c r="PBO746" s="92"/>
      <c r="PBV746" s="25"/>
      <c r="PBW746" s="5"/>
      <c r="PBX746" s="92"/>
      <c r="PCE746" s="25"/>
      <c r="PCF746" s="5"/>
      <c r="PCG746" s="92"/>
      <c r="PCN746" s="25"/>
      <c r="PCO746" s="5"/>
      <c r="PCP746" s="92"/>
      <c r="PCW746" s="25"/>
      <c r="PCX746" s="5"/>
      <c r="PCY746" s="92"/>
      <c r="PDF746" s="25"/>
      <c r="PDG746" s="5"/>
      <c r="PDH746" s="92"/>
      <c r="PDO746" s="25"/>
      <c r="PDP746" s="5"/>
      <c r="PDQ746" s="92"/>
      <c r="PDX746" s="25"/>
      <c r="PDY746" s="5"/>
      <c r="PDZ746" s="92"/>
      <c r="PEG746" s="25"/>
      <c r="PEH746" s="5"/>
      <c r="PEI746" s="92"/>
      <c r="PEP746" s="25"/>
      <c r="PEQ746" s="5"/>
      <c r="PER746" s="92"/>
      <c r="PEY746" s="25"/>
      <c r="PEZ746" s="5"/>
      <c r="PFA746" s="92"/>
      <c r="PFH746" s="25"/>
      <c r="PFI746" s="5"/>
      <c r="PFJ746" s="92"/>
      <c r="PFQ746" s="25"/>
      <c r="PFR746" s="5"/>
      <c r="PFS746" s="92"/>
      <c r="PFZ746" s="25"/>
      <c r="PGA746" s="5"/>
      <c r="PGB746" s="92"/>
      <c r="PGI746" s="25"/>
      <c r="PGJ746" s="5"/>
      <c r="PGK746" s="92"/>
      <c r="PGR746" s="25"/>
      <c r="PGS746" s="5"/>
      <c r="PGT746" s="92"/>
      <c r="PHA746" s="25"/>
      <c r="PHB746" s="5"/>
      <c r="PHC746" s="92"/>
      <c r="PHJ746" s="25"/>
      <c r="PHK746" s="5"/>
      <c r="PHL746" s="92"/>
      <c r="PHS746" s="25"/>
      <c r="PHT746" s="5"/>
      <c r="PHU746" s="92"/>
      <c r="PIB746" s="25"/>
      <c r="PIC746" s="5"/>
      <c r="PID746" s="92"/>
      <c r="PIK746" s="25"/>
      <c r="PIL746" s="5"/>
      <c r="PIM746" s="92"/>
      <c r="PIT746" s="25"/>
      <c r="PIU746" s="5"/>
      <c r="PIV746" s="92"/>
      <c r="PJC746" s="25"/>
      <c r="PJD746" s="5"/>
      <c r="PJE746" s="92"/>
      <c r="PJL746" s="25"/>
      <c r="PJM746" s="5"/>
      <c r="PJN746" s="92"/>
      <c r="PJU746" s="25"/>
      <c r="PJV746" s="5"/>
      <c r="PJW746" s="92"/>
      <c r="PKD746" s="25"/>
      <c r="PKE746" s="5"/>
      <c r="PKF746" s="92"/>
      <c r="PKM746" s="25"/>
      <c r="PKN746" s="5"/>
      <c r="PKO746" s="92"/>
      <c r="PKV746" s="25"/>
      <c r="PKW746" s="5"/>
      <c r="PKX746" s="92"/>
      <c r="PLE746" s="25"/>
      <c r="PLF746" s="5"/>
      <c r="PLG746" s="92"/>
      <c r="PLN746" s="25"/>
      <c r="PLO746" s="5"/>
      <c r="PLP746" s="92"/>
      <c r="PLW746" s="25"/>
      <c r="PLX746" s="5"/>
      <c r="PLY746" s="92"/>
      <c r="PMF746" s="25"/>
      <c r="PMG746" s="5"/>
      <c r="PMH746" s="92"/>
      <c r="PMO746" s="25"/>
      <c r="PMP746" s="5"/>
      <c r="PMQ746" s="92"/>
      <c r="PMX746" s="25"/>
      <c r="PMY746" s="5"/>
      <c r="PMZ746" s="92"/>
      <c r="PNG746" s="25"/>
      <c r="PNH746" s="5"/>
      <c r="PNI746" s="92"/>
      <c r="PNP746" s="25"/>
      <c r="PNQ746" s="5"/>
      <c r="PNR746" s="92"/>
      <c r="PNY746" s="25"/>
      <c r="PNZ746" s="5"/>
      <c r="POA746" s="92"/>
      <c r="POH746" s="25"/>
      <c r="POI746" s="5"/>
      <c r="POJ746" s="92"/>
      <c r="POQ746" s="25"/>
      <c r="POR746" s="5"/>
      <c r="POS746" s="92"/>
      <c r="POZ746" s="25"/>
      <c r="PPA746" s="5"/>
      <c r="PPB746" s="92"/>
      <c r="PPI746" s="25"/>
      <c r="PPJ746" s="5"/>
      <c r="PPK746" s="92"/>
      <c r="PPR746" s="25"/>
      <c r="PPS746" s="5"/>
      <c r="PPT746" s="92"/>
      <c r="PQA746" s="25"/>
      <c r="PQB746" s="5"/>
      <c r="PQC746" s="92"/>
      <c r="PQJ746" s="25"/>
      <c r="PQK746" s="5"/>
      <c r="PQL746" s="92"/>
      <c r="PQS746" s="25"/>
      <c r="PQT746" s="5"/>
      <c r="PQU746" s="92"/>
      <c r="PRB746" s="25"/>
      <c r="PRC746" s="5"/>
      <c r="PRD746" s="92"/>
      <c r="PRK746" s="25"/>
      <c r="PRL746" s="5"/>
      <c r="PRM746" s="92"/>
      <c r="PRT746" s="25"/>
      <c r="PRU746" s="5"/>
      <c r="PRV746" s="92"/>
      <c r="PSC746" s="25"/>
      <c r="PSD746" s="5"/>
      <c r="PSE746" s="92"/>
      <c r="PSL746" s="25"/>
      <c r="PSM746" s="5"/>
      <c r="PSN746" s="92"/>
      <c r="PSU746" s="25"/>
      <c r="PSV746" s="5"/>
      <c r="PSW746" s="92"/>
      <c r="PTD746" s="25"/>
      <c r="PTE746" s="5"/>
      <c r="PTF746" s="92"/>
      <c r="PTM746" s="25"/>
      <c r="PTN746" s="5"/>
      <c r="PTO746" s="92"/>
      <c r="PTV746" s="25"/>
      <c r="PTW746" s="5"/>
      <c r="PTX746" s="92"/>
      <c r="PUE746" s="25"/>
      <c r="PUF746" s="5"/>
      <c r="PUG746" s="92"/>
      <c r="PUN746" s="25"/>
      <c r="PUO746" s="5"/>
      <c r="PUP746" s="92"/>
      <c r="PUW746" s="25"/>
      <c r="PUX746" s="5"/>
      <c r="PUY746" s="92"/>
      <c r="PVF746" s="25"/>
      <c r="PVG746" s="5"/>
      <c r="PVH746" s="92"/>
      <c r="PVO746" s="25"/>
      <c r="PVP746" s="5"/>
      <c r="PVQ746" s="92"/>
      <c r="PVX746" s="25"/>
      <c r="PVY746" s="5"/>
      <c r="PVZ746" s="92"/>
      <c r="PWG746" s="25"/>
      <c r="PWH746" s="5"/>
      <c r="PWI746" s="92"/>
      <c r="PWP746" s="25"/>
      <c r="PWQ746" s="5"/>
      <c r="PWR746" s="92"/>
      <c r="PWY746" s="25"/>
      <c r="PWZ746" s="5"/>
      <c r="PXA746" s="92"/>
      <c r="PXH746" s="25"/>
      <c r="PXI746" s="5"/>
      <c r="PXJ746" s="92"/>
      <c r="PXQ746" s="25"/>
      <c r="PXR746" s="5"/>
      <c r="PXS746" s="92"/>
      <c r="PXZ746" s="25"/>
      <c r="PYA746" s="5"/>
      <c r="PYB746" s="92"/>
      <c r="PYI746" s="25"/>
      <c r="PYJ746" s="5"/>
      <c r="PYK746" s="92"/>
      <c r="PYR746" s="25"/>
      <c r="PYS746" s="5"/>
      <c r="PYT746" s="92"/>
      <c r="PZA746" s="25"/>
      <c r="PZB746" s="5"/>
      <c r="PZC746" s="92"/>
      <c r="PZJ746" s="25"/>
      <c r="PZK746" s="5"/>
      <c r="PZL746" s="92"/>
      <c r="PZS746" s="25"/>
      <c r="PZT746" s="5"/>
      <c r="PZU746" s="92"/>
      <c r="QAB746" s="25"/>
      <c r="QAC746" s="5"/>
      <c r="QAD746" s="92"/>
      <c r="QAK746" s="25"/>
      <c r="QAL746" s="5"/>
      <c r="QAM746" s="92"/>
      <c r="QAT746" s="25"/>
      <c r="QAU746" s="5"/>
      <c r="QAV746" s="92"/>
      <c r="QBC746" s="25"/>
      <c r="QBD746" s="5"/>
      <c r="QBE746" s="92"/>
      <c r="QBL746" s="25"/>
      <c r="QBM746" s="5"/>
      <c r="QBN746" s="92"/>
      <c r="QBU746" s="25"/>
      <c r="QBV746" s="5"/>
      <c r="QBW746" s="92"/>
      <c r="QCD746" s="25"/>
      <c r="QCE746" s="5"/>
      <c r="QCF746" s="92"/>
      <c r="QCM746" s="25"/>
      <c r="QCN746" s="5"/>
      <c r="QCO746" s="92"/>
      <c r="QCV746" s="25"/>
      <c r="QCW746" s="5"/>
      <c r="QCX746" s="92"/>
      <c r="QDE746" s="25"/>
      <c r="QDF746" s="5"/>
      <c r="QDG746" s="92"/>
      <c r="QDN746" s="25"/>
      <c r="QDO746" s="5"/>
      <c r="QDP746" s="92"/>
      <c r="QDW746" s="25"/>
      <c r="QDX746" s="5"/>
      <c r="QDY746" s="92"/>
      <c r="QEF746" s="25"/>
      <c r="QEG746" s="5"/>
      <c r="QEH746" s="92"/>
      <c r="QEO746" s="25"/>
      <c r="QEP746" s="5"/>
      <c r="QEQ746" s="92"/>
      <c r="QEX746" s="25"/>
      <c r="QEY746" s="5"/>
      <c r="QEZ746" s="92"/>
      <c r="QFG746" s="25"/>
      <c r="QFH746" s="5"/>
      <c r="QFI746" s="92"/>
      <c r="QFP746" s="25"/>
      <c r="QFQ746" s="5"/>
      <c r="QFR746" s="92"/>
      <c r="QFY746" s="25"/>
      <c r="QFZ746" s="5"/>
      <c r="QGA746" s="92"/>
      <c r="QGH746" s="25"/>
      <c r="QGI746" s="5"/>
      <c r="QGJ746" s="92"/>
      <c r="QGQ746" s="25"/>
      <c r="QGR746" s="5"/>
      <c r="QGS746" s="92"/>
      <c r="QGZ746" s="25"/>
      <c r="QHA746" s="5"/>
      <c r="QHB746" s="92"/>
      <c r="QHI746" s="25"/>
      <c r="QHJ746" s="5"/>
      <c r="QHK746" s="92"/>
      <c r="QHR746" s="25"/>
      <c r="QHS746" s="5"/>
      <c r="QHT746" s="92"/>
      <c r="QIA746" s="25"/>
      <c r="QIB746" s="5"/>
      <c r="QIC746" s="92"/>
      <c r="QIJ746" s="25"/>
      <c r="QIK746" s="5"/>
      <c r="QIL746" s="92"/>
      <c r="QIS746" s="25"/>
      <c r="QIT746" s="5"/>
      <c r="QIU746" s="92"/>
      <c r="QJB746" s="25"/>
      <c r="QJC746" s="5"/>
      <c r="QJD746" s="92"/>
      <c r="QJK746" s="25"/>
      <c r="QJL746" s="5"/>
      <c r="QJM746" s="92"/>
      <c r="QJT746" s="25"/>
      <c r="QJU746" s="5"/>
      <c r="QJV746" s="92"/>
      <c r="QKC746" s="25"/>
      <c r="QKD746" s="5"/>
      <c r="QKE746" s="92"/>
      <c r="QKL746" s="25"/>
      <c r="QKM746" s="5"/>
      <c r="QKN746" s="92"/>
      <c r="QKU746" s="25"/>
      <c r="QKV746" s="5"/>
      <c r="QKW746" s="92"/>
      <c r="QLD746" s="25"/>
      <c r="QLE746" s="5"/>
      <c r="QLF746" s="92"/>
      <c r="QLM746" s="25"/>
      <c r="QLN746" s="5"/>
      <c r="QLO746" s="92"/>
      <c r="QLV746" s="25"/>
      <c r="QLW746" s="5"/>
      <c r="QLX746" s="92"/>
      <c r="QME746" s="25"/>
      <c r="QMF746" s="5"/>
      <c r="QMG746" s="92"/>
      <c r="QMN746" s="25"/>
      <c r="QMO746" s="5"/>
      <c r="QMP746" s="92"/>
      <c r="QMW746" s="25"/>
      <c r="QMX746" s="5"/>
      <c r="QMY746" s="92"/>
      <c r="QNF746" s="25"/>
      <c r="QNG746" s="5"/>
      <c r="QNH746" s="92"/>
      <c r="QNO746" s="25"/>
      <c r="QNP746" s="5"/>
      <c r="QNQ746" s="92"/>
      <c r="QNX746" s="25"/>
      <c r="QNY746" s="5"/>
      <c r="QNZ746" s="92"/>
      <c r="QOG746" s="25"/>
      <c r="QOH746" s="5"/>
      <c r="QOI746" s="92"/>
      <c r="QOP746" s="25"/>
      <c r="QOQ746" s="5"/>
      <c r="QOR746" s="92"/>
      <c r="QOY746" s="25"/>
      <c r="QOZ746" s="5"/>
      <c r="QPA746" s="92"/>
      <c r="QPH746" s="25"/>
      <c r="QPI746" s="5"/>
      <c r="QPJ746" s="92"/>
      <c r="QPQ746" s="25"/>
      <c r="QPR746" s="5"/>
      <c r="QPS746" s="92"/>
      <c r="QPZ746" s="25"/>
      <c r="QQA746" s="5"/>
      <c r="QQB746" s="92"/>
      <c r="QQI746" s="25"/>
      <c r="QQJ746" s="5"/>
      <c r="QQK746" s="92"/>
      <c r="QQR746" s="25"/>
      <c r="QQS746" s="5"/>
      <c r="QQT746" s="92"/>
      <c r="QRA746" s="25"/>
      <c r="QRB746" s="5"/>
      <c r="QRC746" s="92"/>
      <c r="QRJ746" s="25"/>
      <c r="QRK746" s="5"/>
      <c r="QRL746" s="92"/>
      <c r="QRS746" s="25"/>
      <c r="QRT746" s="5"/>
      <c r="QRU746" s="92"/>
      <c r="QSB746" s="25"/>
      <c r="QSC746" s="5"/>
      <c r="QSD746" s="92"/>
      <c r="QSK746" s="25"/>
      <c r="QSL746" s="5"/>
      <c r="QSM746" s="92"/>
      <c r="QST746" s="25"/>
      <c r="QSU746" s="5"/>
      <c r="QSV746" s="92"/>
      <c r="QTC746" s="25"/>
      <c r="QTD746" s="5"/>
      <c r="QTE746" s="92"/>
      <c r="QTL746" s="25"/>
      <c r="QTM746" s="5"/>
      <c r="QTN746" s="92"/>
      <c r="QTU746" s="25"/>
      <c r="QTV746" s="5"/>
      <c r="QTW746" s="92"/>
      <c r="QUD746" s="25"/>
      <c r="QUE746" s="5"/>
      <c r="QUF746" s="92"/>
      <c r="QUM746" s="25"/>
      <c r="QUN746" s="5"/>
      <c r="QUO746" s="92"/>
      <c r="QUV746" s="25"/>
      <c r="QUW746" s="5"/>
      <c r="QUX746" s="92"/>
      <c r="QVE746" s="25"/>
      <c r="QVF746" s="5"/>
      <c r="QVG746" s="92"/>
      <c r="QVN746" s="25"/>
      <c r="QVO746" s="5"/>
      <c r="QVP746" s="92"/>
      <c r="QVW746" s="25"/>
      <c r="QVX746" s="5"/>
      <c r="QVY746" s="92"/>
      <c r="QWF746" s="25"/>
      <c r="QWG746" s="5"/>
      <c r="QWH746" s="92"/>
      <c r="QWO746" s="25"/>
      <c r="QWP746" s="5"/>
      <c r="QWQ746" s="92"/>
      <c r="QWX746" s="25"/>
      <c r="QWY746" s="5"/>
      <c r="QWZ746" s="92"/>
      <c r="QXG746" s="25"/>
      <c r="QXH746" s="5"/>
      <c r="QXI746" s="92"/>
      <c r="QXP746" s="25"/>
      <c r="QXQ746" s="5"/>
      <c r="QXR746" s="92"/>
      <c r="QXY746" s="25"/>
      <c r="QXZ746" s="5"/>
      <c r="QYA746" s="92"/>
      <c r="QYH746" s="25"/>
      <c r="QYI746" s="5"/>
      <c r="QYJ746" s="92"/>
      <c r="QYQ746" s="25"/>
      <c r="QYR746" s="5"/>
      <c r="QYS746" s="92"/>
      <c r="QYZ746" s="25"/>
      <c r="QZA746" s="5"/>
      <c r="QZB746" s="92"/>
      <c r="QZI746" s="25"/>
      <c r="QZJ746" s="5"/>
      <c r="QZK746" s="92"/>
      <c r="QZR746" s="25"/>
      <c r="QZS746" s="5"/>
      <c r="QZT746" s="92"/>
      <c r="RAA746" s="25"/>
      <c r="RAB746" s="5"/>
      <c r="RAC746" s="92"/>
      <c r="RAJ746" s="25"/>
      <c r="RAK746" s="5"/>
      <c r="RAL746" s="92"/>
      <c r="RAS746" s="25"/>
      <c r="RAT746" s="5"/>
      <c r="RAU746" s="92"/>
      <c r="RBB746" s="25"/>
      <c r="RBC746" s="5"/>
      <c r="RBD746" s="92"/>
      <c r="RBK746" s="25"/>
      <c r="RBL746" s="5"/>
      <c r="RBM746" s="92"/>
      <c r="RBT746" s="25"/>
      <c r="RBU746" s="5"/>
      <c r="RBV746" s="92"/>
      <c r="RCC746" s="25"/>
      <c r="RCD746" s="5"/>
      <c r="RCE746" s="92"/>
      <c r="RCL746" s="25"/>
      <c r="RCM746" s="5"/>
      <c r="RCN746" s="92"/>
      <c r="RCU746" s="25"/>
      <c r="RCV746" s="5"/>
      <c r="RCW746" s="92"/>
      <c r="RDD746" s="25"/>
      <c r="RDE746" s="5"/>
      <c r="RDF746" s="92"/>
      <c r="RDM746" s="25"/>
      <c r="RDN746" s="5"/>
      <c r="RDO746" s="92"/>
      <c r="RDV746" s="25"/>
      <c r="RDW746" s="5"/>
      <c r="RDX746" s="92"/>
      <c r="REE746" s="25"/>
      <c r="REF746" s="5"/>
      <c r="REG746" s="92"/>
      <c r="REN746" s="25"/>
      <c r="REO746" s="5"/>
      <c r="REP746" s="92"/>
      <c r="REW746" s="25"/>
      <c r="REX746" s="5"/>
      <c r="REY746" s="92"/>
      <c r="RFF746" s="25"/>
      <c r="RFG746" s="5"/>
      <c r="RFH746" s="92"/>
      <c r="RFO746" s="25"/>
      <c r="RFP746" s="5"/>
      <c r="RFQ746" s="92"/>
      <c r="RFX746" s="25"/>
      <c r="RFY746" s="5"/>
      <c r="RFZ746" s="92"/>
      <c r="RGG746" s="25"/>
      <c r="RGH746" s="5"/>
      <c r="RGI746" s="92"/>
      <c r="RGP746" s="25"/>
      <c r="RGQ746" s="5"/>
      <c r="RGR746" s="92"/>
      <c r="RGY746" s="25"/>
      <c r="RGZ746" s="5"/>
      <c r="RHA746" s="92"/>
      <c r="RHH746" s="25"/>
      <c r="RHI746" s="5"/>
      <c r="RHJ746" s="92"/>
      <c r="RHQ746" s="25"/>
      <c r="RHR746" s="5"/>
      <c r="RHS746" s="92"/>
      <c r="RHZ746" s="25"/>
      <c r="RIA746" s="5"/>
      <c r="RIB746" s="92"/>
      <c r="RII746" s="25"/>
      <c r="RIJ746" s="5"/>
      <c r="RIK746" s="92"/>
      <c r="RIR746" s="25"/>
      <c r="RIS746" s="5"/>
      <c r="RIT746" s="92"/>
      <c r="RJA746" s="25"/>
      <c r="RJB746" s="5"/>
      <c r="RJC746" s="92"/>
      <c r="RJJ746" s="25"/>
      <c r="RJK746" s="5"/>
      <c r="RJL746" s="92"/>
      <c r="RJS746" s="25"/>
      <c r="RJT746" s="5"/>
      <c r="RJU746" s="92"/>
      <c r="RKB746" s="25"/>
      <c r="RKC746" s="5"/>
      <c r="RKD746" s="92"/>
      <c r="RKK746" s="25"/>
      <c r="RKL746" s="5"/>
      <c r="RKM746" s="92"/>
      <c r="RKT746" s="25"/>
      <c r="RKU746" s="5"/>
      <c r="RKV746" s="92"/>
      <c r="RLC746" s="25"/>
      <c r="RLD746" s="5"/>
      <c r="RLE746" s="92"/>
      <c r="RLL746" s="25"/>
      <c r="RLM746" s="5"/>
      <c r="RLN746" s="92"/>
      <c r="RLU746" s="25"/>
      <c r="RLV746" s="5"/>
      <c r="RLW746" s="92"/>
      <c r="RMD746" s="25"/>
      <c r="RME746" s="5"/>
      <c r="RMF746" s="92"/>
      <c r="RMM746" s="25"/>
      <c r="RMN746" s="5"/>
      <c r="RMO746" s="92"/>
      <c r="RMV746" s="25"/>
      <c r="RMW746" s="5"/>
      <c r="RMX746" s="92"/>
      <c r="RNE746" s="25"/>
      <c r="RNF746" s="5"/>
      <c r="RNG746" s="92"/>
      <c r="RNN746" s="25"/>
      <c r="RNO746" s="5"/>
      <c r="RNP746" s="92"/>
      <c r="RNW746" s="25"/>
      <c r="RNX746" s="5"/>
      <c r="RNY746" s="92"/>
      <c r="ROF746" s="25"/>
      <c r="ROG746" s="5"/>
      <c r="ROH746" s="92"/>
      <c r="ROO746" s="25"/>
      <c r="ROP746" s="5"/>
      <c r="ROQ746" s="92"/>
      <c r="ROX746" s="25"/>
      <c r="ROY746" s="5"/>
      <c r="ROZ746" s="92"/>
      <c r="RPG746" s="25"/>
      <c r="RPH746" s="5"/>
      <c r="RPI746" s="92"/>
      <c r="RPP746" s="25"/>
      <c r="RPQ746" s="5"/>
      <c r="RPR746" s="92"/>
      <c r="RPY746" s="25"/>
      <c r="RPZ746" s="5"/>
      <c r="RQA746" s="92"/>
      <c r="RQH746" s="25"/>
      <c r="RQI746" s="5"/>
      <c r="RQJ746" s="92"/>
      <c r="RQQ746" s="25"/>
      <c r="RQR746" s="5"/>
      <c r="RQS746" s="92"/>
      <c r="RQZ746" s="25"/>
      <c r="RRA746" s="5"/>
      <c r="RRB746" s="92"/>
      <c r="RRI746" s="25"/>
      <c r="RRJ746" s="5"/>
      <c r="RRK746" s="92"/>
      <c r="RRR746" s="25"/>
      <c r="RRS746" s="5"/>
      <c r="RRT746" s="92"/>
      <c r="RSA746" s="25"/>
      <c r="RSB746" s="5"/>
      <c r="RSC746" s="92"/>
      <c r="RSJ746" s="25"/>
      <c r="RSK746" s="5"/>
      <c r="RSL746" s="92"/>
      <c r="RSS746" s="25"/>
      <c r="RST746" s="5"/>
      <c r="RSU746" s="92"/>
      <c r="RTB746" s="25"/>
      <c r="RTC746" s="5"/>
      <c r="RTD746" s="92"/>
      <c r="RTK746" s="25"/>
      <c r="RTL746" s="5"/>
      <c r="RTM746" s="92"/>
      <c r="RTT746" s="25"/>
      <c r="RTU746" s="5"/>
      <c r="RTV746" s="92"/>
      <c r="RUC746" s="25"/>
      <c r="RUD746" s="5"/>
      <c r="RUE746" s="92"/>
      <c r="RUL746" s="25"/>
      <c r="RUM746" s="5"/>
      <c r="RUN746" s="92"/>
      <c r="RUU746" s="25"/>
      <c r="RUV746" s="5"/>
      <c r="RUW746" s="92"/>
      <c r="RVD746" s="25"/>
      <c r="RVE746" s="5"/>
      <c r="RVF746" s="92"/>
      <c r="RVM746" s="25"/>
      <c r="RVN746" s="5"/>
      <c r="RVO746" s="92"/>
      <c r="RVV746" s="25"/>
      <c r="RVW746" s="5"/>
      <c r="RVX746" s="92"/>
      <c r="RWE746" s="25"/>
      <c r="RWF746" s="5"/>
      <c r="RWG746" s="92"/>
      <c r="RWN746" s="25"/>
      <c r="RWO746" s="5"/>
      <c r="RWP746" s="92"/>
      <c r="RWW746" s="25"/>
      <c r="RWX746" s="5"/>
      <c r="RWY746" s="92"/>
      <c r="RXF746" s="25"/>
      <c r="RXG746" s="5"/>
      <c r="RXH746" s="92"/>
      <c r="RXO746" s="25"/>
      <c r="RXP746" s="5"/>
      <c r="RXQ746" s="92"/>
      <c r="RXX746" s="25"/>
      <c r="RXY746" s="5"/>
      <c r="RXZ746" s="92"/>
      <c r="RYG746" s="25"/>
      <c r="RYH746" s="5"/>
      <c r="RYI746" s="92"/>
      <c r="RYP746" s="25"/>
      <c r="RYQ746" s="5"/>
      <c r="RYR746" s="92"/>
      <c r="RYY746" s="25"/>
      <c r="RYZ746" s="5"/>
      <c r="RZA746" s="92"/>
      <c r="RZH746" s="25"/>
      <c r="RZI746" s="5"/>
      <c r="RZJ746" s="92"/>
      <c r="RZQ746" s="25"/>
      <c r="RZR746" s="5"/>
      <c r="RZS746" s="92"/>
      <c r="RZZ746" s="25"/>
      <c r="SAA746" s="5"/>
      <c r="SAB746" s="92"/>
      <c r="SAI746" s="25"/>
      <c r="SAJ746" s="5"/>
      <c r="SAK746" s="92"/>
      <c r="SAR746" s="25"/>
      <c r="SAS746" s="5"/>
      <c r="SAT746" s="92"/>
      <c r="SBA746" s="25"/>
      <c r="SBB746" s="5"/>
      <c r="SBC746" s="92"/>
      <c r="SBJ746" s="25"/>
      <c r="SBK746" s="5"/>
      <c r="SBL746" s="92"/>
      <c r="SBS746" s="25"/>
      <c r="SBT746" s="5"/>
      <c r="SBU746" s="92"/>
      <c r="SCB746" s="25"/>
      <c r="SCC746" s="5"/>
      <c r="SCD746" s="92"/>
      <c r="SCK746" s="25"/>
      <c r="SCL746" s="5"/>
      <c r="SCM746" s="92"/>
      <c r="SCT746" s="25"/>
      <c r="SCU746" s="5"/>
      <c r="SCV746" s="92"/>
      <c r="SDC746" s="25"/>
      <c r="SDD746" s="5"/>
      <c r="SDE746" s="92"/>
      <c r="SDL746" s="25"/>
      <c r="SDM746" s="5"/>
      <c r="SDN746" s="92"/>
      <c r="SDU746" s="25"/>
      <c r="SDV746" s="5"/>
      <c r="SDW746" s="92"/>
      <c r="SED746" s="25"/>
      <c r="SEE746" s="5"/>
      <c r="SEF746" s="92"/>
      <c r="SEM746" s="25"/>
      <c r="SEN746" s="5"/>
      <c r="SEO746" s="92"/>
      <c r="SEV746" s="25"/>
      <c r="SEW746" s="5"/>
      <c r="SEX746" s="92"/>
      <c r="SFE746" s="25"/>
      <c r="SFF746" s="5"/>
      <c r="SFG746" s="92"/>
      <c r="SFN746" s="25"/>
      <c r="SFO746" s="5"/>
      <c r="SFP746" s="92"/>
      <c r="SFW746" s="25"/>
      <c r="SFX746" s="5"/>
      <c r="SFY746" s="92"/>
      <c r="SGF746" s="25"/>
      <c r="SGG746" s="5"/>
      <c r="SGH746" s="92"/>
      <c r="SGO746" s="25"/>
      <c r="SGP746" s="5"/>
      <c r="SGQ746" s="92"/>
      <c r="SGX746" s="25"/>
      <c r="SGY746" s="5"/>
      <c r="SGZ746" s="92"/>
      <c r="SHG746" s="25"/>
      <c r="SHH746" s="5"/>
      <c r="SHI746" s="92"/>
      <c r="SHP746" s="25"/>
      <c r="SHQ746" s="5"/>
      <c r="SHR746" s="92"/>
      <c r="SHY746" s="25"/>
      <c r="SHZ746" s="5"/>
      <c r="SIA746" s="92"/>
      <c r="SIH746" s="25"/>
      <c r="SII746" s="5"/>
      <c r="SIJ746" s="92"/>
      <c r="SIQ746" s="25"/>
      <c r="SIR746" s="5"/>
      <c r="SIS746" s="92"/>
      <c r="SIZ746" s="25"/>
      <c r="SJA746" s="5"/>
      <c r="SJB746" s="92"/>
      <c r="SJI746" s="25"/>
      <c r="SJJ746" s="5"/>
      <c r="SJK746" s="92"/>
      <c r="SJR746" s="25"/>
      <c r="SJS746" s="5"/>
      <c r="SJT746" s="92"/>
      <c r="SKA746" s="25"/>
      <c r="SKB746" s="5"/>
      <c r="SKC746" s="92"/>
      <c r="SKJ746" s="25"/>
      <c r="SKK746" s="5"/>
      <c r="SKL746" s="92"/>
      <c r="SKS746" s="25"/>
      <c r="SKT746" s="5"/>
      <c r="SKU746" s="92"/>
      <c r="SLB746" s="25"/>
      <c r="SLC746" s="5"/>
      <c r="SLD746" s="92"/>
      <c r="SLK746" s="25"/>
      <c r="SLL746" s="5"/>
      <c r="SLM746" s="92"/>
      <c r="SLT746" s="25"/>
      <c r="SLU746" s="5"/>
      <c r="SLV746" s="92"/>
      <c r="SMC746" s="25"/>
      <c r="SMD746" s="5"/>
      <c r="SME746" s="92"/>
      <c r="SML746" s="25"/>
      <c r="SMM746" s="5"/>
      <c r="SMN746" s="92"/>
      <c r="SMU746" s="25"/>
      <c r="SMV746" s="5"/>
      <c r="SMW746" s="92"/>
      <c r="SND746" s="25"/>
      <c r="SNE746" s="5"/>
      <c r="SNF746" s="92"/>
      <c r="SNM746" s="25"/>
      <c r="SNN746" s="5"/>
      <c r="SNO746" s="92"/>
      <c r="SNV746" s="25"/>
      <c r="SNW746" s="5"/>
      <c r="SNX746" s="92"/>
      <c r="SOE746" s="25"/>
      <c r="SOF746" s="5"/>
      <c r="SOG746" s="92"/>
      <c r="SON746" s="25"/>
      <c r="SOO746" s="5"/>
      <c r="SOP746" s="92"/>
      <c r="SOW746" s="25"/>
      <c r="SOX746" s="5"/>
      <c r="SOY746" s="92"/>
      <c r="SPF746" s="25"/>
      <c r="SPG746" s="5"/>
      <c r="SPH746" s="92"/>
      <c r="SPO746" s="25"/>
      <c r="SPP746" s="5"/>
      <c r="SPQ746" s="92"/>
      <c r="SPX746" s="25"/>
      <c r="SPY746" s="5"/>
      <c r="SPZ746" s="92"/>
      <c r="SQG746" s="25"/>
      <c r="SQH746" s="5"/>
      <c r="SQI746" s="92"/>
      <c r="SQP746" s="25"/>
      <c r="SQQ746" s="5"/>
      <c r="SQR746" s="92"/>
      <c r="SQY746" s="25"/>
      <c r="SQZ746" s="5"/>
      <c r="SRA746" s="92"/>
      <c r="SRH746" s="25"/>
      <c r="SRI746" s="5"/>
      <c r="SRJ746" s="92"/>
      <c r="SRQ746" s="25"/>
      <c r="SRR746" s="5"/>
      <c r="SRS746" s="92"/>
      <c r="SRZ746" s="25"/>
      <c r="SSA746" s="5"/>
      <c r="SSB746" s="92"/>
      <c r="SSI746" s="25"/>
      <c r="SSJ746" s="5"/>
      <c r="SSK746" s="92"/>
      <c r="SSR746" s="25"/>
      <c r="SSS746" s="5"/>
      <c r="SST746" s="92"/>
      <c r="STA746" s="25"/>
      <c r="STB746" s="5"/>
      <c r="STC746" s="92"/>
      <c r="STJ746" s="25"/>
      <c r="STK746" s="5"/>
      <c r="STL746" s="92"/>
      <c r="STS746" s="25"/>
      <c r="STT746" s="5"/>
      <c r="STU746" s="92"/>
      <c r="SUB746" s="25"/>
      <c r="SUC746" s="5"/>
      <c r="SUD746" s="92"/>
      <c r="SUK746" s="25"/>
      <c r="SUL746" s="5"/>
      <c r="SUM746" s="92"/>
      <c r="SUT746" s="25"/>
      <c r="SUU746" s="5"/>
      <c r="SUV746" s="92"/>
      <c r="SVC746" s="25"/>
      <c r="SVD746" s="5"/>
      <c r="SVE746" s="92"/>
      <c r="SVL746" s="25"/>
      <c r="SVM746" s="5"/>
      <c r="SVN746" s="92"/>
      <c r="SVU746" s="25"/>
      <c r="SVV746" s="5"/>
      <c r="SVW746" s="92"/>
      <c r="SWD746" s="25"/>
      <c r="SWE746" s="5"/>
      <c r="SWF746" s="92"/>
      <c r="SWM746" s="25"/>
      <c r="SWN746" s="5"/>
      <c r="SWO746" s="92"/>
      <c r="SWV746" s="25"/>
      <c r="SWW746" s="5"/>
      <c r="SWX746" s="92"/>
      <c r="SXE746" s="25"/>
      <c r="SXF746" s="5"/>
      <c r="SXG746" s="92"/>
      <c r="SXN746" s="25"/>
      <c r="SXO746" s="5"/>
      <c r="SXP746" s="92"/>
      <c r="SXW746" s="25"/>
      <c r="SXX746" s="5"/>
      <c r="SXY746" s="92"/>
      <c r="SYF746" s="25"/>
      <c r="SYG746" s="5"/>
      <c r="SYH746" s="92"/>
      <c r="SYO746" s="25"/>
      <c r="SYP746" s="5"/>
      <c r="SYQ746" s="92"/>
      <c r="SYX746" s="25"/>
      <c r="SYY746" s="5"/>
      <c r="SYZ746" s="92"/>
      <c r="SZG746" s="25"/>
      <c r="SZH746" s="5"/>
      <c r="SZI746" s="92"/>
      <c r="SZP746" s="25"/>
      <c r="SZQ746" s="5"/>
      <c r="SZR746" s="92"/>
      <c r="SZY746" s="25"/>
      <c r="SZZ746" s="5"/>
      <c r="TAA746" s="92"/>
      <c r="TAH746" s="25"/>
      <c r="TAI746" s="5"/>
      <c r="TAJ746" s="92"/>
      <c r="TAQ746" s="25"/>
      <c r="TAR746" s="5"/>
      <c r="TAS746" s="92"/>
      <c r="TAZ746" s="25"/>
      <c r="TBA746" s="5"/>
      <c r="TBB746" s="92"/>
      <c r="TBI746" s="25"/>
      <c r="TBJ746" s="5"/>
      <c r="TBK746" s="92"/>
      <c r="TBR746" s="25"/>
      <c r="TBS746" s="5"/>
      <c r="TBT746" s="92"/>
      <c r="TCA746" s="25"/>
      <c r="TCB746" s="5"/>
      <c r="TCC746" s="92"/>
      <c r="TCJ746" s="25"/>
      <c r="TCK746" s="5"/>
      <c r="TCL746" s="92"/>
      <c r="TCS746" s="25"/>
      <c r="TCT746" s="5"/>
      <c r="TCU746" s="92"/>
      <c r="TDB746" s="25"/>
      <c r="TDC746" s="5"/>
      <c r="TDD746" s="92"/>
      <c r="TDK746" s="25"/>
      <c r="TDL746" s="5"/>
      <c r="TDM746" s="92"/>
      <c r="TDT746" s="25"/>
      <c r="TDU746" s="5"/>
      <c r="TDV746" s="92"/>
      <c r="TEC746" s="25"/>
      <c r="TED746" s="5"/>
      <c r="TEE746" s="92"/>
      <c r="TEL746" s="25"/>
      <c r="TEM746" s="5"/>
      <c r="TEN746" s="92"/>
      <c r="TEU746" s="25"/>
      <c r="TEV746" s="5"/>
      <c r="TEW746" s="92"/>
      <c r="TFD746" s="25"/>
      <c r="TFE746" s="5"/>
      <c r="TFF746" s="92"/>
      <c r="TFM746" s="25"/>
      <c r="TFN746" s="5"/>
      <c r="TFO746" s="92"/>
      <c r="TFV746" s="25"/>
      <c r="TFW746" s="5"/>
      <c r="TFX746" s="92"/>
      <c r="TGE746" s="25"/>
      <c r="TGF746" s="5"/>
      <c r="TGG746" s="92"/>
      <c r="TGN746" s="25"/>
      <c r="TGO746" s="5"/>
      <c r="TGP746" s="92"/>
      <c r="TGW746" s="25"/>
      <c r="TGX746" s="5"/>
      <c r="TGY746" s="92"/>
      <c r="THF746" s="25"/>
      <c r="THG746" s="5"/>
      <c r="THH746" s="92"/>
      <c r="THO746" s="25"/>
      <c r="THP746" s="5"/>
      <c r="THQ746" s="92"/>
      <c r="THX746" s="25"/>
      <c r="THY746" s="5"/>
      <c r="THZ746" s="92"/>
      <c r="TIG746" s="25"/>
      <c r="TIH746" s="5"/>
      <c r="TII746" s="92"/>
      <c r="TIP746" s="25"/>
      <c r="TIQ746" s="5"/>
      <c r="TIR746" s="92"/>
      <c r="TIY746" s="25"/>
      <c r="TIZ746" s="5"/>
      <c r="TJA746" s="92"/>
      <c r="TJH746" s="25"/>
      <c r="TJI746" s="5"/>
      <c r="TJJ746" s="92"/>
      <c r="TJQ746" s="25"/>
      <c r="TJR746" s="5"/>
      <c r="TJS746" s="92"/>
      <c r="TJZ746" s="25"/>
      <c r="TKA746" s="5"/>
      <c r="TKB746" s="92"/>
      <c r="TKI746" s="25"/>
      <c r="TKJ746" s="5"/>
      <c r="TKK746" s="92"/>
      <c r="TKR746" s="25"/>
      <c r="TKS746" s="5"/>
      <c r="TKT746" s="92"/>
      <c r="TLA746" s="25"/>
      <c r="TLB746" s="5"/>
      <c r="TLC746" s="92"/>
      <c r="TLJ746" s="25"/>
      <c r="TLK746" s="5"/>
      <c r="TLL746" s="92"/>
      <c r="TLS746" s="25"/>
      <c r="TLT746" s="5"/>
      <c r="TLU746" s="92"/>
      <c r="TMB746" s="25"/>
      <c r="TMC746" s="5"/>
      <c r="TMD746" s="92"/>
      <c r="TMK746" s="25"/>
      <c r="TML746" s="5"/>
      <c r="TMM746" s="92"/>
      <c r="TMT746" s="25"/>
      <c r="TMU746" s="5"/>
      <c r="TMV746" s="92"/>
      <c r="TNC746" s="25"/>
      <c r="TND746" s="5"/>
      <c r="TNE746" s="92"/>
      <c r="TNL746" s="25"/>
      <c r="TNM746" s="5"/>
      <c r="TNN746" s="92"/>
      <c r="TNU746" s="25"/>
      <c r="TNV746" s="5"/>
      <c r="TNW746" s="92"/>
      <c r="TOD746" s="25"/>
      <c r="TOE746" s="5"/>
      <c r="TOF746" s="92"/>
      <c r="TOM746" s="25"/>
      <c r="TON746" s="5"/>
      <c r="TOO746" s="92"/>
      <c r="TOV746" s="25"/>
      <c r="TOW746" s="5"/>
      <c r="TOX746" s="92"/>
      <c r="TPE746" s="25"/>
      <c r="TPF746" s="5"/>
      <c r="TPG746" s="92"/>
      <c r="TPN746" s="25"/>
      <c r="TPO746" s="5"/>
      <c r="TPP746" s="92"/>
      <c r="TPW746" s="25"/>
      <c r="TPX746" s="5"/>
      <c r="TPY746" s="92"/>
      <c r="TQF746" s="25"/>
      <c r="TQG746" s="5"/>
      <c r="TQH746" s="92"/>
      <c r="TQO746" s="25"/>
      <c r="TQP746" s="5"/>
      <c r="TQQ746" s="92"/>
      <c r="TQX746" s="25"/>
      <c r="TQY746" s="5"/>
      <c r="TQZ746" s="92"/>
      <c r="TRG746" s="25"/>
      <c r="TRH746" s="5"/>
      <c r="TRI746" s="92"/>
      <c r="TRP746" s="25"/>
      <c r="TRQ746" s="5"/>
      <c r="TRR746" s="92"/>
      <c r="TRY746" s="25"/>
      <c r="TRZ746" s="5"/>
      <c r="TSA746" s="92"/>
      <c r="TSH746" s="25"/>
      <c r="TSI746" s="5"/>
      <c r="TSJ746" s="92"/>
      <c r="TSQ746" s="25"/>
      <c r="TSR746" s="5"/>
      <c r="TSS746" s="92"/>
      <c r="TSZ746" s="25"/>
      <c r="TTA746" s="5"/>
      <c r="TTB746" s="92"/>
      <c r="TTI746" s="25"/>
      <c r="TTJ746" s="5"/>
      <c r="TTK746" s="92"/>
      <c r="TTR746" s="25"/>
      <c r="TTS746" s="5"/>
      <c r="TTT746" s="92"/>
      <c r="TUA746" s="25"/>
      <c r="TUB746" s="5"/>
      <c r="TUC746" s="92"/>
      <c r="TUJ746" s="25"/>
      <c r="TUK746" s="5"/>
      <c r="TUL746" s="92"/>
      <c r="TUS746" s="25"/>
      <c r="TUT746" s="5"/>
      <c r="TUU746" s="92"/>
      <c r="TVB746" s="25"/>
      <c r="TVC746" s="5"/>
      <c r="TVD746" s="92"/>
      <c r="TVK746" s="25"/>
      <c r="TVL746" s="5"/>
      <c r="TVM746" s="92"/>
      <c r="TVT746" s="25"/>
      <c r="TVU746" s="5"/>
      <c r="TVV746" s="92"/>
      <c r="TWC746" s="25"/>
      <c r="TWD746" s="5"/>
      <c r="TWE746" s="92"/>
      <c r="TWL746" s="25"/>
      <c r="TWM746" s="5"/>
      <c r="TWN746" s="92"/>
      <c r="TWU746" s="25"/>
      <c r="TWV746" s="5"/>
      <c r="TWW746" s="92"/>
      <c r="TXD746" s="25"/>
      <c r="TXE746" s="5"/>
      <c r="TXF746" s="92"/>
      <c r="TXM746" s="25"/>
      <c r="TXN746" s="5"/>
      <c r="TXO746" s="92"/>
      <c r="TXV746" s="25"/>
      <c r="TXW746" s="5"/>
      <c r="TXX746" s="92"/>
      <c r="TYE746" s="25"/>
      <c r="TYF746" s="5"/>
      <c r="TYG746" s="92"/>
      <c r="TYN746" s="25"/>
      <c r="TYO746" s="5"/>
      <c r="TYP746" s="92"/>
      <c r="TYW746" s="25"/>
      <c r="TYX746" s="5"/>
      <c r="TYY746" s="92"/>
      <c r="TZF746" s="25"/>
      <c r="TZG746" s="5"/>
      <c r="TZH746" s="92"/>
      <c r="TZO746" s="25"/>
      <c r="TZP746" s="5"/>
      <c r="TZQ746" s="92"/>
      <c r="TZX746" s="25"/>
      <c r="TZY746" s="5"/>
      <c r="TZZ746" s="92"/>
      <c r="UAG746" s="25"/>
      <c r="UAH746" s="5"/>
      <c r="UAI746" s="92"/>
      <c r="UAP746" s="25"/>
      <c r="UAQ746" s="5"/>
      <c r="UAR746" s="92"/>
      <c r="UAY746" s="25"/>
      <c r="UAZ746" s="5"/>
      <c r="UBA746" s="92"/>
      <c r="UBH746" s="25"/>
      <c r="UBI746" s="5"/>
      <c r="UBJ746" s="92"/>
      <c r="UBQ746" s="25"/>
      <c r="UBR746" s="5"/>
      <c r="UBS746" s="92"/>
      <c r="UBZ746" s="25"/>
      <c r="UCA746" s="5"/>
      <c r="UCB746" s="92"/>
      <c r="UCI746" s="25"/>
      <c r="UCJ746" s="5"/>
      <c r="UCK746" s="92"/>
      <c r="UCR746" s="25"/>
      <c r="UCS746" s="5"/>
      <c r="UCT746" s="92"/>
      <c r="UDA746" s="25"/>
      <c r="UDB746" s="5"/>
      <c r="UDC746" s="92"/>
      <c r="UDJ746" s="25"/>
      <c r="UDK746" s="5"/>
      <c r="UDL746" s="92"/>
      <c r="UDS746" s="25"/>
      <c r="UDT746" s="5"/>
      <c r="UDU746" s="92"/>
      <c r="UEB746" s="25"/>
      <c r="UEC746" s="5"/>
      <c r="UED746" s="92"/>
      <c r="UEK746" s="25"/>
      <c r="UEL746" s="5"/>
      <c r="UEM746" s="92"/>
      <c r="UET746" s="25"/>
      <c r="UEU746" s="5"/>
      <c r="UEV746" s="92"/>
      <c r="UFC746" s="25"/>
      <c r="UFD746" s="5"/>
      <c r="UFE746" s="92"/>
      <c r="UFL746" s="25"/>
      <c r="UFM746" s="5"/>
      <c r="UFN746" s="92"/>
      <c r="UFU746" s="25"/>
      <c r="UFV746" s="5"/>
      <c r="UFW746" s="92"/>
      <c r="UGD746" s="25"/>
      <c r="UGE746" s="5"/>
      <c r="UGF746" s="92"/>
      <c r="UGM746" s="25"/>
      <c r="UGN746" s="5"/>
      <c r="UGO746" s="92"/>
      <c r="UGV746" s="25"/>
      <c r="UGW746" s="5"/>
      <c r="UGX746" s="92"/>
      <c r="UHE746" s="25"/>
      <c r="UHF746" s="5"/>
      <c r="UHG746" s="92"/>
      <c r="UHN746" s="25"/>
      <c r="UHO746" s="5"/>
      <c r="UHP746" s="92"/>
      <c r="UHW746" s="25"/>
      <c r="UHX746" s="5"/>
      <c r="UHY746" s="92"/>
      <c r="UIF746" s="25"/>
      <c r="UIG746" s="5"/>
      <c r="UIH746" s="92"/>
      <c r="UIO746" s="25"/>
      <c r="UIP746" s="5"/>
      <c r="UIQ746" s="92"/>
      <c r="UIX746" s="25"/>
      <c r="UIY746" s="5"/>
      <c r="UIZ746" s="92"/>
      <c r="UJG746" s="25"/>
      <c r="UJH746" s="5"/>
      <c r="UJI746" s="92"/>
      <c r="UJP746" s="25"/>
      <c r="UJQ746" s="5"/>
      <c r="UJR746" s="92"/>
      <c r="UJY746" s="25"/>
      <c r="UJZ746" s="5"/>
      <c r="UKA746" s="92"/>
      <c r="UKH746" s="25"/>
      <c r="UKI746" s="5"/>
      <c r="UKJ746" s="92"/>
      <c r="UKQ746" s="25"/>
      <c r="UKR746" s="5"/>
      <c r="UKS746" s="92"/>
      <c r="UKZ746" s="25"/>
      <c r="ULA746" s="5"/>
      <c r="ULB746" s="92"/>
      <c r="ULI746" s="25"/>
      <c r="ULJ746" s="5"/>
      <c r="ULK746" s="92"/>
      <c r="ULR746" s="25"/>
      <c r="ULS746" s="5"/>
      <c r="ULT746" s="92"/>
      <c r="UMA746" s="25"/>
      <c r="UMB746" s="5"/>
      <c r="UMC746" s="92"/>
      <c r="UMJ746" s="25"/>
      <c r="UMK746" s="5"/>
      <c r="UML746" s="92"/>
      <c r="UMS746" s="25"/>
      <c r="UMT746" s="5"/>
      <c r="UMU746" s="92"/>
      <c r="UNB746" s="25"/>
      <c r="UNC746" s="5"/>
      <c r="UND746" s="92"/>
      <c r="UNK746" s="25"/>
      <c r="UNL746" s="5"/>
      <c r="UNM746" s="92"/>
      <c r="UNT746" s="25"/>
      <c r="UNU746" s="5"/>
      <c r="UNV746" s="92"/>
      <c r="UOC746" s="25"/>
      <c r="UOD746" s="5"/>
      <c r="UOE746" s="92"/>
      <c r="UOL746" s="25"/>
      <c r="UOM746" s="5"/>
      <c r="UON746" s="92"/>
      <c r="UOU746" s="25"/>
      <c r="UOV746" s="5"/>
      <c r="UOW746" s="92"/>
      <c r="UPD746" s="25"/>
      <c r="UPE746" s="5"/>
      <c r="UPF746" s="92"/>
      <c r="UPM746" s="25"/>
      <c r="UPN746" s="5"/>
      <c r="UPO746" s="92"/>
      <c r="UPV746" s="25"/>
      <c r="UPW746" s="5"/>
      <c r="UPX746" s="92"/>
      <c r="UQE746" s="25"/>
      <c r="UQF746" s="5"/>
      <c r="UQG746" s="92"/>
      <c r="UQN746" s="25"/>
      <c r="UQO746" s="5"/>
      <c r="UQP746" s="92"/>
      <c r="UQW746" s="25"/>
      <c r="UQX746" s="5"/>
      <c r="UQY746" s="92"/>
      <c r="URF746" s="25"/>
      <c r="URG746" s="5"/>
      <c r="URH746" s="92"/>
      <c r="URO746" s="25"/>
      <c r="URP746" s="5"/>
      <c r="URQ746" s="92"/>
      <c r="URX746" s="25"/>
      <c r="URY746" s="5"/>
      <c r="URZ746" s="92"/>
      <c r="USG746" s="25"/>
      <c r="USH746" s="5"/>
      <c r="USI746" s="92"/>
      <c r="USP746" s="25"/>
      <c r="USQ746" s="5"/>
      <c r="USR746" s="92"/>
      <c r="USY746" s="25"/>
      <c r="USZ746" s="5"/>
      <c r="UTA746" s="92"/>
      <c r="UTH746" s="25"/>
      <c r="UTI746" s="5"/>
      <c r="UTJ746" s="92"/>
      <c r="UTQ746" s="25"/>
      <c r="UTR746" s="5"/>
      <c r="UTS746" s="92"/>
      <c r="UTZ746" s="25"/>
      <c r="UUA746" s="5"/>
      <c r="UUB746" s="92"/>
      <c r="UUI746" s="25"/>
      <c r="UUJ746" s="5"/>
      <c r="UUK746" s="92"/>
      <c r="UUR746" s="25"/>
      <c r="UUS746" s="5"/>
      <c r="UUT746" s="92"/>
      <c r="UVA746" s="25"/>
      <c r="UVB746" s="5"/>
      <c r="UVC746" s="92"/>
      <c r="UVJ746" s="25"/>
      <c r="UVK746" s="5"/>
      <c r="UVL746" s="92"/>
      <c r="UVS746" s="25"/>
      <c r="UVT746" s="5"/>
      <c r="UVU746" s="92"/>
      <c r="UWB746" s="25"/>
      <c r="UWC746" s="5"/>
      <c r="UWD746" s="92"/>
      <c r="UWK746" s="25"/>
      <c r="UWL746" s="5"/>
      <c r="UWM746" s="92"/>
      <c r="UWT746" s="25"/>
      <c r="UWU746" s="5"/>
      <c r="UWV746" s="92"/>
      <c r="UXC746" s="25"/>
      <c r="UXD746" s="5"/>
      <c r="UXE746" s="92"/>
      <c r="UXL746" s="25"/>
      <c r="UXM746" s="5"/>
      <c r="UXN746" s="92"/>
      <c r="UXU746" s="25"/>
      <c r="UXV746" s="5"/>
      <c r="UXW746" s="92"/>
      <c r="UYD746" s="25"/>
      <c r="UYE746" s="5"/>
      <c r="UYF746" s="92"/>
      <c r="UYM746" s="25"/>
      <c r="UYN746" s="5"/>
      <c r="UYO746" s="92"/>
      <c r="UYV746" s="25"/>
      <c r="UYW746" s="5"/>
      <c r="UYX746" s="92"/>
      <c r="UZE746" s="25"/>
      <c r="UZF746" s="5"/>
      <c r="UZG746" s="92"/>
      <c r="UZN746" s="25"/>
      <c r="UZO746" s="5"/>
      <c r="UZP746" s="92"/>
      <c r="UZW746" s="25"/>
      <c r="UZX746" s="5"/>
      <c r="UZY746" s="92"/>
      <c r="VAF746" s="25"/>
      <c r="VAG746" s="5"/>
      <c r="VAH746" s="92"/>
      <c r="VAO746" s="25"/>
      <c r="VAP746" s="5"/>
      <c r="VAQ746" s="92"/>
      <c r="VAX746" s="25"/>
      <c r="VAY746" s="5"/>
      <c r="VAZ746" s="92"/>
      <c r="VBG746" s="25"/>
      <c r="VBH746" s="5"/>
      <c r="VBI746" s="92"/>
      <c r="VBP746" s="25"/>
      <c r="VBQ746" s="5"/>
      <c r="VBR746" s="92"/>
      <c r="VBY746" s="25"/>
      <c r="VBZ746" s="5"/>
      <c r="VCA746" s="92"/>
      <c r="VCH746" s="25"/>
      <c r="VCI746" s="5"/>
      <c r="VCJ746" s="92"/>
      <c r="VCQ746" s="25"/>
      <c r="VCR746" s="5"/>
      <c r="VCS746" s="92"/>
      <c r="VCZ746" s="25"/>
      <c r="VDA746" s="5"/>
      <c r="VDB746" s="92"/>
      <c r="VDI746" s="25"/>
      <c r="VDJ746" s="5"/>
      <c r="VDK746" s="92"/>
      <c r="VDR746" s="25"/>
      <c r="VDS746" s="5"/>
      <c r="VDT746" s="92"/>
      <c r="VEA746" s="25"/>
      <c r="VEB746" s="5"/>
      <c r="VEC746" s="92"/>
      <c r="VEJ746" s="25"/>
      <c r="VEK746" s="5"/>
      <c r="VEL746" s="92"/>
      <c r="VES746" s="25"/>
      <c r="VET746" s="5"/>
      <c r="VEU746" s="92"/>
      <c r="VFB746" s="25"/>
      <c r="VFC746" s="5"/>
      <c r="VFD746" s="92"/>
      <c r="VFK746" s="25"/>
      <c r="VFL746" s="5"/>
      <c r="VFM746" s="92"/>
      <c r="VFT746" s="25"/>
      <c r="VFU746" s="5"/>
      <c r="VFV746" s="92"/>
      <c r="VGC746" s="25"/>
      <c r="VGD746" s="5"/>
      <c r="VGE746" s="92"/>
      <c r="VGL746" s="25"/>
      <c r="VGM746" s="5"/>
      <c r="VGN746" s="92"/>
      <c r="VGU746" s="25"/>
      <c r="VGV746" s="5"/>
      <c r="VGW746" s="92"/>
      <c r="VHD746" s="25"/>
      <c r="VHE746" s="5"/>
      <c r="VHF746" s="92"/>
      <c r="VHM746" s="25"/>
      <c r="VHN746" s="5"/>
      <c r="VHO746" s="92"/>
      <c r="VHV746" s="25"/>
      <c r="VHW746" s="5"/>
      <c r="VHX746" s="92"/>
      <c r="VIE746" s="25"/>
      <c r="VIF746" s="5"/>
      <c r="VIG746" s="92"/>
      <c r="VIN746" s="25"/>
      <c r="VIO746" s="5"/>
      <c r="VIP746" s="92"/>
      <c r="VIW746" s="25"/>
      <c r="VIX746" s="5"/>
      <c r="VIY746" s="92"/>
      <c r="VJF746" s="25"/>
      <c r="VJG746" s="5"/>
      <c r="VJH746" s="92"/>
      <c r="VJO746" s="25"/>
      <c r="VJP746" s="5"/>
      <c r="VJQ746" s="92"/>
      <c r="VJX746" s="25"/>
      <c r="VJY746" s="5"/>
      <c r="VJZ746" s="92"/>
      <c r="VKG746" s="25"/>
      <c r="VKH746" s="5"/>
      <c r="VKI746" s="92"/>
      <c r="VKP746" s="25"/>
      <c r="VKQ746" s="5"/>
      <c r="VKR746" s="92"/>
      <c r="VKY746" s="25"/>
      <c r="VKZ746" s="5"/>
      <c r="VLA746" s="92"/>
      <c r="VLH746" s="25"/>
      <c r="VLI746" s="5"/>
      <c r="VLJ746" s="92"/>
      <c r="VLQ746" s="25"/>
      <c r="VLR746" s="5"/>
      <c r="VLS746" s="92"/>
      <c r="VLZ746" s="25"/>
      <c r="VMA746" s="5"/>
      <c r="VMB746" s="92"/>
      <c r="VMI746" s="25"/>
      <c r="VMJ746" s="5"/>
      <c r="VMK746" s="92"/>
      <c r="VMR746" s="25"/>
      <c r="VMS746" s="5"/>
      <c r="VMT746" s="92"/>
      <c r="VNA746" s="25"/>
      <c r="VNB746" s="5"/>
      <c r="VNC746" s="92"/>
      <c r="VNJ746" s="25"/>
      <c r="VNK746" s="5"/>
      <c r="VNL746" s="92"/>
      <c r="VNS746" s="25"/>
      <c r="VNT746" s="5"/>
      <c r="VNU746" s="92"/>
      <c r="VOB746" s="25"/>
      <c r="VOC746" s="5"/>
      <c r="VOD746" s="92"/>
      <c r="VOK746" s="25"/>
      <c r="VOL746" s="5"/>
      <c r="VOM746" s="92"/>
      <c r="VOT746" s="25"/>
      <c r="VOU746" s="5"/>
      <c r="VOV746" s="92"/>
      <c r="VPC746" s="25"/>
      <c r="VPD746" s="5"/>
      <c r="VPE746" s="92"/>
      <c r="VPL746" s="25"/>
      <c r="VPM746" s="5"/>
      <c r="VPN746" s="92"/>
      <c r="VPU746" s="25"/>
      <c r="VPV746" s="5"/>
      <c r="VPW746" s="92"/>
      <c r="VQD746" s="25"/>
      <c r="VQE746" s="5"/>
      <c r="VQF746" s="92"/>
      <c r="VQM746" s="25"/>
      <c r="VQN746" s="5"/>
      <c r="VQO746" s="92"/>
      <c r="VQV746" s="25"/>
      <c r="VQW746" s="5"/>
      <c r="VQX746" s="92"/>
      <c r="VRE746" s="25"/>
      <c r="VRF746" s="5"/>
      <c r="VRG746" s="92"/>
      <c r="VRN746" s="25"/>
      <c r="VRO746" s="5"/>
      <c r="VRP746" s="92"/>
      <c r="VRW746" s="25"/>
      <c r="VRX746" s="5"/>
      <c r="VRY746" s="92"/>
      <c r="VSF746" s="25"/>
      <c r="VSG746" s="5"/>
      <c r="VSH746" s="92"/>
      <c r="VSO746" s="25"/>
      <c r="VSP746" s="5"/>
      <c r="VSQ746" s="92"/>
      <c r="VSX746" s="25"/>
      <c r="VSY746" s="5"/>
      <c r="VSZ746" s="92"/>
      <c r="VTG746" s="25"/>
      <c r="VTH746" s="5"/>
      <c r="VTI746" s="92"/>
      <c r="VTP746" s="25"/>
      <c r="VTQ746" s="5"/>
      <c r="VTR746" s="92"/>
      <c r="VTY746" s="25"/>
      <c r="VTZ746" s="5"/>
      <c r="VUA746" s="92"/>
      <c r="VUH746" s="25"/>
      <c r="VUI746" s="5"/>
      <c r="VUJ746" s="92"/>
      <c r="VUQ746" s="25"/>
      <c r="VUR746" s="5"/>
      <c r="VUS746" s="92"/>
      <c r="VUZ746" s="25"/>
      <c r="VVA746" s="5"/>
      <c r="VVB746" s="92"/>
      <c r="VVI746" s="25"/>
      <c r="VVJ746" s="5"/>
      <c r="VVK746" s="92"/>
      <c r="VVR746" s="25"/>
      <c r="VVS746" s="5"/>
      <c r="VVT746" s="92"/>
      <c r="VWA746" s="25"/>
      <c r="VWB746" s="5"/>
      <c r="VWC746" s="92"/>
      <c r="VWJ746" s="25"/>
      <c r="VWK746" s="5"/>
      <c r="VWL746" s="92"/>
      <c r="VWS746" s="25"/>
      <c r="VWT746" s="5"/>
      <c r="VWU746" s="92"/>
      <c r="VXB746" s="25"/>
      <c r="VXC746" s="5"/>
      <c r="VXD746" s="92"/>
      <c r="VXK746" s="25"/>
      <c r="VXL746" s="5"/>
      <c r="VXM746" s="92"/>
      <c r="VXT746" s="25"/>
      <c r="VXU746" s="5"/>
      <c r="VXV746" s="92"/>
      <c r="VYC746" s="25"/>
      <c r="VYD746" s="5"/>
      <c r="VYE746" s="92"/>
      <c r="VYL746" s="25"/>
      <c r="VYM746" s="5"/>
      <c r="VYN746" s="92"/>
      <c r="VYU746" s="25"/>
      <c r="VYV746" s="5"/>
      <c r="VYW746" s="92"/>
      <c r="VZD746" s="25"/>
      <c r="VZE746" s="5"/>
      <c r="VZF746" s="92"/>
      <c r="VZM746" s="25"/>
      <c r="VZN746" s="5"/>
      <c r="VZO746" s="92"/>
      <c r="VZV746" s="25"/>
      <c r="VZW746" s="5"/>
      <c r="VZX746" s="92"/>
      <c r="WAE746" s="25"/>
      <c r="WAF746" s="5"/>
      <c r="WAG746" s="92"/>
      <c r="WAN746" s="25"/>
      <c r="WAO746" s="5"/>
      <c r="WAP746" s="92"/>
      <c r="WAW746" s="25"/>
      <c r="WAX746" s="5"/>
      <c r="WAY746" s="92"/>
      <c r="WBF746" s="25"/>
      <c r="WBG746" s="5"/>
      <c r="WBH746" s="92"/>
      <c r="WBO746" s="25"/>
      <c r="WBP746" s="5"/>
      <c r="WBQ746" s="92"/>
      <c r="WBX746" s="25"/>
      <c r="WBY746" s="5"/>
      <c r="WBZ746" s="92"/>
      <c r="WCG746" s="25"/>
      <c r="WCH746" s="5"/>
      <c r="WCI746" s="92"/>
      <c r="WCP746" s="25"/>
      <c r="WCQ746" s="5"/>
      <c r="WCR746" s="92"/>
      <c r="WCY746" s="25"/>
      <c r="WCZ746" s="5"/>
      <c r="WDA746" s="92"/>
      <c r="WDH746" s="25"/>
      <c r="WDI746" s="5"/>
      <c r="WDJ746" s="92"/>
      <c r="WDQ746" s="25"/>
      <c r="WDR746" s="5"/>
      <c r="WDS746" s="92"/>
      <c r="WDZ746" s="25"/>
      <c r="WEA746" s="5"/>
      <c r="WEB746" s="92"/>
      <c r="WEI746" s="25"/>
      <c r="WEJ746" s="5"/>
      <c r="WEK746" s="92"/>
      <c r="WER746" s="25"/>
      <c r="WES746" s="5"/>
      <c r="WET746" s="92"/>
      <c r="WFA746" s="25"/>
      <c r="WFB746" s="5"/>
      <c r="WFC746" s="92"/>
      <c r="WFJ746" s="25"/>
      <c r="WFK746" s="5"/>
      <c r="WFL746" s="92"/>
      <c r="WFS746" s="25"/>
      <c r="WFT746" s="5"/>
      <c r="WFU746" s="92"/>
      <c r="WGB746" s="25"/>
      <c r="WGC746" s="5"/>
      <c r="WGD746" s="92"/>
      <c r="WGK746" s="25"/>
      <c r="WGL746" s="5"/>
      <c r="WGM746" s="92"/>
      <c r="WGT746" s="25"/>
      <c r="WGU746" s="5"/>
      <c r="WGV746" s="92"/>
      <c r="WHC746" s="25"/>
      <c r="WHD746" s="5"/>
      <c r="WHE746" s="92"/>
      <c r="WHL746" s="25"/>
      <c r="WHM746" s="5"/>
      <c r="WHN746" s="92"/>
      <c r="WHU746" s="25"/>
      <c r="WHV746" s="5"/>
      <c r="WHW746" s="92"/>
      <c r="WID746" s="25"/>
      <c r="WIE746" s="5"/>
      <c r="WIF746" s="92"/>
      <c r="WIM746" s="25"/>
      <c r="WIN746" s="5"/>
      <c r="WIO746" s="92"/>
      <c r="WIV746" s="25"/>
      <c r="WIW746" s="5"/>
      <c r="WIX746" s="92"/>
      <c r="WJE746" s="25"/>
      <c r="WJF746" s="5"/>
      <c r="WJG746" s="92"/>
      <c r="WJN746" s="25"/>
      <c r="WJO746" s="5"/>
      <c r="WJP746" s="92"/>
      <c r="WJW746" s="25"/>
      <c r="WJX746" s="5"/>
      <c r="WJY746" s="92"/>
      <c r="WKF746" s="25"/>
      <c r="WKG746" s="5"/>
      <c r="WKH746" s="92"/>
      <c r="WKO746" s="25"/>
      <c r="WKP746" s="5"/>
      <c r="WKQ746" s="92"/>
      <c r="WKX746" s="25"/>
      <c r="WKY746" s="5"/>
      <c r="WKZ746" s="92"/>
      <c r="WLG746" s="25"/>
      <c r="WLH746" s="5"/>
      <c r="WLI746" s="92"/>
      <c r="WLP746" s="25"/>
      <c r="WLQ746" s="5"/>
      <c r="WLR746" s="92"/>
      <c r="WLY746" s="25"/>
      <c r="WLZ746" s="5"/>
      <c r="WMA746" s="92"/>
      <c r="WMH746" s="25"/>
      <c r="WMI746" s="5"/>
      <c r="WMJ746" s="92"/>
      <c r="WMQ746" s="25"/>
      <c r="WMR746" s="5"/>
      <c r="WMS746" s="92"/>
      <c r="WMZ746" s="25"/>
      <c r="WNA746" s="5"/>
      <c r="WNB746" s="92"/>
      <c r="WNI746" s="25"/>
      <c r="WNJ746" s="5"/>
      <c r="WNK746" s="92"/>
      <c r="WNR746" s="25"/>
      <c r="WNS746" s="5"/>
      <c r="WNT746" s="92"/>
      <c r="WOA746" s="25"/>
      <c r="WOB746" s="5"/>
      <c r="WOC746" s="92"/>
      <c r="WOJ746" s="25"/>
      <c r="WOK746" s="5"/>
      <c r="WOL746" s="92"/>
      <c r="WOS746" s="25"/>
      <c r="WOT746" s="5"/>
      <c r="WOU746" s="92"/>
      <c r="WPB746" s="25"/>
      <c r="WPC746" s="5"/>
      <c r="WPD746" s="92"/>
      <c r="WPK746" s="25"/>
      <c r="WPL746" s="5"/>
      <c r="WPM746" s="92"/>
      <c r="WPT746" s="25"/>
      <c r="WPU746" s="5"/>
      <c r="WPV746" s="92"/>
      <c r="WQC746" s="25"/>
      <c r="WQD746" s="5"/>
      <c r="WQE746" s="92"/>
      <c r="WQL746" s="25"/>
      <c r="WQM746" s="5"/>
      <c r="WQN746" s="92"/>
      <c r="WQU746" s="25"/>
      <c r="WQV746" s="5"/>
      <c r="WQW746" s="92"/>
      <c r="WRD746" s="25"/>
      <c r="WRE746" s="5"/>
      <c r="WRF746" s="92"/>
      <c r="WRM746" s="25"/>
      <c r="WRN746" s="5"/>
      <c r="WRO746" s="92"/>
      <c r="WRV746" s="25"/>
      <c r="WRW746" s="5"/>
      <c r="WRX746" s="92"/>
      <c r="WSE746" s="25"/>
      <c r="WSF746" s="5"/>
      <c r="WSG746" s="92"/>
      <c r="WSN746" s="25"/>
      <c r="WSO746" s="5"/>
      <c r="WSP746" s="92"/>
      <c r="WSW746" s="25"/>
      <c r="WSX746" s="5"/>
      <c r="WSY746" s="92"/>
      <c r="WTF746" s="25"/>
      <c r="WTG746" s="5"/>
      <c r="WTH746" s="92"/>
      <c r="WTO746" s="25"/>
      <c r="WTP746" s="5"/>
      <c r="WTQ746" s="92"/>
      <c r="WTX746" s="25"/>
      <c r="WTY746" s="5"/>
      <c r="WTZ746" s="92"/>
      <c r="WUG746" s="25"/>
      <c r="WUH746" s="5"/>
      <c r="WUI746" s="92"/>
      <c r="WUP746" s="25"/>
      <c r="WUQ746" s="5"/>
      <c r="WUR746" s="92"/>
      <c r="WUY746" s="25"/>
      <c r="WUZ746" s="5"/>
      <c r="WVA746" s="92"/>
      <c r="WVH746" s="25"/>
      <c r="WVI746" s="5"/>
      <c r="WVJ746" s="92"/>
      <c r="WVQ746" s="25"/>
      <c r="WVR746" s="5"/>
      <c r="WVS746" s="92"/>
      <c r="WVZ746" s="25"/>
      <c r="WWA746" s="5"/>
      <c r="WWB746" s="92"/>
      <c r="WWI746" s="25"/>
      <c r="WWJ746" s="5"/>
      <c r="WWK746" s="92"/>
      <c r="WWR746" s="25"/>
      <c r="WWS746" s="5"/>
      <c r="WWT746" s="92"/>
      <c r="WXA746" s="25"/>
      <c r="WXB746" s="5"/>
      <c r="WXC746" s="92"/>
      <c r="WXJ746" s="25"/>
      <c r="WXK746" s="5"/>
      <c r="WXL746" s="92"/>
      <c r="WXS746" s="25"/>
      <c r="WXT746" s="5"/>
      <c r="WXU746" s="92"/>
      <c r="WYB746" s="25"/>
      <c r="WYC746" s="5"/>
      <c r="WYD746" s="92"/>
      <c r="WYK746" s="25"/>
      <c r="WYL746" s="5"/>
      <c r="WYM746" s="92"/>
      <c r="WYT746" s="25"/>
      <c r="WYU746" s="5"/>
      <c r="WYV746" s="92"/>
      <c r="WZC746" s="25"/>
      <c r="WZD746" s="5"/>
      <c r="WZE746" s="92"/>
      <c r="WZL746" s="25"/>
      <c r="WZM746" s="5"/>
      <c r="WZN746" s="92"/>
      <c r="WZU746" s="25"/>
      <c r="WZV746" s="5"/>
      <c r="WZW746" s="92"/>
      <c r="XAD746" s="25"/>
      <c r="XAE746" s="5"/>
      <c r="XAF746" s="92"/>
      <c r="XAM746" s="25"/>
      <c r="XAN746" s="5"/>
      <c r="XAO746" s="92"/>
      <c r="XAV746" s="25"/>
      <c r="XAW746" s="5"/>
      <c r="XAX746" s="92"/>
      <c r="XBE746" s="25"/>
      <c r="XBF746" s="5"/>
      <c r="XBG746" s="92"/>
      <c r="XBN746" s="25"/>
      <c r="XBO746" s="5"/>
      <c r="XBP746" s="92"/>
      <c r="XBW746" s="25"/>
      <c r="XBX746" s="5"/>
      <c r="XBY746" s="92"/>
      <c r="XCF746" s="25"/>
      <c r="XCG746" s="5"/>
      <c r="XCH746" s="92"/>
      <c r="XCO746" s="25"/>
      <c r="XCP746" s="5"/>
      <c r="XCQ746" s="92"/>
      <c r="XCX746" s="25"/>
      <c r="XCY746" s="5"/>
      <c r="XCZ746" s="92"/>
      <c r="XDG746" s="25"/>
      <c r="XDH746" s="5"/>
      <c r="XDI746" s="92"/>
      <c r="XDP746" s="25"/>
      <c r="XDQ746" s="5"/>
      <c r="XDR746" s="92"/>
      <c r="XDY746" s="25"/>
      <c r="XDZ746" s="5"/>
      <c r="XEA746" s="92"/>
      <c r="XEH746" s="25"/>
      <c r="XEI746" s="5"/>
      <c r="XEJ746" s="92"/>
      <c r="XEQ746" s="25"/>
      <c r="XER746" s="5"/>
      <c r="XES746" s="92"/>
      <c r="XEZ746" s="25"/>
      <c r="XFA746" s="5"/>
      <c r="XFB746" s="92"/>
    </row>
    <row r="747" spans="1:1019 1026:2045 2052:3071 3078:5114 5121:6140 6147:7166 7173:8192 8199:10235 10242:11261 11268:12287 12294:14330 14337:15356 15363:16382" s="93" customFormat="1" ht="14.25" customHeight="1" x14ac:dyDescent="0.2">
      <c r="A747" s="42">
        <v>10</v>
      </c>
      <c r="B747" s="34" t="s">
        <v>2641</v>
      </c>
      <c r="C747" s="122">
        <f t="shared" si="904"/>
        <v>46075</v>
      </c>
      <c r="D747" s="48">
        <f>D746+6</f>
        <v>46082</v>
      </c>
      <c r="E747" s="48">
        <f t="shared" si="899"/>
        <v>46106</v>
      </c>
      <c r="F747" s="48">
        <f t="shared" si="901"/>
        <v>46111</v>
      </c>
      <c r="G747" s="48">
        <f t="shared" si="902"/>
        <v>46117</v>
      </c>
      <c r="H747" s="48">
        <f t="shared" si="903"/>
        <v>46121</v>
      </c>
      <c r="I747" s="48">
        <f t="shared" si="900"/>
        <v>46137</v>
      </c>
      <c r="J747" s="5"/>
      <c r="K747" s="92"/>
      <c r="R747" s="25"/>
      <c r="S747" s="5"/>
      <c r="T747" s="92"/>
      <c r="AA747" s="25"/>
      <c r="AB747" s="5"/>
      <c r="AC747" s="92"/>
      <c r="AJ747" s="25"/>
      <c r="AK747" s="5"/>
      <c r="AL747" s="92"/>
      <c r="AS747" s="25"/>
      <c r="AT747" s="5"/>
      <c r="AU747" s="92"/>
      <c r="BB747" s="25"/>
      <c r="BC747" s="5"/>
      <c r="BD747" s="92"/>
      <c r="BK747" s="25"/>
      <c r="BL747" s="5"/>
      <c r="BM747" s="92"/>
      <c r="BT747" s="25"/>
      <c r="BU747" s="5"/>
      <c r="BV747" s="92"/>
      <c r="CC747" s="25"/>
      <c r="CD747" s="5"/>
      <c r="CE747" s="92"/>
      <c r="CL747" s="25"/>
      <c r="CM747" s="5"/>
      <c r="CN747" s="92"/>
      <c r="CU747" s="25"/>
      <c r="CV747" s="5"/>
      <c r="CW747" s="92"/>
      <c r="DD747" s="25"/>
      <c r="DE747" s="5"/>
      <c r="DF747" s="92"/>
      <c r="DM747" s="25"/>
      <c r="DN747" s="5"/>
      <c r="DO747" s="92"/>
      <c r="DV747" s="25"/>
      <c r="DW747" s="5"/>
      <c r="DX747" s="92"/>
      <c r="EE747" s="25"/>
      <c r="EF747" s="5"/>
      <c r="EG747" s="92"/>
      <c r="EN747" s="25"/>
      <c r="EO747" s="5"/>
      <c r="EP747" s="92"/>
      <c r="EW747" s="25"/>
      <c r="EX747" s="5"/>
      <c r="EY747" s="92"/>
      <c r="FF747" s="25"/>
      <c r="FG747" s="5"/>
      <c r="FH747" s="92"/>
      <c r="FO747" s="25"/>
      <c r="FP747" s="5"/>
      <c r="FQ747" s="92"/>
      <c r="FX747" s="25"/>
      <c r="FY747" s="5"/>
      <c r="FZ747" s="92"/>
      <c r="GG747" s="25"/>
      <c r="GH747" s="5"/>
      <c r="GI747" s="92"/>
      <c r="GP747" s="25"/>
      <c r="GQ747" s="5"/>
      <c r="GR747" s="92"/>
      <c r="GY747" s="25"/>
      <c r="GZ747" s="5"/>
      <c r="HA747" s="92"/>
      <c r="HH747" s="25"/>
      <c r="HI747" s="5"/>
      <c r="HJ747" s="92"/>
      <c r="HQ747" s="25"/>
      <c r="HR747" s="5"/>
      <c r="HS747" s="92"/>
      <c r="HZ747" s="25"/>
      <c r="IA747" s="5"/>
      <c r="IB747" s="92"/>
      <c r="II747" s="25"/>
      <c r="IJ747" s="5"/>
      <c r="IK747" s="92"/>
      <c r="IR747" s="25"/>
      <c r="IS747" s="5"/>
      <c r="IT747" s="92"/>
      <c r="JA747" s="25"/>
      <c r="JB747" s="5"/>
      <c r="JC747" s="92"/>
      <c r="JJ747" s="25"/>
      <c r="JK747" s="5"/>
      <c r="JL747" s="92"/>
      <c r="JS747" s="25"/>
      <c r="JT747" s="5"/>
      <c r="JU747" s="92"/>
      <c r="KB747" s="25"/>
      <c r="KC747" s="5"/>
      <c r="KD747" s="92"/>
      <c r="KK747" s="25"/>
      <c r="KL747" s="5"/>
      <c r="KM747" s="92"/>
      <c r="KT747" s="25"/>
      <c r="KU747" s="5"/>
      <c r="KV747" s="92"/>
      <c r="LC747" s="25"/>
      <c r="LD747" s="5"/>
      <c r="LE747" s="92"/>
      <c r="LL747" s="25"/>
      <c r="LM747" s="5"/>
      <c r="LN747" s="92"/>
      <c r="LU747" s="25"/>
      <c r="LV747" s="5"/>
      <c r="LW747" s="92"/>
      <c r="MD747" s="25"/>
      <c r="ME747" s="5"/>
      <c r="MF747" s="92"/>
      <c r="MM747" s="25"/>
      <c r="MN747" s="5"/>
      <c r="MO747" s="92"/>
      <c r="MV747" s="25"/>
      <c r="MW747" s="5"/>
      <c r="MX747" s="92"/>
      <c r="NE747" s="25"/>
      <c r="NF747" s="5"/>
      <c r="NG747" s="92"/>
      <c r="NN747" s="25"/>
      <c r="NO747" s="5"/>
      <c r="NP747" s="92"/>
      <c r="NW747" s="25"/>
      <c r="NX747" s="5"/>
      <c r="NY747" s="92"/>
      <c r="OF747" s="25"/>
      <c r="OG747" s="5"/>
      <c r="OH747" s="92"/>
      <c r="OO747" s="25"/>
      <c r="OP747" s="5"/>
      <c r="OQ747" s="92"/>
      <c r="OX747" s="25"/>
      <c r="OY747" s="5"/>
      <c r="OZ747" s="92"/>
      <c r="PG747" s="25"/>
      <c r="PH747" s="5"/>
      <c r="PI747" s="92"/>
      <c r="PP747" s="25"/>
      <c r="PQ747" s="5"/>
      <c r="PR747" s="92"/>
      <c r="PY747" s="25"/>
      <c r="PZ747" s="5"/>
      <c r="QA747" s="92"/>
      <c r="QH747" s="25"/>
      <c r="QI747" s="5"/>
      <c r="QJ747" s="92"/>
      <c r="QQ747" s="25"/>
      <c r="QR747" s="5"/>
      <c r="QS747" s="92"/>
      <c r="QZ747" s="25"/>
      <c r="RA747" s="5"/>
      <c r="RB747" s="92"/>
      <c r="RI747" s="25"/>
      <c r="RJ747" s="5"/>
      <c r="RK747" s="92"/>
      <c r="RR747" s="25"/>
      <c r="RS747" s="5"/>
      <c r="RT747" s="92"/>
      <c r="SA747" s="25"/>
      <c r="SB747" s="5"/>
      <c r="SC747" s="92"/>
      <c r="SJ747" s="25"/>
      <c r="SK747" s="5"/>
      <c r="SL747" s="92"/>
      <c r="SS747" s="25"/>
      <c r="ST747" s="5"/>
      <c r="SU747" s="92"/>
      <c r="TB747" s="25"/>
      <c r="TC747" s="5"/>
      <c r="TD747" s="92"/>
      <c r="TK747" s="25"/>
      <c r="TL747" s="5"/>
      <c r="TM747" s="92"/>
      <c r="TT747" s="25"/>
      <c r="TU747" s="5"/>
      <c r="TV747" s="92"/>
      <c r="UC747" s="25"/>
      <c r="UD747" s="5"/>
      <c r="UE747" s="92"/>
      <c r="UL747" s="25"/>
      <c r="UM747" s="5"/>
      <c r="UN747" s="92"/>
      <c r="UU747" s="25"/>
      <c r="UV747" s="5"/>
      <c r="UW747" s="92"/>
      <c r="VD747" s="25"/>
      <c r="VE747" s="5"/>
      <c r="VF747" s="92"/>
      <c r="VM747" s="25"/>
      <c r="VN747" s="5"/>
      <c r="VO747" s="92"/>
      <c r="VV747" s="25"/>
      <c r="VW747" s="5"/>
      <c r="VX747" s="92"/>
      <c r="WE747" s="25"/>
      <c r="WF747" s="5"/>
      <c r="WG747" s="92"/>
      <c r="WN747" s="25"/>
      <c r="WO747" s="5"/>
      <c r="WP747" s="92"/>
      <c r="WW747" s="25"/>
      <c r="WX747" s="5"/>
      <c r="WY747" s="92"/>
      <c r="XF747" s="25"/>
      <c r="XG747" s="5"/>
      <c r="XH747" s="92"/>
      <c r="XO747" s="25"/>
      <c r="XP747" s="5"/>
      <c r="XQ747" s="92"/>
      <c r="XX747" s="25"/>
      <c r="XY747" s="5"/>
      <c r="XZ747" s="92"/>
      <c r="YG747" s="25"/>
      <c r="YH747" s="5"/>
      <c r="YI747" s="92"/>
      <c r="YP747" s="25"/>
      <c r="YQ747" s="5"/>
      <c r="YR747" s="92"/>
      <c r="YY747" s="25"/>
      <c r="YZ747" s="5"/>
      <c r="ZA747" s="92"/>
      <c r="ZH747" s="25"/>
      <c r="ZI747" s="5"/>
      <c r="ZJ747" s="92"/>
      <c r="ZQ747" s="25"/>
      <c r="ZR747" s="5"/>
      <c r="ZS747" s="92"/>
      <c r="ZZ747" s="25"/>
      <c r="AAA747" s="5"/>
      <c r="AAB747" s="92"/>
      <c r="AAI747" s="25"/>
      <c r="AAJ747" s="5"/>
      <c r="AAK747" s="92"/>
      <c r="AAR747" s="25"/>
      <c r="AAS747" s="5"/>
      <c r="AAT747" s="92"/>
      <c r="ABA747" s="25"/>
      <c r="ABB747" s="5"/>
      <c r="ABC747" s="92"/>
      <c r="ABJ747" s="25"/>
      <c r="ABK747" s="5"/>
      <c r="ABL747" s="92"/>
      <c r="ABS747" s="25"/>
      <c r="ABT747" s="5"/>
      <c r="ABU747" s="92"/>
      <c r="ACB747" s="25"/>
      <c r="ACC747" s="5"/>
      <c r="ACD747" s="92"/>
      <c r="ACK747" s="25"/>
      <c r="ACL747" s="5"/>
      <c r="ACM747" s="92"/>
      <c r="ACT747" s="25"/>
      <c r="ACU747" s="5"/>
      <c r="ACV747" s="92"/>
      <c r="ADC747" s="25"/>
      <c r="ADD747" s="5"/>
      <c r="ADE747" s="92"/>
      <c r="ADL747" s="25"/>
      <c r="ADM747" s="5"/>
      <c r="ADN747" s="92"/>
      <c r="ADU747" s="25"/>
      <c r="ADV747" s="5"/>
      <c r="ADW747" s="92"/>
      <c r="AED747" s="25"/>
      <c r="AEE747" s="5"/>
      <c r="AEF747" s="92"/>
      <c r="AEM747" s="25"/>
      <c r="AEN747" s="5"/>
      <c r="AEO747" s="92"/>
      <c r="AEV747" s="25"/>
      <c r="AEW747" s="5"/>
      <c r="AEX747" s="92"/>
      <c r="AFE747" s="25"/>
      <c r="AFF747" s="5"/>
      <c r="AFG747" s="92"/>
      <c r="AFN747" s="25"/>
      <c r="AFO747" s="5"/>
      <c r="AFP747" s="92"/>
      <c r="AFW747" s="25"/>
      <c r="AFX747" s="5"/>
      <c r="AFY747" s="92"/>
      <c r="AGF747" s="25"/>
      <c r="AGG747" s="5"/>
      <c r="AGH747" s="92"/>
      <c r="AGO747" s="25"/>
      <c r="AGP747" s="5"/>
      <c r="AGQ747" s="92"/>
      <c r="AGX747" s="25"/>
      <c r="AGY747" s="5"/>
      <c r="AGZ747" s="92"/>
      <c r="AHG747" s="25"/>
      <c r="AHH747" s="5"/>
      <c r="AHI747" s="92"/>
      <c r="AHP747" s="25"/>
      <c r="AHQ747" s="5"/>
      <c r="AHR747" s="92"/>
      <c r="AHY747" s="25"/>
      <c r="AHZ747" s="5"/>
      <c r="AIA747" s="92"/>
      <c r="AIH747" s="25"/>
      <c r="AII747" s="5"/>
      <c r="AIJ747" s="92"/>
      <c r="AIQ747" s="25"/>
      <c r="AIR747" s="5"/>
      <c r="AIS747" s="92"/>
      <c r="AIZ747" s="25"/>
      <c r="AJA747" s="5"/>
      <c r="AJB747" s="92"/>
      <c r="AJI747" s="25"/>
      <c r="AJJ747" s="5"/>
      <c r="AJK747" s="92"/>
      <c r="AJR747" s="25"/>
      <c r="AJS747" s="5"/>
      <c r="AJT747" s="92"/>
      <c r="AKA747" s="25"/>
      <c r="AKB747" s="5"/>
      <c r="AKC747" s="92"/>
      <c r="AKJ747" s="25"/>
      <c r="AKK747" s="5"/>
      <c r="AKL747" s="92"/>
      <c r="AKS747" s="25"/>
      <c r="AKT747" s="5"/>
      <c r="AKU747" s="92"/>
      <c r="ALB747" s="25"/>
      <c r="ALC747" s="5"/>
      <c r="ALD747" s="92"/>
      <c r="ALK747" s="25"/>
      <c r="ALL747" s="5"/>
      <c r="ALM747" s="92"/>
      <c r="ALT747" s="25"/>
      <c r="ALU747" s="5"/>
      <c r="ALV747" s="92"/>
      <c r="AMC747" s="25"/>
      <c r="AMD747" s="5"/>
      <c r="AME747" s="92"/>
      <c r="AML747" s="25"/>
      <c r="AMM747" s="5"/>
      <c r="AMN747" s="92"/>
      <c r="AMU747" s="25"/>
      <c r="AMV747" s="5"/>
      <c r="AMW747" s="92"/>
      <c r="AND747" s="25"/>
      <c r="ANE747" s="5"/>
      <c r="ANF747" s="92"/>
      <c r="ANM747" s="25"/>
      <c r="ANN747" s="5"/>
      <c r="ANO747" s="92"/>
      <c r="ANV747" s="25"/>
      <c r="ANW747" s="5"/>
      <c r="ANX747" s="92"/>
      <c r="AOE747" s="25"/>
      <c r="AOF747" s="5"/>
      <c r="AOG747" s="92"/>
      <c r="AON747" s="25"/>
      <c r="AOO747" s="5"/>
      <c r="AOP747" s="92"/>
      <c r="AOW747" s="25"/>
      <c r="AOX747" s="5"/>
      <c r="AOY747" s="92"/>
      <c r="APF747" s="25"/>
      <c r="APG747" s="5"/>
      <c r="APH747" s="92"/>
      <c r="APO747" s="25"/>
      <c r="APP747" s="5"/>
      <c r="APQ747" s="92"/>
      <c r="APX747" s="25"/>
      <c r="APY747" s="5"/>
      <c r="APZ747" s="92"/>
      <c r="AQG747" s="25"/>
      <c r="AQH747" s="5"/>
      <c r="AQI747" s="92"/>
      <c r="AQP747" s="25"/>
      <c r="AQQ747" s="5"/>
      <c r="AQR747" s="92"/>
      <c r="AQY747" s="25"/>
      <c r="AQZ747" s="5"/>
      <c r="ARA747" s="92"/>
      <c r="ARH747" s="25"/>
      <c r="ARI747" s="5"/>
      <c r="ARJ747" s="92"/>
      <c r="ARQ747" s="25"/>
      <c r="ARR747" s="5"/>
      <c r="ARS747" s="92"/>
      <c r="ARZ747" s="25"/>
      <c r="ASA747" s="5"/>
      <c r="ASB747" s="92"/>
      <c r="ASI747" s="25"/>
      <c r="ASJ747" s="5"/>
      <c r="ASK747" s="92"/>
      <c r="ASR747" s="25"/>
      <c r="ASS747" s="5"/>
      <c r="AST747" s="92"/>
      <c r="ATA747" s="25"/>
      <c r="ATB747" s="5"/>
      <c r="ATC747" s="92"/>
      <c r="ATJ747" s="25"/>
      <c r="ATK747" s="5"/>
      <c r="ATL747" s="92"/>
      <c r="ATS747" s="25"/>
      <c r="ATT747" s="5"/>
      <c r="ATU747" s="92"/>
      <c r="AUB747" s="25"/>
      <c r="AUC747" s="5"/>
      <c r="AUD747" s="92"/>
      <c r="AUK747" s="25"/>
      <c r="AUL747" s="5"/>
      <c r="AUM747" s="92"/>
      <c r="AUT747" s="25"/>
      <c r="AUU747" s="5"/>
      <c r="AUV747" s="92"/>
      <c r="AVC747" s="25"/>
      <c r="AVD747" s="5"/>
      <c r="AVE747" s="92"/>
      <c r="AVL747" s="25"/>
      <c r="AVM747" s="5"/>
      <c r="AVN747" s="92"/>
      <c r="AVU747" s="25"/>
      <c r="AVV747" s="5"/>
      <c r="AVW747" s="92"/>
      <c r="AWD747" s="25"/>
      <c r="AWE747" s="5"/>
      <c r="AWF747" s="92"/>
      <c r="AWM747" s="25"/>
      <c r="AWN747" s="5"/>
      <c r="AWO747" s="92"/>
      <c r="AWV747" s="25"/>
      <c r="AWW747" s="5"/>
      <c r="AWX747" s="92"/>
      <c r="AXE747" s="25"/>
      <c r="AXF747" s="5"/>
      <c r="AXG747" s="92"/>
      <c r="AXN747" s="25"/>
      <c r="AXO747" s="5"/>
      <c r="AXP747" s="92"/>
      <c r="AXW747" s="25"/>
      <c r="AXX747" s="5"/>
      <c r="AXY747" s="92"/>
      <c r="AYF747" s="25"/>
      <c r="AYG747" s="5"/>
      <c r="AYH747" s="92"/>
      <c r="AYO747" s="25"/>
      <c r="AYP747" s="5"/>
      <c r="AYQ747" s="92"/>
      <c r="AYX747" s="25"/>
      <c r="AYY747" s="5"/>
      <c r="AYZ747" s="92"/>
      <c r="AZG747" s="25"/>
      <c r="AZH747" s="5"/>
      <c r="AZI747" s="92"/>
      <c r="AZP747" s="25"/>
      <c r="AZQ747" s="5"/>
      <c r="AZR747" s="92"/>
      <c r="AZY747" s="25"/>
      <c r="AZZ747" s="5"/>
      <c r="BAA747" s="92"/>
      <c r="BAH747" s="25"/>
      <c r="BAI747" s="5"/>
      <c r="BAJ747" s="92"/>
      <c r="BAQ747" s="25"/>
      <c r="BAR747" s="5"/>
      <c r="BAS747" s="92"/>
      <c r="BAZ747" s="25"/>
      <c r="BBA747" s="5"/>
      <c r="BBB747" s="92"/>
      <c r="BBI747" s="25"/>
      <c r="BBJ747" s="5"/>
      <c r="BBK747" s="92"/>
      <c r="BBR747" s="25"/>
      <c r="BBS747" s="5"/>
      <c r="BBT747" s="92"/>
      <c r="BCA747" s="25"/>
      <c r="BCB747" s="5"/>
      <c r="BCC747" s="92"/>
      <c r="BCJ747" s="25"/>
      <c r="BCK747" s="5"/>
      <c r="BCL747" s="92"/>
      <c r="BCS747" s="25"/>
      <c r="BCT747" s="5"/>
      <c r="BCU747" s="92"/>
      <c r="BDB747" s="25"/>
      <c r="BDC747" s="5"/>
      <c r="BDD747" s="92"/>
      <c r="BDK747" s="25"/>
      <c r="BDL747" s="5"/>
      <c r="BDM747" s="92"/>
      <c r="BDT747" s="25"/>
      <c r="BDU747" s="5"/>
      <c r="BDV747" s="92"/>
      <c r="BEC747" s="25"/>
      <c r="BED747" s="5"/>
      <c r="BEE747" s="92"/>
      <c r="BEL747" s="25"/>
      <c r="BEM747" s="5"/>
      <c r="BEN747" s="92"/>
      <c r="BEU747" s="25"/>
      <c r="BEV747" s="5"/>
      <c r="BEW747" s="92"/>
      <c r="BFD747" s="25"/>
      <c r="BFE747" s="5"/>
      <c r="BFF747" s="92"/>
      <c r="BFM747" s="25"/>
      <c r="BFN747" s="5"/>
      <c r="BFO747" s="92"/>
      <c r="BFV747" s="25"/>
      <c r="BFW747" s="5"/>
      <c r="BFX747" s="92"/>
      <c r="BGE747" s="25"/>
      <c r="BGF747" s="5"/>
      <c r="BGG747" s="92"/>
      <c r="BGN747" s="25"/>
      <c r="BGO747" s="5"/>
      <c r="BGP747" s="92"/>
      <c r="BGW747" s="25"/>
      <c r="BGX747" s="5"/>
      <c r="BGY747" s="92"/>
      <c r="BHF747" s="25"/>
      <c r="BHG747" s="5"/>
      <c r="BHH747" s="92"/>
      <c r="BHO747" s="25"/>
      <c r="BHP747" s="5"/>
      <c r="BHQ747" s="92"/>
      <c r="BHX747" s="25"/>
      <c r="BHY747" s="5"/>
      <c r="BHZ747" s="92"/>
      <c r="BIG747" s="25"/>
      <c r="BIH747" s="5"/>
      <c r="BII747" s="92"/>
      <c r="BIP747" s="25"/>
      <c r="BIQ747" s="5"/>
      <c r="BIR747" s="92"/>
      <c r="BIY747" s="25"/>
      <c r="BIZ747" s="5"/>
      <c r="BJA747" s="92"/>
      <c r="BJH747" s="25"/>
      <c r="BJI747" s="5"/>
      <c r="BJJ747" s="92"/>
      <c r="BJQ747" s="25"/>
      <c r="BJR747" s="5"/>
      <c r="BJS747" s="92"/>
      <c r="BJZ747" s="25"/>
      <c r="BKA747" s="5"/>
      <c r="BKB747" s="92"/>
      <c r="BKI747" s="25"/>
      <c r="BKJ747" s="5"/>
      <c r="BKK747" s="92"/>
      <c r="BKR747" s="25"/>
      <c r="BKS747" s="5"/>
      <c r="BKT747" s="92"/>
      <c r="BLA747" s="25"/>
      <c r="BLB747" s="5"/>
      <c r="BLC747" s="92"/>
      <c r="BLJ747" s="25"/>
      <c r="BLK747" s="5"/>
      <c r="BLL747" s="92"/>
      <c r="BLS747" s="25"/>
      <c r="BLT747" s="5"/>
      <c r="BLU747" s="92"/>
      <c r="BMB747" s="25"/>
      <c r="BMC747" s="5"/>
      <c r="BMD747" s="92"/>
      <c r="BMK747" s="25"/>
      <c r="BML747" s="5"/>
      <c r="BMM747" s="92"/>
      <c r="BMT747" s="25"/>
      <c r="BMU747" s="5"/>
      <c r="BMV747" s="92"/>
      <c r="BNC747" s="25"/>
      <c r="BND747" s="5"/>
      <c r="BNE747" s="92"/>
      <c r="BNL747" s="25"/>
      <c r="BNM747" s="5"/>
      <c r="BNN747" s="92"/>
      <c r="BNU747" s="25"/>
      <c r="BNV747" s="5"/>
      <c r="BNW747" s="92"/>
      <c r="BOD747" s="25"/>
      <c r="BOE747" s="5"/>
      <c r="BOF747" s="92"/>
      <c r="BOM747" s="25"/>
      <c r="BON747" s="5"/>
      <c r="BOO747" s="92"/>
      <c r="BOV747" s="25"/>
      <c r="BOW747" s="5"/>
      <c r="BOX747" s="92"/>
      <c r="BPE747" s="25"/>
      <c r="BPF747" s="5"/>
      <c r="BPG747" s="92"/>
      <c r="BPN747" s="25"/>
      <c r="BPO747" s="5"/>
      <c r="BPP747" s="92"/>
      <c r="BPW747" s="25"/>
      <c r="BPX747" s="5"/>
      <c r="BPY747" s="92"/>
      <c r="BQF747" s="25"/>
      <c r="BQG747" s="5"/>
      <c r="BQH747" s="92"/>
      <c r="BQO747" s="25"/>
      <c r="BQP747" s="5"/>
      <c r="BQQ747" s="92"/>
      <c r="BQX747" s="25"/>
      <c r="BQY747" s="5"/>
      <c r="BQZ747" s="92"/>
      <c r="BRG747" s="25"/>
      <c r="BRH747" s="5"/>
      <c r="BRI747" s="92"/>
      <c r="BRP747" s="25"/>
      <c r="BRQ747" s="5"/>
      <c r="BRR747" s="92"/>
      <c r="BRY747" s="25"/>
      <c r="BRZ747" s="5"/>
      <c r="BSA747" s="92"/>
      <c r="BSH747" s="25"/>
      <c r="BSI747" s="5"/>
      <c r="BSJ747" s="92"/>
      <c r="BSQ747" s="25"/>
      <c r="BSR747" s="5"/>
      <c r="BSS747" s="92"/>
      <c r="BSZ747" s="25"/>
      <c r="BTA747" s="5"/>
      <c r="BTB747" s="92"/>
      <c r="BTI747" s="25"/>
      <c r="BTJ747" s="5"/>
      <c r="BTK747" s="92"/>
      <c r="BTR747" s="25"/>
      <c r="BTS747" s="5"/>
      <c r="BTT747" s="92"/>
      <c r="BUA747" s="25"/>
      <c r="BUB747" s="5"/>
      <c r="BUC747" s="92"/>
      <c r="BUJ747" s="25"/>
      <c r="BUK747" s="5"/>
      <c r="BUL747" s="92"/>
      <c r="BUS747" s="25"/>
      <c r="BUT747" s="5"/>
      <c r="BUU747" s="92"/>
      <c r="BVB747" s="25"/>
      <c r="BVC747" s="5"/>
      <c r="BVD747" s="92"/>
      <c r="BVK747" s="25"/>
      <c r="BVL747" s="5"/>
      <c r="BVM747" s="92"/>
      <c r="BVT747" s="25"/>
      <c r="BVU747" s="5"/>
      <c r="BVV747" s="92"/>
      <c r="BWC747" s="25"/>
      <c r="BWD747" s="5"/>
      <c r="BWE747" s="92"/>
      <c r="BWL747" s="25"/>
      <c r="BWM747" s="5"/>
      <c r="BWN747" s="92"/>
      <c r="BWU747" s="25"/>
      <c r="BWV747" s="5"/>
      <c r="BWW747" s="92"/>
      <c r="BXD747" s="25"/>
      <c r="BXE747" s="5"/>
      <c r="BXF747" s="92"/>
      <c r="BXM747" s="25"/>
      <c r="BXN747" s="5"/>
      <c r="BXO747" s="92"/>
      <c r="BXV747" s="25"/>
      <c r="BXW747" s="5"/>
      <c r="BXX747" s="92"/>
      <c r="BYE747" s="25"/>
      <c r="BYF747" s="5"/>
      <c r="BYG747" s="92"/>
      <c r="BYN747" s="25"/>
      <c r="BYO747" s="5"/>
      <c r="BYP747" s="92"/>
      <c r="BYW747" s="25"/>
      <c r="BYX747" s="5"/>
      <c r="BYY747" s="92"/>
      <c r="BZF747" s="25"/>
      <c r="BZG747" s="5"/>
      <c r="BZH747" s="92"/>
      <c r="BZO747" s="25"/>
      <c r="BZP747" s="5"/>
      <c r="BZQ747" s="92"/>
      <c r="BZX747" s="25"/>
      <c r="BZY747" s="5"/>
      <c r="BZZ747" s="92"/>
      <c r="CAG747" s="25"/>
      <c r="CAH747" s="5"/>
      <c r="CAI747" s="92"/>
      <c r="CAP747" s="25"/>
      <c r="CAQ747" s="5"/>
      <c r="CAR747" s="92"/>
      <c r="CAY747" s="25"/>
      <c r="CAZ747" s="5"/>
      <c r="CBA747" s="92"/>
      <c r="CBH747" s="25"/>
      <c r="CBI747" s="5"/>
      <c r="CBJ747" s="92"/>
      <c r="CBQ747" s="25"/>
      <c r="CBR747" s="5"/>
      <c r="CBS747" s="92"/>
      <c r="CBZ747" s="25"/>
      <c r="CCA747" s="5"/>
      <c r="CCB747" s="92"/>
      <c r="CCI747" s="25"/>
      <c r="CCJ747" s="5"/>
      <c r="CCK747" s="92"/>
      <c r="CCR747" s="25"/>
      <c r="CCS747" s="5"/>
      <c r="CCT747" s="92"/>
      <c r="CDA747" s="25"/>
      <c r="CDB747" s="5"/>
      <c r="CDC747" s="92"/>
      <c r="CDJ747" s="25"/>
      <c r="CDK747" s="5"/>
      <c r="CDL747" s="92"/>
      <c r="CDS747" s="25"/>
      <c r="CDT747" s="5"/>
      <c r="CDU747" s="92"/>
      <c r="CEB747" s="25"/>
      <c r="CEC747" s="5"/>
      <c r="CED747" s="92"/>
      <c r="CEK747" s="25"/>
      <c r="CEL747" s="5"/>
      <c r="CEM747" s="92"/>
      <c r="CET747" s="25"/>
      <c r="CEU747" s="5"/>
      <c r="CEV747" s="92"/>
      <c r="CFC747" s="25"/>
      <c r="CFD747" s="5"/>
      <c r="CFE747" s="92"/>
      <c r="CFL747" s="25"/>
      <c r="CFM747" s="5"/>
      <c r="CFN747" s="92"/>
      <c r="CFU747" s="25"/>
      <c r="CFV747" s="5"/>
      <c r="CFW747" s="92"/>
      <c r="CGD747" s="25"/>
      <c r="CGE747" s="5"/>
      <c r="CGF747" s="92"/>
      <c r="CGM747" s="25"/>
      <c r="CGN747" s="5"/>
      <c r="CGO747" s="92"/>
      <c r="CGV747" s="25"/>
      <c r="CGW747" s="5"/>
      <c r="CGX747" s="92"/>
      <c r="CHE747" s="25"/>
      <c r="CHF747" s="5"/>
      <c r="CHG747" s="92"/>
      <c r="CHN747" s="25"/>
      <c r="CHO747" s="5"/>
      <c r="CHP747" s="92"/>
      <c r="CHW747" s="25"/>
      <c r="CHX747" s="5"/>
      <c r="CHY747" s="92"/>
      <c r="CIF747" s="25"/>
      <c r="CIG747" s="5"/>
      <c r="CIH747" s="92"/>
      <c r="CIO747" s="25"/>
      <c r="CIP747" s="5"/>
      <c r="CIQ747" s="92"/>
      <c r="CIX747" s="25"/>
      <c r="CIY747" s="5"/>
      <c r="CIZ747" s="92"/>
      <c r="CJG747" s="25"/>
      <c r="CJH747" s="5"/>
      <c r="CJI747" s="92"/>
      <c r="CJP747" s="25"/>
      <c r="CJQ747" s="5"/>
      <c r="CJR747" s="92"/>
      <c r="CJY747" s="25"/>
      <c r="CJZ747" s="5"/>
      <c r="CKA747" s="92"/>
      <c r="CKH747" s="25"/>
      <c r="CKI747" s="5"/>
      <c r="CKJ747" s="92"/>
      <c r="CKQ747" s="25"/>
      <c r="CKR747" s="5"/>
      <c r="CKS747" s="92"/>
      <c r="CKZ747" s="25"/>
      <c r="CLA747" s="5"/>
      <c r="CLB747" s="92"/>
      <c r="CLI747" s="25"/>
      <c r="CLJ747" s="5"/>
      <c r="CLK747" s="92"/>
      <c r="CLR747" s="25"/>
      <c r="CLS747" s="5"/>
      <c r="CLT747" s="92"/>
      <c r="CMA747" s="25"/>
      <c r="CMB747" s="5"/>
      <c r="CMC747" s="92"/>
      <c r="CMJ747" s="25"/>
      <c r="CMK747" s="5"/>
      <c r="CML747" s="92"/>
      <c r="CMS747" s="25"/>
      <c r="CMT747" s="5"/>
      <c r="CMU747" s="92"/>
      <c r="CNB747" s="25"/>
      <c r="CNC747" s="5"/>
      <c r="CND747" s="92"/>
      <c r="CNK747" s="25"/>
      <c r="CNL747" s="5"/>
      <c r="CNM747" s="92"/>
      <c r="CNT747" s="25"/>
      <c r="CNU747" s="5"/>
      <c r="CNV747" s="92"/>
      <c r="COC747" s="25"/>
      <c r="COD747" s="5"/>
      <c r="COE747" s="92"/>
      <c r="COL747" s="25"/>
      <c r="COM747" s="5"/>
      <c r="CON747" s="92"/>
      <c r="COU747" s="25"/>
      <c r="COV747" s="5"/>
      <c r="COW747" s="92"/>
      <c r="CPD747" s="25"/>
      <c r="CPE747" s="5"/>
      <c r="CPF747" s="92"/>
      <c r="CPM747" s="25"/>
      <c r="CPN747" s="5"/>
      <c r="CPO747" s="92"/>
      <c r="CPV747" s="25"/>
      <c r="CPW747" s="5"/>
      <c r="CPX747" s="92"/>
      <c r="CQE747" s="25"/>
      <c r="CQF747" s="5"/>
      <c r="CQG747" s="92"/>
      <c r="CQN747" s="25"/>
      <c r="CQO747" s="5"/>
      <c r="CQP747" s="92"/>
      <c r="CQW747" s="25"/>
      <c r="CQX747" s="5"/>
      <c r="CQY747" s="92"/>
      <c r="CRF747" s="25"/>
      <c r="CRG747" s="5"/>
      <c r="CRH747" s="92"/>
      <c r="CRO747" s="25"/>
      <c r="CRP747" s="5"/>
      <c r="CRQ747" s="92"/>
      <c r="CRX747" s="25"/>
      <c r="CRY747" s="5"/>
      <c r="CRZ747" s="92"/>
      <c r="CSG747" s="25"/>
      <c r="CSH747" s="5"/>
      <c r="CSI747" s="92"/>
      <c r="CSP747" s="25"/>
      <c r="CSQ747" s="5"/>
      <c r="CSR747" s="92"/>
      <c r="CSY747" s="25"/>
      <c r="CSZ747" s="5"/>
      <c r="CTA747" s="92"/>
      <c r="CTH747" s="25"/>
      <c r="CTI747" s="5"/>
      <c r="CTJ747" s="92"/>
      <c r="CTQ747" s="25"/>
      <c r="CTR747" s="5"/>
      <c r="CTS747" s="92"/>
      <c r="CTZ747" s="25"/>
      <c r="CUA747" s="5"/>
      <c r="CUB747" s="92"/>
      <c r="CUI747" s="25"/>
      <c r="CUJ747" s="5"/>
      <c r="CUK747" s="92"/>
      <c r="CUR747" s="25"/>
      <c r="CUS747" s="5"/>
      <c r="CUT747" s="92"/>
      <c r="CVA747" s="25"/>
      <c r="CVB747" s="5"/>
      <c r="CVC747" s="92"/>
      <c r="CVJ747" s="25"/>
      <c r="CVK747" s="5"/>
      <c r="CVL747" s="92"/>
      <c r="CVS747" s="25"/>
      <c r="CVT747" s="5"/>
      <c r="CVU747" s="92"/>
      <c r="CWB747" s="25"/>
      <c r="CWC747" s="5"/>
      <c r="CWD747" s="92"/>
      <c r="CWK747" s="25"/>
      <c r="CWL747" s="5"/>
      <c r="CWM747" s="92"/>
      <c r="CWT747" s="25"/>
      <c r="CWU747" s="5"/>
      <c r="CWV747" s="92"/>
      <c r="CXC747" s="25"/>
      <c r="CXD747" s="5"/>
      <c r="CXE747" s="92"/>
      <c r="CXL747" s="25"/>
      <c r="CXM747" s="5"/>
      <c r="CXN747" s="92"/>
      <c r="CXU747" s="25"/>
      <c r="CXV747" s="5"/>
      <c r="CXW747" s="92"/>
      <c r="CYD747" s="25"/>
      <c r="CYE747" s="5"/>
      <c r="CYF747" s="92"/>
      <c r="CYM747" s="25"/>
      <c r="CYN747" s="5"/>
      <c r="CYO747" s="92"/>
      <c r="CYV747" s="25"/>
      <c r="CYW747" s="5"/>
      <c r="CYX747" s="92"/>
      <c r="CZE747" s="25"/>
      <c r="CZF747" s="5"/>
      <c r="CZG747" s="92"/>
      <c r="CZN747" s="25"/>
      <c r="CZO747" s="5"/>
      <c r="CZP747" s="92"/>
      <c r="CZW747" s="25"/>
      <c r="CZX747" s="5"/>
      <c r="CZY747" s="92"/>
      <c r="DAF747" s="25"/>
      <c r="DAG747" s="5"/>
      <c r="DAH747" s="92"/>
      <c r="DAO747" s="25"/>
      <c r="DAP747" s="5"/>
      <c r="DAQ747" s="92"/>
      <c r="DAX747" s="25"/>
      <c r="DAY747" s="5"/>
      <c r="DAZ747" s="92"/>
      <c r="DBG747" s="25"/>
      <c r="DBH747" s="5"/>
      <c r="DBI747" s="92"/>
      <c r="DBP747" s="25"/>
      <c r="DBQ747" s="5"/>
      <c r="DBR747" s="92"/>
      <c r="DBY747" s="25"/>
      <c r="DBZ747" s="5"/>
      <c r="DCA747" s="92"/>
      <c r="DCH747" s="25"/>
      <c r="DCI747" s="5"/>
      <c r="DCJ747" s="92"/>
      <c r="DCQ747" s="25"/>
      <c r="DCR747" s="5"/>
      <c r="DCS747" s="92"/>
      <c r="DCZ747" s="25"/>
      <c r="DDA747" s="5"/>
      <c r="DDB747" s="92"/>
      <c r="DDI747" s="25"/>
      <c r="DDJ747" s="5"/>
      <c r="DDK747" s="92"/>
      <c r="DDR747" s="25"/>
      <c r="DDS747" s="5"/>
      <c r="DDT747" s="92"/>
      <c r="DEA747" s="25"/>
      <c r="DEB747" s="5"/>
      <c r="DEC747" s="92"/>
      <c r="DEJ747" s="25"/>
      <c r="DEK747" s="5"/>
      <c r="DEL747" s="92"/>
      <c r="DES747" s="25"/>
      <c r="DET747" s="5"/>
      <c r="DEU747" s="92"/>
      <c r="DFB747" s="25"/>
      <c r="DFC747" s="5"/>
      <c r="DFD747" s="92"/>
      <c r="DFK747" s="25"/>
      <c r="DFL747" s="5"/>
      <c r="DFM747" s="92"/>
      <c r="DFT747" s="25"/>
      <c r="DFU747" s="5"/>
      <c r="DFV747" s="92"/>
      <c r="DGC747" s="25"/>
      <c r="DGD747" s="5"/>
      <c r="DGE747" s="92"/>
      <c r="DGL747" s="25"/>
      <c r="DGM747" s="5"/>
      <c r="DGN747" s="92"/>
      <c r="DGU747" s="25"/>
      <c r="DGV747" s="5"/>
      <c r="DGW747" s="92"/>
      <c r="DHD747" s="25"/>
      <c r="DHE747" s="5"/>
      <c r="DHF747" s="92"/>
      <c r="DHM747" s="25"/>
      <c r="DHN747" s="5"/>
      <c r="DHO747" s="92"/>
      <c r="DHV747" s="25"/>
      <c r="DHW747" s="5"/>
      <c r="DHX747" s="92"/>
      <c r="DIE747" s="25"/>
      <c r="DIF747" s="5"/>
      <c r="DIG747" s="92"/>
      <c r="DIN747" s="25"/>
      <c r="DIO747" s="5"/>
      <c r="DIP747" s="92"/>
      <c r="DIW747" s="25"/>
      <c r="DIX747" s="5"/>
      <c r="DIY747" s="92"/>
      <c r="DJF747" s="25"/>
      <c r="DJG747" s="5"/>
      <c r="DJH747" s="92"/>
      <c r="DJO747" s="25"/>
      <c r="DJP747" s="5"/>
      <c r="DJQ747" s="92"/>
      <c r="DJX747" s="25"/>
      <c r="DJY747" s="5"/>
      <c r="DJZ747" s="92"/>
      <c r="DKG747" s="25"/>
      <c r="DKH747" s="5"/>
      <c r="DKI747" s="92"/>
      <c r="DKP747" s="25"/>
      <c r="DKQ747" s="5"/>
      <c r="DKR747" s="92"/>
      <c r="DKY747" s="25"/>
      <c r="DKZ747" s="5"/>
      <c r="DLA747" s="92"/>
      <c r="DLH747" s="25"/>
      <c r="DLI747" s="5"/>
      <c r="DLJ747" s="92"/>
      <c r="DLQ747" s="25"/>
      <c r="DLR747" s="5"/>
      <c r="DLS747" s="92"/>
      <c r="DLZ747" s="25"/>
      <c r="DMA747" s="5"/>
      <c r="DMB747" s="92"/>
      <c r="DMI747" s="25"/>
      <c r="DMJ747" s="5"/>
      <c r="DMK747" s="92"/>
      <c r="DMR747" s="25"/>
      <c r="DMS747" s="5"/>
      <c r="DMT747" s="92"/>
      <c r="DNA747" s="25"/>
      <c r="DNB747" s="5"/>
      <c r="DNC747" s="92"/>
      <c r="DNJ747" s="25"/>
      <c r="DNK747" s="5"/>
      <c r="DNL747" s="92"/>
      <c r="DNS747" s="25"/>
      <c r="DNT747" s="5"/>
      <c r="DNU747" s="92"/>
      <c r="DOB747" s="25"/>
      <c r="DOC747" s="5"/>
      <c r="DOD747" s="92"/>
      <c r="DOK747" s="25"/>
      <c r="DOL747" s="5"/>
      <c r="DOM747" s="92"/>
      <c r="DOT747" s="25"/>
      <c r="DOU747" s="5"/>
      <c r="DOV747" s="92"/>
      <c r="DPC747" s="25"/>
      <c r="DPD747" s="5"/>
      <c r="DPE747" s="92"/>
      <c r="DPL747" s="25"/>
      <c r="DPM747" s="5"/>
      <c r="DPN747" s="92"/>
      <c r="DPU747" s="25"/>
      <c r="DPV747" s="5"/>
      <c r="DPW747" s="92"/>
      <c r="DQD747" s="25"/>
      <c r="DQE747" s="5"/>
      <c r="DQF747" s="92"/>
      <c r="DQM747" s="25"/>
      <c r="DQN747" s="5"/>
      <c r="DQO747" s="92"/>
      <c r="DQV747" s="25"/>
      <c r="DQW747" s="5"/>
      <c r="DQX747" s="92"/>
      <c r="DRE747" s="25"/>
      <c r="DRF747" s="5"/>
      <c r="DRG747" s="92"/>
      <c r="DRN747" s="25"/>
      <c r="DRO747" s="5"/>
      <c r="DRP747" s="92"/>
      <c r="DRW747" s="25"/>
      <c r="DRX747" s="5"/>
      <c r="DRY747" s="92"/>
      <c r="DSF747" s="25"/>
      <c r="DSG747" s="5"/>
      <c r="DSH747" s="92"/>
      <c r="DSO747" s="25"/>
      <c r="DSP747" s="5"/>
      <c r="DSQ747" s="92"/>
      <c r="DSX747" s="25"/>
      <c r="DSY747" s="5"/>
      <c r="DSZ747" s="92"/>
      <c r="DTG747" s="25"/>
      <c r="DTH747" s="5"/>
      <c r="DTI747" s="92"/>
      <c r="DTP747" s="25"/>
      <c r="DTQ747" s="5"/>
      <c r="DTR747" s="92"/>
      <c r="DTY747" s="25"/>
      <c r="DTZ747" s="5"/>
      <c r="DUA747" s="92"/>
      <c r="DUH747" s="25"/>
      <c r="DUI747" s="5"/>
      <c r="DUJ747" s="92"/>
      <c r="DUQ747" s="25"/>
      <c r="DUR747" s="5"/>
      <c r="DUS747" s="92"/>
      <c r="DUZ747" s="25"/>
      <c r="DVA747" s="5"/>
      <c r="DVB747" s="92"/>
      <c r="DVI747" s="25"/>
      <c r="DVJ747" s="5"/>
      <c r="DVK747" s="92"/>
      <c r="DVR747" s="25"/>
      <c r="DVS747" s="5"/>
      <c r="DVT747" s="92"/>
      <c r="DWA747" s="25"/>
      <c r="DWB747" s="5"/>
      <c r="DWC747" s="92"/>
      <c r="DWJ747" s="25"/>
      <c r="DWK747" s="5"/>
      <c r="DWL747" s="92"/>
      <c r="DWS747" s="25"/>
      <c r="DWT747" s="5"/>
      <c r="DWU747" s="92"/>
      <c r="DXB747" s="25"/>
      <c r="DXC747" s="5"/>
      <c r="DXD747" s="92"/>
      <c r="DXK747" s="25"/>
      <c r="DXL747" s="5"/>
      <c r="DXM747" s="92"/>
      <c r="DXT747" s="25"/>
      <c r="DXU747" s="5"/>
      <c r="DXV747" s="92"/>
      <c r="DYC747" s="25"/>
      <c r="DYD747" s="5"/>
      <c r="DYE747" s="92"/>
      <c r="DYL747" s="25"/>
      <c r="DYM747" s="5"/>
      <c r="DYN747" s="92"/>
      <c r="DYU747" s="25"/>
      <c r="DYV747" s="5"/>
      <c r="DYW747" s="92"/>
      <c r="DZD747" s="25"/>
      <c r="DZE747" s="5"/>
      <c r="DZF747" s="92"/>
      <c r="DZM747" s="25"/>
      <c r="DZN747" s="5"/>
      <c r="DZO747" s="92"/>
      <c r="DZV747" s="25"/>
      <c r="DZW747" s="5"/>
      <c r="DZX747" s="92"/>
      <c r="EAE747" s="25"/>
      <c r="EAF747" s="5"/>
      <c r="EAG747" s="92"/>
      <c r="EAN747" s="25"/>
      <c r="EAO747" s="5"/>
      <c r="EAP747" s="92"/>
      <c r="EAW747" s="25"/>
      <c r="EAX747" s="5"/>
      <c r="EAY747" s="92"/>
      <c r="EBF747" s="25"/>
      <c r="EBG747" s="5"/>
      <c r="EBH747" s="92"/>
      <c r="EBO747" s="25"/>
      <c r="EBP747" s="5"/>
      <c r="EBQ747" s="92"/>
      <c r="EBX747" s="25"/>
      <c r="EBY747" s="5"/>
      <c r="EBZ747" s="92"/>
      <c r="ECG747" s="25"/>
      <c r="ECH747" s="5"/>
      <c r="ECI747" s="92"/>
      <c r="ECP747" s="25"/>
      <c r="ECQ747" s="5"/>
      <c r="ECR747" s="92"/>
      <c r="ECY747" s="25"/>
      <c r="ECZ747" s="5"/>
      <c r="EDA747" s="92"/>
      <c r="EDH747" s="25"/>
      <c r="EDI747" s="5"/>
      <c r="EDJ747" s="92"/>
      <c r="EDQ747" s="25"/>
      <c r="EDR747" s="5"/>
      <c r="EDS747" s="92"/>
      <c r="EDZ747" s="25"/>
      <c r="EEA747" s="5"/>
      <c r="EEB747" s="92"/>
      <c r="EEI747" s="25"/>
      <c r="EEJ747" s="5"/>
      <c r="EEK747" s="92"/>
      <c r="EER747" s="25"/>
      <c r="EES747" s="5"/>
      <c r="EET747" s="92"/>
      <c r="EFA747" s="25"/>
      <c r="EFB747" s="5"/>
      <c r="EFC747" s="92"/>
      <c r="EFJ747" s="25"/>
      <c r="EFK747" s="5"/>
      <c r="EFL747" s="92"/>
      <c r="EFS747" s="25"/>
      <c r="EFT747" s="5"/>
      <c r="EFU747" s="92"/>
      <c r="EGB747" s="25"/>
      <c r="EGC747" s="5"/>
      <c r="EGD747" s="92"/>
      <c r="EGK747" s="25"/>
      <c r="EGL747" s="5"/>
      <c r="EGM747" s="92"/>
      <c r="EGT747" s="25"/>
      <c r="EGU747" s="5"/>
      <c r="EGV747" s="92"/>
      <c r="EHC747" s="25"/>
      <c r="EHD747" s="5"/>
      <c r="EHE747" s="92"/>
      <c r="EHL747" s="25"/>
      <c r="EHM747" s="5"/>
      <c r="EHN747" s="92"/>
      <c r="EHU747" s="25"/>
      <c r="EHV747" s="5"/>
      <c r="EHW747" s="92"/>
      <c r="EID747" s="25"/>
      <c r="EIE747" s="5"/>
      <c r="EIF747" s="92"/>
      <c r="EIM747" s="25"/>
      <c r="EIN747" s="5"/>
      <c r="EIO747" s="92"/>
      <c r="EIV747" s="25"/>
      <c r="EIW747" s="5"/>
      <c r="EIX747" s="92"/>
      <c r="EJE747" s="25"/>
      <c r="EJF747" s="5"/>
      <c r="EJG747" s="92"/>
      <c r="EJN747" s="25"/>
      <c r="EJO747" s="5"/>
      <c r="EJP747" s="92"/>
      <c r="EJW747" s="25"/>
      <c r="EJX747" s="5"/>
      <c r="EJY747" s="92"/>
      <c r="EKF747" s="25"/>
      <c r="EKG747" s="5"/>
      <c r="EKH747" s="92"/>
      <c r="EKO747" s="25"/>
      <c r="EKP747" s="5"/>
      <c r="EKQ747" s="92"/>
      <c r="EKX747" s="25"/>
      <c r="EKY747" s="5"/>
      <c r="EKZ747" s="92"/>
      <c r="ELG747" s="25"/>
      <c r="ELH747" s="5"/>
      <c r="ELI747" s="92"/>
      <c r="ELP747" s="25"/>
      <c r="ELQ747" s="5"/>
      <c r="ELR747" s="92"/>
      <c r="ELY747" s="25"/>
      <c r="ELZ747" s="5"/>
      <c r="EMA747" s="92"/>
      <c r="EMH747" s="25"/>
      <c r="EMI747" s="5"/>
      <c r="EMJ747" s="92"/>
      <c r="EMQ747" s="25"/>
      <c r="EMR747" s="5"/>
      <c r="EMS747" s="92"/>
      <c r="EMZ747" s="25"/>
      <c r="ENA747" s="5"/>
      <c r="ENB747" s="92"/>
      <c r="ENI747" s="25"/>
      <c r="ENJ747" s="5"/>
      <c r="ENK747" s="92"/>
      <c r="ENR747" s="25"/>
      <c r="ENS747" s="5"/>
      <c r="ENT747" s="92"/>
      <c r="EOA747" s="25"/>
      <c r="EOB747" s="5"/>
      <c r="EOC747" s="92"/>
      <c r="EOJ747" s="25"/>
      <c r="EOK747" s="5"/>
      <c r="EOL747" s="92"/>
      <c r="EOS747" s="25"/>
      <c r="EOT747" s="5"/>
      <c r="EOU747" s="92"/>
      <c r="EPB747" s="25"/>
      <c r="EPC747" s="5"/>
      <c r="EPD747" s="92"/>
      <c r="EPK747" s="25"/>
      <c r="EPL747" s="5"/>
      <c r="EPM747" s="92"/>
      <c r="EPT747" s="25"/>
      <c r="EPU747" s="5"/>
      <c r="EPV747" s="92"/>
      <c r="EQC747" s="25"/>
      <c r="EQD747" s="5"/>
      <c r="EQE747" s="92"/>
      <c r="EQL747" s="25"/>
      <c r="EQM747" s="5"/>
      <c r="EQN747" s="92"/>
      <c r="EQU747" s="25"/>
      <c r="EQV747" s="5"/>
      <c r="EQW747" s="92"/>
      <c r="ERD747" s="25"/>
      <c r="ERE747" s="5"/>
      <c r="ERF747" s="92"/>
      <c r="ERM747" s="25"/>
      <c r="ERN747" s="5"/>
      <c r="ERO747" s="92"/>
      <c r="ERV747" s="25"/>
      <c r="ERW747" s="5"/>
      <c r="ERX747" s="92"/>
      <c r="ESE747" s="25"/>
      <c r="ESF747" s="5"/>
      <c r="ESG747" s="92"/>
      <c r="ESN747" s="25"/>
      <c r="ESO747" s="5"/>
      <c r="ESP747" s="92"/>
      <c r="ESW747" s="25"/>
      <c r="ESX747" s="5"/>
      <c r="ESY747" s="92"/>
      <c r="ETF747" s="25"/>
      <c r="ETG747" s="5"/>
      <c r="ETH747" s="92"/>
      <c r="ETO747" s="25"/>
      <c r="ETP747" s="5"/>
      <c r="ETQ747" s="92"/>
      <c r="ETX747" s="25"/>
      <c r="ETY747" s="5"/>
      <c r="ETZ747" s="92"/>
      <c r="EUG747" s="25"/>
      <c r="EUH747" s="5"/>
      <c r="EUI747" s="92"/>
      <c r="EUP747" s="25"/>
      <c r="EUQ747" s="5"/>
      <c r="EUR747" s="92"/>
      <c r="EUY747" s="25"/>
      <c r="EUZ747" s="5"/>
      <c r="EVA747" s="92"/>
      <c r="EVH747" s="25"/>
      <c r="EVI747" s="5"/>
      <c r="EVJ747" s="92"/>
      <c r="EVQ747" s="25"/>
      <c r="EVR747" s="5"/>
      <c r="EVS747" s="92"/>
      <c r="EVZ747" s="25"/>
      <c r="EWA747" s="5"/>
      <c r="EWB747" s="92"/>
      <c r="EWI747" s="25"/>
      <c r="EWJ747" s="5"/>
      <c r="EWK747" s="92"/>
      <c r="EWR747" s="25"/>
      <c r="EWS747" s="5"/>
      <c r="EWT747" s="92"/>
      <c r="EXA747" s="25"/>
      <c r="EXB747" s="5"/>
      <c r="EXC747" s="92"/>
      <c r="EXJ747" s="25"/>
      <c r="EXK747" s="5"/>
      <c r="EXL747" s="92"/>
      <c r="EXS747" s="25"/>
      <c r="EXT747" s="5"/>
      <c r="EXU747" s="92"/>
      <c r="EYB747" s="25"/>
      <c r="EYC747" s="5"/>
      <c r="EYD747" s="92"/>
      <c r="EYK747" s="25"/>
      <c r="EYL747" s="5"/>
      <c r="EYM747" s="92"/>
      <c r="EYT747" s="25"/>
      <c r="EYU747" s="5"/>
      <c r="EYV747" s="92"/>
      <c r="EZC747" s="25"/>
      <c r="EZD747" s="5"/>
      <c r="EZE747" s="92"/>
      <c r="EZL747" s="25"/>
      <c r="EZM747" s="5"/>
      <c r="EZN747" s="92"/>
      <c r="EZU747" s="25"/>
      <c r="EZV747" s="5"/>
      <c r="EZW747" s="92"/>
      <c r="FAD747" s="25"/>
      <c r="FAE747" s="5"/>
      <c r="FAF747" s="92"/>
      <c r="FAM747" s="25"/>
      <c r="FAN747" s="5"/>
      <c r="FAO747" s="92"/>
      <c r="FAV747" s="25"/>
      <c r="FAW747" s="5"/>
      <c r="FAX747" s="92"/>
      <c r="FBE747" s="25"/>
      <c r="FBF747" s="5"/>
      <c r="FBG747" s="92"/>
      <c r="FBN747" s="25"/>
      <c r="FBO747" s="5"/>
      <c r="FBP747" s="92"/>
      <c r="FBW747" s="25"/>
      <c r="FBX747" s="5"/>
      <c r="FBY747" s="92"/>
      <c r="FCF747" s="25"/>
      <c r="FCG747" s="5"/>
      <c r="FCH747" s="92"/>
      <c r="FCO747" s="25"/>
      <c r="FCP747" s="5"/>
      <c r="FCQ747" s="92"/>
      <c r="FCX747" s="25"/>
      <c r="FCY747" s="5"/>
      <c r="FCZ747" s="92"/>
      <c r="FDG747" s="25"/>
      <c r="FDH747" s="5"/>
      <c r="FDI747" s="92"/>
      <c r="FDP747" s="25"/>
      <c r="FDQ747" s="5"/>
      <c r="FDR747" s="92"/>
      <c r="FDY747" s="25"/>
      <c r="FDZ747" s="5"/>
      <c r="FEA747" s="92"/>
      <c r="FEH747" s="25"/>
      <c r="FEI747" s="5"/>
      <c r="FEJ747" s="92"/>
      <c r="FEQ747" s="25"/>
      <c r="FER747" s="5"/>
      <c r="FES747" s="92"/>
      <c r="FEZ747" s="25"/>
      <c r="FFA747" s="5"/>
      <c r="FFB747" s="92"/>
      <c r="FFI747" s="25"/>
      <c r="FFJ747" s="5"/>
      <c r="FFK747" s="92"/>
      <c r="FFR747" s="25"/>
      <c r="FFS747" s="5"/>
      <c r="FFT747" s="92"/>
      <c r="FGA747" s="25"/>
      <c r="FGB747" s="5"/>
      <c r="FGC747" s="92"/>
      <c r="FGJ747" s="25"/>
      <c r="FGK747" s="5"/>
      <c r="FGL747" s="92"/>
      <c r="FGS747" s="25"/>
      <c r="FGT747" s="5"/>
      <c r="FGU747" s="92"/>
      <c r="FHB747" s="25"/>
      <c r="FHC747" s="5"/>
      <c r="FHD747" s="92"/>
      <c r="FHK747" s="25"/>
      <c r="FHL747" s="5"/>
      <c r="FHM747" s="92"/>
      <c r="FHT747" s="25"/>
      <c r="FHU747" s="5"/>
      <c r="FHV747" s="92"/>
      <c r="FIC747" s="25"/>
      <c r="FID747" s="5"/>
      <c r="FIE747" s="92"/>
      <c r="FIL747" s="25"/>
      <c r="FIM747" s="5"/>
      <c r="FIN747" s="92"/>
      <c r="FIU747" s="25"/>
      <c r="FIV747" s="5"/>
      <c r="FIW747" s="92"/>
      <c r="FJD747" s="25"/>
      <c r="FJE747" s="5"/>
      <c r="FJF747" s="92"/>
      <c r="FJM747" s="25"/>
      <c r="FJN747" s="5"/>
      <c r="FJO747" s="92"/>
      <c r="FJV747" s="25"/>
      <c r="FJW747" s="5"/>
      <c r="FJX747" s="92"/>
      <c r="FKE747" s="25"/>
      <c r="FKF747" s="5"/>
      <c r="FKG747" s="92"/>
      <c r="FKN747" s="25"/>
      <c r="FKO747" s="5"/>
      <c r="FKP747" s="92"/>
      <c r="FKW747" s="25"/>
      <c r="FKX747" s="5"/>
      <c r="FKY747" s="92"/>
      <c r="FLF747" s="25"/>
      <c r="FLG747" s="5"/>
      <c r="FLH747" s="92"/>
      <c r="FLO747" s="25"/>
      <c r="FLP747" s="5"/>
      <c r="FLQ747" s="92"/>
      <c r="FLX747" s="25"/>
      <c r="FLY747" s="5"/>
      <c r="FLZ747" s="92"/>
      <c r="FMG747" s="25"/>
      <c r="FMH747" s="5"/>
      <c r="FMI747" s="92"/>
      <c r="FMP747" s="25"/>
      <c r="FMQ747" s="5"/>
      <c r="FMR747" s="92"/>
      <c r="FMY747" s="25"/>
      <c r="FMZ747" s="5"/>
      <c r="FNA747" s="92"/>
      <c r="FNH747" s="25"/>
      <c r="FNI747" s="5"/>
      <c r="FNJ747" s="92"/>
      <c r="FNQ747" s="25"/>
      <c r="FNR747" s="5"/>
      <c r="FNS747" s="92"/>
      <c r="FNZ747" s="25"/>
      <c r="FOA747" s="5"/>
      <c r="FOB747" s="92"/>
      <c r="FOI747" s="25"/>
      <c r="FOJ747" s="5"/>
      <c r="FOK747" s="92"/>
      <c r="FOR747" s="25"/>
      <c r="FOS747" s="5"/>
      <c r="FOT747" s="92"/>
      <c r="FPA747" s="25"/>
      <c r="FPB747" s="5"/>
      <c r="FPC747" s="92"/>
      <c r="FPJ747" s="25"/>
      <c r="FPK747" s="5"/>
      <c r="FPL747" s="92"/>
      <c r="FPS747" s="25"/>
      <c r="FPT747" s="5"/>
      <c r="FPU747" s="92"/>
      <c r="FQB747" s="25"/>
      <c r="FQC747" s="5"/>
      <c r="FQD747" s="92"/>
      <c r="FQK747" s="25"/>
      <c r="FQL747" s="5"/>
      <c r="FQM747" s="92"/>
      <c r="FQT747" s="25"/>
      <c r="FQU747" s="5"/>
      <c r="FQV747" s="92"/>
      <c r="FRC747" s="25"/>
      <c r="FRD747" s="5"/>
      <c r="FRE747" s="92"/>
      <c r="FRL747" s="25"/>
      <c r="FRM747" s="5"/>
      <c r="FRN747" s="92"/>
      <c r="FRU747" s="25"/>
      <c r="FRV747" s="5"/>
      <c r="FRW747" s="92"/>
      <c r="FSD747" s="25"/>
      <c r="FSE747" s="5"/>
      <c r="FSF747" s="92"/>
      <c r="FSM747" s="25"/>
      <c r="FSN747" s="5"/>
      <c r="FSO747" s="92"/>
      <c r="FSV747" s="25"/>
      <c r="FSW747" s="5"/>
      <c r="FSX747" s="92"/>
      <c r="FTE747" s="25"/>
      <c r="FTF747" s="5"/>
      <c r="FTG747" s="92"/>
      <c r="FTN747" s="25"/>
      <c r="FTO747" s="5"/>
      <c r="FTP747" s="92"/>
      <c r="FTW747" s="25"/>
      <c r="FTX747" s="5"/>
      <c r="FTY747" s="92"/>
      <c r="FUF747" s="25"/>
      <c r="FUG747" s="5"/>
      <c r="FUH747" s="92"/>
      <c r="FUO747" s="25"/>
      <c r="FUP747" s="5"/>
      <c r="FUQ747" s="92"/>
      <c r="FUX747" s="25"/>
      <c r="FUY747" s="5"/>
      <c r="FUZ747" s="92"/>
      <c r="FVG747" s="25"/>
      <c r="FVH747" s="5"/>
      <c r="FVI747" s="92"/>
      <c r="FVP747" s="25"/>
      <c r="FVQ747" s="5"/>
      <c r="FVR747" s="92"/>
      <c r="FVY747" s="25"/>
      <c r="FVZ747" s="5"/>
      <c r="FWA747" s="92"/>
      <c r="FWH747" s="25"/>
      <c r="FWI747" s="5"/>
      <c r="FWJ747" s="92"/>
      <c r="FWQ747" s="25"/>
      <c r="FWR747" s="5"/>
      <c r="FWS747" s="92"/>
      <c r="FWZ747" s="25"/>
      <c r="FXA747" s="5"/>
      <c r="FXB747" s="92"/>
      <c r="FXI747" s="25"/>
      <c r="FXJ747" s="5"/>
      <c r="FXK747" s="92"/>
      <c r="FXR747" s="25"/>
      <c r="FXS747" s="5"/>
      <c r="FXT747" s="92"/>
      <c r="FYA747" s="25"/>
      <c r="FYB747" s="5"/>
      <c r="FYC747" s="92"/>
      <c r="FYJ747" s="25"/>
      <c r="FYK747" s="5"/>
      <c r="FYL747" s="92"/>
      <c r="FYS747" s="25"/>
      <c r="FYT747" s="5"/>
      <c r="FYU747" s="92"/>
      <c r="FZB747" s="25"/>
      <c r="FZC747" s="5"/>
      <c r="FZD747" s="92"/>
      <c r="FZK747" s="25"/>
      <c r="FZL747" s="5"/>
      <c r="FZM747" s="92"/>
      <c r="FZT747" s="25"/>
      <c r="FZU747" s="5"/>
      <c r="FZV747" s="92"/>
      <c r="GAC747" s="25"/>
      <c r="GAD747" s="5"/>
      <c r="GAE747" s="92"/>
      <c r="GAL747" s="25"/>
      <c r="GAM747" s="5"/>
      <c r="GAN747" s="92"/>
      <c r="GAU747" s="25"/>
      <c r="GAV747" s="5"/>
      <c r="GAW747" s="92"/>
      <c r="GBD747" s="25"/>
      <c r="GBE747" s="5"/>
      <c r="GBF747" s="92"/>
      <c r="GBM747" s="25"/>
      <c r="GBN747" s="5"/>
      <c r="GBO747" s="92"/>
      <c r="GBV747" s="25"/>
      <c r="GBW747" s="5"/>
      <c r="GBX747" s="92"/>
      <c r="GCE747" s="25"/>
      <c r="GCF747" s="5"/>
      <c r="GCG747" s="92"/>
      <c r="GCN747" s="25"/>
      <c r="GCO747" s="5"/>
      <c r="GCP747" s="92"/>
      <c r="GCW747" s="25"/>
      <c r="GCX747" s="5"/>
      <c r="GCY747" s="92"/>
      <c r="GDF747" s="25"/>
      <c r="GDG747" s="5"/>
      <c r="GDH747" s="92"/>
      <c r="GDO747" s="25"/>
      <c r="GDP747" s="5"/>
      <c r="GDQ747" s="92"/>
      <c r="GDX747" s="25"/>
      <c r="GDY747" s="5"/>
      <c r="GDZ747" s="92"/>
      <c r="GEG747" s="25"/>
      <c r="GEH747" s="5"/>
      <c r="GEI747" s="92"/>
      <c r="GEP747" s="25"/>
      <c r="GEQ747" s="5"/>
      <c r="GER747" s="92"/>
      <c r="GEY747" s="25"/>
      <c r="GEZ747" s="5"/>
      <c r="GFA747" s="92"/>
      <c r="GFH747" s="25"/>
      <c r="GFI747" s="5"/>
      <c r="GFJ747" s="92"/>
      <c r="GFQ747" s="25"/>
      <c r="GFR747" s="5"/>
      <c r="GFS747" s="92"/>
      <c r="GFZ747" s="25"/>
      <c r="GGA747" s="5"/>
      <c r="GGB747" s="92"/>
      <c r="GGI747" s="25"/>
      <c r="GGJ747" s="5"/>
      <c r="GGK747" s="92"/>
      <c r="GGR747" s="25"/>
      <c r="GGS747" s="5"/>
      <c r="GGT747" s="92"/>
      <c r="GHA747" s="25"/>
      <c r="GHB747" s="5"/>
      <c r="GHC747" s="92"/>
      <c r="GHJ747" s="25"/>
      <c r="GHK747" s="5"/>
      <c r="GHL747" s="92"/>
      <c r="GHS747" s="25"/>
      <c r="GHT747" s="5"/>
      <c r="GHU747" s="92"/>
      <c r="GIB747" s="25"/>
      <c r="GIC747" s="5"/>
      <c r="GID747" s="92"/>
      <c r="GIK747" s="25"/>
      <c r="GIL747" s="5"/>
      <c r="GIM747" s="92"/>
      <c r="GIT747" s="25"/>
      <c r="GIU747" s="5"/>
      <c r="GIV747" s="92"/>
      <c r="GJC747" s="25"/>
      <c r="GJD747" s="5"/>
      <c r="GJE747" s="92"/>
      <c r="GJL747" s="25"/>
      <c r="GJM747" s="5"/>
      <c r="GJN747" s="92"/>
      <c r="GJU747" s="25"/>
      <c r="GJV747" s="5"/>
      <c r="GJW747" s="92"/>
      <c r="GKD747" s="25"/>
      <c r="GKE747" s="5"/>
      <c r="GKF747" s="92"/>
      <c r="GKM747" s="25"/>
      <c r="GKN747" s="5"/>
      <c r="GKO747" s="92"/>
      <c r="GKV747" s="25"/>
      <c r="GKW747" s="5"/>
      <c r="GKX747" s="92"/>
      <c r="GLE747" s="25"/>
      <c r="GLF747" s="5"/>
      <c r="GLG747" s="92"/>
      <c r="GLN747" s="25"/>
      <c r="GLO747" s="5"/>
      <c r="GLP747" s="92"/>
      <c r="GLW747" s="25"/>
      <c r="GLX747" s="5"/>
      <c r="GLY747" s="92"/>
      <c r="GMF747" s="25"/>
      <c r="GMG747" s="5"/>
      <c r="GMH747" s="92"/>
      <c r="GMO747" s="25"/>
      <c r="GMP747" s="5"/>
      <c r="GMQ747" s="92"/>
      <c r="GMX747" s="25"/>
      <c r="GMY747" s="5"/>
      <c r="GMZ747" s="92"/>
      <c r="GNG747" s="25"/>
      <c r="GNH747" s="5"/>
      <c r="GNI747" s="92"/>
      <c r="GNP747" s="25"/>
      <c r="GNQ747" s="5"/>
      <c r="GNR747" s="92"/>
      <c r="GNY747" s="25"/>
      <c r="GNZ747" s="5"/>
      <c r="GOA747" s="92"/>
      <c r="GOH747" s="25"/>
      <c r="GOI747" s="5"/>
      <c r="GOJ747" s="92"/>
      <c r="GOQ747" s="25"/>
      <c r="GOR747" s="5"/>
      <c r="GOS747" s="92"/>
      <c r="GOZ747" s="25"/>
      <c r="GPA747" s="5"/>
      <c r="GPB747" s="92"/>
      <c r="GPI747" s="25"/>
      <c r="GPJ747" s="5"/>
      <c r="GPK747" s="92"/>
      <c r="GPR747" s="25"/>
      <c r="GPS747" s="5"/>
      <c r="GPT747" s="92"/>
      <c r="GQA747" s="25"/>
      <c r="GQB747" s="5"/>
      <c r="GQC747" s="92"/>
      <c r="GQJ747" s="25"/>
      <c r="GQK747" s="5"/>
      <c r="GQL747" s="92"/>
      <c r="GQS747" s="25"/>
      <c r="GQT747" s="5"/>
      <c r="GQU747" s="92"/>
      <c r="GRB747" s="25"/>
      <c r="GRC747" s="5"/>
      <c r="GRD747" s="92"/>
      <c r="GRK747" s="25"/>
      <c r="GRL747" s="5"/>
      <c r="GRM747" s="92"/>
      <c r="GRT747" s="25"/>
      <c r="GRU747" s="5"/>
      <c r="GRV747" s="92"/>
      <c r="GSC747" s="25"/>
      <c r="GSD747" s="5"/>
      <c r="GSE747" s="92"/>
      <c r="GSL747" s="25"/>
      <c r="GSM747" s="5"/>
      <c r="GSN747" s="92"/>
      <c r="GSU747" s="25"/>
      <c r="GSV747" s="5"/>
      <c r="GSW747" s="92"/>
      <c r="GTD747" s="25"/>
      <c r="GTE747" s="5"/>
      <c r="GTF747" s="92"/>
      <c r="GTM747" s="25"/>
      <c r="GTN747" s="5"/>
      <c r="GTO747" s="92"/>
      <c r="GTV747" s="25"/>
      <c r="GTW747" s="5"/>
      <c r="GTX747" s="92"/>
      <c r="GUE747" s="25"/>
      <c r="GUF747" s="5"/>
      <c r="GUG747" s="92"/>
      <c r="GUN747" s="25"/>
      <c r="GUO747" s="5"/>
      <c r="GUP747" s="92"/>
      <c r="GUW747" s="25"/>
      <c r="GUX747" s="5"/>
      <c r="GUY747" s="92"/>
      <c r="GVF747" s="25"/>
      <c r="GVG747" s="5"/>
      <c r="GVH747" s="92"/>
      <c r="GVO747" s="25"/>
      <c r="GVP747" s="5"/>
      <c r="GVQ747" s="92"/>
      <c r="GVX747" s="25"/>
      <c r="GVY747" s="5"/>
      <c r="GVZ747" s="92"/>
      <c r="GWG747" s="25"/>
      <c r="GWH747" s="5"/>
      <c r="GWI747" s="92"/>
      <c r="GWP747" s="25"/>
      <c r="GWQ747" s="5"/>
      <c r="GWR747" s="92"/>
      <c r="GWY747" s="25"/>
      <c r="GWZ747" s="5"/>
      <c r="GXA747" s="92"/>
      <c r="GXH747" s="25"/>
      <c r="GXI747" s="5"/>
      <c r="GXJ747" s="92"/>
      <c r="GXQ747" s="25"/>
      <c r="GXR747" s="5"/>
      <c r="GXS747" s="92"/>
      <c r="GXZ747" s="25"/>
      <c r="GYA747" s="5"/>
      <c r="GYB747" s="92"/>
      <c r="GYI747" s="25"/>
      <c r="GYJ747" s="5"/>
      <c r="GYK747" s="92"/>
      <c r="GYR747" s="25"/>
      <c r="GYS747" s="5"/>
      <c r="GYT747" s="92"/>
      <c r="GZA747" s="25"/>
      <c r="GZB747" s="5"/>
      <c r="GZC747" s="92"/>
      <c r="GZJ747" s="25"/>
      <c r="GZK747" s="5"/>
      <c r="GZL747" s="92"/>
      <c r="GZS747" s="25"/>
      <c r="GZT747" s="5"/>
      <c r="GZU747" s="92"/>
      <c r="HAB747" s="25"/>
      <c r="HAC747" s="5"/>
      <c r="HAD747" s="92"/>
      <c r="HAK747" s="25"/>
      <c r="HAL747" s="5"/>
      <c r="HAM747" s="92"/>
      <c r="HAT747" s="25"/>
      <c r="HAU747" s="5"/>
      <c r="HAV747" s="92"/>
      <c r="HBC747" s="25"/>
      <c r="HBD747" s="5"/>
      <c r="HBE747" s="92"/>
      <c r="HBL747" s="25"/>
      <c r="HBM747" s="5"/>
      <c r="HBN747" s="92"/>
      <c r="HBU747" s="25"/>
      <c r="HBV747" s="5"/>
      <c r="HBW747" s="92"/>
      <c r="HCD747" s="25"/>
      <c r="HCE747" s="5"/>
      <c r="HCF747" s="92"/>
      <c r="HCM747" s="25"/>
      <c r="HCN747" s="5"/>
      <c r="HCO747" s="92"/>
      <c r="HCV747" s="25"/>
      <c r="HCW747" s="5"/>
      <c r="HCX747" s="92"/>
      <c r="HDE747" s="25"/>
      <c r="HDF747" s="5"/>
      <c r="HDG747" s="92"/>
      <c r="HDN747" s="25"/>
      <c r="HDO747" s="5"/>
      <c r="HDP747" s="92"/>
      <c r="HDW747" s="25"/>
      <c r="HDX747" s="5"/>
      <c r="HDY747" s="92"/>
      <c r="HEF747" s="25"/>
      <c r="HEG747" s="5"/>
      <c r="HEH747" s="92"/>
      <c r="HEO747" s="25"/>
      <c r="HEP747" s="5"/>
      <c r="HEQ747" s="92"/>
      <c r="HEX747" s="25"/>
      <c r="HEY747" s="5"/>
      <c r="HEZ747" s="92"/>
      <c r="HFG747" s="25"/>
      <c r="HFH747" s="5"/>
      <c r="HFI747" s="92"/>
      <c r="HFP747" s="25"/>
      <c r="HFQ747" s="5"/>
      <c r="HFR747" s="92"/>
      <c r="HFY747" s="25"/>
      <c r="HFZ747" s="5"/>
      <c r="HGA747" s="92"/>
      <c r="HGH747" s="25"/>
      <c r="HGI747" s="5"/>
      <c r="HGJ747" s="92"/>
      <c r="HGQ747" s="25"/>
      <c r="HGR747" s="5"/>
      <c r="HGS747" s="92"/>
      <c r="HGZ747" s="25"/>
      <c r="HHA747" s="5"/>
      <c r="HHB747" s="92"/>
      <c r="HHI747" s="25"/>
      <c r="HHJ747" s="5"/>
      <c r="HHK747" s="92"/>
      <c r="HHR747" s="25"/>
      <c r="HHS747" s="5"/>
      <c r="HHT747" s="92"/>
      <c r="HIA747" s="25"/>
      <c r="HIB747" s="5"/>
      <c r="HIC747" s="92"/>
      <c r="HIJ747" s="25"/>
      <c r="HIK747" s="5"/>
      <c r="HIL747" s="92"/>
      <c r="HIS747" s="25"/>
      <c r="HIT747" s="5"/>
      <c r="HIU747" s="92"/>
      <c r="HJB747" s="25"/>
      <c r="HJC747" s="5"/>
      <c r="HJD747" s="92"/>
      <c r="HJK747" s="25"/>
      <c r="HJL747" s="5"/>
      <c r="HJM747" s="92"/>
      <c r="HJT747" s="25"/>
      <c r="HJU747" s="5"/>
      <c r="HJV747" s="92"/>
      <c r="HKC747" s="25"/>
      <c r="HKD747" s="5"/>
      <c r="HKE747" s="92"/>
      <c r="HKL747" s="25"/>
      <c r="HKM747" s="5"/>
      <c r="HKN747" s="92"/>
      <c r="HKU747" s="25"/>
      <c r="HKV747" s="5"/>
      <c r="HKW747" s="92"/>
      <c r="HLD747" s="25"/>
      <c r="HLE747" s="5"/>
      <c r="HLF747" s="92"/>
      <c r="HLM747" s="25"/>
      <c r="HLN747" s="5"/>
      <c r="HLO747" s="92"/>
      <c r="HLV747" s="25"/>
      <c r="HLW747" s="5"/>
      <c r="HLX747" s="92"/>
      <c r="HME747" s="25"/>
      <c r="HMF747" s="5"/>
      <c r="HMG747" s="92"/>
      <c r="HMN747" s="25"/>
      <c r="HMO747" s="5"/>
      <c r="HMP747" s="92"/>
      <c r="HMW747" s="25"/>
      <c r="HMX747" s="5"/>
      <c r="HMY747" s="92"/>
      <c r="HNF747" s="25"/>
      <c r="HNG747" s="5"/>
      <c r="HNH747" s="92"/>
      <c r="HNO747" s="25"/>
      <c r="HNP747" s="5"/>
      <c r="HNQ747" s="92"/>
      <c r="HNX747" s="25"/>
      <c r="HNY747" s="5"/>
      <c r="HNZ747" s="92"/>
      <c r="HOG747" s="25"/>
      <c r="HOH747" s="5"/>
      <c r="HOI747" s="92"/>
      <c r="HOP747" s="25"/>
      <c r="HOQ747" s="5"/>
      <c r="HOR747" s="92"/>
      <c r="HOY747" s="25"/>
      <c r="HOZ747" s="5"/>
      <c r="HPA747" s="92"/>
      <c r="HPH747" s="25"/>
      <c r="HPI747" s="5"/>
      <c r="HPJ747" s="92"/>
      <c r="HPQ747" s="25"/>
      <c r="HPR747" s="5"/>
      <c r="HPS747" s="92"/>
      <c r="HPZ747" s="25"/>
      <c r="HQA747" s="5"/>
      <c r="HQB747" s="92"/>
      <c r="HQI747" s="25"/>
      <c r="HQJ747" s="5"/>
      <c r="HQK747" s="92"/>
      <c r="HQR747" s="25"/>
      <c r="HQS747" s="5"/>
      <c r="HQT747" s="92"/>
      <c r="HRA747" s="25"/>
      <c r="HRB747" s="5"/>
      <c r="HRC747" s="92"/>
      <c r="HRJ747" s="25"/>
      <c r="HRK747" s="5"/>
      <c r="HRL747" s="92"/>
      <c r="HRS747" s="25"/>
      <c r="HRT747" s="5"/>
      <c r="HRU747" s="92"/>
      <c r="HSB747" s="25"/>
      <c r="HSC747" s="5"/>
      <c r="HSD747" s="92"/>
      <c r="HSK747" s="25"/>
      <c r="HSL747" s="5"/>
      <c r="HSM747" s="92"/>
      <c r="HST747" s="25"/>
      <c r="HSU747" s="5"/>
      <c r="HSV747" s="92"/>
      <c r="HTC747" s="25"/>
      <c r="HTD747" s="5"/>
      <c r="HTE747" s="92"/>
      <c r="HTL747" s="25"/>
      <c r="HTM747" s="5"/>
      <c r="HTN747" s="92"/>
      <c r="HTU747" s="25"/>
      <c r="HTV747" s="5"/>
      <c r="HTW747" s="92"/>
      <c r="HUD747" s="25"/>
      <c r="HUE747" s="5"/>
      <c r="HUF747" s="92"/>
      <c r="HUM747" s="25"/>
      <c r="HUN747" s="5"/>
      <c r="HUO747" s="92"/>
      <c r="HUV747" s="25"/>
      <c r="HUW747" s="5"/>
      <c r="HUX747" s="92"/>
      <c r="HVE747" s="25"/>
      <c r="HVF747" s="5"/>
      <c r="HVG747" s="92"/>
      <c r="HVN747" s="25"/>
      <c r="HVO747" s="5"/>
      <c r="HVP747" s="92"/>
      <c r="HVW747" s="25"/>
      <c r="HVX747" s="5"/>
      <c r="HVY747" s="92"/>
      <c r="HWF747" s="25"/>
      <c r="HWG747" s="5"/>
      <c r="HWH747" s="92"/>
      <c r="HWO747" s="25"/>
      <c r="HWP747" s="5"/>
      <c r="HWQ747" s="92"/>
      <c r="HWX747" s="25"/>
      <c r="HWY747" s="5"/>
      <c r="HWZ747" s="92"/>
      <c r="HXG747" s="25"/>
      <c r="HXH747" s="5"/>
      <c r="HXI747" s="92"/>
      <c r="HXP747" s="25"/>
      <c r="HXQ747" s="5"/>
      <c r="HXR747" s="92"/>
      <c r="HXY747" s="25"/>
      <c r="HXZ747" s="5"/>
      <c r="HYA747" s="92"/>
      <c r="HYH747" s="25"/>
      <c r="HYI747" s="5"/>
      <c r="HYJ747" s="92"/>
      <c r="HYQ747" s="25"/>
      <c r="HYR747" s="5"/>
      <c r="HYS747" s="92"/>
      <c r="HYZ747" s="25"/>
      <c r="HZA747" s="5"/>
      <c r="HZB747" s="92"/>
      <c r="HZI747" s="25"/>
      <c r="HZJ747" s="5"/>
      <c r="HZK747" s="92"/>
      <c r="HZR747" s="25"/>
      <c r="HZS747" s="5"/>
      <c r="HZT747" s="92"/>
      <c r="IAA747" s="25"/>
      <c r="IAB747" s="5"/>
      <c r="IAC747" s="92"/>
      <c r="IAJ747" s="25"/>
      <c r="IAK747" s="5"/>
      <c r="IAL747" s="92"/>
      <c r="IAS747" s="25"/>
      <c r="IAT747" s="5"/>
      <c r="IAU747" s="92"/>
      <c r="IBB747" s="25"/>
      <c r="IBC747" s="5"/>
      <c r="IBD747" s="92"/>
      <c r="IBK747" s="25"/>
      <c r="IBL747" s="5"/>
      <c r="IBM747" s="92"/>
      <c r="IBT747" s="25"/>
      <c r="IBU747" s="5"/>
      <c r="IBV747" s="92"/>
      <c r="ICC747" s="25"/>
      <c r="ICD747" s="5"/>
      <c r="ICE747" s="92"/>
      <c r="ICL747" s="25"/>
      <c r="ICM747" s="5"/>
      <c r="ICN747" s="92"/>
      <c r="ICU747" s="25"/>
      <c r="ICV747" s="5"/>
      <c r="ICW747" s="92"/>
      <c r="IDD747" s="25"/>
      <c r="IDE747" s="5"/>
      <c r="IDF747" s="92"/>
      <c r="IDM747" s="25"/>
      <c r="IDN747" s="5"/>
      <c r="IDO747" s="92"/>
      <c r="IDV747" s="25"/>
      <c r="IDW747" s="5"/>
      <c r="IDX747" s="92"/>
      <c r="IEE747" s="25"/>
      <c r="IEF747" s="5"/>
      <c r="IEG747" s="92"/>
      <c r="IEN747" s="25"/>
      <c r="IEO747" s="5"/>
      <c r="IEP747" s="92"/>
      <c r="IEW747" s="25"/>
      <c r="IEX747" s="5"/>
      <c r="IEY747" s="92"/>
      <c r="IFF747" s="25"/>
      <c r="IFG747" s="5"/>
      <c r="IFH747" s="92"/>
      <c r="IFO747" s="25"/>
      <c r="IFP747" s="5"/>
      <c r="IFQ747" s="92"/>
      <c r="IFX747" s="25"/>
      <c r="IFY747" s="5"/>
      <c r="IFZ747" s="92"/>
      <c r="IGG747" s="25"/>
      <c r="IGH747" s="5"/>
      <c r="IGI747" s="92"/>
      <c r="IGP747" s="25"/>
      <c r="IGQ747" s="5"/>
      <c r="IGR747" s="92"/>
      <c r="IGY747" s="25"/>
      <c r="IGZ747" s="5"/>
      <c r="IHA747" s="92"/>
      <c r="IHH747" s="25"/>
      <c r="IHI747" s="5"/>
      <c r="IHJ747" s="92"/>
      <c r="IHQ747" s="25"/>
      <c r="IHR747" s="5"/>
      <c r="IHS747" s="92"/>
      <c r="IHZ747" s="25"/>
      <c r="IIA747" s="5"/>
      <c r="IIB747" s="92"/>
      <c r="III747" s="25"/>
      <c r="IIJ747" s="5"/>
      <c r="IIK747" s="92"/>
      <c r="IIR747" s="25"/>
      <c r="IIS747" s="5"/>
      <c r="IIT747" s="92"/>
      <c r="IJA747" s="25"/>
      <c r="IJB747" s="5"/>
      <c r="IJC747" s="92"/>
      <c r="IJJ747" s="25"/>
      <c r="IJK747" s="5"/>
      <c r="IJL747" s="92"/>
      <c r="IJS747" s="25"/>
      <c r="IJT747" s="5"/>
      <c r="IJU747" s="92"/>
      <c r="IKB747" s="25"/>
      <c r="IKC747" s="5"/>
      <c r="IKD747" s="92"/>
      <c r="IKK747" s="25"/>
      <c r="IKL747" s="5"/>
      <c r="IKM747" s="92"/>
      <c r="IKT747" s="25"/>
      <c r="IKU747" s="5"/>
      <c r="IKV747" s="92"/>
      <c r="ILC747" s="25"/>
      <c r="ILD747" s="5"/>
      <c r="ILE747" s="92"/>
      <c r="ILL747" s="25"/>
      <c r="ILM747" s="5"/>
      <c r="ILN747" s="92"/>
      <c r="ILU747" s="25"/>
      <c r="ILV747" s="5"/>
      <c r="ILW747" s="92"/>
      <c r="IMD747" s="25"/>
      <c r="IME747" s="5"/>
      <c r="IMF747" s="92"/>
      <c r="IMM747" s="25"/>
      <c r="IMN747" s="5"/>
      <c r="IMO747" s="92"/>
      <c r="IMV747" s="25"/>
      <c r="IMW747" s="5"/>
      <c r="IMX747" s="92"/>
      <c r="INE747" s="25"/>
      <c r="INF747" s="5"/>
      <c r="ING747" s="92"/>
      <c r="INN747" s="25"/>
      <c r="INO747" s="5"/>
      <c r="INP747" s="92"/>
      <c r="INW747" s="25"/>
      <c r="INX747" s="5"/>
      <c r="INY747" s="92"/>
      <c r="IOF747" s="25"/>
      <c r="IOG747" s="5"/>
      <c r="IOH747" s="92"/>
      <c r="IOO747" s="25"/>
      <c r="IOP747" s="5"/>
      <c r="IOQ747" s="92"/>
      <c r="IOX747" s="25"/>
      <c r="IOY747" s="5"/>
      <c r="IOZ747" s="92"/>
      <c r="IPG747" s="25"/>
      <c r="IPH747" s="5"/>
      <c r="IPI747" s="92"/>
      <c r="IPP747" s="25"/>
      <c r="IPQ747" s="5"/>
      <c r="IPR747" s="92"/>
      <c r="IPY747" s="25"/>
      <c r="IPZ747" s="5"/>
      <c r="IQA747" s="92"/>
      <c r="IQH747" s="25"/>
      <c r="IQI747" s="5"/>
      <c r="IQJ747" s="92"/>
      <c r="IQQ747" s="25"/>
      <c r="IQR747" s="5"/>
      <c r="IQS747" s="92"/>
      <c r="IQZ747" s="25"/>
      <c r="IRA747" s="5"/>
      <c r="IRB747" s="92"/>
      <c r="IRI747" s="25"/>
      <c r="IRJ747" s="5"/>
      <c r="IRK747" s="92"/>
      <c r="IRR747" s="25"/>
      <c r="IRS747" s="5"/>
      <c r="IRT747" s="92"/>
      <c r="ISA747" s="25"/>
      <c r="ISB747" s="5"/>
      <c r="ISC747" s="92"/>
      <c r="ISJ747" s="25"/>
      <c r="ISK747" s="5"/>
      <c r="ISL747" s="92"/>
      <c r="ISS747" s="25"/>
      <c r="IST747" s="5"/>
      <c r="ISU747" s="92"/>
      <c r="ITB747" s="25"/>
      <c r="ITC747" s="5"/>
      <c r="ITD747" s="92"/>
      <c r="ITK747" s="25"/>
      <c r="ITL747" s="5"/>
      <c r="ITM747" s="92"/>
      <c r="ITT747" s="25"/>
      <c r="ITU747" s="5"/>
      <c r="ITV747" s="92"/>
      <c r="IUC747" s="25"/>
      <c r="IUD747" s="5"/>
      <c r="IUE747" s="92"/>
      <c r="IUL747" s="25"/>
      <c r="IUM747" s="5"/>
      <c r="IUN747" s="92"/>
      <c r="IUU747" s="25"/>
      <c r="IUV747" s="5"/>
      <c r="IUW747" s="92"/>
      <c r="IVD747" s="25"/>
      <c r="IVE747" s="5"/>
      <c r="IVF747" s="92"/>
      <c r="IVM747" s="25"/>
      <c r="IVN747" s="5"/>
      <c r="IVO747" s="92"/>
      <c r="IVV747" s="25"/>
      <c r="IVW747" s="5"/>
      <c r="IVX747" s="92"/>
      <c r="IWE747" s="25"/>
      <c r="IWF747" s="5"/>
      <c r="IWG747" s="92"/>
      <c r="IWN747" s="25"/>
      <c r="IWO747" s="5"/>
      <c r="IWP747" s="92"/>
      <c r="IWW747" s="25"/>
      <c r="IWX747" s="5"/>
      <c r="IWY747" s="92"/>
      <c r="IXF747" s="25"/>
      <c r="IXG747" s="5"/>
      <c r="IXH747" s="92"/>
      <c r="IXO747" s="25"/>
      <c r="IXP747" s="5"/>
      <c r="IXQ747" s="92"/>
      <c r="IXX747" s="25"/>
      <c r="IXY747" s="5"/>
      <c r="IXZ747" s="92"/>
      <c r="IYG747" s="25"/>
      <c r="IYH747" s="5"/>
      <c r="IYI747" s="92"/>
      <c r="IYP747" s="25"/>
      <c r="IYQ747" s="5"/>
      <c r="IYR747" s="92"/>
      <c r="IYY747" s="25"/>
      <c r="IYZ747" s="5"/>
      <c r="IZA747" s="92"/>
      <c r="IZH747" s="25"/>
      <c r="IZI747" s="5"/>
      <c r="IZJ747" s="92"/>
      <c r="IZQ747" s="25"/>
      <c r="IZR747" s="5"/>
      <c r="IZS747" s="92"/>
      <c r="IZZ747" s="25"/>
      <c r="JAA747" s="5"/>
      <c r="JAB747" s="92"/>
      <c r="JAI747" s="25"/>
      <c r="JAJ747" s="5"/>
      <c r="JAK747" s="92"/>
      <c r="JAR747" s="25"/>
      <c r="JAS747" s="5"/>
      <c r="JAT747" s="92"/>
      <c r="JBA747" s="25"/>
      <c r="JBB747" s="5"/>
      <c r="JBC747" s="92"/>
      <c r="JBJ747" s="25"/>
      <c r="JBK747" s="5"/>
      <c r="JBL747" s="92"/>
      <c r="JBS747" s="25"/>
      <c r="JBT747" s="5"/>
      <c r="JBU747" s="92"/>
      <c r="JCB747" s="25"/>
      <c r="JCC747" s="5"/>
      <c r="JCD747" s="92"/>
      <c r="JCK747" s="25"/>
      <c r="JCL747" s="5"/>
      <c r="JCM747" s="92"/>
      <c r="JCT747" s="25"/>
      <c r="JCU747" s="5"/>
      <c r="JCV747" s="92"/>
      <c r="JDC747" s="25"/>
      <c r="JDD747" s="5"/>
      <c r="JDE747" s="92"/>
      <c r="JDL747" s="25"/>
      <c r="JDM747" s="5"/>
      <c r="JDN747" s="92"/>
      <c r="JDU747" s="25"/>
      <c r="JDV747" s="5"/>
      <c r="JDW747" s="92"/>
      <c r="JED747" s="25"/>
      <c r="JEE747" s="5"/>
      <c r="JEF747" s="92"/>
      <c r="JEM747" s="25"/>
      <c r="JEN747" s="5"/>
      <c r="JEO747" s="92"/>
      <c r="JEV747" s="25"/>
      <c r="JEW747" s="5"/>
      <c r="JEX747" s="92"/>
      <c r="JFE747" s="25"/>
      <c r="JFF747" s="5"/>
      <c r="JFG747" s="92"/>
      <c r="JFN747" s="25"/>
      <c r="JFO747" s="5"/>
      <c r="JFP747" s="92"/>
      <c r="JFW747" s="25"/>
      <c r="JFX747" s="5"/>
      <c r="JFY747" s="92"/>
      <c r="JGF747" s="25"/>
      <c r="JGG747" s="5"/>
      <c r="JGH747" s="92"/>
      <c r="JGO747" s="25"/>
      <c r="JGP747" s="5"/>
      <c r="JGQ747" s="92"/>
      <c r="JGX747" s="25"/>
      <c r="JGY747" s="5"/>
      <c r="JGZ747" s="92"/>
      <c r="JHG747" s="25"/>
      <c r="JHH747" s="5"/>
      <c r="JHI747" s="92"/>
      <c r="JHP747" s="25"/>
      <c r="JHQ747" s="5"/>
      <c r="JHR747" s="92"/>
      <c r="JHY747" s="25"/>
      <c r="JHZ747" s="5"/>
      <c r="JIA747" s="92"/>
      <c r="JIH747" s="25"/>
      <c r="JII747" s="5"/>
      <c r="JIJ747" s="92"/>
      <c r="JIQ747" s="25"/>
      <c r="JIR747" s="5"/>
      <c r="JIS747" s="92"/>
      <c r="JIZ747" s="25"/>
      <c r="JJA747" s="5"/>
      <c r="JJB747" s="92"/>
      <c r="JJI747" s="25"/>
      <c r="JJJ747" s="5"/>
      <c r="JJK747" s="92"/>
      <c r="JJR747" s="25"/>
      <c r="JJS747" s="5"/>
      <c r="JJT747" s="92"/>
      <c r="JKA747" s="25"/>
      <c r="JKB747" s="5"/>
      <c r="JKC747" s="92"/>
      <c r="JKJ747" s="25"/>
      <c r="JKK747" s="5"/>
      <c r="JKL747" s="92"/>
      <c r="JKS747" s="25"/>
      <c r="JKT747" s="5"/>
      <c r="JKU747" s="92"/>
      <c r="JLB747" s="25"/>
      <c r="JLC747" s="5"/>
      <c r="JLD747" s="92"/>
      <c r="JLK747" s="25"/>
      <c r="JLL747" s="5"/>
      <c r="JLM747" s="92"/>
      <c r="JLT747" s="25"/>
      <c r="JLU747" s="5"/>
      <c r="JLV747" s="92"/>
      <c r="JMC747" s="25"/>
      <c r="JMD747" s="5"/>
      <c r="JME747" s="92"/>
      <c r="JML747" s="25"/>
      <c r="JMM747" s="5"/>
      <c r="JMN747" s="92"/>
      <c r="JMU747" s="25"/>
      <c r="JMV747" s="5"/>
      <c r="JMW747" s="92"/>
      <c r="JND747" s="25"/>
      <c r="JNE747" s="5"/>
      <c r="JNF747" s="92"/>
      <c r="JNM747" s="25"/>
      <c r="JNN747" s="5"/>
      <c r="JNO747" s="92"/>
      <c r="JNV747" s="25"/>
      <c r="JNW747" s="5"/>
      <c r="JNX747" s="92"/>
      <c r="JOE747" s="25"/>
      <c r="JOF747" s="5"/>
      <c r="JOG747" s="92"/>
      <c r="JON747" s="25"/>
      <c r="JOO747" s="5"/>
      <c r="JOP747" s="92"/>
      <c r="JOW747" s="25"/>
      <c r="JOX747" s="5"/>
      <c r="JOY747" s="92"/>
      <c r="JPF747" s="25"/>
      <c r="JPG747" s="5"/>
      <c r="JPH747" s="92"/>
      <c r="JPO747" s="25"/>
      <c r="JPP747" s="5"/>
      <c r="JPQ747" s="92"/>
      <c r="JPX747" s="25"/>
      <c r="JPY747" s="5"/>
      <c r="JPZ747" s="92"/>
      <c r="JQG747" s="25"/>
      <c r="JQH747" s="5"/>
      <c r="JQI747" s="92"/>
      <c r="JQP747" s="25"/>
      <c r="JQQ747" s="5"/>
      <c r="JQR747" s="92"/>
      <c r="JQY747" s="25"/>
      <c r="JQZ747" s="5"/>
      <c r="JRA747" s="92"/>
      <c r="JRH747" s="25"/>
      <c r="JRI747" s="5"/>
      <c r="JRJ747" s="92"/>
      <c r="JRQ747" s="25"/>
      <c r="JRR747" s="5"/>
      <c r="JRS747" s="92"/>
      <c r="JRZ747" s="25"/>
      <c r="JSA747" s="5"/>
      <c r="JSB747" s="92"/>
      <c r="JSI747" s="25"/>
      <c r="JSJ747" s="5"/>
      <c r="JSK747" s="92"/>
      <c r="JSR747" s="25"/>
      <c r="JSS747" s="5"/>
      <c r="JST747" s="92"/>
      <c r="JTA747" s="25"/>
      <c r="JTB747" s="5"/>
      <c r="JTC747" s="92"/>
      <c r="JTJ747" s="25"/>
      <c r="JTK747" s="5"/>
      <c r="JTL747" s="92"/>
      <c r="JTS747" s="25"/>
      <c r="JTT747" s="5"/>
      <c r="JTU747" s="92"/>
      <c r="JUB747" s="25"/>
      <c r="JUC747" s="5"/>
      <c r="JUD747" s="92"/>
      <c r="JUK747" s="25"/>
      <c r="JUL747" s="5"/>
      <c r="JUM747" s="92"/>
      <c r="JUT747" s="25"/>
      <c r="JUU747" s="5"/>
      <c r="JUV747" s="92"/>
      <c r="JVC747" s="25"/>
      <c r="JVD747" s="5"/>
      <c r="JVE747" s="92"/>
      <c r="JVL747" s="25"/>
      <c r="JVM747" s="5"/>
      <c r="JVN747" s="92"/>
      <c r="JVU747" s="25"/>
      <c r="JVV747" s="5"/>
      <c r="JVW747" s="92"/>
      <c r="JWD747" s="25"/>
      <c r="JWE747" s="5"/>
      <c r="JWF747" s="92"/>
      <c r="JWM747" s="25"/>
      <c r="JWN747" s="5"/>
      <c r="JWO747" s="92"/>
      <c r="JWV747" s="25"/>
      <c r="JWW747" s="5"/>
      <c r="JWX747" s="92"/>
      <c r="JXE747" s="25"/>
      <c r="JXF747" s="5"/>
      <c r="JXG747" s="92"/>
      <c r="JXN747" s="25"/>
      <c r="JXO747" s="5"/>
      <c r="JXP747" s="92"/>
      <c r="JXW747" s="25"/>
      <c r="JXX747" s="5"/>
      <c r="JXY747" s="92"/>
      <c r="JYF747" s="25"/>
      <c r="JYG747" s="5"/>
      <c r="JYH747" s="92"/>
      <c r="JYO747" s="25"/>
      <c r="JYP747" s="5"/>
      <c r="JYQ747" s="92"/>
      <c r="JYX747" s="25"/>
      <c r="JYY747" s="5"/>
      <c r="JYZ747" s="92"/>
      <c r="JZG747" s="25"/>
      <c r="JZH747" s="5"/>
      <c r="JZI747" s="92"/>
      <c r="JZP747" s="25"/>
      <c r="JZQ747" s="5"/>
      <c r="JZR747" s="92"/>
      <c r="JZY747" s="25"/>
      <c r="JZZ747" s="5"/>
      <c r="KAA747" s="92"/>
      <c r="KAH747" s="25"/>
      <c r="KAI747" s="5"/>
      <c r="KAJ747" s="92"/>
      <c r="KAQ747" s="25"/>
      <c r="KAR747" s="5"/>
      <c r="KAS747" s="92"/>
      <c r="KAZ747" s="25"/>
      <c r="KBA747" s="5"/>
      <c r="KBB747" s="92"/>
      <c r="KBI747" s="25"/>
      <c r="KBJ747" s="5"/>
      <c r="KBK747" s="92"/>
      <c r="KBR747" s="25"/>
      <c r="KBS747" s="5"/>
      <c r="KBT747" s="92"/>
      <c r="KCA747" s="25"/>
      <c r="KCB747" s="5"/>
      <c r="KCC747" s="92"/>
      <c r="KCJ747" s="25"/>
      <c r="KCK747" s="5"/>
      <c r="KCL747" s="92"/>
      <c r="KCS747" s="25"/>
      <c r="KCT747" s="5"/>
      <c r="KCU747" s="92"/>
      <c r="KDB747" s="25"/>
      <c r="KDC747" s="5"/>
      <c r="KDD747" s="92"/>
      <c r="KDK747" s="25"/>
      <c r="KDL747" s="5"/>
      <c r="KDM747" s="92"/>
      <c r="KDT747" s="25"/>
      <c r="KDU747" s="5"/>
      <c r="KDV747" s="92"/>
      <c r="KEC747" s="25"/>
      <c r="KED747" s="5"/>
      <c r="KEE747" s="92"/>
      <c r="KEL747" s="25"/>
      <c r="KEM747" s="5"/>
      <c r="KEN747" s="92"/>
      <c r="KEU747" s="25"/>
      <c r="KEV747" s="5"/>
      <c r="KEW747" s="92"/>
      <c r="KFD747" s="25"/>
      <c r="KFE747" s="5"/>
      <c r="KFF747" s="92"/>
      <c r="KFM747" s="25"/>
      <c r="KFN747" s="5"/>
      <c r="KFO747" s="92"/>
      <c r="KFV747" s="25"/>
      <c r="KFW747" s="5"/>
      <c r="KFX747" s="92"/>
      <c r="KGE747" s="25"/>
      <c r="KGF747" s="5"/>
      <c r="KGG747" s="92"/>
      <c r="KGN747" s="25"/>
      <c r="KGO747" s="5"/>
      <c r="KGP747" s="92"/>
      <c r="KGW747" s="25"/>
      <c r="KGX747" s="5"/>
      <c r="KGY747" s="92"/>
      <c r="KHF747" s="25"/>
      <c r="KHG747" s="5"/>
      <c r="KHH747" s="92"/>
      <c r="KHO747" s="25"/>
      <c r="KHP747" s="5"/>
      <c r="KHQ747" s="92"/>
      <c r="KHX747" s="25"/>
      <c r="KHY747" s="5"/>
      <c r="KHZ747" s="92"/>
      <c r="KIG747" s="25"/>
      <c r="KIH747" s="5"/>
      <c r="KII747" s="92"/>
      <c r="KIP747" s="25"/>
      <c r="KIQ747" s="5"/>
      <c r="KIR747" s="92"/>
      <c r="KIY747" s="25"/>
      <c r="KIZ747" s="5"/>
      <c r="KJA747" s="92"/>
      <c r="KJH747" s="25"/>
      <c r="KJI747" s="5"/>
      <c r="KJJ747" s="92"/>
      <c r="KJQ747" s="25"/>
      <c r="KJR747" s="5"/>
      <c r="KJS747" s="92"/>
      <c r="KJZ747" s="25"/>
      <c r="KKA747" s="5"/>
      <c r="KKB747" s="92"/>
      <c r="KKI747" s="25"/>
      <c r="KKJ747" s="5"/>
      <c r="KKK747" s="92"/>
      <c r="KKR747" s="25"/>
      <c r="KKS747" s="5"/>
      <c r="KKT747" s="92"/>
      <c r="KLA747" s="25"/>
      <c r="KLB747" s="5"/>
      <c r="KLC747" s="92"/>
      <c r="KLJ747" s="25"/>
      <c r="KLK747" s="5"/>
      <c r="KLL747" s="92"/>
      <c r="KLS747" s="25"/>
      <c r="KLT747" s="5"/>
      <c r="KLU747" s="92"/>
      <c r="KMB747" s="25"/>
      <c r="KMC747" s="5"/>
      <c r="KMD747" s="92"/>
      <c r="KMK747" s="25"/>
      <c r="KML747" s="5"/>
      <c r="KMM747" s="92"/>
      <c r="KMT747" s="25"/>
      <c r="KMU747" s="5"/>
      <c r="KMV747" s="92"/>
      <c r="KNC747" s="25"/>
      <c r="KND747" s="5"/>
      <c r="KNE747" s="92"/>
      <c r="KNL747" s="25"/>
      <c r="KNM747" s="5"/>
      <c r="KNN747" s="92"/>
      <c r="KNU747" s="25"/>
      <c r="KNV747" s="5"/>
      <c r="KNW747" s="92"/>
      <c r="KOD747" s="25"/>
      <c r="KOE747" s="5"/>
      <c r="KOF747" s="92"/>
      <c r="KOM747" s="25"/>
      <c r="KON747" s="5"/>
      <c r="KOO747" s="92"/>
      <c r="KOV747" s="25"/>
      <c r="KOW747" s="5"/>
      <c r="KOX747" s="92"/>
      <c r="KPE747" s="25"/>
      <c r="KPF747" s="5"/>
      <c r="KPG747" s="92"/>
      <c r="KPN747" s="25"/>
      <c r="KPO747" s="5"/>
      <c r="KPP747" s="92"/>
      <c r="KPW747" s="25"/>
      <c r="KPX747" s="5"/>
      <c r="KPY747" s="92"/>
      <c r="KQF747" s="25"/>
      <c r="KQG747" s="5"/>
      <c r="KQH747" s="92"/>
      <c r="KQO747" s="25"/>
      <c r="KQP747" s="5"/>
      <c r="KQQ747" s="92"/>
      <c r="KQX747" s="25"/>
      <c r="KQY747" s="5"/>
      <c r="KQZ747" s="92"/>
      <c r="KRG747" s="25"/>
      <c r="KRH747" s="5"/>
      <c r="KRI747" s="92"/>
      <c r="KRP747" s="25"/>
      <c r="KRQ747" s="5"/>
      <c r="KRR747" s="92"/>
      <c r="KRY747" s="25"/>
      <c r="KRZ747" s="5"/>
      <c r="KSA747" s="92"/>
      <c r="KSH747" s="25"/>
      <c r="KSI747" s="5"/>
      <c r="KSJ747" s="92"/>
      <c r="KSQ747" s="25"/>
      <c r="KSR747" s="5"/>
      <c r="KSS747" s="92"/>
      <c r="KSZ747" s="25"/>
      <c r="KTA747" s="5"/>
      <c r="KTB747" s="92"/>
      <c r="KTI747" s="25"/>
      <c r="KTJ747" s="5"/>
      <c r="KTK747" s="92"/>
      <c r="KTR747" s="25"/>
      <c r="KTS747" s="5"/>
      <c r="KTT747" s="92"/>
      <c r="KUA747" s="25"/>
      <c r="KUB747" s="5"/>
      <c r="KUC747" s="92"/>
      <c r="KUJ747" s="25"/>
      <c r="KUK747" s="5"/>
      <c r="KUL747" s="92"/>
      <c r="KUS747" s="25"/>
      <c r="KUT747" s="5"/>
      <c r="KUU747" s="92"/>
      <c r="KVB747" s="25"/>
      <c r="KVC747" s="5"/>
      <c r="KVD747" s="92"/>
      <c r="KVK747" s="25"/>
      <c r="KVL747" s="5"/>
      <c r="KVM747" s="92"/>
      <c r="KVT747" s="25"/>
      <c r="KVU747" s="5"/>
      <c r="KVV747" s="92"/>
      <c r="KWC747" s="25"/>
      <c r="KWD747" s="5"/>
      <c r="KWE747" s="92"/>
      <c r="KWL747" s="25"/>
      <c r="KWM747" s="5"/>
      <c r="KWN747" s="92"/>
      <c r="KWU747" s="25"/>
      <c r="KWV747" s="5"/>
      <c r="KWW747" s="92"/>
      <c r="KXD747" s="25"/>
      <c r="KXE747" s="5"/>
      <c r="KXF747" s="92"/>
      <c r="KXM747" s="25"/>
      <c r="KXN747" s="5"/>
      <c r="KXO747" s="92"/>
      <c r="KXV747" s="25"/>
      <c r="KXW747" s="5"/>
      <c r="KXX747" s="92"/>
      <c r="KYE747" s="25"/>
      <c r="KYF747" s="5"/>
      <c r="KYG747" s="92"/>
      <c r="KYN747" s="25"/>
      <c r="KYO747" s="5"/>
      <c r="KYP747" s="92"/>
      <c r="KYW747" s="25"/>
      <c r="KYX747" s="5"/>
      <c r="KYY747" s="92"/>
      <c r="KZF747" s="25"/>
      <c r="KZG747" s="5"/>
      <c r="KZH747" s="92"/>
      <c r="KZO747" s="25"/>
      <c r="KZP747" s="5"/>
      <c r="KZQ747" s="92"/>
      <c r="KZX747" s="25"/>
      <c r="KZY747" s="5"/>
      <c r="KZZ747" s="92"/>
      <c r="LAG747" s="25"/>
      <c r="LAH747" s="5"/>
      <c r="LAI747" s="92"/>
      <c r="LAP747" s="25"/>
      <c r="LAQ747" s="5"/>
      <c r="LAR747" s="92"/>
      <c r="LAY747" s="25"/>
      <c r="LAZ747" s="5"/>
      <c r="LBA747" s="92"/>
      <c r="LBH747" s="25"/>
      <c r="LBI747" s="5"/>
      <c r="LBJ747" s="92"/>
      <c r="LBQ747" s="25"/>
      <c r="LBR747" s="5"/>
      <c r="LBS747" s="92"/>
      <c r="LBZ747" s="25"/>
      <c r="LCA747" s="5"/>
      <c r="LCB747" s="92"/>
      <c r="LCI747" s="25"/>
      <c r="LCJ747" s="5"/>
      <c r="LCK747" s="92"/>
      <c r="LCR747" s="25"/>
      <c r="LCS747" s="5"/>
      <c r="LCT747" s="92"/>
      <c r="LDA747" s="25"/>
      <c r="LDB747" s="5"/>
      <c r="LDC747" s="92"/>
      <c r="LDJ747" s="25"/>
      <c r="LDK747" s="5"/>
      <c r="LDL747" s="92"/>
      <c r="LDS747" s="25"/>
      <c r="LDT747" s="5"/>
      <c r="LDU747" s="92"/>
      <c r="LEB747" s="25"/>
      <c r="LEC747" s="5"/>
      <c r="LED747" s="92"/>
      <c r="LEK747" s="25"/>
      <c r="LEL747" s="5"/>
      <c r="LEM747" s="92"/>
      <c r="LET747" s="25"/>
      <c r="LEU747" s="5"/>
      <c r="LEV747" s="92"/>
      <c r="LFC747" s="25"/>
      <c r="LFD747" s="5"/>
      <c r="LFE747" s="92"/>
      <c r="LFL747" s="25"/>
      <c r="LFM747" s="5"/>
      <c r="LFN747" s="92"/>
      <c r="LFU747" s="25"/>
      <c r="LFV747" s="5"/>
      <c r="LFW747" s="92"/>
      <c r="LGD747" s="25"/>
      <c r="LGE747" s="5"/>
      <c r="LGF747" s="92"/>
      <c r="LGM747" s="25"/>
      <c r="LGN747" s="5"/>
      <c r="LGO747" s="92"/>
      <c r="LGV747" s="25"/>
      <c r="LGW747" s="5"/>
      <c r="LGX747" s="92"/>
      <c r="LHE747" s="25"/>
      <c r="LHF747" s="5"/>
      <c r="LHG747" s="92"/>
      <c r="LHN747" s="25"/>
      <c r="LHO747" s="5"/>
      <c r="LHP747" s="92"/>
      <c r="LHW747" s="25"/>
      <c r="LHX747" s="5"/>
      <c r="LHY747" s="92"/>
      <c r="LIF747" s="25"/>
      <c r="LIG747" s="5"/>
      <c r="LIH747" s="92"/>
      <c r="LIO747" s="25"/>
      <c r="LIP747" s="5"/>
      <c r="LIQ747" s="92"/>
      <c r="LIX747" s="25"/>
      <c r="LIY747" s="5"/>
      <c r="LIZ747" s="92"/>
      <c r="LJG747" s="25"/>
      <c r="LJH747" s="5"/>
      <c r="LJI747" s="92"/>
      <c r="LJP747" s="25"/>
      <c r="LJQ747" s="5"/>
      <c r="LJR747" s="92"/>
      <c r="LJY747" s="25"/>
      <c r="LJZ747" s="5"/>
      <c r="LKA747" s="92"/>
      <c r="LKH747" s="25"/>
      <c r="LKI747" s="5"/>
      <c r="LKJ747" s="92"/>
      <c r="LKQ747" s="25"/>
      <c r="LKR747" s="5"/>
      <c r="LKS747" s="92"/>
      <c r="LKZ747" s="25"/>
      <c r="LLA747" s="5"/>
      <c r="LLB747" s="92"/>
      <c r="LLI747" s="25"/>
      <c r="LLJ747" s="5"/>
      <c r="LLK747" s="92"/>
      <c r="LLR747" s="25"/>
      <c r="LLS747" s="5"/>
      <c r="LLT747" s="92"/>
      <c r="LMA747" s="25"/>
      <c r="LMB747" s="5"/>
      <c r="LMC747" s="92"/>
      <c r="LMJ747" s="25"/>
      <c r="LMK747" s="5"/>
      <c r="LML747" s="92"/>
      <c r="LMS747" s="25"/>
      <c r="LMT747" s="5"/>
      <c r="LMU747" s="92"/>
      <c r="LNB747" s="25"/>
      <c r="LNC747" s="5"/>
      <c r="LND747" s="92"/>
      <c r="LNK747" s="25"/>
      <c r="LNL747" s="5"/>
      <c r="LNM747" s="92"/>
      <c r="LNT747" s="25"/>
      <c r="LNU747" s="5"/>
      <c r="LNV747" s="92"/>
      <c r="LOC747" s="25"/>
      <c r="LOD747" s="5"/>
      <c r="LOE747" s="92"/>
      <c r="LOL747" s="25"/>
      <c r="LOM747" s="5"/>
      <c r="LON747" s="92"/>
      <c r="LOU747" s="25"/>
      <c r="LOV747" s="5"/>
      <c r="LOW747" s="92"/>
      <c r="LPD747" s="25"/>
      <c r="LPE747" s="5"/>
      <c r="LPF747" s="92"/>
      <c r="LPM747" s="25"/>
      <c r="LPN747" s="5"/>
      <c r="LPO747" s="92"/>
      <c r="LPV747" s="25"/>
      <c r="LPW747" s="5"/>
      <c r="LPX747" s="92"/>
      <c r="LQE747" s="25"/>
      <c r="LQF747" s="5"/>
      <c r="LQG747" s="92"/>
      <c r="LQN747" s="25"/>
      <c r="LQO747" s="5"/>
      <c r="LQP747" s="92"/>
      <c r="LQW747" s="25"/>
      <c r="LQX747" s="5"/>
      <c r="LQY747" s="92"/>
      <c r="LRF747" s="25"/>
      <c r="LRG747" s="5"/>
      <c r="LRH747" s="92"/>
      <c r="LRO747" s="25"/>
      <c r="LRP747" s="5"/>
      <c r="LRQ747" s="92"/>
      <c r="LRX747" s="25"/>
      <c r="LRY747" s="5"/>
      <c r="LRZ747" s="92"/>
      <c r="LSG747" s="25"/>
      <c r="LSH747" s="5"/>
      <c r="LSI747" s="92"/>
      <c r="LSP747" s="25"/>
      <c r="LSQ747" s="5"/>
      <c r="LSR747" s="92"/>
      <c r="LSY747" s="25"/>
      <c r="LSZ747" s="5"/>
      <c r="LTA747" s="92"/>
      <c r="LTH747" s="25"/>
      <c r="LTI747" s="5"/>
      <c r="LTJ747" s="92"/>
      <c r="LTQ747" s="25"/>
      <c r="LTR747" s="5"/>
      <c r="LTS747" s="92"/>
      <c r="LTZ747" s="25"/>
      <c r="LUA747" s="5"/>
      <c r="LUB747" s="92"/>
      <c r="LUI747" s="25"/>
      <c r="LUJ747" s="5"/>
      <c r="LUK747" s="92"/>
      <c r="LUR747" s="25"/>
      <c r="LUS747" s="5"/>
      <c r="LUT747" s="92"/>
      <c r="LVA747" s="25"/>
      <c r="LVB747" s="5"/>
      <c r="LVC747" s="92"/>
      <c r="LVJ747" s="25"/>
      <c r="LVK747" s="5"/>
      <c r="LVL747" s="92"/>
      <c r="LVS747" s="25"/>
      <c r="LVT747" s="5"/>
      <c r="LVU747" s="92"/>
      <c r="LWB747" s="25"/>
      <c r="LWC747" s="5"/>
      <c r="LWD747" s="92"/>
      <c r="LWK747" s="25"/>
      <c r="LWL747" s="5"/>
      <c r="LWM747" s="92"/>
      <c r="LWT747" s="25"/>
      <c r="LWU747" s="5"/>
      <c r="LWV747" s="92"/>
      <c r="LXC747" s="25"/>
      <c r="LXD747" s="5"/>
      <c r="LXE747" s="92"/>
      <c r="LXL747" s="25"/>
      <c r="LXM747" s="5"/>
      <c r="LXN747" s="92"/>
      <c r="LXU747" s="25"/>
      <c r="LXV747" s="5"/>
      <c r="LXW747" s="92"/>
      <c r="LYD747" s="25"/>
      <c r="LYE747" s="5"/>
      <c r="LYF747" s="92"/>
      <c r="LYM747" s="25"/>
      <c r="LYN747" s="5"/>
      <c r="LYO747" s="92"/>
      <c r="LYV747" s="25"/>
      <c r="LYW747" s="5"/>
      <c r="LYX747" s="92"/>
      <c r="LZE747" s="25"/>
      <c r="LZF747" s="5"/>
      <c r="LZG747" s="92"/>
      <c r="LZN747" s="25"/>
      <c r="LZO747" s="5"/>
      <c r="LZP747" s="92"/>
      <c r="LZW747" s="25"/>
      <c r="LZX747" s="5"/>
      <c r="LZY747" s="92"/>
      <c r="MAF747" s="25"/>
      <c r="MAG747" s="5"/>
      <c r="MAH747" s="92"/>
      <c r="MAO747" s="25"/>
      <c r="MAP747" s="5"/>
      <c r="MAQ747" s="92"/>
      <c r="MAX747" s="25"/>
      <c r="MAY747" s="5"/>
      <c r="MAZ747" s="92"/>
      <c r="MBG747" s="25"/>
      <c r="MBH747" s="5"/>
      <c r="MBI747" s="92"/>
      <c r="MBP747" s="25"/>
      <c r="MBQ747" s="5"/>
      <c r="MBR747" s="92"/>
      <c r="MBY747" s="25"/>
      <c r="MBZ747" s="5"/>
      <c r="MCA747" s="92"/>
      <c r="MCH747" s="25"/>
      <c r="MCI747" s="5"/>
      <c r="MCJ747" s="92"/>
      <c r="MCQ747" s="25"/>
      <c r="MCR747" s="5"/>
      <c r="MCS747" s="92"/>
      <c r="MCZ747" s="25"/>
      <c r="MDA747" s="5"/>
      <c r="MDB747" s="92"/>
      <c r="MDI747" s="25"/>
      <c r="MDJ747" s="5"/>
      <c r="MDK747" s="92"/>
      <c r="MDR747" s="25"/>
      <c r="MDS747" s="5"/>
      <c r="MDT747" s="92"/>
      <c r="MEA747" s="25"/>
      <c r="MEB747" s="5"/>
      <c r="MEC747" s="92"/>
      <c r="MEJ747" s="25"/>
      <c r="MEK747" s="5"/>
      <c r="MEL747" s="92"/>
      <c r="MES747" s="25"/>
      <c r="MET747" s="5"/>
      <c r="MEU747" s="92"/>
      <c r="MFB747" s="25"/>
      <c r="MFC747" s="5"/>
      <c r="MFD747" s="92"/>
      <c r="MFK747" s="25"/>
      <c r="MFL747" s="5"/>
      <c r="MFM747" s="92"/>
      <c r="MFT747" s="25"/>
      <c r="MFU747" s="5"/>
      <c r="MFV747" s="92"/>
      <c r="MGC747" s="25"/>
      <c r="MGD747" s="5"/>
      <c r="MGE747" s="92"/>
      <c r="MGL747" s="25"/>
      <c r="MGM747" s="5"/>
      <c r="MGN747" s="92"/>
      <c r="MGU747" s="25"/>
      <c r="MGV747" s="5"/>
      <c r="MGW747" s="92"/>
      <c r="MHD747" s="25"/>
      <c r="MHE747" s="5"/>
      <c r="MHF747" s="92"/>
      <c r="MHM747" s="25"/>
      <c r="MHN747" s="5"/>
      <c r="MHO747" s="92"/>
      <c r="MHV747" s="25"/>
      <c r="MHW747" s="5"/>
      <c r="MHX747" s="92"/>
      <c r="MIE747" s="25"/>
      <c r="MIF747" s="5"/>
      <c r="MIG747" s="92"/>
      <c r="MIN747" s="25"/>
      <c r="MIO747" s="5"/>
      <c r="MIP747" s="92"/>
      <c r="MIW747" s="25"/>
      <c r="MIX747" s="5"/>
      <c r="MIY747" s="92"/>
      <c r="MJF747" s="25"/>
      <c r="MJG747" s="5"/>
      <c r="MJH747" s="92"/>
      <c r="MJO747" s="25"/>
      <c r="MJP747" s="5"/>
      <c r="MJQ747" s="92"/>
      <c r="MJX747" s="25"/>
      <c r="MJY747" s="5"/>
      <c r="MJZ747" s="92"/>
      <c r="MKG747" s="25"/>
      <c r="MKH747" s="5"/>
      <c r="MKI747" s="92"/>
      <c r="MKP747" s="25"/>
      <c r="MKQ747" s="5"/>
      <c r="MKR747" s="92"/>
      <c r="MKY747" s="25"/>
      <c r="MKZ747" s="5"/>
      <c r="MLA747" s="92"/>
      <c r="MLH747" s="25"/>
      <c r="MLI747" s="5"/>
      <c r="MLJ747" s="92"/>
      <c r="MLQ747" s="25"/>
      <c r="MLR747" s="5"/>
      <c r="MLS747" s="92"/>
      <c r="MLZ747" s="25"/>
      <c r="MMA747" s="5"/>
      <c r="MMB747" s="92"/>
      <c r="MMI747" s="25"/>
      <c r="MMJ747" s="5"/>
      <c r="MMK747" s="92"/>
      <c r="MMR747" s="25"/>
      <c r="MMS747" s="5"/>
      <c r="MMT747" s="92"/>
      <c r="MNA747" s="25"/>
      <c r="MNB747" s="5"/>
      <c r="MNC747" s="92"/>
      <c r="MNJ747" s="25"/>
      <c r="MNK747" s="5"/>
      <c r="MNL747" s="92"/>
      <c r="MNS747" s="25"/>
      <c r="MNT747" s="5"/>
      <c r="MNU747" s="92"/>
      <c r="MOB747" s="25"/>
      <c r="MOC747" s="5"/>
      <c r="MOD747" s="92"/>
      <c r="MOK747" s="25"/>
      <c r="MOL747" s="5"/>
      <c r="MOM747" s="92"/>
      <c r="MOT747" s="25"/>
      <c r="MOU747" s="5"/>
      <c r="MOV747" s="92"/>
      <c r="MPC747" s="25"/>
      <c r="MPD747" s="5"/>
      <c r="MPE747" s="92"/>
      <c r="MPL747" s="25"/>
      <c r="MPM747" s="5"/>
      <c r="MPN747" s="92"/>
      <c r="MPU747" s="25"/>
      <c r="MPV747" s="5"/>
      <c r="MPW747" s="92"/>
      <c r="MQD747" s="25"/>
      <c r="MQE747" s="5"/>
      <c r="MQF747" s="92"/>
      <c r="MQM747" s="25"/>
      <c r="MQN747" s="5"/>
      <c r="MQO747" s="92"/>
      <c r="MQV747" s="25"/>
      <c r="MQW747" s="5"/>
      <c r="MQX747" s="92"/>
      <c r="MRE747" s="25"/>
      <c r="MRF747" s="5"/>
      <c r="MRG747" s="92"/>
      <c r="MRN747" s="25"/>
      <c r="MRO747" s="5"/>
      <c r="MRP747" s="92"/>
      <c r="MRW747" s="25"/>
      <c r="MRX747" s="5"/>
      <c r="MRY747" s="92"/>
      <c r="MSF747" s="25"/>
      <c r="MSG747" s="5"/>
      <c r="MSH747" s="92"/>
      <c r="MSO747" s="25"/>
      <c r="MSP747" s="5"/>
      <c r="MSQ747" s="92"/>
      <c r="MSX747" s="25"/>
      <c r="MSY747" s="5"/>
      <c r="MSZ747" s="92"/>
      <c r="MTG747" s="25"/>
      <c r="MTH747" s="5"/>
      <c r="MTI747" s="92"/>
      <c r="MTP747" s="25"/>
      <c r="MTQ747" s="5"/>
      <c r="MTR747" s="92"/>
      <c r="MTY747" s="25"/>
      <c r="MTZ747" s="5"/>
      <c r="MUA747" s="92"/>
      <c r="MUH747" s="25"/>
      <c r="MUI747" s="5"/>
      <c r="MUJ747" s="92"/>
      <c r="MUQ747" s="25"/>
      <c r="MUR747" s="5"/>
      <c r="MUS747" s="92"/>
      <c r="MUZ747" s="25"/>
      <c r="MVA747" s="5"/>
      <c r="MVB747" s="92"/>
      <c r="MVI747" s="25"/>
      <c r="MVJ747" s="5"/>
      <c r="MVK747" s="92"/>
      <c r="MVR747" s="25"/>
      <c r="MVS747" s="5"/>
      <c r="MVT747" s="92"/>
      <c r="MWA747" s="25"/>
      <c r="MWB747" s="5"/>
      <c r="MWC747" s="92"/>
      <c r="MWJ747" s="25"/>
      <c r="MWK747" s="5"/>
      <c r="MWL747" s="92"/>
      <c r="MWS747" s="25"/>
      <c r="MWT747" s="5"/>
      <c r="MWU747" s="92"/>
      <c r="MXB747" s="25"/>
      <c r="MXC747" s="5"/>
      <c r="MXD747" s="92"/>
      <c r="MXK747" s="25"/>
      <c r="MXL747" s="5"/>
      <c r="MXM747" s="92"/>
      <c r="MXT747" s="25"/>
      <c r="MXU747" s="5"/>
      <c r="MXV747" s="92"/>
      <c r="MYC747" s="25"/>
      <c r="MYD747" s="5"/>
      <c r="MYE747" s="92"/>
      <c r="MYL747" s="25"/>
      <c r="MYM747" s="5"/>
      <c r="MYN747" s="92"/>
      <c r="MYU747" s="25"/>
      <c r="MYV747" s="5"/>
      <c r="MYW747" s="92"/>
      <c r="MZD747" s="25"/>
      <c r="MZE747" s="5"/>
      <c r="MZF747" s="92"/>
      <c r="MZM747" s="25"/>
      <c r="MZN747" s="5"/>
      <c r="MZO747" s="92"/>
      <c r="MZV747" s="25"/>
      <c r="MZW747" s="5"/>
      <c r="MZX747" s="92"/>
      <c r="NAE747" s="25"/>
      <c r="NAF747" s="5"/>
      <c r="NAG747" s="92"/>
      <c r="NAN747" s="25"/>
      <c r="NAO747" s="5"/>
      <c r="NAP747" s="92"/>
      <c r="NAW747" s="25"/>
      <c r="NAX747" s="5"/>
      <c r="NAY747" s="92"/>
      <c r="NBF747" s="25"/>
      <c r="NBG747" s="5"/>
      <c r="NBH747" s="92"/>
      <c r="NBO747" s="25"/>
      <c r="NBP747" s="5"/>
      <c r="NBQ747" s="92"/>
      <c r="NBX747" s="25"/>
      <c r="NBY747" s="5"/>
      <c r="NBZ747" s="92"/>
      <c r="NCG747" s="25"/>
      <c r="NCH747" s="5"/>
      <c r="NCI747" s="92"/>
      <c r="NCP747" s="25"/>
      <c r="NCQ747" s="5"/>
      <c r="NCR747" s="92"/>
      <c r="NCY747" s="25"/>
      <c r="NCZ747" s="5"/>
      <c r="NDA747" s="92"/>
      <c r="NDH747" s="25"/>
      <c r="NDI747" s="5"/>
      <c r="NDJ747" s="92"/>
      <c r="NDQ747" s="25"/>
      <c r="NDR747" s="5"/>
      <c r="NDS747" s="92"/>
      <c r="NDZ747" s="25"/>
      <c r="NEA747" s="5"/>
      <c r="NEB747" s="92"/>
      <c r="NEI747" s="25"/>
      <c r="NEJ747" s="5"/>
      <c r="NEK747" s="92"/>
      <c r="NER747" s="25"/>
      <c r="NES747" s="5"/>
      <c r="NET747" s="92"/>
      <c r="NFA747" s="25"/>
      <c r="NFB747" s="5"/>
      <c r="NFC747" s="92"/>
      <c r="NFJ747" s="25"/>
      <c r="NFK747" s="5"/>
      <c r="NFL747" s="92"/>
      <c r="NFS747" s="25"/>
      <c r="NFT747" s="5"/>
      <c r="NFU747" s="92"/>
      <c r="NGB747" s="25"/>
      <c r="NGC747" s="5"/>
      <c r="NGD747" s="92"/>
      <c r="NGK747" s="25"/>
      <c r="NGL747" s="5"/>
      <c r="NGM747" s="92"/>
      <c r="NGT747" s="25"/>
      <c r="NGU747" s="5"/>
      <c r="NGV747" s="92"/>
      <c r="NHC747" s="25"/>
      <c r="NHD747" s="5"/>
      <c r="NHE747" s="92"/>
      <c r="NHL747" s="25"/>
      <c r="NHM747" s="5"/>
      <c r="NHN747" s="92"/>
      <c r="NHU747" s="25"/>
      <c r="NHV747" s="5"/>
      <c r="NHW747" s="92"/>
      <c r="NID747" s="25"/>
      <c r="NIE747" s="5"/>
      <c r="NIF747" s="92"/>
      <c r="NIM747" s="25"/>
      <c r="NIN747" s="5"/>
      <c r="NIO747" s="92"/>
      <c r="NIV747" s="25"/>
      <c r="NIW747" s="5"/>
      <c r="NIX747" s="92"/>
      <c r="NJE747" s="25"/>
      <c r="NJF747" s="5"/>
      <c r="NJG747" s="92"/>
      <c r="NJN747" s="25"/>
      <c r="NJO747" s="5"/>
      <c r="NJP747" s="92"/>
      <c r="NJW747" s="25"/>
      <c r="NJX747" s="5"/>
      <c r="NJY747" s="92"/>
      <c r="NKF747" s="25"/>
      <c r="NKG747" s="5"/>
      <c r="NKH747" s="92"/>
      <c r="NKO747" s="25"/>
      <c r="NKP747" s="5"/>
      <c r="NKQ747" s="92"/>
      <c r="NKX747" s="25"/>
      <c r="NKY747" s="5"/>
      <c r="NKZ747" s="92"/>
      <c r="NLG747" s="25"/>
      <c r="NLH747" s="5"/>
      <c r="NLI747" s="92"/>
      <c r="NLP747" s="25"/>
      <c r="NLQ747" s="5"/>
      <c r="NLR747" s="92"/>
      <c r="NLY747" s="25"/>
      <c r="NLZ747" s="5"/>
      <c r="NMA747" s="92"/>
      <c r="NMH747" s="25"/>
      <c r="NMI747" s="5"/>
      <c r="NMJ747" s="92"/>
      <c r="NMQ747" s="25"/>
      <c r="NMR747" s="5"/>
      <c r="NMS747" s="92"/>
      <c r="NMZ747" s="25"/>
      <c r="NNA747" s="5"/>
      <c r="NNB747" s="92"/>
      <c r="NNI747" s="25"/>
      <c r="NNJ747" s="5"/>
      <c r="NNK747" s="92"/>
      <c r="NNR747" s="25"/>
      <c r="NNS747" s="5"/>
      <c r="NNT747" s="92"/>
      <c r="NOA747" s="25"/>
      <c r="NOB747" s="5"/>
      <c r="NOC747" s="92"/>
      <c r="NOJ747" s="25"/>
      <c r="NOK747" s="5"/>
      <c r="NOL747" s="92"/>
      <c r="NOS747" s="25"/>
      <c r="NOT747" s="5"/>
      <c r="NOU747" s="92"/>
      <c r="NPB747" s="25"/>
      <c r="NPC747" s="5"/>
      <c r="NPD747" s="92"/>
      <c r="NPK747" s="25"/>
      <c r="NPL747" s="5"/>
      <c r="NPM747" s="92"/>
      <c r="NPT747" s="25"/>
      <c r="NPU747" s="5"/>
      <c r="NPV747" s="92"/>
      <c r="NQC747" s="25"/>
      <c r="NQD747" s="5"/>
      <c r="NQE747" s="92"/>
      <c r="NQL747" s="25"/>
      <c r="NQM747" s="5"/>
      <c r="NQN747" s="92"/>
      <c r="NQU747" s="25"/>
      <c r="NQV747" s="5"/>
      <c r="NQW747" s="92"/>
      <c r="NRD747" s="25"/>
      <c r="NRE747" s="5"/>
      <c r="NRF747" s="92"/>
      <c r="NRM747" s="25"/>
      <c r="NRN747" s="5"/>
      <c r="NRO747" s="92"/>
      <c r="NRV747" s="25"/>
      <c r="NRW747" s="5"/>
      <c r="NRX747" s="92"/>
      <c r="NSE747" s="25"/>
      <c r="NSF747" s="5"/>
      <c r="NSG747" s="92"/>
      <c r="NSN747" s="25"/>
      <c r="NSO747" s="5"/>
      <c r="NSP747" s="92"/>
      <c r="NSW747" s="25"/>
      <c r="NSX747" s="5"/>
      <c r="NSY747" s="92"/>
      <c r="NTF747" s="25"/>
      <c r="NTG747" s="5"/>
      <c r="NTH747" s="92"/>
      <c r="NTO747" s="25"/>
      <c r="NTP747" s="5"/>
      <c r="NTQ747" s="92"/>
      <c r="NTX747" s="25"/>
      <c r="NTY747" s="5"/>
      <c r="NTZ747" s="92"/>
      <c r="NUG747" s="25"/>
      <c r="NUH747" s="5"/>
      <c r="NUI747" s="92"/>
      <c r="NUP747" s="25"/>
      <c r="NUQ747" s="5"/>
      <c r="NUR747" s="92"/>
      <c r="NUY747" s="25"/>
      <c r="NUZ747" s="5"/>
      <c r="NVA747" s="92"/>
      <c r="NVH747" s="25"/>
      <c r="NVI747" s="5"/>
      <c r="NVJ747" s="92"/>
      <c r="NVQ747" s="25"/>
      <c r="NVR747" s="5"/>
      <c r="NVS747" s="92"/>
      <c r="NVZ747" s="25"/>
      <c r="NWA747" s="5"/>
      <c r="NWB747" s="92"/>
      <c r="NWI747" s="25"/>
      <c r="NWJ747" s="5"/>
      <c r="NWK747" s="92"/>
      <c r="NWR747" s="25"/>
      <c r="NWS747" s="5"/>
      <c r="NWT747" s="92"/>
      <c r="NXA747" s="25"/>
      <c r="NXB747" s="5"/>
      <c r="NXC747" s="92"/>
      <c r="NXJ747" s="25"/>
      <c r="NXK747" s="5"/>
      <c r="NXL747" s="92"/>
      <c r="NXS747" s="25"/>
      <c r="NXT747" s="5"/>
      <c r="NXU747" s="92"/>
      <c r="NYB747" s="25"/>
      <c r="NYC747" s="5"/>
      <c r="NYD747" s="92"/>
      <c r="NYK747" s="25"/>
      <c r="NYL747" s="5"/>
      <c r="NYM747" s="92"/>
      <c r="NYT747" s="25"/>
      <c r="NYU747" s="5"/>
      <c r="NYV747" s="92"/>
      <c r="NZC747" s="25"/>
      <c r="NZD747" s="5"/>
      <c r="NZE747" s="92"/>
      <c r="NZL747" s="25"/>
      <c r="NZM747" s="5"/>
      <c r="NZN747" s="92"/>
      <c r="NZU747" s="25"/>
      <c r="NZV747" s="5"/>
      <c r="NZW747" s="92"/>
      <c r="OAD747" s="25"/>
      <c r="OAE747" s="5"/>
      <c r="OAF747" s="92"/>
      <c r="OAM747" s="25"/>
      <c r="OAN747" s="5"/>
      <c r="OAO747" s="92"/>
      <c r="OAV747" s="25"/>
      <c r="OAW747" s="5"/>
      <c r="OAX747" s="92"/>
      <c r="OBE747" s="25"/>
      <c r="OBF747" s="5"/>
      <c r="OBG747" s="92"/>
      <c r="OBN747" s="25"/>
      <c r="OBO747" s="5"/>
      <c r="OBP747" s="92"/>
      <c r="OBW747" s="25"/>
      <c r="OBX747" s="5"/>
      <c r="OBY747" s="92"/>
      <c r="OCF747" s="25"/>
      <c r="OCG747" s="5"/>
      <c r="OCH747" s="92"/>
      <c r="OCO747" s="25"/>
      <c r="OCP747" s="5"/>
      <c r="OCQ747" s="92"/>
      <c r="OCX747" s="25"/>
      <c r="OCY747" s="5"/>
      <c r="OCZ747" s="92"/>
      <c r="ODG747" s="25"/>
      <c r="ODH747" s="5"/>
      <c r="ODI747" s="92"/>
      <c r="ODP747" s="25"/>
      <c r="ODQ747" s="5"/>
      <c r="ODR747" s="92"/>
      <c r="ODY747" s="25"/>
      <c r="ODZ747" s="5"/>
      <c r="OEA747" s="92"/>
      <c r="OEH747" s="25"/>
      <c r="OEI747" s="5"/>
      <c r="OEJ747" s="92"/>
      <c r="OEQ747" s="25"/>
      <c r="OER747" s="5"/>
      <c r="OES747" s="92"/>
      <c r="OEZ747" s="25"/>
      <c r="OFA747" s="5"/>
      <c r="OFB747" s="92"/>
      <c r="OFI747" s="25"/>
      <c r="OFJ747" s="5"/>
      <c r="OFK747" s="92"/>
      <c r="OFR747" s="25"/>
      <c r="OFS747" s="5"/>
      <c r="OFT747" s="92"/>
      <c r="OGA747" s="25"/>
      <c r="OGB747" s="5"/>
      <c r="OGC747" s="92"/>
      <c r="OGJ747" s="25"/>
      <c r="OGK747" s="5"/>
      <c r="OGL747" s="92"/>
      <c r="OGS747" s="25"/>
      <c r="OGT747" s="5"/>
      <c r="OGU747" s="92"/>
      <c r="OHB747" s="25"/>
      <c r="OHC747" s="5"/>
      <c r="OHD747" s="92"/>
      <c r="OHK747" s="25"/>
      <c r="OHL747" s="5"/>
      <c r="OHM747" s="92"/>
      <c r="OHT747" s="25"/>
      <c r="OHU747" s="5"/>
      <c r="OHV747" s="92"/>
      <c r="OIC747" s="25"/>
      <c r="OID747" s="5"/>
      <c r="OIE747" s="92"/>
      <c r="OIL747" s="25"/>
      <c r="OIM747" s="5"/>
      <c r="OIN747" s="92"/>
      <c r="OIU747" s="25"/>
      <c r="OIV747" s="5"/>
      <c r="OIW747" s="92"/>
      <c r="OJD747" s="25"/>
      <c r="OJE747" s="5"/>
      <c r="OJF747" s="92"/>
      <c r="OJM747" s="25"/>
      <c r="OJN747" s="5"/>
      <c r="OJO747" s="92"/>
      <c r="OJV747" s="25"/>
      <c r="OJW747" s="5"/>
      <c r="OJX747" s="92"/>
      <c r="OKE747" s="25"/>
      <c r="OKF747" s="5"/>
      <c r="OKG747" s="92"/>
      <c r="OKN747" s="25"/>
      <c r="OKO747" s="5"/>
      <c r="OKP747" s="92"/>
      <c r="OKW747" s="25"/>
      <c r="OKX747" s="5"/>
      <c r="OKY747" s="92"/>
      <c r="OLF747" s="25"/>
      <c r="OLG747" s="5"/>
      <c r="OLH747" s="92"/>
      <c r="OLO747" s="25"/>
      <c r="OLP747" s="5"/>
      <c r="OLQ747" s="92"/>
      <c r="OLX747" s="25"/>
      <c r="OLY747" s="5"/>
      <c r="OLZ747" s="92"/>
      <c r="OMG747" s="25"/>
      <c r="OMH747" s="5"/>
      <c r="OMI747" s="92"/>
      <c r="OMP747" s="25"/>
      <c r="OMQ747" s="5"/>
      <c r="OMR747" s="92"/>
      <c r="OMY747" s="25"/>
      <c r="OMZ747" s="5"/>
      <c r="ONA747" s="92"/>
      <c r="ONH747" s="25"/>
      <c r="ONI747" s="5"/>
      <c r="ONJ747" s="92"/>
      <c r="ONQ747" s="25"/>
      <c r="ONR747" s="5"/>
      <c r="ONS747" s="92"/>
      <c r="ONZ747" s="25"/>
      <c r="OOA747" s="5"/>
      <c r="OOB747" s="92"/>
      <c r="OOI747" s="25"/>
      <c r="OOJ747" s="5"/>
      <c r="OOK747" s="92"/>
      <c r="OOR747" s="25"/>
      <c r="OOS747" s="5"/>
      <c r="OOT747" s="92"/>
      <c r="OPA747" s="25"/>
      <c r="OPB747" s="5"/>
      <c r="OPC747" s="92"/>
      <c r="OPJ747" s="25"/>
      <c r="OPK747" s="5"/>
      <c r="OPL747" s="92"/>
      <c r="OPS747" s="25"/>
      <c r="OPT747" s="5"/>
      <c r="OPU747" s="92"/>
      <c r="OQB747" s="25"/>
      <c r="OQC747" s="5"/>
      <c r="OQD747" s="92"/>
      <c r="OQK747" s="25"/>
      <c r="OQL747" s="5"/>
      <c r="OQM747" s="92"/>
      <c r="OQT747" s="25"/>
      <c r="OQU747" s="5"/>
      <c r="OQV747" s="92"/>
      <c r="ORC747" s="25"/>
      <c r="ORD747" s="5"/>
      <c r="ORE747" s="92"/>
      <c r="ORL747" s="25"/>
      <c r="ORM747" s="5"/>
      <c r="ORN747" s="92"/>
      <c r="ORU747" s="25"/>
      <c r="ORV747" s="5"/>
      <c r="ORW747" s="92"/>
      <c r="OSD747" s="25"/>
      <c r="OSE747" s="5"/>
      <c r="OSF747" s="92"/>
      <c r="OSM747" s="25"/>
      <c r="OSN747" s="5"/>
      <c r="OSO747" s="92"/>
      <c r="OSV747" s="25"/>
      <c r="OSW747" s="5"/>
      <c r="OSX747" s="92"/>
      <c r="OTE747" s="25"/>
      <c r="OTF747" s="5"/>
      <c r="OTG747" s="92"/>
      <c r="OTN747" s="25"/>
      <c r="OTO747" s="5"/>
      <c r="OTP747" s="92"/>
      <c r="OTW747" s="25"/>
      <c r="OTX747" s="5"/>
      <c r="OTY747" s="92"/>
      <c r="OUF747" s="25"/>
      <c r="OUG747" s="5"/>
      <c r="OUH747" s="92"/>
      <c r="OUO747" s="25"/>
      <c r="OUP747" s="5"/>
      <c r="OUQ747" s="92"/>
      <c r="OUX747" s="25"/>
      <c r="OUY747" s="5"/>
      <c r="OUZ747" s="92"/>
      <c r="OVG747" s="25"/>
      <c r="OVH747" s="5"/>
      <c r="OVI747" s="92"/>
      <c r="OVP747" s="25"/>
      <c r="OVQ747" s="5"/>
      <c r="OVR747" s="92"/>
      <c r="OVY747" s="25"/>
      <c r="OVZ747" s="5"/>
      <c r="OWA747" s="92"/>
      <c r="OWH747" s="25"/>
      <c r="OWI747" s="5"/>
      <c r="OWJ747" s="92"/>
      <c r="OWQ747" s="25"/>
      <c r="OWR747" s="5"/>
      <c r="OWS747" s="92"/>
      <c r="OWZ747" s="25"/>
      <c r="OXA747" s="5"/>
      <c r="OXB747" s="92"/>
      <c r="OXI747" s="25"/>
      <c r="OXJ747" s="5"/>
      <c r="OXK747" s="92"/>
      <c r="OXR747" s="25"/>
      <c r="OXS747" s="5"/>
      <c r="OXT747" s="92"/>
      <c r="OYA747" s="25"/>
      <c r="OYB747" s="5"/>
      <c r="OYC747" s="92"/>
      <c r="OYJ747" s="25"/>
      <c r="OYK747" s="5"/>
      <c r="OYL747" s="92"/>
      <c r="OYS747" s="25"/>
      <c r="OYT747" s="5"/>
      <c r="OYU747" s="92"/>
      <c r="OZB747" s="25"/>
      <c r="OZC747" s="5"/>
      <c r="OZD747" s="92"/>
      <c r="OZK747" s="25"/>
      <c r="OZL747" s="5"/>
      <c r="OZM747" s="92"/>
      <c r="OZT747" s="25"/>
      <c r="OZU747" s="5"/>
      <c r="OZV747" s="92"/>
      <c r="PAC747" s="25"/>
      <c r="PAD747" s="5"/>
      <c r="PAE747" s="92"/>
      <c r="PAL747" s="25"/>
      <c r="PAM747" s="5"/>
      <c r="PAN747" s="92"/>
      <c r="PAU747" s="25"/>
      <c r="PAV747" s="5"/>
      <c r="PAW747" s="92"/>
      <c r="PBD747" s="25"/>
      <c r="PBE747" s="5"/>
      <c r="PBF747" s="92"/>
      <c r="PBM747" s="25"/>
      <c r="PBN747" s="5"/>
      <c r="PBO747" s="92"/>
      <c r="PBV747" s="25"/>
      <c r="PBW747" s="5"/>
      <c r="PBX747" s="92"/>
      <c r="PCE747" s="25"/>
      <c r="PCF747" s="5"/>
      <c r="PCG747" s="92"/>
      <c r="PCN747" s="25"/>
      <c r="PCO747" s="5"/>
      <c r="PCP747" s="92"/>
      <c r="PCW747" s="25"/>
      <c r="PCX747" s="5"/>
      <c r="PCY747" s="92"/>
      <c r="PDF747" s="25"/>
      <c r="PDG747" s="5"/>
      <c r="PDH747" s="92"/>
      <c r="PDO747" s="25"/>
      <c r="PDP747" s="5"/>
      <c r="PDQ747" s="92"/>
      <c r="PDX747" s="25"/>
      <c r="PDY747" s="5"/>
      <c r="PDZ747" s="92"/>
      <c r="PEG747" s="25"/>
      <c r="PEH747" s="5"/>
      <c r="PEI747" s="92"/>
      <c r="PEP747" s="25"/>
      <c r="PEQ747" s="5"/>
      <c r="PER747" s="92"/>
      <c r="PEY747" s="25"/>
      <c r="PEZ747" s="5"/>
      <c r="PFA747" s="92"/>
      <c r="PFH747" s="25"/>
      <c r="PFI747" s="5"/>
      <c r="PFJ747" s="92"/>
      <c r="PFQ747" s="25"/>
      <c r="PFR747" s="5"/>
      <c r="PFS747" s="92"/>
      <c r="PFZ747" s="25"/>
      <c r="PGA747" s="5"/>
      <c r="PGB747" s="92"/>
      <c r="PGI747" s="25"/>
      <c r="PGJ747" s="5"/>
      <c r="PGK747" s="92"/>
      <c r="PGR747" s="25"/>
      <c r="PGS747" s="5"/>
      <c r="PGT747" s="92"/>
      <c r="PHA747" s="25"/>
      <c r="PHB747" s="5"/>
      <c r="PHC747" s="92"/>
      <c r="PHJ747" s="25"/>
      <c r="PHK747" s="5"/>
      <c r="PHL747" s="92"/>
      <c r="PHS747" s="25"/>
      <c r="PHT747" s="5"/>
      <c r="PHU747" s="92"/>
      <c r="PIB747" s="25"/>
      <c r="PIC747" s="5"/>
      <c r="PID747" s="92"/>
      <c r="PIK747" s="25"/>
      <c r="PIL747" s="5"/>
      <c r="PIM747" s="92"/>
      <c r="PIT747" s="25"/>
      <c r="PIU747" s="5"/>
      <c r="PIV747" s="92"/>
      <c r="PJC747" s="25"/>
      <c r="PJD747" s="5"/>
      <c r="PJE747" s="92"/>
      <c r="PJL747" s="25"/>
      <c r="PJM747" s="5"/>
      <c r="PJN747" s="92"/>
      <c r="PJU747" s="25"/>
      <c r="PJV747" s="5"/>
      <c r="PJW747" s="92"/>
      <c r="PKD747" s="25"/>
      <c r="PKE747" s="5"/>
      <c r="PKF747" s="92"/>
      <c r="PKM747" s="25"/>
      <c r="PKN747" s="5"/>
      <c r="PKO747" s="92"/>
      <c r="PKV747" s="25"/>
      <c r="PKW747" s="5"/>
      <c r="PKX747" s="92"/>
      <c r="PLE747" s="25"/>
      <c r="PLF747" s="5"/>
      <c r="PLG747" s="92"/>
      <c r="PLN747" s="25"/>
      <c r="PLO747" s="5"/>
      <c r="PLP747" s="92"/>
      <c r="PLW747" s="25"/>
      <c r="PLX747" s="5"/>
      <c r="PLY747" s="92"/>
      <c r="PMF747" s="25"/>
      <c r="PMG747" s="5"/>
      <c r="PMH747" s="92"/>
      <c r="PMO747" s="25"/>
      <c r="PMP747" s="5"/>
      <c r="PMQ747" s="92"/>
      <c r="PMX747" s="25"/>
      <c r="PMY747" s="5"/>
      <c r="PMZ747" s="92"/>
      <c r="PNG747" s="25"/>
      <c r="PNH747" s="5"/>
      <c r="PNI747" s="92"/>
      <c r="PNP747" s="25"/>
      <c r="PNQ747" s="5"/>
      <c r="PNR747" s="92"/>
      <c r="PNY747" s="25"/>
      <c r="PNZ747" s="5"/>
      <c r="POA747" s="92"/>
      <c r="POH747" s="25"/>
      <c r="POI747" s="5"/>
      <c r="POJ747" s="92"/>
      <c r="POQ747" s="25"/>
      <c r="POR747" s="5"/>
      <c r="POS747" s="92"/>
      <c r="POZ747" s="25"/>
      <c r="PPA747" s="5"/>
      <c r="PPB747" s="92"/>
      <c r="PPI747" s="25"/>
      <c r="PPJ747" s="5"/>
      <c r="PPK747" s="92"/>
      <c r="PPR747" s="25"/>
      <c r="PPS747" s="5"/>
      <c r="PPT747" s="92"/>
      <c r="PQA747" s="25"/>
      <c r="PQB747" s="5"/>
      <c r="PQC747" s="92"/>
      <c r="PQJ747" s="25"/>
      <c r="PQK747" s="5"/>
      <c r="PQL747" s="92"/>
      <c r="PQS747" s="25"/>
      <c r="PQT747" s="5"/>
      <c r="PQU747" s="92"/>
      <c r="PRB747" s="25"/>
      <c r="PRC747" s="5"/>
      <c r="PRD747" s="92"/>
      <c r="PRK747" s="25"/>
      <c r="PRL747" s="5"/>
      <c r="PRM747" s="92"/>
      <c r="PRT747" s="25"/>
      <c r="PRU747" s="5"/>
      <c r="PRV747" s="92"/>
      <c r="PSC747" s="25"/>
      <c r="PSD747" s="5"/>
      <c r="PSE747" s="92"/>
      <c r="PSL747" s="25"/>
      <c r="PSM747" s="5"/>
      <c r="PSN747" s="92"/>
      <c r="PSU747" s="25"/>
      <c r="PSV747" s="5"/>
      <c r="PSW747" s="92"/>
      <c r="PTD747" s="25"/>
      <c r="PTE747" s="5"/>
      <c r="PTF747" s="92"/>
      <c r="PTM747" s="25"/>
      <c r="PTN747" s="5"/>
      <c r="PTO747" s="92"/>
      <c r="PTV747" s="25"/>
      <c r="PTW747" s="5"/>
      <c r="PTX747" s="92"/>
      <c r="PUE747" s="25"/>
      <c r="PUF747" s="5"/>
      <c r="PUG747" s="92"/>
      <c r="PUN747" s="25"/>
      <c r="PUO747" s="5"/>
      <c r="PUP747" s="92"/>
      <c r="PUW747" s="25"/>
      <c r="PUX747" s="5"/>
      <c r="PUY747" s="92"/>
      <c r="PVF747" s="25"/>
      <c r="PVG747" s="5"/>
      <c r="PVH747" s="92"/>
      <c r="PVO747" s="25"/>
      <c r="PVP747" s="5"/>
      <c r="PVQ747" s="92"/>
      <c r="PVX747" s="25"/>
      <c r="PVY747" s="5"/>
      <c r="PVZ747" s="92"/>
      <c r="PWG747" s="25"/>
      <c r="PWH747" s="5"/>
      <c r="PWI747" s="92"/>
      <c r="PWP747" s="25"/>
      <c r="PWQ747" s="5"/>
      <c r="PWR747" s="92"/>
      <c r="PWY747" s="25"/>
      <c r="PWZ747" s="5"/>
      <c r="PXA747" s="92"/>
      <c r="PXH747" s="25"/>
      <c r="PXI747" s="5"/>
      <c r="PXJ747" s="92"/>
      <c r="PXQ747" s="25"/>
      <c r="PXR747" s="5"/>
      <c r="PXS747" s="92"/>
      <c r="PXZ747" s="25"/>
      <c r="PYA747" s="5"/>
      <c r="PYB747" s="92"/>
      <c r="PYI747" s="25"/>
      <c r="PYJ747" s="5"/>
      <c r="PYK747" s="92"/>
      <c r="PYR747" s="25"/>
      <c r="PYS747" s="5"/>
      <c r="PYT747" s="92"/>
      <c r="PZA747" s="25"/>
      <c r="PZB747" s="5"/>
      <c r="PZC747" s="92"/>
      <c r="PZJ747" s="25"/>
      <c r="PZK747" s="5"/>
      <c r="PZL747" s="92"/>
      <c r="PZS747" s="25"/>
      <c r="PZT747" s="5"/>
      <c r="PZU747" s="92"/>
      <c r="QAB747" s="25"/>
      <c r="QAC747" s="5"/>
      <c r="QAD747" s="92"/>
      <c r="QAK747" s="25"/>
      <c r="QAL747" s="5"/>
      <c r="QAM747" s="92"/>
      <c r="QAT747" s="25"/>
      <c r="QAU747" s="5"/>
      <c r="QAV747" s="92"/>
      <c r="QBC747" s="25"/>
      <c r="QBD747" s="5"/>
      <c r="QBE747" s="92"/>
      <c r="QBL747" s="25"/>
      <c r="QBM747" s="5"/>
      <c r="QBN747" s="92"/>
      <c r="QBU747" s="25"/>
      <c r="QBV747" s="5"/>
      <c r="QBW747" s="92"/>
      <c r="QCD747" s="25"/>
      <c r="QCE747" s="5"/>
      <c r="QCF747" s="92"/>
      <c r="QCM747" s="25"/>
      <c r="QCN747" s="5"/>
      <c r="QCO747" s="92"/>
      <c r="QCV747" s="25"/>
      <c r="QCW747" s="5"/>
      <c r="QCX747" s="92"/>
      <c r="QDE747" s="25"/>
      <c r="QDF747" s="5"/>
      <c r="QDG747" s="92"/>
      <c r="QDN747" s="25"/>
      <c r="QDO747" s="5"/>
      <c r="QDP747" s="92"/>
      <c r="QDW747" s="25"/>
      <c r="QDX747" s="5"/>
      <c r="QDY747" s="92"/>
      <c r="QEF747" s="25"/>
      <c r="QEG747" s="5"/>
      <c r="QEH747" s="92"/>
      <c r="QEO747" s="25"/>
      <c r="QEP747" s="5"/>
      <c r="QEQ747" s="92"/>
      <c r="QEX747" s="25"/>
      <c r="QEY747" s="5"/>
      <c r="QEZ747" s="92"/>
      <c r="QFG747" s="25"/>
      <c r="QFH747" s="5"/>
      <c r="QFI747" s="92"/>
      <c r="QFP747" s="25"/>
      <c r="QFQ747" s="5"/>
      <c r="QFR747" s="92"/>
      <c r="QFY747" s="25"/>
      <c r="QFZ747" s="5"/>
      <c r="QGA747" s="92"/>
      <c r="QGH747" s="25"/>
      <c r="QGI747" s="5"/>
      <c r="QGJ747" s="92"/>
      <c r="QGQ747" s="25"/>
      <c r="QGR747" s="5"/>
      <c r="QGS747" s="92"/>
      <c r="QGZ747" s="25"/>
      <c r="QHA747" s="5"/>
      <c r="QHB747" s="92"/>
      <c r="QHI747" s="25"/>
      <c r="QHJ747" s="5"/>
      <c r="QHK747" s="92"/>
      <c r="QHR747" s="25"/>
      <c r="QHS747" s="5"/>
      <c r="QHT747" s="92"/>
      <c r="QIA747" s="25"/>
      <c r="QIB747" s="5"/>
      <c r="QIC747" s="92"/>
      <c r="QIJ747" s="25"/>
      <c r="QIK747" s="5"/>
      <c r="QIL747" s="92"/>
      <c r="QIS747" s="25"/>
      <c r="QIT747" s="5"/>
      <c r="QIU747" s="92"/>
      <c r="QJB747" s="25"/>
      <c r="QJC747" s="5"/>
      <c r="QJD747" s="92"/>
      <c r="QJK747" s="25"/>
      <c r="QJL747" s="5"/>
      <c r="QJM747" s="92"/>
      <c r="QJT747" s="25"/>
      <c r="QJU747" s="5"/>
      <c r="QJV747" s="92"/>
      <c r="QKC747" s="25"/>
      <c r="QKD747" s="5"/>
      <c r="QKE747" s="92"/>
      <c r="QKL747" s="25"/>
      <c r="QKM747" s="5"/>
      <c r="QKN747" s="92"/>
      <c r="QKU747" s="25"/>
      <c r="QKV747" s="5"/>
      <c r="QKW747" s="92"/>
      <c r="QLD747" s="25"/>
      <c r="QLE747" s="5"/>
      <c r="QLF747" s="92"/>
      <c r="QLM747" s="25"/>
      <c r="QLN747" s="5"/>
      <c r="QLO747" s="92"/>
      <c r="QLV747" s="25"/>
      <c r="QLW747" s="5"/>
      <c r="QLX747" s="92"/>
      <c r="QME747" s="25"/>
      <c r="QMF747" s="5"/>
      <c r="QMG747" s="92"/>
      <c r="QMN747" s="25"/>
      <c r="QMO747" s="5"/>
      <c r="QMP747" s="92"/>
      <c r="QMW747" s="25"/>
      <c r="QMX747" s="5"/>
      <c r="QMY747" s="92"/>
      <c r="QNF747" s="25"/>
      <c r="QNG747" s="5"/>
      <c r="QNH747" s="92"/>
      <c r="QNO747" s="25"/>
      <c r="QNP747" s="5"/>
      <c r="QNQ747" s="92"/>
      <c r="QNX747" s="25"/>
      <c r="QNY747" s="5"/>
      <c r="QNZ747" s="92"/>
      <c r="QOG747" s="25"/>
      <c r="QOH747" s="5"/>
      <c r="QOI747" s="92"/>
      <c r="QOP747" s="25"/>
      <c r="QOQ747" s="5"/>
      <c r="QOR747" s="92"/>
      <c r="QOY747" s="25"/>
      <c r="QOZ747" s="5"/>
      <c r="QPA747" s="92"/>
      <c r="QPH747" s="25"/>
      <c r="QPI747" s="5"/>
      <c r="QPJ747" s="92"/>
      <c r="QPQ747" s="25"/>
      <c r="QPR747" s="5"/>
      <c r="QPS747" s="92"/>
      <c r="QPZ747" s="25"/>
      <c r="QQA747" s="5"/>
      <c r="QQB747" s="92"/>
      <c r="QQI747" s="25"/>
      <c r="QQJ747" s="5"/>
      <c r="QQK747" s="92"/>
      <c r="QQR747" s="25"/>
      <c r="QQS747" s="5"/>
      <c r="QQT747" s="92"/>
      <c r="QRA747" s="25"/>
      <c r="QRB747" s="5"/>
      <c r="QRC747" s="92"/>
      <c r="QRJ747" s="25"/>
      <c r="QRK747" s="5"/>
      <c r="QRL747" s="92"/>
      <c r="QRS747" s="25"/>
      <c r="QRT747" s="5"/>
      <c r="QRU747" s="92"/>
      <c r="QSB747" s="25"/>
      <c r="QSC747" s="5"/>
      <c r="QSD747" s="92"/>
      <c r="QSK747" s="25"/>
      <c r="QSL747" s="5"/>
      <c r="QSM747" s="92"/>
      <c r="QST747" s="25"/>
      <c r="QSU747" s="5"/>
      <c r="QSV747" s="92"/>
      <c r="QTC747" s="25"/>
      <c r="QTD747" s="5"/>
      <c r="QTE747" s="92"/>
      <c r="QTL747" s="25"/>
      <c r="QTM747" s="5"/>
      <c r="QTN747" s="92"/>
      <c r="QTU747" s="25"/>
      <c r="QTV747" s="5"/>
      <c r="QTW747" s="92"/>
      <c r="QUD747" s="25"/>
      <c r="QUE747" s="5"/>
      <c r="QUF747" s="92"/>
      <c r="QUM747" s="25"/>
      <c r="QUN747" s="5"/>
      <c r="QUO747" s="92"/>
      <c r="QUV747" s="25"/>
      <c r="QUW747" s="5"/>
      <c r="QUX747" s="92"/>
      <c r="QVE747" s="25"/>
      <c r="QVF747" s="5"/>
      <c r="QVG747" s="92"/>
      <c r="QVN747" s="25"/>
      <c r="QVO747" s="5"/>
      <c r="QVP747" s="92"/>
      <c r="QVW747" s="25"/>
      <c r="QVX747" s="5"/>
      <c r="QVY747" s="92"/>
      <c r="QWF747" s="25"/>
      <c r="QWG747" s="5"/>
      <c r="QWH747" s="92"/>
      <c r="QWO747" s="25"/>
      <c r="QWP747" s="5"/>
      <c r="QWQ747" s="92"/>
      <c r="QWX747" s="25"/>
      <c r="QWY747" s="5"/>
      <c r="QWZ747" s="92"/>
      <c r="QXG747" s="25"/>
      <c r="QXH747" s="5"/>
      <c r="QXI747" s="92"/>
      <c r="QXP747" s="25"/>
      <c r="QXQ747" s="5"/>
      <c r="QXR747" s="92"/>
      <c r="QXY747" s="25"/>
      <c r="QXZ747" s="5"/>
      <c r="QYA747" s="92"/>
      <c r="QYH747" s="25"/>
      <c r="QYI747" s="5"/>
      <c r="QYJ747" s="92"/>
      <c r="QYQ747" s="25"/>
      <c r="QYR747" s="5"/>
      <c r="QYS747" s="92"/>
      <c r="QYZ747" s="25"/>
      <c r="QZA747" s="5"/>
      <c r="QZB747" s="92"/>
      <c r="QZI747" s="25"/>
      <c r="QZJ747" s="5"/>
      <c r="QZK747" s="92"/>
      <c r="QZR747" s="25"/>
      <c r="QZS747" s="5"/>
      <c r="QZT747" s="92"/>
      <c r="RAA747" s="25"/>
      <c r="RAB747" s="5"/>
      <c r="RAC747" s="92"/>
      <c r="RAJ747" s="25"/>
      <c r="RAK747" s="5"/>
      <c r="RAL747" s="92"/>
      <c r="RAS747" s="25"/>
      <c r="RAT747" s="5"/>
      <c r="RAU747" s="92"/>
      <c r="RBB747" s="25"/>
      <c r="RBC747" s="5"/>
      <c r="RBD747" s="92"/>
      <c r="RBK747" s="25"/>
      <c r="RBL747" s="5"/>
      <c r="RBM747" s="92"/>
      <c r="RBT747" s="25"/>
      <c r="RBU747" s="5"/>
      <c r="RBV747" s="92"/>
      <c r="RCC747" s="25"/>
      <c r="RCD747" s="5"/>
      <c r="RCE747" s="92"/>
      <c r="RCL747" s="25"/>
      <c r="RCM747" s="5"/>
      <c r="RCN747" s="92"/>
      <c r="RCU747" s="25"/>
      <c r="RCV747" s="5"/>
      <c r="RCW747" s="92"/>
      <c r="RDD747" s="25"/>
      <c r="RDE747" s="5"/>
      <c r="RDF747" s="92"/>
      <c r="RDM747" s="25"/>
      <c r="RDN747" s="5"/>
      <c r="RDO747" s="92"/>
      <c r="RDV747" s="25"/>
      <c r="RDW747" s="5"/>
      <c r="RDX747" s="92"/>
      <c r="REE747" s="25"/>
      <c r="REF747" s="5"/>
      <c r="REG747" s="92"/>
      <c r="REN747" s="25"/>
      <c r="REO747" s="5"/>
      <c r="REP747" s="92"/>
      <c r="REW747" s="25"/>
      <c r="REX747" s="5"/>
      <c r="REY747" s="92"/>
      <c r="RFF747" s="25"/>
      <c r="RFG747" s="5"/>
      <c r="RFH747" s="92"/>
      <c r="RFO747" s="25"/>
      <c r="RFP747" s="5"/>
      <c r="RFQ747" s="92"/>
      <c r="RFX747" s="25"/>
      <c r="RFY747" s="5"/>
      <c r="RFZ747" s="92"/>
      <c r="RGG747" s="25"/>
      <c r="RGH747" s="5"/>
      <c r="RGI747" s="92"/>
      <c r="RGP747" s="25"/>
      <c r="RGQ747" s="5"/>
      <c r="RGR747" s="92"/>
      <c r="RGY747" s="25"/>
      <c r="RGZ747" s="5"/>
      <c r="RHA747" s="92"/>
      <c r="RHH747" s="25"/>
      <c r="RHI747" s="5"/>
      <c r="RHJ747" s="92"/>
      <c r="RHQ747" s="25"/>
      <c r="RHR747" s="5"/>
      <c r="RHS747" s="92"/>
      <c r="RHZ747" s="25"/>
      <c r="RIA747" s="5"/>
      <c r="RIB747" s="92"/>
      <c r="RII747" s="25"/>
      <c r="RIJ747" s="5"/>
      <c r="RIK747" s="92"/>
      <c r="RIR747" s="25"/>
      <c r="RIS747" s="5"/>
      <c r="RIT747" s="92"/>
      <c r="RJA747" s="25"/>
      <c r="RJB747" s="5"/>
      <c r="RJC747" s="92"/>
      <c r="RJJ747" s="25"/>
      <c r="RJK747" s="5"/>
      <c r="RJL747" s="92"/>
      <c r="RJS747" s="25"/>
      <c r="RJT747" s="5"/>
      <c r="RJU747" s="92"/>
      <c r="RKB747" s="25"/>
      <c r="RKC747" s="5"/>
      <c r="RKD747" s="92"/>
      <c r="RKK747" s="25"/>
      <c r="RKL747" s="5"/>
      <c r="RKM747" s="92"/>
      <c r="RKT747" s="25"/>
      <c r="RKU747" s="5"/>
      <c r="RKV747" s="92"/>
      <c r="RLC747" s="25"/>
      <c r="RLD747" s="5"/>
      <c r="RLE747" s="92"/>
      <c r="RLL747" s="25"/>
      <c r="RLM747" s="5"/>
      <c r="RLN747" s="92"/>
      <c r="RLU747" s="25"/>
      <c r="RLV747" s="5"/>
      <c r="RLW747" s="92"/>
      <c r="RMD747" s="25"/>
      <c r="RME747" s="5"/>
      <c r="RMF747" s="92"/>
      <c r="RMM747" s="25"/>
      <c r="RMN747" s="5"/>
      <c r="RMO747" s="92"/>
      <c r="RMV747" s="25"/>
      <c r="RMW747" s="5"/>
      <c r="RMX747" s="92"/>
      <c r="RNE747" s="25"/>
      <c r="RNF747" s="5"/>
      <c r="RNG747" s="92"/>
      <c r="RNN747" s="25"/>
      <c r="RNO747" s="5"/>
      <c r="RNP747" s="92"/>
      <c r="RNW747" s="25"/>
      <c r="RNX747" s="5"/>
      <c r="RNY747" s="92"/>
      <c r="ROF747" s="25"/>
      <c r="ROG747" s="5"/>
      <c r="ROH747" s="92"/>
      <c r="ROO747" s="25"/>
      <c r="ROP747" s="5"/>
      <c r="ROQ747" s="92"/>
      <c r="ROX747" s="25"/>
      <c r="ROY747" s="5"/>
      <c r="ROZ747" s="92"/>
      <c r="RPG747" s="25"/>
      <c r="RPH747" s="5"/>
      <c r="RPI747" s="92"/>
      <c r="RPP747" s="25"/>
      <c r="RPQ747" s="5"/>
      <c r="RPR747" s="92"/>
      <c r="RPY747" s="25"/>
      <c r="RPZ747" s="5"/>
      <c r="RQA747" s="92"/>
      <c r="RQH747" s="25"/>
      <c r="RQI747" s="5"/>
      <c r="RQJ747" s="92"/>
      <c r="RQQ747" s="25"/>
      <c r="RQR747" s="5"/>
      <c r="RQS747" s="92"/>
      <c r="RQZ747" s="25"/>
      <c r="RRA747" s="5"/>
      <c r="RRB747" s="92"/>
      <c r="RRI747" s="25"/>
      <c r="RRJ747" s="5"/>
      <c r="RRK747" s="92"/>
      <c r="RRR747" s="25"/>
      <c r="RRS747" s="5"/>
      <c r="RRT747" s="92"/>
      <c r="RSA747" s="25"/>
      <c r="RSB747" s="5"/>
      <c r="RSC747" s="92"/>
      <c r="RSJ747" s="25"/>
      <c r="RSK747" s="5"/>
      <c r="RSL747" s="92"/>
      <c r="RSS747" s="25"/>
      <c r="RST747" s="5"/>
      <c r="RSU747" s="92"/>
      <c r="RTB747" s="25"/>
      <c r="RTC747" s="5"/>
      <c r="RTD747" s="92"/>
      <c r="RTK747" s="25"/>
      <c r="RTL747" s="5"/>
      <c r="RTM747" s="92"/>
      <c r="RTT747" s="25"/>
      <c r="RTU747" s="5"/>
      <c r="RTV747" s="92"/>
      <c r="RUC747" s="25"/>
      <c r="RUD747" s="5"/>
      <c r="RUE747" s="92"/>
      <c r="RUL747" s="25"/>
      <c r="RUM747" s="5"/>
      <c r="RUN747" s="92"/>
      <c r="RUU747" s="25"/>
      <c r="RUV747" s="5"/>
      <c r="RUW747" s="92"/>
      <c r="RVD747" s="25"/>
      <c r="RVE747" s="5"/>
      <c r="RVF747" s="92"/>
      <c r="RVM747" s="25"/>
      <c r="RVN747" s="5"/>
      <c r="RVO747" s="92"/>
      <c r="RVV747" s="25"/>
      <c r="RVW747" s="5"/>
      <c r="RVX747" s="92"/>
      <c r="RWE747" s="25"/>
      <c r="RWF747" s="5"/>
      <c r="RWG747" s="92"/>
      <c r="RWN747" s="25"/>
      <c r="RWO747" s="5"/>
      <c r="RWP747" s="92"/>
      <c r="RWW747" s="25"/>
      <c r="RWX747" s="5"/>
      <c r="RWY747" s="92"/>
      <c r="RXF747" s="25"/>
      <c r="RXG747" s="5"/>
      <c r="RXH747" s="92"/>
      <c r="RXO747" s="25"/>
      <c r="RXP747" s="5"/>
      <c r="RXQ747" s="92"/>
      <c r="RXX747" s="25"/>
      <c r="RXY747" s="5"/>
      <c r="RXZ747" s="92"/>
      <c r="RYG747" s="25"/>
      <c r="RYH747" s="5"/>
      <c r="RYI747" s="92"/>
      <c r="RYP747" s="25"/>
      <c r="RYQ747" s="5"/>
      <c r="RYR747" s="92"/>
      <c r="RYY747" s="25"/>
      <c r="RYZ747" s="5"/>
      <c r="RZA747" s="92"/>
      <c r="RZH747" s="25"/>
      <c r="RZI747" s="5"/>
      <c r="RZJ747" s="92"/>
      <c r="RZQ747" s="25"/>
      <c r="RZR747" s="5"/>
      <c r="RZS747" s="92"/>
      <c r="RZZ747" s="25"/>
      <c r="SAA747" s="5"/>
      <c r="SAB747" s="92"/>
      <c r="SAI747" s="25"/>
      <c r="SAJ747" s="5"/>
      <c r="SAK747" s="92"/>
      <c r="SAR747" s="25"/>
      <c r="SAS747" s="5"/>
      <c r="SAT747" s="92"/>
      <c r="SBA747" s="25"/>
      <c r="SBB747" s="5"/>
      <c r="SBC747" s="92"/>
      <c r="SBJ747" s="25"/>
      <c r="SBK747" s="5"/>
      <c r="SBL747" s="92"/>
      <c r="SBS747" s="25"/>
      <c r="SBT747" s="5"/>
      <c r="SBU747" s="92"/>
      <c r="SCB747" s="25"/>
      <c r="SCC747" s="5"/>
      <c r="SCD747" s="92"/>
      <c r="SCK747" s="25"/>
      <c r="SCL747" s="5"/>
      <c r="SCM747" s="92"/>
      <c r="SCT747" s="25"/>
      <c r="SCU747" s="5"/>
      <c r="SCV747" s="92"/>
      <c r="SDC747" s="25"/>
      <c r="SDD747" s="5"/>
      <c r="SDE747" s="92"/>
      <c r="SDL747" s="25"/>
      <c r="SDM747" s="5"/>
      <c r="SDN747" s="92"/>
      <c r="SDU747" s="25"/>
      <c r="SDV747" s="5"/>
      <c r="SDW747" s="92"/>
      <c r="SED747" s="25"/>
      <c r="SEE747" s="5"/>
      <c r="SEF747" s="92"/>
      <c r="SEM747" s="25"/>
      <c r="SEN747" s="5"/>
      <c r="SEO747" s="92"/>
      <c r="SEV747" s="25"/>
      <c r="SEW747" s="5"/>
      <c r="SEX747" s="92"/>
      <c r="SFE747" s="25"/>
      <c r="SFF747" s="5"/>
      <c r="SFG747" s="92"/>
      <c r="SFN747" s="25"/>
      <c r="SFO747" s="5"/>
      <c r="SFP747" s="92"/>
      <c r="SFW747" s="25"/>
      <c r="SFX747" s="5"/>
      <c r="SFY747" s="92"/>
      <c r="SGF747" s="25"/>
      <c r="SGG747" s="5"/>
      <c r="SGH747" s="92"/>
      <c r="SGO747" s="25"/>
      <c r="SGP747" s="5"/>
      <c r="SGQ747" s="92"/>
      <c r="SGX747" s="25"/>
      <c r="SGY747" s="5"/>
      <c r="SGZ747" s="92"/>
      <c r="SHG747" s="25"/>
      <c r="SHH747" s="5"/>
      <c r="SHI747" s="92"/>
      <c r="SHP747" s="25"/>
      <c r="SHQ747" s="5"/>
      <c r="SHR747" s="92"/>
      <c r="SHY747" s="25"/>
      <c r="SHZ747" s="5"/>
      <c r="SIA747" s="92"/>
      <c r="SIH747" s="25"/>
      <c r="SII747" s="5"/>
      <c r="SIJ747" s="92"/>
      <c r="SIQ747" s="25"/>
      <c r="SIR747" s="5"/>
      <c r="SIS747" s="92"/>
      <c r="SIZ747" s="25"/>
      <c r="SJA747" s="5"/>
      <c r="SJB747" s="92"/>
      <c r="SJI747" s="25"/>
      <c r="SJJ747" s="5"/>
      <c r="SJK747" s="92"/>
      <c r="SJR747" s="25"/>
      <c r="SJS747" s="5"/>
      <c r="SJT747" s="92"/>
      <c r="SKA747" s="25"/>
      <c r="SKB747" s="5"/>
      <c r="SKC747" s="92"/>
      <c r="SKJ747" s="25"/>
      <c r="SKK747" s="5"/>
      <c r="SKL747" s="92"/>
      <c r="SKS747" s="25"/>
      <c r="SKT747" s="5"/>
      <c r="SKU747" s="92"/>
      <c r="SLB747" s="25"/>
      <c r="SLC747" s="5"/>
      <c r="SLD747" s="92"/>
      <c r="SLK747" s="25"/>
      <c r="SLL747" s="5"/>
      <c r="SLM747" s="92"/>
      <c r="SLT747" s="25"/>
      <c r="SLU747" s="5"/>
      <c r="SLV747" s="92"/>
      <c r="SMC747" s="25"/>
      <c r="SMD747" s="5"/>
      <c r="SME747" s="92"/>
      <c r="SML747" s="25"/>
      <c r="SMM747" s="5"/>
      <c r="SMN747" s="92"/>
      <c r="SMU747" s="25"/>
      <c r="SMV747" s="5"/>
      <c r="SMW747" s="92"/>
      <c r="SND747" s="25"/>
      <c r="SNE747" s="5"/>
      <c r="SNF747" s="92"/>
      <c r="SNM747" s="25"/>
      <c r="SNN747" s="5"/>
      <c r="SNO747" s="92"/>
      <c r="SNV747" s="25"/>
      <c r="SNW747" s="5"/>
      <c r="SNX747" s="92"/>
      <c r="SOE747" s="25"/>
      <c r="SOF747" s="5"/>
      <c r="SOG747" s="92"/>
      <c r="SON747" s="25"/>
      <c r="SOO747" s="5"/>
      <c r="SOP747" s="92"/>
      <c r="SOW747" s="25"/>
      <c r="SOX747" s="5"/>
      <c r="SOY747" s="92"/>
      <c r="SPF747" s="25"/>
      <c r="SPG747" s="5"/>
      <c r="SPH747" s="92"/>
      <c r="SPO747" s="25"/>
      <c r="SPP747" s="5"/>
      <c r="SPQ747" s="92"/>
      <c r="SPX747" s="25"/>
      <c r="SPY747" s="5"/>
      <c r="SPZ747" s="92"/>
      <c r="SQG747" s="25"/>
      <c r="SQH747" s="5"/>
      <c r="SQI747" s="92"/>
      <c r="SQP747" s="25"/>
      <c r="SQQ747" s="5"/>
      <c r="SQR747" s="92"/>
      <c r="SQY747" s="25"/>
      <c r="SQZ747" s="5"/>
      <c r="SRA747" s="92"/>
      <c r="SRH747" s="25"/>
      <c r="SRI747" s="5"/>
      <c r="SRJ747" s="92"/>
      <c r="SRQ747" s="25"/>
      <c r="SRR747" s="5"/>
      <c r="SRS747" s="92"/>
      <c r="SRZ747" s="25"/>
      <c r="SSA747" s="5"/>
      <c r="SSB747" s="92"/>
      <c r="SSI747" s="25"/>
      <c r="SSJ747" s="5"/>
      <c r="SSK747" s="92"/>
      <c r="SSR747" s="25"/>
      <c r="SSS747" s="5"/>
      <c r="SST747" s="92"/>
      <c r="STA747" s="25"/>
      <c r="STB747" s="5"/>
      <c r="STC747" s="92"/>
      <c r="STJ747" s="25"/>
      <c r="STK747" s="5"/>
      <c r="STL747" s="92"/>
      <c r="STS747" s="25"/>
      <c r="STT747" s="5"/>
      <c r="STU747" s="92"/>
      <c r="SUB747" s="25"/>
      <c r="SUC747" s="5"/>
      <c r="SUD747" s="92"/>
      <c r="SUK747" s="25"/>
      <c r="SUL747" s="5"/>
      <c r="SUM747" s="92"/>
      <c r="SUT747" s="25"/>
      <c r="SUU747" s="5"/>
      <c r="SUV747" s="92"/>
      <c r="SVC747" s="25"/>
      <c r="SVD747" s="5"/>
      <c r="SVE747" s="92"/>
      <c r="SVL747" s="25"/>
      <c r="SVM747" s="5"/>
      <c r="SVN747" s="92"/>
      <c r="SVU747" s="25"/>
      <c r="SVV747" s="5"/>
      <c r="SVW747" s="92"/>
      <c r="SWD747" s="25"/>
      <c r="SWE747" s="5"/>
      <c r="SWF747" s="92"/>
      <c r="SWM747" s="25"/>
      <c r="SWN747" s="5"/>
      <c r="SWO747" s="92"/>
      <c r="SWV747" s="25"/>
      <c r="SWW747" s="5"/>
      <c r="SWX747" s="92"/>
      <c r="SXE747" s="25"/>
      <c r="SXF747" s="5"/>
      <c r="SXG747" s="92"/>
      <c r="SXN747" s="25"/>
      <c r="SXO747" s="5"/>
      <c r="SXP747" s="92"/>
      <c r="SXW747" s="25"/>
      <c r="SXX747" s="5"/>
      <c r="SXY747" s="92"/>
      <c r="SYF747" s="25"/>
      <c r="SYG747" s="5"/>
      <c r="SYH747" s="92"/>
      <c r="SYO747" s="25"/>
      <c r="SYP747" s="5"/>
      <c r="SYQ747" s="92"/>
      <c r="SYX747" s="25"/>
      <c r="SYY747" s="5"/>
      <c r="SYZ747" s="92"/>
      <c r="SZG747" s="25"/>
      <c r="SZH747" s="5"/>
      <c r="SZI747" s="92"/>
      <c r="SZP747" s="25"/>
      <c r="SZQ747" s="5"/>
      <c r="SZR747" s="92"/>
      <c r="SZY747" s="25"/>
      <c r="SZZ747" s="5"/>
      <c r="TAA747" s="92"/>
      <c r="TAH747" s="25"/>
      <c r="TAI747" s="5"/>
      <c r="TAJ747" s="92"/>
      <c r="TAQ747" s="25"/>
      <c r="TAR747" s="5"/>
      <c r="TAS747" s="92"/>
      <c r="TAZ747" s="25"/>
      <c r="TBA747" s="5"/>
      <c r="TBB747" s="92"/>
      <c r="TBI747" s="25"/>
      <c r="TBJ747" s="5"/>
      <c r="TBK747" s="92"/>
      <c r="TBR747" s="25"/>
      <c r="TBS747" s="5"/>
      <c r="TBT747" s="92"/>
      <c r="TCA747" s="25"/>
      <c r="TCB747" s="5"/>
      <c r="TCC747" s="92"/>
      <c r="TCJ747" s="25"/>
      <c r="TCK747" s="5"/>
      <c r="TCL747" s="92"/>
      <c r="TCS747" s="25"/>
      <c r="TCT747" s="5"/>
      <c r="TCU747" s="92"/>
      <c r="TDB747" s="25"/>
      <c r="TDC747" s="5"/>
      <c r="TDD747" s="92"/>
      <c r="TDK747" s="25"/>
      <c r="TDL747" s="5"/>
      <c r="TDM747" s="92"/>
      <c r="TDT747" s="25"/>
      <c r="TDU747" s="5"/>
      <c r="TDV747" s="92"/>
      <c r="TEC747" s="25"/>
      <c r="TED747" s="5"/>
      <c r="TEE747" s="92"/>
      <c r="TEL747" s="25"/>
      <c r="TEM747" s="5"/>
      <c r="TEN747" s="92"/>
      <c r="TEU747" s="25"/>
      <c r="TEV747" s="5"/>
      <c r="TEW747" s="92"/>
      <c r="TFD747" s="25"/>
      <c r="TFE747" s="5"/>
      <c r="TFF747" s="92"/>
      <c r="TFM747" s="25"/>
      <c r="TFN747" s="5"/>
      <c r="TFO747" s="92"/>
      <c r="TFV747" s="25"/>
      <c r="TFW747" s="5"/>
      <c r="TFX747" s="92"/>
      <c r="TGE747" s="25"/>
      <c r="TGF747" s="5"/>
      <c r="TGG747" s="92"/>
      <c r="TGN747" s="25"/>
      <c r="TGO747" s="5"/>
      <c r="TGP747" s="92"/>
      <c r="TGW747" s="25"/>
      <c r="TGX747" s="5"/>
      <c r="TGY747" s="92"/>
      <c r="THF747" s="25"/>
      <c r="THG747" s="5"/>
      <c r="THH747" s="92"/>
      <c r="THO747" s="25"/>
      <c r="THP747" s="5"/>
      <c r="THQ747" s="92"/>
      <c r="THX747" s="25"/>
      <c r="THY747" s="5"/>
      <c r="THZ747" s="92"/>
      <c r="TIG747" s="25"/>
      <c r="TIH747" s="5"/>
      <c r="TII747" s="92"/>
      <c r="TIP747" s="25"/>
      <c r="TIQ747" s="5"/>
      <c r="TIR747" s="92"/>
      <c r="TIY747" s="25"/>
      <c r="TIZ747" s="5"/>
      <c r="TJA747" s="92"/>
      <c r="TJH747" s="25"/>
      <c r="TJI747" s="5"/>
      <c r="TJJ747" s="92"/>
      <c r="TJQ747" s="25"/>
      <c r="TJR747" s="5"/>
      <c r="TJS747" s="92"/>
      <c r="TJZ747" s="25"/>
      <c r="TKA747" s="5"/>
      <c r="TKB747" s="92"/>
      <c r="TKI747" s="25"/>
      <c r="TKJ747" s="5"/>
      <c r="TKK747" s="92"/>
      <c r="TKR747" s="25"/>
      <c r="TKS747" s="5"/>
      <c r="TKT747" s="92"/>
      <c r="TLA747" s="25"/>
      <c r="TLB747" s="5"/>
      <c r="TLC747" s="92"/>
      <c r="TLJ747" s="25"/>
      <c r="TLK747" s="5"/>
      <c r="TLL747" s="92"/>
      <c r="TLS747" s="25"/>
      <c r="TLT747" s="5"/>
      <c r="TLU747" s="92"/>
      <c r="TMB747" s="25"/>
      <c r="TMC747" s="5"/>
      <c r="TMD747" s="92"/>
      <c r="TMK747" s="25"/>
      <c r="TML747" s="5"/>
      <c r="TMM747" s="92"/>
      <c r="TMT747" s="25"/>
      <c r="TMU747" s="5"/>
      <c r="TMV747" s="92"/>
      <c r="TNC747" s="25"/>
      <c r="TND747" s="5"/>
      <c r="TNE747" s="92"/>
      <c r="TNL747" s="25"/>
      <c r="TNM747" s="5"/>
      <c r="TNN747" s="92"/>
      <c r="TNU747" s="25"/>
      <c r="TNV747" s="5"/>
      <c r="TNW747" s="92"/>
      <c r="TOD747" s="25"/>
      <c r="TOE747" s="5"/>
      <c r="TOF747" s="92"/>
      <c r="TOM747" s="25"/>
      <c r="TON747" s="5"/>
      <c r="TOO747" s="92"/>
      <c r="TOV747" s="25"/>
      <c r="TOW747" s="5"/>
      <c r="TOX747" s="92"/>
      <c r="TPE747" s="25"/>
      <c r="TPF747" s="5"/>
      <c r="TPG747" s="92"/>
      <c r="TPN747" s="25"/>
      <c r="TPO747" s="5"/>
      <c r="TPP747" s="92"/>
      <c r="TPW747" s="25"/>
      <c r="TPX747" s="5"/>
      <c r="TPY747" s="92"/>
      <c r="TQF747" s="25"/>
      <c r="TQG747" s="5"/>
      <c r="TQH747" s="92"/>
      <c r="TQO747" s="25"/>
      <c r="TQP747" s="5"/>
      <c r="TQQ747" s="92"/>
      <c r="TQX747" s="25"/>
      <c r="TQY747" s="5"/>
      <c r="TQZ747" s="92"/>
      <c r="TRG747" s="25"/>
      <c r="TRH747" s="5"/>
      <c r="TRI747" s="92"/>
      <c r="TRP747" s="25"/>
      <c r="TRQ747" s="5"/>
      <c r="TRR747" s="92"/>
      <c r="TRY747" s="25"/>
      <c r="TRZ747" s="5"/>
      <c r="TSA747" s="92"/>
      <c r="TSH747" s="25"/>
      <c r="TSI747" s="5"/>
      <c r="TSJ747" s="92"/>
      <c r="TSQ747" s="25"/>
      <c r="TSR747" s="5"/>
      <c r="TSS747" s="92"/>
      <c r="TSZ747" s="25"/>
      <c r="TTA747" s="5"/>
      <c r="TTB747" s="92"/>
      <c r="TTI747" s="25"/>
      <c r="TTJ747" s="5"/>
      <c r="TTK747" s="92"/>
      <c r="TTR747" s="25"/>
      <c r="TTS747" s="5"/>
      <c r="TTT747" s="92"/>
      <c r="TUA747" s="25"/>
      <c r="TUB747" s="5"/>
      <c r="TUC747" s="92"/>
      <c r="TUJ747" s="25"/>
      <c r="TUK747" s="5"/>
      <c r="TUL747" s="92"/>
      <c r="TUS747" s="25"/>
      <c r="TUT747" s="5"/>
      <c r="TUU747" s="92"/>
      <c r="TVB747" s="25"/>
      <c r="TVC747" s="5"/>
      <c r="TVD747" s="92"/>
      <c r="TVK747" s="25"/>
      <c r="TVL747" s="5"/>
      <c r="TVM747" s="92"/>
      <c r="TVT747" s="25"/>
      <c r="TVU747" s="5"/>
      <c r="TVV747" s="92"/>
      <c r="TWC747" s="25"/>
      <c r="TWD747" s="5"/>
      <c r="TWE747" s="92"/>
      <c r="TWL747" s="25"/>
      <c r="TWM747" s="5"/>
      <c r="TWN747" s="92"/>
      <c r="TWU747" s="25"/>
      <c r="TWV747" s="5"/>
      <c r="TWW747" s="92"/>
      <c r="TXD747" s="25"/>
      <c r="TXE747" s="5"/>
      <c r="TXF747" s="92"/>
      <c r="TXM747" s="25"/>
      <c r="TXN747" s="5"/>
      <c r="TXO747" s="92"/>
      <c r="TXV747" s="25"/>
      <c r="TXW747" s="5"/>
      <c r="TXX747" s="92"/>
      <c r="TYE747" s="25"/>
      <c r="TYF747" s="5"/>
      <c r="TYG747" s="92"/>
      <c r="TYN747" s="25"/>
      <c r="TYO747" s="5"/>
      <c r="TYP747" s="92"/>
      <c r="TYW747" s="25"/>
      <c r="TYX747" s="5"/>
      <c r="TYY747" s="92"/>
      <c r="TZF747" s="25"/>
      <c r="TZG747" s="5"/>
      <c r="TZH747" s="92"/>
      <c r="TZO747" s="25"/>
      <c r="TZP747" s="5"/>
      <c r="TZQ747" s="92"/>
      <c r="TZX747" s="25"/>
      <c r="TZY747" s="5"/>
      <c r="TZZ747" s="92"/>
      <c r="UAG747" s="25"/>
      <c r="UAH747" s="5"/>
      <c r="UAI747" s="92"/>
      <c r="UAP747" s="25"/>
      <c r="UAQ747" s="5"/>
      <c r="UAR747" s="92"/>
      <c r="UAY747" s="25"/>
      <c r="UAZ747" s="5"/>
      <c r="UBA747" s="92"/>
      <c r="UBH747" s="25"/>
      <c r="UBI747" s="5"/>
      <c r="UBJ747" s="92"/>
      <c r="UBQ747" s="25"/>
      <c r="UBR747" s="5"/>
      <c r="UBS747" s="92"/>
      <c r="UBZ747" s="25"/>
      <c r="UCA747" s="5"/>
      <c r="UCB747" s="92"/>
      <c r="UCI747" s="25"/>
      <c r="UCJ747" s="5"/>
      <c r="UCK747" s="92"/>
      <c r="UCR747" s="25"/>
      <c r="UCS747" s="5"/>
      <c r="UCT747" s="92"/>
      <c r="UDA747" s="25"/>
      <c r="UDB747" s="5"/>
      <c r="UDC747" s="92"/>
      <c r="UDJ747" s="25"/>
      <c r="UDK747" s="5"/>
      <c r="UDL747" s="92"/>
      <c r="UDS747" s="25"/>
      <c r="UDT747" s="5"/>
      <c r="UDU747" s="92"/>
      <c r="UEB747" s="25"/>
      <c r="UEC747" s="5"/>
      <c r="UED747" s="92"/>
      <c r="UEK747" s="25"/>
      <c r="UEL747" s="5"/>
      <c r="UEM747" s="92"/>
      <c r="UET747" s="25"/>
      <c r="UEU747" s="5"/>
      <c r="UEV747" s="92"/>
      <c r="UFC747" s="25"/>
      <c r="UFD747" s="5"/>
      <c r="UFE747" s="92"/>
      <c r="UFL747" s="25"/>
      <c r="UFM747" s="5"/>
      <c r="UFN747" s="92"/>
      <c r="UFU747" s="25"/>
      <c r="UFV747" s="5"/>
      <c r="UFW747" s="92"/>
      <c r="UGD747" s="25"/>
      <c r="UGE747" s="5"/>
      <c r="UGF747" s="92"/>
      <c r="UGM747" s="25"/>
      <c r="UGN747" s="5"/>
      <c r="UGO747" s="92"/>
      <c r="UGV747" s="25"/>
      <c r="UGW747" s="5"/>
      <c r="UGX747" s="92"/>
      <c r="UHE747" s="25"/>
      <c r="UHF747" s="5"/>
      <c r="UHG747" s="92"/>
      <c r="UHN747" s="25"/>
      <c r="UHO747" s="5"/>
      <c r="UHP747" s="92"/>
      <c r="UHW747" s="25"/>
      <c r="UHX747" s="5"/>
      <c r="UHY747" s="92"/>
      <c r="UIF747" s="25"/>
      <c r="UIG747" s="5"/>
      <c r="UIH747" s="92"/>
      <c r="UIO747" s="25"/>
      <c r="UIP747" s="5"/>
      <c r="UIQ747" s="92"/>
      <c r="UIX747" s="25"/>
      <c r="UIY747" s="5"/>
      <c r="UIZ747" s="92"/>
      <c r="UJG747" s="25"/>
      <c r="UJH747" s="5"/>
      <c r="UJI747" s="92"/>
      <c r="UJP747" s="25"/>
      <c r="UJQ747" s="5"/>
      <c r="UJR747" s="92"/>
      <c r="UJY747" s="25"/>
      <c r="UJZ747" s="5"/>
      <c r="UKA747" s="92"/>
      <c r="UKH747" s="25"/>
      <c r="UKI747" s="5"/>
      <c r="UKJ747" s="92"/>
      <c r="UKQ747" s="25"/>
      <c r="UKR747" s="5"/>
      <c r="UKS747" s="92"/>
      <c r="UKZ747" s="25"/>
      <c r="ULA747" s="5"/>
      <c r="ULB747" s="92"/>
      <c r="ULI747" s="25"/>
      <c r="ULJ747" s="5"/>
      <c r="ULK747" s="92"/>
      <c r="ULR747" s="25"/>
      <c r="ULS747" s="5"/>
      <c r="ULT747" s="92"/>
      <c r="UMA747" s="25"/>
      <c r="UMB747" s="5"/>
      <c r="UMC747" s="92"/>
      <c r="UMJ747" s="25"/>
      <c r="UMK747" s="5"/>
      <c r="UML747" s="92"/>
      <c r="UMS747" s="25"/>
      <c r="UMT747" s="5"/>
      <c r="UMU747" s="92"/>
      <c r="UNB747" s="25"/>
      <c r="UNC747" s="5"/>
      <c r="UND747" s="92"/>
      <c r="UNK747" s="25"/>
      <c r="UNL747" s="5"/>
      <c r="UNM747" s="92"/>
      <c r="UNT747" s="25"/>
      <c r="UNU747" s="5"/>
      <c r="UNV747" s="92"/>
      <c r="UOC747" s="25"/>
      <c r="UOD747" s="5"/>
      <c r="UOE747" s="92"/>
      <c r="UOL747" s="25"/>
      <c r="UOM747" s="5"/>
      <c r="UON747" s="92"/>
      <c r="UOU747" s="25"/>
      <c r="UOV747" s="5"/>
      <c r="UOW747" s="92"/>
      <c r="UPD747" s="25"/>
      <c r="UPE747" s="5"/>
      <c r="UPF747" s="92"/>
      <c r="UPM747" s="25"/>
      <c r="UPN747" s="5"/>
      <c r="UPO747" s="92"/>
      <c r="UPV747" s="25"/>
      <c r="UPW747" s="5"/>
      <c r="UPX747" s="92"/>
      <c r="UQE747" s="25"/>
      <c r="UQF747" s="5"/>
      <c r="UQG747" s="92"/>
      <c r="UQN747" s="25"/>
      <c r="UQO747" s="5"/>
      <c r="UQP747" s="92"/>
      <c r="UQW747" s="25"/>
      <c r="UQX747" s="5"/>
      <c r="UQY747" s="92"/>
      <c r="URF747" s="25"/>
      <c r="URG747" s="5"/>
      <c r="URH747" s="92"/>
      <c r="URO747" s="25"/>
      <c r="URP747" s="5"/>
      <c r="URQ747" s="92"/>
      <c r="URX747" s="25"/>
      <c r="URY747" s="5"/>
      <c r="URZ747" s="92"/>
      <c r="USG747" s="25"/>
      <c r="USH747" s="5"/>
      <c r="USI747" s="92"/>
      <c r="USP747" s="25"/>
      <c r="USQ747" s="5"/>
      <c r="USR747" s="92"/>
      <c r="USY747" s="25"/>
      <c r="USZ747" s="5"/>
      <c r="UTA747" s="92"/>
      <c r="UTH747" s="25"/>
      <c r="UTI747" s="5"/>
      <c r="UTJ747" s="92"/>
      <c r="UTQ747" s="25"/>
      <c r="UTR747" s="5"/>
      <c r="UTS747" s="92"/>
      <c r="UTZ747" s="25"/>
      <c r="UUA747" s="5"/>
      <c r="UUB747" s="92"/>
      <c r="UUI747" s="25"/>
      <c r="UUJ747" s="5"/>
      <c r="UUK747" s="92"/>
      <c r="UUR747" s="25"/>
      <c r="UUS747" s="5"/>
      <c r="UUT747" s="92"/>
      <c r="UVA747" s="25"/>
      <c r="UVB747" s="5"/>
      <c r="UVC747" s="92"/>
      <c r="UVJ747" s="25"/>
      <c r="UVK747" s="5"/>
      <c r="UVL747" s="92"/>
      <c r="UVS747" s="25"/>
      <c r="UVT747" s="5"/>
      <c r="UVU747" s="92"/>
      <c r="UWB747" s="25"/>
      <c r="UWC747" s="5"/>
      <c r="UWD747" s="92"/>
      <c r="UWK747" s="25"/>
      <c r="UWL747" s="5"/>
      <c r="UWM747" s="92"/>
      <c r="UWT747" s="25"/>
      <c r="UWU747" s="5"/>
      <c r="UWV747" s="92"/>
      <c r="UXC747" s="25"/>
      <c r="UXD747" s="5"/>
      <c r="UXE747" s="92"/>
      <c r="UXL747" s="25"/>
      <c r="UXM747" s="5"/>
      <c r="UXN747" s="92"/>
      <c r="UXU747" s="25"/>
      <c r="UXV747" s="5"/>
      <c r="UXW747" s="92"/>
      <c r="UYD747" s="25"/>
      <c r="UYE747" s="5"/>
      <c r="UYF747" s="92"/>
      <c r="UYM747" s="25"/>
      <c r="UYN747" s="5"/>
      <c r="UYO747" s="92"/>
      <c r="UYV747" s="25"/>
      <c r="UYW747" s="5"/>
      <c r="UYX747" s="92"/>
      <c r="UZE747" s="25"/>
      <c r="UZF747" s="5"/>
      <c r="UZG747" s="92"/>
      <c r="UZN747" s="25"/>
      <c r="UZO747" s="5"/>
      <c r="UZP747" s="92"/>
      <c r="UZW747" s="25"/>
      <c r="UZX747" s="5"/>
      <c r="UZY747" s="92"/>
      <c r="VAF747" s="25"/>
      <c r="VAG747" s="5"/>
      <c r="VAH747" s="92"/>
      <c r="VAO747" s="25"/>
      <c r="VAP747" s="5"/>
      <c r="VAQ747" s="92"/>
      <c r="VAX747" s="25"/>
      <c r="VAY747" s="5"/>
      <c r="VAZ747" s="92"/>
      <c r="VBG747" s="25"/>
      <c r="VBH747" s="5"/>
      <c r="VBI747" s="92"/>
      <c r="VBP747" s="25"/>
      <c r="VBQ747" s="5"/>
      <c r="VBR747" s="92"/>
      <c r="VBY747" s="25"/>
      <c r="VBZ747" s="5"/>
      <c r="VCA747" s="92"/>
      <c r="VCH747" s="25"/>
      <c r="VCI747" s="5"/>
      <c r="VCJ747" s="92"/>
      <c r="VCQ747" s="25"/>
      <c r="VCR747" s="5"/>
      <c r="VCS747" s="92"/>
      <c r="VCZ747" s="25"/>
      <c r="VDA747" s="5"/>
      <c r="VDB747" s="92"/>
      <c r="VDI747" s="25"/>
      <c r="VDJ747" s="5"/>
      <c r="VDK747" s="92"/>
      <c r="VDR747" s="25"/>
      <c r="VDS747" s="5"/>
      <c r="VDT747" s="92"/>
      <c r="VEA747" s="25"/>
      <c r="VEB747" s="5"/>
      <c r="VEC747" s="92"/>
      <c r="VEJ747" s="25"/>
      <c r="VEK747" s="5"/>
      <c r="VEL747" s="92"/>
      <c r="VES747" s="25"/>
      <c r="VET747" s="5"/>
      <c r="VEU747" s="92"/>
      <c r="VFB747" s="25"/>
      <c r="VFC747" s="5"/>
      <c r="VFD747" s="92"/>
      <c r="VFK747" s="25"/>
      <c r="VFL747" s="5"/>
      <c r="VFM747" s="92"/>
      <c r="VFT747" s="25"/>
      <c r="VFU747" s="5"/>
      <c r="VFV747" s="92"/>
      <c r="VGC747" s="25"/>
      <c r="VGD747" s="5"/>
      <c r="VGE747" s="92"/>
      <c r="VGL747" s="25"/>
      <c r="VGM747" s="5"/>
      <c r="VGN747" s="92"/>
      <c r="VGU747" s="25"/>
      <c r="VGV747" s="5"/>
      <c r="VGW747" s="92"/>
      <c r="VHD747" s="25"/>
      <c r="VHE747" s="5"/>
      <c r="VHF747" s="92"/>
      <c r="VHM747" s="25"/>
      <c r="VHN747" s="5"/>
      <c r="VHO747" s="92"/>
      <c r="VHV747" s="25"/>
      <c r="VHW747" s="5"/>
      <c r="VHX747" s="92"/>
      <c r="VIE747" s="25"/>
      <c r="VIF747" s="5"/>
      <c r="VIG747" s="92"/>
      <c r="VIN747" s="25"/>
      <c r="VIO747" s="5"/>
      <c r="VIP747" s="92"/>
      <c r="VIW747" s="25"/>
      <c r="VIX747" s="5"/>
      <c r="VIY747" s="92"/>
      <c r="VJF747" s="25"/>
      <c r="VJG747" s="5"/>
      <c r="VJH747" s="92"/>
      <c r="VJO747" s="25"/>
      <c r="VJP747" s="5"/>
      <c r="VJQ747" s="92"/>
      <c r="VJX747" s="25"/>
      <c r="VJY747" s="5"/>
      <c r="VJZ747" s="92"/>
      <c r="VKG747" s="25"/>
      <c r="VKH747" s="5"/>
      <c r="VKI747" s="92"/>
      <c r="VKP747" s="25"/>
      <c r="VKQ747" s="5"/>
      <c r="VKR747" s="92"/>
      <c r="VKY747" s="25"/>
      <c r="VKZ747" s="5"/>
      <c r="VLA747" s="92"/>
      <c r="VLH747" s="25"/>
      <c r="VLI747" s="5"/>
      <c r="VLJ747" s="92"/>
      <c r="VLQ747" s="25"/>
      <c r="VLR747" s="5"/>
      <c r="VLS747" s="92"/>
      <c r="VLZ747" s="25"/>
      <c r="VMA747" s="5"/>
      <c r="VMB747" s="92"/>
      <c r="VMI747" s="25"/>
      <c r="VMJ747" s="5"/>
      <c r="VMK747" s="92"/>
      <c r="VMR747" s="25"/>
      <c r="VMS747" s="5"/>
      <c r="VMT747" s="92"/>
      <c r="VNA747" s="25"/>
      <c r="VNB747" s="5"/>
      <c r="VNC747" s="92"/>
      <c r="VNJ747" s="25"/>
      <c r="VNK747" s="5"/>
      <c r="VNL747" s="92"/>
      <c r="VNS747" s="25"/>
      <c r="VNT747" s="5"/>
      <c r="VNU747" s="92"/>
      <c r="VOB747" s="25"/>
      <c r="VOC747" s="5"/>
      <c r="VOD747" s="92"/>
      <c r="VOK747" s="25"/>
      <c r="VOL747" s="5"/>
      <c r="VOM747" s="92"/>
      <c r="VOT747" s="25"/>
      <c r="VOU747" s="5"/>
      <c r="VOV747" s="92"/>
      <c r="VPC747" s="25"/>
      <c r="VPD747" s="5"/>
      <c r="VPE747" s="92"/>
      <c r="VPL747" s="25"/>
      <c r="VPM747" s="5"/>
      <c r="VPN747" s="92"/>
      <c r="VPU747" s="25"/>
      <c r="VPV747" s="5"/>
      <c r="VPW747" s="92"/>
      <c r="VQD747" s="25"/>
      <c r="VQE747" s="5"/>
      <c r="VQF747" s="92"/>
      <c r="VQM747" s="25"/>
      <c r="VQN747" s="5"/>
      <c r="VQO747" s="92"/>
      <c r="VQV747" s="25"/>
      <c r="VQW747" s="5"/>
      <c r="VQX747" s="92"/>
      <c r="VRE747" s="25"/>
      <c r="VRF747" s="5"/>
      <c r="VRG747" s="92"/>
      <c r="VRN747" s="25"/>
      <c r="VRO747" s="5"/>
      <c r="VRP747" s="92"/>
      <c r="VRW747" s="25"/>
      <c r="VRX747" s="5"/>
      <c r="VRY747" s="92"/>
      <c r="VSF747" s="25"/>
      <c r="VSG747" s="5"/>
      <c r="VSH747" s="92"/>
      <c r="VSO747" s="25"/>
      <c r="VSP747" s="5"/>
      <c r="VSQ747" s="92"/>
      <c r="VSX747" s="25"/>
      <c r="VSY747" s="5"/>
      <c r="VSZ747" s="92"/>
      <c r="VTG747" s="25"/>
      <c r="VTH747" s="5"/>
      <c r="VTI747" s="92"/>
      <c r="VTP747" s="25"/>
      <c r="VTQ747" s="5"/>
      <c r="VTR747" s="92"/>
      <c r="VTY747" s="25"/>
      <c r="VTZ747" s="5"/>
      <c r="VUA747" s="92"/>
      <c r="VUH747" s="25"/>
      <c r="VUI747" s="5"/>
      <c r="VUJ747" s="92"/>
      <c r="VUQ747" s="25"/>
      <c r="VUR747" s="5"/>
      <c r="VUS747" s="92"/>
      <c r="VUZ747" s="25"/>
      <c r="VVA747" s="5"/>
      <c r="VVB747" s="92"/>
      <c r="VVI747" s="25"/>
      <c r="VVJ747" s="5"/>
      <c r="VVK747" s="92"/>
      <c r="VVR747" s="25"/>
      <c r="VVS747" s="5"/>
      <c r="VVT747" s="92"/>
      <c r="VWA747" s="25"/>
      <c r="VWB747" s="5"/>
      <c r="VWC747" s="92"/>
      <c r="VWJ747" s="25"/>
      <c r="VWK747" s="5"/>
      <c r="VWL747" s="92"/>
      <c r="VWS747" s="25"/>
      <c r="VWT747" s="5"/>
      <c r="VWU747" s="92"/>
      <c r="VXB747" s="25"/>
      <c r="VXC747" s="5"/>
      <c r="VXD747" s="92"/>
      <c r="VXK747" s="25"/>
      <c r="VXL747" s="5"/>
      <c r="VXM747" s="92"/>
      <c r="VXT747" s="25"/>
      <c r="VXU747" s="5"/>
      <c r="VXV747" s="92"/>
      <c r="VYC747" s="25"/>
      <c r="VYD747" s="5"/>
      <c r="VYE747" s="92"/>
      <c r="VYL747" s="25"/>
      <c r="VYM747" s="5"/>
      <c r="VYN747" s="92"/>
      <c r="VYU747" s="25"/>
      <c r="VYV747" s="5"/>
      <c r="VYW747" s="92"/>
      <c r="VZD747" s="25"/>
      <c r="VZE747" s="5"/>
      <c r="VZF747" s="92"/>
      <c r="VZM747" s="25"/>
      <c r="VZN747" s="5"/>
      <c r="VZO747" s="92"/>
      <c r="VZV747" s="25"/>
      <c r="VZW747" s="5"/>
      <c r="VZX747" s="92"/>
      <c r="WAE747" s="25"/>
      <c r="WAF747" s="5"/>
      <c r="WAG747" s="92"/>
      <c r="WAN747" s="25"/>
      <c r="WAO747" s="5"/>
      <c r="WAP747" s="92"/>
      <c r="WAW747" s="25"/>
      <c r="WAX747" s="5"/>
      <c r="WAY747" s="92"/>
      <c r="WBF747" s="25"/>
      <c r="WBG747" s="5"/>
      <c r="WBH747" s="92"/>
      <c r="WBO747" s="25"/>
      <c r="WBP747" s="5"/>
      <c r="WBQ747" s="92"/>
      <c r="WBX747" s="25"/>
      <c r="WBY747" s="5"/>
      <c r="WBZ747" s="92"/>
      <c r="WCG747" s="25"/>
      <c r="WCH747" s="5"/>
      <c r="WCI747" s="92"/>
      <c r="WCP747" s="25"/>
      <c r="WCQ747" s="5"/>
      <c r="WCR747" s="92"/>
      <c r="WCY747" s="25"/>
      <c r="WCZ747" s="5"/>
      <c r="WDA747" s="92"/>
      <c r="WDH747" s="25"/>
      <c r="WDI747" s="5"/>
      <c r="WDJ747" s="92"/>
      <c r="WDQ747" s="25"/>
      <c r="WDR747" s="5"/>
      <c r="WDS747" s="92"/>
      <c r="WDZ747" s="25"/>
      <c r="WEA747" s="5"/>
      <c r="WEB747" s="92"/>
      <c r="WEI747" s="25"/>
      <c r="WEJ747" s="5"/>
      <c r="WEK747" s="92"/>
      <c r="WER747" s="25"/>
      <c r="WES747" s="5"/>
      <c r="WET747" s="92"/>
      <c r="WFA747" s="25"/>
      <c r="WFB747" s="5"/>
      <c r="WFC747" s="92"/>
      <c r="WFJ747" s="25"/>
      <c r="WFK747" s="5"/>
      <c r="WFL747" s="92"/>
      <c r="WFS747" s="25"/>
      <c r="WFT747" s="5"/>
      <c r="WFU747" s="92"/>
      <c r="WGB747" s="25"/>
      <c r="WGC747" s="5"/>
      <c r="WGD747" s="92"/>
      <c r="WGK747" s="25"/>
      <c r="WGL747" s="5"/>
      <c r="WGM747" s="92"/>
      <c r="WGT747" s="25"/>
      <c r="WGU747" s="5"/>
      <c r="WGV747" s="92"/>
      <c r="WHC747" s="25"/>
      <c r="WHD747" s="5"/>
      <c r="WHE747" s="92"/>
      <c r="WHL747" s="25"/>
      <c r="WHM747" s="5"/>
      <c r="WHN747" s="92"/>
      <c r="WHU747" s="25"/>
      <c r="WHV747" s="5"/>
      <c r="WHW747" s="92"/>
      <c r="WID747" s="25"/>
      <c r="WIE747" s="5"/>
      <c r="WIF747" s="92"/>
      <c r="WIM747" s="25"/>
      <c r="WIN747" s="5"/>
      <c r="WIO747" s="92"/>
      <c r="WIV747" s="25"/>
      <c r="WIW747" s="5"/>
      <c r="WIX747" s="92"/>
      <c r="WJE747" s="25"/>
      <c r="WJF747" s="5"/>
      <c r="WJG747" s="92"/>
      <c r="WJN747" s="25"/>
      <c r="WJO747" s="5"/>
      <c r="WJP747" s="92"/>
      <c r="WJW747" s="25"/>
      <c r="WJX747" s="5"/>
      <c r="WJY747" s="92"/>
      <c r="WKF747" s="25"/>
      <c r="WKG747" s="5"/>
      <c r="WKH747" s="92"/>
      <c r="WKO747" s="25"/>
      <c r="WKP747" s="5"/>
      <c r="WKQ747" s="92"/>
      <c r="WKX747" s="25"/>
      <c r="WKY747" s="5"/>
      <c r="WKZ747" s="92"/>
      <c r="WLG747" s="25"/>
      <c r="WLH747" s="5"/>
      <c r="WLI747" s="92"/>
      <c r="WLP747" s="25"/>
      <c r="WLQ747" s="5"/>
      <c r="WLR747" s="92"/>
      <c r="WLY747" s="25"/>
      <c r="WLZ747" s="5"/>
      <c r="WMA747" s="92"/>
      <c r="WMH747" s="25"/>
      <c r="WMI747" s="5"/>
      <c r="WMJ747" s="92"/>
      <c r="WMQ747" s="25"/>
      <c r="WMR747" s="5"/>
      <c r="WMS747" s="92"/>
      <c r="WMZ747" s="25"/>
      <c r="WNA747" s="5"/>
      <c r="WNB747" s="92"/>
      <c r="WNI747" s="25"/>
      <c r="WNJ747" s="5"/>
      <c r="WNK747" s="92"/>
      <c r="WNR747" s="25"/>
      <c r="WNS747" s="5"/>
      <c r="WNT747" s="92"/>
      <c r="WOA747" s="25"/>
      <c r="WOB747" s="5"/>
      <c r="WOC747" s="92"/>
      <c r="WOJ747" s="25"/>
      <c r="WOK747" s="5"/>
      <c r="WOL747" s="92"/>
      <c r="WOS747" s="25"/>
      <c r="WOT747" s="5"/>
      <c r="WOU747" s="92"/>
      <c r="WPB747" s="25"/>
      <c r="WPC747" s="5"/>
      <c r="WPD747" s="92"/>
      <c r="WPK747" s="25"/>
      <c r="WPL747" s="5"/>
      <c r="WPM747" s="92"/>
      <c r="WPT747" s="25"/>
      <c r="WPU747" s="5"/>
      <c r="WPV747" s="92"/>
      <c r="WQC747" s="25"/>
      <c r="WQD747" s="5"/>
      <c r="WQE747" s="92"/>
      <c r="WQL747" s="25"/>
      <c r="WQM747" s="5"/>
      <c r="WQN747" s="92"/>
      <c r="WQU747" s="25"/>
      <c r="WQV747" s="5"/>
      <c r="WQW747" s="92"/>
      <c r="WRD747" s="25"/>
      <c r="WRE747" s="5"/>
      <c r="WRF747" s="92"/>
      <c r="WRM747" s="25"/>
      <c r="WRN747" s="5"/>
      <c r="WRO747" s="92"/>
      <c r="WRV747" s="25"/>
      <c r="WRW747" s="5"/>
      <c r="WRX747" s="92"/>
      <c r="WSE747" s="25"/>
      <c r="WSF747" s="5"/>
      <c r="WSG747" s="92"/>
      <c r="WSN747" s="25"/>
      <c r="WSO747" s="5"/>
      <c r="WSP747" s="92"/>
      <c r="WSW747" s="25"/>
      <c r="WSX747" s="5"/>
      <c r="WSY747" s="92"/>
      <c r="WTF747" s="25"/>
      <c r="WTG747" s="5"/>
      <c r="WTH747" s="92"/>
      <c r="WTO747" s="25"/>
      <c r="WTP747" s="5"/>
      <c r="WTQ747" s="92"/>
      <c r="WTX747" s="25"/>
      <c r="WTY747" s="5"/>
      <c r="WTZ747" s="92"/>
      <c r="WUG747" s="25"/>
      <c r="WUH747" s="5"/>
      <c r="WUI747" s="92"/>
      <c r="WUP747" s="25"/>
      <c r="WUQ747" s="5"/>
      <c r="WUR747" s="92"/>
      <c r="WUY747" s="25"/>
      <c r="WUZ747" s="5"/>
      <c r="WVA747" s="92"/>
      <c r="WVH747" s="25"/>
      <c r="WVI747" s="5"/>
      <c r="WVJ747" s="92"/>
      <c r="WVQ747" s="25"/>
      <c r="WVR747" s="5"/>
      <c r="WVS747" s="92"/>
      <c r="WVZ747" s="25"/>
      <c r="WWA747" s="5"/>
      <c r="WWB747" s="92"/>
      <c r="WWI747" s="25"/>
      <c r="WWJ747" s="5"/>
      <c r="WWK747" s="92"/>
      <c r="WWR747" s="25"/>
      <c r="WWS747" s="5"/>
      <c r="WWT747" s="92"/>
      <c r="WXA747" s="25"/>
      <c r="WXB747" s="5"/>
      <c r="WXC747" s="92"/>
      <c r="WXJ747" s="25"/>
      <c r="WXK747" s="5"/>
      <c r="WXL747" s="92"/>
      <c r="WXS747" s="25"/>
      <c r="WXT747" s="5"/>
      <c r="WXU747" s="92"/>
      <c r="WYB747" s="25"/>
      <c r="WYC747" s="5"/>
      <c r="WYD747" s="92"/>
      <c r="WYK747" s="25"/>
      <c r="WYL747" s="5"/>
      <c r="WYM747" s="92"/>
      <c r="WYT747" s="25"/>
      <c r="WYU747" s="5"/>
      <c r="WYV747" s="92"/>
      <c r="WZC747" s="25"/>
      <c r="WZD747" s="5"/>
      <c r="WZE747" s="92"/>
      <c r="WZL747" s="25"/>
      <c r="WZM747" s="5"/>
      <c r="WZN747" s="92"/>
      <c r="WZU747" s="25"/>
      <c r="WZV747" s="5"/>
      <c r="WZW747" s="92"/>
      <c r="XAD747" s="25"/>
      <c r="XAE747" s="5"/>
      <c r="XAF747" s="92"/>
      <c r="XAM747" s="25"/>
      <c r="XAN747" s="5"/>
      <c r="XAO747" s="92"/>
      <c r="XAV747" s="25"/>
      <c r="XAW747" s="5"/>
      <c r="XAX747" s="92"/>
      <c r="XBE747" s="25"/>
      <c r="XBF747" s="5"/>
      <c r="XBG747" s="92"/>
      <c r="XBN747" s="25"/>
      <c r="XBO747" s="5"/>
      <c r="XBP747" s="92"/>
      <c r="XBW747" s="25"/>
      <c r="XBX747" s="5"/>
      <c r="XBY747" s="92"/>
      <c r="XCF747" s="25"/>
      <c r="XCG747" s="5"/>
      <c r="XCH747" s="92"/>
      <c r="XCO747" s="25"/>
      <c r="XCP747" s="5"/>
      <c r="XCQ747" s="92"/>
      <c r="XCX747" s="25"/>
      <c r="XCY747" s="5"/>
      <c r="XCZ747" s="92"/>
      <c r="XDG747" s="25"/>
      <c r="XDH747" s="5"/>
      <c r="XDI747" s="92"/>
      <c r="XDP747" s="25"/>
      <c r="XDQ747" s="5"/>
      <c r="XDR747" s="92"/>
      <c r="XDY747" s="25"/>
      <c r="XDZ747" s="5"/>
      <c r="XEA747" s="92"/>
      <c r="XEH747" s="25"/>
      <c r="XEI747" s="5"/>
      <c r="XEJ747" s="92"/>
      <c r="XEQ747" s="25"/>
      <c r="XER747" s="5"/>
      <c r="XES747" s="92"/>
      <c r="XEZ747" s="25"/>
      <c r="XFA747" s="5"/>
      <c r="XFB747" s="92"/>
    </row>
    <row r="748" spans="1:1019 1026:2045 2052:3071 3078:5114 5121:6140 6147:7166 7173:8192 8199:10235 10242:11261 11268:12287 12294:14330 14337:15356 15363:16382" s="93" customFormat="1" ht="14.25" customHeight="1" x14ac:dyDescent="0.2">
      <c r="A748" s="42">
        <v>11</v>
      </c>
      <c r="B748" s="34" t="s">
        <v>2674</v>
      </c>
      <c r="C748" s="122">
        <f t="shared" si="904"/>
        <v>46079</v>
      </c>
      <c r="D748" s="48">
        <f>D747+4</f>
        <v>46086</v>
      </c>
      <c r="E748" s="48">
        <f t="shared" si="899"/>
        <v>46110</v>
      </c>
      <c r="F748" s="48">
        <f t="shared" si="901"/>
        <v>46115</v>
      </c>
      <c r="G748" s="48">
        <f t="shared" si="902"/>
        <v>46121</v>
      </c>
      <c r="H748" s="48">
        <f t="shared" si="903"/>
        <v>46125</v>
      </c>
      <c r="I748" s="48">
        <f t="shared" si="900"/>
        <v>46141</v>
      </c>
      <c r="J748" s="5"/>
      <c r="K748" s="92"/>
      <c r="R748" s="25"/>
      <c r="S748" s="5"/>
      <c r="T748" s="92"/>
      <c r="AA748" s="25"/>
      <c r="AB748" s="5"/>
      <c r="AC748" s="92"/>
      <c r="AJ748" s="25"/>
      <c r="AK748" s="5"/>
      <c r="AL748" s="92"/>
      <c r="AS748" s="25"/>
      <c r="AT748" s="5"/>
      <c r="AU748" s="92"/>
      <c r="BB748" s="25"/>
      <c r="BC748" s="5"/>
      <c r="BD748" s="92"/>
      <c r="BK748" s="25"/>
      <c r="BL748" s="5"/>
      <c r="BM748" s="92"/>
      <c r="BT748" s="25"/>
      <c r="BU748" s="5"/>
      <c r="BV748" s="92"/>
      <c r="CC748" s="25"/>
      <c r="CD748" s="5"/>
      <c r="CE748" s="92"/>
      <c r="CL748" s="25"/>
      <c r="CM748" s="5"/>
      <c r="CN748" s="92"/>
      <c r="CU748" s="25"/>
      <c r="CV748" s="5"/>
      <c r="CW748" s="92"/>
      <c r="DD748" s="25"/>
      <c r="DE748" s="5"/>
      <c r="DF748" s="92"/>
      <c r="DM748" s="25"/>
      <c r="DN748" s="5"/>
      <c r="DO748" s="92"/>
      <c r="DV748" s="25"/>
      <c r="DW748" s="5"/>
      <c r="DX748" s="92"/>
      <c r="EE748" s="25"/>
      <c r="EF748" s="5"/>
      <c r="EG748" s="92"/>
      <c r="EN748" s="25"/>
      <c r="EO748" s="5"/>
      <c r="EP748" s="92"/>
      <c r="EW748" s="25"/>
      <c r="EX748" s="5"/>
      <c r="EY748" s="92"/>
      <c r="FF748" s="25"/>
      <c r="FG748" s="5"/>
      <c r="FH748" s="92"/>
      <c r="FO748" s="25"/>
      <c r="FP748" s="5"/>
      <c r="FQ748" s="92"/>
      <c r="FX748" s="25"/>
      <c r="FY748" s="5"/>
      <c r="FZ748" s="92"/>
      <c r="GG748" s="25"/>
      <c r="GH748" s="5"/>
      <c r="GI748" s="92"/>
      <c r="GP748" s="25"/>
      <c r="GQ748" s="5"/>
      <c r="GR748" s="92"/>
      <c r="GY748" s="25"/>
      <c r="GZ748" s="5"/>
      <c r="HA748" s="92"/>
      <c r="HH748" s="25"/>
      <c r="HI748" s="5"/>
      <c r="HJ748" s="92"/>
      <c r="HQ748" s="25"/>
      <c r="HR748" s="5"/>
      <c r="HS748" s="92"/>
      <c r="HZ748" s="25"/>
      <c r="IA748" s="5"/>
      <c r="IB748" s="92"/>
      <c r="II748" s="25"/>
      <c r="IJ748" s="5"/>
      <c r="IK748" s="92"/>
      <c r="IR748" s="25"/>
      <c r="IS748" s="5"/>
      <c r="IT748" s="92"/>
      <c r="JA748" s="25"/>
      <c r="JB748" s="5"/>
      <c r="JC748" s="92"/>
      <c r="JJ748" s="25"/>
      <c r="JK748" s="5"/>
      <c r="JL748" s="92"/>
      <c r="JS748" s="25"/>
      <c r="JT748" s="5"/>
      <c r="JU748" s="92"/>
      <c r="KB748" s="25"/>
      <c r="KC748" s="5"/>
      <c r="KD748" s="92"/>
      <c r="KK748" s="25"/>
      <c r="KL748" s="5"/>
      <c r="KM748" s="92"/>
      <c r="KT748" s="25"/>
      <c r="KU748" s="5"/>
      <c r="KV748" s="92"/>
      <c r="LC748" s="25"/>
      <c r="LD748" s="5"/>
      <c r="LE748" s="92"/>
      <c r="LL748" s="25"/>
      <c r="LM748" s="5"/>
      <c r="LN748" s="92"/>
      <c r="LU748" s="25"/>
      <c r="LV748" s="5"/>
      <c r="LW748" s="92"/>
      <c r="MD748" s="25"/>
      <c r="ME748" s="5"/>
      <c r="MF748" s="92"/>
      <c r="MM748" s="25"/>
      <c r="MN748" s="5"/>
      <c r="MO748" s="92"/>
      <c r="MV748" s="25"/>
      <c r="MW748" s="5"/>
      <c r="MX748" s="92"/>
      <c r="NE748" s="25"/>
      <c r="NF748" s="5"/>
      <c r="NG748" s="92"/>
      <c r="NN748" s="25"/>
      <c r="NO748" s="5"/>
      <c r="NP748" s="92"/>
      <c r="NW748" s="25"/>
      <c r="NX748" s="5"/>
      <c r="NY748" s="92"/>
      <c r="OF748" s="25"/>
      <c r="OG748" s="5"/>
      <c r="OH748" s="92"/>
      <c r="OO748" s="25"/>
      <c r="OP748" s="5"/>
      <c r="OQ748" s="92"/>
      <c r="OX748" s="25"/>
      <c r="OY748" s="5"/>
      <c r="OZ748" s="92"/>
      <c r="PG748" s="25"/>
      <c r="PH748" s="5"/>
      <c r="PI748" s="92"/>
      <c r="PP748" s="25"/>
      <c r="PQ748" s="5"/>
      <c r="PR748" s="92"/>
      <c r="PY748" s="25"/>
      <c r="PZ748" s="5"/>
      <c r="QA748" s="92"/>
      <c r="QH748" s="25"/>
      <c r="QI748" s="5"/>
      <c r="QJ748" s="92"/>
      <c r="QQ748" s="25"/>
      <c r="QR748" s="5"/>
      <c r="QS748" s="92"/>
      <c r="QZ748" s="25"/>
      <c r="RA748" s="5"/>
      <c r="RB748" s="92"/>
      <c r="RI748" s="25"/>
      <c r="RJ748" s="5"/>
      <c r="RK748" s="92"/>
      <c r="RR748" s="25"/>
      <c r="RS748" s="5"/>
      <c r="RT748" s="92"/>
      <c r="SA748" s="25"/>
      <c r="SB748" s="5"/>
      <c r="SC748" s="92"/>
      <c r="SJ748" s="25"/>
      <c r="SK748" s="5"/>
      <c r="SL748" s="92"/>
      <c r="SS748" s="25"/>
      <c r="ST748" s="5"/>
      <c r="SU748" s="92"/>
      <c r="TB748" s="25"/>
      <c r="TC748" s="5"/>
      <c r="TD748" s="92"/>
      <c r="TK748" s="25"/>
      <c r="TL748" s="5"/>
      <c r="TM748" s="92"/>
      <c r="TT748" s="25"/>
      <c r="TU748" s="5"/>
      <c r="TV748" s="92"/>
      <c r="UC748" s="25"/>
      <c r="UD748" s="5"/>
      <c r="UE748" s="92"/>
      <c r="UL748" s="25"/>
      <c r="UM748" s="5"/>
      <c r="UN748" s="92"/>
      <c r="UU748" s="25"/>
      <c r="UV748" s="5"/>
      <c r="UW748" s="92"/>
      <c r="VD748" s="25"/>
      <c r="VE748" s="5"/>
      <c r="VF748" s="92"/>
      <c r="VM748" s="25"/>
      <c r="VN748" s="5"/>
      <c r="VO748" s="92"/>
      <c r="VV748" s="25"/>
      <c r="VW748" s="5"/>
      <c r="VX748" s="92"/>
      <c r="WE748" s="25"/>
      <c r="WF748" s="5"/>
      <c r="WG748" s="92"/>
      <c r="WN748" s="25"/>
      <c r="WO748" s="5"/>
      <c r="WP748" s="92"/>
      <c r="WW748" s="25"/>
      <c r="WX748" s="5"/>
      <c r="WY748" s="92"/>
      <c r="XF748" s="25"/>
      <c r="XG748" s="5"/>
      <c r="XH748" s="92"/>
      <c r="XO748" s="25"/>
      <c r="XP748" s="5"/>
      <c r="XQ748" s="92"/>
      <c r="XX748" s="25"/>
      <c r="XY748" s="5"/>
      <c r="XZ748" s="92"/>
      <c r="YG748" s="25"/>
      <c r="YH748" s="5"/>
      <c r="YI748" s="92"/>
      <c r="YP748" s="25"/>
      <c r="YQ748" s="5"/>
      <c r="YR748" s="92"/>
      <c r="YY748" s="25"/>
      <c r="YZ748" s="5"/>
      <c r="ZA748" s="92"/>
      <c r="ZH748" s="25"/>
      <c r="ZI748" s="5"/>
      <c r="ZJ748" s="92"/>
      <c r="ZQ748" s="25"/>
      <c r="ZR748" s="5"/>
      <c r="ZS748" s="92"/>
      <c r="ZZ748" s="25"/>
      <c r="AAA748" s="5"/>
      <c r="AAB748" s="92"/>
      <c r="AAI748" s="25"/>
      <c r="AAJ748" s="5"/>
      <c r="AAK748" s="92"/>
      <c r="AAR748" s="25"/>
      <c r="AAS748" s="5"/>
      <c r="AAT748" s="92"/>
      <c r="ABA748" s="25"/>
      <c r="ABB748" s="5"/>
      <c r="ABC748" s="92"/>
      <c r="ABJ748" s="25"/>
      <c r="ABK748" s="5"/>
      <c r="ABL748" s="92"/>
      <c r="ABS748" s="25"/>
      <c r="ABT748" s="5"/>
      <c r="ABU748" s="92"/>
      <c r="ACB748" s="25"/>
      <c r="ACC748" s="5"/>
      <c r="ACD748" s="92"/>
      <c r="ACK748" s="25"/>
      <c r="ACL748" s="5"/>
      <c r="ACM748" s="92"/>
      <c r="ACT748" s="25"/>
      <c r="ACU748" s="5"/>
      <c r="ACV748" s="92"/>
      <c r="ADC748" s="25"/>
      <c r="ADD748" s="5"/>
      <c r="ADE748" s="92"/>
      <c r="ADL748" s="25"/>
      <c r="ADM748" s="5"/>
      <c r="ADN748" s="92"/>
      <c r="ADU748" s="25"/>
      <c r="ADV748" s="5"/>
      <c r="ADW748" s="92"/>
      <c r="AED748" s="25"/>
      <c r="AEE748" s="5"/>
      <c r="AEF748" s="92"/>
      <c r="AEM748" s="25"/>
      <c r="AEN748" s="5"/>
      <c r="AEO748" s="92"/>
      <c r="AEV748" s="25"/>
      <c r="AEW748" s="5"/>
      <c r="AEX748" s="92"/>
      <c r="AFE748" s="25"/>
      <c r="AFF748" s="5"/>
      <c r="AFG748" s="92"/>
      <c r="AFN748" s="25"/>
      <c r="AFO748" s="5"/>
      <c r="AFP748" s="92"/>
      <c r="AFW748" s="25"/>
      <c r="AFX748" s="5"/>
      <c r="AFY748" s="92"/>
      <c r="AGF748" s="25"/>
      <c r="AGG748" s="5"/>
      <c r="AGH748" s="92"/>
      <c r="AGO748" s="25"/>
      <c r="AGP748" s="5"/>
      <c r="AGQ748" s="92"/>
      <c r="AGX748" s="25"/>
      <c r="AGY748" s="5"/>
      <c r="AGZ748" s="92"/>
      <c r="AHG748" s="25"/>
      <c r="AHH748" s="5"/>
      <c r="AHI748" s="92"/>
      <c r="AHP748" s="25"/>
      <c r="AHQ748" s="5"/>
      <c r="AHR748" s="92"/>
      <c r="AHY748" s="25"/>
      <c r="AHZ748" s="5"/>
      <c r="AIA748" s="92"/>
      <c r="AIH748" s="25"/>
      <c r="AII748" s="5"/>
      <c r="AIJ748" s="92"/>
      <c r="AIQ748" s="25"/>
      <c r="AIR748" s="5"/>
      <c r="AIS748" s="92"/>
      <c r="AIZ748" s="25"/>
      <c r="AJA748" s="5"/>
      <c r="AJB748" s="92"/>
      <c r="AJI748" s="25"/>
      <c r="AJJ748" s="5"/>
      <c r="AJK748" s="92"/>
      <c r="AJR748" s="25"/>
      <c r="AJS748" s="5"/>
      <c r="AJT748" s="92"/>
      <c r="AKA748" s="25"/>
      <c r="AKB748" s="5"/>
      <c r="AKC748" s="92"/>
      <c r="AKJ748" s="25"/>
      <c r="AKK748" s="5"/>
      <c r="AKL748" s="92"/>
      <c r="AKS748" s="25"/>
      <c r="AKT748" s="5"/>
      <c r="AKU748" s="92"/>
      <c r="ALB748" s="25"/>
      <c r="ALC748" s="5"/>
      <c r="ALD748" s="92"/>
      <c r="ALK748" s="25"/>
      <c r="ALL748" s="5"/>
      <c r="ALM748" s="92"/>
      <c r="ALT748" s="25"/>
      <c r="ALU748" s="5"/>
      <c r="ALV748" s="92"/>
      <c r="AMC748" s="25"/>
      <c r="AMD748" s="5"/>
      <c r="AME748" s="92"/>
      <c r="AML748" s="25"/>
      <c r="AMM748" s="5"/>
      <c r="AMN748" s="92"/>
      <c r="AMU748" s="25"/>
      <c r="AMV748" s="5"/>
      <c r="AMW748" s="92"/>
      <c r="AND748" s="25"/>
      <c r="ANE748" s="5"/>
      <c r="ANF748" s="92"/>
      <c r="ANM748" s="25"/>
      <c r="ANN748" s="5"/>
      <c r="ANO748" s="92"/>
      <c r="ANV748" s="25"/>
      <c r="ANW748" s="5"/>
      <c r="ANX748" s="92"/>
      <c r="AOE748" s="25"/>
      <c r="AOF748" s="5"/>
      <c r="AOG748" s="92"/>
      <c r="AON748" s="25"/>
      <c r="AOO748" s="5"/>
      <c r="AOP748" s="92"/>
      <c r="AOW748" s="25"/>
      <c r="AOX748" s="5"/>
      <c r="AOY748" s="92"/>
      <c r="APF748" s="25"/>
      <c r="APG748" s="5"/>
      <c r="APH748" s="92"/>
      <c r="APO748" s="25"/>
      <c r="APP748" s="5"/>
      <c r="APQ748" s="92"/>
      <c r="APX748" s="25"/>
      <c r="APY748" s="5"/>
      <c r="APZ748" s="92"/>
      <c r="AQG748" s="25"/>
      <c r="AQH748" s="5"/>
      <c r="AQI748" s="92"/>
      <c r="AQP748" s="25"/>
      <c r="AQQ748" s="5"/>
      <c r="AQR748" s="92"/>
      <c r="AQY748" s="25"/>
      <c r="AQZ748" s="5"/>
      <c r="ARA748" s="92"/>
      <c r="ARH748" s="25"/>
      <c r="ARI748" s="5"/>
      <c r="ARJ748" s="92"/>
      <c r="ARQ748" s="25"/>
      <c r="ARR748" s="5"/>
      <c r="ARS748" s="92"/>
      <c r="ARZ748" s="25"/>
      <c r="ASA748" s="5"/>
      <c r="ASB748" s="92"/>
      <c r="ASI748" s="25"/>
      <c r="ASJ748" s="5"/>
      <c r="ASK748" s="92"/>
      <c r="ASR748" s="25"/>
      <c r="ASS748" s="5"/>
      <c r="AST748" s="92"/>
      <c r="ATA748" s="25"/>
      <c r="ATB748" s="5"/>
      <c r="ATC748" s="92"/>
      <c r="ATJ748" s="25"/>
      <c r="ATK748" s="5"/>
      <c r="ATL748" s="92"/>
      <c r="ATS748" s="25"/>
      <c r="ATT748" s="5"/>
      <c r="ATU748" s="92"/>
      <c r="AUB748" s="25"/>
      <c r="AUC748" s="5"/>
      <c r="AUD748" s="92"/>
      <c r="AUK748" s="25"/>
      <c r="AUL748" s="5"/>
      <c r="AUM748" s="92"/>
      <c r="AUT748" s="25"/>
      <c r="AUU748" s="5"/>
      <c r="AUV748" s="92"/>
      <c r="AVC748" s="25"/>
      <c r="AVD748" s="5"/>
      <c r="AVE748" s="92"/>
      <c r="AVL748" s="25"/>
      <c r="AVM748" s="5"/>
      <c r="AVN748" s="92"/>
      <c r="AVU748" s="25"/>
      <c r="AVV748" s="5"/>
      <c r="AVW748" s="92"/>
      <c r="AWD748" s="25"/>
      <c r="AWE748" s="5"/>
      <c r="AWF748" s="92"/>
      <c r="AWM748" s="25"/>
      <c r="AWN748" s="5"/>
      <c r="AWO748" s="92"/>
      <c r="AWV748" s="25"/>
      <c r="AWW748" s="5"/>
      <c r="AWX748" s="92"/>
      <c r="AXE748" s="25"/>
      <c r="AXF748" s="5"/>
      <c r="AXG748" s="92"/>
      <c r="AXN748" s="25"/>
      <c r="AXO748" s="5"/>
      <c r="AXP748" s="92"/>
      <c r="AXW748" s="25"/>
      <c r="AXX748" s="5"/>
      <c r="AXY748" s="92"/>
      <c r="AYF748" s="25"/>
      <c r="AYG748" s="5"/>
      <c r="AYH748" s="92"/>
      <c r="AYO748" s="25"/>
      <c r="AYP748" s="5"/>
      <c r="AYQ748" s="92"/>
      <c r="AYX748" s="25"/>
      <c r="AYY748" s="5"/>
      <c r="AYZ748" s="92"/>
      <c r="AZG748" s="25"/>
      <c r="AZH748" s="5"/>
      <c r="AZI748" s="92"/>
      <c r="AZP748" s="25"/>
      <c r="AZQ748" s="5"/>
      <c r="AZR748" s="92"/>
      <c r="AZY748" s="25"/>
      <c r="AZZ748" s="5"/>
      <c r="BAA748" s="92"/>
      <c r="BAH748" s="25"/>
      <c r="BAI748" s="5"/>
      <c r="BAJ748" s="92"/>
      <c r="BAQ748" s="25"/>
      <c r="BAR748" s="5"/>
      <c r="BAS748" s="92"/>
      <c r="BAZ748" s="25"/>
      <c r="BBA748" s="5"/>
      <c r="BBB748" s="92"/>
      <c r="BBI748" s="25"/>
      <c r="BBJ748" s="5"/>
      <c r="BBK748" s="92"/>
      <c r="BBR748" s="25"/>
      <c r="BBS748" s="5"/>
      <c r="BBT748" s="92"/>
      <c r="BCA748" s="25"/>
      <c r="BCB748" s="5"/>
      <c r="BCC748" s="92"/>
      <c r="BCJ748" s="25"/>
      <c r="BCK748" s="5"/>
      <c r="BCL748" s="92"/>
      <c r="BCS748" s="25"/>
      <c r="BCT748" s="5"/>
      <c r="BCU748" s="92"/>
      <c r="BDB748" s="25"/>
      <c r="BDC748" s="5"/>
      <c r="BDD748" s="92"/>
      <c r="BDK748" s="25"/>
      <c r="BDL748" s="5"/>
      <c r="BDM748" s="92"/>
      <c r="BDT748" s="25"/>
      <c r="BDU748" s="5"/>
      <c r="BDV748" s="92"/>
      <c r="BEC748" s="25"/>
      <c r="BED748" s="5"/>
      <c r="BEE748" s="92"/>
      <c r="BEL748" s="25"/>
      <c r="BEM748" s="5"/>
      <c r="BEN748" s="92"/>
      <c r="BEU748" s="25"/>
      <c r="BEV748" s="5"/>
      <c r="BEW748" s="92"/>
      <c r="BFD748" s="25"/>
      <c r="BFE748" s="5"/>
      <c r="BFF748" s="92"/>
      <c r="BFM748" s="25"/>
      <c r="BFN748" s="5"/>
      <c r="BFO748" s="92"/>
      <c r="BFV748" s="25"/>
      <c r="BFW748" s="5"/>
      <c r="BFX748" s="92"/>
      <c r="BGE748" s="25"/>
      <c r="BGF748" s="5"/>
      <c r="BGG748" s="92"/>
      <c r="BGN748" s="25"/>
      <c r="BGO748" s="5"/>
      <c r="BGP748" s="92"/>
      <c r="BGW748" s="25"/>
      <c r="BGX748" s="5"/>
      <c r="BGY748" s="92"/>
      <c r="BHF748" s="25"/>
      <c r="BHG748" s="5"/>
      <c r="BHH748" s="92"/>
      <c r="BHO748" s="25"/>
      <c r="BHP748" s="5"/>
      <c r="BHQ748" s="92"/>
      <c r="BHX748" s="25"/>
      <c r="BHY748" s="5"/>
      <c r="BHZ748" s="92"/>
      <c r="BIG748" s="25"/>
      <c r="BIH748" s="5"/>
      <c r="BII748" s="92"/>
      <c r="BIP748" s="25"/>
      <c r="BIQ748" s="5"/>
      <c r="BIR748" s="92"/>
      <c r="BIY748" s="25"/>
      <c r="BIZ748" s="5"/>
      <c r="BJA748" s="92"/>
      <c r="BJH748" s="25"/>
      <c r="BJI748" s="5"/>
      <c r="BJJ748" s="92"/>
      <c r="BJQ748" s="25"/>
      <c r="BJR748" s="5"/>
      <c r="BJS748" s="92"/>
      <c r="BJZ748" s="25"/>
      <c r="BKA748" s="5"/>
      <c r="BKB748" s="92"/>
      <c r="BKI748" s="25"/>
      <c r="BKJ748" s="5"/>
      <c r="BKK748" s="92"/>
      <c r="BKR748" s="25"/>
      <c r="BKS748" s="5"/>
      <c r="BKT748" s="92"/>
      <c r="BLA748" s="25"/>
      <c r="BLB748" s="5"/>
      <c r="BLC748" s="92"/>
      <c r="BLJ748" s="25"/>
      <c r="BLK748" s="5"/>
      <c r="BLL748" s="92"/>
      <c r="BLS748" s="25"/>
      <c r="BLT748" s="5"/>
      <c r="BLU748" s="92"/>
      <c r="BMB748" s="25"/>
      <c r="BMC748" s="5"/>
      <c r="BMD748" s="92"/>
      <c r="BMK748" s="25"/>
      <c r="BML748" s="5"/>
      <c r="BMM748" s="92"/>
      <c r="BMT748" s="25"/>
      <c r="BMU748" s="5"/>
      <c r="BMV748" s="92"/>
      <c r="BNC748" s="25"/>
      <c r="BND748" s="5"/>
      <c r="BNE748" s="92"/>
      <c r="BNL748" s="25"/>
      <c r="BNM748" s="5"/>
      <c r="BNN748" s="92"/>
      <c r="BNU748" s="25"/>
      <c r="BNV748" s="5"/>
      <c r="BNW748" s="92"/>
      <c r="BOD748" s="25"/>
      <c r="BOE748" s="5"/>
      <c r="BOF748" s="92"/>
      <c r="BOM748" s="25"/>
      <c r="BON748" s="5"/>
      <c r="BOO748" s="92"/>
      <c r="BOV748" s="25"/>
      <c r="BOW748" s="5"/>
      <c r="BOX748" s="92"/>
      <c r="BPE748" s="25"/>
      <c r="BPF748" s="5"/>
      <c r="BPG748" s="92"/>
      <c r="BPN748" s="25"/>
      <c r="BPO748" s="5"/>
      <c r="BPP748" s="92"/>
      <c r="BPW748" s="25"/>
      <c r="BPX748" s="5"/>
      <c r="BPY748" s="92"/>
      <c r="BQF748" s="25"/>
      <c r="BQG748" s="5"/>
      <c r="BQH748" s="92"/>
      <c r="BQO748" s="25"/>
      <c r="BQP748" s="5"/>
      <c r="BQQ748" s="92"/>
      <c r="BQX748" s="25"/>
      <c r="BQY748" s="5"/>
      <c r="BQZ748" s="92"/>
      <c r="BRG748" s="25"/>
      <c r="BRH748" s="5"/>
      <c r="BRI748" s="92"/>
      <c r="BRP748" s="25"/>
      <c r="BRQ748" s="5"/>
      <c r="BRR748" s="92"/>
      <c r="BRY748" s="25"/>
      <c r="BRZ748" s="5"/>
      <c r="BSA748" s="92"/>
      <c r="BSH748" s="25"/>
      <c r="BSI748" s="5"/>
      <c r="BSJ748" s="92"/>
      <c r="BSQ748" s="25"/>
      <c r="BSR748" s="5"/>
      <c r="BSS748" s="92"/>
      <c r="BSZ748" s="25"/>
      <c r="BTA748" s="5"/>
      <c r="BTB748" s="92"/>
      <c r="BTI748" s="25"/>
      <c r="BTJ748" s="5"/>
      <c r="BTK748" s="92"/>
      <c r="BTR748" s="25"/>
      <c r="BTS748" s="5"/>
      <c r="BTT748" s="92"/>
      <c r="BUA748" s="25"/>
      <c r="BUB748" s="5"/>
      <c r="BUC748" s="92"/>
      <c r="BUJ748" s="25"/>
      <c r="BUK748" s="5"/>
      <c r="BUL748" s="92"/>
      <c r="BUS748" s="25"/>
      <c r="BUT748" s="5"/>
      <c r="BUU748" s="92"/>
      <c r="BVB748" s="25"/>
      <c r="BVC748" s="5"/>
      <c r="BVD748" s="92"/>
      <c r="BVK748" s="25"/>
      <c r="BVL748" s="5"/>
      <c r="BVM748" s="92"/>
      <c r="BVT748" s="25"/>
      <c r="BVU748" s="5"/>
      <c r="BVV748" s="92"/>
      <c r="BWC748" s="25"/>
      <c r="BWD748" s="5"/>
      <c r="BWE748" s="92"/>
      <c r="BWL748" s="25"/>
      <c r="BWM748" s="5"/>
      <c r="BWN748" s="92"/>
      <c r="BWU748" s="25"/>
      <c r="BWV748" s="5"/>
      <c r="BWW748" s="92"/>
      <c r="BXD748" s="25"/>
      <c r="BXE748" s="5"/>
      <c r="BXF748" s="92"/>
      <c r="BXM748" s="25"/>
      <c r="BXN748" s="5"/>
      <c r="BXO748" s="92"/>
      <c r="BXV748" s="25"/>
      <c r="BXW748" s="5"/>
      <c r="BXX748" s="92"/>
      <c r="BYE748" s="25"/>
      <c r="BYF748" s="5"/>
      <c r="BYG748" s="92"/>
      <c r="BYN748" s="25"/>
      <c r="BYO748" s="5"/>
      <c r="BYP748" s="92"/>
      <c r="BYW748" s="25"/>
      <c r="BYX748" s="5"/>
      <c r="BYY748" s="92"/>
      <c r="BZF748" s="25"/>
      <c r="BZG748" s="5"/>
      <c r="BZH748" s="92"/>
      <c r="BZO748" s="25"/>
      <c r="BZP748" s="5"/>
      <c r="BZQ748" s="92"/>
      <c r="BZX748" s="25"/>
      <c r="BZY748" s="5"/>
      <c r="BZZ748" s="92"/>
      <c r="CAG748" s="25"/>
      <c r="CAH748" s="5"/>
      <c r="CAI748" s="92"/>
      <c r="CAP748" s="25"/>
      <c r="CAQ748" s="5"/>
      <c r="CAR748" s="92"/>
      <c r="CAY748" s="25"/>
      <c r="CAZ748" s="5"/>
      <c r="CBA748" s="92"/>
      <c r="CBH748" s="25"/>
      <c r="CBI748" s="5"/>
      <c r="CBJ748" s="92"/>
      <c r="CBQ748" s="25"/>
      <c r="CBR748" s="5"/>
      <c r="CBS748" s="92"/>
      <c r="CBZ748" s="25"/>
      <c r="CCA748" s="5"/>
      <c r="CCB748" s="92"/>
      <c r="CCI748" s="25"/>
      <c r="CCJ748" s="5"/>
      <c r="CCK748" s="92"/>
      <c r="CCR748" s="25"/>
      <c r="CCS748" s="5"/>
      <c r="CCT748" s="92"/>
      <c r="CDA748" s="25"/>
      <c r="CDB748" s="5"/>
      <c r="CDC748" s="92"/>
      <c r="CDJ748" s="25"/>
      <c r="CDK748" s="5"/>
      <c r="CDL748" s="92"/>
      <c r="CDS748" s="25"/>
      <c r="CDT748" s="5"/>
      <c r="CDU748" s="92"/>
      <c r="CEB748" s="25"/>
      <c r="CEC748" s="5"/>
      <c r="CED748" s="92"/>
      <c r="CEK748" s="25"/>
      <c r="CEL748" s="5"/>
      <c r="CEM748" s="92"/>
      <c r="CET748" s="25"/>
      <c r="CEU748" s="5"/>
      <c r="CEV748" s="92"/>
      <c r="CFC748" s="25"/>
      <c r="CFD748" s="5"/>
      <c r="CFE748" s="92"/>
      <c r="CFL748" s="25"/>
      <c r="CFM748" s="5"/>
      <c r="CFN748" s="92"/>
      <c r="CFU748" s="25"/>
      <c r="CFV748" s="5"/>
      <c r="CFW748" s="92"/>
      <c r="CGD748" s="25"/>
      <c r="CGE748" s="5"/>
      <c r="CGF748" s="92"/>
      <c r="CGM748" s="25"/>
      <c r="CGN748" s="5"/>
      <c r="CGO748" s="92"/>
      <c r="CGV748" s="25"/>
      <c r="CGW748" s="5"/>
      <c r="CGX748" s="92"/>
      <c r="CHE748" s="25"/>
      <c r="CHF748" s="5"/>
      <c r="CHG748" s="92"/>
      <c r="CHN748" s="25"/>
      <c r="CHO748" s="5"/>
      <c r="CHP748" s="92"/>
      <c r="CHW748" s="25"/>
      <c r="CHX748" s="5"/>
      <c r="CHY748" s="92"/>
      <c r="CIF748" s="25"/>
      <c r="CIG748" s="5"/>
      <c r="CIH748" s="92"/>
      <c r="CIO748" s="25"/>
      <c r="CIP748" s="5"/>
      <c r="CIQ748" s="92"/>
      <c r="CIX748" s="25"/>
      <c r="CIY748" s="5"/>
      <c r="CIZ748" s="92"/>
      <c r="CJG748" s="25"/>
      <c r="CJH748" s="5"/>
      <c r="CJI748" s="92"/>
      <c r="CJP748" s="25"/>
      <c r="CJQ748" s="5"/>
      <c r="CJR748" s="92"/>
      <c r="CJY748" s="25"/>
      <c r="CJZ748" s="5"/>
      <c r="CKA748" s="92"/>
      <c r="CKH748" s="25"/>
      <c r="CKI748" s="5"/>
      <c r="CKJ748" s="92"/>
      <c r="CKQ748" s="25"/>
      <c r="CKR748" s="5"/>
      <c r="CKS748" s="92"/>
      <c r="CKZ748" s="25"/>
      <c r="CLA748" s="5"/>
      <c r="CLB748" s="92"/>
      <c r="CLI748" s="25"/>
      <c r="CLJ748" s="5"/>
      <c r="CLK748" s="92"/>
      <c r="CLR748" s="25"/>
      <c r="CLS748" s="5"/>
      <c r="CLT748" s="92"/>
      <c r="CMA748" s="25"/>
      <c r="CMB748" s="5"/>
      <c r="CMC748" s="92"/>
      <c r="CMJ748" s="25"/>
      <c r="CMK748" s="5"/>
      <c r="CML748" s="92"/>
      <c r="CMS748" s="25"/>
      <c r="CMT748" s="5"/>
      <c r="CMU748" s="92"/>
      <c r="CNB748" s="25"/>
      <c r="CNC748" s="5"/>
      <c r="CND748" s="92"/>
      <c r="CNK748" s="25"/>
      <c r="CNL748" s="5"/>
      <c r="CNM748" s="92"/>
      <c r="CNT748" s="25"/>
      <c r="CNU748" s="5"/>
      <c r="CNV748" s="92"/>
      <c r="COC748" s="25"/>
      <c r="COD748" s="5"/>
      <c r="COE748" s="92"/>
      <c r="COL748" s="25"/>
      <c r="COM748" s="5"/>
      <c r="CON748" s="92"/>
      <c r="COU748" s="25"/>
      <c r="COV748" s="5"/>
      <c r="COW748" s="92"/>
      <c r="CPD748" s="25"/>
      <c r="CPE748" s="5"/>
      <c r="CPF748" s="92"/>
      <c r="CPM748" s="25"/>
      <c r="CPN748" s="5"/>
      <c r="CPO748" s="92"/>
      <c r="CPV748" s="25"/>
      <c r="CPW748" s="5"/>
      <c r="CPX748" s="92"/>
      <c r="CQE748" s="25"/>
      <c r="CQF748" s="5"/>
      <c r="CQG748" s="92"/>
      <c r="CQN748" s="25"/>
      <c r="CQO748" s="5"/>
      <c r="CQP748" s="92"/>
      <c r="CQW748" s="25"/>
      <c r="CQX748" s="5"/>
      <c r="CQY748" s="92"/>
      <c r="CRF748" s="25"/>
      <c r="CRG748" s="5"/>
      <c r="CRH748" s="92"/>
      <c r="CRO748" s="25"/>
      <c r="CRP748" s="5"/>
      <c r="CRQ748" s="92"/>
      <c r="CRX748" s="25"/>
      <c r="CRY748" s="5"/>
      <c r="CRZ748" s="92"/>
      <c r="CSG748" s="25"/>
      <c r="CSH748" s="5"/>
      <c r="CSI748" s="92"/>
      <c r="CSP748" s="25"/>
      <c r="CSQ748" s="5"/>
      <c r="CSR748" s="92"/>
      <c r="CSY748" s="25"/>
      <c r="CSZ748" s="5"/>
      <c r="CTA748" s="92"/>
      <c r="CTH748" s="25"/>
      <c r="CTI748" s="5"/>
      <c r="CTJ748" s="92"/>
      <c r="CTQ748" s="25"/>
      <c r="CTR748" s="5"/>
      <c r="CTS748" s="92"/>
      <c r="CTZ748" s="25"/>
      <c r="CUA748" s="5"/>
      <c r="CUB748" s="92"/>
      <c r="CUI748" s="25"/>
      <c r="CUJ748" s="5"/>
      <c r="CUK748" s="92"/>
      <c r="CUR748" s="25"/>
      <c r="CUS748" s="5"/>
      <c r="CUT748" s="92"/>
      <c r="CVA748" s="25"/>
      <c r="CVB748" s="5"/>
      <c r="CVC748" s="92"/>
      <c r="CVJ748" s="25"/>
      <c r="CVK748" s="5"/>
      <c r="CVL748" s="92"/>
      <c r="CVS748" s="25"/>
      <c r="CVT748" s="5"/>
      <c r="CVU748" s="92"/>
      <c r="CWB748" s="25"/>
      <c r="CWC748" s="5"/>
      <c r="CWD748" s="92"/>
      <c r="CWK748" s="25"/>
      <c r="CWL748" s="5"/>
      <c r="CWM748" s="92"/>
      <c r="CWT748" s="25"/>
      <c r="CWU748" s="5"/>
      <c r="CWV748" s="92"/>
      <c r="CXC748" s="25"/>
      <c r="CXD748" s="5"/>
      <c r="CXE748" s="92"/>
      <c r="CXL748" s="25"/>
      <c r="CXM748" s="5"/>
      <c r="CXN748" s="92"/>
      <c r="CXU748" s="25"/>
      <c r="CXV748" s="5"/>
      <c r="CXW748" s="92"/>
      <c r="CYD748" s="25"/>
      <c r="CYE748" s="5"/>
      <c r="CYF748" s="92"/>
      <c r="CYM748" s="25"/>
      <c r="CYN748" s="5"/>
      <c r="CYO748" s="92"/>
      <c r="CYV748" s="25"/>
      <c r="CYW748" s="5"/>
      <c r="CYX748" s="92"/>
      <c r="CZE748" s="25"/>
      <c r="CZF748" s="5"/>
      <c r="CZG748" s="92"/>
      <c r="CZN748" s="25"/>
      <c r="CZO748" s="5"/>
      <c r="CZP748" s="92"/>
      <c r="CZW748" s="25"/>
      <c r="CZX748" s="5"/>
      <c r="CZY748" s="92"/>
      <c r="DAF748" s="25"/>
      <c r="DAG748" s="5"/>
      <c r="DAH748" s="92"/>
      <c r="DAO748" s="25"/>
      <c r="DAP748" s="5"/>
      <c r="DAQ748" s="92"/>
      <c r="DAX748" s="25"/>
      <c r="DAY748" s="5"/>
      <c r="DAZ748" s="92"/>
      <c r="DBG748" s="25"/>
      <c r="DBH748" s="5"/>
      <c r="DBI748" s="92"/>
      <c r="DBP748" s="25"/>
      <c r="DBQ748" s="5"/>
      <c r="DBR748" s="92"/>
      <c r="DBY748" s="25"/>
      <c r="DBZ748" s="5"/>
      <c r="DCA748" s="92"/>
      <c r="DCH748" s="25"/>
      <c r="DCI748" s="5"/>
      <c r="DCJ748" s="92"/>
      <c r="DCQ748" s="25"/>
      <c r="DCR748" s="5"/>
      <c r="DCS748" s="92"/>
      <c r="DCZ748" s="25"/>
      <c r="DDA748" s="5"/>
      <c r="DDB748" s="92"/>
      <c r="DDI748" s="25"/>
      <c r="DDJ748" s="5"/>
      <c r="DDK748" s="92"/>
      <c r="DDR748" s="25"/>
      <c r="DDS748" s="5"/>
      <c r="DDT748" s="92"/>
      <c r="DEA748" s="25"/>
      <c r="DEB748" s="5"/>
      <c r="DEC748" s="92"/>
      <c r="DEJ748" s="25"/>
      <c r="DEK748" s="5"/>
      <c r="DEL748" s="92"/>
      <c r="DES748" s="25"/>
      <c r="DET748" s="5"/>
      <c r="DEU748" s="92"/>
      <c r="DFB748" s="25"/>
      <c r="DFC748" s="5"/>
      <c r="DFD748" s="92"/>
      <c r="DFK748" s="25"/>
      <c r="DFL748" s="5"/>
      <c r="DFM748" s="92"/>
      <c r="DFT748" s="25"/>
      <c r="DFU748" s="5"/>
      <c r="DFV748" s="92"/>
      <c r="DGC748" s="25"/>
      <c r="DGD748" s="5"/>
      <c r="DGE748" s="92"/>
      <c r="DGL748" s="25"/>
      <c r="DGM748" s="5"/>
      <c r="DGN748" s="92"/>
      <c r="DGU748" s="25"/>
      <c r="DGV748" s="5"/>
      <c r="DGW748" s="92"/>
      <c r="DHD748" s="25"/>
      <c r="DHE748" s="5"/>
      <c r="DHF748" s="92"/>
      <c r="DHM748" s="25"/>
      <c r="DHN748" s="5"/>
      <c r="DHO748" s="92"/>
      <c r="DHV748" s="25"/>
      <c r="DHW748" s="5"/>
      <c r="DHX748" s="92"/>
      <c r="DIE748" s="25"/>
      <c r="DIF748" s="5"/>
      <c r="DIG748" s="92"/>
      <c r="DIN748" s="25"/>
      <c r="DIO748" s="5"/>
      <c r="DIP748" s="92"/>
      <c r="DIW748" s="25"/>
      <c r="DIX748" s="5"/>
      <c r="DIY748" s="92"/>
      <c r="DJF748" s="25"/>
      <c r="DJG748" s="5"/>
      <c r="DJH748" s="92"/>
      <c r="DJO748" s="25"/>
      <c r="DJP748" s="5"/>
      <c r="DJQ748" s="92"/>
      <c r="DJX748" s="25"/>
      <c r="DJY748" s="5"/>
      <c r="DJZ748" s="92"/>
      <c r="DKG748" s="25"/>
      <c r="DKH748" s="5"/>
      <c r="DKI748" s="92"/>
      <c r="DKP748" s="25"/>
      <c r="DKQ748" s="5"/>
      <c r="DKR748" s="92"/>
      <c r="DKY748" s="25"/>
      <c r="DKZ748" s="5"/>
      <c r="DLA748" s="92"/>
      <c r="DLH748" s="25"/>
      <c r="DLI748" s="5"/>
      <c r="DLJ748" s="92"/>
      <c r="DLQ748" s="25"/>
      <c r="DLR748" s="5"/>
      <c r="DLS748" s="92"/>
      <c r="DLZ748" s="25"/>
      <c r="DMA748" s="5"/>
      <c r="DMB748" s="92"/>
      <c r="DMI748" s="25"/>
      <c r="DMJ748" s="5"/>
      <c r="DMK748" s="92"/>
      <c r="DMR748" s="25"/>
      <c r="DMS748" s="5"/>
      <c r="DMT748" s="92"/>
      <c r="DNA748" s="25"/>
      <c r="DNB748" s="5"/>
      <c r="DNC748" s="92"/>
      <c r="DNJ748" s="25"/>
      <c r="DNK748" s="5"/>
      <c r="DNL748" s="92"/>
      <c r="DNS748" s="25"/>
      <c r="DNT748" s="5"/>
      <c r="DNU748" s="92"/>
      <c r="DOB748" s="25"/>
      <c r="DOC748" s="5"/>
      <c r="DOD748" s="92"/>
      <c r="DOK748" s="25"/>
      <c r="DOL748" s="5"/>
      <c r="DOM748" s="92"/>
      <c r="DOT748" s="25"/>
      <c r="DOU748" s="5"/>
      <c r="DOV748" s="92"/>
      <c r="DPC748" s="25"/>
      <c r="DPD748" s="5"/>
      <c r="DPE748" s="92"/>
      <c r="DPL748" s="25"/>
      <c r="DPM748" s="5"/>
      <c r="DPN748" s="92"/>
      <c r="DPU748" s="25"/>
      <c r="DPV748" s="5"/>
      <c r="DPW748" s="92"/>
      <c r="DQD748" s="25"/>
      <c r="DQE748" s="5"/>
      <c r="DQF748" s="92"/>
      <c r="DQM748" s="25"/>
      <c r="DQN748" s="5"/>
      <c r="DQO748" s="92"/>
      <c r="DQV748" s="25"/>
      <c r="DQW748" s="5"/>
      <c r="DQX748" s="92"/>
      <c r="DRE748" s="25"/>
      <c r="DRF748" s="5"/>
      <c r="DRG748" s="92"/>
      <c r="DRN748" s="25"/>
      <c r="DRO748" s="5"/>
      <c r="DRP748" s="92"/>
      <c r="DRW748" s="25"/>
      <c r="DRX748" s="5"/>
      <c r="DRY748" s="92"/>
      <c r="DSF748" s="25"/>
      <c r="DSG748" s="5"/>
      <c r="DSH748" s="92"/>
      <c r="DSO748" s="25"/>
      <c r="DSP748" s="5"/>
      <c r="DSQ748" s="92"/>
      <c r="DSX748" s="25"/>
      <c r="DSY748" s="5"/>
      <c r="DSZ748" s="92"/>
      <c r="DTG748" s="25"/>
      <c r="DTH748" s="5"/>
      <c r="DTI748" s="92"/>
      <c r="DTP748" s="25"/>
      <c r="DTQ748" s="5"/>
      <c r="DTR748" s="92"/>
      <c r="DTY748" s="25"/>
      <c r="DTZ748" s="5"/>
      <c r="DUA748" s="92"/>
      <c r="DUH748" s="25"/>
      <c r="DUI748" s="5"/>
      <c r="DUJ748" s="92"/>
      <c r="DUQ748" s="25"/>
      <c r="DUR748" s="5"/>
      <c r="DUS748" s="92"/>
      <c r="DUZ748" s="25"/>
      <c r="DVA748" s="5"/>
      <c r="DVB748" s="92"/>
      <c r="DVI748" s="25"/>
      <c r="DVJ748" s="5"/>
      <c r="DVK748" s="92"/>
      <c r="DVR748" s="25"/>
      <c r="DVS748" s="5"/>
      <c r="DVT748" s="92"/>
      <c r="DWA748" s="25"/>
      <c r="DWB748" s="5"/>
      <c r="DWC748" s="92"/>
      <c r="DWJ748" s="25"/>
      <c r="DWK748" s="5"/>
      <c r="DWL748" s="92"/>
      <c r="DWS748" s="25"/>
      <c r="DWT748" s="5"/>
      <c r="DWU748" s="92"/>
      <c r="DXB748" s="25"/>
      <c r="DXC748" s="5"/>
      <c r="DXD748" s="92"/>
      <c r="DXK748" s="25"/>
      <c r="DXL748" s="5"/>
      <c r="DXM748" s="92"/>
      <c r="DXT748" s="25"/>
      <c r="DXU748" s="5"/>
      <c r="DXV748" s="92"/>
      <c r="DYC748" s="25"/>
      <c r="DYD748" s="5"/>
      <c r="DYE748" s="92"/>
      <c r="DYL748" s="25"/>
      <c r="DYM748" s="5"/>
      <c r="DYN748" s="92"/>
      <c r="DYU748" s="25"/>
      <c r="DYV748" s="5"/>
      <c r="DYW748" s="92"/>
      <c r="DZD748" s="25"/>
      <c r="DZE748" s="5"/>
      <c r="DZF748" s="92"/>
      <c r="DZM748" s="25"/>
      <c r="DZN748" s="5"/>
      <c r="DZO748" s="92"/>
      <c r="DZV748" s="25"/>
      <c r="DZW748" s="5"/>
      <c r="DZX748" s="92"/>
      <c r="EAE748" s="25"/>
      <c r="EAF748" s="5"/>
      <c r="EAG748" s="92"/>
      <c r="EAN748" s="25"/>
      <c r="EAO748" s="5"/>
      <c r="EAP748" s="92"/>
      <c r="EAW748" s="25"/>
      <c r="EAX748" s="5"/>
      <c r="EAY748" s="92"/>
      <c r="EBF748" s="25"/>
      <c r="EBG748" s="5"/>
      <c r="EBH748" s="92"/>
      <c r="EBO748" s="25"/>
      <c r="EBP748" s="5"/>
      <c r="EBQ748" s="92"/>
      <c r="EBX748" s="25"/>
      <c r="EBY748" s="5"/>
      <c r="EBZ748" s="92"/>
      <c r="ECG748" s="25"/>
      <c r="ECH748" s="5"/>
      <c r="ECI748" s="92"/>
      <c r="ECP748" s="25"/>
      <c r="ECQ748" s="5"/>
      <c r="ECR748" s="92"/>
      <c r="ECY748" s="25"/>
      <c r="ECZ748" s="5"/>
      <c r="EDA748" s="92"/>
      <c r="EDH748" s="25"/>
      <c r="EDI748" s="5"/>
      <c r="EDJ748" s="92"/>
      <c r="EDQ748" s="25"/>
      <c r="EDR748" s="5"/>
      <c r="EDS748" s="92"/>
      <c r="EDZ748" s="25"/>
      <c r="EEA748" s="5"/>
      <c r="EEB748" s="92"/>
      <c r="EEI748" s="25"/>
      <c r="EEJ748" s="5"/>
      <c r="EEK748" s="92"/>
      <c r="EER748" s="25"/>
      <c r="EES748" s="5"/>
      <c r="EET748" s="92"/>
      <c r="EFA748" s="25"/>
      <c r="EFB748" s="5"/>
      <c r="EFC748" s="92"/>
      <c r="EFJ748" s="25"/>
      <c r="EFK748" s="5"/>
      <c r="EFL748" s="92"/>
      <c r="EFS748" s="25"/>
      <c r="EFT748" s="5"/>
      <c r="EFU748" s="92"/>
      <c r="EGB748" s="25"/>
      <c r="EGC748" s="5"/>
      <c r="EGD748" s="92"/>
      <c r="EGK748" s="25"/>
      <c r="EGL748" s="5"/>
      <c r="EGM748" s="92"/>
      <c r="EGT748" s="25"/>
      <c r="EGU748" s="5"/>
      <c r="EGV748" s="92"/>
      <c r="EHC748" s="25"/>
      <c r="EHD748" s="5"/>
      <c r="EHE748" s="92"/>
      <c r="EHL748" s="25"/>
      <c r="EHM748" s="5"/>
      <c r="EHN748" s="92"/>
      <c r="EHU748" s="25"/>
      <c r="EHV748" s="5"/>
      <c r="EHW748" s="92"/>
      <c r="EID748" s="25"/>
      <c r="EIE748" s="5"/>
      <c r="EIF748" s="92"/>
      <c r="EIM748" s="25"/>
      <c r="EIN748" s="5"/>
      <c r="EIO748" s="92"/>
      <c r="EIV748" s="25"/>
      <c r="EIW748" s="5"/>
      <c r="EIX748" s="92"/>
      <c r="EJE748" s="25"/>
      <c r="EJF748" s="5"/>
      <c r="EJG748" s="92"/>
      <c r="EJN748" s="25"/>
      <c r="EJO748" s="5"/>
      <c r="EJP748" s="92"/>
      <c r="EJW748" s="25"/>
      <c r="EJX748" s="5"/>
      <c r="EJY748" s="92"/>
      <c r="EKF748" s="25"/>
      <c r="EKG748" s="5"/>
      <c r="EKH748" s="92"/>
      <c r="EKO748" s="25"/>
      <c r="EKP748" s="5"/>
      <c r="EKQ748" s="92"/>
      <c r="EKX748" s="25"/>
      <c r="EKY748" s="5"/>
      <c r="EKZ748" s="92"/>
      <c r="ELG748" s="25"/>
      <c r="ELH748" s="5"/>
      <c r="ELI748" s="92"/>
      <c r="ELP748" s="25"/>
      <c r="ELQ748" s="5"/>
      <c r="ELR748" s="92"/>
      <c r="ELY748" s="25"/>
      <c r="ELZ748" s="5"/>
      <c r="EMA748" s="92"/>
      <c r="EMH748" s="25"/>
      <c r="EMI748" s="5"/>
      <c r="EMJ748" s="92"/>
      <c r="EMQ748" s="25"/>
      <c r="EMR748" s="5"/>
      <c r="EMS748" s="92"/>
      <c r="EMZ748" s="25"/>
      <c r="ENA748" s="5"/>
      <c r="ENB748" s="92"/>
      <c r="ENI748" s="25"/>
      <c r="ENJ748" s="5"/>
      <c r="ENK748" s="92"/>
      <c r="ENR748" s="25"/>
      <c r="ENS748" s="5"/>
      <c r="ENT748" s="92"/>
      <c r="EOA748" s="25"/>
      <c r="EOB748" s="5"/>
      <c r="EOC748" s="92"/>
      <c r="EOJ748" s="25"/>
      <c r="EOK748" s="5"/>
      <c r="EOL748" s="92"/>
      <c r="EOS748" s="25"/>
      <c r="EOT748" s="5"/>
      <c r="EOU748" s="92"/>
      <c r="EPB748" s="25"/>
      <c r="EPC748" s="5"/>
      <c r="EPD748" s="92"/>
      <c r="EPK748" s="25"/>
      <c r="EPL748" s="5"/>
      <c r="EPM748" s="92"/>
      <c r="EPT748" s="25"/>
      <c r="EPU748" s="5"/>
      <c r="EPV748" s="92"/>
      <c r="EQC748" s="25"/>
      <c r="EQD748" s="5"/>
      <c r="EQE748" s="92"/>
      <c r="EQL748" s="25"/>
      <c r="EQM748" s="5"/>
      <c r="EQN748" s="92"/>
      <c r="EQU748" s="25"/>
      <c r="EQV748" s="5"/>
      <c r="EQW748" s="92"/>
      <c r="ERD748" s="25"/>
      <c r="ERE748" s="5"/>
      <c r="ERF748" s="92"/>
      <c r="ERM748" s="25"/>
      <c r="ERN748" s="5"/>
      <c r="ERO748" s="92"/>
      <c r="ERV748" s="25"/>
      <c r="ERW748" s="5"/>
      <c r="ERX748" s="92"/>
      <c r="ESE748" s="25"/>
      <c r="ESF748" s="5"/>
      <c r="ESG748" s="92"/>
      <c r="ESN748" s="25"/>
      <c r="ESO748" s="5"/>
      <c r="ESP748" s="92"/>
      <c r="ESW748" s="25"/>
      <c r="ESX748" s="5"/>
      <c r="ESY748" s="92"/>
      <c r="ETF748" s="25"/>
      <c r="ETG748" s="5"/>
      <c r="ETH748" s="92"/>
      <c r="ETO748" s="25"/>
      <c r="ETP748" s="5"/>
      <c r="ETQ748" s="92"/>
      <c r="ETX748" s="25"/>
      <c r="ETY748" s="5"/>
      <c r="ETZ748" s="92"/>
      <c r="EUG748" s="25"/>
      <c r="EUH748" s="5"/>
      <c r="EUI748" s="92"/>
      <c r="EUP748" s="25"/>
      <c r="EUQ748" s="5"/>
      <c r="EUR748" s="92"/>
      <c r="EUY748" s="25"/>
      <c r="EUZ748" s="5"/>
      <c r="EVA748" s="92"/>
      <c r="EVH748" s="25"/>
      <c r="EVI748" s="5"/>
      <c r="EVJ748" s="92"/>
      <c r="EVQ748" s="25"/>
      <c r="EVR748" s="5"/>
      <c r="EVS748" s="92"/>
      <c r="EVZ748" s="25"/>
      <c r="EWA748" s="5"/>
      <c r="EWB748" s="92"/>
      <c r="EWI748" s="25"/>
      <c r="EWJ748" s="5"/>
      <c r="EWK748" s="92"/>
      <c r="EWR748" s="25"/>
      <c r="EWS748" s="5"/>
      <c r="EWT748" s="92"/>
      <c r="EXA748" s="25"/>
      <c r="EXB748" s="5"/>
      <c r="EXC748" s="92"/>
      <c r="EXJ748" s="25"/>
      <c r="EXK748" s="5"/>
      <c r="EXL748" s="92"/>
      <c r="EXS748" s="25"/>
      <c r="EXT748" s="5"/>
      <c r="EXU748" s="92"/>
      <c r="EYB748" s="25"/>
      <c r="EYC748" s="5"/>
      <c r="EYD748" s="92"/>
      <c r="EYK748" s="25"/>
      <c r="EYL748" s="5"/>
      <c r="EYM748" s="92"/>
      <c r="EYT748" s="25"/>
      <c r="EYU748" s="5"/>
      <c r="EYV748" s="92"/>
      <c r="EZC748" s="25"/>
      <c r="EZD748" s="5"/>
      <c r="EZE748" s="92"/>
      <c r="EZL748" s="25"/>
      <c r="EZM748" s="5"/>
      <c r="EZN748" s="92"/>
      <c r="EZU748" s="25"/>
      <c r="EZV748" s="5"/>
      <c r="EZW748" s="92"/>
      <c r="FAD748" s="25"/>
      <c r="FAE748" s="5"/>
      <c r="FAF748" s="92"/>
      <c r="FAM748" s="25"/>
      <c r="FAN748" s="5"/>
      <c r="FAO748" s="92"/>
      <c r="FAV748" s="25"/>
      <c r="FAW748" s="5"/>
      <c r="FAX748" s="92"/>
      <c r="FBE748" s="25"/>
      <c r="FBF748" s="5"/>
      <c r="FBG748" s="92"/>
      <c r="FBN748" s="25"/>
      <c r="FBO748" s="5"/>
      <c r="FBP748" s="92"/>
      <c r="FBW748" s="25"/>
      <c r="FBX748" s="5"/>
      <c r="FBY748" s="92"/>
      <c r="FCF748" s="25"/>
      <c r="FCG748" s="5"/>
      <c r="FCH748" s="92"/>
      <c r="FCO748" s="25"/>
      <c r="FCP748" s="5"/>
      <c r="FCQ748" s="92"/>
      <c r="FCX748" s="25"/>
      <c r="FCY748" s="5"/>
      <c r="FCZ748" s="92"/>
      <c r="FDG748" s="25"/>
      <c r="FDH748" s="5"/>
      <c r="FDI748" s="92"/>
      <c r="FDP748" s="25"/>
      <c r="FDQ748" s="5"/>
      <c r="FDR748" s="92"/>
      <c r="FDY748" s="25"/>
      <c r="FDZ748" s="5"/>
      <c r="FEA748" s="92"/>
      <c r="FEH748" s="25"/>
      <c r="FEI748" s="5"/>
      <c r="FEJ748" s="92"/>
      <c r="FEQ748" s="25"/>
      <c r="FER748" s="5"/>
      <c r="FES748" s="92"/>
      <c r="FEZ748" s="25"/>
      <c r="FFA748" s="5"/>
      <c r="FFB748" s="92"/>
      <c r="FFI748" s="25"/>
      <c r="FFJ748" s="5"/>
      <c r="FFK748" s="92"/>
      <c r="FFR748" s="25"/>
      <c r="FFS748" s="5"/>
      <c r="FFT748" s="92"/>
      <c r="FGA748" s="25"/>
      <c r="FGB748" s="5"/>
      <c r="FGC748" s="92"/>
      <c r="FGJ748" s="25"/>
      <c r="FGK748" s="5"/>
      <c r="FGL748" s="92"/>
      <c r="FGS748" s="25"/>
      <c r="FGT748" s="5"/>
      <c r="FGU748" s="92"/>
      <c r="FHB748" s="25"/>
      <c r="FHC748" s="5"/>
      <c r="FHD748" s="92"/>
      <c r="FHK748" s="25"/>
      <c r="FHL748" s="5"/>
      <c r="FHM748" s="92"/>
      <c r="FHT748" s="25"/>
      <c r="FHU748" s="5"/>
      <c r="FHV748" s="92"/>
      <c r="FIC748" s="25"/>
      <c r="FID748" s="5"/>
      <c r="FIE748" s="92"/>
      <c r="FIL748" s="25"/>
      <c r="FIM748" s="5"/>
      <c r="FIN748" s="92"/>
      <c r="FIU748" s="25"/>
      <c r="FIV748" s="5"/>
      <c r="FIW748" s="92"/>
      <c r="FJD748" s="25"/>
      <c r="FJE748" s="5"/>
      <c r="FJF748" s="92"/>
      <c r="FJM748" s="25"/>
      <c r="FJN748" s="5"/>
      <c r="FJO748" s="92"/>
      <c r="FJV748" s="25"/>
      <c r="FJW748" s="5"/>
      <c r="FJX748" s="92"/>
      <c r="FKE748" s="25"/>
      <c r="FKF748" s="5"/>
      <c r="FKG748" s="92"/>
      <c r="FKN748" s="25"/>
      <c r="FKO748" s="5"/>
      <c r="FKP748" s="92"/>
      <c r="FKW748" s="25"/>
      <c r="FKX748" s="5"/>
      <c r="FKY748" s="92"/>
      <c r="FLF748" s="25"/>
      <c r="FLG748" s="5"/>
      <c r="FLH748" s="92"/>
      <c r="FLO748" s="25"/>
      <c r="FLP748" s="5"/>
      <c r="FLQ748" s="92"/>
      <c r="FLX748" s="25"/>
      <c r="FLY748" s="5"/>
      <c r="FLZ748" s="92"/>
      <c r="FMG748" s="25"/>
      <c r="FMH748" s="5"/>
      <c r="FMI748" s="92"/>
      <c r="FMP748" s="25"/>
      <c r="FMQ748" s="5"/>
      <c r="FMR748" s="92"/>
      <c r="FMY748" s="25"/>
      <c r="FMZ748" s="5"/>
      <c r="FNA748" s="92"/>
      <c r="FNH748" s="25"/>
      <c r="FNI748" s="5"/>
      <c r="FNJ748" s="92"/>
      <c r="FNQ748" s="25"/>
      <c r="FNR748" s="5"/>
      <c r="FNS748" s="92"/>
      <c r="FNZ748" s="25"/>
      <c r="FOA748" s="5"/>
      <c r="FOB748" s="92"/>
      <c r="FOI748" s="25"/>
      <c r="FOJ748" s="5"/>
      <c r="FOK748" s="92"/>
      <c r="FOR748" s="25"/>
      <c r="FOS748" s="5"/>
      <c r="FOT748" s="92"/>
      <c r="FPA748" s="25"/>
      <c r="FPB748" s="5"/>
      <c r="FPC748" s="92"/>
      <c r="FPJ748" s="25"/>
      <c r="FPK748" s="5"/>
      <c r="FPL748" s="92"/>
      <c r="FPS748" s="25"/>
      <c r="FPT748" s="5"/>
      <c r="FPU748" s="92"/>
      <c r="FQB748" s="25"/>
      <c r="FQC748" s="5"/>
      <c r="FQD748" s="92"/>
      <c r="FQK748" s="25"/>
      <c r="FQL748" s="5"/>
      <c r="FQM748" s="92"/>
      <c r="FQT748" s="25"/>
      <c r="FQU748" s="5"/>
      <c r="FQV748" s="92"/>
      <c r="FRC748" s="25"/>
      <c r="FRD748" s="5"/>
      <c r="FRE748" s="92"/>
      <c r="FRL748" s="25"/>
      <c r="FRM748" s="5"/>
      <c r="FRN748" s="92"/>
      <c r="FRU748" s="25"/>
      <c r="FRV748" s="5"/>
      <c r="FRW748" s="92"/>
      <c r="FSD748" s="25"/>
      <c r="FSE748" s="5"/>
      <c r="FSF748" s="92"/>
      <c r="FSM748" s="25"/>
      <c r="FSN748" s="5"/>
      <c r="FSO748" s="92"/>
      <c r="FSV748" s="25"/>
      <c r="FSW748" s="5"/>
      <c r="FSX748" s="92"/>
      <c r="FTE748" s="25"/>
      <c r="FTF748" s="5"/>
      <c r="FTG748" s="92"/>
      <c r="FTN748" s="25"/>
      <c r="FTO748" s="5"/>
      <c r="FTP748" s="92"/>
      <c r="FTW748" s="25"/>
      <c r="FTX748" s="5"/>
      <c r="FTY748" s="92"/>
      <c r="FUF748" s="25"/>
      <c r="FUG748" s="5"/>
      <c r="FUH748" s="92"/>
      <c r="FUO748" s="25"/>
      <c r="FUP748" s="5"/>
      <c r="FUQ748" s="92"/>
      <c r="FUX748" s="25"/>
      <c r="FUY748" s="5"/>
      <c r="FUZ748" s="92"/>
      <c r="FVG748" s="25"/>
      <c r="FVH748" s="5"/>
      <c r="FVI748" s="92"/>
      <c r="FVP748" s="25"/>
      <c r="FVQ748" s="5"/>
      <c r="FVR748" s="92"/>
      <c r="FVY748" s="25"/>
      <c r="FVZ748" s="5"/>
      <c r="FWA748" s="92"/>
      <c r="FWH748" s="25"/>
      <c r="FWI748" s="5"/>
      <c r="FWJ748" s="92"/>
      <c r="FWQ748" s="25"/>
      <c r="FWR748" s="5"/>
      <c r="FWS748" s="92"/>
      <c r="FWZ748" s="25"/>
      <c r="FXA748" s="5"/>
      <c r="FXB748" s="92"/>
      <c r="FXI748" s="25"/>
      <c r="FXJ748" s="5"/>
      <c r="FXK748" s="92"/>
      <c r="FXR748" s="25"/>
      <c r="FXS748" s="5"/>
      <c r="FXT748" s="92"/>
      <c r="FYA748" s="25"/>
      <c r="FYB748" s="5"/>
      <c r="FYC748" s="92"/>
      <c r="FYJ748" s="25"/>
      <c r="FYK748" s="5"/>
      <c r="FYL748" s="92"/>
      <c r="FYS748" s="25"/>
      <c r="FYT748" s="5"/>
      <c r="FYU748" s="92"/>
      <c r="FZB748" s="25"/>
      <c r="FZC748" s="5"/>
      <c r="FZD748" s="92"/>
      <c r="FZK748" s="25"/>
      <c r="FZL748" s="5"/>
      <c r="FZM748" s="92"/>
      <c r="FZT748" s="25"/>
      <c r="FZU748" s="5"/>
      <c r="FZV748" s="92"/>
      <c r="GAC748" s="25"/>
      <c r="GAD748" s="5"/>
      <c r="GAE748" s="92"/>
      <c r="GAL748" s="25"/>
      <c r="GAM748" s="5"/>
      <c r="GAN748" s="92"/>
      <c r="GAU748" s="25"/>
      <c r="GAV748" s="5"/>
      <c r="GAW748" s="92"/>
      <c r="GBD748" s="25"/>
      <c r="GBE748" s="5"/>
      <c r="GBF748" s="92"/>
      <c r="GBM748" s="25"/>
      <c r="GBN748" s="5"/>
      <c r="GBO748" s="92"/>
      <c r="GBV748" s="25"/>
      <c r="GBW748" s="5"/>
      <c r="GBX748" s="92"/>
      <c r="GCE748" s="25"/>
      <c r="GCF748" s="5"/>
      <c r="GCG748" s="92"/>
      <c r="GCN748" s="25"/>
      <c r="GCO748" s="5"/>
      <c r="GCP748" s="92"/>
      <c r="GCW748" s="25"/>
      <c r="GCX748" s="5"/>
      <c r="GCY748" s="92"/>
      <c r="GDF748" s="25"/>
      <c r="GDG748" s="5"/>
      <c r="GDH748" s="92"/>
      <c r="GDO748" s="25"/>
      <c r="GDP748" s="5"/>
      <c r="GDQ748" s="92"/>
      <c r="GDX748" s="25"/>
      <c r="GDY748" s="5"/>
      <c r="GDZ748" s="92"/>
      <c r="GEG748" s="25"/>
      <c r="GEH748" s="5"/>
      <c r="GEI748" s="92"/>
      <c r="GEP748" s="25"/>
      <c r="GEQ748" s="5"/>
      <c r="GER748" s="92"/>
      <c r="GEY748" s="25"/>
      <c r="GEZ748" s="5"/>
      <c r="GFA748" s="92"/>
      <c r="GFH748" s="25"/>
      <c r="GFI748" s="5"/>
      <c r="GFJ748" s="92"/>
      <c r="GFQ748" s="25"/>
      <c r="GFR748" s="5"/>
      <c r="GFS748" s="92"/>
      <c r="GFZ748" s="25"/>
      <c r="GGA748" s="5"/>
      <c r="GGB748" s="92"/>
      <c r="GGI748" s="25"/>
      <c r="GGJ748" s="5"/>
      <c r="GGK748" s="92"/>
      <c r="GGR748" s="25"/>
      <c r="GGS748" s="5"/>
      <c r="GGT748" s="92"/>
      <c r="GHA748" s="25"/>
      <c r="GHB748" s="5"/>
      <c r="GHC748" s="92"/>
      <c r="GHJ748" s="25"/>
      <c r="GHK748" s="5"/>
      <c r="GHL748" s="92"/>
      <c r="GHS748" s="25"/>
      <c r="GHT748" s="5"/>
      <c r="GHU748" s="92"/>
      <c r="GIB748" s="25"/>
      <c r="GIC748" s="5"/>
      <c r="GID748" s="92"/>
      <c r="GIK748" s="25"/>
      <c r="GIL748" s="5"/>
      <c r="GIM748" s="92"/>
      <c r="GIT748" s="25"/>
      <c r="GIU748" s="5"/>
      <c r="GIV748" s="92"/>
      <c r="GJC748" s="25"/>
      <c r="GJD748" s="5"/>
      <c r="GJE748" s="92"/>
      <c r="GJL748" s="25"/>
      <c r="GJM748" s="5"/>
      <c r="GJN748" s="92"/>
      <c r="GJU748" s="25"/>
      <c r="GJV748" s="5"/>
      <c r="GJW748" s="92"/>
      <c r="GKD748" s="25"/>
      <c r="GKE748" s="5"/>
      <c r="GKF748" s="92"/>
      <c r="GKM748" s="25"/>
      <c r="GKN748" s="5"/>
      <c r="GKO748" s="92"/>
      <c r="GKV748" s="25"/>
      <c r="GKW748" s="5"/>
      <c r="GKX748" s="92"/>
      <c r="GLE748" s="25"/>
      <c r="GLF748" s="5"/>
      <c r="GLG748" s="92"/>
      <c r="GLN748" s="25"/>
      <c r="GLO748" s="5"/>
      <c r="GLP748" s="92"/>
      <c r="GLW748" s="25"/>
      <c r="GLX748" s="5"/>
      <c r="GLY748" s="92"/>
      <c r="GMF748" s="25"/>
      <c r="GMG748" s="5"/>
      <c r="GMH748" s="92"/>
      <c r="GMO748" s="25"/>
      <c r="GMP748" s="5"/>
      <c r="GMQ748" s="92"/>
      <c r="GMX748" s="25"/>
      <c r="GMY748" s="5"/>
      <c r="GMZ748" s="92"/>
      <c r="GNG748" s="25"/>
      <c r="GNH748" s="5"/>
      <c r="GNI748" s="92"/>
      <c r="GNP748" s="25"/>
      <c r="GNQ748" s="5"/>
      <c r="GNR748" s="92"/>
      <c r="GNY748" s="25"/>
      <c r="GNZ748" s="5"/>
      <c r="GOA748" s="92"/>
      <c r="GOH748" s="25"/>
      <c r="GOI748" s="5"/>
      <c r="GOJ748" s="92"/>
      <c r="GOQ748" s="25"/>
      <c r="GOR748" s="5"/>
      <c r="GOS748" s="92"/>
      <c r="GOZ748" s="25"/>
      <c r="GPA748" s="5"/>
      <c r="GPB748" s="92"/>
      <c r="GPI748" s="25"/>
      <c r="GPJ748" s="5"/>
      <c r="GPK748" s="92"/>
      <c r="GPR748" s="25"/>
      <c r="GPS748" s="5"/>
      <c r="GPT748" s="92"/>
      <c r="GQA748" s="25"/>
      <c r="GQB748" s="5"/>
      <c r="GQC748" s="92"/>
      <c r="GQJ748" s="25"/>
      <c r="GQK748" s="5"/>
      <c r="GQL748" s="92"/>
      <c r="GQS748" s="25"/>
      <c r="GQT748" s="5"/>
      <c r="GQU748" s="92"/>
      <c r="GRB748" s="25"/>
      <c r="GRC748" s="5"/>
      <c r="GRD748" s="92"/>
      <c r="GRK748" s="25"/>
      <c r="GRL748" s="5"/>
      <c r="GRM748" s="92"/>
      <c r="GRT748" s="25"/>
      <c r="GRU748" s="5"/>
      <c r="GRV748" s="92"/>
      <c r="GSC748" s="25"/>
      <c r="GSD748" s="5"/>
      <c r="GSE748" s="92"/>
      <c r="GSL748" s="25"/>
      <c r="GSM748" s="5"/>
      <c r="GSN748" s="92"/>
      <c r="GSU748" s="25"/>
      <c r="GSV748" s="5"/>
      <c r="GSW748" s="92"/>
      <c r="GTD748" s="25"/>
      <c r="GTE748" s="5"/>
      <c r="GTF748" s="92"/>
      <c r="GTM748" s="25"/>
      <c r="GTN748" s="5"/>
      <c r="GTO748" s="92"/>
      <c r="GTV748" s="25"/>
      <c r="GTW748" s="5"/>
      <c r="GTX748" s="92"/>
      <c r="GUE748" s="25"/>
      <c r="GUF748" s="5"/>
      <c r="GUG748" s="92"/>
      <c r="GUN748" s="25"/>
      <c r="GUO748" s="5"/>
      <c r="GUP748" s="92"/>
      <c r="GUW748" s="25"/>
      <c r="GUX748" s="5"/>
      <c r="GUY748" s="92"/>
      <c r="GVF748" s="25"/>
      <c r="GVG748" s="5"/>
      <c r="GVH748" s="92"/>
      <c r="GVO748" s="25"/>
      <c r="GVP748" s="5"/>
      <c r="GVQ748" s="92"/>
      <c r="GVX748" s="25"/>
      <c r="GVY748" s="5"/>
      <c r="GVZ748" s="92"/>
      <c r="GWG748" s="25"/>
      <c r="GWH748" s="5"/>
      <c r="GWI748" s="92"/>
      <c r="GWP748" s="25"/>
      <c r="GWQ748" s="5"/>
      <c r="GWR748" s="92"/>
      <c r="GWY748" s="25"/>
      <c r="GWZ748" s="5"/>
      <c r="GXA748" s="92"/>
      <c r="GXH748" s="25"/>
      <c r="GXI748" s="5"/>
      <c r="GXJ748" s="92"/>
      <c r="GXQ748" s="25"/>
      <c r="GXR748" s="5"/>
      <c r="GXS748" s="92"/>
      <c r="GXZ748" s="25"/>
      <c r="GYA748" s="5"/>
      <c r="GYB748" s="92"/>
      <c r="GYI748" s="25"/>
      <c r="GYJ748" s="5"/>
      <c r="GYK748" s="92"/>
      <c r="GYR748" s="25"/>
      <c r="GYS748" s="5"/>
      <c r="GYT748" s="92"/>
      <c r="GZA748" s="25"/>
      <c r="GZB748" s="5"/>
      <c r="GZC748" s="92"/>
      <c r="GZJ748" s="25"/>
      <c r="GZK748" s="5"/>
      <c r="GZL748" s="92"/>
      <c r="GZS748" s="25"/>
      <c r="GZT748" s="5"/>
      <c r="GZU748" s="92"/>
      <c r="HAB748" s="25"/>
      <c r="HAC748" s="5"/>
      <c r="HAD748" s="92"/>
      <c r="HAK748" s="25"/>
      <c r="HAL748" s="5"/>
      <c r="HAM748" s="92"/>
      <c r="HAT748" s="25"/>
      <c r="HAU748" s="5"/>
      <c r="HAV748" s="92"/>
      <c r="HBC748" s="25"/>
      <c r="HBD748" s="5"/>
      <c r="HBE748" s="92"/>
      <c r="HBL748" s="25"/>
      <c r="HBM748" s="5"/>
      <c r="HBN748" s="92"/>
      <c r="HBU748" s="25"/>
      <c r="HBV748" s="5"/>
      <c r="HBW748" s="92"/>
      <c r="HCD748" s="25"/>
      <c r="HCE748" s="5"/>
      <c r="HCF748" s="92"/>
      <c r="HCM748" s="25"/>
      <c r="HCN748" s="5"/>
      <c r="HCO748" s="92"/>
      <c r="HCV748" s="25"/>
      <c r="HCW748" s="5"/>
      <c r="HCX748" s="92"/>
      <c r="HDE748" s="25"/>
      <c r="HDF748" s="5"/>
      <c r="HDG748" s="92"/>
      <c r="HDN748" s="25"/>
      <c r="HDO748" s="5"/>
      <c r="HDP748" s="92"/>
      <c r="HDW748" s="25"/>
      <c r="HDX748" s="5"/>
      <c r="HDY748" s="92"/>
      <c r="HEF748" s="25"/>
      <c r="HEG748" s="5"/>
      <c r="HEH748" s="92"/>
      <c r="HEO748" s="25"/>
      <c r="HEP748" s="5"/>
      <c r="HEQ748" s="92"/>
      <c r="HEX748" s="25"/>
      <c r="HEY748" s="5"/>
      <c r="HEZ748" s="92"/>
      <c r="HFG748" s="25"/>
      <c r="HFH748" s="5"/>
      <c r="HFI748" s="92"/>
      <c r="HFP748" s="25"/>
      <c r="HFQ748" s="5"/>
      <c r="HFR748" s="92"/>
      <c r="HFY748" s="25"/>
      <c r="HFZ748" s="5"/>
      <c r="HGA748" s="92"/>
      <c r="HGH748" s="25"/>
      <c r="HGI748" s="5"/>
      <c r="HGJ748" s="92"/>
      <c r="HGQ748" s="25"/>
      <c r="HGR748" s="5"/>
      <c r="HGS748" s="92"/>
      <c r="HGZ748" s="25"/>
      <c r="HHA748" s="5"/>
      <c r="HHB748" s="92"/>
      <c r="HHI748" s="25"/>
      <c r="HHJ748" s="5"/>
      <c r="HHK748" s="92"/>
      <c r="HHR748" s="25"/>
      <c r="HHS748" s="5"/>
      <c r="HHT748" s="92"/>
      <c r="HIA748" s="25"/>
      <c r="HIB748" s="5"/>
      <c r="HIC748" s="92"/>
      <c r="HIJ748" s="25"/>
      <c r="HIK748" s="5"/>
      <c r="HIL748" s="92"/>
      <c r="HIS748" s="25"/>
      <c r="HIT748" s="5"/>
      <c r="HIU748" s="92"/>
      <c r="HJB748" s="25"/>
      <c r="HJC748" s="5"/>
      <c r="HJD748" s="92"/>
      <c r="HJK748" s="25"/>
      <c r="HJL748" s="5"/>
      <c r="HJM748" s="92"/>
      <c r="HJT748" s="25"/>
      <c r="HJU748" s="5"/>
      <c r="HJV748" s="92"/>
      <c r="HKC748" s="25"/>
      <c r="HKD748" s="5"/>
      <c r="HKE748" s="92"/>
      <c r="HKL748" s="25"/>
      <c r="HKM748" s="5"/>
      <c r="HKN748" s="92"/>
      <c r="HKU748" s="25"/>
      <c r="HKV748" s="5"/>
      <c r="HKW748" s="92"/>
      <c r="HLD748" s="25"/>
      <c r="HLE748" s="5"/>
      <c r="HLF748" s="92"/>
      <c r="HLM748" s="25"/>
      <c r="HLN748" s="5"/>
      <c r="HLO748" s="92"/>
      <c r="HLV748" s="25"/>
      <c r="HLW748" s="5"/>
      <c r="HLX748" s="92"/>
      <c r="HME748" s="25"/>
      <c r="HMF748" s="5"/>
      <c r="HMG748" s="92"/>
      <c r="HMN748" s="25"/>
      <c r="HMO748" s="5"/>
      <c r="HMP748" s="92"/>
      <c r="HMW748" s="25"/>
      <c r="HMX748" s="5"/>
      <c r="HMY748" s="92"/>
      <c r="HNF748" s="25"/>
      <c r="HNG748" s="5"/>
      <c r="HNH748" s="92"/>
      <c r="HNO748" s="25"/>
      <c r="HNP748" s="5"/>
      <c r="HNQ748" s="92"/>
      <c r="HNX748" s="25"/>
      <c r="HNY748" s="5"/>
      <c r="HNZ748" s="92"/>
      <c r="HOG748" s="25"/>
      <c r="HOH748" s="5"/>
      <c r="HOI748" s="92"/>
      <c r="HOP748" s="25"/>
      <c r="HOQ748" s="5"/>
      <c r="HOR748" s="92"/>
      <c r="HOY748" s="25"/>
      <c r="HOZ748" s="5"/>
      <c r="HPA748" s="92"/>
      <c r="HPH748" s="25"/>
      <c r="HPI748" s="5"/>
      <c r="HPJ748" s="92"/>
      <c r="HPQ748" s="25"/>
      <c r="HPR748" s="5"/>
      <c r="HPS748" s="92"/>
      <c r="HPZ748" s="25"/>
      <c r="HQA748" s="5"/>
      <c r="HQB748" s="92"/>
      <c r="HQI748" s="25"/>
      <c r="HQJ748" s="5"/>
      <c r="HQK748" s="92"/>
      <c r="HQR748" s="25"/>
      <c r="HQS748" s="5"/>
      <c r="HQT748" s="92"/>
      <c r="HRA748" s="25"/>
      <c r="HRB748" s="5"/>
      <c r="HRC748" s="92"/>
      <c r="HRJ748" s="25"/>
      <c r="HRK748" s="5"/>
      <c r="HRL748" s="92"/>
      <c r="HRS748" s="25"/>
      <c r="HRT748" s="5"/>
      <c r="HRU748" s="92"/>
      <c r="HSB748" s="25"/>
      <c r="HSC748" s="5"/>
      <c r="HSD748" s="92"/>
      <c r="HSK748" s="25"/>
      <c r="HSL748" s="5"/>
      <c r="HSM748" s="92"/>
      <c r="HST748" s="25"/>
      <c r="HSU748" s="5"/>
      <c r="HSV748" s="92"/>
      <c r="HTC748" s="25"/>
      <c r="HTD748" s="5"/>
      <c r="HTE748" s="92"/>
      <c r="HTL748" s="25"/>
      <c r="HTM748" s="5"/>
      <c r="HTN748" s="92"/>
      <c r="HTU748" s="25"/>
      <c r="HTV748" s="5"/>
      <c r="HTW748" s="92"/>
      <c r="HUD748" s="25"/>
      <c r="HUE748" s="5"/>
      <c r="HUF748" s="92"/>
      <c r="HUM748" s="25"/>
      <c r="HUN748" s="5"/>
      <c r="HUO748" s="92"/>
      <c r="HUV748" s="25"/>
      <c r="HUW748" s="5"/>
      <c r="HUX748" s="92"/>
      <c r="HVE748" s="25"/>
      <c r="HVF748" s="5"/>
      <c r="HVG748" s="92"/>
      <c r="HVN748" s="25"/>
      <c r="HVO748" s="5"/>
      <c r="HVP748" s="92"/>
      <c r="HVW748" s="25"/>
      <c r="HVX748" s="5"/>
      <c r="HVY748" s="92"/>
      <c r="HWF748" s="25"/>
      <c r="HWG748" s="5"/>
      <c r="HWH748" s="92"/>
      <c r="HWO748" s="25"/>
      <c r="HWP748" s="5"/>
      <c r="HWQ748" s="92"/>
      <c r="HWX748" s="25"/>
      <c r="HWY748" s="5"/>
      <c r="HWZ748" s="92"/>
      <c r="HXG748" s="25"/>
      <c r="HXH748" s="5"/>
      <c r="HXI748" s="92"/>
      <c r="HXP748" s="25"/>
      <c r="HXQ748" s="5"/>
      <c r="HXR748" s="92"/>
      <c r="HXY748" s="25"/>
      <c r="HXZ748" s="5"/>
      <c r="HYA748" s="92"/>
      <c r="HYH748" s="25"/>
      <c r="HYI748" s="5"/>
      <c r="HYJ748" s="92"/>
      <c r="HYQ748" s="25"/>
      <c r="HYR748" s="5"/>
      <c r="HYS748" s="92"/>
      <c r="HYZ748" s="25"/>
      <c r="HZA748" s="5"/>
      <c r="HZB748" s="92"/>
      <c r="HZI748" s="25"/>
      <c r="HZJ748" s="5"/>
      <c r="HZK748" s="92"/>
      <c r="HZR748" s="25"/>
      <c r="HZS748" s="5"/>
      <c r="HZT748" s="92"/>
      <c r="IAA748" s="25"/>
      <c r="IAB748" s="5"/>
      <c r="IAC748" s="92"/>
      <c r="IAJ748" s="25"/>
      <c r="IAK748" s="5"/>
      <c r="IAL748" s="92"/>
      <c r="IAS748" s="25"/>
      <c r="IAT748" s="5"/>
      <c r="IAU748" s="92"/>
      <c r="IBB748" s="25"/>
      <c r="IBC748" s="5"/>
      <c r="IBD748" s="92"/>
      <c r="IBK748" s="25"/>
      <c r="IBL748" s="5"/>
      <c r="IBM748" s="92"/>
      <c r="IBT748" s="25"/>
      <c r="IBU748" s="5"/>
      <c r="IBV748" s="92"/>
      <c r="ICC748" s="25"/>
      <c r="ICD748" s="5"/>
      <c r="ICE748" s="92"/>
      <c r="ICL748" s="25"/>
      <c r="ICM748" s="5"/>
      <c r="ICN748" s="92"/>
      <c r="ICU748" s="25"/>
      <c r="ICV748" s="5"/>
      <c r="ICW748" s="92"/>
      <c r="IDD748" s="25"/>
      <c r="IDE748" s="5"/>
      <c r="IDF748" s="92"/>
      <c r="IDM748" s="25"/>
      <c r="IDN748" s="5"/>
      <c r="IDO748" s="92"/>
      <c r="IDV748" s="25"/>
      <c r="IDW748" s="5"/>
      <c r="IDX748" s="92"/>
      <c r="IEE748" s="25"/>
      <c r="IEF748" s="5"/>
      <c r="IEG748" s="92"/>
      <c r="IEN748" s="25"/>
      <c r="IEO748" s="5"/>
      <c r="IEP748" s="92"/>
      <c r="IEW748" s="25"/>
      <c r="IEX748" s="5"/>
      <c r="IEY748" s="92"/>
      <c r="IFF748" s="25"/>
      <c r="IFG748" s="5"/>
      <c r="IFH748" s="92"/>
      <c r="IFO748" s="25"/>
      <c r="IFP748" s="5"/>
      <c r="IFQ748" s="92"/>
      <c r="IFX748" s="25"/>
      <c r="IFY748" s="5"/>
      <c r="IFZ748" s="92"/>
      <c r="IGG748" s="25"/>
      <c r="IGH748" s="5"/>
      <c r="IGI748" s="92"/>
      <c r="IGP748" s="25"/>
      <c r="IGQ748" s="5"/>
      <c r="IGR748" s="92"/>
      <c r="IGY748" s="25"/>
      <c r="IGZ748" s="5"/>
      <c r="IHA748" s="92"/>
      <c r="IHH748" s="25"/>
      <c r="IHI748" s="5"/>
      <c r="IHJ748" s="92"/>
      <c r="IHQ748" s="25"/>
      <c r="IHR748" s="5"/>
      <c r="IHS748" s="92"/>
      <c r="IHZ748" s="25"/>
      <c r="IIA748" s="5"/>
      <c r="IIB748" s="92"/>
      <c r="III748" s="25"/>
      <c r="IIJ748" s="5"/>
      <c r="IIK748" s="92"/>
      <c r="IIR748" s="25"/>
      <c r="IIS748" s="5"/>
      <c r="IIT748" s="92"/>
      <c r="IJA748" s="25"/>
      <c r="IJB748" s="5"/>
      <c r="IJC748" s="92"/>
      <c r="IJJ748" s="25"/>
      <c r="IJK748" s="5"/>
      <c r="IJL748" s="92"/>
      <c r="IJS748" s="25"/>
      <c r="IJT748" s="5"/>
      <c r="IJU748" s="92"/>
      <c r="IKB748" s="25"/>
      <c r="IKC748" s="5"/>
      <c r="IKD748" s="92"/>
      <c r="IKK748" s="25"/>
      <c r="IKL748" s="5"/>
      <c r="IKM748" s="92"/>
      <c r="IKT748" s="25"/>
      <c r="IKU748" s="5"/>
      <c r="IKV748" s="92"/>
      <c r="ILC748" s="25"/>
      <c r="ILD748" s="5"/>
      <c r="ILE748" s="92"/>
      <c r="ILL748" s="25"/>
      <c r="ILM748" s="5"/>
      <c r="ILN748" s="92"/>
      <c r="ILU748" s="25"/>
      <c r="ILV748" s="5"/>
      <c r="ILW748" s="92"/>
      <c r="IMD748" s="25"/>
      <c r="IME748" s="5"/>
      <c r="IMF748" s="92"/>
      <c r="IMM748" s="25"/>
      <c r="IMN748" s="5"/>
      <c r="IMO748" s="92"/>
      <c r="IMV748" s="25"/>
      <c r="IMW748" s="5"/>
      <c r="IMX748" s="92"/>
      <c r="INE748" s="25"/>
      <c r="INF748" s="5"/>
      <c r="ING748" s="92"/>
      <c r="INN748" s="25"/>
      <c r="INO748" s="5"/>
      <c r="INP748" s="92"/>
      <c r="INW748" s="25"/>
      <c r="INX748" s="5"/>
      <c r="INY748" s="92"/>
      <c r="IOF748" s="25"/>
      <c r="IOG748" s="5"/>
      <c r="IOH748" s="92"/>
      <c r="IOO748" s="25"/>
      <c r="IOP748" s="5"/>
      <c r="IOQ748" s="92"/>
      <c r="IOX748" s="25"/>
      <c r="IOY748" s="5"/>
      <c r="IOZ748" s="92"/>
      <c r="IPG748" s="25"/>
      <c r="IPH748" s="5"/>
      <c r="IPI748" s="92"/>
      <c r="IPP748" s="25"/>
      <c r="IPQ748" s="5"/>
      <c r="IPR748" s="92"/>
      <c r="IPY748" s="25"/>
      <c r="IPZ748" s="5"/>
      <c r="IQA748" s="92"/>
      <c r="IQH748" s="25"/>
      <c r="IQI748" s="5"/>
      <c r="IQJ748" s="92"/>
      <c r="IQQ748" s="25"/>
      <c r="IQR748" s="5"/>
      <c r="IQS748" s="92"/>
      <c r="IQZ748" s="25"/>
      <c r="IRA748" s="5"/>
      <c r="IRB748" s="92"/>
      <c r="IRI748" s="25"/>
      <c r="IRJ748" s="5"/>
      <c r="IRK748" s="92"/>
      <c r="IRR748" s="25"/>
      <c r="IRS748" s="5"/>
      <c r="IRT748" s="92"/>
      <c r="ISA748" s="25"/>
      <c r="ISB748" s="5"/>
      <c r="ISC748" s="92"/>
      <c r="ISJ748" s="25"/>
      <c r="ISK748" s="5"/>
      <c r="ISL748" s="92"/>
      <c r="ISS748" s="25"/>
      <c r="IST748" s="5"/>
      <c r="ISU748" s="92"/>
      <c r="ITB748" s="25"/>
      <c r="ITC748" s="5"/>
      <c r="ITD748" s="92"/>
      <c r="ITK748" s="25"/>
      <c r="ITL748" s="5"/>
      <c r="ITM748" s="92"/>
      <c r="ITT748" s="25"/>
      <c r="ITU748" s="5"/>
      <c r="ITV748" s="92"/>
      <c r="IUC748" s="25"/>
      <c r="IUD748" s="5"/>
      <c r="IUE748" s="92"/>
      <c r="IUL748" s="25"/>
      <c r="IUM748" s="5"/>
      <c r="IUN748" s="92"/>
      <c r="IUU748" s="25"/>
      <c r="IUV748" s="5"/>
      <c r="IUW748" s="92"/>
      <c r="IVD748" s="25"/>
      <c r="IVE748" s="5"/>
      <c r="IVF748" s="92"/>
      <c r="IVM748" s="25"/>
      <c r="IVN748" s="5"/>
      <c r="IVO748" s="92"/>
      <c r="IVV748" s="25"/>
      <c r="IVW748" s="5"/>
      <c r="IVX748" s="92"/>
      <c r="IWE748" s="25"/>
      <c r="IWF748" s="5"/>
      <c r="IWG748" s="92"/>
      <c r="IWN748" s="25"/>
      <c r="IWO748" s="5"/>
      <c r="IWP748" s="92"/>
      <c r="IWW748" s="25"/>
      <c r="IWX748" s="5"/>
      <c r="IWY748" s="92"/>
      <c r="IXF748" s="25"/>
      <c r="IXG748" s="5"/>
      <c r="IXH748" s="92"/>
      <c r="IXO748" s="25"/>
      <c r="IXP748" s="5"/>
      <c r="IXQ748" s="92"/>
      <c r="IXX748" s="25"/>
      <c r="IXY748" s="5"/>
      <c r="IXZ748" s="92"/>
      <c r="IYG748" s="25"/>
      <c r="IYH748" s="5"/>
      <c r="IYI748" s="92"/>
      <c r="IYP748" s="25"/>
      <c r="IYQ748" s="5"/>
      <c r="IYR748" s="92"/>
      <c r="IYY748" s="25"/>
      <c r="IYZ748" s="5"/>
      <c r="IZA748" s="92"/>
      <c r="IZH748" s="25"/>
      <c r="IZI748" s="5"/>
      <c r="IZJ748" s="92"/>
      <c r="IZQ748" s="25"/>
      <c r="IZR748" s="5"/>
      <c r="IZS748" s="92"/>
      <c r="IZZ748" s="25"/>
      <c r="JAA748" s="5"/>
      <c r="JAB748" s="92"/>
      <c r="JAI748" s="25"/>
      <c r="JAJ748" s="5"/>
      <c r="JAK748" s="92"/>
      <c r="JAR748" s="25"/>
      <c r="JAS748" s="5"/>
      <c r="JAT748" s="92"/>
      <c r="JBA748" s="25"/>
      <c r="JBB748" s="5"/>
      <c r="JBC748" s="92"/>
      <c r="JBJ748" s="25"/>
      <c r="JBK748" s="5"/>
      <c r="JBL748" s="92"/>
      <c r="JBS748" s="25"/>
      <c r="JBT748" s="5"/>
      <c r="JBU748" s="92"/>
      <c r="JCB748" s="25"/>
      <c r="JCC748" s="5"/>
      <c r="JCD748" s="92"/>
      <c r="JCK748" s="25"/>
      <c r="JCL748" s="5"/>
      <c r="JCM748" s="92"/>
      <c r="JCT748" s="25"/>
      <c r="JCU748" s="5"/>
      <c r="JCV748" s="92"/>
      <c r="JDC748" s="25"/>
      <c r="JDD748" s="5"/>
      <c r="JDE748" s="92"/>
      <c r="JDL748" s="25"/>
      <c r="JDM748" s="5"/>
      <c r="JDN748" s="92"/>
      <c r="JDU748" s="25"/>
      <c r="JDV748" s="5"/>
      <c r="JDW748" s="92"/>
      <c r="JED748" s="25"/>
      <c r="JEE748" s="5"/>
      <c r="JEF748" s="92"/>
      <c r="JEM748" s="25"/>
      <c r="JEN748" s="5"/>
      <c r="JEO748" s="92"/>
      <c r="JEV748" s="25"/>
      <c r="JEW748" s="5"/>
      <c r="JEX748" s="92"/>
      <c r="JFE748" s="25"/>
      <c r="JFF748" s="5"/>
      <c r="JFG748" s="92"/>
      <c r="JFN748" s="25"/>
      <c r="JFO748" s="5"/>
      <c r="JFP748" s="92"/>
      <c r="JFW748" s="25"/>
      <c r="JFX748" s="5"/>
      <c r="JFY748" s="92"/>
      <c r="JGF748" s="25"/>
      <c r="JGG748" s="5"/>
      <c r="JGH748" s="92"/>
      <c r="JGO748" s="25"/>
      <c r="JGP748" s="5"/>
      <c r="JGQ748" s="92"/>
      <c r="JGX748" s="25"/>
      <c r="JGY748" s="5"/>
      <c r="JGZ748" s="92"/>
      <c r="JHG748" s="25"/>
      <c r="JHH748" s="5"/>
      <c r="JHI748" s="92"/>
      <c r="JHP748" s="25"/>
      <c r="JHQ748" s="5"/>
      <c r="JHR748" s="92"/>
      <c r="JHY748" s="25"/>
      <c r="JHZ748" s="5"/>
      <c r="JIA748" s="92"/>
      <c r="JIH748" s="25"/>
      <c r="JII748" s="5"/>
      <c r="JIJ748" s="92"/>
      <c r="JIQ748" s="25"/>
      <c r="JIR748" s="5"/>
      <c r="JIS748" s="92"/>
      <c r="JIZ748" s="25"/>
      <c r="JJA748" s="5"/>
      <c r="JJB748" s="92"/>
      <c r="JJI748" s="25"/>
      <c r="JJJ748" s="5"/>
      <c r="JJK748" s="92"/>
      <c r="JJR748" s="25"/>
      <c r="JJS748" s="5"/>
      <c r="JJT748" s="92"/>
      <c r="JKA748" s="25"/>
      <c r="JKB748" s="5"/>
      <c r="JKC748" s="92"/>
      <c r="JKJ748" s="25"/>
      <c r="JKK748" s="5"/>
      <c r="JKL748" s="92"/>
      <c r="JKS748" s="25"/>
      <c r="JKT748" s="5"/>
      <c r="JKU748" s="92"/>
      <c r="JLB748" s="25"/>
      <c r="JLC748" s="5"/>
      <c r="JLD748" s="92"/>
      <c r="JLK748" s="25"/>
      <c r="JLL748" s="5"/>
      <c r="JLM748" s="92"/>
      <c r="JLT748" s="25"/>
      <c r="JLU748" s="5"/>
      <c r="JLV748" s="92"/>
      <c r="JMC748" s="25"/>
      <c r="JMD748" s="5"/>
      <c r="JME748" s="92"/>
      <c r="JML748" s="25"/>
      <c r="JMM748" s="5"/>
      <c r="JMN748" s="92"/>
      <c r="JMU748" s="25"/>
      <c r="JMV748" s="5"/>
      <c r="JMW748" s="92"/>
      <c r="JND748" s="25"/>
      <c r="JNE748" s="5"/>
      <c r="JNF748" s="92"/>
      <c r="JNM748" s="25"/>
      <c r="JNN748" s="5"/>
      <c r="JNO748" s="92"/>
      <c r="JNV748" s="25"/>
      <c r="JNW748" s="5"/>
      <c r="JNX748" s="92"/>
      <c r="JOE748" s="25"/>
      <c r="JOF748" s="5"/>
      <c r="JOG748" s="92"/>
      <c r="JON748" s="25"/>
      <c r="JOO748" s="5"/>
      <c r="JOP748" s="92"/>
      <c r="JOW748" s="25"/>
      <c r="JOX748" s="5"/>
      <c r="JOY748" s="92"/>
      <c r="JPF748" s="25"/>
      <c r="JPG748" s="5"/>
      <c r="JPH748" s="92"/>
      <c r="JPO748" s="25"/>
      <c r="JPP748" s="5"/>
      <c r="JPQ748" s="92"/>
      <c r="JPX748" s="25"/>
      <c r="JPY748" s="5"/>
      <c r="JPZ748" s="92"/>
      <c r="JQG748" s="25"/>
      <c r="JQH748" s="5"/>
      <c r="JQI748" s="92"/>
      <c r="JQP748" s="25"/>
      <c r="JQQ748" s="5"/>
      <c r="JQR748" s="92"/>
      <c r="JQY748" s="25"/>
      <c r="JQZ748" s="5"/>
      <c r="JRA748" s="92"/>
      <c r="JRH748" s="25"/>
      <c r="JRI748" s="5"/>
      <c r="JRJ748" s="92"/>
      <c r="JRQ748" s="25"/>
      <c r="JRR748" s="5"/>
      <c r="JRS748" s="92"/>
      <c r="JRZ748" s="25"/>
      <c r="JSA748" s="5"/>
      <c r="JSB748" s="92"/>
      <c r="JSI748" s="25"/>
      <c r="JSJ748" s="5"/>
      <c r="JSK748" s="92"/>
      <c r="JSR748" s="25"/>
      <c r="JSS748" s="5"/>
      <c r="JST748" s="92"/>
      <c r="JTA748" s="25"/>
      <c r="JTB748" s="5"/>
      <c r="JTC748" s="92"/>
      <c r="JTJ748" s="25"/>
      <c r="JTK748" s="5"/>
      <c r="JTL748" s="92"/>
      <c r="JTS748" s="25"/>
      <c r="JTT748" s="5"/>
      <c r="JTU748" s="92"/>
      <c r="JUB748" s="25"/>
      <c r="JUC748" s="5"/>
      <c r="JUD748" s="92"/>
      <c r="JUK748" s="25"/>
      <c r="JUL748" s="5"/>
      <c r="JUM748" s="92"/>
      <c r="JUT748" s="25"/>
      <c r="JUU748" s="5"/>
      <c r="JUV748" s="92"/>
      <c r="JVC748" s="25"/>
      <c r="JVD748" s="5"/>
      <c r="JVE748" s="92"/>
      <c r="JVL748" s="25"/>
      <c r="JVM748" s="5"/>
      <c r="JVN748" s="92"/>
      <c r="JVU748" s="25"/>
      <c r="JVV748" s="5"/>
      <c r="JVW748" s="92"/>
      <c r="JWD748" s="25"/>
      <c r="JWE748" s="5"/>
      <c r="JWF748" s="92"/>
      <c r="JWM748" s="25"/>
      <c r="JWN748" s="5"/>
      <c r="JWO748" s="92"/>
      <c r="JWV748" s="25"/>
      <c r="JWW748" s="5"/>
      <c r="JWX748" s="92"/>
      <c r="JXE748" s="25"/>
      <c r="JXF748" s="5"/>
      <c r="JXG748" s="92"/>
      <c r="JXN748" s="25"/>
      <c r="JXO748" s="5"/>
      <c r="JXP748" s="92"/>
      <c r="JXW748" s="25"/>
      <c r="JXX748" s="5"/>
      <c r="JXY748" s="92"/>
      <c r="JYF748" s="25"/>
      <c r="JYG748" s="5"/>
      <c r="JYH748" s="92"/>
      <c r="JYO748" s="25"/>
      <c r="JYP748" s="5"/>
      <c r="JYQ748" s="92"/>
      <c r="JYX748" s="25"/>
      <c r="JYY748" s="5"/>
      <c r="JYZ748" s="92"/>
      <c r="JZG748" s="25"/>
      <c r="JZH748" s="5"/>
      <c r="JZI748" s="92"/>
      <c r="JZP748" s="25"/>
      <c r="JZQ748" s="5"/>
      <c r="JZR748" s="92"/>
      <c r="JZY748" s="25"/>
      <c r="JZZ748" s="5"/>
      <c r="KAA748" s="92"/>
      <c r="KAH748" s="25"/>
      <c r="KAI748" s="5"/>
      <c r="KAJ748" s="92"/>
      <c r="KAQ748" s="25"/>
      <c r="KAR748" s="5"/>
      <c r="KAS748" s="92"/>
      <c r="KAZ748" s="25"/>
      <c r="KBA748" s="5"/>
      <c r="KBB748" s="92"/>
      <c r="KBI748" s="25"/>
      <c r="KBJ748" s="5"/>
      <c r="KBK748" s="92"/>
      <c r="KBR748" s="25"/>
      <c r="KBS748" s="5"/>
      <c r="KBT748" s="92"/>
      <c r="KCA748" s="25"/>
      <c r="KCB748" s="5"/>
      <c r="KCC748" s="92"/>
      <c r="KCJ748" s="25"/>
      <c r="KCK748" s="5"/>
      <c r="KCL748" s="92"/>
      <c r="KCS748" s="25"/>
      <c r="KCT748" s="5"/>
      <c r="KCU748" s="92"/>
      <c r="KDB748" s="25"/>
      <c r="KDC748" s="5"/>
      <c r="KDD748" s="92"/>
      <c r="KDK748" s="25"/>
      <c r="KDL748" s="5"/>
      <c r="KDM748" s="92"/>
      <c r="KDT748" s="25"/>
      <c r="KDU748" s="5"/>
      <c r="KDV748" s="92"/>
      <c r="KEC748" s="25"/>
      <c r="KED748" s="5"/>
      <c r="KEE748" s="92"/>
      <c r="KEL748" s="25"/>
      <c r="KEM748" s="5"/>
      <c r="KEN748" s="92"/>
      <c r="KEU748" s="25"/>
      <c r="KEV748" s="5"/>
      <c r="KEW748" s="92"/>
      <c r="KFD748" s="25"/>
      <c r="KFE748" s="5"/>
      <c r="KFF748" s="92"/>
      <c r="KFM748" s="25"/>
      <c r="KFN748" s="5"/>
      <c r="KFO748" s="92"/>
      <c r="KFV748" s="25"/>
      <c r="KFW748" s="5"/>
      <c r="KFX748" s="92"/>
      <c r="KGE748" s="25"/>
      <c r="KGF748" s="5"/>
      <c r="KGG748" s="92"/>
      <c r="KGN748" s="25"/>
      <c r="KGO748" s="5"/>
      <c r="KGP748" s="92"/>
      <c r="KGW748" s="25"/>
      <c r="KGX748" s="5"/>
      <c r="KGY748" s="92"/>
      <c r="KHF748" s="25"/>
      <c r="KHG748" s="5"/>
      <c r="KHH748" s="92"/>
      <c r="KHO748" s="25"/>
      <c r="KHP748" s="5"/>
      <c r="KHQ748" s="92"/>
      <c r="KHX748" s="25"/>
      <c r="KHY748" s="5"/>
      <c r="KHZ748" s="92"/>
      <c r="KIG748" s="25"/>
      <c r="KIH748" s="5"/>
      <c r="KII748" s="92"/>
      <c r="KIP748" s="25"/>
      <c r="KIQ748" s="5"/>
      <c r="KIR748" s="92"/>
      <c r="KIY748" s="25"/>
      <c r="KIZ748" s="5"/>
      <c r="KJA748" s="92"/>
      <c r="KJH748" s="25"/>
      <c r="KJI748" s="5"/>
      <c r="KJJ748" s="92"/>
      <c r="KJQ748" s="25"/>
      <c r="KJR748" s="5"/>
      <c r="KJS748" s="92"/>
      <c r="KJZ748" s="25"/>
      <c r="KKA748" s="5"/>
      <c r="KKB748" s="92"/>
      <c r="KKI748" s="25"/>
      <c r="KKJ748" s="5"/>
      <c r="KKK748" s="92"/>
      <c r="KKR748" s="25"/>
      <c r="KKS748" s="5"/>
      <c r="KKT748" s="92"/>
      <c r="KLA748" s="25"/>
      <c r="KLB748" s="5"/>
      <c r="KLC748" s="92"/>
      <c r="KLJ748" s="25"/>
      <c r="KLK748" s="5"/>
      <c r="KLL748" s="92"/>
      <c r="KLS748" s="25"/>
      <c r="KLT748" s="5"/>
      <c r="KLU748" s="92"/>
      <c r="KMB748" s="25"/>
      <c r="KMC748" s="5"/>
      <c r="KMD748" s="92"/>
      <c r="KMK748" s="25"/>
      <c r="KML748" s="5"/>
      <c r="KMM748" s="92"/>
      <c r="KMT748" s="25"/>
      <c r="KMU748" s="5"/>
      <c r="KMV748" s="92"/>
      <c r="KNC748" s="25"/>
      <c r="KND748" s="5"/>
      <c r="KNE748" s="92"/>
      <c r="KNL748" s="25"/>
      <c r="KNM748" s="5"/>
      <c r="KNN748" s="92"/>
      <c r="KNU748" s="25"/>
      <c r="KNV748" s="5"/>
      <c r="KNW748" s="92"/>
      <c r="KOD748" s="25"/>
      <c r="KOE748" s="5"/>
      <c r="KOF748" s="92"/>
      <c r="KOM748" s="25"/>
      <c r="KON748" s="5"/>
      <c r="KOO748" s="92"/>
      <c r="KOV748" s="25"/>
      <c r="KOW748" s="5"/>
      <c r="KOX748" s="92"/>
      <c r="KPE748" s="25"/>
      <c r="KPF748" s="5"/>
      <c r="KPG748" s="92"/>
      <c r="KPN748" s="25"/>
      <c r="KPO748" s="5"/>
      <c r="KPP748" s="92"/>
      <c r="KPW748" s="25"/>
      <c r="KPX748" s="5"/>
      <c r="KPY748" s="92"/>
      <c r="KQF748" s="25"/>
      <c r="KQG748" s="5"/>
      <c r="KQH748" s="92"/>
      <c r="KQO748" s="25"/>
      <c r="KQP748" s="5"/>
      <c r="KQQ748" s="92"/>
      <c r="KQX748" s="25"/>
      <c r="KQY748" s="5"/>
      <c r="KQZ748" s="92"/>
      <c r="KRG748" s="25"/>
      <c r="KRH748" s="5"/>
      <c r="KRI748" s="92"/>
      <c r="KRP748" s="25"/>
      <c r="KRQ748" s="5"/>
      <c r="KRR748" s="92"/>
      <c r="KRY748" s="25"/>
      <c r="KRZ748" s="5"/>
      <c r="KSA748" s="92"/>
      <c r="KSH748" s="25"/>
      <c r="KSI748" s="5"/>
      <c r="KSJ748" s="92"/>
      <c r="KSQ748" s="25"/>
      <c r="KSR748" s="5"/>
      <c r="KSS748" s="92"/>
      <c r="KSZ748" s="25"/>
      <c r="KTA748" s="5"/>
      <c r="KTB748" s="92"/>
      <c r="KTI748" s="25"/>
      <c r="KTJ748" s="5"/>
      <c r="KTK748" s="92"/>
      <c r="KTR748" s="25"/>
      <c r="KTS748" s="5"/>
      <c r="KTT748" s="92"/>
      <c r="KUA748" s="25"/>
      <c r="KUB748" s="5"/>
      <c r="KUC748" s="92"/>
      <c r="KUJ748" s="25"/>
      <c r="KUK748" s="5"/>
      <c r="KUL748" s="92"/>
      <c r="KUS748" s="25"/>
      <c r="KUT748" s="5"/>
      <c r="KUU748" s="92"/>
      <c r="KVB748" s="25"/>
      <c r="KVC748" s="5"/>
      <c r="KVD748" s="92"/>
      <c r="KVK748" s="25"/>
      <c r="KVL748" s="5"/>
      <c r="KVM748" s="92"/>
      <c r="KVT748" s="25"/>
      <c r="KVU748" s="5"/>
      <c r="KVV748" s="92"/>
      <c r="KWC748" s="25"/>
      <c r="KWD748" s="5"/>
      <c r="KWE748" s="92"/>
      <c r="KWL748" s="25"/>
      <c r="KWM748" s="5"/>
      <c r="KWN748" s="92"/>
      <c r="KWU748" s="25"/>
      <c r="KWV748" s="5"/>
      <c r="KWW748" s="92"/>
      <c r="KXD748" s="25"/>
      <c r="KXE748" s="5"/>
      <c r="KXF748" s="92"/>
      <c r="KXM748" s="25"/>
      <c r="KXN748" s="5"/>
      <c r="KXO748" s="92"/>
      <c r="KXV748" s="25"/>
      <c r="KXW748" s="5"/>
      <c r="KXX748" s="92"/>
      <c r="KYE748" s="25"/>
      <c r="KYF748" s="5"/>
      <c r="KYG748" s="92"/>
      <c r="KYN748" s="25"/>
      <c r="KYO748" s="5"/>
      <c r="KYP748" s="92"/>
      <c r="KYW748" s="25"/>
      <c r="KYX748" s="5"/>
      <c r="KYY748" s="92"/>
      <c r="KZF748" s="25"/>
      <c r="KZG748" s="5"/>
      <c r="KZH748" s="92"/>
      <c r="KZO748" s="25"/>
      <c r="KZP748" s="5"/>
      <c r="KZQ748" s="92"/>
      <c r="KZX748" s="25"/>
      <c r="KZY748" s="5"/>
      <c r="KZZ748" s="92"/>
      <c r="LAG748" s="25"/>
      <c r="LAH748" s="5"/>
      <c r="LAI748" s="92"/>
      <c r="LAP748" s="25"/>
      <c r="LAQ748" s="5"/>
      <c r="LAR748" s="92"/>
      <c r="LAY748" s="25"/>
      <c r="LAZ748" s="5"/>
      <c r="LBA748" s="92"/>
      <c r="LBH748" s="25"/>
      <c r="LBI748" s="5"/>
      <c r="LBJ748" s="92"/>
      <c r="LBQ748" s="25"/>
      <c r="LBR748" s="5"/>
      <c r="LBS748" s="92"/>
      <c r="LBZ748" s="25"/>
      <c r="LCA748" s="5"/>
      <c r="LCB748" s="92"/>
      <c r="LCI748" s="25"/>
      <c r="LCJ748" s="5"/>
      <c r="LCK748" s="92"/>
      <c r="LCR748" s="25"/>
      <c r="LCS748" s="5"/>
      <c r="LCT748" s="92"/>
      <c r="LDA748" s="25"/>
      <c r="LDB748" s="5"/>
      <c r="LDC748" s="92"/>
      <c r="LDJ748" s="25"/>
      <c r="LDK748" s="5"/>
      <c r="LDL748" s="92"/>
      <c r="LDS748" s="25"/>
      <c r="LDT748" s="5"/>
      <c r="LDU748" s="92"/>
      <c r="LEB748" s="25"/>
      <c r="LEC748" s="5"/>
      <c r="LED748" s="92"/>
      <c r="LEK748" s="25"/>
      <c r="LEL748" s="5"/>
      <c r="LEM748" s="92"/>
      <c r="LET748" s="25"/>
      <c r="LEU748" s="5"/>
      <c r="LEV748" s="92"/>
      <c r="LFC748" s="25"/>
      <c r="LFD748" s="5"/>
      <c r="LFE748" s="92"/>
      <c r="LFL748" s="25"/>
      <c r="LFM748" s="5"/>
      <c r="LFN748" s="92"/>
      <c r="LFU748" s="25"/>
      <c r="LFV748" s="5"/>
      <c r="LFW748" s="92"/>
      <c r="LGD748" s="25"/>
      <c r="LGE748" s="5"/>
      <c r="LGF748" s="92"/>
      <c r="LGM748" s="25"/>
      <c r="LGN748" s="5"/>
      <c r="LGO748" s="92"/>
      <c r="LGV748" s="25"/>
      <c r="LGW748" s="5"/>
      <c r="LGX748" s="92"/>
      <c r="LHE748" s="25"/>
      <c r="LHF748" s="5"/>
      <c r="LHG748" s="92"/>
      <c r="LHN748" s="25"/>
      <c r="LHO748" s="5"/>
      <c r="LHP748" s="92"/>
      <c r="LHW748" s="25"/>
      <c r="LHX748" s="5"/>
      <c r="LHY748" s="92"/>
      <c r="LIF748" s="25"/>
      <c r="LIG748" s="5"/>
      <c r="LIH748" s="92"/>
      <c r="LIO748" s="25"/>
      <c r="LIP748" s="5"/>
      <c r="LIQ748" s="92"/>
      <c r="LIX748" s="25"/>
      <c r="LIY748" s="5"/>
      <c r="LIZ748" s="92"/>
      <c r="LJG748" s="25"/>
      <c r="LJH748" s="5"/>
      <c r="LJI748" s="92"/>
      <c r="LJP748" s="25"/>
      <c r="LJQ748" s="5"/>
      <c r="LJR748" s="92"/>
      <c r="LJY748" s="25"/>
      <c r="LJZ748" s="5"/>
      <c r="LKA748" s="92"/>
      <c r="LKH748" s="25"/>
      <c r="LKI748" s="5"/>
      <c r="LKJ748" s="92"/>
      <c r="LKQ748" s="25"/>
      <c r="LKR748" s="5"/>
      <c r="LKS748" s="92"/>
      <c r="LKZ748" s="25"/>
      <c r="LLA748" s="5"/>
      <c r="LLB748" s="92"/>
      <c r="LLI748" s="25"/>
      <c r="LLJ748" s="5"/>
      <c r="LLK748" s="92"/>
      <c r="LLR748" s="25"/>
      <c r="LLS748" s="5"/>
      <c r="LLT748" s="92"/>
      <c r="LMA748" s="25"/>
      <c r="LMB748" s="5"/>
      <c r="LMC748" s="92"/>
      <c r="LMJ748" s="25"/>
      <c r="LMK748" s="5"/>
      <c r="LML748" s="92"/>
      <c r="LMS748" s="25"/>
      <c r="LMT748" s="5"/>
      <c r="LMU748" s="92"/>
      <c r="LNB748" s="25"/>
      <c r="LNC748" s="5"/>
      <c r="LND748" s="92"/>
      <c r="LNK748" s="25"/>
      <c r="LNL748" s="5"/>
      <c r="LNM748" s="92"/>
      <c r="LNT748" s="25"/>
      <c r="LNU748" s="5"/>
      <c r="LNV748" s="92"/>
      <c r="LOC748" s="25"/>
      <c r="LOD748" s="5"/>
      <c r="LOE748" s="92"/>
      <c r="LOL748" s="25"/>
      <c r="LOM748" s="5"/>
      <c r="LON748" s="92"/>
      <c r="LOU748" s="25"/>
      <c r="LOV748" s="5"/>
      <c r="LOW748" s="92"/>
      <c r="LPD748" s="25"/>
      <c r="LPE748" s="5"/>
      <c r="LPF748" s="92"/>
      <c r="LPM748" s="25"/>
      <c r="LPN748" s="5"/>
      <c r="LPO748" s="92"/>
      <c r="LPV748" s="25"/>
      <c r="LPW748" s="5"/>
      <c r="LPX748" s="92"/>
      <c r="LQE748" s="25"/>
      <c r="LQF748" s="5"/>
      <c r="LQG748" s="92"/>
      <c r="LQN748" s="25"/>
      <c r="LQO748" s="5"/>
      <c r="LQP748" s="92"/>
      <c r="LQW748" s="25"/>
      <c r="LQX748" s="5"/>
      <c r="LQY748" s="92"/>
      <c r="LRF748" s="25"/>
      <c r="LRG748" s="5"/>
      <c r="LRH748" s="92"/>
      <c r="LRO748" s="25"/>
      <c r="LRP748" s="5"/>
      <c r="LRQ748" s="92"/>
      <c r="LRX748" s="25"/>
      <c r="LRY748" s="5"/>
      <c r="LRZ748" s="92"/>
      <c r="LSG748" s="25"/>
      <c r="LSH748" s="5"/>
      <c r="LSI748" s="92"/>
      <c r="LSP748" s="25"/>
      <c r="LSQ748" s="5"/>
      <c r="LSR748" s="92"/>
      <c r="LSY748" s="25"/>
      <c r="LSZ748" s="5"/>
      <c r="LTA748" s="92"/>
      <c r="LTH748" s="25"/>
      <c r="LTI748" s="5"/>
      <c r="LTJ748" s="92"/>
      <c r="LTQ748" s="25"/>
      <c r="LTR748" s="5"/>
      <c r="LTS748" s="92"/>
      <c r="LTZ748" s="25"/>
      <c r="LUA748" s="5"/>
      <c r="LUB748" s="92"/>
      <c r="LUI748" s="25"/>
      <c r="LUJ748" s="5"/>
      <c r="LUK748" s="92"/>
      <c r="LUR748" s="25"/>
      <c r="LUS748" s="5"/>
      <c r="LUT748" s="92"/>
      <c r="LVA748" s="25"/>
      <c r="LVB748" s="5"/>
      <c r="LVC748" s="92"/>
      <c r="LVJ748" s="25"/>
      <c r="LVK748" s="5"/>
      <c r="LVL748" s="92"/>
      <c r="LVS748" s="25"/>
      <c r="LVT748" s="5"/>
      <c r="LVU748" s="92"/>
      <c r="LWB748" s="25"/>
      <c r="LWC748" s="5"/>
      <c r="LWD748" s="92"/>
      <c r="LWK748" s="25"/>
      <c r="LWL748" s="5"/>
      <c r="LWM748" s="92"/>
      <c r="LWT748" s="25"/>
      <c r="LWU748" s="5"/>
      <c r="LWV748" s="92"/>
      <c r="LXC748" s="25"/>
      <c r="LXD748" s="5"/>
      <c r="LXE748" s="92"/>
      <c r="LXL748" s="25"/>
      <c r="LXM748" s="5"/>
      <c r="LXN748" s="92"/>
      <c r="LXU748" s="25"/>
      <c r="LXV748" s="5"/>
      <c r="LXW748" s="92"/>
      <c r="LYD748" s="25"/>
      <c r="LYE748" s="5"/>
      <c r="LYF748" s="92"/>
      <c r="LYM748" s="25"/>
      <c r="LYN748" s="5"/>
      <c r="LYO748" s="92"/>
      <c r="LYV748" s="25"/>
      <c r="LYW748" s="5"/>
      <c r="LYX748" s="92"/>
      <c r="LZE748" s="25"/>
      <c r="LZF748" s="5"/>
      <c r="LZG748" s="92"/>
      <c r="LZN748" s="25"/>
      <c r="LZO748" s="5"/>
      <c r="LZP748" s="92"/>
      <c r="LZW748" s="25"/>
      <c r="LZX748" s="5"/>
      <c r="LZY748" s="92"/>
      <c r="MAF748" s="25"/>
      <c r="MAG748" s="5"/>
      <c r="MAH748" s="92"/>
      <c r="MAO748" s="25"/>
      <c r="MAP748" s="5"/>
      <c r="MAQ748" s="92"/>
      <c r="MAX748" s="25"/>
      <c r="MAY748" s="5"/>
      <c r="MAZ748" s="92"/>
      <c r="MBG748" s="25"/>
      <c r="MBH748" s="5"/>
      <c r="MBI748" s="92"/>
      <c r="MBP748" s="25"/>
      <c r="MBQ748" s="5"/>
      <c r="MBR748" s="92"/>
      <c r="MBY748" s="25"/>
      <c r="MBZ748" s="5"/>
      <c r="MCA748" s="92"/>
      <c r="MCH748" s="25"/>
      <c r="MCI748" s="5"/>
      <c r="MCJ748" s="92"/>
      <c r="MCQ748" s="25"/>
      <c r="MCR748" s="5"/>
      <c r="MCS748" s="92"/>
      <c r="MCZ748" s="25"/>
      <c r="MDA748" s="5"/>
      <c r="MDB748" s="92"/>
      <c r="MDI748" s="25"/>
      <c r="MDJ748" s="5"/>
      <c r="MDK748" s="92"/>
      <c r="MDR748" s="25"/>
      <c r="MDS748" s="5"/>
      <c r="MDT748" s="92"/>
      <c r="MEA748" s="25"/>
      <c r="MEB748" s="5"/>
      <c r="MEC748" s="92"/>
      <c r="MEJ748" s="25"/>
      <c r="MEK748" s="5"/>
      <c r="MEL748" s="92"/>
      <c r="MES748" s="25"/>
      <c r="MET748" s="5"/>
      <c r="MEU748" s="92"/>
      <c r="MFB748" s="25"/>
      <c r="MFC748" s="5"/>
      <c r="MFD748" s="92"/>
      <c r="MFK748" s="25"/>
      <c r="MFL748" s="5"/>
      <c r="MFM748" s="92"/>
      <c r="MFT748" s="25"/>
      <c r="MFU748" s="5"/>
      <c r="MFV748" s="92"/>
      <c r="MGC748" s="25"/>
      <c r="MGD748" s="5"/>
      <c r="MGE748" s="92"/>
      <c r="MGL748" s="25"/>
      <c r="MGM748" s="5"/>
      <c r="MGN748" s="92"/>
      <c r="MGU748" s="25"/>
      <c r="MGV748" s="5"/>
      <c r="MGW748" s="92"/>
      <c r="MHD748" s="25"/>
      <c r="MHE748" s="5"/>
      <c r="MHF748" s="92"/>
      <c r="MHM748" s="25"/>
      <c r="MHN748" s="5"/>
      <c r="MHO748" s="92"/>
      <c r="MHV748" s="25"/>
      <c r="MHW748" s="5"/>
      <c r="MHX748" s="92"/>
      <c r="MIE748" s="25"/>
      <c r="MIF748" s="5"/>
      <c r="MIG748" s="92"/>
      <c r="MIN748" s="25"/>
      <c r="MIO748" s="5"/>
      <c r="MIP748" s="92"/>
      <c r="MIW748" s="25"/>
      <c r="MIX748" s="5"/>
      <c r="MIY748" s="92"/>
      <c r="MJF748" s="25"/>
      <c r="MJG748" s="5"/>
      <c r="MJH748" s="92"/>
      <c r="MJO748" s="25"/>
      <c r="MJP748" s="5"/>
      <c r="MJQ748" s="92"/>
      <c r="MJX748" s="25"/>
      <c r="MJY748" s="5"/>
      <c r="MJZ748" s="92"/>
      <c r="MKG748" s="25"/>
      <c r="MKH748" s="5"/>
      <c r="MKI748" s="92"/>
      <c r="MKP748" s="25"/>
      <c r="MKQ748" s="5"/>
      <c r="MKR748" s="92"/>
      <c r="MKY748" s="25"/>
      <c r="MKZ748" s="5"/>
      <c r="MLA748" s="92"/>
      <c r="MLH748" s="25"/>
      <c r="MLI748" s="5"/>
      <c r="MLJ748" s="92"/>
      <c r="MLQ748" s="25"/>
      <c r="MLR748" s="5"/>
      <c r="MLS748" s="92"/>
      <c r="MLZ748" s="25"/>
      <c r="MMA748" s="5"/>
      <c r="MMB748" s="92"/>
      <c r="MMI748" s="25"/>
      <c r="MMJ748" s="5"/>
      <c r="MMK748" s="92"/>
      <c r="MMR748" s="25"/>
      <c r="MMS748" s="5"/>
      <c r="MMT748" s="92"/>
      <c r="MNA748" s="25"/>
      <c r="MNB748" s="5"/>
      <c r="MNC748" s="92"/>
      <c r="MNJ748" s="25"/>
      <c r="MNK748" s="5"/>
      <c r="MNL748" s="92"/>
      <c r="MNS748" s="25"/>
      <c r="MNT748" s="5"/>
      <c r="MNU748" s="92"/>
      <c r="MOB748" s="25"/>
      <c r="MOC748" s="5"/>
      <c r="MOD748" s="92"/>
      <c r="MOK748" s="25"/>
      <c r="MOL748" s="5"/>
      <c r="MOM748" s="92"/>
      <c r="MOT748" s="25"/>
      <c r="MOU748" s="5"/>
      <c r="MOV748" s="92"/>
      <c r="MPC748" s="25"/>
      <c r="MPD748" s="5"/>
      <c r="MPE748" s="92"/>
      <c r="MPL748" s="25"/>
      <c r="MPM748" s="5"/>
      <c r="MPN748" s="92"/>
      <c r="MPU748" s="25"/>
      <c r="MPV748" s="5"/>
      <c r="MPW748" s="92"/>
      <c r="MQD748" s="25"/>
      <c r="MQE748" s="5"/>
      <c r="MQF748" s="92"/>
      <c r="MQM748" s="25"/>
      <c r="MQN748" s="5"/>
      <c r="MQO748" s="92"/>
      <c r="MQV748" s="25"/>
      <c r="MQW748" s="5"/>
      <c r="MQX748" s="92"/>
      <c r="MRE748" s="25"/>
      <c r="MRF748" s="5"/>
      <c r="MRG748" s="92"/>
      <c r="MRN748" s="25"/>
      <c r="MRO748" s="5"/>
      <c r="MRP748" s="92"/>
      <c r="MRW748" s="25"/>
      <c r="MRX748" s="5"/>
      <c r="MRY748" s="92"/>
      <c r="MSF748" s="25"/>
      <c r="MSG748" s="5"/>
      <c r="MSH748" s="92"/>
      <c r="MSO748" s="25"/>
      <c r="MSP748" s="5"/>
      <c r="MSQ748" s="92"/>
      <c r="MSX748" s="25"/>
      <c r="MSY748" s="5"/>
      <c r="MSZ748" s="92"/>
      <c r="MTG748" s="25"/>
      <c r="MTH748" s="5"/>
      <c r="MTI748" s="92"/>
      <c r="MTP748" s="25"/>
      <c r="MTQ748" s="5"/>
      <c r="MTR748" s="92"/>
      <c r="MTY748" s="25"/>
      <c r="MTZ748" s="5"/>
      <c r="MUA748" s="92"/>
      <c r="MUH748" s="25"/>
      <c r="MUI748" s="5"/>
      <c r="MUJ748" s="92"/>
      <c r="MUQ748" s="25"/>
      <c r="MUR748" s="5"/>
      <c r="MUS748" s="92"/>
      <c r="MUZ748" s="25"/>
      <c r="MVA748" s="5"/>
      <c r="MVB748" s="92"/>
      <c r="MVI748" s="25"/>
      <c r="MVJ748" s="5"/>
      <c r="MVK748" s="92"/>
      <c r="MVR748" s="25"/>
      <c r="MVS748" s="5"/>
      <c r="MVT748" s="92"/>
      <c r="MWA748" s="25"/>
      <c r="MWB748" s="5"/>
      <c r="MWC748" s="92"/>
      <c r="MWJ748" s="25"/>
      <c r="MWK748" s="5"/>
      <c r="MWL748" s="92"/>
      <c r="MWS748" s="25"/>
      <c r="MWT748" s="5"/>
      <c r="MWU748" s="92"/>
      <c r="MXB748" s="25"/>
      <c r="MXC748" s="5"/>
      <c r="MXD748" s="92"/>
      <c r="MXK748" s="25"/>
      <c r="MXL748" s="5"/>
      <c r="MXM748" s="92"/>
      <c r="MXT748" s="25"/>
      <c r="MXU748" s="5"/>
      <c r="MXV748" s="92"/>
      <c r="MYC748" s="25"/>
      <c r="MYD748" s="5"/>
      <c r="MYE748" s="92"/>
      <c r="MYL748" s="25"/>
      <c r="MYM748" s="5"/>
      <c r="MYN748" s="92"/>
      <c r="MYU748" s="25"/>
      <c r="MYV748" s="5"/>
      <c r="MYW748" s="92"/>
      <c r="MZD748" s="25"/>
      <c r="MZE748" s="5"/>
      <c r="MZF748" s="92"/>
      <c r="MZM748" s="25"/>
      <c r="MZN748" s="5"/>
      <c r="MZO748" s="92"/>
      <c r="MZV748" s="25"/>
      <c r="MZW748" s="5"/>
      <c r="MZX748" s="92"/>
      <c r="NAE748" s="25"/>
      <c r="NAF748" s="5"/>
      <c r="NAG748" s="92"/>
      <c r="NAN748" s="25"/>
      <c r="NAO748" s="5"/>
      <c r="NAP748" s="92"/>
      <c r="NAW748" s="25"/>
      <c r="NAX748" s="5"/>
      <c r="NAY748" s="92"/>
      <c r="NBF748" s="25"/>
      <c r="NBG748" s="5"/>
      <c r="NBH748" s="92"/>
      <c r="NBO748" s="25"/>
      <c r="NBP748" s="5"/>
      <c r="NBQ748" s="92"/>
      <c r="NBX748" s="25"/>
      <c r="NBY748" s="5"/>
      <c r="NBZ748" s="92"/>
      <c r="NCG748" s="25"/>
      <c r="NCH748" s="5"/>
      <c r="NCI748" s="92"/>
      <c r="NCP748" s="25"/>
      <c r="NCQ748" s="5"/>
      <c r="NCR748" s="92"/>
      <c r="NCY748" s="25"/>
      <c r="NCZ748" s="5"/>
      <c r="NDA748" s="92"/>
      <c r="NDH748" s="25"/>
      <c r="NDI748" s="5"/>
      <c r="NDJ748" s="92"/>
      <c r="NDQ748" s="25"/>
      <c r="NDR748" s="5"/>
      <c r="NDS748" s="92"/>
      <c r="NDZ748" s="25"/>
      <c r="NEA748" s="5"/>
      <c r="NEB748" s="92"/>
      <c r="NEI748" s="25"/>
      <c r="NEJ748" s="5"/>
      <c r="NEK748" s="92"/>
      <c r="NER748" s="25"/>
      <c r="NES748" s="5"/>
      <c r="NET748" s="92"/>
      <c r="NFA748" s="25"/>
      <c r="NFB748" s="5"/>
      <c r="NFC748" s="92"/>
      <c r="NFJ748" s="25"/>
      <c r="NFK748" s="5"/>
      <c r="NFL748" s="92"/>
      <c r="NFS748" s="25"/>
      <c r="NFT748" s="5"/>
      <c r="NFU748" s="92"/>
      <c r="NGB748" s="25"/>
      <c r="NGC748" s="5"/>
      <c r="NGD748" s="92"/>
      <c r="NGK748" s="25"/>
      <c r="NGL748" s="5"/>
      <c r="NGM748" s="92"/>
      <c r="NGT748" s="25"/>
      <c r="NGU748" s="5"/>
      <c r="NGV748" s="92"/>
      <c r="NHC748" s="25"/>
      <c r="NHD748" s="5"/>
      <c r="NHE748" s="92"/>
      <c r="NHL748" s="25"/>
      <c r="NHM748" s="5"/>
      <c r="NHN748" s="92"/>
      <c r="NHU748" s="25"/>
      <c r="NHV748" s="5"/>
      <c r="NHW748" s="92"/>
      <c r="NID748" s="25"/>
      <c r="NIE748" s="5"/>
      <c r="NIF748" s="92"/>
      <c r="NIM748" s="25"/>
      <c r="NIN748" s="5"/>
      <c r="NIO748" s="92"/>
      <c r="NIV748" s="25"/>
      <c r="NIW748" s="5"/>
      <c r="NIX748" s="92"/>
      <c r="NJE748" s="25"/>
      <c r="NJF748" s="5"/>
      <c r="NJG748" s="92"/>
      <c r="NJN748" s="25"/>
      <c r="NJO748" s="5"/>
      <c r="NJP748" s="92"/>
      <c r="NJW748" s="25"/>
      <c r="NJX748" s="5"/>
      <c r="NJY748" s="92"/>
      <c r="NKF748" s="25"/>
      <c r="NKG748" s="5"/>
      <c r="NKH748" s="92"/>
      <c r="NKO748" s="25"/>
      <c r="NKP748" s="5"/>
      <c r="NKQ748" s="92"/>
      <c r="NKX748" s="25"/>
      <c r="NKY748" s="5"/>
      <c r="NKZ748" s="92"/>
      <c r="NLG748" s="25"/>
      <c r="NLH748" s="5"/>
      <c r="NLI748" s="92"/>
      <c r="NLP748" s="25"/>
      <c r="NLQ748" s="5"/>
      <c r="NLR748" s="92"/>
      <c r="NLY748" s="25"/>
      <c r="NLZ748" s="5"/>
      <c r="NMA748" s="92"/>
      <c r="NMH748" s="25"/>
      <c r="NMI748" s="5"/>
      <c r="NMJ748" s="92"/>
      <c r="NMQ748" s="25"/>
      <c r="NMR748" s="5"/>
      <c r="NMS748" s="92"/>
      <c r="NMZ748" s="25"/>
      <c r="NNA748" s="5"/>
      <c r="NNB748" s="92"/>
      <c r="NNI748" s="25"/>
      <c r="NNJ748" s="5"/>
      <c r="NNK748" s="92"/>
      <c r="NNR748" s="25"/>
      <c r="NNS748" s="5"/>
      <c r="NNT748" s="92"/>
      <c r="NOA748" s="25"/>
      <c r="NOB748" s="5"/>
      <c r="NOC748" s="92"/>
      <c r="NOJ748" s="25"/>
      <c r="NOK748" s="5"/>
      <c r="NOL748" s="92"/>
      <c r="NOS748" s="25"/>
      <c r="NOT748" s="5"/>
      <c r="NOU748" s="92"/>
      <c r="NPB748" s="25"/>
      <c r="NPC748" s="5"/>
      <c r="NPD748" s="92"/>
      <c r="NPK748" s="25"/>
      <c r="NPL748" s="5"/>
      <c r="NPM748" s="92"/>
      <c r="NPT748" s="25"/>
      <c r="NPU748" s="5"/>
      <c r="NPV748" s="92"/>
      <c r="NQC748" s="25"/>
      <c r="NQD748" s="5"/>
      <c r="NQE748" s="92"/>
      <c r="NQL748" s="25"/>
      <c r="NQM748" s="5"/>
      <c r="NQN748" s="92"/>
      <c r="NQU748" s="25"/>
      <c r="NQV748" s="5"/>
      <c r="NQW748" s="92"/>
      <c r="NRD748" s="25"/>
      <c r="NRE748" s="5"/>
      <c r="NRF748" s="92"/>
      <c r="NRM748" s="25"/>
      <c r="NRN748" s="5"/>
      <c r="NRO748" s="92"/>
      <c r="NRV748" s="25"/>
      <c r="NRW748" s="5"/>
      <c r="NRX748" s="92"/>
      <c r="NSE748" s="25"/>
      <c r="NSF748" s="5"/>
      <c r="NSG748" s="92"/>
      <c r="NSN748" s="25"/>
      <c r="NSO748" s="5"/>
      <c r="NSP748" s="92"/>
      <c r="NSW748" s="25"/>
      <c r="NSX748" s="5"/>
      <c r="NSY748" s="92"/>
      <c r="NTF748" s="25"/>
      <c r="NTG748" s="5"/>
      <c r="NTH748" s="92"/>
      <c r="NTO748" s="25"/>
      <c r="NTP748" s="5"/>
      <c r="NTQ748" s="92"/>
      <c r="NTX748" s="25"/>
      <c r="NTY748" s="5"/>
      <c r="NTZ748" s="92"/>
      <c r="NUG748" s="25"/>
      <c r="NUH748" s="5"/>
      <c r="NUI748" s="92"/>
      <c r="NUP748" s="25"/>
      <c r="NUQ748" s="5"/>
      <c r="NUR748" s="92"/>
      <c r="NUY748" s="25"/>
      <c r="NUZ748" s="5"/>
      <c r="NVA748" s="92"/>
      <c r="NVH748" s="25"/>
      <c r="NVI748" s="5"/>
      <c r="NVJ748" s="92"/>
      <c r="NVQ748" s="25"/>
      <c r="NVR748" s="5"/>
      <c r="NVS748" s="92"/>
      <c r="NVZ748" s="25"/>
      <c r="NWA748" s="5"/>
      <c r="NWB748" s="92"/>
      <c r="NWI748" s="25"/>
      <c r="NWJ748" s="5"/>
      <c r="NWK748" s="92"/>
      <c r="NWR748" s="25"/>
      <c r="NWS748" s="5"/>
      <c r="NWT748" s="92"/>
      <c r="NXA748" s="25"/>
      <c r="NXB748" s="5"/>
      <c r="NXC748" s="92"/>
      <c r="NXJ748" s="25"/>
      <c r="NXK748" s="5"/>
      <c r="NXL748" s="92"/>
      <c r="NXS748" s="25"/>
      <c r="NXT748" s="5"/>
      <c r="NXU748" s="92"/>
      <c r="NYB748" s="25"/>
      <c r="NYC748" s="5"/>
      <c r="NYD748" s="92"/>
      <c r="NYK748" s="25"/>
      <c r="NYL748" s="5"/>
      <c r="NYM748" s="92"/>
      <c r="NYT748" s="25"/>
      <c r="NYU748" s="5"/>
      <c r="NYV748" s="92"/>
      <c r="NZC748" s="25"/>
      <c r="NZD748" s="5"/>
      <c r="NZE748" s="92"/>
      <c r="NZL748" s="25"/>
      <c r="NZM748" s="5"/>
      <c r="NZN748" s="92"/>
      <c r="NZU748" s="25"/>
      <c r="NZV748" s="5"/>
      <c r="NZW748" s="92"/>
      <c r="OAD748" s="25"/>
      <c r="OAE748" s="5"/>
      <c r="OAF748" s="92"/>
      <c r="OAM748" s="25"/>
      <c r="OAN748" s="5"/>
      <c r="OAO748" s="92"/>
      <c r="OAV748" s="25"/>
      <c r="OAW748" s="5"/>
      <c r="OAX748" s="92"/>
      <c r="OBE748" s="25"/>
      <c r="OBF748" s="5"/>
      <c r="OBG748" s="92"/>
      <c r="OBN748" s="25"/>
      <c r="OBO748" s="5"/>
      <c r="OBP748" s="92"/>
      <c r="OBW748" s="25"/>
      <c r="OBX748" s="5"/>
      <c r="OBY748" s="92"/>
      <c r="OCF748" s="25"/>
      <c r="OCG748" s="5"/>
      <c r="OCH748" s="92"/>
      <c r="OCO748" s="25"/>
      <c r="OCP748" s="5"/>
      <c r="OCQ748" s="92"/>
      <c r="OCX748" s="25"/>
      <c r="OCY748" s="5"/>
      <c r="OCZ748" s="92"/>
      <c r="ODG748" s="25"/>
      <c r="ODH748" s="5"/>
      <c r="ODI748" s="92"/>
      <c r="ODP748" s="25"/>
      <c r="ODQ748" s="5"/>
      <c r="ODR748" s="92"/>
      <c r="ODY748" s="25"/>
      <c r="ODZ748" s="5"/>
      <c r="OEA748" s="92"/>
      <c r="OEH748" s="25"/>
      <c r="OEI748" s="5"/>
      <c r="OEJ748" s="92"/>
      <c r="OEQ748" s="25"/>
      <c r="OER748" s="5"/>
      <c r="OES748" s="92"/>
      <c r="OEZ748" s="25"/>
      <c r="OFA748" s="5"/>
      <c r="OFB748" s="92"/>
      <c r="OFI748" s="25"/>
      <c r="OFJ748" s="5"/>
      <c r="OFK748" s="92"/>
      <c r="OFR748" s="25"/>
      <c r="OFS748" s="5"/>
      <c r="OFT748" s="92"/>
      <c r="OGA748" s="25"/>
      <c r="OGB748" s="5"/>
      <c r="OGC748" s="92"/>
      <c r="OGJ748" s="25"/>
      <c r="OGK748" s="5"/>
      <c r="OGL748" s="92"/>
      <c r="OGS748" s="25"/>
      <c r="OGT748" s="5"/>
      <c r="OGU748" s="92"/>
      <c r="OHB748" s="25"/>
      <c r="OHC748" s="5"/>
      <c r="OHD748" s="92"/>
      <c r="OHK748" s="25"/>
      <c r="OHL748" s="5"/>
      <c r="OHM748" s="92"/>
      <c r="OHT748" s="25"/>
      <c r="OHU748" s="5"/>
      <c r="OHV748" s="92"/>
      <c r="OIC748" s="25"/>
      <c r="OID748" s="5"/>
      <c r="OIE748" s="92"/>
      <c r="OIL748" s="25"/>
      <c r="OIM748" s="5"/>
      <c r="OIN748" s="92"/>
      <c r="OIU748" s="25"/>
      <c r="OIV748" s="5"/>
      <c r="OIW748" s="92"/>
      <c r="OJD748" s="25"/>
      <c r="OJE748" s="5"/>
      <c r="OJF748" s="92"/>
      <c r="OJM748" s="25"/>
      <c r="OJN748" s="5"/>
      <c r="OJO748" s="92"/>
      <c r="OJV748" s="25"/>
      <c r="OJW748" s="5"/>
      <c r="OJX748" s="92"/>
      <c r="OKE748" s="25"/>
      <c r="OKF748" s="5"/>
      <c r="OKG748" s="92"/>
      <c r="OKN748" s="25"/>
      <c r="OKO748" s="5"/>
      <c r="OKP748" s="92"/>
      <c r="OKW748" s="25"/>
      <c r="OKX748" s="5"/>
      <c r="OKY748" s="92"/>
      <c r="OLF748" s="25"/>
      <c r="OLG748" s="5"/>
      <c r="OLH748" s="92"/>
      <c r="OLO748" s="25"/>
      <c r="OLP748" s="5"/>
      <c r="OLQ748" s="92"/>
      <c r="OLX748" s="25"/>
      <c r="OLY748" s="5"/>
      <c r="OLZ748" s="92"/>
      <c r="OMG748" s="25"/>
      <c r="OMH748" s="5"/>
      <c r="OMI748" s="92"/>
      <c r="OMP748" s="25"/>
      <c r="OMQ748" s="5"/>
      <c r="OMR748" s="92"/>
      <c r="OMY748" s="25"/>
      <c r="OMZ748" s="5"/>
      <c r="ONA748" s="92"/>
      <c r="ONH748" s="25"/>
      <c r="ONI748" s="5"/>
      <c r="ONJ748" s="92"/>
      <c r="ONQ748" s="25"/>
      <c r="ONR748" s="5"/>
      <c r="ONS748" s="92"/>
      <c r="ONZ748" s="25"/>
      <c r="OOA748" s="5"/>
      <c r="OOB748" s="92"/>
      <c r="OOI748" s="25"/>
      <c r="OOJ748" s="5"/>
      <c r="OOK748" s="92"/>
      <c r="OOR748" s="25"/>
      <c r="OOS748" s="5"/>
      <c r="OOT748" s="92"/>
      <c r="OPA748" s="25"/>
      <c r="OPB748" s="5"/>
      <c r="OPC748" s="92"/>
      <c r="OPJ748" s="25"/>
      <c r="OPK748" s="5"/>
      <c r="OPL748" s="92"/>
      <c r="OPS748" s="25"/>
      <c r="OPT748" s="5"/>
      <c r="OPU748" s="92"/>
      <c r="OQB748" s="25"/>
      <c r="OQC748" s="5"/>
      <c r="OQD748" s="92"/>
      <c r="OQK748" s="25"/>
      <c r="OQL748" s="5"/>
      <c r="OQM748" s="92"/>
      <c r="OQT748" s="25"/>
      <c r="OQU748" s="5"/>
      <c r="OQV748" s="92"/>
      <c r="ORC748" s="25"/>
      <c r="ORD748" s="5"/>
      <c r="ORE748" s="92"/>
      <c r="ORL748" s="25"/>
      <c r="ORM748" s="5"/>
      <c r="ORN748" s="92"/>
      <c r="ORU748" s="25"/>
      <c r="ORV748" s="5"/>
      <c r="ORW748" s="92"/>
      <c r="OSD748" s="25"/>
      <c r="OSE748" s="5"/>
      <c r="OSF748" s="92"/>
      <c r="OSM748" s="25"/>
      <c r="OSN748" s="5"/>
      <c r="OSO748" s="92"/>
      <c r="OSV748" s="25"/>
      <c r="OSW748" s="5"/>
      <c r="OSX748" s="92"/>
      <c r="OTE748" s="25"/>
      <c r="OTF748" s="5"/>
      <c r="OTG748" s="92"/>
      <c r="OTN748" s="25"/>
      <c r="OTO748" s="5"/>
      <c r="OTP748" s="92"/>
      <c r="OTW748" s="25"/>
      <c r="OTX748" s="5"/>
      <c r="OTY748" s="92"/>
      <c r="OUF748" s="25"/>
      <c r="OUG748" s="5"/>
      <c r="OUH748" s="92"/>
      <c r="OUO748" s="25"/>
      <c r="OUP748" s="5"/>
      <c r="OUQ748" s="92"/>
      <c r="OUX748" s="25"/>
      <c r="OUY748" s="5"/>
      <c r="OUZ748" s="92"/>
      <c r="OVG748" s="25"/>
      <c r="OVH748" s="5"/>
      <c r="OVI748" s="92"/>
      <c r="OVP748" s="25"/>
      <c r="OVQ748" s="5"/>
      <c r="OVR748" s="92"/>
      <c r="OVY748" s="25"/>
      <c r="OVZ748" s="5"/>
      <c r="OWA748" s="92"/>
      <c r="OWH748" s="25"/>
      <c r="OWI748" s="5"/>
      <c r="OWJ748" s="92"/>
      <c r="OWQ748" s="25"/>
      <c r="OWR748" s="5"/>
      <c r="OWS748" s="92"/>
      <c r="OWZ748" s="25"/>
      <c r="OXA748" s="5"/>
      <c r="OXB748" s="92"/>
      <c r="OXI748" s="25"/>
      <c r="OXJ748" s="5"/>
      <c r="OXK748" s="92"/>
      <c r="OXR748" s="25"/>
      <c r="OXS748" s="5"/>
      <c r="OXT748" s="92"/>
      <c r="OYA748" s="25"/>
      <c r="OYB748" s="5"/>
      <c r="OYC748" s="92"/>
      <c r="OYJ748" s="25"/>
      <c r="OYK748" s="5"/>
      <c r="OYL748" s="92"/>
      <c r="OYS748" s="25"/>
      <c r="OYT748" s="5"/>
      <c r="OYU748" s="92"/>
      <c r="OZB748" s="25"/>
      <c r="OZC748" s="5"/>
      <c r="OZD748" s="92"/>
      <c r="OZK748" s="25"/>
      <c r="OZL748" s="5"/>
      <c r="OZM748" s="92"/>
      <c r="OZT748" s="25"/>
      <c r="OZU748" s="5"/>
      <c r="OZV748" s="92"/>
      <c r="PAC748" s="25"/>
      <c r="PAD748" s="5"/>
      <c r="PAE748" s="92"/>
      <c r="PAL748" s="25"/>
      <c r="PAM748" s="5"/>
      <c r="PAN748" s="92"/>
      <c r="PAU748" s="25"/>
      <c r="PAV748" s="5"/>
      <c r="PAW748" s="92"/>
      <c r="PBD748" s="25"/>
      <c r="PBE748" s="5"/>
      <c r="PBF748" s="92"/>
      <c r="PBM748" s="25"/>
      <c r="PBN748" s="5"/>
      <c r="PBO748" s="92"/>
      <c r="PBV748" s="25"/>
      <c r="PBW748" s="5"/>
      <c r="PBX748" s="92"/>
      <c r="PCE748" s="25"/>
      <c r="PCF748" s="5"/>
      <c r="PCG748" s="92"/>
      <c r="PCN748" s="25"/>
      <c r="PCO748" s="5"/>
      <c r="PCP748" s="92"/>
      <c r="PCW748" s="25"/>
      <c r="PCX748" s="5"/>
      <c r="PCY748" s="92"/>
      <c r="PDF748" s="25"/>
      <c r="PDG748" s="5"/>
      <c r="PDH748" s="92"/>
      <c r="PDO748" s="25"/>
      <c r="PDP748" s="5"/>
      <c r="PDQ748" s="92"/>
      <c r="PDX748" s="25"/>
      <c r="PDY748" s="5"/>
      <c r="PDZ748" s="92"/>
      <c r="PEG748" s="25"/>
      <c r="PEH748" s="5"/>
      <c r="PEI748" s="92"/>
      <c r="PEP748" s="25"/>
      <c r="PEQ748" s="5"/>
      <c r="PER748" s="92"/>
      <c r="PEY748" s="25"/>
      <c r="PEZ748" s="5"/>
      <c r="PFA748" s="92"/>
      <c r="PFH748" s="25"/>
      <c r="PFI748" s="5"/>
      <c r="PFJ748" s="92"/>
      <c r="PFQ748" s="25"/>
      <c r="PFR748" s="5"/>
      <c r="PFS748" s="92"/>
      <c r="PFZ748" s="25"/>
      <c r="PGA748" s="5"/>
      <c r="PGB748" s="92"/>
      <c r="PGI748" s="25"/>
      <c r="PGJ748" s="5"/>
      <c r="PGK748" s="92"/>
      <c r="PGR748" s="25"/>
      <c r="PGS748" s="5"/>
      <c r="PGT748" s="92"/>
      <c r="PHA748" s="25"/>
      <c r="PHB748" s="5"/>
      <c r="PHC748" s="92"/>
      <c r="PHJ748" s="25"/>
      <c r="PHK748" s="5"/>
      <c r="PHL748" s="92"/>
      <c r="PHS748" s="25"/>
      <c r="PHT748" s="5"/>
      <c r="PHU748" s="92"/>
      <c r="PIB748" s="25"/>
      <c r="PIC748" s="5"/>
      <c r="PID748" s="92"/>
      <c r="PIK748" s="25"/>
      <c r="PIL748" s="5"/>
      <c r="PIM748" s="92"/>
      <c r="PIT748" s="25"/>
      <c r="PIU748" s="5"/>
      <c r="PIV748" s="92"/>
      <c r="PJC748" s="25"/>
      <c r="PJD748" s="5"/>
      <c r="PJE748" s="92"/>
      <c r="PJL748" s="25"/>
      <c r="PJM748" s="5"/>
      <c r="PJN748" s="92"/>
      <c r="PJU748" s="25"/>
      <c r="PJV748" s="5"/>
      <c r="PJW748" s="92"/>
      <c r="PKD748" s="25"/>
      <c r="PKE748" s="5"/>
      <c r="PKF748" s="92"/>
      <c r="PKM748" s="25"/>
      <c r="PKN748" s="5"/>
      <c r="PKO748" s="92"/>
      <c r="PKV748" s="25"/>
      <c r="PKW748" s="5"/>
      <c r="PKX748" s="92"/>
      <c r="PLE748" s="25"/>
      <c r="PLF748" s="5"/>
      <c r="PLG748" s="92"/>
      <c r="PLN748" s="25"/>
      <c r="PLO748" s="5"/>
      <c r="PLP748" s="92"/>
      <c r="PLW748" s="25"/>
      <c r="PLX748" s="5"/>
      <c r="PLY748" s="92"/>
      <c r="PMF748" s="25"/>
      <c r="PMG748" s="5"/>
      <c r="PMH748" s="92"/>
      <c r="PMO748" s="25"/>
      <c r="PMP748" s="5"/>
      <c r="PMQ748" s="92"/>
      <c r="PMX748" s="25"/>
      <c r="PMY748" s="5"/>
      <c r="PMZ748" s="92"/>
      <c r="PNG748" s="25"/>
      <c r="PNH748" s="5"/>
      <c r="PNI748" s="92"/>
      <c r="PNP748" s="25"/>
      <c r="PNQ748" s="5"/>
      <c r="PNR748" s="92"/>
      <c r="PNY748" s="25"/>
      <c r="PNZ748" s="5"/>
      <c r="POA748" s="92"/>
      <c r="POH748" s="25"/>
      <c r="POI748" s="5"/>
      <c r="POJ748" s="92"/>
      <c r="POQ748" s="25"/>
      <c r="POR748" s="5"/>
      <c r="POS748" s="92"/>
      <c r="POZ748" s="25"/>
      <c r="PPA748" s="5"/>
      <c r="PPB748" s="92"/>
      <c r="PPI748" s="25"/>
      <c r="PPJ748" s="5"/>
      <c r="PPK748" s="92"/>
      <c r="PPR748" s="25"/>
      <c r="PPS748" s="5"/>
      <c r="PPT748" s="92"/>
      <c r="PQA748" s="25"/>
      <c r="PQB748" s="5"/>
      <c r="PQC748" s="92"/>
      <c r="PQJ748" s="25"/>
      <c r="PQK748" s="5"/>
      <c r="PQL748" s="92"/>
      <c r="PQS748" s="25"/>
      <c r="PQT748" s="5"/>
      <c r="PQU748" s="92"/>
      <c r="PRB748" s="25"/>
      <c r="PRC748" s="5"/>
      <c r="PRD748" s="92"/>
      <c r="PRK748" s="25"/>
      <c r="PRL748" s="5"/>
      <c r="PRM748" s="92"/>
      <c r="PRT748" s="25"/>
      <c r="PRU748" s="5"/>
      <c r="PRV748" s="92"/>
      <c r="PSC748" s="25"/>
      <c r="PSD748" s="5"/>
      <c r="PSE748" s="92"/>
      <c r="PSL748" s="25"/>
      <c r="PSM748" s="5"/>
      <c r="PSN748" s="92"/>
      <c r="PSU748" s="25"/>
      <c r="PSV748" s="5"/>
      <c r="PSW748" s="92"/>
      <c r="PTD748" s="25"/>
      <c r="PTE748" s="5"/>
      <c r="PTF748" s="92"/>
      <c r="PTM748" s="25"/>
      <c r="PTN748" s="5"/>
      <c r="PTO748" s="92"/>
      <c r="PTV748" s="25"/>
      <c r="PTW748" s="5"/>
      <c r="PTX748" s="92"/>
      <c r="PUE748" s="25"/>
      <c r="PUF748" s="5"/>
      <c r="PUG748" s="92"/>
      <c r="PUN748" s="25"/>
      <c r="PUO748" s="5"/>
      <c r="PUP748" s="92"/>
      <c r="PUW748" s="25"/>
      <c r="PUX748" s="5"/>
      <c r="PUY748" s="92"/>
      <c r="PVF748" s="25"/>
      <c r="PVG748" s="5"/>
      <c r="PVH748" s="92"/>
      <c r="PVO748" s="25"/>
      <c r="PVP748" s="5"/>
      <c r="PVQ748" s="92"/>
      <c r="PVX748" s="25"/>
      <c r="PVY748" s="5"/>
      <c r="PVZ748" s="92"/>
      <c r="PWG748" s="25"/>
      <c r="PWH748" s="5"/>
      <c r="PWI748" s="92"/>
      <c r="PWP748" s="25"/>
      <c r="PWQ748" s="5"/>
      <c r="PWR748" s="92"/>
      <c r="PWY748" s="25"/>
      <c r="PWZ748" s="5"/>
      <c r="PXA748" s="92"/>
      <c r="PXH748" s="25"/>
      <c r="PXI748" s="5"/>
      <c r="PXJ748" s="92"/>
      <c r="PXQ748" s="25"/>
      <c r="PXR748" s="5"/>
      <c r="PXS748" s="92"/>
      <c r="PXZ748" s="25"/>
      <c r="PYA748" s="5"/>
      <c r="PYB748" s="92"/>
      <c r="PYI748" s="25"/>
      <c r="PYJ748" s="5"/>
      <c r="PYK748" s="92"/>
      <c r="PYR748" s="25"/>
      <c r="PYS748" s="5"/>
      <c r="PYT748" s="92"/>
      <c r="PZA748" s="25"/>
      <c r="PZB748" s="5"/>
      <c r="PZC748" s="92"/>
      <c r="PZJ748" s="25"/>
      <c r="PZK748" s="5"/>
      <c r="PZL748" s="92"/>
      <c r="PZS748" s="25"/>
      <c r="PZT748" s="5"/>
      <c r="PZU748" s="92"/>
      <c r="QAB748" s="25"/>
      <c r="QAC748" s="5"/>
      <c r="QAD748" s="92"/>
      <c r="QAK748" s="25"/>
      <c r="QAL748" s="5"/>
      <c r="QAM748" s="92"/>
      <c r="QAT748" s="25"/>
      <c r="QAU748" s="5"/>
      <c r="QAV748" s="92"/>
      <c r="QBC748" s="25"/>
      <c r="QBD748" s="5"/>
      <c r="QBE748" s="92"/>
      <c r="QBL748" s="25"/>
      <c r="QBM748" s="5"/>
      <c r="QBN748" s="92"/>
      <c r="QBU748" s="25"/>
      <c r="QBV748" s="5"/>
      <c r="QBW748" s="92"/>
      <c r="QCD748" s="25"/>
      <c r="QCE748" s="5"/>
      <c r="QCF748" s="92"/>
      <c r="QCM748" s="25"/>
      <c r="QCN748" s="5"/>
      <c r="QCO748" s="92"/>
      <c r="QCV748" s="25"/>
      <c r="QCW748" s="5"/>
      <c r="QCX748" s="92"/>
      <c r="QDE748" s="25"/>
      <c r="QDF748" s="5"/>
      <c r="QDG748" s="92"/>
      <c r="QDN748" s="25"/>
      <c r="QDO748" s="5"/>
      <c r="QDP748" s="92"/>
      <c r="QDW748" s="25"/>
      <c r="QDX748" s="5"/>
      <c r="QDY748" s="92"/>
      <c r="QEF748" s="25"/>
      <c r="QEG748" s="5"/>
      <c r="QEH748" s="92"/>
      <c r="QEO748" s="25"/>
      <c r="QEP748" s="5"/>
      <c r="QEQ748" s="92"/>
      <c r="QEX748" s="25"/>
      <c r="QEY748" s="5"/>
      <c r="QEZ748" s="92"/>
      <c r="QFG748" s="25"/>
      <c r="QFH748" s="5"/>
      <c r="QFI748" s="92"/>
      <c r="QFP748" s="25"/>
      <c r="QFQ748" s="5"/>
      <c r="QFR748" s="92"/>
      <c r="QFY748" s="25"/>
      <c r="QFZ748" s="5"/>
      <c r="QGA748" s="92"/>
      <c r="QGH748" s="25"/>
      <c r="QGI748" s="5"/>
      <c r="QGJ748" s="92"/>
      <c r="QGQ748" s="25"/>
      <c r="QGR748" s="5"/>
      <c r="QGS748" s="92"/>
      <c r="QGZ748" s="25"/>
      <c r="QHA748" s="5"/>
      <c r="QHB748" s="92"/>
      <c r="QHI748" s="25"/>
      <c r="QHJ748" s="5"/>
      <c r="QHK748" s="92"/>
      <c r="QHR748" s="25"/>
      <c r="QHS748" s="5"/>
      <c r="QHT748" s="92"/>
      <c r="QIA748" s="25"/>
      <c r="QIB748" s="5"/>
      <c r="QIC748" s="92"/>
      <c r="QIJ748" s="25"/>
      <c r="QIK748" s="5"/>
      <c r="QIL748" s="92"/>
      <c r="QIS748" s="25"/>
      <c r="QIT748" s="5"/>
      <c r="QIU748" s="92"/>
      <c r="QJB748" s="25"/>
      <c r="QJC748" s="5"/>
      <c r="QJD748" s="92"/>
      <c r="QJK748" s="25"/>
      <c r="QJL748" s="5"/>
      <c r="QJM748" s="92"/>
      <c r="QJT748" s="25"/>
      <c r="QJU748" s="5"/>
      <c r="QJV748" s="92"/>
      <c r="QKC748" s="25"/>
      <c r="QKD748" s="5"/>
      <c r="QKE748" s="92"/>
      <c r="QKL748" s="25"/>
      <c r="QKM748" s="5"/>
      <c r="QKN748" s="92"/>
      <c r="QKU748" s="25"/>
      <c r="QKV748" s="5"/>
      <c r="QKW748" s="92"/>
      <c r="QLD748" s="25"/>
      <c r="QLE748" s="5"/>
      <c r="QLF748" s="92"/>
      <c r="QLM748" s="25"/>
      <c r="QLN748" s="5"/>
      <c r="QLO748" s="92"/>
      <c r="QLV748" s="25"/>
      <c r="QLW748" s="5"/>
      <c r="QLX748" s="92"/>
      <c r="QME748" s="25"/>
      <c r="QMF748" s="5"/>
      <c r="QMG748" s="92"/>
      <c r="QMN748" s="25"/>
      <c r="QMO748" s="5"/>
      <c r="QMP748" s="92"/>
      <c r="QMW748" s="25"/>
      <c r="QMX748" s="5"/>
      <c r="QMY748" s="92"/>
      <c r="QNF748" s="25"/>
      <c r="QNG748" s="5"/>
      <c r="QNH748" s="92"/>
      <c r="QNO748" s="25"/>
      <c r="QNP748" s="5"/>
      <c r="QNQ748" s="92"/>
      <c r="QNX748" s="25"/>
      <c r="QNY748" s="5"/>
      <c r="QNZ748" s="92"/>
      <c r="QOG748" s="25"/>
      <c r="QOH748" s="5"/>
      <c r="QOI748" s="92"/>
      <c r="QOP748" s="25"/>
      <c r="QOQ748" s="5"/>
      <c r="QOR748" s="92"/>
      <c r="QOY748" s="25"/>
      <c r="QOZ748" s="5"/>
      <c r="QPA748" s="92"/>
      <c r="QPH748" s="25"/>
      <c r="QPI748" s="5"/>
      <c r="QPJ748" s="92"/>
      <c r="QPQ748" s="25"/>
      <c r="QPR748" s="5"/>
      <c r="QPS748" s="92"/>
      <c r="QPZ748" s="25"/>
      <c r="QQA748" s="5"/>
      <c r="QQB748" s="92"/>
      <c r="QQI748" s="25"/>
      <c r="QQJ748" s="5"/>
      <c r="QQK748" s="92"/>
      <c r="QQR748" s="25"/>
      <c r="QQS748" s="5"/>
      <c r="QQT748" s="92"/>
      <c r="QRA748" s="25"/>
      <c r="QRB748" s="5"/>
      <c r="QRC748" s="92"/>
      <c r="QRJ748" s="25"/>
      <c r="QRK748" s="5"/>
      <c r="QRL748" s="92"/>
      <c r="QRS748" s="25"/>
      <c r="QRT748" s="5"/>
      <c r="QRU748" s="92"/>
      <c r="QSB748" s="25"/>
      <c r="QSC748" s="5"/>
      <c r="QSD748" s="92"/>
      <c r="QSK748" s="25"/>
      <c r="QSL748" s="5"/>
      <c r="QSM748" s="92"/>
      <c r="QST748" s="25"/>
      <c r="QSU748" s="5"/>
      <c r="QSV748" s="92"/>
      <c r="QTC748" s="25"/>
      <c r="QTD748" s="5"/>
      <c r="QTE748" s="92"/>
      <c r="QTL748" s="25"/>
      <c r="QTM748" s="5"/>
      <c r="QTN748" s="92"/>
      <c r="QTU748" s="25"/>
      <c r="QTV748" s="5"/>
      <c r="QTW748" s="92"/>
      <c r="QUD748" s="25"/>
      <c r="QUE748" s="5"/>
      <c r="QUF748" s="92"/>
      <c r="QUM748" s="25"/>
      <c r="QUN748" s="5"/>
      <c r="QUO748" s="92"/>
      <c r="QUV748" s="25"/>
      <c r="QUW748" s="5"/>
      <c r="QUX748" s="92"/>
      <c r="QVE748" s="25"/>
      <c r="QVF748" s="5"/>
      <c r="QVG748" s="92"/>
      <c r="QVN748" s="25"/>
      <c r="QVO748" s="5"/>
      <c r="QVP748" s="92"/>
      <c r="QVW748" s="25"/>
      <c r="QVX748" s="5"/>
      <c r="QVY748" s="92"/>
      <c r="QWF748" s="25"/>
      <c r="QWG748" s="5"/>
      <c r="QWH748" s="92"/>
      <c r="QWO748" s="25"/>
      <c r="QWP748" s="5"/>
      <c r="QWQ748" s="92"/>
      <c r="QWX748" s="25"/>
      <c r="QWY748" s="5"/>
      <c r="QWZ748" s="92"/>
      <c r="QXG748" s="25"/>
      <c r="QXH748" s="5"/>
      <c r="QXI748" s="92"/>
      <c r="QXP748" s="25"/>
      <c r="QXQ748" s="5"/>
      <c r="QXR748" s="92"/>
      <c r="QXY748" s="25"/>
      <c r="QXZ748" s="5"/>
      <c r="QYA748" s="92"/>
      <c r="QYH748" s="25"/>
      <c r="QYI748" s="5"/>
      <c r="QYJ748" s="92"/>
      <c r="QYQ748" s="25"/>
      <c r="QYR748" s="5"/>
      <c r="QYS748" s="92"/>
      <c r="QYZ748" s="25"/>
      <c r="QZA748" s="5"/>
      <c r="QZB748" s="92"/>
      <c r="QZI748" s="25"/>
      <c r="QZJ748" s="5"/>
      <c r="QZK748" s="92"/>
      <c r="QZR748" s="25"/>
      <c r="QZS748" s="5"/>
      <c r="QZT748" s="92"/>
      <c r="RAA748" s="25"/>
      <c r="RAB748" s="5"/>
      <c r="RAC748" s="92"/>
      <c r="RAJ748" s="25"/>
      <c r="RAK748" s="5"/>
      <c r="RAL748" s="92"/>
      <c r="RAS748" s="25"/>
      <c r="RAT748" s="5"/>
      <c r="RAU748" s="92"/>
      <c r="RBB748" s="25"/>
      <c r="RBC748" s="5"/>
      <c r="RBD748" s="92"/>
      <c r="RBK748" s="25"/>
      <c r="RBL748" s="5"/>
      <c r="RBM748" s="92"/>
      <c r="RBT748" s="25"/>
      <c r="RBU748" s="5"/>
      <c r="RBV748" s="92"/>
      <c r="RCC748" s="25"/>
      <c r="RCD748" s="5"/>
      <c r="RCE748" s="92"/>
      <c r="RCL748" s="25"/>
      <c r="RCM748" s="5"/>
      <c r="RCN748" s="92"/>
      <c r="RCU748" s="25"/>
      <c r="RCV748" s="5"/>
      <c r="RCW748" s="92"/>
      <c r="RDD748" s="25"/>
      <c r="RDE748" s="5"/>
      <c r="RDF748" s="92"/>
      <c r="RDM748" s="25"/>
      <c r="RDN748" s="5"/>
      <c r="RDO748" s="92"/>
      <c r="RDV748" s="25"/>
      <c r="RDW748" s="5"/>
      <c r="RDX748" s="92"/>
      <c r="REE748" s="25"/>
      <c r="REF748" s="5"/>
      <c r="REG748" s="92"/>
      <c r="REN748" s="25"/>
      <c r="REO748" s="5"/>
      <c r="REP748" s="92"/>
      <c r="REW748" s="25"/>
      <c r="REX748" s="5"/>
      <c r="REY748" s="92"/>
      <c r="RFF748" s="25"/>
      <c r="RFG748" s="5"/>
      <c r="RFH748" s="92"/>
      <c r="RFO748" s="25"/>
      <c r="RFP748" s="5"/>
      <c r="RFQ748" s="92"/>
      <c r="RFX748" s="25"/>
      <c r="RFY748" s="5"/>
      <c r="RFZ748" s="92"/>
      <c r="RGG748" s="25"/>
      <c r="RGH748" s="5"/>
      <c r="RGI748" s="92"/>
      <c r="RGP748" s="25"/>
      <c r="RGQ748" s="5"/>
      <c r="RGR748" s="92"/>
      <c r="RGY748" s="25"/>
      <c r="RGZ748" s="5"/>
      <c r="RHA748" s="92"/>
      <c r="RHH748" s="25"/>
      <c r="RHI748" s="5"/>
      <c r="RHJ748" s="92"/>
      <c r="RHQ748" s="25"/>
      <c r="RHR748" s="5"/>
      <c r="RHS748" s="92"/>
      <c r="RHZ748" s="25"/>
      <c r="RIA748" s="5"/>
      <c r="RIB748" s="92"/>
      <c r="RII748" s="25"/>
      <c r="RIJ748" s="5"/>
      <c r="RIK748" s="92"/>
      <c r="RIR748" s="25"/>
      <c r="RIS748" s="5"/>
      <c r="RIT748" s="92"/>
      <c r="RJA748" s="25"/>
      <c r="RJB748" s="5"/>
      <c r="RJC748" s="92"/>
      <c r="RJJ748" s="25"/>
      <c r="RJK748" s="5"/>
      <c r="RJL748" s="92"/>
      <c r="RJS748" s="25"/>
      <c r="RJT748" s="5"/>
      <c r="RJU748" s="92"/>
      <c r="RKB748" s="25"/>
      <c r="RKC748" s="5"/>
      <c r="RKD748" s="92"/>
      <c r="RKK748" s="25"/>
      <c r="RKL748" s="5"/>
      <c r="RKM748" s="92"/>
      <c r="RKT748" s="25"/>
      <c r="RKU748" s="5"/>
      <c r="RKV748" s="92"/>
      <c r="RLC748" s="25"/>
      <c r="RLD748" s="5"/>
      <c r="RLE748" s="92"/>
      <c r="RLL748" s="25"/>
      <c r="RLM748" s="5"/>
      <c r="RLN748" s="92"/>
      <c r="RLU748" s="25"/>
      <c r="RLV748" s="5"/>
      <c r="RLW748" s="92"/>
      <c r="RMD748" s="25"/>
      <c r="RME748" s="5"/>
      <c r="RMF748" s="92"/>
      <c r="RMM748" s="25"/>
      <c r="RMN748" s="5"/>
      <c r="RMO748" s="92"/>
      <c r="RMV748" s="25"/>
      <c r="RMW748" s="5"/>
      <c r="RMX748" s="92"/>
      <c r="RNE748" s="25"/>
      <c r="RNF748" s="5"/>
      <c r="RNG748" s="92"/>
      <c r="RNN748" s="25"/>
      <c r="RNO748" s="5"/>
      <c r="RNP748" s="92"/>
      <c r="RNW748" s="25"/>
      <c r="RNX748" s="5"/>
      <c r="RNY748" s="92"/>
      <c r="ROF748" s="25"/>
      <c r="ROG748" s="5"/>
      <c r="ROH748" s="92"/>
      <c r="ROO748" s="25"/>
      <c r="ROP748" s="5"/>
      <c r="ROQ748" s="92"/>
      <c r="ROX748" s="25"/>
      <c r="ROY748" s="5"/>
      <c r="ROZ748" s="92"/>
      <c r="RPG748" s="25"/>
      <c r="RPH748" s="5"/>
      <c r="RPI748" s="92"/>
      <c r="RPP748" s="25"/>
      <c r="RPQ748" s="5"/>
      <c r="RPR748" s="92"/>
      <c r="RPY748" s="25"/>
      <c r="RPZ748" s="5"/>
      <c r="RQA748" s="92"/>
      <c r="RQH748" s="25"/>
      <c r="RQI748" s="5"/>
      <c r="RQJ748" s="92"/>
      <c r="RQQ748" s="25"/>
      <c r="RQR748" s="5"/>
      <c r="RQS748" s="92"/>
      <c r="RQZ748" s="25"/>
      <c r="RRA748" s="5"/>
      <c r="RRB748" s="92"/>
      <c r="RRI748" s="25"/>
      <c r="RRJ748" s="5"/>
      <c r="RRK748" s="92"/>
      <c r="RRR748" s="25"/>
      <c r="RRS748" s="5"/>
      <c r="RRT748" s="92"/>
      <c r="RSA748" s="25"/>
      <c r="RSB748" s="5"/>
      <c r="RSC748" s="92"/>
      <c r="RSJ748" s="25"/>
      <c r="RSK748" s="5"/>
      <c r="RSL748" s="92"/>
      <c r="RSS748" s="25"/>
      <c r="RST748" s="5"/>
      <c r="RSU748" s="92"/>
      <c r="RTB748" s="25"/>
      <c r="RTC748" s="5"/>
      <c r="RTD748" s="92"/>
      <c r="RTK748" s="25"/>
      <c r="RTL748" s="5"/>
      <c r="RTM748" s="92"/>
      <c r="RTT748" s="25"/>
      <c r="RTU748" s="5"/>
      <c r="RTV748" s="92"/>
      <c r="RUC748" s="25"/>
      <c r="RUD748" s="5"/>
      <c r="RUE748" s="92"/>
      <c r="RUL748" s="25"/>
      <c r="RUM748" s="5"/>
      <c r="RUN748" s="92"/>
      <c r="RUU748" s="25"/>
      <c r="RUV748" s="5"/>
      <c r="RUW748" s="92"/>
      <c r="RVD748" s="25"/>
      <c r="RVE748" s="5"/>
      <c r="RVF748" s="92"/>
      <c r="RVM748" s="25"/>
      <c r="RVN748" s="5"/>
      <c r="RVO748" s="92"/>
      <c r="RVV748" s="25"/>
      <c r="RVW748" s="5"/>
      <c r="RVX748" s="92"/>
      <c r="RWE748" s="25"/>
      <c r="RWF748" s="5"/>
      <c r="RWG748" s="92"/>
      <c r="RWN748" s="25"/>
      <c r="RWO748" s="5"/>
      <c r="RWP748" s="92"/>
      <c r="RWW748" s="25"/>
      <c r="RWX748" s="5"/>
      <c r="RWY748" s="92"/>
      <c r="RXF748" s="25"/>
      <c r="RXG748" s="5"/>
      <c r="RXH748" s="92"/>
      <c r="RXO748" s="25"/>
      <c r="RXP748" s="5"/>
      <c r="RXQ748" s="92"/>
      <c r="RXX748" s="25"/>
      <c r="RXY748" s="5"/>
      <c r="RXZ748" s="92"/>
      <c r="RYG748" s="25"/>
      <c r="RYH748" s="5"/>
      <c r="RYI748" s="92"/>
      <c r="RYP748" s="25"/>
      <c r="RYQ748" s="5"/>
      <c r="RYR748" s="92"/>
      <c r="RYY748" s="25"/>
      <c r="RYZ748" s="5"/>
      <c r="RZA748" s="92"/>
      <c r="RZH748" s="25"/>
      <c r="RZI748" s="5"/>
      <c r="RZJ748" s="92"/>
      <c r="RZQ748" s="25"/>
      <c r="RZR748" s="5"/>
      <c r="RZS748" s="92"/>
      <c r="RZZ748" s="25"/>
      <c r="SAA748" s="5"/>
      <c r="SAB748" s="92"/>
      <c r="SAI748" s="25"/>
      <c r="SAJ748" s="5"/>
      <c r="SAK748" s="92"/>
      <c r="SAR748" s="25"/>
      <c r="SAS748" s="5"/>
      <c r="SAT748" s="92"/>
      <c r="SBA748" s="25"/>
      <c r="SBB748" s="5"/>
      <c r="SBC748" s="92"/>
      <c r="SBJ748" s="25"/>
      <c r="SBK748" s="5"/>
      <c r="SBL748" s="92"/>
      <c r="SBS748" s="25"/>
      <c r="SBT748" s="5"/>
      <c r="SBU748" s="92"/>
      <c r="SCB748" s="25"/>
      <c r="SCC748" s="5"/>
      <c r="SCD748" s="92"/>
      <c r="SCK748" s="25"/>
      <c r="SCL748" s="5"/>
      <c r="SCM748" s="92"/>
      <c r="SCT748" s="25"/>
      <c r="SCU748" s="5"/>
      <c r="SCV748" s="92"/>
      <c r="SDC748" s="25"/>
      <c r="SDD748" s="5"/>
      <c r="SDE748" s="92"/>
      <c r="SDL748" s="25"/>
      <c r="SDM748" s="5"/>
      <c r="SDN748" s="92"/>
      <c r="SDU748" s="25"/>
      <c r="SDV748" s="5"/>
      <c r="SDW748" s="92"/>
      <c r="SED748" s="25"/>
      <c r="SEE748" s="5"/>
      <c r="SEF748" s="92"/>
      <c r="SEM748" s="25"/>
      <c r="SEN748" s="5"/>
      <c r="SEO748" s="92"/>
      <c r="SEV748" s="25"/>
      <c r="SEW748" s="5"/>
      <c r="SEX748" s="92"/>
      <c r="SFE748" s="25"/>
      <c r="SFF748" s="5"/>
      <c r="SFG748" s="92"/>
      <c r="SFN748" s="25"/>
      <c r="SFO748" s="5"/>
      <c r="SFP748" s="92"/>
      <c r="SFW748" s="25"/>
      <c r="SFX748" s="5"/>
      <c r="SFY748" s="92"/>
      <c r="SGF748" s="25"/>
      <c r="SGG748" s="5"/>
      <c r="SGH748" s="92"/>
      <c r="SGO748" s="25"/>
      <c r="SGP748" s="5"/>
      <c r="SGQ748" s="92"/>
      <c r="SGX748" s="25"/>
      <c r="SGY748" s="5"/>
      <c r="SGZ748" s="92"/>
      <c r="SHG748" s="25"/>
      <c r="SHH748" s="5"/>
      <c r="SHI748" s="92"/>
      <c r="SHP748" s="25"/>
      <c r="SHQ748" s="5"/>
      <c r="SHR748" s="92"/>
      <c r="SHY748" s="25"/>
      <c r="SHZ748" s="5"/>
      <c r="SIA748" s="92"/>
      <c r="SIH748" s="25"/>
      <c r="SII748" s="5"/>
      <c r="SIJ748" s="92"/>
      <c r="SIQ748" s="25"/>
      <c r="SIR748" s="5"/>
      <c r="SIS748" s="92"/>
      <c r="SIZ748" s="25"/>
      <c r="SJA748" s="5"/>
      <c r="SJB748" s="92"/>
      <c r="SJI748" s="25"/>
      <c r="SJJ748" s="5"/>
      <c r="SJK748" s="92"/>
      <c r="SJR748" s="25"/>
      <c r="SJS748" s="5"/>
      <c r="SJT748" s="92"/>
      <c r="SKA748" s="25"/>
      <c r="SKB748" s="5"/>
      <c r="SKC748" s="92"/>
      <c r="SKJ748" s="25"/>
      <c r="SKK748" s="5"/>
      <c r="SKL748" s="92"/>
      <c r="SKS748" s="25"/>
      <c r="SKT748" s="5"/>
      <c r="SKU748" s="92"/>
      <c r="SLB748" s="25"/>
      <c r="SLC748" s="5"/>
      <c r="SLD748" s="92"/>
      <c r="SLK748" s="25"/>
      <c r="SLL748" s="5"/>
      <c r="SLM748" s="92"/>
      <c r="SLT748" s="25"/>
      <c r="SLU748" s="5"/>
      <c r="SLV748" s="92"/>
      <c r="SMC748" s="25"/>
      <c r="SMD748" s="5"/>
      <c r="SME748" s="92"/>
      <c r="SML748" s="25"/>
      <c r="SMM748" s="5"/>
      <c r="SMN748" s="92"/>
      <c r="SMU748" s="25"/>
      <c r="SMV748" s="5"/>
      <c r="SMW748" s="92"/>
      <c r="SND748" s="25"/>
      <c r="SNE748" s="5"/>
      <c r="SNF748" s="92"/>
      <c r="SNM748" s="25"/>
      <c r="SNN748" s="5"/>
      <c r="SNO748" s="92"/>
      <c r="SNV748" s="25"/>
      <c r="SNW748" s="5"/>
      <c r="SNX748" s="92"/>
      <c r="SOE748" s="25"/>
      <c r="SOF748" s="5"/>
      <c r="SOG748" s="92"/>
      <c r="SON748" s="25"/>
      <c r="SOO748" s="5"/>
      <c r="SOP748" s="92"/>
      <c r="SOW748" s="25"/>
      <c r="SOX748" s="5"/>
      <c r="SOY748" s="92"/>
      <c r="SPF748" s="25"/>
      <c r="SPG748" s="5"/>
      <c r="SPH748" s="92"/>
      <c r="SPO748" s="25"/>
      <c r="SPP748" s="5"/>
      <c r="SPQ748" s="92"/>
      <c r="SPX748" s="25"/>
      <c r="SPY748" s="5"/>
      <c r="SPZ748" s="92"/>
      <c r="SQG748" s="25"/>
      <c r="SQH748" s="5"/>
      <c r="SQI748" s="92"/>
      <c r="SQP748" s="25"/>
      <c r="SQQ748" s="5"/>
      <c r="SQR748" s="92"/>
      <c r="SQY748" s="25"/>
      <c r="SQZ748" s="5"/>
      <c r="SRA748" s="92"/>
      <c r="SRH748" s="25"/>
      <c r="SRI748" s="5"/>
      <c r="SRJ748" s="92"/>
      <c r="SRQ748" s="25"/>
      <c r="SRR748" s="5"/>
      <c r="SRS748" s="92"/>
      <c r="SRZ748" s="25"/>
      <c r="SSA748" s="5"/>
      <c r="SSB748" s="92"/>
      <c r="SSI748" s="25"/>
      <c r="SSJ748" s="5"/>
      <c r="SSK748" s="92"/>
      <c r="SSR748" s="25"/>
      <c r="SSS748" s="5"/>
      <c r="SST748" s="92"/>
      <c r="STA748" s="25"/>
      <c r="STB748" s="5"/>
      <c r="STC748" s="92"/>
      <c r="STJ748" s="25"/>
      <c r="STK748" s="5"/>
      <c r="STL748" s="92"/>
      <c r="STS748" s="25"/>
      <c r="STT748" s="5"/>
      <c r="STU748" s="92"/>
      <c r="SUB748" s="25"/>
      <c r="SUC748" s="5"/>
      <c r="SUD748" s="92"/>
      <c r="SUK748" s="25"/>
      <c r="SUL748" s="5"/>
      <c r="SUM748" s="92"/>
      <c r="SUT748" s="25"/>
      <c r="SUU748" s="5"/>
      <c r="SUV748" s="92"/>
      <c r="SVC748" s="25"/>
      <c r="SVD748" s="5"/>
      <c r="SVE748" s="92"/>
      <c r="SVL748" s="25"/>
      <c r="SVM748" s="5"/>
      <c r="SVN748" s="92"/>
      <c r="SVU748" s="25"/>
      <c r="SVV748" s="5"/>
      <c r="SVW748" s="92"/>
      <c r="SWD748" s="25"/>
      <c r="SWE748" s="5"/>
      <c r="SWF748" s="92"/>
      <c r="SWM748" s="25"/>
      <c r="SWN748" s="5"/>
      <c r="SWO748" s="92"/>
      <c r="SWV748" s="25"/>
      <c r="SWW748" s="5"/>
      <c r="SWX748" s="92"/>
      <c r="SXE748" s="25"/>
      <c r="SXF748" s="5"/>
      <c r="SXG748" s="92"/>
      <c r="SXN748" s="25"/>
      <c r="SXO748" s="5"/>
      <c r="SXP748" s="92"/>
      <c r="SXW748" s="25"/>
      <c r="SXX748" s="5"/>
      <c r="SXY748" s="92"/>
      <c r="SYF748" s="25"/>
      <c r="SYG748" s="5"/>
      <c r="SYH748" s="92"/>
      <c r="SYO748" s="25"/>
      <c r="SYP748" s="5"/>
      <c r="SYQ748" s="92"/>
      <c r="SYX748" s="25"/>
      <c r="SYY748" s="5"/>
      <c r="SYZ748" s="92"/>
      <c r="SZG748" s="25"/>
      <c r="SZH748" s="5"/>
      <c r="SZI748" s="92"/>
      <c r="SZP748" s="25"/>
      <c r="SZQ748" s="5"/>
      <c r="SZR748" s="92"/>
      <c r="SZY748" s="25"/>
      <c r="SZZ748" s="5"/>
      <c r="TAA748" s="92"/>
      <c r="TAH748" s="25"/>
      <c r="TAI748" s="5"/>
      <c r="TAJ748" s="92"/>
      <c r="TAQ748" s="25"/>
      <c r="TAR748" s="5"/>
      <c r="TAS748" s="92"/>
      <c r="TAZ748" s="25"/>
      <c r="TBA748" s="5"/>
      <c r="TBB748" s="92"/>
      <c r="TBI748" s="25"/>
      <c r="TBJ748" s="5"/>
      <c r="TBK748" s="92"/>
      <c r="TBR748" s="25"/>
      <c r="TBS748" s="5"/>
      <c r="TBT748" s="92"/>
      <c r="TCA748" s="25"/>
      <c r="TCB748" s="5"/>
      <c r="TCC748" s="92"/>
      <c r="TCJ748" s="25"/>
      <c r="TCK748" s="5"/>
      <c r="TCL748" s="92"/>
      <c r="TCS748" s="25"/>
      <c r="TCT748" s="5"/>
      <c r="TCU748" s="92"/>
      <c r="TDB748" s="25"/>
      <c r="TDC748" s="5"/>
      <c r="TDD748" s="92"/>
      <c r="TDK748" s="25"/>
      <c r="TDL748" s="5"/>
      <c r="TDM748" s="92"/>
      <c r="TDT748" s="25"/>
      <c r="TDU748" s="5"/>
      <c r="TDV748" s="92"/>
      <c r="TEC748" s="25"/>
      <c r="TED748" s="5"/>
      <c r="TEE748" s="92"/>
      <c r="TEL748" s="25"/>
      <c r="TEM748" s="5"/>
      <c r="TEN748" s="92"/>
      <c r="TEU748" s="25"/>
      <c r="TEV748" s="5"/>
      <c r="TEW748" s="92"/>
      <c r="TFD748" s="25"/>
      <c r="TFE748" s="5"/>
      <c r="TFF748" s="92"/>
      <c r="TFM748" s="25"/>
      <c r="TFN748" s="5"/>
      <c r="TFO748" s="92"/>
      <c r="TFV748" s="25"/>
      <c r="TFW748" s="5"/>
      <c r="TFX748" s="92"/>
      <c r="TGE748" s="25"/>
      <c r="TGF748" s="5"/>
      <c r="TGG748" s="92"/>
      <c r="TGN748" s="25"/>
      <c r="TGO748" s="5"/>
      <c r="TGP748" s="92"/>
      <c r="TGW748" s="25"/>
      <c r="TGX748" s="5"/>
      <c r="TGY748" s="92"/>
      <c r="THF748" s="25"/>
      <c r="THG748" s="5"/>
      <c r="THH748" s="92"/>
      <c r="THO748" s="25"/>
      <c r="THP748" s="5"/>
      <c r="THQ748" s="92"/>
      <c r="THX748" s="25"/>
      <c r="THY748" s="5"/>
      <c r="THZ748" s="92"/>
      <c r="TIG748" s="25"/>
      <c r="TIH748" s="5"/>
      <c r="TII748" s="92"/>
      <c r="TIP748" s="25"/>
      <c r="TIQ748" s="5"/>
      <c r="TIR748" s="92"/>
      <c r="TIY748" s="25"/>
      <c r="TIZ748" s="5"/>
      <c r="TJA748" s="92"/>
      <c r="TJH748" s="25"/>
      <c r="TJI748" s="5"/>
      <c r="TJJ748" s="92"/>
      <c r="TJQ748" s="25"/>
      <c r="TJR748" s="5"/>
      <c r="TJS748" s="92"/>
      <c r="TJZ748" s="25"/>
      <c r="TKA748" s="5"/>
      <c r="TKB748" s="92"/>
      <c r="TKI748" s="25"/>
      <c r="TKJ748" s="5"/>
      <c r="TKK748" s="92"/>
      <c r="TKR748" s="25"/>
      <c r="TKS748" s="5"/>
      <c r="TKT748" s="92"/>
      <c r="TLA748" s="25"/>
      <c r="TLB748" s="5"/>
      <c r="TLC748" s="92"/>
      <c r="TLJ748" s="25"/>
      <c r="TLK748" s="5"/>
      <c r="TLL748" s="92"/>
      <c r="TLS748" s="25"/>
      <c r="TLT748" s="5"/>
      <c r="TLU748" s="92"/>
      <c r="TMB748" s="25"/>
      <c r="TMC748" s="5"/>
      <c r="TMD748" s="92"/>
      <c r="TMK748" s="25"/>
      <c r="TML748" s="5"/>
      <c r="TMM748" s="92"/>
      <c r="TMT748" s="25"/>
      <c r="TMU748" s="5"/>
      <c r="TMV748" s="92"/>
      <c r="TNC748" s="25"/>
      <c r="TND748" s="5"/>
      <c r="TNE748" s="92"/>
      <c r="TNL748" s="25"/>
      <c r="TNM748" s="5"/>
      <c r="TNN748" s="92"/>
      <c r="TNU748" s="25"/>
      <c r="TNV748" s="5"/>
      <c r="TNW748" s="92"/>
      <c r="TOD748" s="25"/>
      <c r="TOE748" s="5"/>
      <c r="TOF748" s="92"/>
      <c r="TOM748" s="25"/>
      <c r="TON748" s="5"/>
      <c r="TOO748" s="92"/>
      <c r="TOV748" s="25"/>
      <c r="TOW748" s="5"/>
      <c r="TOX748" s="92"/>
      <c r="TPE748" s="25"/>
      <c r="TPF748" s="5"/>
      <c r="TPG748" s="92"/>
      <c r="TPN748" s="25"/>
      <c r="TPO748" s="5"/>
      <c r="TPP748" s="92"/>
      <c r="TPW748" s="25"/>
      <c r="TPX748" s="5"/>
      <c r="TPY748" s="92"/>
      <c r="TQF748" s="25"/>
      <c r="TQG748" s="5"/>
      <c r="TQH748" s="92"/>
      <c r="TQO748" s="25"/>
      <c r="TQP748" s="5"/>
      <c r="TQQ748" s="92"/>
      <c r="TQX748" s="25"/>
      <c r="TQY748" s="5"/>
      <c r="TQZ748" s="92"/>
      <c r="TRG748" s="25"/>
      <c r="TRH748" s="5"/>
      <c r="TRI748" s="92"/>
      <c r="TRP748" s="25"/>
      <c r="TRQ748" s="5"/>
      <c r="TRR748" s="92"/>
      <c r="TRY748" s="25"/>
      <c r="TRZ748" s="5"/>
      <c r="TSA748" s="92"/>
      <c r="TSH748" s="25"/>
      <c r="TSI748" s="5"/>
      <c r="TSJ748" s="92"/>
      <c r="TSQ748" s="25"/>
      <c r="TSR748" s="5"/>
      <c r="TSS748" s="92"/>
      <c r="TSZ748" s="25"/>
      <c r="TTA748" s="5"/>
      <c r="TTB748" s="92"/>
      <c r="TTI748" s="25"/>
      <c r="TTJ748" s="5"/>
      <c r="TTK748" s="92"/>
      <c r="TTR748" s="25"/>
      <c r="TTS748" s="5"/>
      <c r="TTT748" s="92"/>
      <c r="TUA748" s="25"/>
      <c r="TUB748" s="5"/>
      <c r="TUC748" s="92"/>
      <c r="TUJ748" s="25"/>
      <c r="TUK748" s="5"/>
      <c r="TUL748" s="92"/>
      <c r="TUS748" s="25"/>
      <c r="TUT748" s="5"/>
      <c r="TUU748" s="92"/>
      <c r="TVB748" s="25"/>
      <c r="TVC748" s="5"/>
      <c r="TVD748" s="92"/>
      <c r="TVK748" s="25"/>
      <c r="TVL748" s="5"/>
      <c r="TVM748" s="92"/>
      <c r="TVT748" s="25"/>
      <c r="TVU748" s="5"/>
      <c r="TVV748" s="92"/>
      <c r="TWC748" s="25"/>
      <c r="TWD748" s="5"/>
      <c r="TWE748" s="92"/>
      <c r="TWL748" s="25"/>
      <c r="TWM748" s="5"/>
      <c r="TWN748" s="92"/>
      <c r="TWU748" s="25"/>
      <c r="TWV748" s="5"/>
      <c r="TWW748" s="92"/>
      <c r="TXD748" s="25"/>
      <c r="TXE748" s="5"/>
      <c r="TXF748" s="92"/>
      <c r="TXM748" s="25"/>
      <c r="TXN748" s="5"/>
      <c r="TXO748" s="92"/>
      <c r="TXV748" s="25"/>
      <c r="TXW748" s="5"/>
      <c r="TXX748" s="92"/>
      <c r="TYE748" s="25"/>
      <c r="TYF748" s="5"/>
      <c r="TYG748" s="92"/>
      <c r="TYN748" s="25"/>
      <c r="TYO748" s="5"/>
      <c r="TYP748" s="92"/>
      <c r="TYW748" s="25"/>
      <c r="TYX748" s="5"/>
      <c r="TYY748" s="92"/>
      <c r="TZF748" s="25"/>
      <c r="TZG748" s="5"/>
      <c r="TZH748" s="92"/>
      <c r="TZO748" s="25"/>
      <c r="TZP748" s="5"/>
      <c r="TZQ748" s="92"/>
      <c r="TZX748" s="25"/>
      <c r="TZY748" s="5"/>
      <c r="TZZ748" s="92"/>
      <c r="UAG748" s="25"/>
      <c r="UAH748" s="5"/>
      <c r="UAI748" s="92"/>
      <c r="UAP748" s="25"/>
      <c r="UAQ748" s="5"/>
      <c r="UAR748" s="92"/>
      <c r="UAY748" s="25"/>
      <c r="UAZ748" s="5"/>
      <c r="UBA748" s="92"/>
      <c r="UBH748" s="25"/>
      <c r="UBI748" s="5"/>
      <c r="UBJ748" s="92"/>
      <c r="UBQ748" s="25"/>
      <c r="UBR748" s="5"/>
      <c r="UBS748" s="92"/>
      <c r="UBZ748" s="25"/>
      <c r="UCA748" s="5"/>
      <c r="UCB748" s="92"/>
      <c r="UCI748" s="25"/>
      <c r="UCJ748" s="5"/>
      <c r="UCK748" s="92"/>
      <c r="UCR748" s="25"/>
      <c r="UCS748" s="5"/>
      <c r="UCT748" s="92"/>
      <c r="UDA748" s="25"/>
      <c r="UDB748" s="5"/>
      <c r="UDC748" s="92"/>
      <c r="UDJ748" s="25"/>
      <c r="UDK748" s="5"/>
      <c r="UDL748" s="92"/>
      <c r="UDS748" s="25"/>
      <c r="UDT748" s="5"/>
      <c r="UDU748" s="92"/>
      <c r="UEB748" s="25"/>
      <c r="UEC748" s="5"/>
      <c r="UED748" s="92"/>
      <c r="UEK748" s="25"/>
      <c r="UEL748" s="5"/>
      <c r="UEM748" s="92"/>
      <c r="UET748" s="25"/>
      <c r="UEU748" s="5"/>
      <c r="UEV748" s="92"/>
      <c r="UFC748" s="25"/>
      <c r="UFD748" s="5"/>
      <c r="UFE748" s="92"/>
      <c r="UFL748" s="25"/>
      <c r="UFM748" s="5"/>
      <c r="UFN748" s="92"/>
      <c r="UFU748" s="25"/>
      <c r="UFV748" s="5"/>
      <c r="UFW748" s="92"/>
      <c r="UGD748" s="25"/>
      <c r="UGE748" s="5"/>
      <c r="UGF748" s="92"/>
      <c r="UGM748" s="25"/>
      <c r="UGN748" s="5"/>
      <c r="UGO748" s="92"/>
      <c r="UGV748" s="25"/>
      <c r="UGW748" s="5"/>
      <c r="UGX748" s="92"/>
      <c r="UHE748" s="25"/>
      <c r="UHF748" s="5"/>
      <c r="UHG748" s="92"/>
      <c r="UHN748" s="25"/>
      <c r="UHO748" s="5"/>
      <c r="UHP748" s="92"/>
      <c r="UHW748" s="25"/>
      <c r="UHX748" s="5"/>
      <c r="UHY748" s="92"/>
      <c r="UIF748" s="25"/>
      <c r="UIG748" s="5"/>
      <c r="UIH748" s="92"/>
      <c r="UIO748" s="25"/>
      <c r="UIP748" s="5"/>
      <c r="UIQ748" s="92"/>
      <c r="UIX748" s="25"/>
      <c r="UIY748" s="5"/>
      <c r="UIZ748" s="92"/>
      <c r="UJG748" s="25"/>
      <c r="UJH748" s="5"/>
      <c r="UJI748" s="92"/>
      <c r="UJP748" s="25"/>
      <c r="UJQ748" s="5"/>
      <c r="UJR748" s="92"/>
      <c r="UJY748" s="25"/>
      <c r="UJZ748" s="5"/>
      <c r="UKA748" s="92"/>
      <c r="UKH748" s="25"/>
      <c r="UKI748" s="5"/>
      <c r="UKJ748" s="92"/>
      <c r="UKQ748" s="25"/>
      <c r="UKR748" s="5"/>
      <c r="UKS748" s="92"/>
      <c r="UKZ748" s="25"/>
      <c r="ULA748" s="5"/>
      <c r="ULB748" s="92"/>
      <c r="ULI748" s="25"/>
      <c r="ULJ748" s="5"/>
      <c r="ULK748" s="92"/>
      <c r="ULR748" s="25"/>
      <c r="ULS748" s="5"/>
      <c r="ULT748" s="92"/>
      <c r="UMA748" s="25"/>
      <c r="UMB748" s="5"/>
      <c r="UMC748" s="92"/>
      <c r="UMJ748" s="25"/>
      <c r="UMK748" s="5"/>
      <c r="UML748" s="92"/>
      <c r="UMS748" s="25"/>
      <c r="UMT748" s="5"/>
      <c r="UMU748" s="92"/>
      <c r="UNB748" s="25"/>
      <c r="UNC748" s="5"/>
      <c r="UND748" s="92"/>
      <c r="UNK748" s="25"/>
      <c r="UNL748" s="5"/>
      <c r="UNM748" s="92"/>
      <c r="UNT748" s="25"/>
      <c r="UNU748" s="5"/>
      <c r="UNV748" s="92"/>
      <c r="UOC748" s="25"/>
      <c r="UOD748" s="5"/>
      <c r="UOE748" s="92"/>
      <c r="UOL748" s="25"/>
      <c r="UOM748" s="5"/>
      <c r="UON748" s="92"/>
      <c r="UOU748" s="25"/>
      <c r="UOV748" s="5"/>
      <c r="UOW748" s="92"/>
      <c r="UPD748" s="25"/>
      <c r="UPE748" s="5"/>
      <c r="UPF748" s="92"/>
      <c r="UPM748" s="25"/>
      <c r="UPN748" s="5"/>
      <c r="UPO748" s="92"/>
      <c r="UPV748" s="25"/>
      <c r="UPW748" s="5"/>
      <c r="UPX748" s="92"/>
      <c r="UQE748" s="25"/>
      <c r="UQF748" s="5"/>
      <c r="UQG748" s="92"/>
      <c r="UQN748" s="25"/>
      <c r="UQO748" s="5"/>
      <c r="UQP748" s="92"/>
      <c r="UQW748" s="25"/>
      <c r="UQX748" s="5"/>
      <c r="UQY748" s="92"/>
      <c r="URF748" s="25"/>
      <c r="URG748" s="5"/>
      <c r="URH748" s="92"/>
      <c r="URO748" s="25"/>
      <c r="URP748" s="5"/>
      <c r="URQ748" s="92"/>
      <c r="URX748" s="25"/>
      <c r="URY748" s="5"/>
      <c r="URZ748" s="92"/>
      <c r="USG748" s="25"/>
      <c r="USH748" s="5"/>
      <c r="USI748" s="92"/>
      <c r="USP748" s="25"/>
      <c r="USQ748" s="5"/>
      <c r="USR748" s="92"/>
      <c r="USY748" s="25"/>
      <c r="USZ748" s="5"/>
      <c r="UTA748" s="92"/>
      <c r="UTH748" s="25"/>
      <c r="UTI748" s="5"/>
      <c r="UTJ748" s="92"/>
      <c r="UTQ748" s="25"/>
      <c r="UTR748" s="5"/>
      <c r="UTS748" s="92"/>
      <c r="UTZ748" s="25"/>
      <c r="UUA748" s="5"/>
      <c r="UUB748" s="92"/>
      <c r="UUI748" s="25"/>
      <c r="UUJ748" s="5"/>
      <c r="UUK748" s="92"/>
      <c r="UUR748" s="25"/>
      <c r="UUS748" s="5"/>
      <c r="UUT748" s="92"/>
      <c r="UVA748" s="25"/>
      <c r="UVB748" s="5"/>
      <c r="UVC748" s="92"/>
      <c r="UVJ748" s="25"/>
      <c r="UVK748" s="5"/>
      <c r="UVL748" s="92"/>
      <c r="UVS748" s="25"/>
      <c r="UVT748" s="5"/>
      <c r="UVU748" s="92"/>
      <c r="UWB748" s="25"/>
      <c r="UWC748" s="5"/>
      <c r="UWD748" s="92"/>
      <c r="UWK748" s="25"/>
      <c r="UWL748" s="5"/>
      <c r="UWM748" s="92"/>
      <c r="UWT748" s="25"/>
      <c r="UWU748" s="5"/>
      <c r="UWV748" s="92"/>
      <c r="UXC748" s="25"/>
      <c r="UXD748" s="5"/>
      <c r="UXE748" s="92"/>
      <c r="UXL748" s="25"/>
      <c r="UXM748" s="5"/>
      <c r="UXN748" s="92"/>
      <c r="UXU748" s="25"/>
      <c r="UXV748" s="5"/>
      <c r="UXW748" s="92"/>
      <c r="UYD748" s="25"/>
      <c r="UYE748" s="5"/>
      <c r="UYF748" s="92"/>
      <c r="UYM748" s="25"/>
      <c r="UYN748" s="5"/>
      <c r="UYO748" s="92"/>
      <c r="UYV748" s="25"/>
      <c r="UYW748" s="5"/>
      <c r="UYX748" s="92"/>
      <c r="UZE748" s="25"/>
      <c r="UZF748" s="5"/>
      <c r="UZG748" s="92"/>
      <c r="UZN748" s="25"/>
      <c r="UZO748" s="5"/>
      <c r="UZP748" s="92"/>
      <c r="UZW748" s="25"/>
      <c r="UZX748" s="5"/>
      <c r="UZY748" s="92"/>
      <c r="VAF748" s="25"/>
      <c r="VAG748" s="5"/>
      <c r="VAH748" s="92"/>
      <c r="VAO748" s="25"/>
      <c r="VAP748" s="5"/>
      <c r="VAQ748" s="92"/>
      <c r="VAX748" s="25"/>
      <c r="VAY748" s="5"/>
      <c r="VAZ748" s="92"/>
      <c r="VBG748" s="25"/>
      <c r="VBH748" s="5"/>
      <c r="VBI748" s="92"/>
      <c r="VBP748" s="25"/>
      <c r="VBQ748" s="5"/>
      <c r="VBR748" s="92"/>
      <c r="VBY748" s="25"/>
      <c r="VBZ748" s="5"/>
      <c r="VCA748" s="92"/>
      <c r="VCH748" s="25"/>
      <c r="VCI748" s="5"/>
      <c r="VCJ748" s="92"/>
      <c r="VCQ748" s="25"/>
      <c r="VCR748" s="5"/>
      <c r="VCS748" s="92"/>
      <c r="VCZ748" s="25"/>
      <c r="VDA748" s="5"/>
      <c r="VDB748" s="92"/>
      <c r="VDI748" s="25"/>
      <c r="VDJ748" s="5"/>
      <c r="VDK748" s="92"/>
      <c r="VDR748" s="25"/>
      <c r="VDS748" s="5"/>
      <c r="VDT748" s="92"/>
      <c r="VEA748" s="25"/>
      <c r="VEB748" s="5"/>
      <c r="VEC748" s="92"/>
      <c r="VEJ748" s="25"/>
      <c r="VEK748" s="5"/>
      <c r="VEL748" s="92"/>
      <c r="VES748" s="25"/>
      <c r="VET748" s="5"/>
      <c r="VEU748" s="92"/>
      <c r="VFB748" s="25"/>
      <c r="VFC748" s="5"/>
      <c r="VFD748" s="92"/>
      <c r="VFK748" s="25"/>
      <c r="VFL748" s="5"/>
      <c r="VFM748" s="92"/>
      <c r="VFT748" s="25"/>
      <c r="VFU748" s="5"/>
      <c r="VFV748" s="92"/>
      <c r="VGC748" s="25"/>
      <c r="VGD748" s="5"/>
      <c r="VGE748" s="92"/>
      <c r="VGL748" s="25"/>
      <c r="VGM748" s="5"/>
      <c r="VGN748" s="92"/>
      <c r="VGU748" s="25"/>
      <c r="VGV748" s="5"/>
      <c r="VGW748" s="92"/>
      <c r="VHD748" s="25"/>
      <c r="VHE748" s="5"/>
      <c r="VHF748" s="92"/>
      <c r="VHM748" s="25"/>
      <c r="VHN748" s="5"/>
      <c r="VHO748" s="92"/>
      <c r="VHV748" s="25"/>
      <c r="VHW748" s="5"/>
      <c r="VHX748" s="92"/>
      <c r="VIE748" s="25"/>
      <c r="VIF748" s="5"/>
      <c r="VIG748" s="92"/>
      <c r="VIN748" s="25"/>
      <c r="VIO748" s="5"/>
      <c r="VIP748" s="92"/>
      <c r="VIW748" s="25"/>
      <c r="VIX748" s="5"/>
      <c r="VIY748" s="92"/>
      <c r="VJF748" s="25"/>
      <c r="VJG748" s="5"/>
      <c r="VJH748" s="92"/>
      <c r="VJO748" s="25"/>
      <c r="VJP748" s="5"/>
      <c r="VJQ748" s="92"/>
      <c r="VJX748" s="25"/>
      <c r="VJY748" s="5"/>
      <c r="VJZ748" s="92"/>
      <c r="VKG748" s="25"/>
      <c r="VKH748" s="5"/>
      <c r="VKI748" s="92"/>
      <c r="VKP748" s="25"/>
      <c r="VKQ748" s="5"/>
      <c r="VKR748" s="92"/>
      <c r="VKY748" s="25"/>
      <c r="VKZ748" s="5"/>
      <c r="VLA748" s="92"/>
      <c r="VLH748" s="25"/>
      <c r="VLI748" s="5"/>
      <c r="VLJ748" s="92"/>
      <c r="VLQ748" s="25"/>
      <c r="VLR748" s="5"/>
      <c r="VLS748" s="92"/>
      <c r="VLZ748" s="25"/>
      <c r="VMA748" s="5"/>
      <c r="VMB748" s="92"/>
      <c r="VMI748" s="25"/>
      <c r="VMJ748" s="5"/>
      <c r="VMK748" s="92"/>
      <c r="VMR748" s="25"/>
      <c r="VMS748" s="5"/>
      <c r="VMT748" s="92"/>
      <c r="VNA748" s="25"/>
      <c r="VNB748" s="5"/>
      <c r="VNC748" s="92"/>
      <c r="VNJ748" s="25"/>
      <c r="VNK748" s="5"/>
      <c r="VNL748" s="92"/>
      <c r="VNS748" s="25"/>
      <c r="VNT748" s="5"/>
      <c r="VNU748" s="92"/>
      <c r="VOB748" s="25"/>
      <c r="VOC748" s="5"/>
      <c r="VOD748" s="92"/>
      <c r="VOK748" s="25"/>
      <c r="VOL748" s="5"/>
      <c r="VOM748" s="92"/>
      <c r="VOT748" s="25"/>
      <c r="VOU748" s="5"/>
      <c r="VOV748" s="92"/>
      <c r="VPC748" s="25"/>
      <c r="VPD748" s="5"/>
      <c r="VPE748" s="92"/>
      <c r="VPL748" s="25"/>
      <c r="VPM748" s="5"/>
      <c r="VPN748" s="92"/>
      <c r="VPU748" s="25"/>
      <c r="VPV748" s="5"/>
      <c r="VPW748" s="92"/>
      <c r="VQD748" s="25"/>
      <c r="VQE748" s="5"/>
      <c r="VQF748" s="92"/>
      <c r="VQM748" s="25"/>
      <c r="VQN748" s="5"/>
      <c r="VQO748" s="92"/>
      <c r="VQV748" s="25"/>
      <c r="VQW748" s="5"/>
      <c r="VQX748" s="92"/>
      <c r="VRE748" s="25"/>
      <c r="VRF748" s="5"/>
      <c r="VRG748" s="92"/>
      <c r="VRN748" s="25"/>
      <c r="VRO748" s="5"/>
      <c r="VRP748" s="92"/>
      <c r="VRW748" s="25"/>
      <c r="VRX748" s="5"/>
      <c r="VRY748" s="92"/>
      <c r="VSF748" s="25"/>
      <c r="VSG748" s="5"/>
      <c r="VSH748" s="92"/>
      <c r="VSO748" s="25"/>
      <c r="VSP748" s="5"/>
      <c r="VSQ748" s="92"/>
      <c r="VSX748" s="25"/>
      <c r="VSY748" s="5"/>
      <c r="VSZ748" s="92"/>
      <c r="VTG748" s="25"/>
      <c r="VTH748" s="5"/>
      <c r="VTI748" s="92"/>
      <c r="VTP748" s="25"/>
      <c r="VTQ748" s="5"/>
      <c r="VTR748" s="92"/>
      <c r="VTY748" s="25"/>
      <c r="VTZ748" s="5"/>
      <c r="VUA748" s="92"/>
      <c r="VUH748" s="25"/>
      <c r="VUI748" s="5"/>
      <c r="VUJ748" s="92"/>
      <c r="VUQ748" s="25"/>
      <c r="VUR748" s="5"/>
      <c r="VUS748" s="92"/>
      <c r="VUZ748" s="25"/>
      <c r="VVA748" s="5"/>
      <c r="VVB748" s="92"/>
      <c r="VVI748" s="25"/>
      <c r="VVJ748" s="5"/>
      <c r="VVK748" s="92"/>
      <c r="VVR748" s="25"/>
      <c r="VVS748" s="5"/>
      <c r="VVT748" s="92"/>
      <c r="VWA748" s="25"/>
      <c r="VWB748" s="5"/>
      <c r="VWC748" s="92"/>
      <c r="VWJ748" s="25"/>
      <c r="VWK748" s="5"/>
      <c r="VWL748" s="92"/>
      <c r="VWS748" s="25"/>
      <c r="VWT748" s="5"/>
      <c r="VWU748" s="92"/>
      <c r="VXB748" s="25"/>
      <c r="VXC748" s="5"/>
      <c r="VXD748" s="92"/>
      <c r="VXK748" s="25"/>
      <c r="VXL748" s="5"/>
      <c r="VXM748" s="92"/>
      <c r="VXT748" s="25"/>
      <c r="VXU748" s="5"/>
      <c r="VXV748" s="92"/>
      <c r="VYC748" s="25"/>
      <c r="VYD748" s="5"/>
      <c r="VYE748" s="92"/>
      <c r="VYL748" s="25"/>
      <c r="VYM748" s="5"/>
      <c r="VYN748" s="92"/>
      <c r="VYU748" s="25"/>
      <c r="VYV748" s="5"/>
      <c r="VYW748" s="92"/>
      <c r="VZD748" s="25"/>
      <c r="VZE748" s="5"/>
      <c r="VZF748" s="92"/>
      <c r="VZM748" s="25"/>
      <c r="VZN748" s="5"/>
      <c r="VZO748" s="92"/>
      <c r="VZV748" s="25"/>
      <c r="VZW748" s="5"/>
      <c r="VZX748" s="92"/>
      <c r="WAE748" s="25"/>
      <c r="WAF748" s="5"/>
      <c r="WAG748" s="92"/>
      <c r="WAN748" s="25"/>
      <c r="WAO748" s="5"/>
      <c r="WAP748" s="92"/>
      <c r="WAW748" s="25"/>
      <c r="WAX748" s="5"/>
      <c r="WAY748" s="92"/>
      <c r="WBF748" s="25"/>
      <c r="WBG748" s="5"/>
      <c r="WBH748" s="92"/>
      <c r="WBO748" s="25"/>
      <c r="WBP748" s="5"/>
      <c r="WBQ748" s="92"/>
      <c r="WBX748" s="25"/>
      <c r="WBY748" s="5"/>
      <c r="WBZ748" s="92"/>
      <c r="WCG748" s="25"/>
      <c r="WCH748" s="5"/>
      <c r="WCI748" s="92"/>
      <c r="WCP748" s="25"/>
      <c r="WCQ748" s="5"/>
      <c r="WCR748" s="92"/>
      <c r="WCY748" s="25"/>
      <c r="WCZ748" s="5"/>
      <c r="WDA748" s="92"/>
      <c r="WDH748" s="25"/>
      <c r="WDI748" s="5"/>
      <c r="WDJ748" s="92"/>
      <c r="WDQ748" s="25"/>
      <c r="WDR748" s="5"/>
      <c r="WDS748" s="92"/>
      <c r="WDZ748" s="25"/>
      <c r="WEA748" s="5"/>
      <c r="WEB748" s="92"/>
      <c r="WEI748" s="25"/>
      <c r="WEJ748" s="5"/>
      <c r="WEK748" s="92"/>
      <c r="WER748" s="25"/>
      <c r="WES748" s="5"/>
      <c r="WET748" s="92"/>
      <c r="WFA748" s="25"/>
      <c r="WFB748" s="5"/>
      <c r="WFC748" s="92"/>
      <c r="WFJ748" s="25"/>
      <c r="WFK748" s="5"/>
      <c r="WFL748" s="92"/>
      <c r="WFS748" s="25"/>
      <c r="WFT748" s="5"/>
      <c r="WFU748" s="92"/>
      <c r="WGB748" s="25"/>
      <c r="WGC748" s="5"/>
      <c r="WGD748" s="92"/>
      <c r="WGK748" s="25"/>
      <c r="WGL748" s="5"/>
      <c r="WGM748" s="92"/>
      <c r="WGT748" s="25"/>
      <c r="WGU748" s="5"/>
      <c r="WGV748" s="92"/>
      <c r="WHC748" s="25"/>
      <c r="WHD748" s="5"/>
      <c r="WHE748" s="92"/>
      <c r="WHL748" s="25"/>
      <c r="WHM748" s="5"/>
      <c r="WHN748" s="92"/>
      <c r="WHU748" s="25"/>
      <c r="WHV748" s="5"/>
      <c r="WHW748" s="92"/>
      <c r="WID748" s="25"/>
      <c r="WIE748" s="5"/>
      <c r="WIF748" s="92"/>
      <c r="WIM748" s="25"/>
      <c r="WIN748" s="5"/>
      <c r="WIO748" s="92"/>
      <c r="WIV748" s="25"/>
      <c r="WIW748" s="5"/>
      <c r="WIX748" s="92"/>
      <c r="WJE748" s="25"/>
      <c r="WJF748" s="5"/>
      <c r="WJG748" s="92"/>
      <c r="WJN748" s="25"/>
      <c r="WJO748" s="5"/>
      <c r="WJP748" s="92"/>
      <c r="WJW748" s="25"/>
      <c r="WJX748" s="5"/>
      <c r="WJY748" s="92"/>
      <c r="WKF748" s="25"/>
      <c r="WKG748" s="5"/>
      <c r="WKH748" s="92"/>
      <c r="WKO748" s="25"/>
      <c r="WKP748" s="5"/>
      <c r="WKQ748" s="92"/>
      <c r="WKX748" s="25"/>
      <c r="WKY748" s="5"/>
      <c r="WKZ748" s="92"/>
      <c r="WLG748" s="25"/>
      <c r="WLH748" s="5"/>
      <c r="WLI748" s="92"/>
      <c r="WLP748" s="25"/>
      <c r="WLQ748" s="5"/>
      <c r="WLR748" s="92"/>
      <c r="WLY748" s="25"/>
      <c r="WLZ748" s="5"/>
      <c r="WMA748" s="92"/>
      <c r="WMH748" s="25"/>
      <c r="WMI748" s="5"/>
      <c r="WMJ748" s="92"/>
      <c r="WMQ748" s="25"/>
      <c r="WMR748" s="5"/>
      <c r="WMS748" s="92"/>
      <c r="WMZ748" s="25"/>
      <c r="WNA748" s="5"/>
      <c r="WNB748" s="92"/>
      <c r="WNI748" s="25"/>
      <c r="WNJ748" s="5"/>
      <c r="WNK748" s="92"/>
      <c r="WNR748" s="25"/>
      <c r="WNS748" s="5"/>
      <c r="WNT748" s="92"/>
      <c r="WOA748" s="25"/>
      <c r="WOB748" s="5"/>
      <c r="WOC748" s="92"/>
      <c r="WOJ748" s="25"/>
      <c r="WOK748" s="5"/>
      <c r="WOL748" s="92"/>
      <c r="WOS748" s="25"/>
      <c r="WOT748" s="5"/>
      <c r="WOU748" s="92"/>
      <c r="WPB748" s="25"/>
      <c r="WPC748" s="5"/>
      <c r="WPD748" s="92"/>
      <c r="WPK748" s="25"/>
      <c r="WPL748" s="5"/>
      <c r="WPM748" s="92"/>
      <c r="WPT748" s="25"/>
      <c r="WPU748" s="5"/>
      <c r="WPV748" s="92"/>
      <c r="WQC748" s="25"/>
      <c r="WQD748" s="5"/>
      <c r="WQE748" s="92"/>
      <c r="WQL748" s="25"/>
      <c r="WQM748" s="5"/>
      <c r="WQN748" s="92"/>
      <c r="WQU748" s="25"/>
      <c r="WQV748" s="5"/>
      <c r="WQW748" s="92"/>
      <c r="WRD748" s="25"/>
      <c r="WRE748" s="5"/>
      <c r="WRF748" s="92"/>
      <c r="WRM748" s="25"/>
      <c r="WRN748" s="5"/>
      <c r="WRO748" s="92"/>
      <c r="WRV748" s="25"/>
      <c r="WRW748" s="5"/>
      <c r="WRX748" s="92"/>
      <c r="WSE748" s="25"/>
      <c r="WSF748" s="5"/>
      <c r="WSG748" s="92"/>
      <c r="WSN748" s="25"/>
      <c r="WSO748" s="5"/>
      <c r="WSP748" s="92"/>
      <c r="WSW748" s="25"/>
      <c r="WSX748" s="5"/>
      <c r="WSY748" s="92"/>
      <c r="WTF748" s="25"/>
      <c r="WTG748" s="5"/>
      <c r="WTH748" s="92"/>
      <c r="WTO748" s="25"/>
      <c r="WTP748" s="5"/>
      <c r="WTQ748" s="92"/>
      <c r="WTX748" s="25"/>
      <c r="WTY748" s="5"/>
      <c r="WTZ748" s="92"/>
      <c r="WUG748" s="25"/>
      <c r="WUH748" s="5"/>
      <c r="WUI748" s="92"/>
      <c r="WUP748" s="25"/>
      <c r="WUQ748" s="5"/>
      <c r="WUR748" s="92"/>
      <c r="WUY748" s="25"/>
      <c r="WUZ748" s="5"/>
      <c r="WVA748" s="92"/>
      <c r="WVH748" s="25"/>
      <c r="WVI748" s="5"/>
      <c r="WVJ748" s="92"/>
      <c r="WVQ748" s="25"/>
      <c r="WVR748" s="5"/>
      <c r="WVS748" s="92"/>
      <c r="WVZ748" s="25"/>
      <c r="WWA748" s="5"/>
      <c r="WWB748" s="92"/>
      <c r="WWI748" s="25"/>
      <c r="WWJ748" s="5"/>
      <c r="WWK748" s="92"/>
      <c r="WWR748" s="25"/>
      <c r="WWS748" s="5"/>
      <c r="WWT748" s="92"/>
      <c r="WXA748" s="25"/>
      <c r="WXB748" s="5"/>
      <c r="WXC748" s="92"/>
      <c r="WXJ748" s="25"/>
      <c r="WXK748" s="5"/>
      <c r="WXL748" s="92"/>
      <c r="WXS748" s="25"/>
      <c r="WXT748" s="5"/>
      <c r="WXU748" s="92"/>
      <c r="WYB748" s="25"/>
      <c r="WYC748" s="5"/>
      <c r="WYD748" s="92"/>
      <c r="WYK748" s="25"/>
      <c r="WYL748" s="5"/>
      <c r="WYM748" s="92"/>
      <c r="WYT748" s="25"/>
      <c r="WYU748" s="5"/>
      <c r="WYV748" s="92"/>
      <c r="WZC748" s="25"/>
      <c r="WZD748" s="5"/>
      <c r="WZE748" s="92"/>
      <c r="WZL748" s="25"/>
      <c r="WZM748" s="5"/>
      <c r="WZN748" s="92"/>
      <c r="WZU748" s="25"/>
      <c r="WZV748" s="5"/>
      <c r="WZW748" s="92"/>
      <c r="XAD748" s="25"/>
      <c r="XAE748" s="5"/>
      <c r="XAF748" s="92"/>
      <c r="XAM748" s="25"/>
      <c r="XAN748" s="5"/>
      <c r="XAO748" s="92"/>
      <c r="XAV748" s="25"/>
      <c r="XAW748" s="5"/>
      <c r="XAX748" s="92"/>
      <c r="XBE748" s="25"/>
      <c r="XBF748" s="5"/>
      <c r="XBG748" s="92"/>
      <c r="XBN748" s="25"/>
      <c r="XBO748" s="5"/>
      <c r="XBP748" s="92"/>
      <c r="XBW748" s="25"/>
      <c r="XBX748" s="5"/>
      <c r="XBY748" s="92"/>
      <c r="XCF748" s="25"/>
      <c r="XCG748" s="5"/>
      <c r="XCH748" s="92"/>
      <c r="XCO748" s="25"/>
      <c r="XCP748" s="5"/>
      <c r="XCQ748" s="92"/>
      <c r="XCX748" s="25"/>
      <c r="XCY748" s="5"/>
      <c r="XCZ748" s="92"/>
      <c r="XDG748" s="25"/>
      <c r="XDH748" s="5"/>
      <c r="XDI748" s="92"/>
      <c r="XDP748" s="25"/>
      <c r="XDQ748" s="5"/>
      <c r="XDR748" s="92"/>
      <c r="XDY748" s="25"/>
      <c r="XDZ748" s="5"/>
      <c r="XEA748" s="92"/>
      <c r="XEH748" s="25"/>
      <c r="XEI748" s="5"/>
      <c r="XEJ748" s="92"/>
      <c r="XEQ748" s="25"/>
      <c r="XER748" s="5"/>
      <c r="XES748" s="92"/>
      <c r="XEZ748" s="25"/>
      <c r="XFA748" s="5"/>
      <c r="XFB748" s="92"/>
    </row>
    <row r="749" spans="1:1019 1026:2045 2052:3071 3078:5114 5121:6140 6147:7166 7173:8192 8199:10235 10242:11261 11268:12287 12294:14330 14337:15356 15363:16382" s="93" customFormat="1" ht="14.25" customHeight="1" x14ac:dyDescent="0.2">
      <c r="A749" s="181">
        <v>12</v>
      </c>
      <c r="B749" s="112" t="s">
        <v>2690</v>
      </c>
      <c r="C749" s="413">
        <f t="shared" si="904"/>
        <v>46086</v>
      </c>
      <c r="D749" s="124">
        <f>7+D748</f>
        <v>46093</v>
      </c>
      <c r="E749" s="124">
        <f t="shared" ref="E749" si="905">+D749+24</f>
        <v>46117</v>
      </c>
      <c r="F749" s="124">
        <f t="shared" ref="F749" si="906">+D749+29</f>
        <v>46122</v>
      </c>
      <c r="G749" s="124">
        <f t="shared" ref="G749" si="907">+D749+35</f>
        <v>46128</v>
      </c>
      <c r="H749" s="124">
        <f t="shared" ref="H749" si="908">+D749+39</f>
        <v>46132</v>
      </c>
      <c r="I749" s="124">
        <f t="shared" ref="I749" si="909">D749+55</f>
        <v>46148</v>
      </c>
      <c r="J749" s="5"/>
      <c r="K749" s="92"/>
      <c r="R749" s="25"/>
      <c r="S749" s="5"/>
      <c r="T749" s="92"/>
      <c r="AA749" s="25"/>
      <c r="AB749" s="5"/>
      <c r="AC749" s="92"/>
      <c r="AJ749" s="25"/>
      <c r="AK749" s="5"/>
      <c r="AL749" s="92"/>
      <c r="AS749" s="25"/>
      <c r="AT749" s="5"/>
      <c r="AU749" s="92"/>
      <c r="BB749" s="25"/>
      <c r="BC749" s="5"/>
      <c r="BD749" s="92"/>
      <c r="BK749" s="25"/>
      <c r="BL749" s="5"/>
      <c r="BM749" s="92"/>
      <c r="BT749" s="25"/>
      <c r="BU749" s="5"/>
      <c r="BV749" s="92"/>
      <c r="CC749" s="25"/>
      <c r="CD749" s="5"/>
      <c r="CE749" s="92"/>
      <c r="CL749" s="25"/>
      <c r="CM749" s="5"/>
      <c r="CN749" s="92"/>
      <c r="CU749" s="25"/>
      <c r="CV749" s="5"/>
      <c r="CW749" s="92"/>
      <c r="DD749" s="25"/>
      <c r="DE749" s="5"/>
      <c r="DF749" s="92"/>
      <c r="DM749" s="25"/>
      <c r="DN749" s="5"/>
      <c r="DO749" s="92"/>
      <c r="DV749" s="25"/>
      <c r="DW749" s="5"/>
      <c r="DX749" s="92"/>
      <c r="EE749" s="25"/>
      <c r="EF749" s="5"/>
      <c r="EG749" s="92"/>
      <c r="EN749" s="25"/>
      <c r="EO749" s="5"/>
      <c r="EP749" s="92"/>
      <c r="EW749" s="25"/>
      <c r="EX749" s="5"/>
      <c r="EY749" s="92"/>
      <c r="FF749" s="25"/>
      <c r="FG749" s="5"/>
      <c r="FH749" s="92"/>
      <c r="FO749" s="25"/>
      <c r="FP749" s="5"/>
      <c r="FQ749" s="92"/>
      <c r="FX749" s="25"/>
      <c r="FY749" s="5"/>
      <c r="FZ749" s="92"/>
      <c r="GG749" s="25"/>
      <c r="GH749" s="5"/>
      <c r="GI749" s="92"/>
      <c r="GP749" s="25"/>
      <c r="GQ749" s="5"/>
      <c r="GR749" s="92"/>
      <c r="GY749" s="25"/>
      <c r="GZ749" s="5"/>
      <c r="HA749" s="92"/>
      <c r="HH749" s="25"/>
      <c r="HI749" s="5"/>
      <c r="HJ749" s="92"/>
      <c r="HQ749" s="25"/>
      <c r="HR749" s="5"/>
      <c r="HS749" s="92"/>
      <c r="HZ749" s="25"/>
      <c r="IA749" s="5"/>
      <c r="IB749" s="92"/>
      <c r="II749" s="25"/>
      <c r="IJ749" s="5"/>
      <c r="IK749" s="92"/>
      <c r="IR749" s="25"/>
      <c r="IS749" s="5"/>
      <c r="IT749" s="92"/>
      <c r="JA749" s="25"/>
      <c r="JB749" s="5"/>
      <c r="JC749" s="92"/>
      <c r="JJ749" s="25"/>
      <c r="JK749" s="5"/>
      <c r="JL749" s="92"/>
      <c r="JS749" s="25"/>
      <c r="JT749" s="5"/>
      <c r="JU749" s="92"/>
      <c r="KB749" s="25"/>
      <c r="KC749" s="5"/>
      <c r="KD749" s="92"/>
      <c r="KK749" s="25"/>
      <c r="KL749" s="5"/>
      <c r="KM749" s="92"/>
      <c r="KT749" s="25"/>
      <c r="KU749" s="5"/>
      <c r="KV749" s="92"/>
      <c r="LC749" s="25"/>
      <c r="LD749" s="5"/>
      <c r="LE749" s="92"/>
      <c r="LL749" s="25"/>
      <c r="LM749" s="5"/>
      <c r="LN749" s="92"/>
      <c r="LU749" s="25"/>
      <c r="LV749" s="5"/>
      <c r="LW749" s="92"/>
      <c r="MD749" s="25"/>
      <c r="ME749" s="5"/>
      <c r="MF749" s="92"/>
      <c r="MM749" s="25"/>
      <c r="MN749" s="5"/>
      <c r="MO749" s="92"/>
      <c r="MV749" s="25"/>
      <c r="MW749" s="5"/>
      <c r="MX749" s="92"/>
      <c r="NE749" s="25"/>
      <c r="NF749" s="5"/>
      <c r="NG749" s="92"/>
      <c r="NN749" s="25"/>
      <c r="NO749" s="5"/>
      <c r="NP749" s="92"/>
      <c r="NW749" s="25"/>
      <c r="NX749" s="5"/>
      <c r="NY749" s="92"/>
      <c r="OF749" s="25"/>
      <c r="OG749" s="5"/>
      <c r="OH749" s="92"/>
      <c r="OO749" s="25"/>
      <c r="OP749" s="5"/>
      <c r="OQ749" s="92"/>
      <c r="OX749" s="25"/>
      <c r="OY749" s="5"/>
      <c r="OZ749" s="92"/>
      <c r="PG749" s="25"/>
      <c r="PH749" s="5"/>
      <c r="PI749" s="92"/>
      <c r="PP749" s="25"/>
      <c r="PQ749" s="5"/>
      <c r="PR749" s="92"/>
      <c r="PY749" s="25"/>
      <c r="PZ749" s="5"/>
      <c r="QA749" s="92"/>
      <c r="QH749" s="25"/>
      <c r="QI749" s="5"/>
      <c r="QJ749" s="92"/>
      <c r="QQ749" s="25"/>
      <c r="QR749" s="5"/>
      <c r="QS749" s="92"/>
      <c r="QZ749" s="25"/>
      <c r="RA749" s="5"/>
      <c r="RB749" s="92"/>
      <c r="RI749" s="25"/>
      <c r="RJ749" s="5"/>
      <c r="RK749" s="92"/>
      <c r="RR749" s="25"/>
      <c r="RS749" s="5"/>
      <c r="RT749" s="92"/>
      <c r="SA749" s="25"/>
      <c r="SB749" s="5"/>
      <c r="SC749" s="92"/>
      <c r="SJ749" s="25"/>
      <c r="SK749" s="5"/>
      <c r="SL749" s="92"/>
      <c r="SS749" s="25"/>
      <c r="ST749" s="5"/>
      <c r="SU749" s="92"/>
      <c r="TB749" s="25"/>
      <c r="TC749" s="5"/>
      <c r="TD749" s="92"/>
      <c r="TK749" s="25"/>
      <c r="TL749" s="5"/>
      <c r="TM749" s="92"/>
      <c r="TT749" s="25"/>
      <c r="TU749" s="5"/>
      <c r="TV749" s="92"/>
      <c r="UC749" s="25"/>
      <c r="UD749" s="5"/>
      <c r="UE749" s="92"/>
      <c r="UL749" s="25"/>
      <c r="UM749" s="5"/>
      <c r="UN749" s="92"/>
      <c r="UU749" s="25"/>
      <c r="UV749" s="5"/>
      <c r="UW749" s="92"/>
      <c r="VD749" s="25"/>
      <c r="VE749" s="5"/>
      <c r="VF749" s="92"/>
      <c r="VM749" s="25"/>
      <c r="VN749" s="5"/>
      <c r="VO749" s="92"/>
      <c r="VV749" s="25"/>
      <c r="VW749" s="5"/>
      <c r="VX749" s="92"/>
      <c r="WE749" s="25"/>
      <c r="WF749" s="5"/>
      <c r="WG749" s="92"/>
      <c r="WN749" s="25"/>
      <c r="WO749" s="5"/>
      <c r="WP749" s="92"/>
      <c r="WW749" s="25"/>
      <c r="WX749" s="5"/>
      <c r="WY749" s="92"/>
      <c r="XF749" s="25"/>
      <c r="XG749" s="5"/>
      <c r="XH749" s="92"/>
      <c r="XO749" s="25"/>
      <c r="XP749" s="5"/>
      <c r="XQ749" s="92"/>
      <c r="XX749" s="25"/>
      <c r="XY749" s="5"/>
      <c r="XZ749" s="92"/>
      <c r="YG749" s="25"/>
      <c r="YH749" s="5"/>
      <c r="YI749" s="92"/>
      <c r="YP749" s="25"/>
      <c r="YQ749" s="5"/>
      <c r="YR749" s="92"/>
      <c r="YY749" s="25"/>
      <c r="YZ749" s="5"/>
      <c r="ZA749" s="92"/>
      <c r="ZH749" s="25"/>
      <c r="ZI749" s="5"/>
      <c r="ZJ749" s="92"/>
      <c r="ZQ749" s="25"/>
      <c r="ZR749" s="5"/>
      <c r="ZS749" s="92"/>
      <c r="ZZ749" s="25"/>
      <c r="AAA749" s="5"/>
      <c r="AAB749" s="92"/>
      <c r="AAI749" s="25"/>
      <c r="AAJ749" s="5"/>
      <c r="AAK749" s="92"/>
      <c r="AAR749" s="25"/>
      <c r="AAS749" s="5"/>
      <c r="AAT749" s="92"/>
      <c r="ABA749" s="25"/>
      <c r="ABB749" s="5"/>
      <c r="ABC749" s="92"/>
      <c r="ABJ749" s="25"/>
      <c r="ABK749" s="5"/>
      <c r="ABL749" s="92"/>
      <c r="ABS749" s="25"/>
      <c r="ABT749" s="5"/>
      <c r="ABU749" s="92"/>
      <c r="ACB749" s="25"/>
      <c r="ACC749" s="5"/>
      <c r="ACD749" s="92"/>
      <c r="ACK749" s="25"/>
      <c r="ACL749" s="5"/>
      <c r="ACM749" s="92"/>
      <c r="ACT749" s="25"/>
      <c r="ACU749" s="5"/>
      <c r="ACV749" s="92"/>
      <c r="ADC749" s="25"/>
      <c r="ADD749" s="5"/>
      <c r="ADE749" s="92"/>
      <c r="ADL749" s="25"/>
      <c r="ADM749" s="5"/>
      <c r="ADN749" s="92"/>
      <c r="ADU749" s="25"/>
      <c r="ADV749" s="5"/>
      <c r="ADW749" s="92"/>
      <c r="AED749" s="25"/>
      <c r="AEE749" s="5"/>
      <c r="AEF749" s="92"/>
      <c r="AEM749" s="25"/>
      <c r="AEN749" s="5"/>
      <c r="AEO749" s="92"/>
      <c r="AEV749" s="25"/>
      <c r="AEW749" s="5"/>
      <c r="AEX749" s="92"/>
      <c r="AFE749" s="25"/>
      <c r="AFF749" s="5"/>
      <c r="AFG749" s="92"/>
      <c r="AFN749" s="25"/>
      <c r="AFO749" s="5"/>
      <c r="AFP749" s="92"/>
      <c r="AFW749" s="25"/>
      <c r="AFX749" s="5"/>
      <c r="AFY749" s="92"/>
      <c r="AGF749" s="25"/>
      <c r="AGG749" s="5"/>
      <c r="AGH749" s="92"/>
      <c r="AGO749" s="25"/>
      <c r="AGP749" s="5"/>
      <c r="AGQ749" s="92"/>
      <c r="AGX749" s="25"/>
      <c r="AGY749" s="5"/>
      <c r="AGZ749" s="92"/>
      <c r="AHG749" s="25"/>
      <c r="AHH749" s="5"/>
      <c r="AHI749" s="92"/>
      <c r="AHP749" s="25"/>
      <c r="AHQ749" s="5"/>
      <c r="AHR749" s="92"/>
      <c r="AHY749" s="25"/>
      <c r="AHZ749" s="5"/>
      <c r="AIA749" s="92"/>
      <c r="AIH749" s="25"/>
      <c r="AII749" s="5"/>
      <c r="AIJ749" s="92"/>
      <c r="AIQ749" s="25"/>
      <c r="AIR749" s="5"/>
      <c r="AIS749" s="92"/>
      <c r="AIZ749" s="25"/>
      <c r="AJA749" s="5"/>
      <c r="AJB749" s="92"/>
      <c r="AJI749" s="25"/>
      <c r="AJJ749" s="5"/>
      <c r="AJK749" s="92"/>
      <c r="AJR749" s="25"/>
      <c r="AJS749" s="5"/>
      <c r="AJT749" s="92"/>
      <c r="AKA749" s="25"/>
      <c r="AKB749" s="5"/>
      <c r="AKC749" s="92"/>
      <c r="AKJ749" s="25"/>
      <c r="AKK749" s="5"/>
      <c r="AKL749" s="92"/>
      <c r="AKS749" s="25"/>
      <c r="AKT749" s="5"/>
      <c r="AKU749" s="92"/>
      <c r="ALB749" s="25"/>
      <c r="ALC749" s="5"/>
      <c r="ALD749" s="92"/>
      <c r="ALK749" s="25"/>
      <c r="ALL749" s="5"/>
      <c r="ALM749" s="92"/>
      <c r="ALT749" s="25"/>
      <c r="ALU749" s="5"/>
      <c r="ALV749" s="92"/>
      <c r="AMC749" s="25"/>
      <c r="AMD749" s="5"/>
      <c r="AME749" s="92"/>
      <c r="AML749" s="25"/>
      <c r="AMM749" s="5"/>
      <c r="AMN749" s="92"/>
      <c r="AMU749" s="25"/>
      <c r="AMV749" s="5"/>
      <c r="AMW749" s="92"/>
      <c r="AND749" s="25"/>
      <c r="ANE749" s="5"/>
      <c r="ANF749" s="92"/>
      <c r="ANM749" s="25"/>
      <c r="ANN749" s="5"/>
      <c r="ANO749" s="92"/>
      <c r="ANV749" s="25"/>
      <c r="ANW749" s="5"/>
      <c r="ANX749" s="92"/>
      <c r="AOE749" s="25"/>
      <c r="AOF749" s="5"/>
      <c r="AOG749" s="92"/>
      <c r="AON749" s="25"/>
      <c r="AOO749" s="5"/>
      <c r="AOP749" s="92"/>
      <c r="AOW749" s="25"/>
      <c r="AOX749" s="5"/>
      <c r="AOY749" s="92"/>
      <c r="APF749" s="25"/>
      <c r="APG749" s="5"/>
      <c r="APH749" s="92"/>
      <c r="APO749" s="25"/>
      <c r="APP749" s="5"/>
      <c r="APQ749" s="92"/>
      <c r="APX749" s="25"/>
      <c r="APY749" s="5"/>
      <c r="APZ749" s="92"/>
      <c r="AQG749" s="25"/>
      <c r="AQH749" s="5"/>
      <c r="AQI749" s="92"/>
      <c r="AQP749" s="25"/>
      <c r="AQQ749" s="5"/>
      <c r="AQR749" s="92"/>
      <c r="AQY749" s="25"/>
      <c r="AQZ749" s="5"/>
      <c r="ARA749" s="92"/>
      <c r="ARH749" s="25"/>
      <c r="ARI749" s="5"/>
      <c r="ARJ749" s="92"/>
      <c r="ARQ749" s="25"/>
      <c r="ARR749" s="5"/>
      <c r="ARS749" s="92"/>
      <c r="ARZ749" s="25"/>
      <c r="ASA749" s="5"/>
      <c r="ASB749" s="92"/>
      <c r="ASI749" s="25"/>
      <c r="ASJ749" s="5"/>
      <c r="ASK749" s="92"/>
      <c r="ASR749" s="25"/>
      <c r="ASS749" s="5"/>
      <c r="AST749" s="92"/>
      <c r="ATA749" s="25"/>
      <c r="ATB749" s="5"/>
      <c r="ATC749" s="92"/>
      <c r="ATJ749" s="25"/>
      <c r="ATK749" s="5"/>
      <c r="ATL749" s="92"/>
      <c r="ATS749" s="25"/>
      <c r="ATT749" s="5"/>
      <c r="ATU749" s="92"/>
      <c r="AUB749" s="25"/>
      <c r="AUC749" s="5"/>
      <c r="AUD749" s="92"/>
      <c r="AUK749" s="25"/>
      <c r="AUL749" s="5"/>
      <c r="AUM749" s="92"/>
      <c r="AUT749" s="25"/>
      <c r="AUU749" s="5"/>
      <c r="AUV749" s="92"/>
      <c r="AVC749" s="25"/>
      <c r="AVD749" s="5"/>
      <c r="AVE749" s="92"/>
      <c r="AVL749" s="25"/>
      <c r="AVM749" s="5"/>
      <c r="AVN749" s="92"/>
      <c r="AVU749" s="25"/>
      <c r="AVV749" s="5"/>
      <c r="AVW749" s="92"/>
      <c r="AWD749" s="25"/>
      <c r="AWE749" s="5"/>
      <c r="AWF749" s="92"/>
      <c r="AWM749" s="25"/>
      <c r="AWN749" s="5"/>
      <c r="AWO749" s="92"/>
      <c r="AWV749" s="25"/>
      <c r="AWW749" s="5"/>
      <c r="AWX749" s="92"/>
      <c r="AXE749" s="25"/>
      <c r="AXF749" s="5"/>
      <c r="AXG749" s="92"/>
      <c r="AXN749" s="25"/>
      <c r="AXO749" s="5"/>
      <c r="AXP749" s="92"/>
      <c r="AXW749" s="25"/>
      <c r="AXX749" s="5"/>
      <c r="AXY749" s="92"/>
      <c r="AYF749" s="25"/>
      <c r="AYG749" s="5"/>
      <c r="AYH749" s="92"/>
      <c r="AYO749" s="25"/>
      <c r="AYP749" s="5"/>
      <c r="AYQ749" s="92"/>
      <c r="AYX749" s="25"/>
      <c r="AYY749" s="5"/>
      <c r="AYZ749" s="92"/>
      <c r="AZG749" s="25"/>
      <c r="AZH749" s="5"/>
      <c r="AZI749" s="92"/>
      <c r="AZP749" s="25"/>
      <c r="AZQ749" s="5"/>
      <c r="AZR749" s="92"/>
      <c r="AZY749" s="25"/>
      <c r="AZZ749" s="5"/>
      <c r="BAA749" s="92"/>
      <c r="BAH749" s="25"/>
      <c r="BAI749" s="5"/>
      <c r="BAJ749" s="92"/>
      <c r="BAQ749" s="25"/>
      <c r="BAR749" s="5"/>
      <c r="BAS749" s="92"/>
      <c r="BAZ749" s="25"/>
      <c r="BBA749" s="5"/>
      <c r="BBB749" s="92"/>
      <c r="BBI749" s="25"/>
      <c r="BBJ749" s="5"/>
      <c r="BBK749" s="92"/>
      <c r="BBR749" s="25"/>
      <c r="BBS749" s="5"/>
      <c r="BBT749" s="92"/>
      <c r="BCA749" s="25"/>
      <c r="BCB749" s="5"/>
      <c r="BCC749" s="92"/>
      <c r="BCJ749" s="25"/>
      <c r="BCK749" s="5"/>
      <c r="BCL749" s="92"/>
      <c r="BCS749" s="25"/>
      <c r="BCT749" s="5"/>
      <c r="BCU749" s="92"/>
      <c r="BDB749" s="25"/>
      <c r="BDC749" s="5"/>
      <c r="BDD749" s="92"/>
      <c r="BDK749" s="25"/>
      <c r="BDL749" s="5"/>
      <c r="BDM749" s="92"/>
      <c r="BDT749" s="25"/>
      <c r="BDU749" s="5"/>
      <c r="BDV749" s="92"/>
      <c r="BEC749" s="25"/>
      <c r="BED749" s="5"/>
      <c r="BEE749" s="92"/>
      <c r="BEL749" s="25"/>
      <c r="BEM749" s="5"/>
      <c r="BEN749" s="92"/>
      <c r="BEU749" s="25"/>
      <c r="BEV749" s="5"/>
      <c r="BEW749" s="92"/>
      <c r="BFD749" s="25"/>
      <c r="BFE749" s="5"/>
      <c r="BFF749" s="92"/>
      <c r="BFM749" s="25"/>
      <c r="BFN749" s="5"/>
      <c r="BFO749" s="92"/>
      <c r="BFV749" s="25"/>
      <c r="BFW749" s="5"/>
      <c r="BFX749" s="92"/>
      <c r="BGE749" s="25"/>
      <c r="BGF749" s="5"/>
      <c r="BGG749" s="92"/>
      <c r="BGN749" s="25"/>
      <c r="BGO749" s="5"/>
      <c r="BGP749" s="92"/>
      <c r="BGW749" s="25"/>
      <c r="BGX749" s="5"/>
      <c r="BGY749" s="92"/>
      <c r="BHF749" s="25"/>
      <c r="BHG749" s="5"/>
      <c r="BHH749" s="92"/>
      <c r="BHO749" s="25"/>
      <c r="BHP749" s="5"/>
      <c r="BHQ749" s="92"/>
      <c r="BHX749" s="25"/>
      <c r="BHY749" s="5"/>
      <c r="BHZ749" s="92"/>
      <c r="BIG749" s="25"/>
      <c r="BIH749" s="5"/>
      <c r="BII749" s="92"/>
      <c r="BIP749" s="25"/>
      <c r="BIQ749" s="5"/>
      <c r="BIR749" s="92"/>
      <c r="BIY749" s="25"/>
      <c r="BIZ749" s="5"/>
      <c r="BJA749" s="92"/>
      <c r="BJH749" s="25"/>
      <c r="BJI749" s="5"/>
      <c r="BJJ749" s="92"/>
      <c r="BJQ749" s="25"/>
      <c r="BJR749" s="5"/>
      <c r="BJS749" s="92"/>
      <c r="BJZ749" s="25"/>
      <c r="BKA749" s="5"/>
      <c r="BKB749" s="92"/>
      <c r="BKI749" s="25"/>
      <c r="BKJ749" s="5"/>
      <c r="BKK749" s="92"/>
      <c r="BKR749" s="25"/>
      <c r="BKS749" s="5"/>
      <c r="BKT749" s="92"/>
      <c r="BLA749" s="25"/>
      <c r="BLB749" s="5"/>
      <c r="BLC749" s="92"/>
      <c r="BLJ749" s="25"/>
      <c r="BLK749" s="5"/>
      <c r="BLL749" s="92"/>
      <c r="BLS749" s="25"/>
      <c r="BLT749" s="5"/>
      <c r="BLU749" s="92"/>
      <c r="BMB749" s="25"/>
      <c r="BMC749" s="5"/>
      <c r="BMD749" s="92"/>
      <c r="BMK749" s="25"/>
      <c r="BML749" s="5"/>
      <c r="BMM749" s="92"/>
      <c r="BMT749" s="25"/>
      <c r="BMU749" s="5"/>
      <c r="BMV749" s="92"/>
      <c r="BNC749" s="25"/>
      <c r="BND749" s="5"/>
      <c r="BNE749" s="92"/>
      <c r="BNL749" s="25"/>
      <c r="BNM749" s="5"/>
      <c r="BNN749" s="92"/>
      <c r="BNU749" s="25"/>
      <c r="BNV749" s="5"/>
      <c r="BNW749" s="92"/>
      <c r="BOD749" s="25"/>
      <c r="BOE749" s="5"/>
      <c r="BOF749" s="92"/>
      <c r="BOM749" s="25"/>
      <c r="BON749" s="5"/>
      <c r="BOO749" s="92"/>
      <c r="BOV749" s="25"/>
      <c r="BOW749" s="5"/>
      <c r="BOX749" s="92"/>
      <c r="BPE749" s="25"/>
      <c r="BPF749" s="5"/>
      <c r="BPG749" s="92"/>
      <c r="BPN749" s="25"/>
      <c r="BPO749" s="5"/>
      <c r="BPP749" s="92"/>
      <c r="BPW749" s="25"/>
      <c r="BPX749" s="5"/>
      <c r="BPY749" s="92"/>
      <c r="BQF749" s="25"/>
      <c r="BQG749" s="5"/>
      <c r="BQH749" s="92"/>
      <c r="BQO749" s="25"/>
      <c r="BQP749" s="5"/>
      <c r="BQQ749" s="92"/>
      <c r="BQX749" s="25"/>
      <c r="BQY749" s="5"/>
      <c r="BQZ749" s="92"/>
      <c r="BRG749" s="25"/>
      <c r="BRH749" s="5"/>
      <c r="BRI749" s="92"/>
      <c r="BRP749" s="25"/>
      <c r="BRQ749" s="5"/>
      <c r="BRR749" s="92"/>
      <c r="BRY749" s="25"/>
      <c r="BRZ749" s="5"/>
      <c r="BSA749" s="92"/>
      <c r="BSH749" s="25"/>
      <c r="BSI749" s="5"/>
      <c r="BSJ749" s="92"/>
      <c r="BSQ749" s="25"/>
      <c r="BSR749" s="5"/>
      <c r="BSS749" s="92"/>
      <c r="BSZ749" s="25"/>
      <c r="BTA749" s="5"/>
      <c r="BTB749" s="92"/>
      <c r="BTI749" s="25"/>
      <c r="BTJ749" s="5"/>
      <c r="BTK749" s="92"/>
      <c r="BTR749" s="25"/>
      <c r="BTS749" s="5"/>
      <c r="BTT749" s="92"/>
      <c r="BUA749" s="25"/>
      <c r="BUB749" s="5"/>
      <c r="BUC749" s="92"/>
      <c r="BUJ749" s="25"/>
      <c r="BUK749" s="5"/>
      <c r="BUL749" s="92"/>
      <c r="BUS749" s="25"/>
      <c r="BUT749" s="5"/>
      <c r="BUU749" s="92"/>
      <c r="BVB749" s="25"/>
      <c r="BVC749" s="5"/>
      <c r="BVD749" s="92"/>
      <c r="BVK749" s="25"/>
      <c r="BVL749" s="5"/>
      <c r="BVM749" s="92"/>
      <c r="BVT749" s="25"/>
      <c r="BVU749" s="5"/>
      <c r="BVV749" s="92"/>
      <c r="BWC749" s="25"/>
      <c r="BWD749" s="5"/>
      <c r="BWE749" s="92"/>
      <c r="BWL749" s="25"/>
      <c r="BWM749" s="5"/>
      <c r="BWN749" s="92"/>
      <c r="BWU749" s="25"/>
      <c r="BWV749" s="5"/>
      <c r="BWW749" s="92"/>
      <c r="BXD749" s="25"/>
      <c r="BXE749" s="5"/>
      <c r="BXF749" s="92"/>
      <c r="BXM749" s="25"/>
      <c r="BXN749" s="5"/>
      <c r="BXO749" s="92"/>
      <c r="BXV749" s="25"/>
      <c r="BXW749" s="5"/>
      <c r="BXX749" s="92"/>
      <c r="BYE749" s="25"/>
      <c r="BYF749" s="5"/>
      <c r="BYG749" s="92"/>
      <c r="BYN749" s="25"/>
      <c r="BYO749" s="5"/>
      <c r="BYP749" s="92"/>
      <c r="BYW749" s="25"/>
      <c r="BYX749" s="5"/>
      <c r="BYY749" s="92"/>
      <c r="BZF749" s="25"/>
      <c r="BZG749" s="5"/>
      <c r="BZH749" s="92"/>
      <c r="BZO749" s="25"/>
      <c r="BZP749" s="5"/>
      <c r="BZQ749" s="92"/>
      <c r="BZX749" s="25"/>
      <c r="BZY749" s="5"/>
      <c r="BZZ749" s="92"/>
      <c r="CAG749" s="25"/>
      <c r="CAH749" s="5"/>
      <c r="CAI749" s="92"/>
      <c r="CAP749" s="25"/>
      <c r="CAQ749" s="5"/>
      <c r="CAR749" s="92"/>
      <c r="CAY749" s="25"/>
      <c r="CAZ749" s="5"/>
      <c r="CBA749" s="92"/>
      <c r="CBH749" s="25"/>
      <c r="CBI749" s="5"/>
      <c r="CBJ749" s="92"/>
      <c r="CBQ749" s="25"/>
      <c r="CBR749" s="5"/>
      <c r="CBS749" s="92"/>
      <c r="CBZ749" s="25"/>
      <c r="CCA749" s="5"/>
      <c r="CCB749" s="92"/>
      <c r="CCI749" s="25"/>
      <c r="CCJ749" s="5"/>
      <c r="CCK749" s="92"/>
      <c r="CCR749" s="25"/>
      <c r="CCS749" s="5"/>
      <c r="CCT749" s="92"/>
      <c r="CDA749" s="25"/>
      <c r="CDB749" s="5"/>
      <c r="CDC749" s="92"/>
      <c r="CDJ749" s="25"/>
      <c r="CDK749" s="5"/>
      <c r="CDL749" s="92"/>
      <c r="CDS749" s="25"/>
      <c r="CDT749" s="5"/>
      <c r="CDU749" s="92"/>
      <c r="CEB749" s="25"/>
      <c r="CEC749" s="5"/>
      <c r="CED749" s="92"/>
      <c r="CEK749" s="25"/>
      <c r="CEL749" s="5"/>
      <c r="CEM749" s="92"/>
      <c r="CET749" s="25"/>
      <c r="CEU749" s="5"/>
      <c r="CEV749" s="92"/>
      <c r="CFC749" s="25"/>
      <c r="CFD749" s="5"/>
      <c r="CFE749" s="92"/>
      <c r="CFL749" s="25"/>
      <c r="CFM749" s="5"/>
      <c r="CFN749" s="92"/>
      <c r="CFU749" s="25"/>
      <c r="CFV749" s="5"/>
      <c r="CFW749" s="92"/>
      <c r="CGD749" s="25"/>
      <c r="CGE749" s="5"/>
      <c r="CGF749" s="92"/>
      <c r="CGM749" s="25"/>
      <c r="CGN749" s="5"/>
      <c r="CGO749" s="92"/>
      <c r="CGV749" s="25"/>
      <c r="CGW749" s="5"/>
      <c r="CGX749" s="92"/>
      <c r="CHE749" s="25"/>
      <c r="CHF749" s="5"/>
      <c r="CHG749" s="92"/>
      <c r="CHN749" s="25"/>
      <c r="CHO749" s="5"/>
      <c r="CHP749" s="92"/>
      <c r="CHW749" s="25"/>
      <c r="CHX749" s="5"/>
      <c r="CHY749" s="92"/>
      <c r="CIF749" s="25"/>
      <c r="CIG749" s="5"/>
      <c r="CIH749" s="92"/>
      <c r="CIO749" s="25"/>
      <c r="CIP749" s="5"/>
      <c r="CIQ749" s="92"/>
      <c r="CIX749" s="25"/>
      <c r="CIY749" s="5"/>
      <c r="CIZ749" s="92"/>
      <c r="CJG749" s="25"/>
      <c r="CJH749" s="5"/>
      <c r="CJI749" s="92"/>
      <c r="CJP749" s="25"/>
      <c r="CJQ749" s="5"/>
      <c r="CJR749" s="92"/>
      <c r="CJY749" s="25"/>
      <c r="CJZ749" s="5"/>
      <c r="CKA749" s="92"/>
      <c r="CKH749" s="25"/>
      <c r="CKI749" s="5"/>
      <c r="CKJ749" s="92"/>
      <c r="CKQ749" s="25"/>
      <c r="CKR749" s="5"/>
      <c r="CKS749" s="92"/>
      <c r="CKZ749" s="25"/>
      <c r="CLA749" s="5"/>
      <c r="CLB749" s="92"/>
      <c r="CLI749" s="25"/>
      <c r="CLJ749" s="5"/>
      <c r="CLK749" s="92"/>
      <c r="CLR749" s="25"/>
      <c r="CLS749" s="5"/>
      <c r="CLT749" s="92"/>
      <c r="CMA749" s="25"/>
      <c r="CMB749" s="5"/>
      <c r="CMC749" s="92"/>
      <c r="CMJ749" s="25"/>
      <c r="CMK749" s="5"/>
      <c r="CML749" s="92"/>
      <c r="CMS749" s="25"/>
      <c r="CMT749" s="5"/>
      <c r="CMU749" s="92"/>
      <c r="CNB749" s="25"/>
      <c r="CNC749" s="5"/>
      <c r="CND749" s="92"/>
      <c r="CNK749" s="25"/>
      <c r="CNL749" s="5"/>
      <c r="CNM749" s="92"/>
      <c r="CNT749" s="25"/>
      <c r="CNU749" s="5"/>
      <c r="CNV749" s="92"/>
      <c r="COC749" s="25"/>
      <c r="COD749" s="5"/>
      <c r="COE749" s="92"/>
      <c r="COL749" s="25"/>
      <c r="COM749" s="5"/>
      <c r="CON749" s="92"/>
      <c r="COU749" s="25"/>
      <c r="COV749" s="5"/>
      <c r="COW749" s="92"/>
      <c r="CPD749" s="25"/>
      <c r="CPE749" s="5"/>
      <c r="CPF749" s="92"/>
      <c r="CPM749" s="25"/>
      <c r="CPN749" s="5"/>
      <c r="CPO749" s="92"/>
      <c r="CPV749" s="25"/>
      <c r="CPW749" s="5"/>
      <c r="CPX749" s="92"/>
      <c r="CQE749" s="25"/>
      <c r="CQF749" s="5"/>
      <c r="CQG749" s="92"/>
      <c r="CQN749" s="25"/>
      <c r="CQO749" s="5"/>
      <c r="CQP749" s="92"/>
      <c r="CQW749" s="25"/>
      <c r="CQX749" s="5"/>
      <c r="CQY749" s="92"/>
      <c r="CRF749" s="25"/>
      <c r="CRG749" s="5"/>
      <c r="CRH749" s="92"/>
      <c r="CRO749" s="25"/>
      <c r="CRP749" s="5"/>
      <c r="CRQ749" s="92"/>
      <c r="CRX749" s="25"/>
      <c r="CRY749" s="5"/>
      <c r="CRZ749" s="92"/>
      <c r="CSG749" s="25"/>
      <c r="CSH749" s="5"/>
      <c r="CSI749" s="92"/>
      <c r="CSP749" s="25"/>
      <c r="CSQ749" s="5"/>
      <c r="CSR749" s="92"/>
      <c r="CSY749" s="25"/>
      <c r="CSZ749" s="5"/>
      <c r="CTA749" s="92"/>
      <c r="CTH749" s="25"/>
      <c r="CTI749" s="5"/>
      <c r="CTJ749" s="92"/>
      <c r="CTQ749" s="25"/>
      <c r="CTR749" s="5"/>
      <c r="CTS749" s="92"/>
      <c r="CTZ749" s="25"/>
      <c r="CUA749" s="5"/>
      <c r="CUB749" s="92"/>
      <c r="CUI749" s="25"/>
      <c r="CUJ749" s="5"/>
      <c r="CUK749" s="92"/>
      <c r="CUR749" s="25"/>
      <c r="CUS749" s="5"/>
      <c r="CUT749" s="92"/>
      <c r="CVA749" s="25"/>
      <c r="CVB749" s="5"/>
      <c r="CVC749" s="92"/>
      <c r="CVJ749" s="25"/>
      <c r="CVK749" s="5"/>
      <c r="CVL749" s="92"/>
      <c r="CVS749" s="25"/>
      <c r="CVT749" s="5"/>
      <c r="CVU749" s="92"/>
      <c r="CWB749" s="25"/>
      <c r="CWC749" s="5"/>
      <c r="CWD749" s="92"/>
      <c r="CWK749" s="25"/>
      <c r="CWL749" s="5"/>
      <c r="CWM749" s="92"/>
      <c r="CWT749" s="25"/>
      <c r="CWU749" s="5"/>
      <c r="CWV749" s="92"/>
      <c r="CXC749" s="25"/>
      <c r="CXD749" s="5"/>
      <c r="CXE749" s="92"/>
      <c r="CXL749" s="25"/>
      <c r="CXM749" s="5"/>
      <c r="CXN749" s="92"/>
      <c r="CXU749" s="25"/>
      <c r="CXV749" s="5"/>
      <c r="CXW749" s="92"/>
      <c r="CYD749" s="25"/>
      <c r="CYE749" s="5"/>
      <c r="CYF749" s="92"/>
      <c r="CYM749" s="25"/>
      <c r="CYN749" s="5"/>
      <c r="CYO749" s="92"/>
      <c r="CYV749" s="25"/>
      <c r="CYW749" s="5"/>
      <c r="CYX749" s="92"/>
      <c r="CZE749" s="25"/>
      <c r="CZF749" s="5"/>
      <c r="CZG749" s="92"/>
      <c r="CZN749" s="25"/>
      <c r="CZO749" s="5"/>
      <c r="CZP749" s="92"/>
      <c r="CZW749" s="25"/>
      <c r="CZX749" s="5"/>
      <c r="CZY749" s="92"/>
      <c r="DAF749" s="25"/>
      <c r="DAG749" s="5"/>
      <c r="DAH749" s="92"/>
      <c r="DAO749" s="25"/>
      <c r="DAP749" s="5"/>
      <c r="DAQ749" s="92"/>
      <c r="DAX749" s="25"/>
      <c r="DAY749" s="5"/>
      <c r="DAZ749" s="92"/>
      <c r="DBG749" s="25"/>
      <c r="DBH749" s="5"/>
      <c r="DBI749" s="92"/>
      <c r="DBP749" s="25"/>
      <c r="DBQ749" s="5"/>
      <c r="DBR749" s="92"/>
      <c r="DBY749" s="25"/>
      <c r="DBZ749" s="5"/>
      <c r="DCA749" s="92"/>
      <c r="DCH749" s="25"/>
      <c r="DCI749" s="5"/>
      <c r="DCJ749" s="92"/>
      <c r="DCQ749" s="25"/>
      <c r="DCR749" s="5"/>
      <c r="DCS749" s="92"/>
      <c r="DCZ749" s="25"/>
      <c r="DDA749" s="5"/>
      <c r="DDB749" s="92"/>
      <c r="DDI749" s="25"/>
      <c r="DDJ749" s="5"/>
      <c r="DDK749" s="92"/>
      <c r="DDR749" s="25"/>
      <c r="DDS749" s="5"/>
      <c r="DDT749" s="92"/>
      <c r="DEA749" s="25"/>
      <c r="DEB749" s="5"/>
      <c r="DEC749" s="92"/>
      <c r="DEJ749" s="25"/>
      <c r="DEK749" s="5"/>
      <c r="DEL749" s="92"/>
      <c r="DES749" s="25"/>
      <c r="DET749" s="5"/>
      <c r="DEU749" s="92"/>
      <c r="DFB749" s="25"/>
      <c r="DFC749" s="5"/>
      <c r="DFD749" s="92"/>
      <c r="DFK749" s="25"/>
      <c r="DFL749" s="5"/>
      <c r="DFM749" s="92"/>
      <c r="DFT749" s="25"/>
      <c r="DFU749" s="5"/>
      <c r="DFV749" s="92"/>
      <c r="DGC749" s="25"/>
      <c r="DGD749" s="5"/>
      <c r="DGE749" s="92"/>
      <c r="DGL749" s="25"/>
      <c r="DGM749" s="5"/>
      <c r="DGN749" s="92"/>
      <c r="DGU749" s="25"/>
      <c r="DGV749" s="5"/>
      <c r="DGW749" s="92"/>
      <c r="DHD749" s="25"/>
      <c r="DHE749" s="5"/>
      <c r="DHF749" s="92"/>
      <c r="DHM749" s="25"/>
      <c r="DHN749" s="5"/>
      <c r="DHO749" s="92"/>
      <c r="DHV749" s="25"/>
      <c r="DHW749" s="5"/>
      <c r="DHX749" s="92"/>
      <c r="DIE749" s="25"/>
      <c r="DIF749" s="5"/>
      <c r="DIG749" s="92"/>
      <c r="DIN749" s="25"/>
      <c r="DIO749" s="5"/>
      <c r="DIP749" s="92"/>
      <c r="DIW749" s="25"/>
      <c r="DIX749" s="5"/>
      <c r="DIY749" s="92"/>
      <c r="DJF749" s="25"/>
      <c r="DJG749" s="5"/>
      <c r="DJH749" s="92"/>
      <c r="DJO749" s="25"/>
      <c r="DJP749" s="5"/>
      <c r="DJQ749" s="92"/>
      <c r="DJX749" s="25"/>
      <c r="DJY749" s="5"/>
      <c r="DJZ749" s="92"/>
      <c r="DKG749" s="25"/>
      <c r="DKH749" s="5"/>
      <c r="DKI749" s="92"/>
      <c r="DKP749" s="25"/>
      <c r="DKQ749" s="5"/>
      <c r="DKR749" s="92"/>
      <c r="DKY749" s="25"/>
      <c r="DKZ749" s="5"/>
      <c r="DLA749" s="92"/>
      <c r="DLH749" s="25"/>
      <c r="DLI749" s="5"/>
      <c r="DLJ749" s="92"/>
      <c r="DLQ749" s="25"/>
      <c r="DLR749" s="5"/>
      <c r="DLS749" s="92"/>
      <c r="DLZ749" s="25"/>
      <c r="DMA749" s="5"/>
      <c r="DMB749" s="92"/>
      <c r="DMI749" s="25"/>
      <c r="DMJ749" s="5"/>
      <c r="DMK749" s="92"/>
      <c r="DMR749" s="25"/>
      <c r="DMS749" s="5"/>
      <c r="DMT749" s="92"/>
      <c r="DNA749" s="25"/>
      <c r="DNB749" s="5"/>
      <c r="DNC749" s="92"/>
      <c r="DNJ749" s="25"/>
      <c r="DNK749" s="5"/>
      <c r="DNL749" s="92"/>
      <c r="DNS749" s="25"/>
      <c r="DNT749" s="5"/>
      <c r="DNU749" s="92"/>
      <c r="DOB749" s="25"/>
      <c r="DOC749" s="5"/>
      <c r="DOD749" s="92"/>
      <c r="DOK749" s="25"/>
      <c r="DOL749" s="5"/>
      <c r="DOM749" s="92"/>
      <c r="DOT749" s="25"/>
      <c r="DOU749" s="5"/>
      <c r="DOV749" s="92"/>
      <c r="DPC749" s="25"/>
      <c r="DPD749" s="5"/>
      <c r="DPE749" s="92"/>
      <c r="DPL749" s="25"/>
      <c r="DPM749" s="5"/>
      <c r="DPN749" s="92"/>
      <c r="DPU749" s="25"/>
      <c r="DPV749" s="5"/>
      <c r="DPW749" s="92"/>
      <c r="DQD749" s="25"/>
      <c r="DQE749" s="5"/>
      <c r="DQF749" s="92"/>
      <c r="DQM749" s="25"/>
      <c r="DQN749" s="5"/>
      <c r="DQO749" s="92"/>
      <c r="DQV749" s="25"/>
      <c r="DQW749" s="5"/>
      <c r="DQX749" s="92"/>
      <c r="DRE749" s="25"/>
      <c r="DRF749" s="5"/>
      <c r="DRG749" s="92"/>
      <c r="DRN749" s="25"/>
      <c r="DRO749" s="5"/>
      <c r="DRP749" s="92"/>
      <c r="DRW749" s="25"/>
      <c r="DRX749" s="5"/>
      <c r="DRY749" s="92"/>
      <c r="DSF749" s="25"/>
      <c r="DSG749" s="5"/>
      <c r="DSH749" s="92"/>
      <c r="DSO749" s="25"/>
      <c r="DSP749" s="5"/>
      <c r="DSQ749" s="92"/>
      <c r="DSX749" s="25"/>
      <c r="DSY749" s="5"/>
      <c r="DSZ749" s="92"/>
      <c r="DTG749" s="25"/>
      <c r="DTH749" s="5"/>
      <c r="DTI749" s="92"/>
      <c r="DTP749" s="25"/>
      <c r="DTQ749" s="5"/>
      <c r="DTR749" s="92"/>
      <c r="DTY749" s="25"/>
      <c r="DTZ749" s="5"/>
      <c r="DUA749" s="92"/>
      <c r="DUH749" s="25"/>
      <c r="DUI749" s="5"/>
      <c r="DUJ749" s="92"/>
      <c r="DUQ749" s="25"/>
      <c r="DUR749" s="5"/>
      <c r="DUS749" s="92"/>
      <c r="DUZ749" s="25"/>
      <c r="DVA749" s="5"/>
      <c r="DVB749" s="92"/>
      <c r="DVI749" s="25"/>
      <c r="DVJ749" s="5"/>
      <c r="DVK749" s="92"/>
      <c r="DVR749" s="25"/>
      <c r="DVS749" s="5"/>
      <c r="DVT749" s="92"/>
      <c r="DWA749" s="25"/>
      <c r="DWB749" s="5"/>
      <c r="DWC749" s="92"/>
      <c r="DWJ749" s="25"/>
      <c r="DWK749" s="5"/>
      <c r="DWL749" s="92"/>
      <c r="DWS749" s="25"/>
      <c r="DWT749" s="5"/>
      <c r="DWU749" s="92"/>
      <c r="DXB749" s="25"/>
      <c r="DXC749" s="5"/>
      <c r="DXD749" s="92"/>
      <c r="DXK749" s="25"/>
      <c r="DXL749" s="5"/>
      <c r="DXM749" s="92"/>
      <c r="DXT749" s="25"/>
      <c r="DXU749" s="5"/>
      <c r="DXV749" s="92"/>
      <c r="DYC749" s="25"/>
      <c r="DYD749" s="5"/>
      <c r="DYE749" s="92"/>
      <c r="DYL749" s="25"/>
      <c r="DYM749" s="5"/>
      <c r="DYN749" s="92"/>
      <c r="DYU749" s="25"/>
      <c r="DYV749" s="5"/>
      <c r="DYW749" s="92"/>
      <c r="DZD749" s="25"/>
      <c r="DZE749" s="5"/>
      <c r="DZF749" s="92"/>
      <c r="DZM749" s="25"/>
      <c r="DZN749" s="5"/>
      <c r="DZO749" s="92"/>
      <c r="DZV749" s="25"/>
      <c r="DZW749" s="5"/>
      <c r="DZX749" s="92"/>
      <c r="EAE749" s="25"/>
      <c r="EAF749" s="5"/>
      <c r="EAG749" s="92"/>
      <c r="EAN749" s="25"/>
      <c r="EAO749" s="5"/>
      <c r="EAP749" s="92"/>
      <c r="EAW749" s="25"/>
      <c r="EAX749" s="5"/>
      <c r="EAY749" s="92"/>
      <c r="EBF749" s="25"/>
      <c r="EBG749" s="5"/>
      <c r="EBH749" s="92"/>
      <c r="EBO749" s="25"/>
      <c r="EBP749" s="5"/>
      <c r="EBQ749" s="92"/>
      <c r="EBX749" s="25"/>
      <c r="EBY749" s="5"/>
      <c r="EBZ749" s="92"/>
      <c r="ECG749" s="25"/>
      <c r="ECH749" s="5"/>
      <c r="ECI749" s="92"/>
      <c r="ECP749" s="25"/>
      <c r="ECQ749" s="5"/>
      <c r="ECR749" s="92"/>
      <c r="ECY749" s="25"/>
      <c r="ECZ749" s="5"/>
      <c r="EDA749" s="92"/>
      <c r="EDH749" s="25"/>
      <c r="EDI749" s="5"/>
      <c r="EDJ749" s="92"/>
      <c r="EDQ749" s="25"/>
      <c r="EDR749" s="5"/>
      <c r="EDS749" s="92"/>
      <c r="EDZ749" s="25"/>
      <c r="EEA749" s="5"/>
      <c r="EEB749" s="92"/>
      <c r="EEI749" s="25"/>
      <c r="EEJ749" s="5"/>
      <c r="EEK749" s="92"/>
      <c r="EER749" s="25"/>
      <c r="EES749" s="5"/>
      <c r="EET749" s="92"/>
      <c r="EFA749" s="25"/>
      <c r="EFB749" s="5"/>
      <c r="EFC749" s="92"/>
      <c r="EFJ749" s="25"/>
      <c r="EFK749" s="5"/>
      <c r="EFL749" s="92"/>
      <c r="EFS749" s="25"/>
      <c r="EFT749" s="5"/>
      <c r="EFU749" s="92"/>
      <c r="EGB749" s="25"/>
      <c r="EGC749" s="5"/>
      <c r="EGD749" s="92"/>
      <c r="EGK749" s="25"/>
      <c r="EGL749" s="5"/>
      <c r="EGM749" s="92"/>
      <c r="EGT749" s="25"/>
      <c r="EGU749" s="5"/>
      <c r="EGV749" s="92"/>
      <c r="EHC749" s="25"/>
      <c r="EHD749" s="5"/>
      <c r="EHE749" s="92"/>
      <c r="EHL749" s="25"/>
      <c r="EHM749" s="5"/>
      <c r="EHN749" s="92"/>
      <c r="EHU749" s="25"/>
      <c r="EHV749" s="5"/>
      <c r="EHW749" s="92"/>
      <c r="EID749" s="25"/>
      <c r="EIE749" s="5"/>
      <c r="EIF749" s="92"/>
      <c r="EIM749" s="25"/>
      <c r="EIN749" s="5"/>
      <c r="EIO749" s="92"/>
      <c r="EIV749" s="25"/>
      <c r="EIW749" s="5"/>
      <c r="EIX749" s="92"/>
      <c r="EJE749" s="25"/>
      <c r="EJF749" s="5"/>
      <c r="EJG749" s="92"/>
      <c r="EJN749" s="25"/>
      <c r="EJO749" s="5"/>
      <c r="EJP749" s="92"/>
      <c r="EJW749" s="25"/>
      <c r="EJX749" s="5"/>
      <c r="EJY749" s="92"/>
      <c r="EKF749" s="25"/>
      <c r="EKG749" s="5"/>
      <c r="EKH749" s="92"/>
      <c r="EKO749" s="25"/>
      <c r="EKP749" s="5"/>
      <c r="EKQ749" s="92"/>
      <c r="EKX749" s="25"/>
      <c r="EKY749" s="5"/>
      <c r="EKZ749" s="92"/>
      <c r="ELG749" s="25"/>
      <c r="ELH749" s="5"/>
      <c r="ELI749" s="92"/>
      <c r="ELP749" s="25"/>
      <c r="ELQ749" s="5"/>
      <c r="ELR749" s="92"/>
      <c r="ELY749" s="25"/>
      <c r="ELZ749" s="5"/>
      <c r="EMA749" s="92"/>
      <c r="EMH749" s="25"/>
      <c r="EMI749" s="5"/>
      <c r="EMJ749" s="92"/>
      <c r="EMQ749" s="25"/>
      <c r="EMR749" s="5"/>
      <c r="EMS749" s="92"/>
      <c r="EMZ749" s="25"/>
      <c r="ENA749" s="5"/>
      <c r="ENB749" s="92"/>
      <c r="ENI749" s="25"/>
      <c r="ENJ749" s="5"/>
      <c r="ENK749" s="92"/>
      <c r="ENR749" s="25"/>
      <c r="ENS749" s="5"/>
      <c r="ENT749" s="92"/>
      <c r="EOA749" s="25"/>
      <c r="EOB749" s="5"/>
      <c r="EOC749" s="92"/>
      <c r="EOJ749" s="25"/>
      <c r="EOK749" s="5"/>
      <c r="EOL749" s="92"/>
      <c r="EOS749" s="25"/>
      <c r="EOT749" s="5"/>
      <c r="EOU749" s="92"/>
      <c r="EPB749" s="25"/>
      <c r="EPC749" s="5"/>
      <c r="EPD749" s="92"/>
      <c r="EPK749" s="25"/>
      <c r="EPL749" s="5"/>
      <c r="EPM749" s="92"/>
      <c r="EPT749" s="25"/>
      <c r="EPU749" s="5"/>
      <c r="EPV749" s="92"/>
      <c r="EQC749" s="25"/>
      <c r="EQD749" s="5"/>
      <c r="EQE749" s="92"/>
      <c r="EQL749" s="25"/>
      <c r="EQM749" s="5"/>
      <c r="EQN749" s="92"/>
      <c r="EQU749" s="25"/>
      <c r="EQV749" s="5"/>
      <c r="EQW749" s="92"/>
      <c r="ERD749" s="25"/>
      <c r="ERE749" s="5"/>
      <c r="ERF749" s="92"/>
      <c r="ERM749" s="25"/>
      <c r="ERN749" s="5"/>
      <c r="ERO749" s="92"/>
      <c r="ERV749" s="25"/>
      <c r="ERW749" s="5"/>
      <c r="ERX749" s="92"/>
      <c r="ESE749" s="25"/>
      <c r="ESF749" s="5"/>
      <c r="ESG749" s="92"/>
      <c r="ESN749" s="25"/>
      <c r="ESO749" s="5"/>
      <c r="ESP749" s="92"/>
      <c r="ESW749" s="25"/>
      <c r="ESX749" s="5"/>
      <c r="ESY749" s="92"/>
      <c r="ETF749" s="25"/>
      <c r="ETG749" s="5"/>
      <c r="ETH749" s="92"/>
      <c r="ETO749" s="25"/>
      <c r="ETP749" s="5"/>
      <c r="ETQ749" s="92"/>
      <c r="ETX749" s="25"/>
      <c r="ETY749" s="5"/>
      <c r="ETZ749" s="92"/>
      <c r="EUG749" s="25"/>
      <c r="EUH749" s="5"/>
      <c r="EUI749" s="92"/>
      <c r="EUP749" s="25"/>
      <c r="EUQ749" s="5"/>
      <c r="EUR749" s="92"/>
      <c r="EUY749" s="25"/>
      <c r="EUZ749" s="5"/>
      <c r="EVA749" s="92"/>
      <c r="EVH749" s="25"/>
      <c r="EVI749" s="5"/>
      <c r="EVJ749" s="92"/>
      <c r="EVQ749" s="25"/>
      <c r="EVR749" s="5"/>
      <c r="EVS749" s="92"/>
      <c r="EVZ749" s="25"/>
      <c r="EWA749" s="5"/>
      <c r="EWB749" s="92"/>
      <c r="EWI749" s="25"/>
      <c r="EWJ749" s="5"/>
      <c r="EWK749" s="92"/>
      <c r="EWR749" s="25"/>
      <c r="EWS749" s="5"/>
      <c r="EWT749" s="92"/>
      <c r="EXA749" s="25"/>
      <c r="EXB749" s="5"/>
      <c r="EXC749" s="92"/>
      <c r="EXJ749" s="25"/>
      <c r="EXK749" s="5"/>
      <c r="EXL749" s="92"/>
      <c r="EXS749" s="25"/>
      <c r="EXT749" s="5"/>
      <c r="EXU749" s="92"/>
      <c r="EYB749" s="25"/>
      <c r="EYC749" s="5"/>
      <c r="EYD749" s="92"/>
      <c r="EYK749" s="25"/>
      <c r="EYL749" s="5"/>
      <c r="EYM749" s="92"/>
      <c r="EYT749" s="25"/>
      <c r="EYU749" s="5"/>
      <c r="EYV749" s="92"/>
      <c r="EZC749" s="25"/>
      <c r="EZD749" s="5"/>
      <c r="EZE749" s="92"/>
      <c r="EZL749" s="25"/>
      <c r="EZM749" s="5"/>
      <c r="EZN749" s="92"/>
      <c r="EZU749" s="25"/>
      <c r="EZV749" s="5"/>
      <c r="EZW749" s="92"/>
      <c r="FAD749" s="25"/>
      <c r="FAE749" s="5"/>
      <c r="FAF749" s="92"/>
      <c r="FAM749" s="25"/>
      <c r="FAN749" s="5"/>
      <c r="FAO749" s="92"/>
      <c r="FAV749" s="25"/>
      <c r="FAW749" s="5"/>
      <c r="FAX749" s="92"/>
      <c r="FBE749" s="25"/>
      <c r="FBF749" s="5"/>
      <c r="FBG749" s="92"/>
      <c r="FBN749" s="25"/>
      <c r="FBO749" s="5"/>
      <c r="FBP749" s="92"/>
      <c r="FBW749" s="25"/>
      <c r="FBX749" s="5"/>
      <c r="FBY749" s="92"/>
      <c r="FCF749" s="25"/>
      <c r="FCG749" s="5"/>
      <c r="FCH749" s="92"/>
      <c r="FCO749" s="25"/>
      <c r="FCP749" s="5"/>
      <c r="FCQ749" s="92"/>
      <c r="FCX749" s="25"/>
      <c r="FCY749" s="5"/>
      <c r="FCZ749" s="92"/>
      <c r="FDG749" s="25"/>
      <c r="FDH749" s="5"/>
      <c r="FDI749" s="92"/>
      <c r="FDP749" s="25"/>
      <c r="FDQ749" s="5"/>
      <c r="FDR749" s="92"/>
      <c r="FDY749" s="25"/>
      <c r="FDZ749" s="5"/>
      <c r="FEA749" s="92"/>
      <c r="FEH749" s="25"/>
      <c r="FEI749" s="5"/>
      <c r="FEJ749" s="92"/>
      <c r="FEQ749" s="25"/>
      <c r="FER749" s="5"/>
      <c r="FES749" s="92"/>
      <c r="FEZ749" s="25"/>
      <c r="FFA749" s="5"/>
      <c r="FFB749" s="92"/>
      <c r="FFI749" s="25"/>
      <c r="FFJ749" s="5"/>
      <c r="FFK749" s="92"/>
      <c r="FFR749" s="25"/>
      <c r="FFS749" s="5"/>
      <c r="FFT749" s="92"/>
      <c r="FGA749" s="25"/>
      <c r="FGB749" s="5"/>
      <c r="FGC749" s="92"/>
      <c r="FGJ749" s="25"/>
      <c r="FGK749" s="5"/>
      <c r="FGL749" s="92"/>
      <c r="FGS749" s="25"/>
      <c r="FGT749" s="5"/>
      <c r="FGU749" s="92"/>
      <c r="FHB749" s="25"/>
      <c r="FHC749" s="5"/>
      <c r="FHD749" s="92"/>
      <c r="FHK749" s="25"/>
      <c r="FHL749" s="5"/>
      <c r="FHM749" s="92"/>
      <c r="FHT749" s="25"/>
      <c r="FHU749" s="5"/>
      <c r="FHV749" s="92"/>
      <c r="FIC749" s="25"/>
      <c r="FID749" s="5"/>
      <c r="FIE749" s="92"/>
      <c r="FIL749" s="25"/>
      <c r="FIM749" s="5"/>
      <c r="FIN749" s="92"/>
      <c r="FIU749" s="25"/>
      <c r="FIV749" s="5"/>
      <c r="FIW749" s="92"/>
      <c r="FJD749" s="25"/>
      <c r="FJE749" s="5"/>
      <c r="FJF749" s="92"/>
      <c r="FJM749" s="25"/>
      <c r="FJN749" s="5"/>
      <c r="FJO749" s="92"/>
      <c r="FJV749" s="25"/>
      <c r="FJW749" s="5"/>
      <c r="FJX749" s="92"/>
      <c r="FKE749" s="25"/>
      <c r="FKF749" s="5"/>
      <c r="FKG749" s="92"/>
      <c r="FKN749" s="25"/>
      <c r="FKO749" s="5"/>
      <c r="FKP749" s="92"/>
      <c r="FKW749" s="25"/>
      <c r="FKX749" s="5"/>
      <c r="FKY749" s="92"/>
      <c r="FLF749" s="25"/>
      <c r="FLG749" s="5"/>
      <c r="FLH749" s="92"/>
      <c r="FLO749" s="25"/>
      <c r="FLP749" s="5"/>
      <c r="FLQ749" s="92"/>
      <c r="FLX749" s="25"/>
      <c r="FLY749" s="5"/>
      <c r="FLZ749" s="92"/>
      <c r="FMG749" s="25"/>
      <c r="FMH749" s="5"/>
      <c r="FMI749" s="92"/>
      <c r="FMP749" s="25"/>
      <c r="FMQ749" s="5"/>
      <c r="FMR749" s="92"/>
      <c r="FMY749" s="25"/>
      <c r="FMZ749" s="5"/>
      <c r="FNA749" s="92"/>
      <c r="FNH749" s="25"/>
      <c r="FNI749" s="5"/>
      <c r="FNJ749" s="92"/>
      <c r="FNQ749" s="25"/>
      <c r="FNR749" s="5"/>
      <c r="FNS749" s="92"/>
      <c r="FNZ749" s="25"/>
      <c r="FOA749" s="5"/>
      <c r="FOB749" s="92"/>
      <c r="FOI749" s="25"/>
      <c r="FOJ749" s="5"/>
      <c r="FOK749" s="92"/>
      <c r="FOR749" s="25"/>
      <c r="FOS749" s="5"/>
      <c r="FOT749" s="92"/>
      <c r="FPA749" s="25"/>
      <c r="FPB749" s="5"/>
      <c r="FPC749" s="92"/>
      <c r="FPJ749" s="25"/>
      <c r="FPK749" s="5"/>
      <c r="FPL749" s="92"/>
      <c r="FPS749" s="25"/>
      <c r="FPT749" s="5"/>
      <c r="FPU749" s="92"/>
      <c r="FQB749" s="25"/>
      <c r="FQC749" s="5"/>
      <c r="FQD749" s="92"/>
      <c r="FQK749" s="25"/>
      <c r="FQL749" s="5"/>
      <c r="FQM749" s="92"/>
      <c r="FQT749" s="25"/>
      <c r="FQU749" s="5"/>
      <c r="FQV749" s="92"/>
      <c r="FRC749" s="25"/>
      <c r="FRD749" s="5"/>
      <c r="FRE749" s="92"/>
      <c r="FRL749" s="25"/>
      <c r="FRM749" s="5"/>
      <c r="FRN749" s="92"/>
      <c r="FRU749" s="25"/>
      <c r="FRV749" s="5"/>
      <c r="FRW749" s="92"/>
      <c r="FSD749" s="25"/>
      <c r="FSE749" s="5"/>
      <c r="FSF749" s="92"/>
      <c r="FSM749" s="25"/>
      <c r="FSN749" s="5"/>
      <c r="FSO749" s="92"/>
      <c r="FSV749" s="25"/>
      <c r="FSW749" s="5"/>
      <c r="FSX749" s="92"/>
      <c r="FTE749" s="25"/>
      <c r="FTF749" s="5"/>
      <c r="FTG749" s="92"/>
      <c r="FTN749" s="25"/>
      <c r="FTO749" s="5"/>
      <c r="FTP749" s="92"/>
      <c r="FTW749" s="25"/>
      <c r="FTX749" s="5"/>
      <c r="FTY749" s="92"/>
      <c r="FUF749" s="25"/>
      <c r="FUG749" s="5"/>
      <c r="FUH749" s="92"/>
      <c r="FUO749" s="25"/>
      <c r="FUP749" s="5"/>
      <c r="FUQ749" s="92"/>
      <c r="FUX749" s="25"/>
      <c r="FUY749" s="5"/>
      <c r="FUZ749" s="92"/>
      <c r="FVG749" s="25"/>
      <c r="FVH749" s="5"/>
      <c r="FVI749" s="92"/>
      <c r="FVP749" s="25"/>
      <c r="FVQ749" s="5"/>
      <c r="FVR749" s="92"/>
      <c r="FVY749" s="25"/>
      <c r="FVZ749" s="5"/>
      <c r="FWA749" s="92"/>
      <c r="FWH749" s="25"/>
      <c r="FWI749" s="5"/>
      <c r="FWJ749" s="92"/>
      <c r="FWQ749" s="25"/>
      <c r="FWR749" s="5"/>
      <c r="FWS749" s="92"/>
      <c r="FWZ749" s="25"/>
      <c r="FXA749" s="5"/>
      <c r="FXB749" s="92"/>
      <c r="FXI749" s="25"/>
      <c r="FXJ749" s="5"/>
      <c r="FXK749" s="92"/>
      <c r="FXR749" s="25"/>
      <c r="FXS749" s="5"/>
      <c r="FXT749" s="92"/>
      <c r="FYA749" s="25"/>
      <c r="FYB749" s="5"/>
      <c r="FYC749" s="92"/>
      <c r="FYJ749" s="25"/>
      <c r="FYK749" s="5"/>
      <c r="FYL749" s="92"/>
      <c r="FYS749" s="25"/>
      <c r="FYT749" s="5"/>
      <c r="FYU749" s="92"/>
      <c r="FZB749" s="25"/>
      <c r="FZC749" s="5"/>
      <c r="FZD749" s="92"/>
      <c r="FZK749" s="25"/>
      <c r="FZL749" s="5"/>
      <c r="FZM749" s="92"/>
      <c r="FZT749" s="25"/>
      <c r="FZU749" s="5"/>
      <c r="FZV749" s="92"/>
      <c r="GAC749" s="25"/>
      <c r="GAD749" s="5"/>
      <c r="GAE749" s="92"/>
      <c r="GAL749" s="25"/>
      <c r="GAM749" s="5"/>
      <c r="GAN749" s="92"/>
      <c r="GAU749" s="25"/>
      <c r="GAV749" s="5"/>
      <c r="GAW749" s="92"/>
      <c r="GBD749" s="25"/>
      <c r="GBE749" s="5"/>
      <c r="GBF749" s="92"/>
      <c r="GBM749" s="25"/>
      <c r="GBN749" s="5"/>
      <c r="GBO749" s="92"/>
      <c r="GBV749" s="25"/>
      <c r="GBW749" s="5"/>
      <c r="GBX749" s="92"/>
      <c r="GCE749" s="25"/>
      <c r="GCF749" s="5"/>
      <c r="GCG749" s="92"/>
      <c r="GCN749" s="25"/>
      <c r="GCO749" s="5"/>
      <c r="GCP749" s="92"/>
      <c r="GCW749" s="25"/>
      <c r="GCX749" s="5"/>
      <c r="GCY749" s="92"/>
      <c r="GDF749" s="25"/>
      <c r="GDG749" s="5"/>
      <c r="GDH749" s="92"/>
      <c r="GDO749" s="25"/>
      <c r="GDP749" s="5"/>
      <c r="GDQ749" s="92"/>
      <c r="GDX749" s="25"/>
      <c r="GDY749" s="5"/>
      <c r="GDZ749" s="92"/>
      <c r="GEG749" s="25"/>
      <c r="GEH749" s="5"/>
      <c r="GEI749" s="92"/>
      <c r="GEP749" s="25"/>
      <c r="GEQ749" s="5"/>
      <c r="GER749" s="92"/>
      <c r="GEY749" s="25"/>
      <c r="GEZ749" s="5"/>
      <c r="GFA749" s="92"/>
      <c r="GFH749" s="25"/>
      <c r="GFI749" s="5"/>
      <c r="GFJ749" s="92"/>
      <c r="GFQ749" s="25"/>
      <c r="GFR749" s="5"/>
      <c r="GFS749" s="92"/>
      <c r="GFZ749" s="25"/>
      <c r="GGA749" s="5"/>
      <c r="GGB749" s="92"/>
      <c r="GGI749" s="25"/>
      <c r="GGJ749" s="5"/>
      <c r="GGK749" s="92"/>
      <c r="GGR749" s="25"/>
      <c r="GGS749" s="5"/>
      <c r="GGT749" s="92"/>
      <c r="GHA749" s="25"/>
      <c r="GHB749" s="5"/>
      <c r="GHC749" s="92"/>
      <c r="GHJ749" s="25"/>
      <c r="GHK749" s="5"/>
      <c r="GHL749" s="92"/>
      <c r="GHS749" s="25"/>
      <c r="GHT749" s="5"/>
      <c r="GHU749" s="92"/>
      <c r="GIB749" s="25"/>
      <c r="GIC749" s="5"/>
      <c r="GID749" s="92"/>
      <c r="GIK749" s="25"/>
      <c r="GIL749" s="5"/>
      <c r="GIM749" s="92"/>
      <c r="GIT749" s="25"/>
      <c r="GIU749" s="5"/>
      <c r="GIV749" s="92"/>
      <c r="GJC749" s="25"/>
      <c r="GJD749" s="5"/>
      <c r="GJE749" s="92"/>
      <c r="GJL749" s="25"/>
      <c r="GJM749" s="5"/>
      <c r="GJN749" s="92"/>
      <c r="GJU749" s="25"/>
      <c r="GJV749" s="5"/>
      <c r="GJW749" s="92"/>
      <c r="GKD749" s="25"/>
      <c r="GKE749" s="5"/>
      <c r="GKF749" s="92"/>
      <c r="GKM749" s="25"/>
      <c r="GKN749" s="5"/>
      <c r="GKO749" s="92"/>
      <c r="GKV749" s="25"/>
      <c r="GKW749" s="5"/>
      <c r="GKX749" s="92"/>
      <c r="GLE749" s="25"/>
      <c r="GLF749" s="5"/>
      <c r="GLG749" s="92"/>
      <c r="GLN749" s="25"/>
      <c r="GLO749" s="5"/>
      <c r="GLP749" s="92"/>
      <c r="GLW749" s="25"/>
      <c r="GLX749" s="5"/>
      <c r="GLY749" s="92"/>
      <c r="GMF749" s="25"/>
      <c r="GMG749" s="5"/>
      <c r="GMH749" s="92"/>
      <c r="GMO749" s="25"/>
      <c r="GMP749" s="5"/>
      <c r="GMQ749" s="92"/>
      <c r="GMX749" s="25"/>
      <c r="GMY749" s="5"/>
      <c r="GMZ749" s="92"/>
      <c r="GNG749" s="25"/>
      <c r="GNH749" s="5"/>
      <c r="GNI749" s="92"/>
      <c r="GNP749" s="25"/>
      <c r="GNQ749" s="5"/>
      <c r="GNR749" s="92"/>
      <c r="GNY749" s="25"/>
      <c r="GNZ749" s="5"/>
      <c r="GOA749" s="92"/>
      <c r="GOH749" s="25"/>
      <c r="GOI749" s="5"/>
      <c r="GOJ749" s="92"/>
      <c r="GOQ749" s="25"/>
      <c r="GOR749" s="5"/>
      <c r="GOS749" s="92"/>
      <c r="GOZ749" s="25"/>
      <c r="GPA749" s="5"/>
      <c r="GPB749" s="92"/>
      <c r="GPI749" s="25"/>
      <c r="GPJ749" s="5"/>
      <c r="GPK749" s="92"/>
      <c r="GPR749" s="25"/>
      <c r="GPS749" s="5"/>
      <c r="GPT749" s="92"/>
      <c r="GQA749" s="25"/>
      <c r="GQB749" s="5"/>
      <c r="GQC749" s="92"/>
      <c r="GQJ749" s="25"/>
      <c r="GQK749" s="5"/>
      <c r="GQL749" s="92"/>
      <c r="GQS749" s="25"/>
      <c r="GQT749" s="5"/>
      <c r="GQU749" s="92"/>
      <c r="GRB749" s="25"/>
      <c r="GRC749" s="5"/>
      <c r="GRD749" s="92"/>
      <c r="GRK749" s="25"/>
      <c r="GRL749" s="5"/>
      <c r="GRM749" s="92"/>
      <c r="GRT749" s="25"/>
      <c r="GRU749" s="5"/>
      <c r="GRV749" s="92"/>
      <c r="GSC749" s="25"/>
      <c r="GSD749" s="5"/>
      <c r="GSE749" s="92"/>
      <c r="GSL749" s="25"/>
      <c r="GSM749" s="5"/>
      <c r="GSN749" s="92"/>
      <c r="GSU749" s="25"/>
      <c r="GSV749" s="5"/>
      <c r="GSW749" s="92"/>
      <c r="GTD749" s="25"/>
      <c r="GTE749" s="5"/>
      <c r="GTF749" s="92"/>
      <c r="GTM749" s="25"/>
      <c r="GTN749" s="5"/>
      <c r="GTO749" s="92"/>
      <c r="GTV749" s="25"/>
      <c r="GTW749" s="5"/>
      <c r="GTX749" s="92"/>
      <c r="GUE749" s="25"/>
      <c r="GUF749" s="5"/>
      <c r="GUG749" s="92"/>
      <c r="GUN749" s="25"/>
      <c r="GUO749" s="5"/>
      <c r="GUP749" s="92"/>
      <c r="GUW749" s="25"/>
      <c r="GUX749" s="5"/>
      <c r="GUY749" s="92"/>
      <c r="GVF749" s="25"/>
      <c r="GVG749" s="5"/>
      <c r="GVH749" s="92"/>
      <c r="GVO749" s="25"/>
      <c r="GVP749" s="5"/>
      <c r="GVQ749" s="92"/>
      <c r="GVX749" s="25"/>
      <c r="GVY749" s="5"/>
      <c r="GVZ749" s="92"/>
      <c r="GWG749" s="25"/>
      <c r="GWH749" s="5"/>
      <c r="GWI749" s="92"/>
      <c r="GWP749" s="25"/>
      <c r="GWQ749" s="5"/>
      <c r="GWR749" s="92"/>
      <c r="GWY749" s="25"/>
      <c r="GWZ749" s="5"/>
      <c r="GXA749" s="92"/>
      <c r="GXH749" s="25"/>
      <c r="GXI749" s="5"/>
      <c r="GXJ749" s="92"/>
      <c r="GXQ749" s="25"/>
      <c r="GXR749" s="5"/>
      <c r="GXS749" s="92"/>
      <c r="GXZ749" s="25"/>
      <c r="GYA749" s="5"/>
      <c r="GYB749" s="92"/>
      <c r="GYI749" s="25"/>
      <c r="GYJ749" s="5"/>
      <c r="GYK749" s="92"/>
      <c r="GYR749" s="25"/>
      <c r="GYS749" s="5"/>
      <c r="GYT749" s="92"/>
      <c r="GZA749" s="25"/>
      <c r="GZB749" s="5"/>
      <c r="GZC749" s="92"/>
      <c r="GZJ749" s="25"/>
      <c r="GZK749" s="5"/>
      <c r="GZL749" s="92"/>
      <c r="GZS749" s="25"/>
      <c r="GZT749" s="5"/>
      <c r="GZU749" s="92"/>
      <c r="HAB749" s="25"/>
      <c r="HAC749" s="5"/>
      <c r="HAD749" s="92"/>
      <c r="HAK749" s="25"/>
      <c r="HAL749" s="5"/>
      <c r="HAM749" s="92"/>
      <c r="HAT749" s="25"/>
      <c r="HAU749" s="5"/>
      <c r="HAV749" s="92"/>
      <c r="HBC749" s="25"/>
      <c r="HBD749" s="5"/>
      <c r="HBE749" s="92"/>
      <c r="HBL749" s="25"/>
      <c r="HBM749" s="5"/>
      <c r="HBN749" s="92"/>
      <c r="HBU749" s="25"/>
      <c r="HBV749" s="5"/>
      <c r="HBW749" s="92"/>
      <c r="HCD749" s="25"/>
      <c r="HCE749" s="5"/>
      <c r="HCF749" s="92"/>
      <c r="HCM749" s="25"/>
      <c r="HCN749" s="5"/>
      <c r="HCO749" s="92"/>
      <c r="HCV749" s="25"/>
      <c r="HCW749" s="5"/>
      <c r="HCX749" s="92"/>
      <c r="HDE749" s="25"/>
      <c r="HDF749" s="5"/>
      <c r="HDG749" s="92"/>
      <c r="HDN749" s="25"/>
      <c r="HDO749" s="5"/>
      <c r="HDP749" s="92"/>
      <c r="HDW749" s="25"/>
      <c r="HDX749" s="5"/>
      <c r="HDY749" s="92"/>
      <c r="HEF749" s="25"/>
      <c r="HEG749" s="5"/>
      <c r="HEH749" s="92"/>
      <c r="HEO749" s="25"/>
      <c r="HEP749" s="5"/>
      <c r="HEQ749" s="92"/>
      <c r="HEX749" s="25"/>
      <c r="HEY749" s="5"/>
      <c r="HEZ749" s="92"/>
      <c r="HFG749" s="25"/>
      <c r="HFH749" s="5"/>
      <c r="HFI749" s="92"/>
      <c r="HFP749" s="25"/>
      <c r="HFQ749" s="5"/>
      <c r="HFR749" s="92"/>
      <c r="HFY749" s="25"/>
      <c r="HFZ749" s="5"/>
      <c r="HGA749" s="92"/>
      <c r="HGH749" s="25"/>
      <c r="HGI749" s="5"/>
      <c r="HGJ749" s="92"/>
      <c r="HGQ749" s="25"/>
      <c r="HGR749" s="5"/>
      <c r="HGS749" s="92"/>
      <c r="HGZ749" s="25"/>
      <c r="HHA749" s="5"/>
      <c r="HHB749" s="92"/>
      <c r="HHI749" s="25"/>
      <c r="HHJ749" s="5"/>
      <c r="HHK749" s="92"/>
      <c r="HHR749" s="25"/>
      <c r="HHS749" s="5"/>
      <c r="HHT749" s="92"/>
      <c r="HIA749" s="25"/>
      <c r="HIB749" s="5"/>
      <c r="HIC749" s="92"/>
      <c r="HIJ749" s="25"/>
      <c r="HIK749" s="5"/>
      <c r="HIL749" s="92"/>
      <c r="HIS749" s="25"/>
      <c r="HIT749" s="5"/>
      <c r="HIU749" s="92"/>
      <c r="HJB749" s="25"/>
      <c r="HJC749" s="5"/>
      <c r="HJD749" s="92"/>
      <c r="HJK749" s="25"/>
      <c r="HJL749" s="5"/>
      <c r="HJM749" s="92"/>
      <c r="HJT749" s="25"/>
      <c r="HJU749" s="5"/>
      <c r="HJV749" s="92"/>
      <c r="HKC749" s="25"/>
      <c r="HKD749" s="5"/>
      <c r="HKE749" s="92"/>
      <c r="HKL749" s="25"/>
      <c r="HKM749" s="5"/>
      <c r="HKN749" s="92"/>
      <c r="HKU749" s="25"/>
      <c r="HKV749" s="5"/>
      <c r="HKW749" s="92"/>
      <c r="HLD749" s="25"/>
      <c r="HLE749" s="5"/>
      <c r="HLF749" s="92"/>
      <c r="HLM749" s="25"/>
      <c r="HLN749" s="5"/>
      <c r="HLO749" s="92"/>
      <c r="HLV749" s="25"/>
      <c r="HLW749" s="5"/>
      <c r="HLX749" s="92"/>
      <c r="HME749" s="25"/>
      <c r="HMF749" s="5"/>
      <c r="HMG749" s="92"/>
      <c r="HMN749" s="25"/>
      <c r="HMO749" s="5"/>
      <c r="HMP749" s="92"/>
      <c r="HMW749" s="25"/>
      <c r="HMX749" s="5"/>
      <c r="HMY749" s="92"/>
      <c r="HNF749" s="25"/>
      <c r="HNG749" s="5"/>
      <c r="HNH749" s="92"/>
      <c r="HNO749" s="25"/>
      <c r="HNP749" s="5"/>
      <c r="HNQ749" s="92"/>
      <c r="HNX749" s="25"/>
      <c r="HNY749" s="5"/>
      <c r="HNZ749" s="92"/>
      <c r="HOG749" s="25"/>
      <c r="HOH749" s="5"/>
      <c r="HOI749" s="92"/>
      <c r="HOP749" s="25"/>
      <c r="HOQ749" s="5"/>
      <c r="HOR749" s="92"/>
      <c r="HOY749" s="25"/>
      <c r="HOZ749" s="5"/>
      <c r="HPA749" s="92"/>
      <c r="HPH749" s="25"/>
      <c r="HPI749" s="5"/>
      <c r="HPJ749" s="92"/>
      <c r="HPQ749" s="25"/>
      <c r="HPR749" s="5"/>
      <c r="HPS749" s="92"/>
      <c r="HPZ749" s="25"/>
      <c r="HQA749" s="5"/>
      <c r="HQB749" s="92"/>
      <c r="HQI749" s="25"/>
      <c r="HQJ749" s="5"/>
      <c r="HQK749" s="92"/>
      <c r="HQR749" s="25"/>
      <c r="HQS749" s="5"/>
      <c r="HQT749" s="92"/>
      <c r="HRA749" s="25"/>
      <c r="HRB749" s="5"/>
      <c r="HRC749" s="92"/>
      <c r="HRJ749" s="25"/>
      <c r="HRK749" s="5"/>
      <c r="HRL749" s="92"/>
      <c r="HRS749" s="25"/>
      <c r="HRT749" s="5"/>
      <c r="HRU749" s="92"/>
      <c r="HSB749" s="25"/>
      <c r="HSC749" s="5"/>
      <c r="HSD749" s="92"/>
      <c r="HSK749" s="25"/>
      <c r="HSL749" s="5"/>
      <c r="HSM749" s="92"/>
      <c r="HST749" s="25"/>
      <c r="HSU749" s="5"/>
      <c r="HSV749" s="92"/>
      <c r="HTC749" s="25"/>
      <c r="HTD749" s="5"/>
      <c r="HTE749" s="92"/>
      <c r="HTL749" s="25"/>
      <c r="HTM749" s="5"/>
      <c r="HTN749" s="92"/>
      <c r="HTU749" s="25"/>
      <c r="HTV749" s="5"/>
      <c r="HTW749" s="92"/>
      <c r="HUD749" s="25"/>
      <c r="HUE749" s="5"/>
      <c r="HUF749" s="92"/>
      <c r="HUM749" s="25"/>
      <c r="HUN749" s="5"/>
      <c r="HUO749" s="92"/>
      <c r="HUV749" s="25"/>
      <c r="HUW749" s="5"/>
      <c r="HUX749" s="92"/>
      <c r="HVE749" s="25"/>
      <c r="HVF749" s="5"/>
      <c r="HVG749" s="92"/>
      <c r="HVN749" s="25"/>
      <c r="HVO749" s="5"/>
      <c r="HVP749" s="92"/>
      <c r="HVW749" s="25"/>
      <c r="HVX749" s="5"/>
      <c r="HVY749" s="92"/>
      <c r="HWF749" s="25"/>
      <c r="HWG749" s="5"/>
      <c r="HWH749" s="92"/>
      <c r="HWO749" s="25"/>
      <c r="HWP749" s="5"/>
      <c r="HWQ749" s="92"/>
      <c r="HWX749" s="25"/>
      <c r="HWY749" s="5"/>
      <c r="HWZ749" s="92"/>
      <c r="HXG749" s="25"/>
      <c r="HXH749" s="5"/>
      <c r="HXI749" s="92"/>
      <c r="HXP749" s="25"/>
      <c r="HXQ749" s="5"/>
      <c r="HXR749" s="92"/>
      <c r="HXY749" s="25"/>
      <c r="HXZ749" s="5"/>
      <c r="HYA749" s="92"/>
      <c r="HYH749" s="25"/>
      <c r="HYI749" s="5"/>
      <c r="HYJ749" s="92"/>
      <c r="HYQ749" s="25"/>
      <c r="HYR749" s="5"/>
      <c r="HYS749" s="92"/>
      <c r="HYZ749" s="25"/>
      <c r="HZA749" s="5"/>
      <c r="HZB749" s="92"/>
      <c r="HZI749" s="25"/>
      <c r="HZJ749" s="5"/>
      <c r="HZK749" s="92"/>
      <c r="HZR749" s="25"/>
      <c r="HZS749" s="5"/>
      <c r="HZT749" s="92"/>
      <c r="IAA749" s="25"/>
      <c r="IAB749" s="5"/>
      <c r="IAC749" s="92"/>
      <c r="IAJ749" s="25"/>
      <c r="IAK749" s="5"/>
      <c r="IAL749" s="92"/>
      <c r="IAS749" s="25"/>
      <c r="IAT749" s="5"/>
      <c r="IAU749" s="92"/>
      <c r="IBB749" s="25"/>
      <c r="IBC749" s="5"/>
      <c r="IBD749" s="92"/>
      <c r="IBK749" s="25"/>
      <c r="IBL749" s="5"/>
      <c r="IBM749" s="92"/>
      <c r="IBT749" s="25"/>
      <c r="IBU749" s="5"/>
      <c r="IBV749" s="92"/>
      <c r="ICC749" s="25"/>
      <c r="ICD749" s="5"/>
      <c r="ICE749" s="92"/>
      <c r="ICL749" s="25"/>
      <c r="ICM749" s="5"/>
      <c r="ICN749" s="92"/>
      <c r="ICU749" s="25"/>
      <c r="ICV749" s="5"/>
      <c r="ICW749" s="92"/>
      <c r="IDD749" s="25"/>
      <c r="IDE749" s="5"/>
      <c r="IDF749" s="92"/>
      <c r="IDM749" s="25"/>
      <c r="IDN749" s="5"/>
      <c r="IDO749" s="92"/>
      <c r="IDV749" s="25"/>
      <c r="IDW749" s="5"/>
      <c r="IDX749" s="92"/>
      <c r="IEE749" s="25"/>
      <c r="IEF749" s="5"/>
      <c r="IEG749" s="92"/>
      <c r="IEN749" s="25"/>
      <c r="IEO749" s="5"/>
      <c r="IEP749" s="92"/>
      <c r="IEW749" s="25"/>
      <c r="IEX749" s="5"/>
      <c r="IEY749" s="92"/>
      <c r="IFF749" s="25"/>
      <c r="IFG749" s="5"/>
      <c r="IFH749" s="92"/>
      <c r="IFO749" s="25"/>
      <c r="IFP749" s="5"/>
      <c r="IFQ749" s="92"/>
      <c r="IFX749" s="25"/>
      <c r="IFY749" s="5"/>
      <c r="IFZ749" s="92"/>
      <c r="IGG749" s="25"/>
      <c r="IGH749" s="5"/>
      <c r="IGI749" s="92"/>
      <c r="IGP749" s="25"/>
      <c r="IGQ749" s="5"/>
      <c r="IGR749" s="92"/>
      <c r="IGY749" s="25"/>
      <c r="IGZ749" s="5"/>
      <c r="IHA749" s="92"/>
      <c r="IHH749" s="25"/>
      <c r="IHI749" s="5"/>
      <c r="IHJ749" s="92"/>
      <c r="IHQ749" s="25"/>
      <c r="IHR749" s="5"/>
      <c r="IHS749" s="92"/>
      <c r="IHZ749" s="25"/>
      <c r="IIA749" s="5"/>
      <c r="IIB749" s="92"/>
      <c r="III749" s="25"/>
      <c r="IIJ749" s="5"/>
      <c r="IIK749" s="92"/>
      <c r="IIR749" s="25"/>
      <c r="IIS749" s="5"/>
      <c r="IIT749" s="92"/>
      <c r="IJA749" s="25"/>
      <c r="IJB749" s="5"/>
      <c r="IJC749" s="92"/>
      <c r="IJJ749" s="25"/>
      <c r="IJK749" s="5"/>
      <c r="IJL749" s="92"/>
      <c r="IJS749" s="25"/>
      <c r="IJT749" s="5"/>
      <c r="IJU749" s="92"/>
      <c r="IKB749" s="25"/>
      <c r="IKC749" s="5"/>
      <c r="IKD749" s="92"/>
      <c r="IKK749" s="25"/>
      <c r="IKL749" s="5"/>
      <c r="IKM749" s="92"/>
      <c r="IKT749" s="25"/>
      <c r="IKU749" s="5"/>
      <c r="IKV749" s="92"/>
      <c r="ILC749" s="25"/>
      <c r="ILD749" s="5"/>
      <c r="ILE749" s="92"/>
      <c r="ILL749" s="25"/>
      <c r="ILM749" s="5"/>
      <c r="ILN749" s="92"/>
      <c r="ILU749" s="25"/>
      <c r="ILV749" s="5"/>
      <c r="ILW749" s="92"/>
      <c r="IMD749" s="25"/>
      <c r="IME749" s="5"/>
      <c r="IMF749" s="92"/>
      <c r="IMM749" s="25"/>
      <c r="IMN749" s="5"/>
      <c r="IMO749" s="92"/>
      <c r="IMV749" s="25"/>
      <c r="IMW749" s="5"/>
      <c r="IMX749" s="92"/>
      <c r="INE749" s="25"/>
      <c r="INF749" s="5"/>
      <c r="ING749" s="92"/>
      <c r="INN749" s="25"/>
      <c r="INO749" s="5"/>
      <c r="INP749" s="92"/>
      <c r="INW749" s="25"/>
      <c r="INX749" s="5"/>
      <c r="INY749" s="92"/>
      <c r="IOF749" s="25"/>
      <c r="IOG749" s="5"/>
      <c r="IOH749" s="92"/>
      <c r="IOO749" s="25"/>
      <c r="IOP749" s="5"/>
      <c r="IOQ749" s="92"/>
      <c r="IOX749" s="25"/>
      <c r="IOY749" s="5"/>
      <c r="IOZ749" s="92"/>
      <c r="IPG749" s="25"/>
      <c r="IPH749" s="5"/>
      <c r="IPI749" s="92"/>
      <c r="IPP749" s="25"/>
      <c r="IPQ749" s="5"/>
      <c r="IPR749" s="92"/>
      <c r="IPY749" s="25"/>
      <c r="IPZ749" s="5"/>
      <c r="IQA749" s="92"/>
      <c r="IQH749" s="25"/>
      <c r="IQI749" s="5"/>
      <c r="IQJ749" s="92"/>
      <c r="IQQ749" s="25"/>
      <c r="IQR749" s="5"/>
      <c r="IQS749" s="92"/>
      <c r="IQZ749" s="25"/>
      <c r="IRA749" s="5"/>
      <c r="IRB749" s="92"/>
      <c r="IRI749" s="25"/>
      <c r="IRJ749" s="5"/>
      <c r="IRK749" s="92"/>
      <c r="IRR749" s="25"/>
      <c r="IRS749" s="5"/>
      <c r="IRT749" s="92"/>
      <c r="ISA749" s="25"/>
      <c r="ISB749" s="5"/>
      <c r="ISC749" s="92"/>
      <c r="ISJ749" s="25"/>
      <c r="ISK749" s="5"/>
      <c r="ISL749" s="92"/>
      <c r="ISS749" s="25"/>
      <c r="IST749" s="5"/>
      <c r="ISU749" s="92"/>
      <c r="ITB749" s="25"/>
      <c r="ITC749" s="5"/>
      <c r="ITD749" s="92"/>
      <c r="ITK749" s="25"/>
      <c r="ITL749" s="5"/>
      <c r="ITM749" s="92"/>
      <c r="ITT749" s="25"/>
      <c r="ITU749" s="5"/>
      <c r="ITV749" s="92"/>
      <c r="IUC749" s="25"/>
      <c r="IUD749" s="5"/>
      <c r="IUE749" s="92"/>
      <c r="IUL749" s="25"/>
      <c r="IUM749" s="5"/>
      <c r="IUN749" s="92"/>
      <c r="IUU749" s="25"/>
      <c r="IUV749" s="5"/>
      <c r="IUW749" s="92"/>
      <c r="IVD749" s="25"/>
      <c r="IVE749" s="5"/>
      <c r="IVF749" s="92"/>
      <c r="IVM749" s="25"/>
      <c r="IVN749" s="5"/>
      <c r="IVO749" s="92"/>
      <c r="IVV749" s="25"/>
      <c r="IVW749" s="5"/>
      <c r="IVX749" s="92"/>
      <c r="IWE749" s="25"/>
      <c r="IWF749" s="5"/>
      <c r="IWG749" s="92"/>
      <c r="IWN749" s="25"/>
      <c r="IWO749" s="5"/>
      <c r="IWP749" s="92"/>
      <c r="IWW749" s="25"/>
      <c r="IWX749" s="5"/>
      <c r="IWY749" s="92"/>
      <c r="IXF749" s="25"/>
      <c r="IXG749" s="5"/>
      <c r="IXH749" s="92"/>
      <c r="IXO749" s="25"/>
      <c r="IXP749" s="5"/>
      <c r="IXQ749" s="92"/>
      <c r="IXX749" s="25"/>
      <c r="IXY749" s="5"/>
      <c r="IXZ749" s="92"/>
      <c r="IYG749" s="25"/>
      <c r="IYH749" s="5"/>
      <c r="IYI749" s="92"/>
      <c r="IYP749" s="25"/>
      <c r="IYQ749" s="5"/>
      <c r="IYR749" s="92"/>
      <c r="IYY749" s="25"/>
      <c r="IYZ749" s="5"/>
      <c r="IZA749" s="92"/>
      <c r="IZH749" s="25"/>
      <c r="IZI749" s="5"/>
      <c r="IZJ749" s="92"/>
      <c r="IZQ749" s="25"/>
      <c r="IZR749" s="5"/>
      <c r="IZS749" s="92"/>
      <c r="IZZ749" s="25"/>
      <c r="JAA749" s="5"/>
      <c r="JAB749" s="92"/>
      <c r="JAI749" s="25"/>
      <c r="JAJ749" s="5"/>
      <c r="JAK749" s="92"/>
      <c r="JAR749" s="25"/>
      <c r="JAS749" s="5"/>
      <c r="JAT749" s="92"/>
      <c r="JBA749" s="25"/>
      <c r="JBB749" s="5"/>
      <c r="JBC749" s="92"/>
      <c r="JBJ749" s="25"/>
      <c r="JBK749" s="5"/>
      <c r="JBL749" s="92"/>
      <c r="JBS749" s="25"/>
      <c r="JBT749" s="5"/>
      <c r="JBU749" s="92"/>
      <c r="JCB749" s="25"/>
      <c r="JCC749" s="5"/>
      <c r="JCD749" s="92"/>
      <c r="JCK749" s="25"/>
      <c r="JCL749" s="5"/>
      <c r="JCM749" s="92"/>
      <c r="JCT749" s="25"/>
      <c r="JCU749" s="5"/>
      <c r="JCV749" s="92"/>
      <c r="JDC749" s="25"/>
      <c r="JDD749" s="5"/>
      <c r="JDE749" s="92"/>
      <c r="JDL749" s="25"/>
      <c r="JDM749" s="5"/>
      <c r="JDN749" s="92"/>
      <c r="JDU749" s="25"/>
      <c r="JDV749" s="5"/>
      <c r="JDW749" s="92"/>
      <c r="JED749" s="25"/>
      <c r="JEE749" s="5"/>
      <c r="JEF749" s="92"/>
      <c r="JEM749" s="25"/>
      <c r="JEN749" s="5"/>
      <c r="JEO749" s="92"/>
      <c r="JEV749" s="25"/>
      <c r="JEW749" s="5"/>
      <c r="JEX749" s="92"/>
      <c r="JFE749" s="25"/>
      <c r="JFF749" s="5"/>
      <c r="JFG749" s="92"/>
      <c r="JFN749" s="25"/>
      <c r="JFO749" s="5"/>
      <c r="JFP749" s="92"/>
      <c r="JFW749" s="25"/>
      <c r="JFX749" s="5"/>
      <c r="JFY749" s="92"/>
      <c r="JGF749" s="25"/>
      <c r="JGG749" s="5"/>
      <c r="JGH749" s="92"/>
      <c r="JGO749" s="25"/>
      <c r="JGP749" s="5"/>
      <c r="JGQ749" s="92"/>
      <c r="JGX749" s="25"/>
      <c r="JGY749" s="5"/>
      <c r="JGZ749" s="92"/>
      <c r="JHG749" s="25"/>
      <c r="JHH749" s="5"/>
      <c r="JHI749" s="92"/>
      <c r="JHP749" s="25"/>
      <c r="JHQ749" s="5"/>
      <c r="JHR749" s="92"/>
      <c r="JHY749" s="25"/>
      <c r="JHZ749" s="5"/>
      <c r="JIA749" s="92"/>
      <c r="JIH749" s="25"/>
      <c r="JII749" s="5"/>
      <c r="JIJ749" s="92"/>
      <c r="JIQ749" s="25"/>
      <c r="JIR749" s="5"/>
      <c r="JIS749" s="92"/>
      <c r="JIZ749" s="25"/>
      <c r="JJA749" s="5"/>
      <c r="JJB749" s="92"/>
      <c r="JJI749" s="25"/>
      <c r="JJJ749" s="5"/>
      <c r="JJK749" s="92"/>
      <c r="JJR749" s="25"/>
      <c r="JJS749" s="5"/>
      <c r="JJT749" s="92"/>
      <c r="JKA749" s="25"/>
      <c r="JKB749" s="5"/>
      <c r="JKC749" s="92"/>
      <c r="JKJ749" s="25"/>
      <c r="JKK749" s="5"/>
      <c r="JKL749" s="92"/>
      <c r="JKS749" s="25"/>
      <c r="JKT749" s="5"/>
      <c r="JKU749" s="92"/>
      <c r="JLB749" s="25"/>
      <c r="JLC749" s="5"/>
      <c r="JLD749" s="92"/>
      <c r="JLK749" s="25"/>
      <c r="JLL749" s="5"/>
      <c r="JLM749" s="92"/>
      <c r="JLT749" s="25"/>
      <c r="JLU749" s="5"/>
      <c r="JLV749" s="92"/>
      <c r="JMC749" s="25"/>
      <c r="JMD749" s="5"/>
      <c r="JME749" s="92"/>
      <c r="JML749" s="25"/>
      <c r="JMM749" s="5"/>
      <c r="JMN749" s="92"/>
      <c r="JMU749" s="25"/>
      <c r="JMV749" s="5"/>
      <c r="JMW749" s="92"/>
      <c r="JND749" s="25"/>
      <c r="JNE749" s="5"/>
      <c r="JNF749" s="92"/>
      <c r="JNM749" s="25"/>
      <c r="JNN749" s="5"/>
      <c r="JNO749" s="92"/>
      <c r="JNV749" s="25"/>
      <c r="JNW749" s="5"/>
      <c r="JNX749" s="92"/>
      <c r="JOE749" s="25"/>
      <c r="JOF749" s="5"/>
      <c r="JOG749" s="92"/>
      <c r="JON749" s="25"/>
      <c r="JOO749" s="5"/>
      <c r="JOP749" s="92"/>
      <c r="JOW749" s="25"/>
      <c r="JOX749" s="5"/>
      <c r="JOY749" s="92"/>
      <c r="JPF749" s="25"/>
      <c r="JPG749" s="5"/>
      <c r="JPH749" s="92"/>
      <c r="JPO749" s="25"/>
      <c r="JPP749" s="5"/>
      <c r="JPQ749" s="92"/>
      <c r="JPX749" s="25"/>
      <c r="JPY749" s="5"/>
      <c r="JPZ749" s="92"/>
      <c r="JQG749" s="25"/>
      <c r="JQH749" s="5"/>
      <c r="JQI749" s="92"/>
      <c r="JQP749" s="25"/>
      <c r="JQQ749" s="5"/>
      <c r="JQR749" s="92"/>
      <c r="JQY749" s="25"/>
      <c r="JQZ749" s="5"/>
      <c r="JRA749" s="92"/>
      <c r="JRH749" s="25"/>
      <c r="JRI749" s="5"/>
      <c r="JRJ749" s="92"/>
      <c r="JRQ749" s="25"/>
      <c r="JRR749" s="5"/>
      <c r="JRS749" s="92"/>
      <c r="JRZ749" s="25"/>
      <c r="JSA749" s="5"/>
      <c r="JSB749" s="92"/>
      <c r="JSI749" s="25"/>
      <c r="JSJ749" s="5"/>
      <c r="JSK749" s="92"/>
      <c r="JSR749" s="25"/>
      <c r="JSS749" s="5"/>
      <c r="JST749" s="92"/>
      <c r="JTA749" s="25"/>
      <c r="JTB749" s="5"/>
      <c r="JTC749" s="92"/>
      <c r="JTJ749" s="25"/>
      <c r="JTK749" s="5"/>
      <c r="JTL749" s="92"/>
      <c r="JTS749" s="25"/>
      <c r="JTT749" s="5"/>
      <c r="JTU749" s="92"/>
      <c r="JUB749" s="25"/>
      <c r="JUC749" s="5"/>
      <c r="JUD749" s="92"/>
      <c r="JUK749" s="25"/>
      <c r="JUL749" s="5"/>
      <c r="JUM749" s="92"/>
      <c r="JUT749" s="25"/>
      <c r="JUU749" s="5"/>
      <c r="JUV749" s="92"/>
      <c r="JVC749" s="25"/>
      <c r="JVD749" s="5"/>
      <c r="JVE749" s="92"/>
      <c r="JVL749" s="25"/>
      <c r="JVM749" s="5"/>
      <c r="JVN749" s="92"/>
      <c r="JVU749" s="25"/>
      <c r="JVV749" s="5"/>
      <c r="JVW749" s="92"/>
      <c r="JWD749" s="25"/>
      <c r="JWE749" s="5"/>
      <c r="JWF749" s="92"/>
      <c r="JWM749" s="25"/>
      <c r="JWN749" s="5"/>
      <c r="JWO749" s="92"/>
      <c r="JWV749" s="25"/>
      <c r="JWW749" s="5"/>
      <c r="JWX749" s="92"/>
      <c r="JXE749" s="25"/>
      <c r="JXF749" s="5"/>
      <c r="JXG749" s="92"/>
      <c r="JXN749" s="25"/>
      <c r="JXO749" s="5"/>
      <c r="JXP749" s="92"/>
      <c r="JXW749" s="25"/>
      <c r="JXX749" s="5"/>
      <c r="JXY749" s="92"/>
      <c r="JYF749" s="25"/>
      <c r="JYG749" s="5"/>
      <c r="JYH749" s="92"/>
      <c r="JYO749" s="25"/>
      <c r="JYP749" s="5"/>
      <c r="JYQ749" s="92"/>
      <c r="JYX749" s="25"/>
      <c r="JYY749" s="5"/>
      <c r="JYZ749" s="92"/>
      <c r="JZG749" s="25"/>
      <c r="JZH749" s="5"/>
      <c r="JZI749" s="92"/>
      <c r="JZP749" s="25"/>
      <c r="JZQ749" s="5"/>
      <c r="JZR749" s="92"/>
      <c r="JZY749" s="25"/>
      <c r="JZZ749" s="5"/>
      <c r="KAA749" s="92"/>
      <c r="KAH749" s="25"/>
      <c r="KAI749" s="5"/>
      <c r="KAJ749" s="92"/>
      <c r="KAQ749" s="25"/>
      <c r="KAR749" s="5"/>
      <c r="KAS749" s="92"/>
      <c r="KAZ749" s="25"/>
      <c r="KBA749" s="5"/>
      <c r="KBB749" s="92"/>
      <c r="KBI749" s="25"/>
      <c r="KBJ749" s="5"/>
      <c r="KBK749" s="92"/>
      <c r="KBR749" s="25"/>
      <c r="KBS749" s="5"/>
      <c r="KBT749" s="92"/>
      <c r="KCA749" s="25"/>
      <c r="KCB749" s="5"/>
      <c r="KCC749" s="92"/>
      <c r="KCJ749" s="25"/>
      <c r="KCK749" s="5"/>
      <c r="KCL749" s="92"/>
      <c r="KCS749" s="25"/>
      <c r="KCT749" s="5"/>
      <c r="KCU749" s="92"/>
      <c r="KDB749" s="25"/>
      <c r="KDC749" s="5"/>
      <c r="KDD749" s="92"/>
      <c r="KDK749" s="25"/>
      <c r="KDL749" s="5"/>
      <c r="KDM749" s="92"/>
      <c r="KDT749" s="25"/>
      <c r="KDU749" s="5"/>
      <c r="KDV749" s="92"/>
      <c r="KEC749" s="25"/>
      <c r="KED749" s="5"/>
      <c r="KEE749" s="92"/>
      <c r="KEL749" s="25"/>
      <c r="KEM749" s="5"/>
      <c r="KEN749" s="92"/>
      <c r="KEU749" s="25"/>
      <c r="KEV749" s="5"/>
      <c r="KEW749" s="92"/>
      <c r="KFD749" s="25"/>
      <c r="KFE749" s="5"/>
      <c r="KFF749" s="92"/>
      <c r="KFM749" s="25"/>
      <c r="KFN749" s="5"/>
      <c r="KFO749" s="92"/>
      <c r="KFV749" s="25"/>
      <c r="KFW749" s="5"/>
      <c r="KFX749" s="92"/>
      <c r="KGE749" s="25"/>
      <c r="KGF749" s="5"/>
      <c r="KGG749" s="92"/>
      <c r="KGN749" s="25"/>
      <c r="KGO749" s="5"/>
      <c r="KGP749" s="92"/>
      <c r="KGW749" s="25"/>
      <c r="KGX749" s="5"/>
      <c r="KGY749" s="92"/>
      <c r="KHF749" s="25"/>
      <c r="KHG749" s="5"/>
      <c r="KHH749" s="92"/>
      <c r="KHO749" s="25"/>
      <c r="KHP749" s="5"/>
      <c r="KHQ749" s="92"/>
      <c r="KHX749" s="25"/>
      <c r="KHY749" s="5"/>
      <c r="KHZ749" s="92"/>
      <c r="KIG749" s="25"/>
      <c r="KIH749" s="5"/>
      <c r="KII749" s="92"/>
      <c r="KIP749" s="25"/>
      <c r="KIQ749" s="5"/>
      <c r="KIR749" s="92"/>
      <c r="KIY749" s="25"/>
      <c r="KIZ749" s="5"/>
      <c r="KJA749" s="92"/>
      <c r="KJH749" s="25"/>
      <c r="KJI749" s="5"/>
      <c r="KJJ749" s="92"/>
      <c r="KJQ749" s="25"/>
      <c r="KJR749" s="5"/>
      <c r="KJS749" s="92"/>
      <c r="KJZ749" s="25"/>
      <c r="KKA749" s="5"/>
      <c r="KKB749" s="92"/>
      <c r="KKI749" s="25"/>
      <c r="KKJ749" s="5"/>
      <c r="KKK749" s="92"/>
      <c r="KKR749" s="25"/>
      <c r="KKS749" s="5"/>
      <c r="KKT749" s="92"/>
      <c r="KLA749" s="25"/>
      <c r="KLB749" s="5"/>
      <c r="KLC749" s="92"/>
      <c r="KLJ749" s="25"/>
      <c r="KLK749" s="5"/>
      <c r="KLL749" s="92"/>
      <c r="KLS749" s="25"/>
      <c r="KLT749" s="5"/>
      <c r="KLU749" s="92"/>
      <c r="KMB749" s="25"/>
      <c r="KMC749" s="5"/>
      <c r="KMD749" s="92"/>
      <c r="KMK749" s="25"/>
      <c r="KML749" s="5"/>
      <c r="KMM749" s="92"/>
      <c r="KMT749" s="25"/>
      <c r="KMU749" s="5"/>
      <c r="KMV749" s="92"/>
      <c r="KNC749" s="25"/>
      <c r="KND749" s="5"/>
      <c r="KNE749" s="92"/>
      <c r="KNL749" s="25"/>
      <c r="KNM749" s="5"/>
      <c r="KNN749" s="92"/>
      <c r="KNU749" s="25"/>
      <c r="KNV749" s="5"/>
      <c r="KNW749" s="92"/>
      <c r="KOD749" s="25"/>
      <c r="KOE749" s="5"/>
      <c r="KOF749" s="92"/>
      <c r="KOM749" s="25"/>
      <c r="KON749" s="5"/>
      <c r="KOO749" s="92"/>
      <c r="KOV749" s="25"/>
      <c r="KOW749" s="5"/>
      <c r="KOX749" s="92"/>
      <c r="KPE749" s="25"/>
      <c r="KPF749" s="5"/>
      <c r="KPG749" s="92"/>
      <c r="KPN749" s="25"/>
      <c r="KPO749" s="5"/>
      <c r="KPP749" s="92"/>
      <c r="KPW749" s="25"/>
      <c r="KPX749" s="5"/>
      <c r="KPY749" s="92"/>
      <c r="KQF749" s="25"/>
      <c r="KQG749" s="5"/>
      <c r="KQH749" s="92"/>
      <c r="KQO749" s="25"/>
      <c r="KQP749" s="5"/>
      <c r="KQQ749" s="92"/>
      <c r="KQX749" s="25"/>
      <c r="KQY749" s="5"/>
      <c r="KQZ749" s="92"/>
      <c r="KRG749" s="25"/>
      <c r="KRH749" s="5"/>
      <c r="KRI749" s="92"/>
      <c r="KRP749" s="25"/>
      <c r="KRQ749" s="5"/>
      <c r="KRR749" s="92"/>
      <c r="KRY749" s="25"/>
      <c r="KRZ749" s="5"/>
      <c r="KSA749" s="92"/>
      <c r="KSH749" s="25"/>
      <c r="KSI749" s="5"/>
      <c r="KSJ749" s="92"/>
      <c r="KSQ749" s="25"/>
      <c r="KSR749" s="5"/>
      <c r="KSS749" s="92"/>
      <c r="KSZ749" s="25"/>
      <c r="KTA749" s="5"/>
      <c r="KTB749" s="92"/>
      <c r="KTI749" s="25"/>
      <c r="KTJ749" s="5"/>
      <c r="KTK749" s="92"/>
      <c r="KTR749" s="25"/>
      <c r="KTS749" s="5"/>
      <c r="KTT749" s="92"/>
      <c r="KUA749" s="25"/>
      <c r="KUB749" s="5"/>
      <c r="KUC749" s="92"/>
      <c r="KUJ749" s="25"/>
      <c r="KUK749" s="5"/>
      <c r="KUL749" s="92"/>
      <c r="KUS749" s="25"/>
      <c r="KUT749" s="5"/>
      <c r="KUU749" s="92"/>
      <c r="KVB749" s="25"/>
      <c r="KVC749" s="5"/>
      <c r="KVD749" s="92"/>
      <c r="KVK749" s="25"/>
      <c r="KVL749" s="5"/>
      <c r="KVM749" s="92"/>
      <c r="KVT749" s="25"/>
      <c r="KVU749" s="5"/>
      <c r="KVV749" s="92"/>
      <c r="KWC749" s="25"/>
      <c r="KWD749" s="5"/>
      <c r="KWE749" s="92"/>
      <c r="KWL749" s="25"/>
      <c r="KWM749" s="5"/>
      <c r="KWN749" s="92"/>
      <c r="KWU749" s="25"/>
      <c r="KWV749" s="5"/>
      <c r="KWW749" s="92"/>
      <c r="KXD749" s="25"/>
      <c r="KXE749" s="5"/>
      <c r="KXF749" s="92"/>
      <c r="KXM749" s="25"/>
      <c r="KXN749" s="5"/>
      <c r="KXO749" s="92"/>
      <c r="KXV749" s="25"/>
      <c r="KXW749" s="5"/>
      <c r="KXX749" s="92"/>
      <c r="KYE749" s="25"/>
      <c r="KYF749" s="5"/>
      <c r="KYG749" s="92"/>
      <c r="KYN749" s="25"/>
      <c r="KYO749" s="5"/>
      <c r="KYP749" s="92"/>
      <c r="KYW749" s="25"/>
      <c r="KYX749" s="5"/>
      <c r="KYY749" s="92"/>
      <c r="KZF749" s="25"/>
      <c r="KZG749" s="5"/>
      <c r="KZH749" s="92"/>
      <c r="KZO749" s="25"/>
      <c r="KZP749" s="5"/>
      <c r="KZQ749" s="92"/>
      <c r="KZX749" s="25"/>
      <c r="KZY749" s="5"/>
      <c r="KZZ749" s="92"/>
      <c r="LAG749" s="25"/>
      <c r="LAH749" s="5"/>
      <c r="LAI749" s="92"/>
      <c r="LAP749" s="25"/>
      <c r="LAQ749" s="5"/>
      <c r="LAR749" s="92"/>
      <c r="LAY749" s="25"/>
      <c r="LAZ749" s="5"/>
      <c r="LBA749" s="92"/>
      <c r="LBH749" s="25"/>
      <c r="LBI749" s="5"/>
      <c r="LBJ749" s="92"/>
      <c r="LBQ749" s="25"/>
      <c r="LBR749" s="5"/>
      <c r="LBS749" s="92"/>
      <c r="LBZ749" s="25"/>
      <c r="LCA749" s="5"/>
      <c r="LCB749" s="92"/>
      <c r="LCI749" s="25"/>
      <c r="LCJ749" s="5"/>
      <c r="LCK749" s="92"/>
      <c r="LCR749" s="25"/>
      <c r="LCS749" s="5"/>
      <c r="LCT749" s="92"/>
      <c r="LDA749" s="25"/>
      <c r="LDB749" s="5"/>
      <c r="LDC749" s="92"/>
      <c r="LDJ749" s="25"/>
      <c r="LDK749" s="5"/>
      <c r="LDL749" s="92"/>
      <c r="LDS749" s="25"/>
      <c r="LDT749" s="5"/>
      <c r="LDU749" s="92"/>
      <c r="LEB749" s="25"/>
      <c r="LEC749" s="5"/>
      <c r="LED749" s="92"/>
      <c r="LEK749" s="25"/>
      <c r="LEL749" s="5"/>
      <c r="LEM749" s="92"/>
      <c r="LET749" s="25"/>
      <c r="LEU749" s="5"/>
      <c r="LEV749" s="92"/>
      <c r="LFC749" s="25"/>
      <c r="LFD749" s="5"/>
      <c r="LFE749" s="92"/>
      <c r="LFL749" s="25"/>
      <c r="LFM749" s="5"/>
      <c r="LFN749" s="92"/>
      <c r="LFU749" s="25"/>
      <c r="LFV749" s="5"/>
      <c r="LFW749" s="92"/>
      <c r="LGD749" s="25"/>
      <c r="LGE749" s="5"/>
      <c r="LGF749" s="92"/>
      <c r="LGM749" s="25"/>
      <c r="LGN749" s="5"/>
      <c r="LGO749" s="92"/>
      <c r="LGV749" s="25"/>
      <c r="LGW749" s="5"/>
      <c r="LGX749" s="92"/>
      <c r="LHE749" s="25"/>
      <c r="LHF749" s="5"/>
      <c r="LHG749" s="92"/>
      <c r="LHN749" s="25"/>
      <c r="LHO749" s="5"/>
      <c r="LHP749" s="92"/>
      <c r="LHW749" s="25"/>
      <c r="LHX749" s="5"/>
      <c r="LHY749" s="92"/>
      <c r="LIF749" s="25"/>
      <c r="LIG749" s="5"/>
      <c r="LIH749" s="92"/>
      <c r="LIO749" s="25"/>
      <c r="LIP749" s="5"/>
      <c r="LIQ749" s="92"/>
      <c r="LIX749" s="25"/>
      <c r="LIY749" s="5"/>
      <c r="LIZ749" s="92"/>
      <c r="LJG749" s="25"/>
      <c r="LJH749" s="5"/>
      <c r="LJI749" s="92"/>
      <c r="LJP749" s="25"/>
      <c r="LJQ749" s="5"/>
      <c r="LJR749" s="92"/>
      <c r="LJY749" s="25"/>
      <c r="LJZ749" s="5"/>
      <c r="LKA749" s="92"/>
      <c r="LKH749" s="25"/>
      <c r="LKI749" s="5"/>
      <c r="LKJ749" s="92"/>
      <c r="LKQ749" s="25"/>
      <c r="LKR749" s="5"/>
      <c r="LKS749" s="92"/>
      <c r="LKZ749" s="25"/>
      <c r="LLA749" s="5"/>
      <c r="LLB749" s="92"/>
      <c r="LLI749" s="25"/>
      <c r="LLJ749" s="5"/>
      <c r="LLK749" s="92"/>
      <c r="LLR749" s="25"/>
      <c r="LLS749" s="5"/>
      <c r="LLT749" s="92"/>
      <c r="LMA749" s="25"/>
      <c r="LMB749" s="5"/>
      <c r="LMC749" s="92"/>
      <c r="LMJ749" s="25"/>
      <c r="LMK749" s="5"/>
      <c r="LML749" s="92"/>
      <c r="LMS749" s="25"/>
      <c r="LMT749" s="5"/>
      <c r="LMU749" s="92"/>
      <c r="LNB749" s="25"/>
      <c r="LNC749" s="5"/>
      <c r="LND749" s="92"/>
      <c r="LNK749" s="25"/>
      <c r="LNL749" s="5"/>
      <c r="LNM749" s="92"/>
      <c r="LNT749" s="25"/>
      <c r="LNU749" s="5"/>
      <c r="LNV749" s="92"/>
      <c r="LOC749" s="25"/>
      <c r="LOD749" s="5"/>
      <c r="LOE749" s="92"/>
      <c r="LOL749" s="25"/>
      <c r="LOM749" s="5"/>
      <c r="LON749" s="92"/>
      <c r="LOU749" s="25"/>
      <c r="LOV749" s="5"/>
      <c r="LOW749" s="92"/>
      <c r="LPD749" s="25"/>
      <c r="LPE749" s="5"/>
      <c r="LPF749" s="92"/>
      <c r="LPM749" s="25"/>
      <c r="LPN749" s="5"/>
      <c r="LPO749" s="92"/>
      <c r="LPV749" s="25"/>
      <c r="LPW749" s="5"/>
      <c r="LPX749" s="92"/>
      <c r="LQE749" s="25"/>
      <c r="LQF749" s="5"/>
      <c r="LQG749" s="92"/>
      <c r="LQN749" s="25"/>
      <c r="LQO749" s="5"/>
      <c r="LQP749" s="92"/>
      <c r="LQW749" s="25"/>
      <c r="LQX749" s="5"/>
      <c r="LQY749" s="92"/>
      <c r="LRF749" s="25"/>
      <c r="LRG749" s="5"/>
      <c r="LRH749" s="92"/>
      <c r="LRO749" s="25"/>
      <c r="LRP749" s="5"/>
      <c r="LRQ749" s="92"/>
      <c r="LRX749" s="25"/>
      <c r="LRY749" s="5"/>
      <c r="LRZ749" s="92"/>
      <c r="LSG749" s="25"/>
      <c r="LSH749" s="5"/>
      <c r="LSI749" s="92"/>
      <c r="LSP749" s="25"/>
      <c r="LSQ749" s="5"/>
      <c r="LSR749" s="92"/>
      <c r="LSY749" s="25"/>
      <c r="LSZ749" s="5"/>
      <c r="LTA749" s="92"/>
      <c r="LTH749" s="25"/>
      <c r="LTI749" s="5"/>
      <c r="LTJ749" s="92"/>
      <c r="LTQ749" s="25"/>
      <c r="LTR749" s="5"/>
      <c r="LTS749" s="92"/>
      <c r="LTZ749" s="25"/>
      <c r="LUA749" s="5"/>
      <c r="LUB749" s="92"/>
      <c r="LUI749" s="25"/>
      <c r="LUJ749" s="5"/>
      <c r="LUK749" s="92"/>
      <c r="LUR749" s="25"/>
      <c r="LUS749" s="5"/>
      <c r="LUT749" s="92"/>
      <c r="LVA749" s="25"/>
      <c r="LVB749" s="5"/>
      <c r="LVC749" s="92"/>
      <c r="LVJ749" s="25"/>
      <c r="LVK749" s="5"/>
      <c r="LVL749" s="92"/>
      <c r="LVS749" s="25"/>
      <c r="LVT749" s="5"/>
      <c r="LVU749" s="92"/>
      <c r="LWB749" s="25"/>
      <c r="LWC749" s="5"/>
      <c r="LWD749" s="92"/>
      <c r="LWK749" s="25"/>
      <c r="LWL749" s="5"/>
      <c r="LWM749" s="92"/>
      <c r="LWT749" s="25"/>
      <c r="LWU749" s="5"/>
      <c r="LWV749" s="92"/>
      <c r="LXC749" s="25"/>
      <c r="LXD749" s="5"/>
      <c r="LXE749" s="92"/>
      <c r="LXL749" s="25"/>
      <c r="LXM749" s="5"/>
      <c r="LXN749" s="92"/>
      <c r="LXU749" s="25"/>
      <c r="LXV749" s="5"/>
      <c r="LXW749" s="92"/>
      <c r="LYD749" s="25"/>
      <c r="LYE749" s="5"/>
      <c r="LYF749" s="92"/>
      <c r="LYM749" s="25"/>
      <c r="LYN749" s="5"/>
      <c r="LYO749" s="92"/>
      <c r="LYV749" s="25"/>
      <c r="LYW749" s="5"/>
      <c r="LYX749" s="92"/>
      <c r="LZE749" s="25"/>
      <c r="LZF749" s="5"/>
      <c r="LZG749" s="92"/>
      <c r="LZN749" s="25"/>
      <c r="LZO749" s="5"/>
      <c r="LZP749" s="92"/>
      <c r="LZW749" s="25"/>
      <c r="LZX749" s="5"/>
      <c r="LZY749" s="92"/>
      <c r="MAF749" s="25"/>
      <c r="MAG749" s="5"/>
      <c r="MAH749" s="92"/>
      <c r="MAO749" s="25"/>
      <c r="MAP749" s="5"/>
      <c r="MAQ749" s="92"/>
      <c r="MAX749" s="25"/>
      <c r="MAY749" s="5"/>
      <c r="MAZ749" s="92"/>
      <c r="MBG749" s="25"/>
      <c r="MBH749" s="5"/>
      <c r="MBI749" s="92"/>
      <c r="MBP749" s="25"/>
      <c r="MBQ749" s="5"/>
      <c r="MBR749" s="92"/>
      <c r="MBY749" s="25"/>
      <c r="MBZ749" s="5"/>
      <c r="MCA749" s="92"/>
      <c r="MCH749" s="25"/>
      <c r="MCI749" s="5"/>
      <c r="MCJ749" s="92"/>
      <c r="MCQ749" s="25"/>
      <c r="MCR749" s="5"/>
      <c r="MCS749" s="92"/>
      <c r="MCZ749" s="25"/>
      <c r="MDA749" s="5"/>
      <c r="MDB749" s="92"/>
      <c r="MDI749" s="25"/>
      <c r="MDJ749" s="5"/>
      <c r="MDK749" s="92"/>
      <c r="MDR749" s="25"/>
      <c r="MDS749" s="5"/>
      <c r="MDT749" s="92"/>
      <c r="MEA749" s="25"/>
      <c r="MEB749" s="5"/>
      <c r="MEC749" s="92"/>
      <c r="MEJ749" s="25"/>
      <c r="MEK749" s="5"/>
      <c r="MEL749" s="92"/>
      <c r="MES749" s="25"/>
      <c r="MET749" s="5"/>
      <c r="MEU749" s="92"/>
      <c r="MFB749" s="25"/>
      <c r="MFC749" s="5"/>
      <c r="MFD749" s="92"/>
      <c r="MFK749" s="25"/>
      <c r="MFL749" s="5"/>
      <c r="MFM749" s="92"/>
      <c r="MFT749" s="25"/>
      <c r="MFU749" s="5"/>
      <c r="MFV749" s="92"/>
      <c r="MGC749" s="25"/>
      <c r="MGD749" s="5"/>
      <c r="MGE749" s="92"/>
      <c r="MGL749" s="25"/>
      <c r="MGM749" s="5"/>
      <c r="MGN749" s="92"/>
      <c r="MGU749" s="25"/>
      <c r="MGV749" s="5"/>
      <c r="MGW749" s="92"/>
      <c r="MHD749" s="25"/>
      <c r="MHE749" s="5"/>
      <c r="MHF749" s="92"/>
      <c r="MHM749" s="25"/>
      <c r="MHN749" s="5"/>
      <c r="MHO749" s="92"/>
      <c r="MHV749" s="25"/>
      <c r="MHW749" s="5"/>
      <c r="MHX749" s="92"/>
      <c r="MIE749" s="25"/>
      <c r="MIF749" s="5"/>
      <c r="MIG749" s="92"/>
      <c r="MIN749" s="25"/>
      <c r="MIO749" s="5"/>
      <c r="MIP749" s="92"/>
      <c r="MIW749" s="25"/>
      <c r="MIX749" s="5"/>
      <c r="MIY749" s="92"/>
      <c r="MJF749" s="25"/>
      <c r="MJG749" s="5"/>
      <c r="MJH749" s="92"/>
      <c r="MJO749" s="25"/>
      <c r="MJP749" s="5"/>
      <c r="MJQ749" s="92"/>
      <c r="MJX749" s="25"/>
      <c r="MJY749" s="5"/>
      <c r="MJZ749" s="92"/>
      <c r="MKG749" s="25"/>
      <c r="MKH749" s="5"/>
      <c r="MKI749" s="92"/>
      <c r="MKP749" s="25"/>
      <c r="MKQ749" s="5"/>
      <c r="MKR749" s="92"/>
      <c r="MKY749" s="25"/>
      <c r="MKZ749" s="5"/>
      <c r="MLA749" s="92"/>
      <c r="MLH749" s="25"/>
      <c r="MLI749" s="5"/>
      <c r="MLJ749" s="92"/>
      <c r="MLQ749" s="25"/>
      <c r="MLR749" s="5"/>
      <c r="MLS749" s="92"/>
      <c r="MLZ749" s="25"/>
      <c r="MMA749" s="5"/>
      <c r="MMB749" s="92"/>
      <c r="MMI749" s="25"/>
      <c r="MMJ749" s="5"/>
      <c r="MMK749" s="92"/>
      <c r="MMR749" s="25"/>
      <c r="MMS749" s="5"/>
      <c r="MMT749" s="92"/>
      <c r="MNA749" s="25"/>
      <c r="MNB749" s="5"/>
      <c r="MNC749" s="92"/>
      <c r="MNJ749" s="25"/>
      <c r="MNK749" s="5"/>
      <c r="MNL749" s="92"/>
      <c r="MNS749" s="25"/>
      <c r="MNT749" s="5"/>
      <c r="MNU749" s="92"/>
      <c r="MOB749" s="25"/>
      <c r="MOC749" s="5"/>
      <c r="MOD749" s="92"/>
      <c r="MOK749" s="25"/>
      <c r="MOL749" s="5"/>
      <c r="MOM749" s="92"/>
      <c r="MOT749" s="25"/>
      <c r="MOU749" s="5"/>
      <c r="MOV749" s="92"/>
      <c r="MPC749" s="25"/>
      <c r="MPD749" s="5"/>
      <c r="MPE749" s="92"/>
      <c r="MPL749" s="25"/>
      <c r="MPM749" s="5"/>
      <c r="MPN749" s="92"/>
      <c r="MPU749" s="25"/>
      <c r="MPV749" s="5"/>
      <c r="MPW749" s="92"/>
      <c r="MQD749" s="25"/>
      <c r="MQE749" s="5"/>
      <c r="MQF749" s="92"/>
      <c r="MQM749" s="25"/>
      <c r="MQN749" s="5"/>
      <c r="MQO749" s="92"/>
      <c r="MQV749" s="25"/>
      <c r="MQW749" s="5"/>
      <c r="MQX749" s="92"/>
      <c r="MRE749" s="25"/>
      <c r="MRF749" s="5"/>
      <c r="MRG749" s="92"/>
      <c r="MRN749" s="25"/>
      <c r="MRO749" s="5"/>
      <c r="MRP749" s="92"/>
      <c r="MRW749" s="25"/>
      <c r="MRX749" s="5"/>
      <c r="MRY749" s="92"/>
      <c r="MSF749" s="25"/>
      <c r="MSG749" s="5"/>
      <c r="MSH749" s="92"/>
      <c r="MSO749" s="25"/>
      <c r="MSP749" s="5"/>
      <c r="MSQ749" s="92"/>
      <c r="MSX749" s="25"/>
      <c r="MSY749" s="5"/>
      <c r="MSZ749" s="92"/>
      <c r="MTG749" s="25"/>
      <c r="MTH749" s="5"/>
      <c r="MTI749" s="92"/>
      <c r="MTP749" s="25"/>
      <c r="MTQ749" s="5"/>
      <c r="MTR749" s="92"/>
      <c r="MTY749" s="25"/>
      <c r="MTZ749" s="5"/>
      <c r="MUA749" s="92"/>
      <c r="MUH749" s="25"/>
      <c r="MUI749" s="5"/>
      <c r="MUJ749" s="92"/>
      <c r="MUQ749" s="25"/>
      <c r="MUR749" s="5"/>
      <c r="MUS749" s="92"/>
      <c r="MUZ749" s="25"/>
      <c r="MVA749" s="5"/>
      <c r="MVB749" s="92"/>
      <c r="MVI749" s="25"/>
      <c r="MVJ749" s="5"/>
      <c r="MVK749" s="92"/>
      <c r="MVR749" s="25"/>
      <c r="MVS749" s="5"/>
      <c r="MVT749" s="92"/>
      <c r="MWA749" s="25"/>
      <c r="MWB749" s="5"/>
      <c r="MWC749" s="92"/>
      <c r="MWJ749" s="25"/>
      <c r="MWK749" s="5"/>
      <c r="MWL749" s="92"/>
      <c r="MWS749" s="25"/>
      <c r="MWT749" s="5"/>
      <c r="MWU749" s="92"/>
      <c r="MXB749" s="25"/>
      <c r="MXC749" s="5"/>
      <c r="MXD749" s="92"/>
      <c r="MXK749" s="25"/>
      <c r="MXL749" s="5"/>
      <c r="MXM749" s="92"/>
      <c r="MXT749" s="25"/>
      <c r="MXU749" s="5"/>
      <c r="MXV749" s="92"/>
      <c r="MYC749" s="25"/>
      <c r="MYD749" s="5"/>
      <c r="MYE749" s="92"/>
      <c r="MYL749" s="25"/>
      <c r="MYM749" s="5"/>
      <c r="MYN749" s="92"/>
      <c r="MYU749" s="25"/>
      <c r="MYV749" s="5"/>
      <c r="MYW749" s="92"/>
      <c r="MZD749" s="25"/>
      <c r="MZE749" s="5"/>
      <c r="MZF749" s="92"/>
      <c r="MZM749" s="25"/>
      <c r="MZN749" s="5"/>
      <c r="MZO749" s="92"/>
      <c r="MZV749" s="25"/>
      <c r="MZW749" s="5"/>
      <c r="MZX749" s="92"/>
      <c r="NAE749" s="25"/>
      <c r="NAF749" s="5"/>
      <c r="NAG749" s="92"/>
      <c r="NAN749" s="25"/>
      <c r="NAO749" s="5"/>
      <c r="NAP749" s="92"/>
      <c r="NAW749" s="25"/>
      <c r="NAX749" s="5"/>
      <c r="NAY749" s="92"/>
      <c r="NBF749" s="25"/>
      <c r="NBG749" s="5"/>
      <c r="NBH749" s="92"/>
      <c r="NBO749" s="25"/>
      <c r="NBP749" s="5"/>
      <c r="NBQ749" s="92"/>
      <c r="NBX749" s="25"/>
      <c r="NBY749" s="5"/>
      <c r="NBZ749" s="92"/>
      <c r="NCG749" s="25"/>
      <c r="NCH749" s="5"/>
      <c r="NCI749" s="92"/>
      <c r="NCP749" s="25"/>
      <c r="NCQ749" s="5"/>
      <c r="NCR749" s="92"/>
      <c r="NCY749" s="25"/>
      <c r="NCZ749" s="5"/>
      <c r="NDA749" s="92"/>
      <c r="NDH749" s="25"/>
      <c r="NDI749" s="5"/>
      <c r="NDJ749" s="92"/>
      <c r="NDQ749" s="25"/>
      <c r="NDR749" s="5"/>
      <c r="NDS749" s="92"/>
      <c r="NDZ749" s="25"/>
      <c r="NEA749" s="5"/>
      <c r="NEB749" s="92"/>
      <c r="NEI749" s="25"/>
      <c r="NEJ749" s="5"/>
      <c r="NEK749" s="92"/>
      <c r="NER749" s="25"/>
      <c r="NES749" s="5"/>
      <c r="NET749" s="92"/>
      <c r="NFA749" s="25"/>
      <c r="NFB749" s="5"/>
      <c r="NFC749" s="92"/>
      <c r="NFJ749" s="25"/>
      <c r="NFK749" s="5"/>
      <c r="NFL749" s="92"/>
      <c r="NFS749" s="25"/>
      <c r="NFT749" s="5"/>
      <c r="NFU749" s="92"/>
      <c r="NGB749" s="25"/>
      <c r="NGC749" s="5"/>
      <c r="NGD749" s="92"/>
      <c r="NGK749" s="25"/>
      <c r="NGL749" s="5"/>
      <c r="NGM749" s="92"/>
      <c r="NGT749" s="25"/>
      <c r="NGU749" s="5"/>
      <c r="NGV749" s="92"/>
      <c r="NHC749" s="25"/>
      <c r="NHD749" s="5"/>
      <c r="NHE749" s="92"/>
      <c r="NHL749" s="25"/>
      <c r="NHM749" s="5"/>
      <c r="NHN749" s="92"/>
      <c r="NHU749" s="25"/>
      <c r="NHV749" s="5"/>
      <c r="NHW749" s="92"/>
      <c r="NID749" s="25"/>
      <c r="NIE749" s="5"/>
      <c r="NIF749" s="92"/>
      <c r="NIM749" s="25"/>
      <c r="NIN749" s="5"/>
      <c r="NIO749" s="92"/>
      <c r="NIV749" s="25"/>
      <c r="NIW749" s="5"/>
      <c r="NIX749" s="92"/>
      <c r="NJE749" s="25"/>
      <c r="NJF749" s="5"/>
      <c r="NJG749" s="92"/>
      <c r="NJN749" s="25"/>
      <c r="NJO749" s="5"/>
      <c r="NJP749" s="92"/>
      <c r="NJW749" s="25"/>
      <c r="NJX749" s="5"/>
      <c r="NJY749" s="92"/>
      <c r="NKF749" s="25"/>
      <c r="NKG749" s="5"/>
      <c r="NKH749" s="92"/>
      <c r="NKO749" s="25"/>
      <c r="NKP749" s="5"/>
      <c r="NKQ749" s="92"/>
      <c r="NKX749" s="25"/>
      <c r="NKY749" s="5"/>
      <c r="NKZ749" s="92"/>
      <c r="NLG749" s="25"/>
      <c r="NLH749" s="5"/>
      <c r="NLI749" s="92"/>
      <c r="NLP749" s="25"/>
      <c r="NLQ749" s="5"/>
      <c r="NLR749" s="92"/>
      <c r="NLY749" s="25"/>
      <c r="NLZ749" s="5"/>
      <c r="NMA749" s="92"/>
      <c r="NMH749" s="25"/>
      <c r="NMI749" s="5"/>
      <c r="NMJ749" s="92"/>
      <c r="NMQ749" s="25"/>
      <c r="NMR749" s="5"/>
      <c r="NMS749" s="92"/>
      <c r="NMZ749" s="25"/>
      <c r="NNA749" s="5"/>
      <c r="NNB749" s="92"/>
      <c r="NNI749" s="25"/>
      <c r="NNJ749" s="5"/>
      <c r="NNK749" s="92"/>
      <c r="NNR749" s="25"/>
      <c r="NNS749" s="5"/>
      <c r="NNT749" s="92"/>
      <c r="NOA749" s="25"/>
      <c r="NOB749" s="5"/>
      <c r="NOC749" s="92"/>
      <c r="NOJ749" s="25"/>
      <c r="NOK749" s="5"/>
      <c r="NOL749" s="92"/>
      <c r="NOS749" s="25"/>
      <c r="NOT749" s="5"/>
      <c r="NOU749" s="92"/>
      <c r="NPB749" s="25"/>
      <c r="NPC749" s="5"/>
      <c r="NPD749" s="92"/>
      <c r="NPK749" s="25"/>
      <c r="NPL749" s="5"/>
      <c r="NPM749" s="92"/>
      <c r="NPT749" s="25"/>
      <c r="NPU749" s="5"/>
      <c r="NPV749" s="92"/>
      <c r="NQC749" s="25"/>
      <c r="NQD749" s="5"/>
      <c r="NQE749" s="92"/>
      <c r="NQL749" s="25"/>
      <c r="NQM749" s="5"/>
      <c r="NQN749" s="92"/>
      <c r="NQU749" s="25"/>
      <c r="NQV749" s="5"/>
      <c r="NQW749" s="92"/>
      <c r="NRD749" s="25"/>
      <c r="NRE749" s="5"/>
      <c r="NRF749" s="92"/>
      <c r="NRM749" s="25"/>
      <c r="NRN749" s="5"/>
      <c r="NRO749" s="92"/>
      <c r="NRV749" s="25"/>
      <c r="NRW749" s="5"/>
      <c r="NRX749" s="92"/>
      <c r="NSE749" s="25"/>
      <c r="NSF749" s="5"/>
      <c r="NSG749" s="92"/>
      <c r="NSN749" s="25"/>
      <c r="NSO749" s="5"/>
      <c r="NSP749" s="92"/>
      <c r="NSW749" s="25"/>
      <c r="NSX749" s="5"/>
      <c r="NSY749" s="92"/>
      <c r="NTF749" s="25"/>
      <c r="NTG749" s="5"/>
      <c r="NTH749" s="92"/>
      <c r="NTO749" s="25"/>
      <c r="NTP749" s="5"/>
      <c r="NTQ749" s="92"/>
      <c r="NTX749" s="25"/>
      <c r="NTY749" s="5"/>
      <c r="NTZ749" s="92"/>
      <c r="NUG749" s="25"/>
      <c r="NUH749" s="5"/>
      <c r="NUI749" s="92"/>
      <c r="NUP749" s="25"/>
      <c r="NUQ749" s="5"/>
      <c r="NUR749" s="92"/>
      <c r="NUY749" s="25"/>
      <c r="NUZ749" s="5"/>
      <c r="NVA749" s="92"/>
      <c r="NVH749" s="25"/>
      <c r="NVI749" s="5"/>
      <c r="NVJ749" s="92"/>
      <c r="NVQ749" s="25"/>
      <c r="NVR749" s="5"/>
      <c r="NVS749" s="92"/>
      <c r="NVZ749" s="25"/>
      <c r="NWA749" s="5"/>
      <c r="NWB749" s="92"/>
      <c r="NWI749" s="25"/>
      <c r="NWJ749" s="5"/>
      <c r="NWK749" s="92"/>
      <c r="NWR749" s="25"/>
      <c r="NWS749" s="5"/>
      <c r="NWT749" s="92"/>
      <c r="NXA749" s="25"/>
      <c r="NXB749" s="5"/>
      <c r="NXC749" s="92"/>
      <c r="NXJ749" s="25"/>
      <c r="NXK749" s="5"/>
      <c r="NXL749" s="92"/>
      <c r="NXS749" s="25"/>
      <c r="NXT749" s="5"/>
      <c r="NXU749" s="92"/>
      <c r="NYB749" s="25"/>
      <c r="NYC749" s="5"/>
      <c r="NYD749" s="92"/>
      <c r="NYK749" s="25"/>
      <c r="NYL749" s="5"/>
      <c r="NYM749" s="92"/>
      <c r="NYT749" s="25"/>
      <c r="NYU749" s="5"/>
      <c r="NYV749" s="92"/>
      <c r="NZC749" s="25"/>
      <c r="NZD749" s="5"/>
      <c r="NZE749" s="92"/>
      <c r="NZL749" s="25"/>
      <c r="NZM749" s="5"/>
      <c r="NZN749" s="92"/>
      <c r="NZU749" s="25"/>
      <c r="NZV749" s="5"/>
      <c r="NZW749" s="92"/>
      <c r="OAD749" s="25"/>
      <c r="OAE749" s="5"/>
      <c r="OAF749" s="92"/>
      <c r="OAM749" s="25"/>
      <c r="OAN749" s="5"/>
      <c r="OAO749" s="92"/>
      <c r="OAV749" s="25"/>
      <c r="OAW749" s="5"/>
      <c r="OAX749" s="92"/>
      <c r="OBE749" s="25"/>
      <c r="OBF749" s="5"/>
      <c r="OBG749" s="92"/>
      <c r="OBN749" s="25"/>
      <c r="OBO749" s="5"/>
      <c r="OBP749" s="92"/>
      <c r="OBW749" s="25"/>
      <c r="OBX749" s="5"/>
      <c r="OBY749" s="92"/>
      <c r="OCF749" s="25"/>
      <c r="OCG749" s="5"/>
      <c r="OCH749" s="92"/>
      <c r="OCO749" s="25"/>
      <c r="OCP749" s="5"/>
      <c r="OCQ749" s="92"/>
      <c r="OCX749" s="25"/>
      <c r="OCY749" s="5"/>
      <c r="OCZ749" s="92"/>
      <c r="ODG749" s="25"/>
      <c r="ODH749" s="5"/>
      <c r="ODI749" s="92"/>
      <c r="ODP749" s="25"/>
      <c r="ODQ749" s="5"/>
      <c r="ODR749" s="92"/>
      <c r="ODY749" s="25"/>
      <c r="ODZ749" s="5"/>
      <c r="OEA749" s="92"/>
      <c r="OEH749" s="25"/>
      <c r="OEI749" s="5"/>
      <c r="OEJ749" s="92"/>
      <c r="OEQ749" s="25"/>
      <c r="OER749" s="5"/>
      <c r="OES749" s="92"/>
      <c r="OEZ749" s="25"/>
      <c r="OFA749" s="5"/>
      <c r="OFB749" s="92"/>
      <c r="OFI749" s="25"/>
      <c r="OFJ749" s="5"/>
      <c r="OFK749" s="92"/>
      <c r="OFR749" s="25"/>
      <c r="OFS749" s="5"/>
      <c r="OFT749" s="92"/>
      <c r="OGA749" s="25"/>
      <c r="OGB749" s="5"/>
      <c r="OGC749" s="92"/>
      <c r="OGJ749" s="25"/>
      <c r="OGK749" s="5"/>
      <c r="OGL749" s="92"/>
      <c r="OGS749" s="25"/>
      <c r="OGT749" s="5"/>
      <c r="OGU749" s="92"/>
      <c r="OHB749" s="25"/>
      <c r="OHC749" s="5"/>
      <c r="OHD749" s="92"/>
      <c r="OHK749" s="25"/>
      <c r="OHL749" s="5"/>
      <c r="OHM749" s="92"/>
      <c r="OHT749" s="25"/>
      <c r="OHU749" s="5"/>
      <c r="OHV749" s="92"/>
      <c r="OIC749" s="25"/>
      <c r="OID749" s="5"/>
      <c r="OIE749" s="92"/>
      <c r="OIL749" s="25"/>
      <c r="OIM749" s="5"/>
      <c r="OIN749" s="92"/>
      <c r="OIU749" s="25"/>
      <c r="OIV749" s="5"/>
      <c r="OIW749" s="92"/>
      <c r="OJD749" s="25"/>
      <c r="OJE749" s="5"/>
      <c r="OJF749" s="92"/>
      <c r="OJM749" s="25"/>
      <c r="OJN749" s="5"/>
      <c r="OJO749" s="92"/>
      <c r="OJV749" s="25"/>
      <c r="OJW749" s="5"/>
      <c r="OJX749" s="92"/>
      <c r="OKE749" s="25"/>
      <c r="OKF749" s="5"/>
      <c r="OKG749" s="92"/>
      <c r="OKN749" s="25"/>
      <c r="OKO749" s="5"/>
      <c r="OKP749" s="92"/>
      <c r="OKW749" s="25"/>
      <c r="OKX749" s="5"/>
      <c r="OKY749" s="92"/>
      <c r="OLF749" s="25"/>
      <c r="OLG749" s="5"/>
      <c r="OLH749" s="92"/>
      <c r="OLO749" s="25"/>
      <c r="OLP749" s="5"/>
      <c r="OLQ749" s="92"/>
      <c r="OLX749" s="25"/>
      <c r="OLY749" s="5"/>
      <c r="OLZ749" s="92"/>
      <c r="OMG749" s="25"/>
      <c r="OMH749" s="5"/>
      <c r="OMI749" s="92"/>
      <c r="OMP749" s="25"/>
      <c r="OMQ749" s="5"/>
      <c r="OMR749" s="92"/>
      <c r="OMY749" s="25"/>
      <c r="OMZ749" s="5"/>
      <c r="ONA749" s="92"/>
      <c r="ONH749" s="25"/>
      <c r="ONI749" s="5"/>
      <c r="ONJ749" s="92"/>
      <c r="ONQ749" s="25"/>
      <c r="ONR749" s="5"/>
      <c r="ONS749" s="92"/>
      <c r="ONZ749" s="25"/>
      <c r="OOA749" s="5"/>
      <c r="OOB749" s="92"/>
      <c r="OOI749" s="25"/>
      <c r="OOJ749" s="5"/>
      <c r="OOK749" s="92"/>
      <c r="OOR749" s="25"/>
      <c r="OOS749" s="5"/>
      <c r="OOT749" s="92"/>
      <c r="OPA749" s="25"/>
      <c r="OPB749" s="5"/>
      <c r="OPC749" s="92"/>
      <c r="OPJ749" s="25"/>
      <c r="OPK749" s="5"/>
      <c r="OPL749" s="92"/>
      <c r="OPS749" s="25"/>
      <c r="OPT749" s="5"/>
      <c r="OPU749" s="92"/>
      <c r="OQB749" s="25"/>
      <c r="OQC749" s="5"/>
      <c r="OQD749" s="92"/>
      <c r="OQK749" s="25"/>
      <c r="OQL749" s="5"/>
      <c r="OQM749" s="92"/>
      <c r="OQT749" s="25"/>
      <c r="OQU749" s="5"/>
      <c r="OQV749" s="92"/>
      <c r="ORC749" s="25"/>
      <c r="ORD749" s="5"/>
      <c r="ORE749" s="92"/>
      <c r="ORL749" s="25"/>
      <c r="ORM749" s="5"/>
      <c r="ORN749" s="92"/>
      <c r="ORU749" s="25"/>
      <c r="ORV749" s="5"/>
      <c r="ORW749" s="92"/>
      <c r="OSD749" s="25"/>
      <c r="OSE749" s="5"/>
      <c r="OSF749" s="92"/>
      <c r="OSM749" s="25"/>
      <c r="OSN749" s="5"/>
      <c r="OSO749" s="92"/>
      <c r="OSV749" s="25"/>
      <c r="OSW749" s="5"/>
      <c r="OSX749" s="92"/>
      <c r="OTE749" s="25"/>
      <c r="OTF749" s="5"/>
      <c r="OTG749" s="92"/>
      <c r="OTN749" s="25"/>
      <c r="OTO749" s="5"/>
      <c r="OTP749" s="92"/>
      <c r="OTW749" s="25"/>
      <c r="OTX749" s="5"/>
      <c r="OTY749" s="92"/>
      <c r="OUF749" s="25"/>
      <c r="OUG749" s="5"/>
      <c r="OUH749" s="92"/>
      <c r="OUO749" s="25"/>
      <c r="OUP749" s="5"/>
      <c r="OUQ749" s="92"/>
      <c r="OUX749" s="25"/>
      <c r="OUY749" s="5"/>
      <c r="OUZ749" s="92"/>
      <c r="OVG749" s="25"/>
      <c r="OVH749" s="5"/>
      <c r="OVI749" s="92"/>
      <c r="OVP749" s="25"/>
      <c r="OVQ749" s="5"/>
      <c r="OVR749" s="92"/>
      <c r="OVY749" s="25"/>
      <c r="OVZ749" s="5"/>
      <c r="OWA749" s="92"/>
      <c r="OWH749" s="25"/>
      <c r="OWI749" s="5"/>
      <c r="OWJ749" s="92"/>
      <c r="OWQ749" s="25"/>
      <c r="OWR749" s="5"/>
      <c r="OWS749" s="92"/>
      <c r="OWZ749" s="25"/>
      <c r="OXA749" s="5"/>
      <c r="OXB749" s="92"/>
      <c r="OXI749" s="25"/>
      <c r="OXJ749" s="5"/>
      <c r="OXK749" s="92"/>
      <c r="OXR749" s="25"/>
      <c r="OXS749" s="5"/>
      <c r="OXT749" s="92"/>
      <c r="OYA749" s="25"/>
      <c r="OYB749" s="5"/>
      <c r="OYC749" s="92"/>
      <c r="OYJ749" s="25"/>
      <c r="OYK749" s="5"/>
      <c r="OYL749" s="92"/>
      <c r="OYS749" s="25"/>
      <c r="OYT749" s="5"/>
      <c r="OYU749" s="92"/>
      <c r="OZB749" s="25"/>
      <c r="OZC749" s="5"/>
      <c r="OZD749" s="92"/>
      <c r="OZK749" s="25"/>
      <c r="OZL749" s="5"/>
      <c r="OZM749" s="92"/>
      <c r="OZT749" s="25"/>
      <c r="OZU749" s="5"/>
      <c r="OZV749" s="92"/>
      <c r="PAC749" s="25"/>
      <c r="PAD749" s="5"/>
      <c r="PAE749" s="92"/>
      <c r="PAL749" s="25"/>
      <c r="PAM749" s="5"/>
      <c r="PAN749" s="92"/>
      <c r="PAU749" s="25"/>
      <c r="PAV749" s="5"/>
      <c r="PAW749" s="92"/>
      <c r="PBD749" s="25"/>
      <c r="PBE749" s="5"/>
      <c r="PBF749" s="92"/>
      <c r="PBM749" s="25"/>
      <c r="PBN749" s="5"/>
      <c r="PBO749" s="92"/>
      <c r="PBV749" s="25"/>
      <c r="PBW749" s="5"/>
      <c r="PBX749" s="92"/>
      <c r="PCE749" s="25"/>
      <c r="PCF749" s="5"/>
      <c r="PCG749" s="92"/>
      <c r="PCN749" s="25"/>
      <c r="PCO749" s="5"/>
      <c r="PCP749" s="92"/>
      <c r="PCW749" s="25"/>
      <c r="PCX749" s="5"/>
      <c r="PCY749" s="92"/>
      <c r="PDF749" s="25"/>
      <c r="PDG749" s="5"/>
      <c r="PDH749" s="92"/>
      <c r="PDO749" s="25"/>
      <c r="PDP749" s="5"/>
      <c r="PDQ749" s="92"/>
      <c r="PDX749" s="25"/>
      <c r="PDY749" s="5"/>
      <c r="PDZ749" s="92"/>
      <c r="PEG749" s="25"/>
      <c r="PEH749" s="5"/>
      <c r="PEI749" s="92"/>
      <c r="PEP749" s="25"/>
      <c r="PEQ749" s="5"/>
      <c r="PER749" s="92"/>
      <c r="PEY749" s="25"/>
      <c r="PEZ749" s="5"/>
      <c r="PFA749" s="92"/>
      <c r="PFH749" s="25"/>
      <c r="PFI749" s="5"/>
      <c r="PFJ749" s="92"/>
      <c r="PFQ749" s="25"/>
      <c r="PFR749" s="5"/>
      <c r="PFS749" s="92"/>
      <c r="PFZ749" s="25"/>
      <c r="PGA749" s="5"/>
      <c r="PGB749" s="92"/>
      <c r="PGI749" s="25"/>
      <c r="PGJ749" s="5"/>
      <c r="PGK749" s="92"/>
      <c r="PGR749" s="25"/>
      <c r="PGS749" s="5"/>
      <c r="PGT749" s="92"/>
      <c r="PHA749" s="25"/>
      <c r="PHB749" s="5"/>
      <c r="PHC749" s="92"/>
      <c r="PHJ749" s="25"/>
      <c r="PHK749" s="5"/>
      <c r="PHL749" s="92"/>
      <c r="PHS749" s="25"/>
      <c r="PHT749" s="5"/>
      <c r="PHU749" s="92"/>
      <c r="PIB749" s="25"/>
      <c r="PIC749" s="5"/>
      <c r="PID749" s="92"/>
      <c r="PIK749" s="25"/>
      <c r="PIL749" s="5"/>
      <c r="PIM749" s="92"/>
      <c r="PIT749" s="25"/>
      <c r="PIU749" s="5"/>
      <c r="PIV749" s="92"/>
      <c r="PJC749" s="25"/>
      <c r="PJD749" s="5"/>
      <c r="PJE749" s="92"/>
      <c r="PJL749" s="25"/>
      <c r="PJM749" s="5"/>
      <c r="PJN749" s="92"/>
      <c r="PJU749" s="25"/>
      <c r="PJV749" s="5"/>
      <c r="PJW749" s="92"/>
      <c r="PKD749" s="25"/>
      <c r="PKE749" s="5"/>
      <c r="PKF749" s="92"/>
      <c r="PKM749" s="25"/>
      <c r="PKN749" s="5"/>
      <c r="PKO749" s="92"/>
      <c r="PKV749" s="25"/>
      <c r="PKW749" s="5"/>
      <c r="PKX749" s="92"/>
      <c r="PLE749" s="25"/>
      <c r="PLF749" s="5"/>
      <c r="PLG749" s="92"/>
      <c r="PLN749" s="25"/>
      <c r="PLO749" s="5"/>
      <c r="PLP749" s="92"/>
      <c r="PLW749" s="25"/>
      <c r="PLX749" s="5"/>
      <c r="PLY749" s="92"/>
      <c r="PMF749" s="25"/>
      <c r="PMG749" s="5"/>
      <c r="PMH749" s="92"/>
      <c r="PMO749" s="25"/>
      <c r="PMP749" s="5"/>
      <c r="PMQ749" s="92"/>
      <c r="PMX749" s="25"/>
      <c r="PMY749" s="5"/>
      <c r="PMZ749" s="92"/>
      <c r="PNG749" s="25"/>
      <c r="PNH749" s="5"/>
      <c r="PNI749" s="92"/>
      <c r="PNP749" s="25"/>
      <c r="PNQ749" s="5"/>
      <c r="PNR749" s="92"/>
      <c r="PNY749" s="25"/>
      <c r="PNZ749" s="5"/>
      <c r="POA749" s="92"/>
      <c r="POH749" s="25"/>
      <c r="POI749" s="5"/>
      <c r="POJ749" s="92"/>
      <c r="POQ749" s="25"/>
      <c r="POR749" s="5"/>
      <c r="POS749" s="92"/>
      <c r="POZ749" s="25"/>
      <c r="PPA749" s="5"/>
      <c r="PPB749" s="92"/>
      <c r="PPI749" s="25"/>
      <c r="PPJ749" s="5"/>
      <c r="PPK749" s="92"/>
      <c r="PPR749" s="25"/>
      <c r="PPS749" s="5"/>
      <c r="PPT749" s="92"/>
      <c r="PQA749" s="25"/>
      <c r="PQB749" s="5"/>
      <c r="PQC749" s="92"/>
      <c r="PQJ749" s="25"/>
      <c r="PQK749" s="5"/>
      <c r="PQL749" s="92"/>
      <c r="PQS749" s="25"/>
      <c r="PQT749" s="5"/>
      <c r="PQU749" s="92"/>
      <c r="PRB749" s="25"/>
      <c r="PRC749" s="5"/>
      <c r="PRD749" s="92"/>
      <c r="PRK749" s="25"/>
      <c r="PRL749" s="5"/>
      <c r="PRM749" s="92"/>
      <c r="PRT749" s="25"/>
      <c r="PRU749" s="5"/>
      <c r="PRV749" s="92"/>
      <c r="PSC749" s="25"/>
      <c r="PSD749" s="5"/>
      <c r="PSE749" s="92"/>
      <c r="PSL749" s="25"/>
      <c r="PSM749" s="5"/>
      <c r="PSN749" s="92"/>
      <c r="PSU749" s="25"/>
      <c r="PSV749" s="5"/>
      <c r="PSW749" s="92"/>
      <c r="PTD749" s="25"/>
      <c r="PTE749" s="5"/>
      <c r="PTF749" s="92"/>
      <c r="PTM749" s="25"/>
      <c r="PTN749" s="5"/>
      <c r="PTO749" s="92"/>
      <c r="PTV749" s="25"/>
      <c r="PTW749" s="5"/>
      <c r="PTX749" s="92"/>
      <c r="PUE749" s="25"/>
      <c r="PUF749" s="5"/>
      <c r="PUG749" s="92"/>
      <c r="PUN749" s="25"/>
      <c r="PUO749" s="5"/>
      <c r="PUP749" s="92"/>
      <c r="PUW749" s="25"/>
      <c r="PUX749" s="5"/>
      <c r="PUY749" s="92"/>
      <c r="PVF749" s="25"/>
      <c r="PVG749" s="5"/>
      <c r="PVH749" s="92"/>
      <c r="PVO749" s="25"/>
      <c r="PVP749" s="5"/>
      <c r="PVQ749" s="92"/>
      <c r="PVX749" s="25"/>
      <c r="PVY749" s="5"/>
      <c r="PVZ749" s="92"/>
      <c r="PWG749" s="25"/>
      <c r="PWH749" s="5"/>
      <c r="PWI749" s="92"/>
      <c r="PWP749" s="25"/>
      <c r="PWQ749" s="5"/>
      <c r="PWR749" s="92"/>
      <c r="PWY749" s="25"/>
      <c r="PWZ749" s="5"/>
      <c r="PXA749" s="92"/>
      <c r="PXH749" s="25"/>
      <c r="PXI749" s="5"/>
      <c r="PXJ749" s="92"/>
      <c r="PXQ749" s="25"/>
      <c r="PXR749" s="5"/>
      <c r="PXS749" s="92"/>
      <c r="PXZ749" s="25"/>
      <c r="PYA749" s="5"/>
      <c r="PYB749" s="92"/>
      <c r="PYI749" s="25"/>
      <c r="PYJ749" s="5"/>
      <c r="PYK749" s="92"/>
      <c r="PYR749" s="25"/>
      <c r="PYS749" s="5"/>
      <c r="PYT749" s="92"/>
      <c r="PZA749" s="25"/>
      <c r="PZB749" s="5"/>
      <c r="PZC749" s="92"/>
      <c r="PZJ749" s="25"/>
      <c r="PZK749" s="5"/>
      <c r="PZL749" s="92"/>
      <c r="PZS749" s="25"/>
      <c r="PZT749" s="5"/>
      <c r="PZU749" s="92"/>
      <c r="QAB749" s="25"/>
      <c r="QAC749" s="5"/>
      <c r="QAD749" s="92"/>
      <c r="QAK749" s="25"/>
      <c r="QAL749" s="5"/>
      <c r="QAM749" s="92"/>
      <c r="QAT749" s="25"/>
      <c r="QAU749" s="5"/>
      <c r="QAV749" s="92"/>
      <c r="QBC749" s="25"/>
      <c r="QBD749" s="5"/>
      <c r="QBE749" s="92"/>
      <c r="QBL749" s="25"/>
      <c r="QBM749" s="5"/>
      <c r="QBN749" s="92"/>
      <c r="QBU749" s="25"/>
      <c r="QBV749" s="5"/>
      <c r="QBW749" s="92"/>
      <c r="QCD749" s="25"/>
      <c r="QCE749" s="5"/>
      <c r="QCF749" s="92"/>
      <c r="QCM749" s="25"/>
      <c r="QCN749" s="5"/>
      <c r="QCO749" s="92"/>
      <c r="QCV749" s="25"/>
      <c r="QCW749" s="5"/>
      <c r="QCX749" s="92"/>
      <c r="QDE749" s="25"/>
      <c r="QDF749" s="5"/>
      <c r="QDG749" s="92"/>
      <c r="QDN749" s="25"/>
      <c r="QDO749" s="5"/>
      <c r="QDP749" s="92"/>
      <c r="QDW749" s="25"/>
      <c r="QDX749" s="5"/>
      <c r="QDY749" s="92"/>
      <c r="QEF749" s="25"/>
      <c r="QEG749" s="5"/>
      <c r="QEH749" s="92"/>
      <c r="QEO749" s="25"/>
      <c r="QEP749" s="5"/>
      <c r="QEQ749" s="92"/>
      <c r="QEX749" s="25"/>
      <c r="QEY749" s="5"/>
      <c r="QEZ749" s="92"/>
      <c r="QFG749" s="25"/>
      <c r="QFH749" s="5"/>
      <c r="QFI749" s="92"/>
      <c r="QFP749" s="25"/>
      <c r="QFQ749" s="5"/>
      <c r="QFR749" s="92"/>
      <c r="QFY749" s="25"/>
      <c r="QFZ749" s="5"/>
      <c r="QGA749" s="92"/>
      <c r="QGH749" s="25"/>
      <c r="QGI749" s="5"/>
      <c r="QGJ749" s="92"/>
      <c r="QGQ749" s="25"/>
      <c r="QGR749" s="5"/>
      <c r="QGS749" s="92"/>
      <c r="QGZ749" s="25"/>
      <c r="QHA749" s="5"/>
      <c r="QHB749" s="92"/>
      <c r="QHI749" s="25"/>
      <c r="QHJ749" s="5"/>
      <c r="QHK749" s="92"/>
      <c r="QHR749" s="25"/>
      <c r="QHS749" s="5"/>
      <c r="QHT749" s="92"/>
      <c r="QIA749" s="25"/>
      <c r="QIB749" s="5"/>
      <c r="QIC749" s="92"/>
      <c r="QIJ749" s="25"/>
      <c r="QIK749" s="5"/>
      <c r="QIL749" s="92"/>
      <c r="QIS749" s="25"/>
      <c r="QIT749" s="5"/>
      <c r="QIU749" s="92"/>
      <c r="QJB749" s="25"/>
      <c r="QJC749" s="5"/>
      <c r="QJD749" s="92"/>
      <c r="QJK749" s="25"/>
      <c r="QJL749" s="5"/>
      <c r="QJM749" s="92"/>
      <c r="QJT749" s="25"/>
      <c r="QJU749" s="5"/>
      <c r="QJV749" s="92"/>
      <c r="QKC749" s="25"/>
      <c r="QKD749" s="5"/>
      <c r="QKE749" s="92"/>
      <c r="QKL749" s="25"/>
      <c r="QKM749" s="5"/>
      <c r="QKN749" s="92"/>
      <c r="QKU749" s="25"/>
      <c r="QKV749" s="5"/>
      <c r="QKW749" s="92"/>
      <c r="QLD749" s="25"/>
      <c r="QLE749" s="5"/>
      <c r="QLF749" s="92"/>
      <c r="QLM749" s="25"/>
      <c r="QLN749" s="5"/>
      <c r="QLO749" s="92"/>
      <c r="QLV749" s="25"/>
      <c r="QLW749" s="5"/>
      <c r="QLX749" s="92"/>
      <c r="QME749" s="25"/>
      <c r="QMF749" s="5"/>
      <c r="QMG749" s="92"/>
      <c r="QMN749" s="25"/>
      <c r="QMO749" s="5"/>
      <c r="QMP749" s="92"/>
      <c r="QMW749" s="25"/>
      <c r="QMX749" s="5"/>
      <c r="QMY749" s="92"/>
      <c r="QNF749" s="25"/>
      <c r="QNG749" s="5"/>
      <c r="QNH749" s="92"/>
      <c r="QNO749" s="25"/>
      <c r="QNP749" s="5"/>
      <c r="QNQ749" s="92"/>
      <c r="QNX749" s="25"/>
      <c r="QNY749" s="5"/>
      <c r="QNZ749" s="92"/>
      <c r="QOG749" s="25"/>
      <c r="QOH749" s="5"/>
      <c r="QOI749" s="92"/>
      <c r="QOP749" s="25"/>
      <c r="QOQ749" s="5"/>
      <c r="QOR749" s="92"/>
      <c r="QOY749" s="25"/>
      <c r="QOZ749" s="5"/>
      <c r="QPA749" s="92"/>
      <c r="QPH749" s="25"/>
      <c r="QPI749" s="5"/>
      <c r="QPJ749" s="92"/>
      <c r="QPQ749" s="25"/>
      <c r="QPR749" s="5"/>
      <c r="QPS749" s="92"/>
      <c r="QPZ749" s="25"/>
      <c r="QQA749" s="5"/>
      <c r="QQB749" s="92"/>
      <c r="QQI749" s="25"/>
      <c r="QQJ749" s="5"/>
      <c r="QQK749" s="92"/>
      <c r="QQR749" s="25"/>
      <c r="QQS749" s="5"/>
      <c r="QQT749" s="92"/>
      <c r="QRA749" s="25"/>
      <c r="QRB749" s="5"/>
      <c r="QRC749" s="92"/>
      <c r="QRJ749" s="25"/>
      <c r="QRK749" s="5"/>
      <c r="QRL749" s="92"/>
      <c r="QRS749" s="25"/>
      <c r="QRT749" s="5"/>
      <c r="QRU749" s="92"/>
      <c r="QSB749" s="25"/>
      <c r="QSC749" s="5"/>
      <c r="QSD749" s="92"/>
      <c r="QSK749" s="25"/>
      <c r="QSL749" s="5"/>
      <c r="QSM749" s="92"/>
      <c r="QST749" s="25"/>
      <c r="QSU749" s="5"/>
      <c r="QSV749" s="92"/>
      <c r="QTC749" s="25"/>
      <c r="QTD749" s="5"/>
      <c r="QTE749" s="92"/>
      <c r="QTL749" s="25"/>
      <c r="QTM749" s="5"/>
      <c r="QTN749" s="92"/>
      <c r="QTU749" s="25"/>
      <c r="QTV749" s="5"/>
      <c r="QTW749" s="92"/>
      <c r="QUD749" s="25"/>
      <c r="QUE749" s="5"/>
      <c r="QUF749" s="92"/>
      <c r="QUM749" s="25"/>
      <c r="QUN749" s="5"/>
      <c r="QUO749" s="92"/>
      <c r="QUV749" s="25"/>
      <c r="QUW749" s="5"/>
      <c r="QUX749" s="92"/>
      <c r="QVE749" s="25"/>
      <c r="QVF749" s="5"/>
      <c r="QVG749" s="92"/>
      <c r="QVN749" s="25"/>
      <c r="QVO749" s="5"/>
      <c r="QVP749" s="92"/>
      <c r="QVW749" s="25"/>
      <c r="QVX749" s="5"/>
      <c r="QVY749" s="92"/>
      <c r="QWF749" s="25"/>
      <c r="QWG749" s="5"/>
      <c r="QWH749" s="92"/>
      <c r="QWO749" s="25"/>
      <c r="QWP749" s="5"/>
      <c r="QWQ749" s="92"/>
      <c r="QWX749" s="25"/>
      <c r="QWY749" s="5"/>
      <c r="QWZ749" s="92"/>
      <c r="QXG749" s="25"/>
      <c r="QXH749" s="5"/>
      <c r="QXI749" s="92"/>
      <c r="QXP749" s="25"/>
      <c r="QXQ749" s="5"/>
      <c r="QXR749" s="92"/>
      <c r="QXY749" s="25"/>
      <c r="QXZ749" s="5"/>
      <c r="QYA749" s="92"/>
      <c r="QYH749" s="25"/>
      <c r="QYI749" s="5"/>
      <c r="QYJ749" s="92"/>
      <c r="QYQ749" s="25"/>
      <c r="QYR749" s="5"/>
      <c r="QYS749" s="92"/>
      <c r="QYZ749" s="25"/>
      <c r="QZA749" s="5"/>
      <c r="QZB749" s="92"/>
      <c r="QZI749" s="25"/>
      <c r="QZJ749" s="5"/>
      <c r="QZK749" s="92"/>
      <c r="QZR749" s="25"/>
      <c r="QZS749" s="5"/>
      <c r="QZT749" s="92"/>
      <c r="RAA749" s="25"/>
      <c r="RAB749" s="5"/>
      <c r="RAC749" s="92"/>
      <c r="RAJ749" s="25"/>
      <c r="RAK749" s="5"/>
      <c r="RAL749" s="92"/>
      <c r="RAS749" s="25"/>
      <c r="RAT749" s="5"/>
      <c r="RAU749" s="92"/>
      <c r="RBB749" s="25"/>
      <c r="RBC749" s="5"/>
      <c r="RBD749" s="92"/>
      <c r="RBK749" s="25"/>
      <c r="RBL749" s="5"/>
      <c r="RBM749" s="92"/>
      <c r="RBT749" s="25"/>
      <c r="RBU749" s="5"/>
      <c r="RBV749" s="92"/>
      <c r="RCC749" s="25"/>
      <c r="RCD749" s="5"/>
      <c r="RCE749" s="92"/>
      <c r="RCL749" s="25"/>
      <c r="RCM749" s="5"/>
      <c r="RCN749" s="92"/>
      <c r="RCU749" s="25"/>
      <c r="RCV749" s="5"/>
      <c r="RCW749" s="92"/>
      <c r="RDD749" s="25"/>
      <c r="RDE749" s="5"/>
      <c r="RDF749" s="92"/>
      <c r="RDM749" s="25"/>
      <c r="RDN749" s="5"/>
      <c r="RDO749" s="92"/>
      <c r="RDV749" s="25"/>
      <c r="RDW749" s="5"/>
      <c r="RDX749" s="92"/>
      <c r="REE749" s="25"/>
      <c r="REF749" s="5"/>
      <c r="REG749" s="92"/>
      <c r="REN749" s="25"/>
      <c r="REO749" s="5"/>
      <c r="REP749" s="92"/>
      <c r="REW749" s="25"/>
      <c r="REX749" s="5"/>
      <c r="REY749" s="92"/>
      <c r="RFF749" s="25"/>
      <c r="RFG749" s="5"/>
      <c r="RFH749" s="92"/>
      <c r="RFO749" s="25"/>
      <c r="RFP749" s="5"/>
      <c r="RFQ749" s="92"/>
      <c r="RFX749" s="25"/>
      <c r="RFY749" s="5"/>
      <c r="RFZ749" s="92"/>
      <c r="RGG749" s="25"/>
      <c r="RGH749" s="5"/>
      <c r="RGI749" s="92"/>
      <c r="RGP749" s="25"/>
      <c r="RGQ749" s="5"/>
      <c r="RGR749" s="92"/>
      <c r="RGY749" s="25"/>
      <c r="RGZ749" s="5"/>
      <c r="RHA749" s="92"/>
      <c r="RHH749" s="25"/>
      <c r="RHI749" s="5"/>
      <c r="RHJ749" s="92"/>
      <c r="RHQ749" s="25"/>
      <c r="RHR749" s="5"/>
      <c r="RHS749" s="92"/>
      <c r="RHZ749" s="25"/>
      <c r="RIA749" s="5"/>
      <c r="RIB749" s="92"/>
      <c r="RII749" s="25"/>
      <c r="RIJ749" s="5"/>
      <c r="RIK749" s="92"/>
      <c r="RIR749" s="25"/>
      <c r="RIS749" s="5"/>
      <c r="RIT749" s="92"/>
      <c r="RJA749" s="25"/>
      <c r="RJB749" s="5"/>
      <c r="RJC749" s="92"/>
      <c r="RJJ749" s="25"/>
      <c r="RJK749" s="5"/>
      <c r="RJL749" s="92"/>
      <c r="RJS749" s="25"/>
      <c r="RJT749" s="5"/>
      <c r="RJU749" s="92"/>
      <c r="RKB749" s="25"/>
      <c r="RKC749" s="5"/>
      <c r="RKD749" s="92"/>
      <c r="RKK749" s="25"/>
      <c r="RKL749" s="5"/>
      <c r="RKM749" s="92"/>
      <c r="RKT749" s="25"/>
      <c r="RKU749" s="5"/>
      <c r="RKV749" s="92"/>
      <c r="RLC749" s="25"/>
      <c r="RLD749" s="5"/>
      <c r="RLE749" s="92"/>
      <c r="RLL749" s="25"/>
      <c r="RLM749" s="5"/>
      <c r="RLN749" s="92"/>
      <c r="RLU749" s="25"/>
      <c r="RLV749" s="5"/>
      <c r="RLW749" s="92"/>
      <c r="RMD749" s="25"/>
      <c r="RME749" s="5"/>
      <c r="RMF749" s="92"/>
      <c r="RMM749" s="25"/>
      <c r="RMN749" s="5"/>
      <c r="RMO749" s="92"/>
      <c r="RMV749" s="25"/>
      <c r="RMW749" s="5"/>
      <c r="RMX749" s="92"/>
      <c r="RNE749" s="25"/>
      <c r="RNF749" s="5"/>
      <c r="RNG749" s="92"/>
      <c r="RNN749" s="25"/>
      <c r="RNO749" s="5"/>
      <c r="RNP749" s="92"/>
      <c r="RNW749" s="25"/>
      <c r="RNX749" s="5"/>
      <c r="RNY749" s="92"/>
      <c r="ROF749" s="25"/>
      <c r="ROG749" s="5"/>
      <c r="ROH749" s="92"/>
      <c r="ROO749" s="25"/>
      <c r="ROP749" s="5"/>
      <c r="ROQ749" s="92"/>
      <c r="ROX749" s="25"/>
      <c r="ROY749" s="5"/>
      <c r="ROZ749" s="92"/>
      <c r="RPG749" s="25"/>
      <c r="RPH749" s="5"/>
      <c r="RPI749" s="92"/>
      <c r="RPP749" s="25"/>
      <c r="RPQ749" s="5"/>
      <c r="RPR749" s="92"/>
      <c r="RPY749" s="25"/>
      <c r="RPZ749" s="5"/>
      <c r="RQA749" s="92"/>
      <c r="RQH749" s="25"/>
      <c r="RQI749" s="5"/>
      <c r="RQJ749" s="92"/>
      <c r="RQQ749" s="25"/>
      <c r="RQR749" s="5"/>
      <c r="RQS749" s="92"/>
      <c r="RQZ749" s="25"/>
      <c r="RRA749" s="5"/>
      <c r="RRB749" s="92"/>
      <c r="RRI749" s="25"/>
      <c r="RRJ749" s="5"/>
      <c r="RRK749" s="92"/>
      <c r="RRR749" s="25"/>
      <c r="RRS749" s="5"/>
      <c r="RRT749" s="92"/>
      <c r="RSA749" s="25"/>
      <c r="RSB749" s="5"/>
      <c r="RSC749" s="92"/>
      <c r="RSJ749" s="25"/>
      <c r="RSK749" s="5"/>
      <c r="RSL749" s="92"/>
      <c r="RSS749" s="25"/>
      <c r="RST749" s="5"/>
      <c r="RSU749" s="92"/>
      <c r="RTB749" s="25"/>
      <c r="RTC749" s="5"/>
      <c r="RTD749" s="92"/>
      <c r="RTK749" s="25"/>
      <c r="RTL749" s="5"/>
      <c r="RTM749" s="92"/>
      <c r="RTT749" s="25"/>
      <c r="RTU749" s="5"/>
      <c r="RTV749" s="92"/>
      <c r="RUC749" s="25"/>
      <c r="RUD749" s="5"/>
      <c r="RUE749" s="92"/>
      <c r="RUL749" s="25"/>
      <c r="RUM749" s="5"/>
      <c r="RUN749" s="92"/>
      <c r="RUU749" s="25"/>
      <c r="RUV749" s="5"/>
      <c r="RUW749" s="92"/>
      <c r="RVD749" s="25"/>
      <c r="RVE749" s="5"/>
      <c r="RVF749" s="92"/>
      <c r="RVM749" s="25"/>
      <c r="RVN749" s="5"/>
      <c r="RVO749" s="92"/>
      <c r="RVV749" s="25"/>
      <c r="RVW749" s="5"/>
      <c r="RVX749" s="92"/>
      <c r="RWE749" s="25"/>
      <c r="RWF749" s="5"/>
      <c r="RWG749" s="92"/>
      <c r="RWN749" s="25"/>
      <c r="RWO749" s="5"/>
      <c r="RWP749" s="92"/>
      <c r="RWW749" s="25"/>
      <c r="RWX749" s="5"/>
      <c r="RWY749" s="92"/>
      <c r="RXF749" s="25"/>
      <c r="RXG749" s="5"/>
      <c r="RXH749" s="92"/>
      <c r="RXO749" s="25"/>
      <c r="RXP749" s="5"/>
      <c r="RXQ749" s="92"/>
      <c r="RXX749" s="25"/>
      <c r="RXY749" s="5"/>
      <c r="RXZ749" s="92"/>
      <c r="RYG749" s="25"/>
      <c r="RYH749" s="5"/>
      <c r="RYI749" s="92"/>
      <c r="RYP749" s="25"/>
      <c r="RYQ749" s="5"/>
      <c r="RYR749" s="92"/>
      <c r="RYY749" s="25"/>
      <c r="RYZ749" s="5"/>
      <c r="RZA749" s="92"/>
      <c r="RZH749" s="25"/>
      <c r="RZI749" s="5"/>
      <c r="RZJ749" s="92"/>
      <c r="RZQ749" s="25"/>
      <c r="RZR749" s="5"/>
      <c r="RZS749" s="92"/>
      <c r="RZZ749" s="25"/>
      <c r="SAA749" s="5"/>
      <c r="SAB749" s="92"/>
      <c r="SAI749" s="25"/>
      <c r="SAJ749" s="5"/>
      <c r="SAK749" s="92"/>
      <c r="SAR749" s="25"/>
      <c r="SAS749" s="5"/>
      <c r="SAT749" s="92"/>
      <c r="SBA749" s="25"/>
      <c r="SBB749" s="5"/>
      <c r="SBC749" s="92"/>
      <c r="SBJ749" s="25"/>
      <c r="SBK749" s="5"/>
      <c r="SBL749" s="92"/>
      <c r="SBS749" s="25"/>
      <c r="SBT749" s="5"/>
      <c r="SBU749" s="92"/>
      <c r="SCB749" s="25"/>
      <c r="SCC749" s="5"/>
      <c r="SCD749" s="92"/>
      <c r="SCK749" s="25"/>
      <c r="SCL749" s="5"/>
      <c r="SCM749" s="92"/>
      <c r="SCT749" s="25"/>
      <c r="SCU749" s="5"/>
      <c r="SCV749" s="92"/>
      <c r="SDC749" s="25"/>
      <c r="SDD749" s="5"/>
      <c r="SDE749" s="92"/>
      <c r="SDL749" s="25"/>
      <c r="SDM749" s="5"/>
      <c r="SDN749" s="92"/>
      <c r="SDU749" s="25"/>
      <c r="SDV749" s="5"/>
      <c r="SDW749" s="92"/>
      <c r="SED749" s="25"/>
      <c r="SEE749" s="5"/>
      <c r="SEF749" s="92"/>
      <c r="SEM749" s="25"/>
      <c r="SEN749" s="5"/>
      <c r="SEO749" s="92"/>
      <c r="SEV749" s="25"/>
      <c r="SEW749" s="5"/>
      <c r="SEX749" s="92"/>
      <c r="SFE749" s="25"/>
      <c r="SFF749" s="5"/>
      <c r="SFG749" s="92"/>
      <c r="SFN749" s="25"/>
      <c r="SFO749" s="5"/>
      <c r="SFP749" s="92"/>
      <c r="SFW749" s="25"/>
      <c r="SFX749" s="5"/>
      <c r="SFY749" s="92"/>
      <c r="SGF749" s="25"/>
      <c r="SGG749" s="5"/>
      <c r="SGH749" s="92"/>
      <c r="SGO749" s="25"/>
      <c r="SGP749" s="5"/>
      <c r="SGQ749" s="92"/>
      <c r="SGX749" s="25"/>
      <c r="SGY749" s="5"/>
      <c r="SGZ749" s="92"/>
      <c r="SHG749" s="25"/>
      <c r="SHH749" s="5"/>
      <c r="SHI749" s="92"/>
      <c r="SHP749" s="25"/>
      <c r="SHQ749" s="5"/>
      <c r="SHR749" s="92"/>
      <c r="SHY749" s="25"/>
      <c r="SHZ749" s="5"/>
      <c r="SIA749" s="92"/>
      <c r="SIH749" s="25"/>
      <c r="SII749" s="5"/>
      <c r="SIJ749" s="92"/>
      <c r="SIQ749" s="25"/>
      <c r="SIR749" s="5"/>
      <c r="SIS749" s="92"/>
      <c r="SIZ749" s="25"/>
      <c r="SJA749" s="5"/>
      <c r="SJB749" s="92"/>
      <c r="SJI749" s="25"/>
      <c r="SJJ749" s="5"/>
      <c r="SJK749" s="92"/>
      <c r="SJR749" s="25"/>
      <c r="SJS749" s="5"/>
      <c r="SJT749" s="92"/>
      <c r="SKA749" s="25"/>
      <c r="SKB749" s="5"/>
      <c r="SKC749" s="92"/>
      <c r="SKJ749" s="25"/>
      <c r="SKK749" s="5"/>
      <c r="SKL749" s="92"/>
      <c r="SKS749" s="25"/>
      <c r="SKT749" s="5"/>
      <c r="SKU749" s="92"/>
      <c r="SLB749" s="25"/>
      <c r="SLC749" s="5"/>
      <c r="SLD749" s="92"/>
      <c r="SLK749" s="25"/>
      <c r="SLL749" s="5"/>
      <c r="SLM749" s="92"/>
      <c r="SLT749" s="25"/>
      <c r="SLU749" s="5"/>
      <c r="SLV749" s="92"/>
      <c r="SMC749" s="25"/>
      <c r="SMD749" s="5"/>
      <c r="SME749" s="92"/>
      <c r="SML749" s="25"/>
      <c r="SMM749" s="5"/>
      <c r="SMN749" s="92"/>
      <c r="SMU749" s="25"/>
      <c r="SMV749" s="5"/>
      <c r="SMW749" s="92"/>
      <c r="SND749" s="25"/>
      <c r="SNE749" s="5"/>
      <c r="SNF749" s="92"/>
      <c r="SNM749" s="25"/>
      <c r="SNN749" s="5"/>
      <c r="SNO749" s="92"/>
      <c r="SNV749" s="25"/>
      <c r="SNW749" s="5"/>
      <c r="SNX749" s="92"/>
      <c r="SOE749" s="25"/>
      <c r="SOF749" s="5"/>
      <c r="SOG749" s="92"/>
      <c r="SON749" s="25"/>
      <c r="SOO749" s="5"/>
      <c r="SOP749" s="92"/>
      <c r="SOW749" s="25"/>
      <c r="SOX749" s="5"/>
      <c r="SOY749" s="92"/>
      <c r="SPF749" s="25"/>
      <c r="SPG749" s="5"/>
      <c r="SPH749" s="92"/>
      <c r="SPO749" s="25"/>
      <c r="SPP749" s="5"/>
      <c r="SPQ749" s="92"/>
      <c r="SPX749" s="25"/>
      <c r="SPY749" s="5"/>
      <c r="SPZ749" s="92"/>
      <c r="SQG749" s="25"/>
      <c r="SQH749" s="5"/>
      <c r="SQI749" s="92"/>
      <c r="SQP749" s="25"/>
      <c r="SQQ749" s="5"/>
      <c r="SQR749" s="92"/>
      <c r="SQY749" s="25"/>
      <c r="SQZ749" s="5"/>
      <c r="SRA749" s="92"/>
      <c r="SRH749" s="25"/>
      <c r="SRI749" s="5"/>
      <c r="SRJ749" s="92"/>
      <c r="SRQ749" s="25"/>
      <c r="SRR749" s="5"/>
      <c r="SRS749" s="92"/>
      <c r="SRZ749" s="25"/>
      <c r="SSA749" s="5"/>
      <c r="SSB749" s="92"/>
      <c r="SSI749" s="25"/>
      <c r="SSJ749" s="5"/>
      <c r="SSK749" s="92"/>
      <c r="SSR749" s="25"/>
      <c r="SSS749" s="5"/>
      <c r="SST749" s="92"/>
      <c r="STA749" s="25"/>
      <c r="STB749" s="5"/>
      <c r="STC749" s="92"/>
      <c r="STJ749" s="25"/>
      <c r="STK749" s="5"/>
      <c r="STL749" s="92"/>
      <c r="STS749" s="25"/>
      <c r="STT749" s="5"/>
      <c r="STU749" s="92"/>
      <c r="SUB749" s="25"/>
      <c r="SUC749" s="5"/>
      <c r="SUD749" s="92"/>
      <c r="SUK749" s="25"/>
      <c r="SUL749" s="5"/>
      <c r="SUM749" s="92"/>
      <c r="SUT749" s="25"/>
      <c r="SUU749" s="5"/>
      <c r="SUV749" s="92"/>
      <c r="SVC749" s="25"/>
      <c r="SVD749" s="5"/>
      <c r="SVE749" s="92"/>
      <c r="SVL749" s="25"/>
      <c r="SVM749" s="5"/>
      <c r="SVN749" s="92"/>
      <c r="SVU749" s="25"/>
      <c r="SVV749" s="5"/>
      <c r="SVW749" s="92"/>
      <c r="SWD749" s="25"/>
      <c r="SWE749" s="5"/>
      <c r="SWF749" s="92"/>
      <c r="SWM749" s="25"/>
      <c r="SWN749" s="5"/>
      <c r="SWO749" s="92"/>
      <c r="SWV749" s="25"/>
      <c r="SWW749" s="5"/>
      <c r="SWX749" s="92"/>
      <c r="SXE749" s="25"/>
      <c r="SXF749" s="5"/>
      <c r="SXG749" s="92"/>
      <c r="SXN749" s="25"/>
      <c r="SXO749" s="5"/>
      <c r="SXP749" s="92"/>
      <c r="SXW749" s="25"/>
      <c r="SXX749" s="5"/>
      <c r="SXY749" s="92"/>
      <c r="SYF749" s="25"/>
      <c r="SYG749" s="5"/>
      <c r="SYH749" s="92"/>
      <c r="SYO749" s="25"/>
      <c r="SYP749" s="5"/>
      <c r="SYQ749" s="92"/>
      <c r="SYX749" s="25"/>
      <c r="SYY749" s="5"/>
      <c r="SYZ749" s="92"/>
      <c r="SZG749" s="25"/>
      <c r="SZH749" s="5"/>
      <c r="SZI749" s="92"/>
      <c r="SZP749" s="25"/>
      <c r="SZQ749" s="5"/>
      <c r="SZR749" s="92"/>
      <c r="SZY749" s="25"/>
      <c r="SZZ749" s="5"/>
      <c r="TAA749" s="92"/>
      <c r="TAH749" s="25"/>
      <c r="TAI749" s="5"/>
      <c r="TAJ749" s="92"/>
      <c r="TAQ749" s="25"/>
      <c r="TAR749" s="5"/>
      <c r="TAS749" s="92"/>
      <c r="TAZ749" s="25"/>
      <c r="TBA749" s="5"/>
      <c r="TBB749" s="92"/>
      <c r="TBI749" s="25"/>
      <c r="TBJ749" s="5"/>
      <c r="TBK749" s="92"/>
      <c r="TBR749" s="25"/>
      <c r="TBS749" s="5"/>
      <c r="TBT749" s="92"/>
      <c r="TCA749" s="25"/>
      <c r="TCB749" s="5"/>
      <c r="TCC749" s="92"/>
      <c r="TCJ749" s="25"/>
      <c r="TCK749" s="5"/>
      <c r="TCL749" s="92"/>
      <c r="TCS749" s="25"/>
      <c r="TCT749" s="5"/>
      <c r="TCU749" s="92"/>
      <c r="TDB749" s="25"/>
      <c r="TDC749" s="5"/>
      <c r="TDD749" s="92"/>
      <c r="TDK749" s="25"/>
      <c r="TDL749" s="5"/>
      <c r="TDM749" s="92"/>
      <c r="TDT749" s="25"/>
      <c r="TDU749" s="5"/>
      <c r="TDV749" s="92"/>
      <c r="TEC749" s="25"/>
      <c r="TED749" s="5"/>
      <c r="TEE749" s="92"/>
      <c r="TEL749" s="25"/>
      <c r="TEM749" s="5"/>
      <c r="TEN749" s="92"/>
      <c r="TEU749" s="25"/>
      <c r="TEV749" s="5"/>
      <c r="TEW749" s="92"/>
      <c r="TFD749" s="25"/>
      <c r="TFE749" s="5"/>
      <c r="TFF749" s="92"/>
      <c r="TFM749" s="25"/>
      <c r="TFN749" s="5"/>
      <c r="TFO749" s="92"/>
      <c r="TFV749" s="25"/>
      <c r="TFW749" s="5"/>
      <c r="TFX749" s="92"/>
      <c r="TGE749" s="25"/>
      <c r="TGF749" s="5"/>
      <c r="TGG749" s="92"/>
      <c r="TGN749" s="25"/>
      <c r="TGO749" s="5"/>
      <c r="TGP749" s="92"/>
      <c r="TGW749" s="25"/>
      <c r="TGX749" s="5"/>
      <c r="TGY749" s="92"/>
      <c r="THF749" s="25"/>
      <c r="THG749" s="5"/>
      <c r="THH749" s="92"/>
      <c r="THO749" s="25"/>
      <c r="THP749" s="5"/>
      <c r="THQ749" s="92"/>
      <c r="THX749" s="25"/>
      <c r="THY749" s="5"/>
      <c r="THZ749" s="92"/>
      <c r="TIG749" s="25"/>
      <c r="TIH749" s="5"/>
      <c r="TII749" s="92"/>
      <c r="TIP749" s="25"/>
      <c r="TIQ749" s="5"/>
      <c r="TIR749" s="92"/>
      <c r="TIY749" s="25"/>
      <c r="TIZ749" s="5"/>
      <c r="TJA749" s="92"/>
      <c r="TJH749" s="25"/>
      <c r="TJI749" s="5"/>
      <c r="TJJ749" s="92"/>
      <c r="TJQ749" s="25"/>
      <c r="TJR749" s="5"/>
      <c r="TJS749" s="92"/>
      <c r="TJZ749" s="25"/>
      <c r="TKA749" s="5"/>
      <c r="TKB749" s="92"/>
      <c r="TKI749" s="25"/>
      <c r="TKJ749" s="5"/>
      <c r="TKK749" s="92"/>
      <c r="TKR749" s="25"/>
      <c r="TKS749" s="5"/>
      <c r="TKT749" s="92"/>
      <c r="TLA749" s="25"/>
      <c r="TLB749" s="5"/>
      <c r="TLC749" s="92"/>
      <c r="TLJ749" s="25"/>
      <c r="TLK749" s="5"/>
      <c r="TLL749" s="92"/>
      <c r="TLS749" s="25"/>
      <c r="TLT749" s="5"/>
      <c r="TLU749" s="92"/>
      <c r="TMB749" s="25"/>
      <c r="TMC749" s="5"/>
      <c r="TMD749" s="92"/>
      <c r="TMK749" s="25"/>
      <c r="TML749" s="5"/>
      <c r="TMM749" s="92"/>
      <c r="TMT749" s="25"/>
      <c r="TMU749" s="5"/>
      <c r="TMV749" s="92"/>
      <c r="TNC749" s="25"/>
      <c r="TND749" s="5"/>
      <c r="TNE749" s="92"/>
      <c r="TNL749" s="25"/>
      <c r="TNM749" s="5"/>
      <c r="TNN749" s="92"/>
      <c r="TNU749" s="25"/>
      <c r="TNV749" s="5"/>
      <c r="TNW749" s="92"/>
      <c r="TOD749" s="25"/>
      <c r="TOE749" s="5"/>
      <c r="TOF749" s="92"/>
      <c r="TOM749" s="25"/>
      <c r="TON749" s="5"/>
      <c r="TOO749" s="92"/>
      <c r="TOV749" s="25"/>
      <c r="TOW749" s="5"/>
      <c r="TOX749" s="92"/>
      <c r="TPE749" s="25"/>
      <c r="TPF749" s="5"/>
      <c r="TPG749" s="92"/>
      <c r="TPN749" s="25"/>
      <c r="TPO749" s="5"/>
      <c r="TPP749" s="92"/>
      <c r="TPW749" s="25"/>
      <c r="TPX749" s="5"/>
      <c r="TPY749" s="92"/>
      <c r="TQF749" s="25"/>
      <c r="TQG749" s="5"/>
      <c r="TQH749" s="92"/>
      <c r="TQO749" s="25"/>
      <c r="TQP749" s="5"/>
      <c r="TQQ749" s="92"/>
      <c r="TQX749" s="25"/>
      <c r="TQY749" s="5"/>
      <c r="TQZ749" s="92"/>
      <c r="TRG749" s="25"/>
      <c r="TRH749" s="5"/>
      <c r="TRI749" s="92"/>
      <c r="TRP749" s="25"/>
      <c r="TRQ749" s="5"/>
      <c r="TRR749" s="92"/>
      <c r="TRY749" s="25"/>
      <c r="TRZ749" s="5"/>
      <c r="TSA749" s="92"/>
      <c r="TSH749" s="25"/>
      <c r="TSI749" s="5"/>
      <c r="TSJ749" s="92"/>
      <c r="TSQ749" s="25"/>
      <c r="TSR749" s="5"/>
      <c r="TSS749" s="92"/>
      <c r="TSZ749" s="25"/>
      <c r="TTA749" s="5"/>
      <c r="TTB749" s="92"/>
      <c r="TTI749" s="25"/>
      <c r="TTJ749" s="5"/>
      <c r="TTK749" s="92"/>
      <c r="TTR749" s="25"/>
      <c r="TTS749" s="5"/>
      <c r="TTT749" s="92"/>
      <c r="TUA749" s="25"/>
      <c r="TUB749" s="5"/>
      <c r="TUC749" s="92"/>
      <c r="TUJ749" s="25"/>
      <c r="TUK749" s="5"/>
      <c r="TUL749" s="92"/>
      <c r="TUS749" s="25"/>
      <c r="TUT749" s="5"/>
      <c r="TUU749" s="92"/>
      <c r="TVB749" s="25"/>
      <c r="TVC749" s="5"/>
      <c r="TVD749" s="92"/>
      <c r="TVK749" s="25"/>
      <c r="TVL749" s="5"/>
      <c r="TVM749" s="92"/>
      <c r="TVT749" s="25"/>
      <c r="TVU749" s="5"/>
      <c r="TVV749" s="92"/>
      <c r="TWC749" s="25"/>
      <c r="TWD749" s="5"/>
      <c r="TWE749" s="92"/>
      <c r="TWL749" s="25"/>
      <c r="TWM749" s="5"/>
      <c r="TWN749" s="92"/>
      <c r="TWU749" s="25"/>
      <c r="TWV749" s="5"/>
      <c r="TWW749" s="92"/>
      <c r="TXD749" s="25"/>
      <c r="TXE749" s="5"/>
      <c r="TXF749" s="92"/>
      <c r="TXM749" s="25"/>
      <c r="TXN749" s="5"/>
      <c r="TXO749" s="92"/>
      <c r="TXV749" s="25"/>
      <c r="TXW749" s="5"/>
      <c r="TXX749" s="92"/>
      <c r="TYE749" s="25"/>
      <c r="TYF749" s="5"/>
      <c r="TYG749" s="92"/>
      <c r="TYN749" s="25"/>
      <c r="TYO749" s="5"/>
      <c r="TYP749" s="92"/>
      <c r="TYW749" s="25"/>
      <c r="TYX749" s="5"/>
      <c r="TYY749" s="92"/>
      <c r="TZF749" s="25"/>
      <c r="TZG749" s="5"/>
      <c r="TZH749" s="92"/>
      <c r="TZO749" s="25"/>
      <c r="TZP749" s="5"/>
      <c r="TZQ749" s="92"/>
      <c r="TZX749" s="25"/>
      <c r="TZY749" s="5"/>
      <c r="TZZ749" s="92"/>
      <c r="UAG749" s="25"/>
      <c r="UAH749" s="5"/>
      <c r="UAI749" s="92"/>
      <c r="UAP749" s="25"/>
      <c r="UAQ749" s="5"/>
      <c r="UAR749" s="92"/>
      <c r="UAY749" s="25"/>
      <c r="UAZ749" s="5"/>
      <c r="UBA749" s="92"/>
      <c r="UBH749" s="25"/>
      <c r="UBI749" s="5"/>
      <c r="UBJ749" s="92"/>
      <c r="UBQ749" s="25"/>
      <c r="UBR749" s="5"/>
      <c r="UBS749" s="92"/>
      <c r="UBZ749" s="25"/>
      <c r="UCA749" s="5"/>
      <c r="UCB749" s="92"/>
      <c r="UCI749" s="25"/>
      <c r="UCJ749" s="5"/>
      <c r="UCK749" s="92"/>
      <c r="UCR749" s="25"/>
      <c r="UCS749" s="5"/>
      <c r="UCT749" s="92"/>
      <c r="UDA749" s="25"/>
      <c r="UDB749" s="5"/>
      <c r="UDC749" s="92"/>
      <c r="UDJ749" s="25"/>
      <c r="UDK749" s="5"/>
      <c r="UDL749" s="92"/>
      <c r="UDS749" s="25"/>
      <c r="UDT749" s="5"/>
      <c r="UDU749" s="92"/>
      <c r="UEB749" s="25"/>
      <c r="UEC749" s="5"/>
      <c r="UED749" s="92"/>
      <c r="UEK749" s="25"/>
      <c r="UEL749" s="5"/>
      <c r="UEM749" s="92"/>
      <c r="UET749" s="25"/>
      <c r="UEU749" s="5"/>
      <c r="UEV749" s="92"/>
      <c r="UFC749" s="25"/>
      <c r="UFD749" s="5"/>
      <c r="UFE749" s="92"/>
      <c r="UFL749" s="25"/>
      <c r="UFM749" s="5"/>
      <c r="UFN749" s="92"/>
      <c r="UFU749" s="25"/>
      <c r="UFV749" s="5"/>
      <c r="UFW749" s="92"/>
      <c r="UGD749" s="25"/>
      <c r="UGE749" s="5"/>
      <c r="UGF749" s="92"/>
      <c r="UGM749" s="25"/>
      <c r="UGN749" s="5"/>
      <c r="UGO749" s="92"/>
      <c r="UGV749" s="25"/>
      <c r="UGW749" s="5"/>
      <c r="UGX749" s="92"/>
      <c r="UHE749" s="25"/>
      <c r="UHF749" s="5"/>
      <c r="UHG749" s="92"/>
      <c r="UHN749" s="25"/>
      <c r="UHO749" s="5"/>
      <c r="UHP749" s="92"/>
      <c r="UHW749" s="25"/>
      <c r="UHX749" s="5"/>
      <c r="UHY749" s="92"/>
      <c r="UIF749" s="25"/>
      <c r="UIG749" s="5"/>
      <c r="UIH749" s="92"/>
      <c r="UIO749" s="25"/>
      <c r="UIP749" s="5"/>
      <c r="UIQ749" s="92"/>
      <c r="UIX749" s="25"/>
      <c r="UIY749" s="5"/>
      <c r="UIZ749" s="92"/>
      <c r="UJG749" s="25"/>
      <c r="UJH749" s="5"/>
      <c r="UJI749" s="92"/>
      <c r="UJP749" s="25"/>
      <c r="UJQ749" s="5"/>
      <c r="UJR749" s="92"/>
      <c r="UJY749" s="25"/>
      <c r="UJZ749" s="5"/>
      <c r="UKA749" s="92"/>
      <c r="UKH749" s="25"/>
      <c r="UKI749" s="5"/>
      <c r="UKJ749" s="92"/>
      <c r="UKQ749" s="25"/>
      <c r="UKR749" s="5"/>
      <c r="UKS749" s="92"/>
      <c r="UKZ749" s="25"/>
      <c r="ULA749" s="5"/>
      <c r="ULB749" s="92"/>
      <c r="ULI749" s="25"/>
      <c r="ULJ749" s="5"/>
      <c r="ULK749" s="92"/>
      <c r="ULR749" s="25"/>
      <c r="ULS749" s="5"/>
      <c r="ULT749" s="92"/>
      <c r="UMA749" s="25"/>
      <c r="UMB749" s="5"/>
      <c r="UMC749" s="92"/>
      <c r="UMJ749" s="25"/>
      <c r="UMK749" s="5"/>
      <c r="UML749" s="92"/>
      <c r="UMS749" s="25"/>
      <c r="UMT749" s="5"/>
      <c r="UMU749" s="92"/>
      <c r="UNB749" s="25"/>
      <c r="UNC749" s="5"/>
      <c r="UND749" s="92"/>
      <c r="UNK749" s="25"/>
      <c r="UNL749" s="5"/>
      <c r="UNM749" s="92"/>
      <c r="UNT749" s="25"/>
      <c r="UNU749" s="5"/>
      <c r="UNV749" s="92"/>
      <c r="UOC749" s="25"/>
      <c r="UOD749" s="5"/>
      <c r="UOE749" s="92"/>
      <c r="UOL749" s="25"/>
      <c r="UOM749" s="5"/>
      <c r="UON749" s="92"/>
      <c r="UOU749" s="25"/>
      <c r="UOV749" s="5"/>
      <c r="UOW749" s="92"/>
      <c r="UPD749" s="25"/>
      <c r="UPE749" s="5"/>
      <c r="UPF749" s="92"/>
      <c r="UPM749" s="25"/>
      <c r="UPN749" s="5"/>
      <c r="UPO749" s="92"/>
      <c r="UPV749" s="25"/>
      <c r="UPW749" s="5"/>
      <c r="UPX749" s="92"/>
      <c r="UQE749" s="25"/>
      <c r="UQF749" s="5"/>
      <c r="UQG749" s="92"/>
      <c r="UQN749" s="25"/>
      <c r="UQO749" s="5"/>
      <c r="UQP749" s="92"/>
      <c r="UQW749" s="25"/>
      <c r="UQX749" s="5"/>
      <c r="UQY749" s="92"/>
      <c r="URF749" s="25"/>
      <c r="URG749" s="5"/>
      <c r="URH749" s="92"/>
      <c r="URO749" s="25"/>
      <c r="URP749" s="5"/>
      <c r="URQ749" s="92"/>
      <c r="URX749" s="25"/>
      <c r="URY749" s="5"/>
      <c r="URZ749" s="92"/>
      <c r="USG749" s="25"/>
      <c r="USH749" s="5"/>
      <c r="USI749" s="92"/>
      <c r="USP749" s="25"/>
      <c r="USQ749" s="5"/>
      <c r="USR749" s="92"/>
      <c r="USY749" s="25"/>
      <c r="USZ749" s="5"/>
      <c r="UTA749" s="92"/>
      <c r="UTH749" s="25"/>
      <c r="UTI749" s="5"/>
      <c r="UTJ749" s="92"/>
      <c r="UTQ749" s="25"/>
      <c r="UTR749" s="5"/>
      <c r="UTS749" s="92"/>
      <c r="UTZ749" s="25"/>
      <c r="UUA749" s="5"/>
      <c r="UUB749" s="92"/>
      <c r="UUI749" s="25"/>
      <c r="UUJ749" s="5"/>
      <c r="UUK749" s="92"/>
      <c r="UUR749" s="25"/>
      <c r="UUS749" s="5"/>
      <c r="UUT749" s="92"/>
      <c r="UVA749" s="25"/>
      <c r="UVB749" s="5"/>
      <c r="UVC749" s="92"/>
      <c r="UVJ749" s="25"/>
      <c r="UVK749" s="5"/>
      <c r="UVL749" s="92"/>
      <c r="UVS749" s="25"/>
      <c r="UVT749" s="5"/>
      <c r="UVU749" s="92"/>
      <c r="UWB749" s="25"/>
      <c r="UWC749" s="5"/>
      <c r="UWD749" s="92"/>
      <c r="UWK749" s="25"/>
      <c r="UWL749" s="5"/>
      <c r="UWM749" s="92"/>
      <c r="UWT749" s="25"/>
      <c r="UWU749" s="5"/>
      <c r="UWV749" s="92"/>
      <c r="UXC749" s="25"/>
      <c r="UXD749" s="5"/>
      <c r="UXE749" s="92"/>
      <c r="UXL749" s="25"/>
      <c r="UXM749" s="5"/>
      <c r="UXN749" s="92"/>
      <c r="UXU749" s="25"/>
      <c r="UXV749" s="5"/>
      <c r="UXW749" s="92"/>
      <c r="UYD749" s="25"/>
      <c r="UYE749" s="5"/>
      <c r="UYF749" s="92"/>
      <c r="UYM749" s="25"/>
      <c r="UYN749" s="5"/>
      <c r="UYO749" s="92"/>
      <c r="UYV749" s="25"/>
      <c r="UYW749" s="5"/>
      <c r="UYX749" s="92"/>
      <c r="UZE749" s="25"/>
      <c r="UZF749" s="5"/>
      <c r="UZG749" s="92"/>
      <c r="UZN749" s="25"/>
      <c r="UZO749" s="5"/>
      <c r="UZP749" s="92"/>
      <c r="UZW749" s="25"/>
      <c r="UZX749" s="5"/>
      <c r="UZY749" s="92"/>
      <c r="VAF749" s="25"/>
      <c r="VAG749" s="5"/>
      <c r="VAH749" s="92"/>
      <c r="VAO749" s="25"/>
      <c r="VAP749" s="5"/>
      <c r="VAQ749" s="92"/>
      <c r="VAX749" s="25"/>
      <c r="VAY749" s="5"/>
      <c r="VAZ749" s="92"/>
      <c r="VBG749" s="25"/>
      <c r="VBH749" s="5"/>
      <c r="VBI749" s="92"/>
      <c r="VBP749" s="25"/>
      <c r="VBQ749" s="5"/>
      <c r="VBR749" s="92"/>
      <c r="VBY749" s="25"/>
      <c r="VBZ749" s="5"/>
      <c r="VCA749" s="92"/>
      <c r="VCH749" s="25"/>
      <c r="VCI749" s="5"/>
      <c r="VCJ749" s="92"/>
      <c r="VCQ749" s="25"/>
      <c r="VCR749" s="5"/>
      <c r="VCS749" s="92"/>
      <c r="VCZ749" s="25"/>
      <c r="VDA749" s="5"/>
      <c r="VDB749" s="92"/>
      <c r="VDI749" s="25"/>
      <c r="VDJ749" s="5"/>
      <c r="VDK749" s="92"/>
      <c r="VDR749" s="25"/>
      <c r="VDS749" s="5"/>
      <c r="VDT749" s="92"/>
      <c r="VEA749" s="25"/>
      <c r="VEB749" s="5"/>
      <c r="VEC749" s="92"/>
      <c r="VEJ749" s="25"/>
      <c r="VEK749" s="5"/>
      <c r="VEL749" s="92"/>
      <c r="VES749" s="25"/>
      <c r="VET749" s="5"/>
      <c r="VEU749" s="92"/>
      <c r="VFB749" s="25"/>
      <c r="VFC749" s="5"/>
      <c r="VFD749" s="92"/>
      <c r="VFK749" s="25"/>
      <c r="VFL749" s="5"/>
      <c r="VFM749" s="92"/>
      <c r="VFT749" s="25"/>
      <c r="VFU749" s="5"/>
      <c r="VFV749" s="92"/>
      <c r="VGC749" s="25"/>
      <c r="VGD749" s="5"/>
      <c r="VGE749" s="92"/>
      <c r="VGL749" s="25"/>
      <c r="VGM749" s="5"/>
      <c r="VGN749" s="92"/>
      <c r="VGU749" s="25"/>
      <c r="VGV749" s="5"/>
      <c r="VGW749" s="92"/>
      <c r="VHD749" s="25"/>
      <c r="VHE749" s="5"/>
      <c r="VHF749" s="92"/>
      <c r="VHM749" s="25"/>
      <c r="VHN749" s="5"/>
      <c r="VHO749" s="92"/>
      <c r="VHV749" s="25"/>
      <c r="VHW749" s="5"/>
      <c r="VHX749" s="92"/>
      <c r="VIE749" s="25"/>
      <c r="VIF749" s="5"/>
      <c r="VIG749" s="92"/>
      <c r="VIN749" s="25"/>
      <c r="VIO749" s="5"/>
      <c r="VIP749" s="92"/>
      <c r="VIW749" s="25"/>
      <c r="VIX749" s="5"/>
      <c r="VIY749" s="92"/>
      <c r="VJF749" s="25"/>
      <c r="VJG749" s="5"/>
      <c r="VJH749" s="92"/>
      <c r="VJO749" s="25"/>
      <c r="VJP749" s="5"/>
      <c r="VJQ749" s="92"/>
      <c r="VJX749" s="25"/>
      <c r="VJY749" s="5"/>
      <c r="VJZ749" s="92"/>
      <c r="VKG749" s="25"/>
      <c r="VKH749" s="5"/>
      <c r="VKI749" s="92"/>
      <c r="VKP749" s="25"/>
      <c r="VKQ749" s="5"/>
      <c r="VKR749" s="92"/>
      <c r="VKY749" s="25"/>
      <c r="VKZ749" s="5"/>
      <c r="VLA749" s="92"/>
      <c r="VLH749" s="25"/>
      <c r="VLI749" s="5"/>
      <c r="VLJ749" s="92"/>
      <c r="VLQ749" s="25"/>
      <c r="VLR749" s="5"/>
      <c r="VLS749" s="92"/>
      <c r="VLZ749" s="25"/>
      <c r="VMA749" s="5"/>
      <c r="VMB749" s="92"/>
      <c r="VMI749" s="25"/>
      <c r="VMJ749" s="5"/>
      <c r="VMK749" s="92"/>
      <c r="VMR749" s="25"/>
      <c r="VMS749" s="5"/>
      <c r="VMT749" s="92"/>
      <c r="VNA749" s="25"/>
      <c r="VNB749" s="5"/>
      <c r="VNC749" s="92"/>
      <c r="VNJ749" s="25"/>
      <c r="VNK749" s="5"/>
      <c r="VNL749" s="92"/>
      <c r="VNS749" s="25"/>
      <c r="VNT749" s="5"/>
      <c r="VNU749" s="92"/>
      <c r="VOB749" s="25"/>
      <c r="VOC749" s="5"/>
      <c r="VOD749" s="92"/>
      <c r="VOK749" s="25"/>
      <c r="VOL749" s="5"/>
      <c r="VOM749" s="92"/>
      <c r="VOT749" s="25"/>
      <c r="VOU749" s="5"/>
      <c r="VOV749" s="92"/>
      <c r="VPC749" s="25"/>
      <c r="VPD749" s="5"/>
      <c r="VPE749" s="92"/>
      <c r="VPL749" s="25"/>
      <c r="VPM749" s="5"/>
      <c r="VPN749" s="92"/>
      <c r="VPU749" s="25"/>
      <c r="VPV749" s="5"/>
      <c r="VPW749" s="92"/>
      <c r="VQD749" s="25"/>
      <c r="VQE749" s="5"/>
      <c r="VQF749" s="92"/>
      <c r="VQM749" s="25"/>
      <c r="VQN749" s="5"/>
      <c r="VQO749" s="92"/>
      <c r="VQV749" s="25"/>
      <c r="VQW749" s="5"/>
      <c r="VQX749" s="92"/>
      <c r="VRE749" s="25"/>
      <c r="VRF749" s="5"/>
      <c r="VRG749" s="92"/>
      <c r="VRN749" s="25"/>
      <c r="VRO749" s="5"/>
      <c r="VRP749" s="92"/>
      <c r="VRW749" s="25"/>
      <c r="VRX749" s="5"/>
      <c r="VRY749" s="92"/>
      <c r="VSF749" s="25"/>
      <c r="VSG749" s="5"/>
      <c r="VSH749" s="92"/>
      <c r="VSO749" s="25"/>
      <c r="VSP749" s="5"/>
      <c r="VSQ749" s="92"/>
      <c r="VSX749" s="25"/>
      <c r="VSY749" s="5"/>
      <c r="VSZ749" s="92"/>
      <c r="VTG749" s="25"/>
      <c r="VTH749" s="5"/>
      <c r="VTI749" s="92"/>
      <c r="VTP749" s="25"/>
      <c r="VTQ749" s="5"/>
      <c r="VTR749" s="92"/>
      <c r="VTY749" s="25"/>
      <c r="VTZ749" s="5"/>
      <c r="VUA749" s="92"/>
      <c r="VUH749" s="25"/>
      <c r="VUI749" s="5"/>
      <c r="VUJ749" s="92"/>
      <c r="VUQ749" s="25"/>
      <c r="VUR749" s="5"/>
      <c r="VUS749" s="92"/>
      <c r="VUZ749" s="25"/>
      <c r="VVA749" s="5"/>
      <c r="VVB749" s="92"/>
      <c r="VVI749" s="25"/>
      <c r="VVJ749" s="5"/>
      <c r="VVK749" s="92"/>
      <c r="VVR749" s="25"/>
      <c r="VVS749" s="5"/>
      <c r="VVT749" s="92"/>
      <c r="VWA749" s="25"/>
      <c r="VWB749" s="5"/>
      <c r="VWC749" s="92"/>
      <c r="VWJ749" s="25"/>
      <c r="VWK749" s="5"/>
      <c r="VWL749" s="92"/>
      <c r="VWS749" s="25"/>
      <c r="VWT749" s="5"/>
      <c r="VWU749" s="92"/>
      <c r="VXB749" s="25"/>
      <c r="VXC749" s="5"/>
      <c r="VXD749" s="92"/>
      <c r="VXK749" s="25"/>
      <c r="VXL749" s="5"/>
      <c r="VXM749" s="92"/>
      <c r="VXT749" s="25"/>
      <c r="VXU749" s="5"/>
      <c r="VXV749" s="92"/>
      <c r="VYC749" s="25"/>
      <c r="VYD749" s="5"/>
      <c r="VYE749" s="92"/>
      <c r="VYL749" s="25"/>
      <c r="VYM749" s="5"/>
      <c r="VYN749" s="92"/>
      <c r="VYU749" s="25"/>
      <c r="VYV749" s="5"/>
      <c r="VYW749" s="92"/>
      <c r="VZD749" s="25"/>
      <c r="VZE749" s="5"/>
      <c r="VZF749" s="92"/>
      <c r="VZM749" s="25"/>
      <c r="VZN749" s="5"/>
      <c r="VZO749" s="92"/>
      <c r="VZV749" s="25"/>
      <c r="VZW749" s="5"/>
      <c r="VZX749" s="92"/>
      <c r="WAE749" s="25"/>
      <c r="WAF749" s="5"/>
      <c r="WAG749" s="92"/>
      <c r="WAN749" s="25"/>
      <c r="WAO749" s="5"/>
      <c r="WAP749" s="92"/>
      <c r="WAW749" s="25"/>
      <c r="WAX749" s="5"/>
      <c r="WAY749" s="92"/>
      <c r="WBF749" s="25"/>
      <c r="WBG749" s="5"/>
      <c r="WBH749" s="92"/>
      <c r="WBO749" s="25"/>
      <c r="WBP749" s="5"/>
      <c r="WBQ749" s="92"/>
      <c r="WBX749" s="25"/>
      <c r="WBY749" s="5"/>
      <c r="WBZ749" s="92"/>
      <c r="WCG749" s="25"/>
      <c r="WCH749" s="5"/>
      <c r="WCI749" s="92"/>
      <c r="WCP749" s="25"/>
      <c r="WCQ749" s="5"/>
      <c r="WCR749" s="92"/>
      <c r="WCY749" s="25"/>
      <c r="WCZ749" s="5"/>
      <c r="WDA749" s="92"/>
      <c r="WDH749" s="25"/>
      <c r="WDI749" s="5"/>
      <c r="WDJ749" s="92"/>
      <c r="WDQ749" s="25"/>
      <c r="WDR749" s="5"/>
      <c r="WDS749" s="92"/>
      <c r="WDZ749" s="25"/>
      <c r="WEA749" s="5"/>
      <c r="WEB749" s="92"/>
      <c r="WEI749" s="25"/>
      <c r="WEJ749" s="5"/>
      <c r="WEK749" s="92"/>
      <c r="WER749" s="25"/>
      <c r="WES749" s="5"/>
      <c r="WET749" s="92"/>
      <c r="WFA749" s="25"/>
      <c r="WFB749" s="5"/>
      <c r="WFC749" s="92"/>
      <c r="WFJ749" s="25"/>
      <c r="WFK749" s="5"/>
      <c r="WFL749" s="92"/>
      <c r="WFS749" s="25"/>
      <c r="WFT749" s="5"/>
      <c r="WFU749" s="92"/>
      <c r="WGB749" s="25"/>
      <c r="WGC749" s="5"/>
      <c r="WGD749" s="92"/>
      <c r="WGK749" s="25"/>
      <c r="WGL749" s="5"/>
      <c r="WGM749" s="92"/>
      <c r="WGT749" s="25"/>
      <c r="WGU749" s="5"/>
      <c r="WGV749" s="92"/>
      <c r="WHC749" s="25"/>
      <c r="WHD749" s="5"/>
      <c r="WHE749" s="92"/>
      <c r="WHL749" s="25"/>
      <c r="WHM749" s="5"/>
      <c r="WHN749" s="92"/>
      <c r="WHU749" s="25"/>
      <c r="WHV749" s="5"/>
      <c r="WHW749" s="92"/>
      <c r="WID749" s="25"/>
      <c r="WIE749" s="5"/>
      <c r="WIF749" s="92"/>
      <c r="WIM749" s="25"/>
      <c r="WIN749" s="5"/>
      <c r="WIO749" s="92"/>
      <c r="WIV749" s="25"/>
      <c r="WIW749" s="5"/>
      <c r="WIX749" s="92"/>
      <c r="WJE749" s="25"/>
      <c r="WJF749" s="5"/>
      <c r="WJG749" s="92"/>
      <c r="WJN749" s="25"/>
      <c r="WJO749" s="5"/>
      <c r="WJP749" s="92"/>
      <c r="WJW749" s="25"/>
      <c r="WJX749" s="5"/>
      <c r="WJY749" s="92"/>
      <c r="WKF749" s="25"/>
      <c r="WKG749" s="5"/>
      <c r="WKH749" s="92"/>
      <c r="WKO749" s="25"/>
      <c r="WKP749" s="5"/>
      <c r="WKQ749" s="92"/>
      <c r="WKX749" s="25"/>
      <c r="WKY749" s="5"/>
      <c r="WKZ749" s="92"/>
      <c r="WLG749" s="25"/>
      <c r="WLH749" s="5"/>
      <c r="WLI749" s="92"/>
      <c r="WLP749" s="25"/>
      <c r="WLQ749" s="5"/>
      <c r="WLR749" s="92"/>
      <c r="WLY749" s="25"/>
      <c r="WLZ749" s="5"/>
      <c r="WMA749" s="92"/>
      <c r="WMH749" s="25"/>
      <c r="WMI749" s="5"/>
      <c r="WMJ749" s="92"/>
      <c r="WMQ749" s="25"/>
      <c r="WMR749" s="5"/>
      <c r="WMS749" s="92"/>
      <c r="WMZ749" s="25"/>
      <c r="WNA749" s="5"/>
      <c r="WNB749" s="92"/>
      <c r="WNI749" s="25"/>
      <c r="WNJ749" s="5"/>
      <c r="WNK749" s="92"/>
      <c r="WNR749" s="25"/>
      <c r="WNS749" s="5"/>
      <c r="WNT749" s="92"/>
      <c r="WOA749" s="25"/>
      <c r="WOB749" s="5"/>
      <c r="WOC749" s="92"/>
      <c r="WOJ749" s="25"/>
      <c r="WOK749" s="5"/>
      <c r="WOL749" s="92"/>
      <c r="WOS749" s="25"/>
      <c r="WOT749" s="5"/>
      <c r="WOU749" s="92"/>
      <c r="WPB749" s="25"/>
      <c r="WPC749" s="5"/>
      <c r="WPD749" s="92"/>
      <c r="WPK749" s="25"/>
      <c r="WPL749" s="5"/>
      <c r="WPM749" s="92"/>
      <c r="WPT749" s="25"/>
      <c r="WPU749" s="5"/>
      <c r="WPV749" s="92"/>
      <c r="WQC749" s="25"/>
      <c r="WQD749" s="5"/>
      <c r="WQE749" s="92"/>
      <c r="WQL749" s="25"/>
      <c r="WQM749" s="5"/>
      <c r="WQN749" s="92"/>
      <c r="WQU749" s="25"/>
      <c r="WQV749" s="5"/>
      <c r="WQW749" s="92"/>
      <c r="WRD749" s="25"/>
      <c r="WRE749" s="5"/>
      <c r="WRF749" s="92"/>
      <c r="WRM749" s="25"/>
      <c r="WRN749" s="5"/>
      <c r="WRO749" s="92"/>
      <c r="WRV749" s="25"/>
      <c r="WRW749" s="5"/>
      <c r="WRX749" s="92"/>
      <c r="WSE749" s="25"/>
      <c r="WSF749" s="5"/>
      <c r="WSG749" s="92"/>
      <c r="WSN749" s="25"/>
      <c r="WSO749" s="5"/>
      <c r="WSP749" s="92"/>
      <c r="WSW749" s="25"/>
      <c r="WSX749" s="5"/>
      <c r="WSY749" s="92"/>
      <c r="WTF749" s="25"/>
      <c r="WTG749" s="5"/>
      <c r="WTH749" s="92"/>
      <c r="WTO749" s="25"/>
      <c r="WTP749" s="5"/>
      <c r="WTQ749" s="92"/>
      <c r="WTX749" s="25"/>
      <c r="WTY749" s="5"/>
      <c r="WTZ749" s="92"/>
      <c r="WUG749" s="25"/>
      <c r="WUH749" s="5"/>
      <c r="WUI749" s="92"/>
      <c r="WUP749" s="25"/>
      <c r="WUQ749" s="5"/>
      <c r="WUR749" s="92"/>
      <c r="WUY749" s="25"/>
      <c r="WUZ749" s="5"/>
      <c r="WVA749" s="92"/>
      <c r="WVH749" s="25"/>
      <c r="WVI749" s="5"/>
      <c r="WVJ749" s="92"/>
      <c r="WVQ749" s="25"/>
      <c r="WVR749" s="5"/>
      <c r="WVS749" s="92"/>
      <c r="WVZ749" s="25"/>
      <c r="WWA749" s="5"/>
      <c r="WWB749" s="92"/>
      <c r="WWI749" s="25"/>
      <c r="WWJ749" s="5"/>
      <c r="WWK749" s="92"/>
      <c r="WWR749" s="25"/>
      <c r="WWS749" s="5"/>
      <c r="WWT749" s="92"/>
      <c r="WXA749" s="25"/>
      <c r="WXB749" s="5"/>
      <c r="WXC749" s="92"/>
      <c r="WXJ749" s="25"/>
      <c r="WXK749" s="5"/>
      <c r="WXL749" s="92"/>
      <c r="WXS749" s="25"/>
      <c r="WXT749" s="5"/>
      <c r="WXU749" s="92"/>
      <c r="WYB749" s="25"/>
      <c r="WYC749" s="5"/>
      <c r="WYD749" s="92"/>
      <c r="WYK749" s="25"/>
      <c r="WYL749" s="5"/>
      <c r="WYM749" s="92"/>
      <c r="WYT749" s="25"/>
      <c r="WYU749" s="5"/>
      <c r="WYV749" s="92"/>
      <c r="WZC749" s="25"/>
      <c r="WZD749" s="5"/>
      <c r="WZE749" s="92"/>
      <c r="WZL749" s="25"/>
      <c r="WZM749" s="5"/>
      <c r="WZN749" s="92"/>
      <c r="WZU749" s="25"/>
      <c r="WZV749" s="5"/>
      <c r="WZW749" s="92"/>
      <c r="XAD749" s="25"/>
      <c r="XAE749" s="5"/>
      <c r="XAF749" s="92"/>
      <c r="XAM749" s="25"/>
      <c r="XAN749" s="5"/>
      <c r="XAO749" s="92"/>
      <c r="XAV749" s="25"/>
      <c r="XAW749" s="5"/>
      <c r="XAX749" s="92"/>
      <c r="XBE749" s="25"/>
      <c r="XBF749" s="5"/>
      <c r="XBG749" s="92"/>
      <c r="XBN749" s="25"/>
      <c r="XBO749" s="5"/>
      <c r="XBP749" s="92"/>
      <c r="XBW749" s="25"/>
      <c r="XBX749" s="5"/>
      <c r="XBY749" s="92"/>
      <c r="XCF749" s="25"/>
      <c r="XCG749" s="5"/>
      <c r="XCH749" s="92"/>
      <c r="XCO749" s="25"/>
      <c r="XCP749" s="5"/>
      <c r="XCQ749" s="92"/>
      <c r="XCX749" s="25"/>
      <c r="XCY749" s="5"/>
      <c r="XCZ749" s="92"/>
      <c r="XDG749" s="25"/>
      <c r="XDH749" s="5"/>
      <c r="XDI749" s="92"/>
      <c r="XDP749" s="25"/>
      <c r="XDQ749" s="5"/>
      <c r="XDR749" s="92"/>
      <c r="XDY749" s="25"/>
      <c r="XDZ749" s="5"/>
      <c r="XEA749" s="92"/>
      <c r="XEH749" s="25"/>
      <c r="XEI749" s="5"/>
      <c r="XEJ749" s="92"/>
      <c r="XEQ749" s="25"/>
      <c r="XER749" s="5"/>
      <c r="XES749" s="92"/>
      <c r="XEZ749" s="25"/>
      <c r="XFA749" s="5"/>
      <c r="XFB749" s="92"/>
    </row>
    <row r="750" spans="1:1019 1026:2045 2052:3071 3078:5114 5121:6140 6147:7166 7173:8192 8199:10235 10242:11261 11268:12287 12294:14330 14337:15356 15363:16382" s="97" customFormat="1" ht="14.25" customHeight="1" x14ac:dyDescent="0.2">
      <c r="A750" s="25"/>
      <c r="B750" s="5"/>
      <c r="C750" s="82"/>
      <c r="D750" s="39"/>
      <c r="E750" s="39"/>
      <c r="F750" s="39"/>
      <c r="G750" s="39"/>
      <c r="H750" s="39"/>
      <c r="I750" s="39"/>
      <c r="J750" s="39"/>
    </row>
    <row r="751" spans="1:1019 1026:2045 2052:3071 3078:5114 5121:6140 6147:7166 7173:8192 8199:10235 10242:11261 11268:12287 12294:14330 14337:15356 15363:16382" s="97" customFormat="1" ht="14.25" customHeight="1" x14ac:dyDescent="0.2">
      <c r="A751" s="337" t="s">
        <v>436</v>
      </c>
      <c r="B751" s="338" t="s">
        <v>2599</v>
      </c>
      <c r="C751" s="338"/>
      <c r="D751" s="339"/>
      <c r="E751" s="39"/>
      <c r="F751" s="39"/>
      <c r="G751" s="39"/>
      <c r="H751" s="39"/>
      <c r="I751" s="39"/>
      <c r="J751" s="39"/>
    </row>
    <row r="752" spans="1:1019 1026:2045 2052:3071 3078:5114 5121:6140 6147:7166 7173:8192 8199:10235 10242:11261 11268:12287 12294:14330 14337:15356 15363:16382" s="97" customFormat="1" ht="14.25" customHeight="1" x14ac:dyDescent="0.2">
      <c r="A752" s="340" t="s">
        <v>435</v>
      </c>
      <c r="B752" s="276" t="s">
        <v>2598</v>
      </c>
      <c r="C752" s="276"/>
      <c r="D752" s="341"/>
      <c r="E752" s="39"/>
      <c r="F752" s="39"/>
      <c r="G752" s="39"/>
      <c r="H752" s="39"/>
      <c r="I752" s="39"/>
      <c r="J752" s="39"/>
    </row>
    <row r="753" spans="1:10" s="97" customFormat="1" ht="14.25" customHeight="1" x14ac:dyDescent="0.2">
      <c r="A753" s="342" t="s">
        <v>437</v>
      </c>
      <c r="B753" s="343" t="s">
        <v>2654</v>
      </c>
      <c r="C753" s="343"/>
      <c r="D753" s="344"/>
      <c r="E753" s="39"/>
      <c r="F753" s="39"/>
      <c r="G753" s="39"/>
      <c r="H753" s="39"/>
      <c r="I753" s="39"/>
    </row>
    <row r="754" spans="1:10" s="97" customFormat="1" ht="14.25" customHeight="1" x14ac:dyDescent="0.2">
      <c r="A754" s="25"/>
      <c r="B754" s="5"/>
      <c r="C754" s="82"/>
      <c r="D754" s="39"/>
      <c r="E754" s="39"/>
      <c r="F754" s="39"/>
      <c r="G754" s="39"/>
      <c r="H754" s="39"/>
      <c r="I754" s="39"/>
      <c r="J754" s="39"/>
    </row>
    <row r="755" spans="1:10" s="97" customFormat="1" x14ac:dyDescent="0.2">
      <c r="A755" s="150" t="s">
        <v>434</v>
      </c>
      <c r="B755" s="64" t="s">
        <v>431</v>
      </c>
      <c r="C755" s="439" t="s">
        <v>0</v>
      </c>
      <c r="D755" s="64" t="s">
        <v>1</v>
      </c>
      <c r="E755" s="439" t="s">
        <v>2646</v>
      </c>
      <c r="F755" s="64" t="s">
        <v>2707</v>
      </c>
      <c r="G755" s="64" t="s">
        <v>2647</v>
      </c>
      <c r="H755" s="439" t="s">
        <v>2708</v>
      </c>
      <c r="I755" s="64" t="s">
        <v>2709</v>
      </c>
    </row>
    <row r="756" spans="1:10" s="97" customFormat="1" hidden="1" x14ac:dyDescent="0.2">
      <c r="A756" s="38">
        <v>4</v>
      </c>
      <c r="B756" s="33" t="s">
        <v>2597</v>
      </c>
      <c r="C756" s="26">
        <f>+D756-7</f>
        <v>46035</v>
      </c>
      <c r="D756" s="27">
        <v>46042</v>
      </c>
      <c r="E756" s="44">
        <f>+D756+35</f>
        <v>46077</v>
      </c>
      <c r="F756" s="27">
        <f>+C756+38</f>
        <v>46073</v>
      </c>
      <c r="G756" s="27">
        <f>+D756+38</f>
        <v>46080</v>
      </c>
      <c r="H756" s="84">
        <f>+D756+45</f>
        <v>46087</v>
      </c>
      <c r="I756" s="27">
        <f>+D756+48</f>
        <v>46090</v>
      </c>
    </row>
    <row r="757" spans="1:10" s="97" customFormat="1" hidden="1" x14ac:dyDescent="0.2">
      <c r="A757" s="85">
        <v>5</v>
      </c>
      <c r="B757" s="201" t="s">
        <v>7</v>
      </c>
      <c r="C757" s="52">
        <f t="shared" ref="C757:C758" si="910">+D757-7</f>
        <v>46041</v>
      </c>
      <c r="D757" s="49">
        <v>46048</v>
      </c>
      <c r="E757" s="151">
        <f t="shared" ref="E757" si="911">+D757+35</f>
        <v>46083</v>
      </c>
      <c r="F757" s="49">
        <f>+C757+38</f>
        <v>46079</v>
      </c>
      <c r="G757" s="49">
        <f>+D757+38</f>
        <v>46086</v>
      </c>
      <c r="H757" s="452">
        <f>+D757+45</f>
        <v>46093</v>
      </c>
      <c r="I757" s="49">
        <f>+D757+48</f>
        <v>46096</v>
      </c>
    </row>
    <row r="758" spans="1:10" s="97" customFormat="1" ht="14.25" hidden="1" customHeight="1" x14ac:dyDescent="0.2">
      <c r="A758" s="85">
        <v>6</v>
      </c>
      <c r="B758" s="34" t="s">
        <v>2645</v>
      </c>
      <c r="C758" s="28">
        <f t="shared" si="910"/>
        <v>46048</v>
      </c>
      <c r="D758" s="29">
        <f>+D757+7</f>
        <v>46055</v>
      </c>
      <c r="E758" s="43">
        <f>+D758+27</f>
        <v>46082</v>
      </c>
      <c r="F758" s="29">
        <f>D758+31</f>
        <v>46086</v>
      </c>
      <c r="G758" s="29">
        <f>+D758+33</f>
        <v>46088</v>
      </c>
      <c r="H758" s="39">
        <f>+D758+36</f>
        <v>46091</v>
      </c>
      <c r="I758" s="29">
        <f>+D758+39</f>
        <v>46094</v>
      </c>
    </row>
    <row r="759" spans="1:10" s="97" customFormat="1" hidden="1" x14ac:dyDescent="0.2">
      <c r="A759" s="85">
        <v>7</v>
      </c>
      <c r="B759" s="34" t="s">
        <v>2644</v>
      </c>
      <c r="C759" s="122">
        <f t="shared" ref="C759:C760" si="912">+D759-7</f>
        <v>46055</v>
      </c>
      <c r="D759" s="48">
        <f t="shared" ref="D759:D765" si="913">+D758+7</f>
        <v>46062</v>
      </c>
      <c r="E759" s="43">
        <f t="shared" ref="E759:E762" si="914">+D759+27</f>
        <v>46089</v>
      </c>
      <c r="F759" s="29">
        <f t="shared" ref="F759:F760" si="915">D759+31</f>
        <v>46093</v>
      </c>
      <c r="G759" s="29">
        <f t="shared" ref="G759:G762" si="916">+D759+33</f>
        <v>46095</v>
      </c>
      <c r="H759" s="39">
        <f t="shared" ref="H759:H760" si="917">+D759+36</f>
        <v>46098</v>
      </c>
      <c r="I759" s="29">
        <f t="shared" ref="I759:I760" si="918">+D759+39</f>
        <v>46101</v>
      </c>
    </row>
    <row r="760" spans="1:10" s="97" customFormat="1" ht="14.25" hidden="1" customHeight="1" x14ac:dyDescent="0.2">
      <c r="A760" s="85">
        <v>8</v>
      </c>
      <c r="B760" s="208" t="s">
        <v>7</v>
      </c>
      <c r="C760" s="52">
        <f t="shared" si="912"/>
        <v>46062</v>
      </c>
      <c r="D760" s="49">
        <f t="shared" si="913"/>
        <v>46069</v>
      </c>
      <c r="E760" s="151">
        <f t="shared" si="914"/>
        <v>46096</v>
      </c>
      <c r="F760" s="49">
        <f t="shared" si="915"/>
        <v>46100</v>
      </c>
      <c r="G760" s="49">
        <f t="shared" si="916"/>
        <v>46102</v>
      </c>
      <c r="H760" s="452">
        <f t="shared" si="917"/>
        <v>46105</v>
      </c>
      <c r="I760" s="49">
        <f t="shared" si="918"/>
        <v>46108</v>
      </c>
    </row>
    <row r="761" spans="1:10" s="97" customFormat="1" ht="14.25" customHeight="1" x14ac:dyDescent="0.2">
      <c r="A761" s="85">
        <v>9</v>
      </c>
      <c r="B761" s="201" t="s">
        <v>2643</v>
      </c>
      <c r="C761" s="122">
        <f t="shared" ref="C761" si="919">+D761-7</f>
        <v>46069</v>
      </c>
      <c r="D761" s="48">
        <f t="shared" si="913"/>
        <v>46076</v>
      </c>
      <c r="E761" s="43">
        <f t="shared" si="914"/>
        <v>46103</v>
      </c>
      <c r="F761" s="27">
        <f>+D761+30</f>
        <v>46106</v>
      </c>
      <c r="G761" s="29">
        <f t="shared" si="916"/>
        <v>46109</v>
      </c>
      <c r="H761" s="27">
        <f>+D761+37</f>
        <v>46113</v>
      </c>
      <c r="I761" s="27">
        <f>+D761+40</f>
        <v>46116</v>
      </c>
    </row>
    <row r="762" spans="1:10" s="97" customFormat="1" ht="14.25" customHeight="1" x14ac:dyDescent="0.2">
      <c r="A762" s="85">
        <v>10</v>
      </c>
      <c r="B762" s="201" t="s">
        <v>2642</v>
      </c>
      <c r="C762" s="122">
        <f t="shared" ref="C762" si="920">+D762-7</f>
        <v>46076</v>
      </c>
      <c r="D762" s="48">
        <f t="shared" si="913"/>
        <v>46083</v>
      </c>
      <c r="E762" s="43">
        <f t="shared" si="914"/>
        <v>46110</v>
      </c>
      <c r="F762" s="29">
        <f t="shared" ref="F762:F765" si="921">+D762+30</f>
        <v>46113</v>
      </c>
      <c r="G762" s="29">
        <f t="shared" si="916"/>
        <v>46116</v>
      </c>
      <c r="H762" s="29">
        <f t="shared" ref="H762:H765" si="922">+D762+37</f>
        <v>46120</v>
      </c>
      <c r="I762" s="29">
        <f t="shared" ref="I762:I765" si="923">+D762+40</f>
        <v>46123</v>
      </c>
    </row>
    <row r="763" spans="1:10" s="97" customFormat="1" ht="14.25" customHeight="1" x14ac:dyDescent="0.2">
      <c r="A763" s="85">
        <v>11</v>
      </c>
      <c r="B763" s="201" t="s">
        <v>7</v>
      </c>
      <c r="C763" s="52">
        <f t="shared" ref="C763" si="924">+D763-7</f>
        <v>46083</v>
      </c>
      <c r="D763" s="49">
        <f t="shared" si="913"/>
        <v>46090</v>
      </c>
      <c r="E763" s="151">
        <f t="shared" ref="E763" si="925">+D763+27</f>
        <v>46117</v>
      </c>
      <c r="F763" s="49">
        <f t="shared" si="921"/>
        <v>46120</v>
      </c>
      <c r="G763" s="49">
        <f t="shared" ref="G763" si="926">+D763+33</f>
        <v>46123</v>
      </c>
      <c r="H763" s="49">
        <f t="shared" si="922"/>
        <v>46127</v>
      </c>
      <c r="I763" s="49">
        <f t="shared" si="923"/>
        <v>46130</v>
      </c>
    </row>
    <row r="764" spans="1:10" s="97" customFormat="1" ht="14.25" customHeight="1" x14ac:dyDescent="0.2">
      <c r="A764" s="85">
        <v>12</v>
      </c>
      <c r="B764" s="201" t="s">
        <v>2680</v>
      </c>
      <c r="C764" s="122">
        <f t="shared" ref="C764" si="927">+D764-7</f>
        <v>46090</v>
      </c>
      <c r="D764" s="48">
        <f t="shared" si="913"/>
        <v>46097</v>
      </c>
      <c r="E764" s="127">
        <f t="shared" ref="E764" si="928">+D764+27</f>
        <v>46124</v>
      </c>
      <c r="F764" s="29">
        <f t="shared" si="921"/>
        <v>46127</v>
      </c>
      <c r="G764" s="48">
        <f t="shared" ref="G764" si="929">+D764+33</f>
        <v>46130</v>
      </c>
      <c r="H764" s="29">
        <f t="shared" si="922"/>
        <v>46134</v>
      </c>
      <c r="I764" s="29">
        <f t="shared" si="923"/>
        <v>46137</v>
      </c>
    </row>
    <row r="765" spans="1:10" s="97" customFormat="1" ht="14.25" customHeight="1" x14ac:dyDescent="0.2">
      <c r="A765" s="103">
        <v>13</v>
      </c>
      <c r="B765" s="202" t="s">
        <v>2706</v>
      </c>
      <c r="C765" s="413">
        <f t="shared" ref="C765" si="930">+D765-7</f>
        <v>46097</v>
      </c>
      <c r="D765" s="124">
        <f t="shared" si="913"/>
        <v>46104</v>
      </c>
      <c r="E765" s="206">
        <f t="shared" ref="E765" si="931">+D765+27</f>
        <v>46131</v>
      </c>
      <c r="F765" s="30">
        <f t="shared" si="921"/>
        <v>46134</v>
      </c>
      <c r="G765" s="30">
        <f t="shared" ref="G765" si="932">+D765+33</f>
        <v>46137</v>
      </c>
      <c r="H765" s="30">
        <f t="shared" si="922"/>
        <v>46141</v>
      </c>
      <c r="I765" s="30">
        <f t="shared" si="923"/>
        <v>46144</v>
      </c>
    </row>
    <row r="766" spans="1:10" s="97" customFormat="1" ht="14.25" customHeight="1" x14ac:dyDescent="0.2">
      <c r="A766" s="234"/>
      <c r="C766" s="144"/>
      <c r="D766" s="145"/>
      <c r="E766" s="145"/>
      <c r="F766" s="214"/>
      <c r="G766" s="214"/>
      <c r="H766" s="214"/>
      <c r="I766" s="214"/>
    </row>
    <row r="767" spans="1:10" x14ac:dyDescent="0.2">
      <c r="A767" s="378" t="s">
        <v>436</v>
      </c>
      <c r="B767" s="379" t="s">
        <v>2536</v>
      </c>
      <c r="C767" s="379"/>
      <c r="D767" s="380"/>
      <c r="E767" s="5"/>
      <c r="F767" s="5"/>
      <c r="G767" s="5"/>
      <c r="H767" s="5"/>
      <c r="I767" s="5"/>
    </row>
    <row r="768" spans="1:10" x14ac:dyDescent="0.2">
      <c r="A768" s="381" t="s">
        <v>435</v>
      </c>
      <c r="B768" s="359" t="s">
        <v>444</v>
      </c>
      <c r="C768" s="359"/>
      <c r="D768" s="382"/>
      <c r="E768" s="5"/>
      <c r="F768" s="5"/>
      <c r="H768" s="5"/>
      <c r="I768" s="5"/>
    </row>
    <row r="769" spans="1:9" x14ac:dyDescent="0.2">
      <c r="A769" s="383" t="s">
        <v>437</v>
      </c>
      <c r="B769" s="384" t="s">
        <v>2653</v>
      </c>
      <c r="C769" s="384"/>
      <c r="D769" s="385"/>
      <c r="E769" s="5"/>
      <c r="F769" s="5"/>
      <c r="G769" s="5"/>
      <c r="H769" s="5"/>
      <c r="I769" s="5"/>
    </row>
    <row r="770" spans="1:9" ht="6" customHeight="1" x14ac:dyDescent="0.2">
      <c r="A770" s="5"/>
      <c r="B770" s="10"/>
      <c r="C770" s="9"/>
      <c r="D770" s="10"/>
      <c r="E770" s="10"/>
      <c r="F770" s="10"/>
      <c r="G770" s="10"/>
      <c r="H770" s="10"/>
      <c r="I770" s="10"/>
    </row>
    <row r="771" spans="1:9" x14ac:dyDescent="0.2">
      <c r="A771" s="64" t="s">
        <v>434</v>
      </c>
      <c r="B771" s="64" t="s">
        <v>431</v>
      </c>
      <c r="C771" s="64" t="s">
        <v>0</v>
      </c>
      <c r="D771" s="64" t="s">
        <v>5</v>
      </c>
      <c r="E771" s="64" t="s">
        <v>2018</v>
      </c>
      <c r="F771" s="64" t="s">
        <v>2019</v>
      </c>
      <c r="G771" s="64" t="s">
        <v>2021</v>
      </c>
      <c r="H771" s="64" t="s">
        <v>2020</v>
      </c>
      <c r="I771" s="64" t="s">
        <v>2429</v>
      </c>
    </row>
    <row r="772" spans="1:9" ht="15" hidden="1" customHeight="1" x14ac:dyDescent="0.2">
      <c r="A772" s="25"/>
      <c r="B772" s="5" t="s">
        <v>8</v>
      </c>
      <c r="C772" s="9">
        <v>43242</v>
      </c>
      <c r="D772" s="10"/>
      <c r="E772" s="10">
        <v>43275</v>
      </c>
      <c r="F772" s="10">
        <v>43276</v>
      </c>
      <c r="G772" s="10">
        <v>43278</v>
      </c>
      <c r="H772" s="10">
        <v>43280</v>
      </c>
      <c r="I772" s="15">
        <v>43281</v>
      </c>
    </row>
    <row r="773" spans="1:9" ht="15" hidden="1" customHeight="1" x14ac:dyDescent="0.2">
      <c r="A773" s="25"/>
      <c r="B773" s="5" t="s">
        <v>9</v>
      </c>
      <c r="C773" s="9">
        <f t="shared" ref="C773:C774" si="933">C772+7</f>
        <v>43249</v>
      </c>
      <c r="D773" s="10"/>
      <c r="E773" s="10">
        <f t="shared" ref="E773:I773" si="934">E772+7</f>
        <v>43282</v>
      </c>
      <c r="F773" s="10">
        <f t="shared" si="934"/>
        <v>43283</v>
      </c>
      <c r="G773" s="10">
        <f t="shared" si="934"/>
        <v>43285</v>
      </c>
      <c r="H773" s="10">
        <f t="shared" si="934"/>
        <v>43287</v>
      </c>
      <c r="I773" s="15">
        <f t="shared" si="934"/>
        <v>43288</v>
      </c>
    </row>
    <row r="774" spans="1:9" ht="15" hidden="1" customHeight="1" x14ac:dyDescent="0.2">
      <c r="A774" s="25"/>
      <c r="B774" s="5" t="s">
        <v>17</v>
      </c>
      <c r="C774" s="9">
        <f t="shared" si="933"/>
        <v>43256</v>
      </c>
      <c r="D774" s="10"/>
      <c r="E774" s="10">
        <f t="shared" ref="E774:I774" si="935">E773+7</f>
        <v>43289</v>
      </c>
      <c r="F774" s="10">
        <f t="shared" si="935"/>
        <v>43290</v>
      </c>
      <c r="G774" s="10">
        <f t="shared" si="935"/>
        <v>43292</v>
      </c>
      <c r="H774" s="10">
        <f t="shared" si="935"/>
        <v>43294</v>
      </c>
      <c r="I774" s="15">
        <f t="shared" si="935"/>
        <v>43295</v>
      </c>
    </row>
    <row r="775" spans="1:9" ht="15" hidden="1" customHeight="1" x14ac:dyDescent="0.2">
      <c r="A775" s="25"/>
      <c r="B775" s="4" t="s">
        <v>7</v>
      </c>
      <c r="C775" s="9"/>
      <c r="D775" s="10"/>
      <c r="E775" s="10"/>
      <c r="F775" s="10"/>
      <c r="G775" s="10"/>
      <c r="H775" s="10"/>
      <c r="I775" s="15"/>
    </row>
    <row r="776" spans="1:9" ht="15" hidden="1" customHeight="1" x14ac:dyDescent="0.2">
      <c r="A776" s="25"/>
      <c r="B776" s="5" t="s">
        <v>10</v>
      </c>
      <c r="C776" s="9">
        <v>43271</v>
      </c>
      <c r="D776" s="10"/>
      <c r="E776" s="10">
        <v>43304</v>
      </c>
      <c r="F776" s="10">
        <v>43305</v>
      </c>
      <c r="G776" s="10">
        <v>43307</v>
      </c>
      <c r="H776" s="10">
        <v>43309</v>
      </c>
      <c r="I776" s="15">
        <v>43310</v>
      </c>
    </row>
    <row r="777" spans="1:9" ht="15" hidden="1" customHeight="1" x14ac:dyDescent="0.2">
      <c r="A777" s="25"/>
      <c r="B777" s="5" t="s">
        <v>16</v>
      </c>
      <c r="C777" s="9">
        <f t="shared" ref="C777:C779" si="936">C776+7</f>
        <v>43278</v>
      </c>
      <c r="D777" s="10"/>
      <c r="E777" s="10">
        <f t="shared" ref="E777:I777" si="937">E776+7</f>
        <v>43311</v>
      </c>
      <c r="F777" s="10">
        <f t="shared" si="937"/>
        <v>43312</v>
      </c>
      <c r="G777" s="10">
        <f t="shared" si="937"/>
        <v>43314</v>
      </c>
      <c r="H777" s="10">
        <f t="shared" si="937"/>
        <v>43316</v>
      </c>
      <c r="I777" s="15">
        <f t="shared" si="937"/>
        <v>43317</v>
      </c>
    </row>
    <row r="778" spans="1:9" ht="15" hidden="1" customHeight="1" x14ac:dyDescent="0.2">
      <c r="A778" s="25"/>
      <c r="B778" s="5" t="s">
        <v>18</v>
      </c>
      <c r="C778" s="9">
        <f t="shared" si="936"/>
        <v>43285</v>
      </c>
      <c r="D778" s="10"/>
      <c r="E778" s="10">
        <f t="shared" ref="E778:I778" si="938">E777+7</f>
        <v>43318</v>
      </c>
      <c r="F778" s="10">
        <f t="shared" si="938"/>
        <v>43319</v>
      </c>
      <c r="G778" s="10">
        <f t="shared" si="938"/>
        <v>43321</v>
      </c>
      <c r="H778" s="10">
        <f t="shared" si="938"/>
        <v>43323</v>
      </c>
      <c r="I778" s="15">
        <f t="shared" si="938"/>
        <v>43324</v>
      </c>
    </row>
    <row r="779" spans="1:9" ht="15" hidden="1" customHeight="1" x14ac:dyDescent="0.2">
      <c r="A779" s="25"/>
      <c r="B779" s="5" t="s">
        <v>19</v>
      </c>
      <c r="C779" s="9">
        <f t="shared" si="936"/>
        <v>43292</v>
      </c>
      <c r="D779" s="10"/>
      <c r="E779" s="10">
        <f t="shared" ref="E779:I779" si="939">E778+7</f>
        <v>43325</v>
      </c>
      <c r="F779" s="10">
        <f t="shared" si="939"/>
        <v>43326</v>
      </c>
      <c r="G779" s="10">
        <f t="shared" si="939"/>
        <v>43328</v>
      </c>
      <c r="H779" s="10">
        <f t="shared" si="939"/>
        <v>43330</v>
      </c>
      <c r="I779" s="15">
        <f t="shared" si="939"/>
        <v>43331</v>
      </c>
    </row>
    <row r="780" spans="1:9" ht="15" hidden="1" customHeight="1" x14ac:dyDescent="0.2">
      <c r="A780" s="25"/>
      <c r="B780" s="63" t="s">
        <v>21</v>
      </c>
      <c r="C780" s="466">
        <f t="shared" ref="C780:C783" si="940">C779+7</f>
        <v>43299</v>
      </c>
      <c r="D780" s="12"/>
      <c r="E780" s="12">
        <f t="shared" ref="E780:I780" si="941">E779+7</f>
        <v>43332</v>
      </c>
      <c r="F780" s="12">
        <f t="shared" si="941"/>
        <v>43333</v>
      </c>
      <c r="G780" s="12">
        <f t="shared" si="941"/>
        <v>43335</v>
      </c>
      <c r="H780" s="12">
        <f t="shared" si="941"/>
        <v>43337</v>
      </c>
      <c r="I780" s="13">
        <f t="shared" si="941"/>
        <v>43338</v>
      </c>
    </row>
    <row r="781" spans="1:9" ht="15" hidden="1" customHeight="1" x14ac:dyDescent="0.2">
      <c r="A781" s="25"/>
      <c r="B781" s="63" t="s">
        <v>22</v>
      </c>
      <c r="C781" s="466">
        <f t="shared" si="940"/>
        <v>43306</v>
      </c>
      <c r="D781" s="12"/>
      <c r="E781" s="12">
        <f t="shared" ref="E781:I781" si="942">E780+7</f>
        <v>43339</v>
      </c>
      <c r="F781" s="12">
        <f t="shared" si="942"/>
        <v>43340</v>
      </c>
      <c r="G781" s="12">
        <f t="shared" si="942"/>
        <v>43342</v>
      </c>
      <c r="H781" s="12">
        <f t="shared" si="942"/>
        <v>43344</v>
      </c>
      <c r="I781" s="13">
        <f t="shared" si="942"/>
        <v>43345</v>
      </c>
    </row>
    <row r="782" spans="1:9" ht="15" hidden="1" customHeight="1" x14ac:dyDescent="0.2">
      <c r="A782" s="25"/>
      <c r="B782" s="5" t="s">
        <v>23</v>
      </c>
      <c r="C782" s="9">
        <f t="shared" si="940"/>
        <v>43313</v>
      </c>
      <c r="D782" s="10"/>
      <c r="E782" s="10">
        <f t="shared" ref="E782:I782" si="943">E781+7</f>
        <v>43346</v>
      </c>
      <c r="F782" s="10">
        <f t="shared" si="943"/>
        <v>43347</v>
      </c>
      <c r="G782" s="10">
        <f t="shared" si="943"/>
        <v>43349</v>
      </c>
      <c r="H782" s="10">
        <f t="shared" si="943"/>
        <v>43351</v>
      </c>
      <c r="I782" s="15">
        <f t="shared" si="943"/>
        <v>43352</v>
      </c>
    </row>
    <row r="783" spans="1:9" ht="15" hidden="1" customHeight="1" x14ac:dyDescent="0.2">
      <c r="A783" s="25"/>
      <c r="B783" s="5" t="s">
        <v>24</v>
      </c>
      <c r="C783" s="9">
        <f t="shared" si="940"/>
        <v>43320</v>
      </c>
      <c r="D783" s="10"/>
      <c r="E783" s="10">
        <f t="shared" ref="E783:I783" si="944">E782+7</f>
        <v>43353</v>
      </c>
      <c r="F783" s="10">
        <f t="shared" si="944"/>
        <v>43354</v>
      </c>
      <c r="G783" s="10">
        <f t="shared" si="944"/>
        <v>43356</v>
      </c>
      <c r="H783" s="10">
        <f t="shared" si="944"/>
        <v>43358</v>
      </c>
      <c r="I783" s="15">
        <f t="shared" si="944"/>
        <v>43359</v>
      </c>
    </row>
    <row r="784" spans="1:9" ht="15" hidden="1" customHeight="1" x14ac:dyDescent="0.2">
      <c r="A784" s="25"/>
      <c r="B784" s="5" t="s">
        <v>30</v>
      </c>
      <c r="C784" s="9">
        <f>C783+7</f>
        <v>43327</v>
      </c>
      <c r="D784" s="10"/>
      <c r="E784" s="10">
        <f>E783+7</f>
        <v>43360</v>
      </c>
      <c r="F784" s="10">
        <f t="shared" ref="F784:I784" si="945">F783+7</f>
        <v>43361</v>
      </c>
      <c r="G784" s="10">
        <f t="shared" si="945"/>
        <v>43363</v>
      </c>
      <c r="H784" s="10">
        <f t="shared" si="945"/>
        <v>43365</v>
      </c>
      <c r="I784" s="15">
        <f t="shared" si="945"/>
        <v>43366</v>
      </c>
    </row>
    <row r="785" spans="1:9" ht="15" hidden="1" customHeight="1" x14ac:dyDescent="0.2">
      <c r="A785" s="25"/>
      <c r="B785" s="5" t="s">
        <v>31</v>
      </c>
      <c r="C785" s="9">
        <f t="shared" ref="C785:C786" si="946">C784+7</f>
        <v>43334</v>
      </c>
      <c r="D785" s="10"/>
      <c r="E785" s="10">
        <f t="shared" ref="E785:I785" si="947">E784+7</f>
        <v>43367</v>
      </c>
      <c r="F785" s="10">
        <f t="shared" si="947"/>
        <v>43368</v>
      </c>
      <c r="G785" s="10">
        <f t="shared" si="947"/>
        <v>43370</v>
      </c>
      <c r="H785" s="10">
        <f t="shared" si="947"/>
        <v>43372</v>
      </c>
      <c r="I785" s="15">
        <f t="shared" si="947"/>
        <v>43373</v>
      </c>
    </row>
    <row r="786" spans="1:9" ht="15" hidden="1" customHeight="1" x14ac:dyDescent="0.2">
      <c r="A786" s="25"/>
      <c r="B786" s="68" t="s">
        <v>35</v>
      </c>
      <c r="C786" s="467">
        <f t="shared" si="946"/>
        <v>43341</v>
      </c>
      <c r="D786" s="17"/>
      <c r="E786" s="17">
        <f t="shared" ref="E786:I786" si="948">E785+7</f>
        <v>43374</v>
      </c>
      <c r="F786" s="17">
        <f t="shared" si="948"/>
        <v>43375</v>
      </c>
      <c r="G786" s="17">
        <f t="shared" si="948"/>
        <v>43377</v>
      </c>
      <c r="H786" s="17">
        <f t="shared" si="948"/>
        <v>43379</v>
      </c>
      <c r="I786" s="18">
        <f t="shared" si="948"/>
        <v>43380</v>
      </c>
    </row>
    <row r="787" spans="1:9" ht="15" hidden="1" customHeight="1" x14ac:dyDescent="0.2">
      <c r="A787" s="25"/>
      <c r="B787" s="63" t="s">
        <v>38</v>
      </c>
      <c r="C787" s="73">
        <v>43368</v>
      </c>
      <c r="D787" s="19"/>
      <c r="E787" s="19">
        <v>43401</v>
      </c>
      <c r="F787" s="19">
        <v>43403</v>
      </c>
      <c r="G787" s="19">
        <v>43405</v>
      </c>
      <c r="H787" s="19">
        <v>43407</v>
      </c>
      <c r="I787" s="69">
        <v>43409</v>
      </c>
    </row>
    <row r="788" spans="1:9" ht="15" hidden="1" customHeight="1" x14ac:dyDescent="0.2">
      <c r="A788" s="25"/>
      <c r="B788" s="5" t="s">
        <v>39</v>
      </c>
      <c r="C788" s="74">
        <f>C787+7</f>
        <v>43375</v>
      </c>
      <c r="D788" s="20"/>
      <c r="E788" s="20">
        <f t="shared" ref="E788:I788" si="949">E787+7</f>
        <v>43408</v>
      </c>
      <c r="F788" s="20">
        <f t="shared" si="949"/>
        <v>43410</v>
      </c>
      <c r="G788" s="20">
        <f t="shared" si="949"/>
        <v>43412</v>
      </c>
      <c r="H788" s="20">
        <f t="shared" si="949"/>
        <v>43414</v>
      </c>
      <c r="I788" s="70">
        <f t="shared" si="949"/>
        <v>43416</v>
      </c>
    </row>
    <row r="789" spans="1:9" ht="15" hidden="1" customHeight="1" x14ac:dyDescent="0.2">
      <c r="A789" s="25"/>
      <c r="B789" s="5" t="s">
        <v>40</v>
      </c>
      <c r="C789" s="74">
        <f t="shared" ref="C789:C796" si="950">C788+7</f>
        <v>43382</v>
      </c>
      <c r="D789" s="20"/>
      <c r="E789" s="20">
        <f t="shared" ref="E789:E815" si="951">E788+7</f>
        <v>43415</v>
      </c>
      <c r="F789" s="20">
        <f t="shared" ref="F789:F832" si="952">F788+7</f>
        <v>43417</v>
      </c>
      <c r="G789" s="20">
        <f t="shared" ref="G789:G832" si="953">G788+7</f>
        <v>43419</v>
      </c>
      <c r="H789" s="20">
        <f t="shared" ref="H789:H832" si="954">H788+7</f>
        <v>43421</v>
      </c>
      <c r="I789" s="70">
        <f t="shared" ref="I789:I832" si="955">I788+7</f>
        <v>43423</v>
      </c>
    </row>
    <row r="790" spans="1:9" ht="15" hidden="1" customHeight="1" x14ac:dyDescent="0.2">
      <c r="A790" s="25"/>
      <c r="B790" s="5" t="s">
        <v>41</v>
      </c>
      <c r="C790" s="74">
        <f t="shared" si="950"/>
        <v>43389</v>
      </c>
      <c r="D790" s="20"/>
      <c r="E790" s="20">
        <f t="shared" si="951"/>
        <v>43422</v>
      </c>
      <c r="F790" s="20">
        <f t="shared" si="952"/>
        <v>43424</v>
      </c>
      <c r="G790" s="20">
        <f t="shared" si="953"/>
        <v>43426</v>
      </c>
      <c r="H790" s="20">
        <f t="shared" si="954"/>
        <v>43428</v>
      </c>
      <c r="I790" s="70">
        <f t="shared" si="955"/>
        <v>43430</v>
      </c>
    </row>
    <row r="791" spans="1:9" ht="15" hidden="1" customHeight="1" x14ac:dyDescent="0.2">
      <c r="A791" s="25"/>
      <c r="B791" s="5" t="s">
        <v>42</v>
      </c>
      <c r="C791" s="74">
        <f t="shared" si="950"/>
        <v>43396</v>
      </c>
      <c r="D791" s="20"/>
      <c r="E791" s="20">
        <f t="shared" si="951"/>
        <v>43429</v>
      </c>
      <c r="F791" s="20">
        <f t="shared" si="952"/>
        <v>43431</v>
      </c>
      <c r="G791" s="20">
        <f t="shared" si="953"/>
        <v>43433</v>
      </c>
      <c r="H791" s="20">
        <f t="shared" si="954"/>
        <v>43435</v>
      </c>
      <c r="I791" s="70">
        <f t="shared" si="955"/>
        <v>43437</v>
      </c>
    </row>
    <row r="792" spans="1:9" ht="15" hidden="1" customHeight="1" x14ac:dyDescent="0.2">
      <c r="A792" s="25"/>
      <c r="B792" s="5" t="s">
        <v>43</v>
      </c>
      <c r="C792" s="74">
        <f t="shared" si="950"/>
        <v>43403</v>
      </c>
      <c r="D792" s="20"/>
      <c r="E792" s="20">
        <f t="shared" si="951"/>
        <v>43436</v>
      </c>
      <c r="F792" s="20">
        <f t="shared" si="952"/>
        <v>43438</v>
      </c>
      <c r="G792" s="20">
        <f t="shared" si="953"/>
        <v>43440</v>
      </c>
      <c r="H792" s="20">
        <f t="shared" si="954"/>
        <v>43442</v>
      </c>
      <c r="I792" s="70">
        <f t="shared" si="955"/>
        <v>43444</v>
      </c>
    </row>
    <row r="793" spans="1:9" ht="15" hidden="1" customHeight="1" x14ac:dyDescent="0.2">
      <c r="A793" s="25"/>
      <c r="B793" s="5" t="s">
        <v>44</v>
      </c>
      <c r="C793" s="74">
        <f t="shared" si="950"/>
        <v>43410</v>
      </c>
      <c r="D793" s="20"/>
      <c r="E793" s="20">
        <f t="shared" si="951"/>
        <v>43443</v>
      </c>
      <c r="F793" s="20">
        <f t="shared" si="952"/>
        <v>43445</v>
      </c>
      <c r="G793" s="20">
        <f t="shared" si="953"/>
        <v>43447</v>
      </c>
      <c r="H793" s="20">
        <f t="shared" si="954"/>
        <v>43449</v>
      </c>
      <c r="I793" s="70">
        <f t="shared" si="955"/>
        <v>43451</v>
      </c>
    </row>
    <row r="794" spans="1:9" ht="15" hidden="1" customHeight="1" x14ac:dyDescent="0.2">
      <c r="A794" s="25"/>
      <c r="B794" s="63" t="s">
        <v>45</v>
      </c>
      <c r="C794" s="73">
        <f>C793+13</f>
        <v>43423</v>
      </c>
      <c r="D794" s="19"/>
      <c r="E794" s="19">
        <f>E793+17</f>
        <v>43460</v>
      </c>
      <c r="F794" s="19">
        <f>F793+14</f>
        <v>43459</v>
      </c>
      <c r="G794" s="19">
        <f>G793+14</f>
        <v>43461</v>
      </c>
      <c r="H794" s="19">
        <f>H793+14</f>
        <v>43463</v>
      </c>
      <c r="I794" s="69">
        <f>I793+14</f>
        <v>43465</v>
      </c>
    </row>
    <row r="795" spans="1:9" ht="15" hidden="1" customHeight="1" x14ac:dyDescent="0.2">
      <c r="A795" s="25"/>
      <c r="B795" s="63" t="s">
        <v>47</v>
      </c>
      <c r="C795" s="73">
        <f>C794+7</f>
        <v>43430</v>
      </c>
      <c r="D795" s="19"/>
      <c r="E795" s="19">
        <v>43460</v>
      </c>
      <c r="F795" s="19">
        <v>43465</v>
      </c>
      <c r="G795" s="19">
        <v>43102</v>
      </c>
      <c r="H795" s="19">
        <v>43104</v>
      </c>
      <c r="I795" s="69">
        <v>43105</v>
      </c>
    </row>
    <row r="796" spans="1:9" ht="15" hidden="1" customHeight="1" x14ac:dyDescent="0.2">
      <c r="A796" s="25"/>
      <c r="B796" s="5" t="s">
        <v>46</v>
      </c>
      <c r="C796" s="74">
        <f t="shared" si="950"/>
        <v>43437</v>
      </c>
      <c r="D796" s="20"/>
      <c r="E796" s="20">
        <f t="shared" si="951"/>
        <v>43467</v>
      </c>
      <c r="F796" s="20">
        <f t="shared" si="952"/>
        <v>43472</v>
      </c>
      <c r="G796" s="20">
        <f t="shared" si="953"/>
        <v>43109</v>
      </c>
      <c r="H796" s="20">
        <f t="shared" si="954"/>
        <v>43111</v>
      </c>
      <c r="I796" s="70">
        <f t="shared" si="955"/>
        <v>43112</v>
      </c>
    </row>
    <row r="797" spans="1:9" ht="15" hidden="1" customHeight="1" x14ac:dyDescent="0.2">
      <c r="A797" s="25"/>
      <c r="B797" s="63" t="s">
        <v>58</v>
      </c>
      <c r="C797" s="73">
        <f t="shared" ref="C797:C807" si="956">C796+7</f>
        <v>43444</v>
      </c>
      <c r="D797" s="19"/>
      <c r="E797" s="19">
        <f t="shared" si="951"/>
        <v>43474</v>
      </c>
      <c r="F797" s="19">
        <f t="shared" si="952"/>
        <v>43479</v>
      </c>
      <c r="G797" s="19">
        <f t="shared" si="953"/>
        <v>43116</v>
      </c>
      <c r="H797" s="19">
        <f t="shared" si="954"/>
        <v>43118</v>
      </c>
      <c r="I797" s="69">
        <f t="shared" si="955"/>
        <v>43119</v>
      </c>
    </row>
    <row r="798" spans="1:9" ht="15" hidden="1" customHeight="1" x14ac:dyDescent="0.2">
      <c r="A798" s="25"/>
      <c r="B798" s="5" t="s">
        <v>63</v>
      </c>
      <c r="C798" s="74">
        <f t="shared" si="956"/>
        <v>43451</v>
      </c>
      <c r="D798" s="20"/>
      <c r="E798" s="20">
        <f t="shared" si="951"/>
        <v>43481</v>
      </c>
      <c r="F798" s="20">
        <f t="shared" si="952"/>
        <v>43486</v>
      </c>
      <c r="G798" s="20">
        <f t="shared" si="953"/>
        <v>43123</v>
      </c>
      <c r="H798" s="20">
        <f t="shared" si="954"/>
        <v>43125</v>
      </c>
      <c r="I798" s="70">
        <f t="shared" si="955"/>
        <v>43126</v>
      </c>
    </row>
    <row r="799" spans="1:9" ht="15" hidden="1" customHeight="1" x14ac:dyDescent="0.2">
      <c r="A799" s="25"/>
      <c r="B799" s="63" t="s">
        <v>64</v>
      </c>
      <c r="C799" s="73">
        <f t="shared" si="956"/>
        <v>43458</v>
      </c>
      <c r="D799" s="19"/>
      <c r="E799" s="19">
        <f t="shared" si="951"/>
        <v>43488</v>
      </c>
      <c r="F799" s="19">
        <f t="shared" si="952"/>
        <v>43493</v>
      </c>
      <c r="G799" s="19">
        <f t="shared" si="953"/>
        <v>43130</v>
      </c>
      <c r="H799" s="19">
        <f t="shared" si="954"/>
        <v>43132</v>
      </c>
      <c r="I799" s="69">
        <f t="shared" si="955"/>
        <v>43133</v>
      </c>
    </row>
    <row r="800" spans="1:9" ht="15" hidden="1" customHeight="1" x14ac:dyDescent="0.2">
      <c r="A800" s="25"/>
      <c r="B800" s="5" t="s">
        <v>68</v>
      </c>
      <c r="C800" s="74">
        <f t="shared" si="956"/>
        <v>43465</v>
      </c>
      <c r="D800" s="20"/>
      <c r="E800" s="20">
        <f t="shared" si="951"/>
        <v>43495</v>
      </c>
      <c r="F800" s="20">
        <f t="shared" si="952"/>
        <v>43500</v>
      </c>
      <c r="G800" s="20">
        <f t="shared" si="953"/>
        <v>43137</v>
      </c>
      <c r="H800" s="20">
        <f t="shared" si="954"/>
        <v>43139</v>
      </c>
      <c r="I800" s="70">
        <f t="shared" si="955"/>
        <v>43140</v>
      </c>
    </row>
    <row r="801" spans="1:9" ht="15" hidden="1" customHeight="1" x14ac:dyDescent="0.2">
      <c r="A801" s="25"/>
      <c r="B801" s="63" t="s">
        <v>69</v>
      </c>
      <c r="C801" s="73">
        <f t="shared" si="956"/>
        <v>43472</v>
      </c>
      <c r="D801" s="19"/>
      <c r="E801" s="19">
        <f>E800+11</f>
        <v>43506</v>
      </c>
      <c r="F801" s="19">
        <f t="shared" si="952"/>
        <v>43507</v>
      </c>
      <c r="G801" s="19">
        <f t="shared" si="953"/>
        <v>43144</v>
      </c>
      <c r="H801" s="19">
        <f t="shared" si="954"/>
        <v>43146</v>
      </c>
      <c r="I801" s="69">
        <f t="shared" si="955"/>
        <v>43147</v>
      </c>
    </row>
    <row r="802" spans="1:9" ht="15" hidden="1" customHeight="1" x14ac:dyDescent="0.2">
      <c r="A802" s="25"/>
      <c r="B802" s="5" t="s">
        <v>71</v>
      </c>
      <c r="C802" s="74">
        <f t="shared" si="956"/>
        <v>43479</v>
      </c>
      <c r="D802" s="20"/>
      <c r="E802" s="20">
        <f t="shared" si="951"/>
        <v>43513</v>
      </c>
      <c r="F802" s="20">
        <f t="shared" si="952"/>
        <v>43514</v>
      </c>
      <c r="G802" s="20">
        <f t="shared" si="953"/>
        <v>43151</v>
      </c>
      <c r="H802" s="20">
        <f t="shared" si="954"/>
        <v>43153</v>
      </c>
      <c r="I802" s="70">
        <f t="shared" si="955"/>
        <v>43154</v>
      </c>
    </row>
    <row r="803" spans="1:9" ht="15" hidden="1" customHeight="1" x14ac:dyDescent="0.2">
      <c r="A803" s="25"/>
      <c r="B803" s="63" t="s">
        <v>70</v>
      </c>
      <c r="C803" s="73">
        <f t="shared" si="956"/>
        <v>43486</v>
      </c>
      <c r="D803" s="19"/>
      <c r="E803" s="19">
        <f t="shared" si="951"/>
        <v>43520</v>
      </c>
      <c r="F803" s="19">
        <f t="shared" si="952"/>
        <v>43521</v>
      </c>
      <c r="G803" s="19">
        <f t="shared" si="953"/>
        <v>43158</v>
      </c>
      <c r="H803" s="19">
        <f t="shared" si="954"/>
        <v>43160</v>
      </c>
      <c r="I803" s="69">
        <f t="shared" si="955"/>
        <v>43161</v>
      </c>
    </row>
    <row r="804" spans="1:9" ht="15" hidden="1" customHeight="1" x14ac:dyDescent="0.2">
      <c r="A804" s="25"/>
      <c r="B804" s="5" t="s">
        <v>72</v>
      </c>
      <c r="C804" s="74">
        <f t="shared" si="956"/>
        <v>43493</v>
      </c>
      <c r="D804" s="20"/>
      <c r="E804" s="20">
        <f t="shared" si="951"/>
        <v>43527</v>
      </c>
      <c r="F804" s="20">
        <f t="shared" si="952"/>
        <v>43528</v>
      </c>
      <c r="G804" s="20">
        <f t="shared" si="953"/>
        <v>43165</v>
      </c>
      <c r="H804" s="20">
        <f t="shared" si="954"/>
        <v>43167</v>
      </c>
      <c r="I804" s="70">
        <f t="shared" si="955"/>
        <v>43168</v>
      </c>
    </row>
    <row r="805" spans="1:9" ht="18" hidden="1" customHeight="1" x14ac:dyDescent="0.2">
      <c r="A805" s="25"/>
      <c r="B805" s="63" t="s">
        <v>76</v>
      </c>
      <c r="C805" s="73">
        <f t="shared" si="956"/>
        <v>43500</v>
      </c>
      <c r="D805" s="19"/>
      <c r="E805" s="19">
        <f t="shared" si="951"/>
        <v>43534</v>
      </c>
      <c r="F805" s="19">
        <f t="shared" si="952"/>
        <v>43535</v>
      </c>
      <c r="G805" s="19">
        <f t="shared" si="953"/>
        <v>43172</v>
      </c>
      <c r="H805" s="19">
        <f t="shared" si="954"/>
        <v>43174</v>
      </c>
      <c r="I805" s="69">
        <f t="shared" si="955"/>
        <v>43175</v>
      </c>
    </row>
    <row r="806" spans="1:9" ht="15" hidden="1" customHeight="1" x14ac:dyDescent="0.2">
      <c r="A806" s="25"/>
      <c r="B806" s="5" t="s">
        <v>83</v>
      </c>
      <c r="C806" s="74">
        <f t="shared" si="956"/>
        <v>43507</v>
      </c>
      <c r="D806" s="20"/>
      <c r="E806" s="20">
        <f t="shared" si="951"/>
        <v>43541</v>
      </c>
      <c r="F806" s="20">
        <f t="shared" si="952"/>
        <v>43542</v>
      </c>
      <c r="G806" s="20">
        <f t="shared" si="953"/>
        <v>43179</v>
      </c>
      <c r="H806" s="20">
        <f t="shared" si="954"/>
        <v>43181</v>
      </c>
      <c r="I806" s="70">
        <f t="shared" si="955"/>
        <v>43182</v>
      </c>
    </row>
    <row r="807" spans="1:9" ht="15" hidden="1" customHeight="1" x14ac:dyDescent="0.2">
      <c r="A807" s="25"/>
      <c r="B807" s="63" t="s">
        <v>78</v>
      </c>
      <c r="C807" s="73">
        <f t="shared" si="956"/>
        <v>43514</v>
      </c>
      <c r="D807" s="19"/>
      <c r="E807" s="19">
        <f t="shared" si="951"/>
        <v>43548</v>
      </c>
      <c r="F807" s="19">
        <f t="shared" si="952"/>
        <v>43549</v>
      </c>
      <c r="G807" s="19">
        <f t="shared" si="953"/>
        <v>43186</v>
      </c>
      <c r="H807" s="19">
        <f t="shared" si="954"/>
        <v>43188</v>
      </c>
      <c r="I807" s="69">
        <f t="shared" si="955"/>
        <v>43189</v>
      </c>
    </row>
    <row r="808" spans="1:9" ht="15" hidden="1" customHeight="1" x14ac:dyDescent="0.2">
      <c r="A808" s="25"/>
      <c r="B808" s="63" t="s">
        <v>79</v>
      </c>
      <c r="C808" s="73">
        <f t="shared" ref="C808:C814" si="957">C807+7</f>
        <v>43521</v>
      </c>
      <c r="D808" s="19"/>
      <c r="E808" s="19">
        <f t="shared" si="951"/>
        <v>43555</v>
      </c>
      <c r="F808" s="19">
        <f t="shared" si="952"/>
        <v>43556</v>
      </c>
      <c r="G808" s="19">
        <f t="shared" si="953"/>
        <v>43193</v>
      </c>
      <c r="H808" s="19">
        <f t="shared" si="954"/>
        <v>43195</v>
      </c>
      <c r="I808" s="69">
        <f t="shared" si="955"/>
        <v>43196</v>
      </c>
    </row>
    <row r="809" spans="1:9" ht="15" hidden="1" customHeight="1" x14ac:dyDescent="0.2">
      <c r="A809" s="25"/>
      <c r="B809" s="5" t="s">
        <v>84</v>
      </c>
      <c r="C809" s="74">
        <f t="shared" si="957"/>
        <v>43528</v>
      </c>
      <c r="D809" s="20"/>
      <c r="E809" s="20">
        <f t="shared" si="951"/>
        <v>43562</v>
      </c>
      <c r="F809" s="20">
        <f t="shared" si="952"/>
        <v>43563</v>
      </c>
      <c r="G809" s="20">
        <f t="shared" si="953"/>
        <v>43200</v>
      </c>
      <c r="H809" s="20">
        <f t="shared" si="954"/>
        <v>43202</v>
      </c>
      <c r="I809" s="70">
        <f t="shared" si="955"/>
        <v>43203</v>
      </c>
    </row>
    <row r="810" spans="1:9" ht="15" hidden="1" customHeight="1" x14ac:dyDescent="0.2">
      <c r="A810" s="25"/>
      <c r="B810" s="63" t="s">
        <v>86</v>
      </c>
      <c r="C810" s="73">
        <f t="shared" si="957"/>
        <v>43535</v>
      </c>
      <c r="D810" s="19"/>
      <c r="E810" s="19">
        <f t="shared" si="951"/>
        <v>43569</v>
      </c>
      <c r="F810" s="19">
        <f t="shared" si="952"/>
        <v>43570</v>
      </c>
      <c r="G810" s="19">
        <f t="shared" si="953"/>
        <v>43207</v>
      </c>
      <c r="H810" s="19">
        <f t="shared" si="954"/>
        <v>43209</v>
      </c>
      <c r="I810" s="69">
        <f t="shared" si="955"/>
        <v>43210</v>
      </c>
    </row>
    <row r="811" spans="1:9" ht="15" hidden="1" customHeight="1" x14ac:dyDescent="0.2">
      <c r="A811" s="25"/>
      <c r="B811" s="63" t="s">
        <v>57</v>
      </c>
      <c r="C811" s="468">
        <f t="shared" si="957"/>
        <v>43542</v>
      </c>
      <c r="D811" s="71"/>
      <c r="E811" s="71">
        <f t="shared" si="951"/>
        <v>43576</v>
      </c>
      <c r="F811" s="71">
        <f t="shared" si="952"/>
        <v>43577</v>
      </c>
      <c r="G811" s="71">
        <f t="shared" si="953"/>
        <v>43214</v>
      </c>
      <c r="H811" s="71">
        <f t="shared" si="954"/>
        <v>43216</v>
      </c>
      <c r="I811" s="72">
        <f t="shared" si="955"/>
        <v>43217</v>
      </c>
    </row>
    <row r="812" spans="1:9" ht="15" hidden="1" customHeight="1" x14ac:dyDescent="0.2">
      <c r="A812" s="25"/>
      <c r="B812" s="5" t="s">
        <v>88</v>
      </c>
      <c r="C812" s="74">
        <f t="shared" si="957"/>
        <v>43549</v>
      </c>
      <c r="D812" s="20"/>
      <c r="E812" s="20">
        <f t="shared" si="951"/>
        <v>43583</v>
      </c>
      <c r="F812" s="20">
        <f t="shared" si="952"/>
        <v>43584</v>
      </c>
      <c r="G812" s="20">
        <f t="shared" si="953"/>
        <v>43221</v>
      </c>
      <c r="H812" s="20">
        <f t="shared" si="954"/>
        <v>43223</v>
      </c>
      <c r="I812" s="70">
        <f t="shared" si="955"/>
        <v>43224</v>
      </c>
    </row>
    <row r="813" spans="1:9" ht="15" hidden="1" customHeight="1" x14ac:dyDescent="0.2">
      <c r="A813" s="25"/>
      <c r="B813" s="63" t="s">
        <v>90</v>
      </c>
      <c r="C813" s="73">
        <f t="shared" si="957"/>
        <v>43556</v>
      </c>
      <c r="D813" s="19"/>
      <c r="E813" s="19">
        <f t="shared" si="951"/>
        <v>43590</v>
      </c>
      <c r="F813" s="19">
        <f t="shared" si="952"/>
        <v>43591</v>
      </c>
      <c r="G813" s="19">
        <f t="shared" si="953"/>
        <v>43228</v>
      </c>
      <c r="H813" s="19">
        <f t="shared" si="954"/>
        <v>43230</v>
      </c>
      <c r="I813" s="69">
        <f t="shared" si="955"/>
        <v>43231</v>
      </c>
    </row>
    <row r="814" spans="1:9" ht="15" hidden="1" customHeight="1" x14ac:dyDescent="0.2">
      <c r="A814" s="25"/>
      <c r="B814" s="63" t="s">
        <v>92</v>
      </c>
      <c r="C814" s="73">
        <f t="shared" si="957"/>
        <v>43563</v>
      </c>
      <c r="D814" s="19"/>
      <c r="E814" s="19">
        <f t="shared" si="951"/>
        <v>43597</v>
      </c>
      <c r="F814" s="19">
        <f t="shared" si="952"/>
        <v>43598</v>
      </c>
      <c r="G814" s="19">
        <f t="shared" si="953"/>
        <v>43235</v>
      </c>
      <c r="H814" s="19">
        <f t="shared" si="954"/>
        <v>43237</v>
      </c>
      <c r="I814" s="69">
        <f t="shared" si="955"/>
        <v>43238</v>
      </c>
    </row>
    <row r="815" spans="1:9" ht="15" hidden="1" customHeight="1" x14ac:dyDescent="0.2">
      <c r="A815" s="25"/>
      <c r="B815" s="5" t="s">
        <v>93</v>
      </c>
      <c r="C815" s="74">
        <f t="shared" ref="C815:C823" si="958">C814+7</f>
        <v>43570</v>
      </c>
      <c r="D815" s="20"/>
      <c r="E815" s="20">
        <f t="shared" si="951"/>
        <v>43604</v>
      </c>
      <c r="F815" s="20">
        <f t="shared" si="952"/>
        <v>43605</v>
      </c>
      <c r="G815" s="20">
        <f t="shared" si="953"/>
        <v>43242</v>
      </c>
      <c r="H815" s="20">
        <f t="shared" si="954"/>
        <v>43244</v>
      </c>
      <c r="I815" s="70">
        <f t="shared" si="955"/>
        <v>43245</v>
      </c>
    </row>
    <row r="816" spans="1:9" ht="15" hidden="1" customHeight="1" x14ac:dyDescent="0.2">
      <c r="A816" s="25"/>
      <c r="B816" s="63" t="s">
        <v>95</v>
      </c>
      <c r="C816" s="73">
        <f t="shared" si="958"/>
        <v>43577</v>
      </c>
      <c r="D816" s="19"/>
      <c r="E816" s="19">
        <f>E815+14</f>
        <v>43618</v>
      </c>
      <c r="F816" s="19">
        <f>F815+14</f>
        <v>43619</v>
      </c>
      <c r="G816" s="19">
        <f>G815+14</f>
        <v>43256</v>
      </c>
      <c r="H816" s="19">
        <f>H815+14</f>
        <v>43258</v>
      </c>
      <c r="I816" s="69">
        <f>I815+14</f>
        <v>43259</v>
      </c>
    </row>
    <row r="817" spans="1:9" ht="15" hidden="1" customHeight="1" x14ac:dyDescent="0.2">
      <c r="A817" s="25"/>
      <c r="B817" s="63" t="s">
        <v>97</v>
      </c>
      <c r="C817" s="73">
        <f t="shared" si="958"/>
        <v>43584</v>
      </c>
      <c r="D817" s="19"/>
      <c r="E817" s="19">
        <f t="shared" ref="E817:I817" si="959">E816+7</f>
        <v>43625</v>
      </c>
      <c r="F817" s="19">
        <f t="shared" si="959"/>
        <v>43626</v>
      </c>
      <c r="G817" s="19">
        <f t="shared" si="959"/>
        <v>43263</v>
      </c>
      <c r="H817" s="19">
        <f t="shared" si="959"/>
        <v>43265</v>
      </c>
      <c r="I817" s="69">
        <f t="shared" si="959"/>
        <v>43266</v>
      </c>
    </row>
    <row r="818" spans="1:9" ht="15" hidden="1" customHeight="1" x14ac:dyDescent="0.2">
      <c r="A818" s="25"/>
      <c r="B818" s="63" t="s">
        <v>99</v>
      </c>
      <c r="C818" s="73">
        <f t="shared" si="958"/>
        <v>43591</v>
      </c>
      <c r="D818" s="19"/>
      <c r="E818" s="19">
        <f t="shared" ref="E818:E832" si="960">E817+7</f>
        <v>43632</v>
      </c>
      <c r="F818" s="19">
        <f t="shared" si="952"/>
        <v>43633</v>
      </c>
      <c r="G818" s="19">
        <f t="shared" si="953"/>
        <v>43270</v>
      </c>
      <c r="H818" s="19">
        <f t="shared" si="954"/>
        <v>43272</v>
      </c>
      <c r="I818" s="69">
        <f t="shared" si="955"/>
        <v>43273</v>
      </c>
    </row>
    <row r="819" spans="1:9" ht="15" hidden="1" customHeight="1" x14ac:dyDescent="0.2">
      <c r="A819" s="25"/>
      <c r="B819" s="5" t="s">
        <v>102</v>
      </c>
      <c r="C819" s="74">
        <f t="shared" si="958"/>
        <v>43598</v>
      </c>
      <c r="D819" s="20"/>
      <c r="E819" s="20">
        <f t="shared" si="960"/>
        <v>43639</v>
      </c>
      <c r="F819" s="20">
        <f t="shared" si="952"/>
        <v>43640</v>
      </c>
      <c r="G819" s="20">
        <f t="shared" si="953"/>
        <v>43277</v>
      </c>
      <c r="H819" s="20">
        <f t="shared" si="954"/>
        <v>43279</v>
      </c>
      <c r="I819" s="70">
        <f t="shared" si="955"/>
        <v>43280</v>
      </c>
    </row>
    <row r="820" spans="1:9" ht="15" hidden="1" customHeight="1" x14ac:dyDescent="0.2">
      <c r="A820" s="25"/>
      <c r="B820" s="63" t="s">
        <v>104</v>
      </c>
      <c r="C820" s="73">
        <f t="shared" si="958"/>
        <v>43605</v>
      </c>
      <c r="D820" s="19"/>
      <c r="E820" s="19">
        <f t="shared" si="960"/>
        <v>43646</v>
      </c>
      <c r="F820" s="19">
        <f t="shared" si="952"/>
        <v>43647</v>
      </c>
      <c r="G820" s="19">
        <f t="shared" si="953"/>
        <v>43284</v>
      </c>
      <c r="H820" s="19">
        <f t="shared" si="954"/>
        <v>43286</v>
      </c>
      <c r="I820" s="69">
        <f t="shared" si="955"/>
        <v>43287</v>
      </c>
    </row>
    <row r="821" spans="1:9" ht="15" hidden="1" customHeight="1" x14ac:dyDescent="0.2">
      <c r="A821" s="25"/>
      <c r="B821" s="63" t="s">
        <v>106</v>
      </c>
      <c r="C821" s="73">
        <f t="shared" si="958"/>
        <v>43612</v>
      </c>
      <c r="D821" s="19"/>
      <c r="E821" s="19">
        <f t="shared" si="960"/>
        <v>43653</v>
      </c>
      <c r="F821" s="19">
        <f t="shared" si="952"/>
        <v>43654</v>
      </c>
      <c r="G821" s="19">
        <f t="shared" si="953"/>
        <v>43291</v>
      </c>
      <c r="H821" s="19">
        <f t="shared" si="954"/>
        <v>43293</v>
      </c>
      <c r="I821" s="69">
        <f t="shared" si="955"/>
        <v>43294</v>
      </c>
    </row>
    <row r="822" spans="1:9" ht="15" hidden="1" customHeight="1" x14ac:dyDescent="0.2">
      <c r="A822" s="25"/>
      <c r="B822" s="63" t="s">
        <v>108</v>
      </c>
      <c r="C822" s="73">
        <f t="shared" si="958"/>
        <v>43619</v>
      </c>
      <c r="D822" s="19"/>
      <c r="E822" s="19">
        <f t="shared" si="960"/>
        <v>43660</v>
      </c>
      <c r="F822" s="19">
        <f t="shared" si="952"/>
        <v>43661</v>
      </c>
      <c r="G822" s="19">
        <f t="shared" si="953"/>
        <v>43298</v>
      </c>
      <c r="H822" s="19">
        <f t="shared" si="954"/>
        <v>43300</v>
      </c>
      <c r="I822" s="69">
        <f t="shared" si="955"/>
        <v>43301</v>
      </c>
    </row>
    <row r="823" spans="1:9" ht="15" hidden="1" customHeight="1" x14ac:dyDescent="0.2">
      <c r="A823" s="25"/>
      <c r="B823" s="63" t="s">
        <v>110</v>
      </c>
      <c r="C823" s="73">
        <f t="shared" si="958"/>
        <v>43626</v>
      </c>
      <c r="D823" s="19"/>
      <c r="E823" s="19">
        <f t="shared" si="960"/>
        <v>43667</v>
      </c>
      <c r="F823" s="19">
        <f t="shared" si="952"/>
        <v>43668</v>
      </c>
      <c r="G823" s="19">
        <f t="shared" si="953"/>
        <v>43305</v>
      </c>
      <c r="H823" s="19">
        <f t="shared" si="954"/>
        <v>43307</v>
      </c>
      <c r="I823" s="69">
        <f t="shared" si="955"/>
        <v>43308</v>
      </c>
    </row>
    <row r="824" spans="1:9" ht="15" hidden="1" customHeight="1" x14ac:dyDescent="0.2">
      <c r="A824" s="25"/>
      <c r="B824" s="63" t="s">
        <v>112</v>
      </c>
      <c r="C824" s="73">
        <f>C823+15</f>
        <v>43641</v>
      </c>
      <c r="D824" s="19"/>
      <c r="E824" s="19">
        <f t="shared" si="960"/>
        <v>43674</v>
      </c>
      <c r="F824" s="19">
        <f t="shared" si="952"/>
        <v>43675</v>
      </c>
      <c r="G824" s="19">
        <f t="shared" si="953"/>
        <v>43312</v>
      </c>
      <c r="H824" s="19">
        <f t="shared" si="954"/>
        <v>43314</v>
      </c>
      <c r="I824" s="69">
        <f t="shared" si="955"/>
        <v>43315</v>
      </c>
    </row>
    <row r="825" spans="1:9" ht="15" hidden="1" customHeight="1" x14ac:dyDescent="0.2">
      <c r="A825" s="25"/>
      <c r="B825" s="63" t="s">
        <v>114</v>
      </c>
      <c r="C825" s="73">
        <f t="shared" ref="C825:C843" si="961">C824+7</f>
        <v>43648</v>
      </c>
      <c r="D825" s="19"/>
      <c r="E825" s="19">
        <f t="shared" si="960"/>
        <v>43681</v>
      </c>
      <c r="F825" s="19">
        <f t="shared" si="952"/>
        <v>43682</v>
      </c>
      <c r="G825" s="19">
        <f t="shared" si="953"/>
        <v>43319</v>
      </c>
      <c r="H825" s="19">
        <f t="shared" si="954"/>
        <v>43321</v>
      </c>
      <c r="I825" s="69">
        <f t="shared" si="955"/>
        <v>43322</v>
      </c>
    </row>
    <row r="826" spans="1:9" ht="15" hidden="1" customHeight="1" x14ac:dyDescent="0.2">
      <c r="A826" s="25"/>
      <c r="B826" s="63" t="s">
        <v>116</v>
      </c>
      <c r="C826" s="73">
        <f t="shared" si="961"/>
        <v>43655</v>
      </c>
      <c r="D826" s="19"/>
      <c r="E826" s="19">
        <f t="shared" si="960"/>
        <v>43688</v>
      </c>
      <c r="F826" s="19">
        <f t="shared" si="952"/>
        <v>43689</v>
      </c>
      <c r="G826" s="19">
        <f t="shared" si="953"/>
        <v>43326</v>
      </c>
      <c r="H826" s="19">
        <f t="shared" si="954"/>
        <v>43328</v>
      </c>
      <c r="I826" s="69">
        <f t="shared" si="955"/>
        <v>43329</v>
      </c>
    </row>
    <row r="827" spans="1:9" ht="15" hidden="1" customHeight="1" x14ac:dyDescent="0.2">
      <c r="A827" s="25"/>
      <c r="B827" s="63" t="s">
        <v>118</v>
      </c>
      <c r="C827" s="73">
        <f t="shared" si="961"/>
        <v>43662</v>
      </c>
      <c r="D827" s="19"/>
      <c r="E827" s="19">
        <f t="shared" si="960"/>
        <v>43695</v>
      </c>
      <c r="F827" s="19">
        <f t="shared" si="952"/>
        <v>43696</v>
      </c>
      <c r="G827" s="19">
        <f t="shared" si="953"/>
        <v>43333</v>
      </c>
      <c r="H827" s="19">
        <f t="shared" si="954"/>
        <v>43335</v>
      </c>
      <c r="I827" s="69">
        <f t="shared" si="955"/>
        <v>43336</v>
      </c>
    </row>
    <row r="828" spans="1:9" ht="15" hidden="1" customHeight="1" x14ac:dyDescent="0.2">
      <c r="A828" s="25"/>
      <c r="B828" s="63" t="s">
        <v>120</v>
      </c>
      <c r="C828" s="73">
        <f t="shared" si="961"/>
        <v>43669</v>
      </c>
      <c r="D828" s="19"/>
      <c r="E828" s="19">
        <f t="shared" si="960"/>
        <v>43702</v>
      </c>
      <c r="F828" s="19">
        <f t="shared" si="952"/>
        <v>43703</v>
      </c>
      <c r="G828" s="19">
        <f t="shared" si="953"/>
        <v>43340</v>
      </c>
      <c r="H828" s="19">
        <f t="shared" si="954"/>
        <v>43342</v>
      </c>
      <c r="I828" s="69">
        <f t="shared" si="955"/>
        <v>43343</v>
      </c>
    </row>
    <row r="829" spans="1:9" ht="15" hidden="1" customHeight="1" x14ac:dyDescent="0.2">
      <c r="A829" s="25"/>
      <c r="B829" s="63" t="s">
        <v>122</v>
      </c>
      <c r="C829" s="73">
        <f t="shared" si="961"/>
        <v>43676</v>
      </c>
      <c r="D829" s="19"/>
      <c r="E829" s="19">
        <f t="shared" si="960"/>
        <v>43709</v>
      </c>
      <c r="F829" s="19">
        <f t="shared" si="952"/>
        <v>43710</v>
      </c>
      <c r="G829" s="19">
        <f t="shared" si="953"/>
        <v>43347</v>
      </c>
      <c r="H829" s="19">
        <f t="shared" si="954"/>
        <v>43349</v>
      </c>
      <c r="I829" s="69">
        <f t="shared" si="955"/>
        <v>43350</v>
      </c>
    </row>
    <row r="830" spans="1:9" ht="15" hidden="1" customHeight="1" x14ac:dyDescent="0.2">
      <c r="A830" s="25"/>
      <c r="B830" s="63" t="s">
        <v>124</v>
      </c>
      <c r="C830" s="73">
        <f t="shared" si="961"/>
        <v>43683</v>
      </c>
      <c r="D830" s="19"/>
      <c r="E830" s="19">
        <f t="shared" si="960"/>
        <v>43716</v>
      </c>
      <c r="F830" s="19">
        <f t="shared" si="952"/>
        <v>43717</v>
      </c>
      <c r="G830" s="19">
        <f t="shared" si="953"/>
        <v>43354</v>
      </c>
      <c r="H830" s="19">
        <f t="shared" si="954"/>
        <v>43356</v>
      </c>
      <c r="I830" s="69">
        <f t="shared" si="955"/>
        <v>43357</v>
      </c>
    </row>
    <row r="831" spans="1:9" ht="15" hidden="1" customHeight="1" x14ac:dyDescent="0.2">
      <c r="A831" s="25"/>
      <c r="B831" s="63" t="s">
        <v>126</v>
      </c>
      <c r="C831" s="73">
        <f t="shared" si="961"/>
        <v>43690</v>
      </c>
      <c r="D831" s="19"/>
      <c r="E831" s="19">
        <f t="shared" si="960"/>
        <v>43723</v>
      </c>
      <c r="F831" s="19">
        <f t="shared" si="952"/>
        <v>43724</v>
      </c>
      <c r="G831" s="19">
        <f t="shared" si="953"/>
        <v>43361</v>
      </c>
      <c r="H831" s="19">
        <f t="shared" si="954"/>
        <v>43363</v>
      </c>
      <c r="I831" s="69">
        <f t="shared" si="955"/>
        <v>43364</v>
      </c>
    </row>
    <row r="832" spans="1:9" ht="15" hidden="1" customHeight="1" x14ac:dyDescent="0.2">
      <c r="A832" s="25"/>
      <c r="B832" s="5" t="s">
        <v>128</v>
      </c>
      <c r="C832" s="74">
        <f t="shared" si="961"/>
        <v>43697</v>
      </c>
      <c r="D832" s="20"/>
      <c r="E832" s="20">
        <f t="shared" si="960"/>
        <v>43730</v>
      </c>
      <c r="F832" s="20">
        <f t="shared" si="952"/>
        <v>43731</v>
      </c>
      <c r="G832" s="20">
        <f t="shared" si="953"/>
        <v>43368</v>
      </c>
      <c r="H832" s="20">
        <f t="shared" si="954"/>
        <v>43370</v>
      </c>
      <c r="I832" s="70">
        <f t="shared" si="955"/>
        <v>43371</v>
      </c>
    </row>
    <row r="833" spans="1:9" ht="15" hidden="1" customHeight="1" x14ac:dyDescent="0.2">
      <c r="A833" s="25"/>
      <c r="B833" s="63" t="s">
        <v>130</v>
      </c>
      <c r="C833" s="73">
        <f t="shared" si="961"/>
        <v>43704</v>
      </c>
      <c r="D833" s="19"/>
      <c r="E833" s="19">
        <f t="shared" ref="E833" si="962">E832+7</f>
        <v>43737</v>
      </c>
      <c r="F833" s="19">
        <f t="shared" ref="F833:F843" si="963">F832+7</f>
        <v>43738</v>
      </c>
      <c r="G833" s="19">
        <f t="shared" ref="G833:G843" si="964">G832+7</f>
        <v>43375</v>
      </c>
      <c r="H833" s="19">
        <f t="shared" ref="H833:H843" si="965">H832+7</f>
        <v>43377</v>
      </c>
      <c r="I833" s="69">
        <f t="shared" ref="I833:I843" si="966">I832+7</f>
        <v>43378</v>
      </c>
    </row>
    <row r="834" spans="1:9" ht="15" hidden="1" customHeight="1" x14ac:dyDescent="0.2">
      <c r="A834" s="25"/>
      <c r="B834" s="5" t="s">
        <v>136</v>
      </c>
      <c r="C834" s="74">
        <f t="shared" si="961"/>
        <v>43711</v>
      </c>
      <c r="D834" s="20"/>
      <c r="E834" s="20">
        <f t="shared" ref="E834" si="967">E833+7</f>
        <v>43744</v>
      </c>
      <c r="F834" s="20">
        <f t="shared" si="963"/>
        <v>43745</v>
      </c>
      <c r="G834" s="20">
        <f t="shared" si="964"/>
        <v>43382</v>
      </c>
      <c r="H834" s="20">
        <f t="shared" si="965"/>
        <v>43384</v>
      </c>
      <c r="I834" s="70">
        <f t="shared" si="966"/>
        <v>43385</v>
      </c>
    </row>
    <row r="835" spans="1:9" ht="15" hidden="1" customHeight="1" x14ac:dyDescent="0.2">
      <c r="A835" s="25"/>
      <c r="B835" s="5" t="s">
        <v>141</v>
      </c>
      <c r="C835" s="74">
        <f t="shared" si="961"/>
        <v>43718</v>
      </c>
      <c r="D835" s="20"/>
      <c r="E835" s="20">
        <f t="shared" ref="E835" si="968">E834+7</f>
        <v>43751</v>
      </c>
      <c r="F835" s="20">
        <f t="shared" si="963"/>
        <v>43752</v>
      </c>
      <c r="G835" s="20">
        <f t="shared" si="964"/>
        <v>43389</v>
      </c>
      <c r="H835" s="20">
        <f t="shared" si="965"/>
        <v>43391</v>
      </c>
      <c r="I835" s="70">
        <f t="shared" si="966"/>
        <v>43392</v>
      </c>
    </row>
    <row r="836" spans="1:9" ht="15" hidden="1" customHeight="1" x14ac:dyDescent="0.2">
      <c r="A836" s="25"/>
      <c r="B836" s="5" t="s">
        <v>142</v>
      </c>
      <c r="C836" s="74">
        <f t="shared" si="961"/>
        <v>43725</v>
      </c>
      <c r="D836" s="20"/>
      <c r="E836" s="20">
        <f t="shared" ref="E836:E843" si="969">E835+7</f>
        <v>43758</v>
      </c>
      <c r="F836" s="20">
        <f t="shared" si="963"/>
        <v>43759</v>
      </c>
      <c r="G836" s="20">
        <f t="shared" si="964"/>
        <v>43396</v>
      </c>
      <c r="H836" s="20">
        <f t="shared" si="965"/>
        <v>43398</v>
      </c>
      <c r="I836" s="20">
        <f t="shared" si="966"/>
        <v>43399</v>
      </c>
    </row>
    <row r="837" spans="1:9" ht="15" hidden="1" customHeight="1" x14ac:dyDescent="0.2">
      <c r="A837" s="25"/>
      <c r="B837" s="63" t="s">
        <v>143</v>
      </c>
      <c r="C837" s="73">
        <f t="shared" si="961"/>
        <v>43732</v>
      </c>
      <c r="D837" s="19"/>
      <c r="E837" s="19">
        <f t="shared" si="969"/>
        <v>43765</v>
      </c>
      <c r="F837" s="19">
        <f t="shared" si="963"/>
        <v>43766</v>
      </c>
      <c r="G837" s="19">
        <f t="shared" si="964"/>
        <v>43403</v>
      </c>
      <c r="H837" s="19">
        <f t="shared" si="965"/>
        <v>43405</v>
      </c>
      <c r="I837" s="69">
        <f t="shared" si="966"/>
        <v>43406</v>
      </c>
    </row>
    <row r="838" spans="1:9" ht="15" hidden="1" customHeight="1" x14ac:dyDescent="0.2">
      <c r="A838" s="25"/>
      <c r="B838" s="5" t="s">
        <v>152</v>
      </c>
      <c r="C838" s="74">
        <f t="shared" si="961"/>
        <v>43739</v>
      </c>
      <c r="D838" s="20"/>
      <c r="E838" s="20">
        <f t="shared" si="969"/>
        <v>43772</v>
      </c>
      <c r="F838" s="20">
        <f t="shared" si="963"/>
        <v>43773</v>
      </c>
      <c r="G838" s="20">
        <f t="shared" si="964"/>
        <v>43410</v>
      </c>
      <c r="H838" s="20">
        <f t="shared" si="965"/>
        <v>43412</v>
      </c>
      <c r="I838" s="70">
        <f t="shared" si="966"/>
        <v>43413</v>
      </c>
    </row>
    <row r="839" spans="1:9" ht="15" hidden="1" customHeight="1" x14ac:dyDescent="0.2">
      <c r="A839" s="25"/>
      <c r="B839" s="5" t="s">
        <v>155</v>
      </c>
      <c r="C839" s="74">
        <f t="shared" si="961"/>
        <v>43746</v>
      </c>
      <c r="D839" s="20"/>
      <c r="E839" s="20">
        <f t="shared" si="969"/>
        <v>43779</v>
      </c>
      <c r="F839" s="20">
        <f t="shared" si="963"/>
        <v>43780</v>
      </c>
      <c r="G839" s="20">
        <f t="shared" si="964"/>
        <v>43417</v>
      </c>
      <c r="H839" s="20">
        <f t="shared" si="965"/>
        <v>43419</v>
      </c>
      <c r="I839" s="70">
        <f t="shared" si="966"/>
        <v>43420</v>
      </c>
    </row>
    <row r="840" spans="1:9" ht="15" hidden="1" customHeight="1" x14ac:dyDescent="0.2">
      <c r="A840" s="25"/>
      <c r="B840" s="5" t="s">
        <v>153</v>
      </c>
      <c r="C840" s="74">
        <f t="shared" si="961"/>
        <v>43753</v>
      </c>
      <c r="D840" s="20"/>
      <c r="E840" s="20">
        <f t="shared" si="969"/>
        <v>43786</v>
      </c>
      <c r="F840" s="20">
        <f t="shared" si="963"/>
        <v>43787</v>
      </c>
      <c r="G840" s="20">
        <f t="shared" si="964"/>
        <v>43424</v>
      </c>
      <c r="H840" s="20">
        <f t="shared" si="965"/>
        <v>43426</v>
      </c>
      <c r="I840" s="70">
        <f t="shared" si="966"/>
        <v>43427</v>
      </c>
    </row>
    <row r="841" spans="1:9" ht="15" hidden="1" customHeight="1" x14ac:dyDescent="0.2">
      <c r="A841" s="25"/>
      <c r="B841" s="5" t="s">
        <v>154</v>
      </c>
      <c r="C841" s="74">
        <f t="shared" si="961"/>
        <v>43760</v>
      </c>
      <c r="D841" s="20"/>
      <c r="E841" s="20">
        <f t="shared" si="969"/>
        <v>43793</v>
      </c>
      <c r="F841" s="20">
        <f t="shared" si="963"/>
        <v>43794</v>
      </c>
      <c r="G841" s="20">
        <f t="shared" si="964"/>
        <v>43431</v>
      </c>
      <c r="H841" s="20">
        <f t="shared" si="965"/>
        <v>43433</v>
      </c>
      <c r="I841" s="20">
        <f t="shared" si="966"/>
        <v>43434</v>
      </c>
    </row>
    <row r="842" spans="1:9" ht="15" hidden="1" customHeight="1" x14ac:dyDescent="0.2">
      <c r="A842" s="25"/>
      <c r="B842" s="5" t="s">
        <v>156</v>
      </c>
      <c r="C842" s="74">
        <f t="shared" si="961"/>
        <v>43767</v>
      </c>
      <c r="D842" s="20"/>
      <c r="E842" s="20">
        <f t="shared" si="969"/>
        <v>43800</v>
      </c>
      <c r="F842" s="20">
        <f t="shared" si="963"/>
        <v>43801</v>
      </c>
      <c r="G842" s="20">
        <f t="shared" si="964"/>
        <v>43438</v>
      </c>
      <c r="H842" s="20">
        <f t="shared" si="965"/>
        <v>43440</v>
      </c>
      <c r="I842" s="20">
        <f t="shared" si="966"/>
        <v>43441</v>
      </c>
    </row>
    <row r="843" spans="1:9" ht="15" hidden="1" customHeight="1" x14ac:dyDescent="0.2">
      <c r="A843" s="25"/>
      <c r="B843" s="63" t="s">
        <v>173</v>
      </c>
      <c r="C843" s="73">
        <f t="shared" si="961"/>
        <v>43774</v>
      </c>
      <c r="D843" s="19"/>
      <c r="E843" s="19">
        <f t="shared" si="969"/>
        <v>43807</v>
      </c>
      <c r="F843" s="19">
        <f t="shared" si="963"/>
        <v>43808</v>
      </c>
      <c r="G843" s="19">
        <f t="shared" si="964"/>
        <v>43445</v>
      </c>
      <c r="H843" s="19">
        <f t="shared" si="965"/>
        <v>43447</v>
      </c>
      <c r="I843" s="69">
        <f t="shared" si="966"/>
        <v>43448</v>
      </c>
    </row>
    <row r="844" spans="1:9" ht="15" hidden="1" customHeight="1" x14ac:dyDescent="0.2">
      <c r="A844" s="25"/>
      <c r="B844" s="5" t="s">
        <v>7</v>
      </c>
      <c r="C844" s="74"/>
      <c r="D844" s="20"/>
      <c r="E844" s="20"/>
      <c r="F844" s="20"/>
      <c r="G844" s="20"/>
      <c r="H844" s="20"/>
      <c r="I844" s="70"/>
    </row>
    <row r="845" spans="1:9" ht="15" hidden="1" customHeight="1" x14ac:dyDescent="0.2">
      <c r="A845" s="25"/>
      <c r="B845" s="63" t="s">
        <v>174</v>
      </c>
      <c r="C845" s="73">
        <f t="shared" ref="C845:C860" si="970">E845-7</f>
        <v>43814</v>
      </c>
      <c r="D845" s="19"/>
      <c r="E845" s="19">
        <v>43821</v>
      </c>
      <c r="F845" s="19">
        <v>43822</v>
      </c>
      <c r="G845" s="19">
        <v>43824</v>
      </c>
      <c r="H845" s="19">
        <v>43826</v>
      </c>
      <c r="I845" s="69">
        <v>43827</v>
      </c>
    </row>
    <row r="846" spans="1:9" ht="15" hidden="1" customHeight="1" x14ac:dyDescent="0.2">
      <c r="A846" s="25"/>
      <c r="B846" s="5" t="s">
        <v>175</v>
      </c>
      <c r="C846" s="74">
        <f t="shared" si="970"/>
        <v>15</v>
      </c>
      <c r="D846" s="20"/>
      <c r="E846" s="20">
        <f>D846+22</f>
        <v>22</v>
      </c>
      <c r="F846" s="20"/>
      <c r="G846" s="20"/>
      <c r="H846" s="20"/>
      <c r="I846" s="70"/>
    </row>
    <row r="847" spans="1:9" ht="15" hidden="1" customHeight="1" x14ac:dyDescent="0.2">
      <c r="A847" s="25"/>
      <c r="B847" s="5" t="s">
        <v>176</v>
      </c>
      <c r="C847" s="74">
        <f t="shared" si="970"/>
        <v>15</v>
      </c>
      <c r="D847" s="20"/>
      <c r="E847" s="20">
        <f>D847+22</f>
        <v>22</v>
      </c>
      <c r="F847" s="20"/>
      <c r="G847" s="20"/>
      <c r="H847" s="20"/>
      <c r="I847" s="70"/>
    </row>
    <row r="848" spans="1:9" ht="15" hidden="1" customHeight="1" x14ac:dyDescent="0.2">
      <c r="A848" s="25"/>
      <c r="B848" s="5" t="s">
        <v>177</v>
      </c>
      <c r="C848" s="74">
        <f t="shared" si="970"/>
        <v>15</v>
      </c>
      <c r="D848" s="20"/>
      <c r="E848" s="20">
        <f>D848+22</f>
        <v>22</v>
      </c>
      <c r="F848" s="20"/>
      <c r="G848" s="20"/>
      <c r="H848" s="20"/>
      <c r="I848" s="70"/>
    </row>
    <row r="849" spans="1:9" ht="15" hidden="1" customHeight="1" x14ac:dyDescent="0.2">
      <c r="A849" s="25"/>
      <c r="B849" s="5" t="s">
        <v>178</v>
      </c>
      <c r="C849" s="74">
        <f t="shared" si="970"/>
        <v>15</v>
      </c>
      <c r="D849" s="20"/>
      <c r="E849" s="20">
        <f>D849+22</f>
        <v>22</v>
      </c>
      <c r="F849" s="20"/>
      <c r="G849" s="20"/>
      <c r="H849" s="20"/>
      <c r="I849" s="70"/>
    </row>
    <row r="850" spans="1:9" ht="15" hidden="1" customHeight="1" x14ac:dyDescent="0.2">
      <c r="A850" s="25"/>
      <c r="B850" s="5" t="s">
        <v>179</v>
      </c>
      <c r="C850" s="74">
        <f t="shared" si="970"/>
        <v>43479</v>
      </c>
      <c r="D850" s="20"/>
      <c r="E850" s="20">
        <v>43486</v>
      </c>
      <c r="F850" s="5"/>
      <c r="G850" s="5"/>
      <c r="H850" s="5"/>
      <c r="I850" s="40"/>
    </row>
    <row r="851" spans="1:9" ht="15" hidden="1" customHeight="1" x14ac:dyDescent="0.2">
      <c r="A851" s="25"/>
      <c r="B851" s="63" t="s">
        <v>198</v>
      </c>
      <c r="C851" s="73">
        <f t="shared" si="970"/>
        <v>19</v>
      </c>
      <c r="D851" s="73"/>
      <c r="E851" s="19">
        <f t="shared" ref="E851:E860" si="971">D851+26</f>
        <v>26</v>
      </c>
      <c r="F851" s="19" t="e">
        <f>#REF!+1</f>
        <v>#REF!</v>
      </c>
      <c r="G851" s="19" t="e">
        <f t="shared" ref="G851:G860" si="972">F851+2</f>
        <v>#REF!</v>
      </c>
      <c r="H851" s="19" t="e">
        <f t="shared" ref="H851:H860" si="973">G851+2</f>
        <v>#REF!</v>
      </c>
      <c r="I851" s="69" t="e">
        <f t="shared" ref="I851:I860" si="974">H851+1</f>
        <v>#REF!</v>
      </c>
    </row>
    <row r="852" spans="1:9" ht="15" hidden="1" customHeight="1" x14ac:dyDescent="0.2">
      <c r="A852" s="25"/>
      <c r="B852" s="5" t="s">
        <v>199</v>
      </c>
      <c r="C852" s="74">
        <f t="shared" si="970"/>
        <v>19</v>
      </c>
      <c r="D852" s="74"/>
      <c r="E852" s="20">
        <f t="shared" si="971"/>
        <v>26</v>
      </c>
      <c r="F852" s="20" t="e">
        <f>#REF!+1</f>
        <v>#REF!</v>
      </c>
      <c r="G852" s="20" t="e">
        <f t="shared" si="972"/>
        <v>#REF!</v>
      </c>
      <c r="H852" s="20" t="e">
        <f t="shared" si="973"/>
        <v>#REF!</v>
      </c>
      <c r="I852" s="70" t="e">
        <f t="shared" si="974"/>
        <v>#REF!</v>
      </c>
    </row>
    <row r="853" spans="1:9" ht="15" hidden="1" customHeight="1" x14ac:dyDescent="0.2">
      <c r="A853" s="25"/>
      <c r="B853" s="5" t="s">
        <v>200</v>
      </c>
      <c r="C853" s="74">
        <f t="shared" si="970"/>
        <v>19</v>
      </c>
      <c r="D853" s="74"/>
      <c r="E853" s="20">
        <f t="shared" si="971"/>
        <v>26</v>
      </c>
      <c r="F853" s="20" t="e">
        <f>#REF!+1</f>
        <v>#REF!</v>
      </c>
      <c r="G853" s="20" t="e">
        <f t="shared" si="972"/>
        <v>#REF!</v>
      </c>
      <c r="H853" s="20" t="e">
        <f t="shared" si="973"/>
        <v>#REF!</v>
      </c>
      <c r="I853" s="70" t="e">
        <f t="shared" si="974"/>
        <v>#REF!</v>
      </c>
    </row>
    <row r="854" spans="1:9" ht="15" hidden="1" customHeight="1" x14ac:dyDescent="0.2">
      <c r="A854" s="25"/>
      <c r="B854" s="63" t="s">
        <v>201</v>
      </c>
      <c r="C854" s="73">
        <f t="shared" si="970"/>
        <v>19</v>
      </c>
      <c r="D854" s="73"/>
      <c r="E854" s="19">
        <f t="shared" si="971"/>
        <v>26</v>
      </c>
      <c r="F854" s="19" t="e">
        <f>#REF!+1</f>
        <v>#REF!</v>
      </c>
      <c r="G854" s="19" t="e">
        <f t="shared" si="972"/>
        <v>#REF!</v>
      </c>
      <c r="H854" s="19" t="e">
        <f t="shared" si="973"/>
        <v>#REF!</v>
      </c>
      <c r="I854" s="69" t="e">
        <f t="shared" si="974"/>
        <v>#REF!</v>
      </c>
    </row>
    <row r="855" spans="1:9" ht="15" hidden="1" customHeight="1" x14ac:dyDescent="0.2">
      <c r="A855" s="25"/>
      <c r="B855" s="5" t="s">
        <v>202</v>
      </c>
      <c r="C855" s="74">
        <f t="shared" si="970"/>
        <v>19</v>
      </c>
      <c r="D855" s="74"/>
      <c r="E855" s="20">
        <f t="shared" si="971"/>
        <v>26</v>
      </c>
      <c r="F855" s="20" t="e">
        <f>#REF!+1</f>
        <v>#REF!</v>
      </c>
      <c r="G855" s="20" t="e">
        <f t="shared" si="972"/>
        <v>#REF!</v>
      </c>
      <c r="H855" s="20" t="e">
        <f t="shared" si="973"/>
        <v>#REF!</v>
      </c>
      <c r="I855" s="70" t="e">
        <f t="shared" si="974"/>
        <v>#REF!</v>
      </c>
    </row>
    <row r="856" spans="1:9" ht="15" hidden="1" customHeight="1" x14ac:dyDescent="0.2">
      <c r="A856" s="25"/>
      <c r="B856" s="5" t="s">
        <v>221</v>
      </c>
      <c r="C856" s="74">
        <f t="shared" si="970"/>
        <v>19</v>
      </c>
      <c r="D856" s="74"/>
      <c r="E856" s="20">
        <f t="shared" si="971"/>
        <v>26</v>
      </c>
      <c r="F856" s="20" t="e">
        <f>#REF!+1</f>
        <v>#REF!</v>
      </c>
      <c r="G856" s="20" t="e">
        <f t="shared" si="972"/>
        <v>#REF!</v>
      </c>
      <c r="H856" s="20" t="e">
        <f t="shared" si="973"/>
        <v>#REF!</v>
      </c>
      <c r="I856" s="70" t="e">
        <f t="shared" si="974"/>
        <v>#REF!</v>
      </c>
    </row>
    <row r="857" spans="1:9" ht="15" hidden="1" customHeight="1" x14ac:dyDescent="0.2">
      <c r="A857" s="25"/>
      <c r="B857" s="5" t="s">
        <v>222</v>
      </c>
      <c r="C857" s="74">
        <f t="shared" si="970"/>
        <v>19</v>
      </c>
      <c r="D857" s="74"/>
      <c r="E857" s="20">
        <f t="shared" si="971"/>
        <v>26</v>
      </c>
      <c r="F857" s="20" t="e">
        <f>#REF!+1</f>
        <v>#REF!</v>
      </c>
      <c r="G857" s="20" t="e">
        <f t="shared" si="972"/>
        <v>#REF!</v>
      </c>
      <c r="H857" s="20" t="e">
        <f t="shared" si="973"/>
        <v>#REF!</v>
      </c>
      <c r="I857" s="70" t="e">
        <f t="shared" si="974"/>
        <v>#REF!</v>
      </c>
    </row>
    <row r="858" spans="1:9" ht="15" hidden="1" customHeight="1" x14ac:dyDescent="0.2">
      <c r="A858" s="25"/>
      <c r="B858" s="63" t="s">
        <v>223</v>
      </c>
      <c r="C858" s="73">
        <f t="shared" si="970"/>
        <v>19</v>
      </c>
      <c r="D858" s="73"/>
      <c r="E858" s="19">
        <f t="shared" si="971"/>
        <v>26</v>
      </c>
      <c r="F858" s="19" t="e">
        <f>#REF!+1</f>
        <v>#REF!</v>
      </c>
      <c r="G858" s="19" t="e">
        <f t="shared" si="972"/>
        <v>#REF!</v>
      </c>
      <c r="H858" s="19" t="e">
        <f t="shared" si="973"/>
        <v>#REF!</v>
      </c>
      <c r="I858" s="69" t="e">
        <f t="shared" si="974"/>
        <v>#REF!</v>
      </c>
    </row>
    <row r="859" spans="1:9" ht="15" hidden="1" customHeight="1" x14ac:dyDescent="0.2">
      <c r="A859" s="25"/>
      <c r="B859" s="5" t="s">
        <v>224</v>
      </c>
      <c r="C859" s="74">
        <f t="shared" si="970"/>
        <v>19</v>
      </c>
      <c r="D859" s="74"/>
      <c r="E859" s="20">
        <f t="shared" si="971"/>
        <v>26</v>
      </c>
      <c r="F859" s="20" t="e">
        <f>#REF!+1</f>
        <v>#REF!</v>
      </c>
      <c r="G859" s="20" t="e">
        <f t="shared" si="972"/>
        <v>#REF!</v>
      </c>
      <c r="H859" s="20" t="e">
        <f t="shared" si="973"/>
        <v>#REF!</v>
      </c>
      <c r="I859" s="70" t="e">
        <f t="shared" si="974"/>
        <v>#REF!</v>
      </c>
    </row>
    <row r="860" spans="1:9" ht="15" hidden="1" customHeight="1" x14ac:dyDescent="0.2">
      <c r="A860" s="25"/>
      <c r="B860" s="5" t="s">
        <v>225</v>
      </c>
      <c r="C860" s="74">
        <f t="shared" si="970"/>
        <v>19</v>
      </c>
      <c r="D860" s="74"/>
      <c r="E860" s="20">
        <f t="shared" si="971"/>
        <v>26</v>
      </c>
      <c r="F860" s="20" t="e">
        <f>#REF!+1</f>
        <v>#REF!</v>
      </c>
      <c r="G860" s="20" t="e">
        <f t="shared" si="972"/>
        <v>#REF!</v>
      </c>
      <c r="H860" s="20" t="e">
        <f t="shared" si="973"/>
        <v>#REF!</v>
      </c>
      <c r="I860" s="70" t="e">
        <f t="shared" si="974"/>
        <v>#REF!</v>
      </c>
    </row>
    <row r="861" spans="1:9" ht="15" hidden="1" customHeight="1" x14ac:dyDescent="0.2">
      <c r="A861" s="25"/>
      <c r="B861" s="5" t="s">
        <v>7</v>
      </c>
      <c r="C861" s="74"/>
      <c r="D861" s="74"/>
      <c r="E861" s="20"/>
      <c r="F861" s="20"/>
      <c r="G861" s="20"/>
      <c r="H861" s="20"/>
      <c r="I861" s="70"/>
    </row>
    <row r="862" spans="1:9" ht="15" hidden="1" customHeight="1" x14ac:dyDescent="0.2">
      <c r="A862" s="25"/>
      <c r="B862" s="5" t="s">
        <v>7</v>
      </c>
      <c r="C862" s="74"/>
      <c r="D862" s="74"/>
      <c r="E862" s="20"/>
      <c r="F862" s="20"/>
      <c r="G862" s="20"/>
      <c r="H862" s="20"/>
      <c r="I862" s="70"/>
    </row>
    <row r="863" spans="1:9" ht="15" hidden="1" customHeight="1" x14ac:dyDescent="0.2">
      <c r="A863" s="25"/>
      <c r="B863" s="5" t="s">
        <v>249</v>
      </c>
      <c r="C863" s="74">
        <f t="shared" ref="C863:C894" si="975">E863-7</f>
        <v>19</v>
      </c>
      <c r="D863" s="74"/>
      <c r="E863" s="20">
        <f t="shared" ref="E863:E898" si="976">D863+26</f>
        <v>26</v>
      </c>
      <c r="F863" s="20" t="e">
        <f>#REF!+1</f>
        <v>#REF!</v>
      </c>
      <c r="G863" s="20" t="e">
        <f t="shared" ref="G863:G898" si="977">F863+2</f>
        <v>#REF!</v>
      </c>
      <c r="H863" s="20" t="e">
        <f t="shared" ref="H863:H898" si="978">G863+2</f>
        <v>#REF!</v>
      </c>
      <c r="I863" s="70" t="e">
        <f t="shared" ref="I863:I898" si="979">H863+1</f>
        <v>#REF!</v>
      </c>
    </row>
    <row r="864" spans="1:9" ht="15" hidden="1" customHeight="1" x14ac:dyDescent="0.2">
      <c r="A864" s="25"/>
      <c r="B864" s="63" t="s">
        <v>250</v>
      </c>
      <c r="C864" s="73">
        <f t="shared" si="975"/>
        <v>19</v>
      </c>
      <c r="D864" s="73"/>
      <c r="E864" s="19">
        <f t="shared" si="976"/>
        <v>26</v>
      </c>
      <c r="F864" s="19" t="e">
        <f>#REF!+1</f>
        <v>#REF!</v>
      </c>
      <c r="G864" s="19" t="e">
        <f t="shared" si="977"/>
        <v>#REF!</v>
      </c>
      <c r="H864" s="19" t="e">
        <f t="shared" si="978"/>
        <v>#REF!</v>
      </c>
      <c r="I864" s="69" t="e">
        <f t="shared" si="979"/>
        <v>#REF!</v>
      </c>
    </row>
    <row r="865" spans="1:9" ht="15" hidden="1" customHeight="1" x14ac:dyDescent="0.2">
      <c r="A865" s="25"/>
      <c r="B865" s="5" t="s">
        <v>251</v>
      </c>
      <c r="C865" s="74">
        <f t="shared" si="975"/>
        <v>19</v>
      </c>
      <c r="D865" s="74"/>
      <c r="E865" s="20">
        <f t="shared" si="976"/>
        <v>26</v>
      </c>
      <c r="F865" s="20" t="e">
        <f>#REF!+1</f>
        <v>#REF!</v>
      </c>
      <c r="G865" s="20" t="e">
        <f t="shared" si="977"/>
        <v>#REF!</v>
      </c>
      <c r="H865" s="20" t="e">
        <f t="shared" si="978"/>
        <v>#REF!</v>
      </c>
      <c r="I865" s="70" t="e">
        <f t="shared" si="979"/>
        <v>#REF!</v>
      </c>
    </row>
    <row r="866" spans="1:9" ht="15" hidden="1" customHeight="1" x14ac:dyDescent="0.2">
      <c r="A866" s="25"/>
      <c r="B866" s="5" t="s">
        <v>266</v>
      </c>
      <c r="C866" s="74">
        <f t="shared" si="975"/>
        <v>19</v>
      </c>
      <c r="D866" s="74"/>
      <c r="E866" s="20">
        <f t="shared" si="976"/>
        <v>26</v>
      </c>
      <c r="F866" s="20" t="e">
        <f>#REF!+1</f>
        <v>#REF!</v>
      </c>
      <c r="G866" s="20" t="e">
        <f t="shared" si="977"/>
        <v>#REF!</v>
      </c>
      <c r="H866" s="20" t="e">
        <f t="shared" si="978"/>
        <v>#REF!</v>
      </c>
      <c r="I866" s="70" t="e">
        <f t="shared" si="979"/>
        <v>#REF!</v>
      </c>
    </row>
    <row r="867" spans="1:9" ht="15" hidden="1" customHeight="1" x14ac:dyDescent="0.2">
      <c r="A867" s="25"/>
      <c r="B867" s="63" t="s">
        <v>267</v>
      </c>
      <c r="C867" s="73">
        <f t="shared" si="975"/>
        <v>19</v>
      </c>
      <c r="D867" s="73"/>
      <c r="E867" s="19">
        <f t="shared" si="976"/>
        <v>26</v>
      </c>
      <c r="F867" s="19" t="e">
        <f>#REF!+1</f>
        <v>#REF!</v>
      </c>
      <c r="G867" s="19" t="e">
        <f t="shared" si="977"/>
        <v>#REF!</v>
      </c>
      <c r="H867" s="19" t="e">
        <f t="shared" si="978"/>
        <v>#REF!</v>
      </c>
      <c r="I867" s="69" t="e">
        <f t="shared" si="979"/>
        <v>#REF!</v>
      </c>
    </row>
    <row r="868" spans="1:9" ht="15" hidden="1" customHeight="1" x14ac:dyDescent="0.2">
      <c r="A868" s="25"/>
      <c r="B868" s="5" t="s">
        <v>270</v>
      </c>
      <c r="C868" s="74">
        <f t="shared" si="975"/>
        <v>19</v>
      </c>
      <c r="D868" s="74"/>
      <c r="E868" s="20">
        <f t="shared" si="976"/>
        <v>26</v>
      </c>
      <c r="F868" s="20" t="e">
        <f>#REF!+1</f>
        <v>#REF!</v>
      </c>
      <c r="G868" s="20" t="e">
        <f t="shared" si="977"/>
        <v>#REF!</v>
      </c>
      <c r="H868" s="20" t="e">
        <f t="shared" si="978"/>
        <v>#REF!</v>
      </c>
      <c r="I868" s="70" t="e">
        <f t="shared" si="979"/>
        <v>#REF!</v>
      </c>
    </row>
    <row r="869" spans="1:9" ht="15" hidden="1" customHeight="1" x14ac:dyDescent="0.2">
      <c r="A869" s="25"/>
      <c r="B869" s="5" t="s">
        <v>271</v>
      </c>
      <c r="C869" s="74">
        <f t="shared" si="975"/>
        <v>19</v>
      </c>
      <c r="D869" s="74"/>
      <c r="E869" s="20">
        <f t="shared" si="976"/>
        <v>26</v>
      </c>
      <c r="F869" s="20" t="e">
        <f>#REF!+1</f>
        <v>#REF!</v>
      </c>
      <c r="G869" s="20" t="e">
        <f t="shared" si="977"/>
        <v>#REF!</v>
      </c>
      <c r="H869" s="20" t="e">
        <f t="shared" si="978"/>
        <v>#REF!</v>
      </c>
      <c r="I869" s="70" t="e">
        <f t="shared" si="979"/>
        <v>#REF!</v>
      </c>
    </row>
    <row r="870" spans="1:9" ht="15" hidden="1" customHeight="1" x14ac:dyDescent="0.2">
      <c r="A870" s="25"/>
      <c r="B870" s="5" t="s">
        <v>283</v>
      </c>
      <c r="C870" s="74">
        <f t="shared" si="975"/>
        <v>19</v>
      </c>
      <c r="D870" s="74"/>
      <c r="E870" s="20">
        <f t="shared" si="976"/>
        <v>26</v>
      </c>
      <c r="F870" s="20" t="e">
        <f>#REF!+1</f>
        <v>#REF!</v>
      </c>
      <c r="G870" s="20" t="e">
        <f t="shared" si="977"/>
        <v>#REF!</v>
      </c>
      <c r="H870" s="20" t="e">
        <f t="shared" si="978"/>
        <v>#REF!</v>
      </c>
      <c r="I870" s="70" t="e">
        <f t="shared" si="979"/>
        <v>#REF!</v>
      </c>
    </row>
    <row r="871" spans="1:9" ht="15" hidden="1" customHeight="1" x14ac:dyDescent="0.2">
      <c r="A871" s="25"/>
      <c r="B871" s="63" t="s">
        <v>284</v>
      </c>
      <c r="C871" s="73">
        <f t="shared" si="975"/>
        <v>19</v>
      </c>
      <c r="D871" s="73"/>
      <c r="E871" s="19">
        <f t="shared" si="976"/>
        <v>26</v>
      </c>
      <c r="F871" s="19" t="e">
        <f>#REF!+1</f>
        <v>#REF!</v>
      </c>
      <c r="G871" s="19" t="e">
        <f t="shared" si="977"/>
        <v>#REF!</v>
      </c>
      <c r="H871" s="19" t="e">
        <f t="shared" si="978"/>
        <v>#REF!</v>
      </c>
      <c r="I871" s="69" t="e">
        <f t="shared" si="979"/>
        <v>#REF!</v>
      </c>
    </row>
    <row r="872" spans="1:9" ht="15" hidden="1" customHeight="1" x14ac:dyDescent="0.2">
      <c r="A872" s="25"/>
      <c r="B872" s="5" t="s">
        <v>285</v>
      </c>
      <c r="C872" s="74">
        <f t="shared" si="975"/>
        <v>19</v>
      </c>
      <c r="D872" s="74"/>
      <c r="E872" s="20">
        <f t="shared" si="976"/>
        <v>26</v>
      </c>
      <c r="F872" s="20" t="e">
        <f>#REF!+1</f>
        <v>#REF!</v>
      </c>
      <c r="G872" s="20" t="e">
        <f t="shared" si="977"/>
        <v>#REF!</v>
      </c>
      <c r="H872" s="20" t="e">
        <f t="shared" si="978"/>
        <v>#REF!</v>
      </c>
      <c r="I872" s="70" t="e">
        <f t="shared" si="979"/>
        <v>#REF!</v>
      </c>
    </row>
    <row r="873" spans="1:9" ht="15" hidden="1" customHeight="1" x14ac:dyDescent="0.2">
      <c r="A873" s="25"/>
      <c r="B873" s="5" t="s">
        <v>301</v>
      </c>
      <c r="C873" s="74">
        <f t="shared" si="975"/>
        <v>19</v>
      </c>
      <c r="D873" s="74"/>
      <c r="E873" s="20">
        <f t="shared" si="976"/>
        <v>26</v>
      </c>
      <c r="F873" s="20" t="e">
        <f>#REF!+1</f>
        <v>#REF!</v>
      </c>
      <c r="G873" s="20" t="e">
        <f t="shared" si="977"/>
        <v>#REF!</v>
      </c>
      <c r="H873" s="20" t="e">
        <f t="shared" si="978"/>
        <v>#REF!</v>
      </c>
      <c r="I873" s="70" t="e">
        <f t="shared" si="979"/>
        <v>#REF!</v>
      </c>
    </row>
    <row r="874" spans="1:9" ht="15" hidden="1" customHeight="1" x14ac:dyDescent="0.2">
      <c r="A874" s="25"/>
      <c r="B874" s="63" t="s">
        <v>302</v>
      </c>
      <c r="C874" s="73">
        <f t="shared" si="975"/>
        <v>19</v>
      </c>
      <c r="D874" s="73"/>
      <c r="E874" s="19">
        <f t="shared" si="976"/>
        <v>26</v>
      </c>
      <c r="F874" s="19" t="e">
        <f>#REF!+1</f>
        <v>#REF!</v>
      </c>
      <c r="G874" s="19" t="e">
        <f t="shared" si="977"/>
        <v>#REF!</v>
      </c>
      <c r="H874" s="19" t="e">
        <f t="shared" si="978"/>
        <v>#REF!</v>
      </c>
      <c r="I874" s="69" t="e">
        <f t="shared" si="979"/>
        <v>#REF!</v>
      </c>
    </row>
    <row r="875" spans="1:9" ht="15" hidden="1" customHeight="1" x14ac:dyDescent="0.2">
      <c r="A875" s="25"/>
      <c r="B875" s="63" t="s">
        <v>303</v>
      </c>
      <c r="C875" s="73">
        <f t="shared" si="975"/>
        <v>19</v>
      </c>
      <c r="D875" s="73"/>
      <c r="E875" s="19">
        <f t="shared" si="976"/>
        <v>26</v>
      </c>
      <c r="F875" s="19" t="e">
        <f>#REF!+1</f>
        <v>#REF!</v>
      </c>
      <c r="G875" s="19" t="e">
        <f t="shared" si="977"/>
        <v>#REF!</v>
      </c>
      <c r="H875" s="19" t="e">
        <f t="shared" si="978"/>
        <v>#REF!</v>
      </c>
      <c r="I875" s="69" t="e">
        <f t="shared" si="979"/>
        <v>#REF!</v>
      </c>
    </row>
    <row r="876" spans="1:9" ht="15" hidden="1" customHeight="1" x14ac:dyDescent="0.2">
      <c r="A876" s="25"/>
      <c r="B876" s="5" t="s">
        <v>57</v>
      </c>
      <c r="C876" s="75">
        <f t="shared" si="975"/>
        <v>19</v>
      </c>
      <c r="D876" s="75"/>
      <c r="E876" s="76">
        <f t="shared" si="976"/>
        <v>26</v>
      </c>
      <c r="F876" s="76" t="e">
        <f>#REF!+1</f>
        <v>#REF!</v>
      </c>
      <c r="G876" s="76" t="e">
        <f t="shared" si="977"/>
        <v>#REF!</v>
      </c>
      <c r="H876" s="76" t="e">
        <f t="shared" si="978"/>
        <v>#REF!</v>
      </c>
      <c r="I876" s="77" t="e">
        <f t="shared" si="979"/>
        <v>#REF!</v>
      </c>
    </row>
    <row r="877" spans="1:9" ht="15" hidden="1" customHeight="1" x14ac:dyDescent="0.2">
      <c r="A877" s="25"/>
      <c r="B877" s="5" t="s">
        <v>315</v>
      </c>
      <c r="C877" s="74">
        <f t="shared" si="975"/>
        <v>19</v>
      </c>
      <c r="D877" s="74"/>
      <c r="E877" s="20">
        <f t="shared" si="976"/>
        <v>26</v>
      </c>
      <c r="F877" s="20" t="e">
        <f>#REF!+1</f>
        <v>#REF!</v>
      </c>
      <c r="G877" s="20" t="e">
        <f t="shared" si="977"/>
        <v>#REF!</v>
      </c>
      <c r="H877" s="20" t="e">
        <f t="shared" si="978"/>
        <v>#REF!</v>
      </c>
      <c r="I877" s="70" t="e">
        <f t="shared" si="979"/>
        <v>#REF!</v>
      </c>
    </row>
    <row r="878" spans="1:9" ht="15" hidden="1" customHeight="1" x14ac:dyDescent="0.2">
      <c r="A878" s="25"/>
      <c r="B878" s="63" t="s">
        <v>316</v>
      </c>
      <c r="C878" s="73">
        <f t="shared" si="975"/>
        <v>19</v>
      </c>
      <c r="D878" s="73"/>
      <c r="E878" s="19">
        <f t="shared" si="976"/>
        <v>26</v>
      </c>
      <c r="F878" s="19" t="e">
        <f>#REF!+1</f>
        <v>#REF!</v>
      </c>
      <c r="G878" s="19" t="e">
        <f t="shared" si="977"/>
        <v>#REF!</v>
      </c>
      <c r="H878" s="19" t="e">
        <f t="shared" si="978"/>
        <v>#REF!</v>
      </c>
      <c r="I878" s="69" t="e">
        <f t="shared" si="979"/>
        <v>#REF!</v>
      </c>
    </row>
    <row r="879" spans="1:9" ht="15" hidden="1" customHeight="1" x14ac:dyDescent="0.2">
      <c r="A879" s="25"/>
      <c r="B879" s="63" t="s">
        <v>323</v>
      </c>
      <c r="C879" s="73">
        <f t="shared" si="975"/>
        <v>19</v>
      </c>
      <c r="D879" s="73"/>
      <c r="E879" s="19">
        <f t="shared" si="976"/>
        <v>26</v>
      </c>
      <c r="F879" s="19" t="e">
        <f>#REF!+1</f>
        <v>#REF!</v>
      </c>
      <c r="G879" s="19" t="e">
        <f t="shared" si="977"/>
        <v>#REF!</v>
      </c>
      <c r="H879" s="19" t="e">
        <f t="shared" si="978"/>
        <v>#REF!</v>
      </c>
      <c r="I879" s="69" t="e">
        <f t="shared" si="979"/>
        <v>#REF!</v>
      </c>
    </row>
    <row r="880" spans="1:9" ht="15" hidden="1" customHeight="1" x14ac:dyDescent="0.2">
      <c r="A880" s="25"/>
      <c r="B880" s="63" t="s">
        <v>324</v>
      </c>
      <c r="C880" s="73">
        <f t="shared" si="975"/>
        <v>19</v>
      </c>
      <c r="D880" s="73"/>
      <c r="E880" s="19">
        <f t="shared" si="976"/>
        <v>26</v>
      </c>
      <c r="F880" s="19" t="e">
        <f>#REF!+1</f>
        <v>#REF!</v>
      </c>
      <c r="G880" s="19" t="e">
        <f t="shared" si="977"/>
        <v>#REF!</v>
      </c>
      <c r="H880" s="19" t="e">
        <f t="shared" si="978"/>
        <v>#REF!</v>
      </c>
      <c r="I880" s="69" t="e">
        <f t="shared" si="979"/>
        <v>#REF!</v>
      </c>
    </row>
    <row r="881" spans="1:9" ht="15" hidden="1" customHeight="1" x14ac:dyDescent="0.2">
      <c r="A881" s="25"/>
      <c r="B881" s="5" t="s">
        <v>335</v>
      </c>
      <c r="C881" s="74">
        <f t="shared" si="975"/>
        <v>19</v>
      </c>
      <c r="D881" s="74"/>
      <c r="E881" s="20">
        <f t="shared" si="976"/>
        <v>26</v>
      </c>
      <c r="F881" s="20" t="e">
        <f>#REF!+1</f>
        <v>#REF!</v>
      </c>
      <c r="G881" s="20" t="e">
        <f t="shared" si="977"/>
        <v>#REF!</v>
      </c>
      <c r="H881" s="20" t="e">
        <f t="shared" si="978"/>
        <v>#REF!</v>
      </c>
      <c r="I881" s="70" t="e">
        <f t="shared" si="979"/>
        <v>#REF!</v>
      </c>
    </row>
    <row r="882" spans="1:9" ht="15" hidden="1" customHeight="1" x14ac:dyDescent="0.2">
      <c r="A882" s="25"/>
      <c r="B882" s="63" t="s">
        <v>336</v>
      </c>
      <c r="C882" s="73">
        <f t="shared" si="975"/>
        <v>19</v>
      </c>
      <c r="D882" s="73"/>
      <c r="E882" s="19">
        <f t="shared" si="976"/>
        <v>26</v>
      </c>
      <c r="F882" s="19" t="e">
        <f>#REF!+1</f>
        <v>#REF!</v>
      </c>
      <c r="G882" s="19" t="e">
        <f t="shared" si="977"/>
        <v>#REF!</v>
      </c>
      <c r="H882" s="19" t="e">
        <f t="shared" si="978"/>
        <v>#REF!</v>
      </c>
      <c r="I882" s="69" t="e">
        <f t="shared" si="979"/>
        <v>#REF!</v>
      </c>
    </row>
    <row r="883" spans="1:9" ht="15" hidden="1" customHeight="1" x14ac:dyDescent="0.2">
      <c r="A883" s="25"/>
      <c r="B883" s="63" t="s">
        <v>343</v>
      </c>
      <c r="C883" s="73">
        <f t="shared" si="975"/>
        <v>19</v>
      </c>
      <c r="D883" s="73"/>
      <c r="E883" s="19">
        <f t="shared" si="976"/>
        <v>26</v>
      </c>
      <c r="F883" s="19" t="e">
        <f>#REF!+1</f>
        <v>#REF!</v>
      </c>
      <c r="G883" s="19" t="e">
        <f t="shared" si="977"/>
        <v>#REF!</v>
      </c>
      <c r="H883" s="19" t="e">
        <f t="shared" si="978"/>
        <v>#REF!</v>
      </c>
      <c r="I883" s="69" t="e">
        <f t="shared" si="979"/>
        <v>#REF!</v>
      </c>
    </row>
    <row r="884" spans="1:9" ht="15" hidden="1" customHeight="1" x14ac:dyDescent="0.2">
      <c r="A884" s="25"/>
      <c r="B884" s="63" t="s">
        <v>358</v>
      </c>
      <c r="C884" s="73">
        <f t="shared" si="975"/>
        <v>19</v>
      </c>
      <c r="D884" s="73"/>
      <c r="E884" s="19">
        <f t="shared" si="976"/>
        <v>26</v>
      </c>
      <c r="F884" s="19" t="e">
        <f>#REF!+1</f>
        <v>#REF!</v>
      </c>
      <c r="G884" s="19" t="e">
        <f t="shared" si="977"/>
        <v>#REF!</v>
      </c>
      <c r="H884" s="19" t="e">
        <f t="shared" si="978"/>
        <v>#REF!</v>
      </c>
      <c r="I884" s="69" t="e">
        <f t="shared" si="979"/>
        <v>#REF!</v>
      </c>
    </row>
    <row r="885" spans="1:9" ht="15" hidden="1" customHeight="1" x14ac:dyDescent="0.2">
      <c r="A885" s="25"/>
      <c r="B885" s="63" t="s">
        <v>359</v>
      </c>
      <c r="C885" s="73">
        <f t="shared" si="975"/>
        <v>19</v>
      </c>
      <c r="D885" s="73"/>
      <c r="E885" s="19">
        <f t="shared" si="976"/>
        <v>26</v>
      </c>
      <c r="F885" s="19" t="e">
        <f>#REF!+1</f>
        <v>#REF!</v>
      </c>
      <c r="G885" s="19" t="e">
        <f t="shared" si="977"/>
        <v>#REF!</v>
      </c>
      <c r="H885" s="19" t="e">
        <f t="shared" si="978"/>
        <v>#REF!</v>
      </c>
      <c r="I885" s="69" t="e">
        <f t="shared" si="979"/>
        <v>#REF!</v>
      </c>
    </row>
    <row r="886" spans="1:9" ht="15" hidden="1" customHeight="1" x14ac:dyDescent="0.2">
      <c r="A886" s="25"/>
      <c r="B886" s="63" t="s">
        <v>360</v>
      </c>
      <c r="C886" s="73">
        <f t="shared" si="975"/>
        <v>19</v>
      </c>
      <c r="D886" s="73"/>
      <c r="E886" s="19">
        <f t="shared" si="976"/>
        <v>26</v>
      </c>
      <c r="F886" s="19" t="e">
        <f>#REF!+1</f>
        <v>#REF!</v>
      </c>
      <c r="G886" s="19" t="e">
        <f t="shared" si="977"/>
        <v>#REF!</v>
      </c>
      <c r="H886" s="19" t="e">
        <f t="shared" si="978"/>
        <v>#REF!</v>
      </c>
      <c r="I886" s="69" t="e">
        <f t="shared" si="979"/>
        <v>#REF!</v>
      </c>
    </row>
    <row r="887" spans="1:9" ht="15" hidden="1" customHeight="1" x14ac:dyDescent="0.2">
      <c r="A887" s="25"/>
      <c r="B887" s="63" t="s">
        <v>363</v>
      </c>
      <c r="C887" s="73">
        <f t="shared" si="975"/>
        <v>19</v>
      </c>
      <c r="D887" s="73"/>
      <c r="E887" s="19">
        <f t="shared" si="976"/>
        <v>26</v>
      </c>
      <c r="F887" s="19" t="e">
        <f>#REF!+1</f>
        <v>#REF!</v>
      </c>
      <c r="G887" s="19" t="e">
        <f t="shared" si="977"/>
        <v>#REF!</v>
      </c>
      <c r="H887" s="19" t="e">
        <f t="shared" si="978"/>
        <v>#REF!</v>
      </c>
      <c r="I887" s="69" t="e">
        <f t="shared" si="979"/>
        <v>#REF!</v>
      </c>
    </row>
    <row r="888" spans="1:9" ht="15" hidden="1" customHeight="1" x14ac:dyDescent="0.2">
      <c r="A888" s="25"/>
      <c r="B888" s="63" t="s">
        <v>368</v>
      </c>
      <c r="C888" s="73">
        <f t="shared" si="975"/>
        <v>19</v>
      </c>
      <c r="D888" s="73"/>
      <c r="E888" s="19">
        <f t="shared" si="976"/>
        <v>26</v>
      </c>
      <c r="F888" s="19" t="e">
        <f>#REF!+1</f>
        <v>#REF!</v>
      </c>
      <c r="G888" s="19" t="e">
        <f t="shared" si="977"/>
        <v>#REF!</v>
      </c>
      <c r="H888" s="19" t="e">
        <f t="shared" si="978"/>
        <v>#REF!</v>
      </c>
      <c r="I888" s="69" t="e">
        <f t="shared" si="979"/>
        <v>#REF!</v>
      </c>
    </row>
    <row r="889" spans="1:9" ht="15" hidden="1" customHeight="1" x14ac:dyDescent="0.2">
      <c r="A889" s="25"/>
      <c r="B889" s="63" t="s">
        <v>376</v>
      </c>
      <c r="C889" s="73">
        <f t="shared" si="975"/>
        <v>19</v>
      </c>
      <c r="D889" s="73"/>
      <c r="E889" s="19">
        <f t="shared" si="976"/>
        <v>26</v>
      </c>
      <c r="F889" s="19" t="e">
        <f>#REF!+1</f>
        <v>#REF!</v>
      </c>
      <c r="G889" s="19" t="e">
        <f t="shared" si="977"/>
        <v>#REF!</v>
      </c>
      <c r="H889" s="19" t="e">
        <f t="shared" si="978"/>
        <v>#REF!</v>
      </c>
      <c r="I889" s="69" t="e">
        <f t="shared" si="979"/>
        <v>#REF!</v>
      </c>
    </row>
    <row r="890" spans="1:9" ht="15" hidden="1" customHeight="1" x14ac:dyDescent="0.2">
      <c r="A890" s="25"/>
      <c r="B890" s="63" t="s">
        <v>380</v>
      </c>
      <c r="C890" s="73">
        <f t="shared" si="975"/>
        <v>19</v>
      </c>
      <c r="D890" s="73"/>
      <c r="E890" s="19">
        <f t="shared" si="976"/>
        <v>26</v>
      </c>
      <c r="F890" s="19" t="e">
        <f>#REF!+1</f>
        <v>#REF!</v>
      </c>
      <c r="G890" s="19" t="e">
        <f t="shared" si="977"/>
        <v>#REF!</v>
      </c>
      <c r="H890" s="19" t="e">
        <f t="shared" si="978"/>
        <v>#REF!</v>
      </c>
      <c r="I890" s="69" t="e">
        <f t="shared" si="979"/>
        <v>#REF!</v>
      </c>
    </row>
    <row r="891" spans="1:9" ht="15" hidden="1" customHeight="1" x14ac:dyDescent="0.2">
      <c r="A891" s="25"/>
      <c r="B891" s="63" t="s">
        <v>385</v>
      </c>
      <c r="C891" s="73">
        <f t="shared" si="975"/>
        <v>19</v>
      </c>
      <c r="D891" s="73"/>
      <c r="E891" s="19">
        <f t="shared" si="976"/>
        <v>26</v>
      </c>
      <c r="F891" s="19" t="e">
        <f>#REF!+1</f>
        <v>#REF!</v>
      </c>
      <c r="G891" s="19" t="e">
        <f t="shared" si="977"/>
        <v>#REF!</v>
      </c>
      <c r="H891" s="19" t="e">
        <f t="shared" si="978"/>
        <v>#REF!</v>
      </c>
      <c r="I891" s="69" t="e">
        <f t="shared" si="979"/>
        <v>#REF!</v>
      </c>
    </row>
    <row r="892" spans="1:9" ht="15" hidden="1" customHeight="1" x14ac:dyDescent="0.2">
      <c r="A892" s="25"/>
      <c r="B892" s="5" t="s">
        <v>389</v>
      </c>
      <c r="C892" s="74">
        <f t="shared" si="975"/>
        <v>19</v>
      </c>
      <c r="D892" s="74"/>
      <c r="E892" s="20">
        <f t="shared" si="976"/>
        <v>26</v>
      </c>
      <c r="F892" s="20" t="e">
        <f>#REF!+1</f>
        <v>#REF!</v>
      </c>
      <c r="G892" s="20" t="e">
        <f t="shared" si="977"/>
        <v>#REF!</v>
      </c>
      <c r="H892" s="20" t="e">
        <f t="shared" si="978"/>
        <v>#REF!</v>
      </c>
      <c r="I892" s="70" t="e">
        <f t="shared" si="979"/>
        <v>#REF!</v>
      </c>
    </row>
    <row r="893" spans="1:9" ht="15" hidden="1" customHeight="1" x14ac:dyDescent="0.2">
      <c r="A893" s="25"/>
      <c r="B893" s="63" t="s">
        <v>393</v>
      </c>
      <c r="C893" s="73">
        <f t="shared" si="975"/>
        <v>19</v>
      </c>
      <c r="D893" s="73"/>
      <c r="E893" s="19">
        <f t="shared" si="976"/>
        <v>26</v>
      </c>
      <c r="F893" s="19" t="e">
        <f>#REF!+1</f>
        <v>#REF!</v>
      </c>
      <c r="G893" s="19" t="e">
        <f t="shared" si="977"/>
        <v>#REF!</v>
      </c>
      <c r="H893" s="19" t="e">
        <f t="shared" si="978"/>
        <v>#REF!</v>
      </c>
      <c r="I893" s="69" t="e">
        <f t="shared" si="979"/>
        <v>#REF!</v>
      </c>
    </row>
    <row r="894" spans="1:9" ht="15" hidden="1" customHeight="1" x14ac:dyDescent="0.2">
      <c r="A894" s="25"/>
      <c r="B894" s="63" t="s">
        <v>398</v>
      </c>
      <c r="C894" s="73">
        <f t="shared" si="975"/>
        <v>19</v>
      </c>
      <c r="D894" s="73"/>
      <c r="E894" s="19">
        <f t="shared" si="976"/>
        <v>26</v>
      </c>
      <c r="F894" s="19" t="e">
        <f>#REF!+1</f>
        <v>#REF!</v>
      </c>
      <c r="G894" s="19" t="e">
        <f t="shared" si="977"/>
        <v>#REF!</v>
      </c>
      <c r="H894" s="19" t="e">
        <f t="shared" si="978"/>
        <v>#REF!</v>
      </c>
      <c r="I894" s="69" t="e">
        <f t="shared" si="979"/>
        <v>#REF!</v>
      </c>
    </row>
    <row r="895" spans="1:9" ht="15" hidden="1" customHeight="1" x14ac:dyDescent="0.2">
      <c r="A895" s="25"/>
      <c r="B895" s="5" t="s">
        <v>402</v>
      </c>
      <c r="C895" s="74">
        <f t="shared" ref="C895:C926" si="980">E895-7</f>
        <v>19</v>
      </c>
      <c r="D895" s="74"/>
      <c r="E895" s="20">
        <f t="shared" si="976"/>
        <v>26</v>
      </c>
      <c r="F895" s="20" t="e">
        <f>#REF!+1</f>
        <v>#REF!</v>
      </c>
      <c r="G895" s="20" t="e">
        <f t="shared" si="977"/>
        <v>#REF!</v>
      </c>
      <c r="H895" s="20" t="e">
        <f t="shared" si="978"/>
        <v>#REF!</v>
      </c>
      <c r="I895" s="70" t="e">
        <f t="shared" si="979"/>
        <v>#REF!</v>
      </c>
    </row>
    <row r="896" spans="1:9" ht="15" hidden="1" customHeight="1" x14ac:dyDescent="0.2">
      <c r="A896" s="45">
        <v>47</v>
      </c>
      <c r="B896" s="33" t="s">
        <v>402</v>
      </c>
      <c r="C896" s="46">
        <f t="shared" si="980"/>
        <v>19</v>
      </c>
      <c r="D896" s="46"/>
      <c r="E896" s="47">
        <f t="shared" si="976"/>
        <v>26</v>
      </c>
      <c r="F896" s="47" t="e">
        <f>#REF!+1</f>
        <v>#REF!</v>
      </c>
      <c r="G896" s="47" t="e">
        <f t="shared" si="977"/>
        <v>#REF!</v>
      </c>
      <c r="H896" s="47" t="e">
        <f t="shared" si="978"/>
        <v>#REF!</v>
      </c>
      <c r="I896" s="47" t="e">
        <f t="shared" si="979"/>
        <v>#REF!</v>
      </c>
    </row>
    <row r="897" spans="1:9" ht="15" hidden="1" customHeight="1" x14ac:dyDescent="0.2">
      <c r="A897" s="42">
        <v>48</v>
      </c>
      <c r="B897" s="34" t="s">
        <v>406</v>
      </c>
      <c r="C897" s="28">
        <f t="shared" si="980"/>
        <v>19</v>
      </c>
      <c r="D897" s="28"/>
      <c r="E897" s="29">
        <f t="shared" si="976"/>
        <v>26</v>
      </c>
      <c r="F897" s="29" t="e">
        <f>#REF!+1</f>
        <v>#REF!</v>
      </c>
      <c r="G897" s="29" t="e">
        <f t="shared" si="977"/>
        <v>#REF!</v>
      </c>
      <c r="H897" s="29" t="e">
        <f t="shared" si="978"/>
        <v>#REF!</v>
      </c>
      <c r="I897" s="29" t="e">
        <f t="shared" si="979"/>
        <v>#REF!</v>
      </c>
    </row>
    <row r="898" spans="1:9" ht="15" hidden="1" customHeight="1" x14ac:dyDescent="0.2">
      <c r="A898" s="38">
        <v>49</v>
      </c>
      <c r="B898" s="33" t="s">
        <v>417</v>
      </c>
      <c r="C898" s="83">
        <f t="shared" si="980"/>
        <v>19</v>
      </c>
      <c r="D898" s="83"/>
      <c r="E898" s="84">
        <f t="shared" si="976"/>
        <v>26</v>
      </c>
      <c r="F898" s="27" t="e">
        <f>#REF!+1</f>
        <v>#REF!</v>
      </c>
      <c r="G898" s="84" t="e">
        <f t="shared" si="977"/>
        <v>#REF!</v>
      </c>
      <c r="H898" s="27" t="e">
        <f t="shared" si="978"/>
        <v>#REF!</v>
      </c>
      <c r="I898" s="35" t="e">
        <f t="shared" si="979"/>
        <v>#REF!</v>
      </c>
    </row>
    <row r="899" spans="1:9" ht="15" hidden="1" customHeight="1" x14ac:dyDescent="0.2">
      <c r="A899" s="85">
        <v>50</v>
      </c>
      <c r="B899" s="34" t="s">
        <v>422</v>
      </c>
      <c r="C899" s="82">
        <f t="shared" si="980"/>
        <v>15</v>
      </c>
      <c r="D899" s="82"/>
      <c r="E899" s="29">
        <f t="shared" ref="E899:E904" si="981">D899+22</f>
        <v>22</v>
      </c>
      <c r="F899" s="29">
        <f>E899+27</f>
        <v>49</v>
      </c>
      <c r="G899" s="29">
        <f t="shared" ref="G899:G907" si="982">D899+29</f>
        <v>29</v>
      </c>
      <c r="H899" s="29">
        <f t="shared" ref="H899:H907" si="983">D899+31</f>
        <v>31</v>
      </c>
      <c r="I899" s="29">
        <f t="shared" ref="I899:I905" si="984">D899+32</f>
        <v>32</v>
      </c>
    </row>
    <row r="900" spans="1:9" ht="15" hidden="1" customHeight="1" x14ac:dyDescent="0.2">
      <c r="A900" s="38">
        <v>51</v>
      </c>
      <c r="B900" s="11" t="s">
        <v>428</v>
      </c>
      <c r="C900" s="88">
        <f t="shared" si="980"/>
        <v>15</v>
      </c>
      <c r="D900" s="88"/>
      <c r="E900" s="27">
        <f t="shared" si="981"/>
        <v>22</v>
      </c>
      <c r="F900" s="27">
        <f>E900+27</f>
        <v>49</v>
      </c>
      <c r="G900" s="27">
        <f t="shared" si="982"/>
        <v>29</v>
      </c>
      <c r="H900" s="27">
        <f t="shared" si="983"/>
        <v>31</v>
      </c>
      <c r="I900" s="27">
        <f t="shared" si="984"/>
        <v>32</v>
      </c>
    </row>
    <row r="901" spans="1:9" ht="15" hidden="1" customHeight="1" x14ac:dyDescent="0.2">
      <c r="A901" s="38">
        <v>52</v>
      </c>
      <c r="B901" s="33" t="s">
        <v>429</v>
      </c>
      <c r="C901" s="83">
        <f t="shared" si="980"/>
        <v>15</v>
      </c>
      <c r="D901" s="83"/>
      <c r="E901" s="84">
        <f t="shared" si="981"/>
        <v>22</v>
      </c>
      <c r="F901" s="84">
        <f>E901+27</f>
        <v>49</v>
      </c>
      <c r="G901" s="27">
        <f t="shared" si="982"/>
        <v>29</v>
      </c>
      <c r="H901" s="84">
        <f t="shared" si="983"/>
        <v>31</v>
      </c>
      <c r="I901" s="27">
        <f t="shared" si="984"/>
        <v>32</v>
      </c>
    </row>
    <row r="902" spans="1:9" ht="15" hidden="1" customHeight="1" x14ac:dyDescent="0.2">
      <c r="A902" s="38">
        <v>53</v>
      </c>
      <c r="B902" s="33" t="s">
        <v>462</v>
      </c>
      <c r="C902" s="83">
        <f t="shared" si="980"/>
        <v>15</v>
      </c>
      <c r="D902" s="83"/>
      <c r="E902" s="84">
        <f t="shared" si="981"/>
        <v>22</v>
      </c>
      <c r="F902" s="27">
        <f t="shared" ref="F902:F907" si="985">D902+27</f>
        <v>27</v>
      </c>
      <c r="G902" s="27">
        <f t="shared" si="982"/>
        <v>29</v>
      </c>
      <c r="H902" s="84">
        <f t="shared" si="983"/>
        <v>31</v>
      </c>
      <c r="I902" s="27">
        <f t="shared" si="984"/>
        <v>32</v>
      </c>
    </row>
    <row r="903" spans="1:9" ht="15" hidden="1" customHeight="1" x14ac:dyDescent="0.2">
      <c r="A903" s="38">
        <v>1</v>
      </c>
      <c r="B903" s="11" t="s">
        <v>453</v>
      </c>
      <c r="C903" s="88">
        <f t="shared" si="980"/>
        <v>15</v>
      </c>
      <c r="D903" s="88"/>
      <c r="E903" s="27">
        <f t="shared" si="981"/>
        <v>22</v>
      </c>
      <c r="F903" s="27">
        <f t="shared" si="985"/>
        <v>27</v>
      </c>
      <c r="G903" s="27">
        <f t="shared" si="982"/>
        <v>29</v>
      </c>
      <c r="H903" s="27">
        <f t="shared" si="983"/>
        <v>31</v>
      </c>
      <c r="I903" s="27">
        <f t="shared" si="984"/>
        <v>32</v>
      </c>
    </row>
    <row r="904" spans="1:9" ht="15" hidden="1" customHeight="1" x14ac:dyDescent="0.2">
      <c r="A904" s="38">
        <v>2</v>
      </c>
      <c r="B904" s="11" t="s">
        <v>463</v>
      </c>
      <c r="C904" s="88">
        <f t="shared" si="980"/>
        <v>15</v>
      </c>
      <c r="D904" s="88"/>
      <c r="E904" s="27">
        <f t="shared" si="981"/>
        <v>22</v>
      </c>
      <c r="F904" s="27">
        <f t="shared" si="985"/>
        <v>27</v>
      </c>
      <c r="G904" s="27">
        <f t="shared" si="982"/>
        <v>29</v>
      </c>
      <c r="H904" s="27">
        <f t="shared" si="983"/>
        <v>31</v>
      </c>
      <c r="I904" s="27">
        <f t="shared" si="984"/>
        <v>32</v>
      </c>
    </row>
    <row r="905" spans="1:9" ht="15" hidden="1" customHeight="1" x14ac:dyDescent="0.2">
      <c r="A905" s="38">
        <v>3</v>
      </c>
      <c r="B905" s="11" t="s">
        <v>468</v>
      </c>
      <c r="C905" s="88">
        <f t="shared" si="980"/>
        <v>19</v>
      </c>
      <c r="D905" s="88"/>
      <c r="E905" s="27">
        <f>D905+26</f>
        <v>26</v>
      </c>
      <c r="F905" s="27">
        <f t="shared" si="985"/>
        <v>27</v>
      </c>
      <c r="G905" s="27">
        <f t="shared" si="982"/>
        <v>29</v>
      </c>
      <c r="H905" s="27">
        <f t="shared" si="983"/>
        <v>31</v>
      </c>
      <c r="I905" s="27">
        <f t="shared" si="984"/>
        <v>32</v>
      </c>
    </row>
    <row r="906" spans="1:9" ht="15" hidden="1" customHeight="1" x14ac:dyDescent="0.2">
      <c r="A906" s="38">
        <v>4</v>
      </c>
      <c r="B906" s="11" t="s">
        <v>472</v>
      </c>
      <c r="C906" s="88">
        <f t="shared" si="980"/>
        <v>19</v>
      </c>
      <c r="D906" s="88"/>
      <c r="E906" s="27">
        <f>D906+26</f>
        <v>26</v>
      </c>
      <c r="F906" s="27">
        <f t="shared" si="985"/>
        <v>27</v>
      </c>
      <c r="G906" s="27">
        <f t="shared" si="982"/>
        <v>29</v>
      </c>
      <c r="H906" s="27">
        <f t="shared" si="983"/>
        <v>31</v>
      </c>
      <c r="I906" s="27">
        <f>D906+33</f>
        <v>33</v>
      </c>
    </row>
    <row r="907" spans="1:9" ht="15" hidden="1" customHeight="1" x14ac:dyDescent="0.2">
      <c r="A907" s="38">
        <v>5</v>
      </c>
      <c r="B907" s="11" t="s">
        <v>478</v>
      </c>
      <c r="C907" s="88">
        <f t="shared" si="980"/>
        <v>19</v>
      </c>
      <c r="D907" s="88"/>
      <c r="E907" s="27">
        <f>D907+26</f>
        <v>26</v>
      </c>
      <c r="F907" s="27">
        <f t="shared" si="985"/>
        <v>27</v>
      </c>
      <c r="G907" s="27">
        <f t="shared" si="982"/>
        <v>29</v>
      </c>
      <c r="H907" s="27">
        <f t="shared" si="983"/>
        <v>31</v>
      </c>
      <c r="I907" s="27">
        <f>D907+33</f>
        <v>33</v>
      </c>
    </row>
    <row r="908" spans="1:9" ht="15" hidden="1" customHeight="1" x14ac:dyDescent="0.2">
      <c r="A908" s="38">
        <v>6</v>
      </c>
      <c r="B908" s="11" t="s">
        <v>488</v>
      </c>
      <c r="C908" s="88">
        <f t="shared" si="980"/>
        <v>17</v>
      </c>
      <c r="D908" s="88"/>
      <c r="E908" s="27">
        <f>D908+24</f>
        <v>24</v>
      </c>
      <c r="F908" s="27">
        <f>D908+25</f>
        <v>25</v>
      </c>
      <c r="G908" s="27">
        <f>D908+27</f>
        <v>27</v>
      </c>
      <c r="H908" s="27">
        <f>D908+29</f>
        <v>29</v>
      </c>
      <c r="I908" s="27">
        <f>D908+31</f>
        <v>31</v>
      </c>
    </row>
    <row r="909" spans="1:9" ht="15" hidden="1" customHeight="1" x14ac:dyDescent="0.2">
      <c r="A909" s="38">
        <v>7</v>
      </c>
      <c r="B909" s="11" t="s">
        <v>494</v>
      </c>
      <c r="C909" s="88">
        <f t="shared" si="980"/>
        <v>17</v>
      </c>
      <c r="D909" s="88"/>
      <c r="E909" s="27">
        <f>D909+24</f>
        <v>24</v>
      </c>
      <c r="F909" s="27">
        <f>D909+25</f>
        <v>25</v>
      </c>
      <c r="G909" s="27">
        <f>D909+27</f>
        <v>27</v>
      </c>
      <c r="H909" s="27">
        <f>D909+29</f>
        <v>29</v>
      </c>
      <c r="I909" s="27">
        <f>D909+31</f>
        <v>31</v>
      </c>
    </row>
    <row r="910" spans="1:9" ht="15" hidden="1" customHeight="1" x14ac:dyDescent="0.2">
      <c r="A910" s="38">
        <v>8</v>
      </c>
      <c r="B910" s="11" t="s">
        <v>500</v>
      </c>
      <c r="C910" s="88">
        <f t="shared" si="980"/>
        <v>19</v>
      </c>
      <c r="D910" s="88"/>
      <c r="E910" s="27">
        <f>D910+26</f>
        <v>26</v>
      </c>
      <c r="F910" s="27">
        <f>D910+27</f>
        <v>27</v>
      </c>
      <c r="G910" s="27">
        <f>D910+29</f>
        <v>29</v>
      </c>
      <c r="H910" s="27">
        <f t="shared" ref="H910:H956" si="986">D910+31</f>
        <v>31</v>
      </c>
      <c r="I910" s="27">
        <f t="shared" ref="I910:I956" si="987">D910+33</f>
        <v>33</v>
      </c>
    </row>
    <row r="911" spans="1:9" ht="15" hidden="1" customHeight="1" x14ac:dyDescent="0.2">
      <c r="A911" s="38">
        <v>9</v>
      </c>
      <c r="B911" s="11" t="s">
        <v>505</v>
      </c>
      <c r="C911" s="88">
        <f t="shared" si="980"/>
        <v>19</v>
      </c>
      <c r="D911" s="88"/>
      <c r="E911" s="27">
        <f>D911+26</f>
        <v>26</v>
      </c>
      <c r="F911" s="27">
        <f>D911+27</f>
        <v>27</v>
      </c>
      <c r="G911" s="27">
        <f>D911+29</f>
        <v>29</v>
      </c>
      <c r="H911" s="27">
        <f t="shared" si="986"/>
        <v>31</v>
      </c>
      <c r="I911" s="27">
        <f t="shared" si="987"/>
        <v>33</v>
      </c>
    </row>
    <row r="912" spans="1:9" ht="15" hidden="1" customHeight="1" x14ac:dyDescent="0.2">
      <c r="A912" s="38">
        <v>10</v>
      </c>
      <c r="B912" s="11" t="s">
        <v>510</v>
      </c>
      <c r="C912" s="88">
        <f t="shared" si="980"/>
        <v>20</v>
      </c>
      <c r="D912" s="88"/>
      <c r="E912" s="27">
        <f t="shared" ref="E912:E945" si="988">D912+27</f>
        <v>27</v>
      </c>
      <c r="F912" s="27">
        <f t="shared" ref="F912:F956" si="989">D912+28</f>
        <v>28</v>
      </c>
      <c r="G912" s="27">
        <f t="shared" ref="G912:G956" si="990">D912+30</f>
        <v>30</v>
      </c>
      <c r="H912" s="27">
        <f t="shared" si="986"/>
        <v>31</v>
      </c>
      <c r="I912" s="27">
        <f t="shared" si="987"/>
        <v>33</v>
      </c>
    </row>
    <row r="913" spans="1:9" ht="15" hidden="1" customHeight="1" x14ac:dyDescent="0.2">
      <c r="A913" s="38">
        <v>11</v>
      </c>
      <c r="B913" s="11" t="s">
        <v>522</v>
      </c>
      <c r="C913" s="88">
        <f t="shared" si="980"/>
        <v>20</v>
      </c>
      <c r="D913" s="88"/>
      <c r="E913" s="27">
        <f t="shared" si="988"/>
        <v>27</v>
      </c>
      <c r="F913" s="27">
        <f t="shared" si="989"/>
        <v>28</v>
      </c>
      <c r="G913" s="27">
        <f t="shared" si="990"/>
        <v>30</v>
      </c>
      <c r="H913" s="27">
        <f t="shared" si="986"/>
        <v>31</v>
      </c>
      <c r="I913" s="27">
        <f t="shared" si="987"/>
        <v>33</v>
      </c>
    </row>
    <row r="914" spans="1:9" ht="15" hidden="1" customHeight="1" x14ac:dyDescent="0.2">
      <c r="A914" s="38">
        <v>12</v>
      </c>
      <c r="B914" s="11" t="s">
        <v>525</v>
      </c>
      <c r="C914" s="88">
        <f t="shared" si="980"/>
        <v>20</v>
      </c>
      <c r="D914" s="88"/>
      <c r="E914" s="27">
        <f t="shared" si="988"/>
        <v>27</v>
      </c>
      <c r="F914" s="27">
        <f t="shared" si="989"/>
        <v>28</v>
      </c>
      <c r="G914" s="27">
        <f t="shared" si="990"/>
        <v>30</v>
      </c>
      <c r="H914" s="27">
        <f t="shared" si="986"/>
        <v>31</v>
      </c>
      <c r="I914" s="27">
        <f t="shared" si="987"/>
        <v>33</v>
      </c>
    </row>
    <row r="915" spans="1:9" ht="15" hidden="1" customHeight="1" x14ac:dyDescent="0.2">
      <c r="A915" s="38">
        <v>13</v>
      </c>
      <c r="B915" s="11" t="s">
        <v>530</v>
      </c>
      <c r="C915" s="88">
        <f t="shared" si="980"/>
        <v>20</v>
      </c>
      <c r="D915" s="88"/>
      <c r="E915" s="27">
        <f t="shared" si="988"/>
        <v>27</v>
      </c>
      <c r="F915" s="27">
        <f t="shared" si="989"/>
        <v>28</v>
      </c>
      <c r="G915" s="27">
        <f t="shared" si="990"/>
        <v>30</v>
      </c>
      <c r="H915" s="27">
        <f t="shared" si="986"/>
        <v>31</v>
      </c>
      <c r="I915" s="27">
        <f t="shared" si="987"/>
        <v>33</v>
      </c>
    </row>
    <row r="916" spans="1:9" ht="15" hidden="1" customHeight="1" x14ac:dyDescent="0.2">
      <c r="A916" s="85">
        <v>14</v>
      </c>
      <c r="B916" s="14" t="s">
        <v>537</v>
      </c>
      <c r="C916" s="89">
        <f t="shared" si="980"/>
        <v>20</v>
      </c>
      <c r="D916" s="89"/>
      <c r="E916" s="29">
        <f t="shared" si="988"/>
        <v>27</v>
      </c>
      <c r="F916" s="29">
        <f t="shared" si="989"/>
        <v>28</v>
      </c>
      <c r="G916" s="29">
        <f t="shared" si="990"/>
        <v>30</v>
      </c>
      <c r="H916" s="29">
        <f t="shared" si="986"/>
        <v>31</v>
      </c>
      <c r="I916" s="29">
        <f t="shared" si="987"/>
        <v>33</v>
      </c>
    </row>
    <row r="917" spans="1:9" ht="15" hidden="1" customHeight="1" x14ac:dyDescent="0.2">
      <c r="A917" s="85">
        <v>15</v>
      </c>
      <c r="B917" s="14" t="s">
        <v>546</v>
      </c>
      <c r="C917" s="89">
        <f t="shared" si="980"/>
        <v>20</v>
      </c>
      <c r="D917" s="89"/>
      <c r="E917" s="29">
        <f t="shared" si="988"/>
        <v>27</v>
      </c>
      <c r="F917" s="29">
        <f t="shared" si="989"/>
        <v>28</v>
      </c>
      <c r="G917" s="29">
        <f t="shared" si="990"/>
        <v>30</v>
      </c>
      <c r="H917" s="29">
        <f t="shared" si="986"/>
        <v>31</v>
      </c>
      <c r="I917" s="29">
        <f t="shared" si="987"/>
        <v>33</v>
      </c>
    </row>
    <row r="918" spans="1:9" ht="15" hidden="1" customHeight="1" x14ac:dyDescent="0.2">
      <c r="A918" s="85">
        <v>16</v>
      </c>
      <c r="B918" s="14" t="s">
        <v>552</v>
      </c>
      <c r="C918" s="89">
        <f t="shared" si="980"/>
        <v>20</v>
      </c>
      <c r="D918" s="89"/>
      <c r="E918" s="29">
        <f t="shared" si="988"/>
        <v>27</v>
      </c>
      <c r="F918" s="29">
        <f t="shared" si="989"/>
        <v>28</v>
      </c>
      <c r="G918" s="29">
        <f t="shared" si="990"/>
        <v>30</v>
      </c>
      <c r="H918" s="29">
        <f t="shared" si="986"/>
        <v>31</v>
      </c>
      <c r="I918" s="29">
        <f t="shared" si="987"/>
        <v>33</v>
      </c>
    </row>
    <row r="919" spans="1:9" ht="15" hidden="1" customHeight="1" x14ac:dyDescent="0.2">
      <c r="A919" s="85">
        <v>17</v>
      </c>
      <c r="B919" s="14" t="s">
        <v>558</v>
      </c>
      <c r="C919" s="89">
        <f t="shared" si="980"/>
        <v>20</v>
      </c>
      <c r="D919" s="89"/>
      <c r="E919" s="29">
        <f t="shared" si="988"/>
        <v>27</v>
      </c>
      <c r="F919" s="29">
        <f t="shared" si="989"/>
        <v>28</v>
      </c>
      <c r="G919" s="29">
        <f t="shared" si="990"/>
        <v>30</v>
      </c>
      <c r="H919" s="29">
        <f t="shared" si="986"/>
        <v>31</v>
      </c>
      <c r="I919" s="29">
        <f t="shared" si="987"/>
        <v>33</v>
      </c>
    </row>
    <row r="920" spans="1:9" ht="15" hidden="1" customHeight="1" x14ac:dyDescent="0.2">
      <c r="A920" s="85">
        <v>18</v>
      </c>
      <c r="B920" s="14" t="s">
        <v>563</v>
      </c>
      <c r="C920" s="89">
        <f t="shared" si="980"/>
        <v>20</v>
      </c>
      <c r="D920" s="89"/>
      <c r="E920" s="29">
        <f t="shared" si="988"/>
        <v>27</v>
      </c>
      <c r="F920" s="29">
        <f t="shared" si="989"/>
        <v>28</v>
      </c>
      <c r="G920" s="29">
        <f t="shared" si="990"/>
        <v>30</v>
      </c>
      <c r="H920" s="29">
        <f t="shared" si="986"/>
        <v>31</v>
      </c>
      <c r="I920" s="29">
        <f t="shared" si="987"/>
        <v>33</v>
      </c>
    </row>
    <row r="921" spans="1:9" ht="15" hidden="1" customHeight="1" x14ac:dyDescent="0.2">
      <c r="A921" s="85">
        <v>19</v>
      </c>
      <c r="B921" s="14" t="s">
        <v>573</v>
      </c>
      <c r="C921" s="89">
        <f t="shared" si="980"/>
        <v>20</v>
      </c>
      <c r="D921" s="89"/>
      <c r="E921" s="29">
        <f t="shared" si="988"/>
        <v>27</v>
      </c>
      <c r="F921" s="29">
        <f t="shared" si="989"/>
        <v>28</v>
      </c>
      <c r="G921" s="29">
        <f t="shared" si="990"/>
        <v>30</v>
      </c>
      <c r="H921" s="29">
        <f t="shared" si="986"/>
        <v>31</v>
      </c>
      <c r="I921" s="29">
        <f t="shared" si="987"/>
        <v>33</v>
      </c>
    </row>
    <row r="922" spans="1:9" ht="15" hidden="1" customHeight="1" x14ac:dyDescent="0.2">
      <c r="A922" s="38">
        <v>20</v>
      </c>
      <c r="B922" s="11" t="s">
        <v>580</v>
      </c>
      <c r="C922" s="88">
        <f t="shared" si="980"/>
        <v>20</v>
      </c>
      <c r="D922" s="88"/>
      <c r="E922" s="27">
        <f t="shared" si="988"/>
        <v>27</v>
      </c>
      <c r="F922" s="27">
        <f t="shared" si="989"/>
        <v>28</v>
      </c>
      <c r="G922" s="27">
        <f t="shared" si="990"/>
        <v>30</v>
      </c>
      <c r="H922" s="27">
        <f t="shared" si="986"/>
        <v>31</v>
      </c>
      <c r="I922" s="27">
        <f t="shared" si="987"/>
        <v>33</v>
      </c>
    </row>
    <row r="923" spans="1:9" ht="15" hidden="1" customHeight="1" x14ac:dyDescent="0.2">
      <c r="A923" s="38">
        <v>21</v>
      </c>
      <c r="B923" s="11" t="s">
        <v>589</v>
      </c>
      <c r="C923" s="88">
        <f t="shared" si="980"/>
        <v>20</v>
      </c>
      <c r="D923" s="88"/>
      <c r="E923" s="27">
        <f t="shared" si="988"/>
        <v>27</v>
      </c>
      <c r="F923" s="27">
        <f t="shared" si="989"/>
        <v>28</v>
      </c>
      <c r="G923" s="27">
        <f t="shared" si="990"/>
        <v>30</v>
      </c>
      <c r="H923" s="27">
        <f t="shared" si="986"/>
        <v>31</v>
      </c>
      <c r="I923" s="27">
        <f t="shared" si="987"/>
        <v>33</v>
      </c>
    </row>
    <row r="924" spans="1:9" ht="15" hidden="1" customHeight="1" x14ac:dyDescent="0.2">
      <c r="A924" s="85">
        <v>22</v>
      </c>
      <c r="B924" s="14" t="s">
        <v>619</v>
      </c>
      <c r="C924" s="89">
        <f t="shared" si="980"/>
        <v>20</v>
      </c>
      <c r="D924" s="89"/>
      <c r="E924" s="29">
        <f t="shared" si="988"/>
        <v>27</v>
      </c>
      <c r="F924" s="29">
        <f t="shared" si="989"/>
        <v>28</v>
      </c>
      <c r="G924" s="29">
        <f t="shared" si="990"/>
        <v>30</v>
      </c>
      <c r="H924" s="29">
        <f t="shared" si="986"/>
        <v>31</v>
      </c>
      <c r="I924" s="29">
        <f t="shared" si="987"/>
        <v>33</v>
      </c>
    </row>
    <row r="925" spans="1:9" ht="15" hidden="1" customHeight="1" x14ac:dyDescent="0.2">
      <c r="A925" s="85">
        <v>23</v>
      </c>
      <c r="B925" s="14" t="s">
        <v>620</v>
      </c>
      <c r="C925" s="89">
        <f t="shared" si="980"/>
        <v>20</v>
      </c>
      <c r="D925" s="89"/>
      <c r="E925" s="29">
        <f t="shared" si="988"/>
        <v>27</v>
      </c>
      <c r="F925" s="29">
        <f t="shared" si="989"/>
        <v>28</v>
      </c>
      <c r="G925" s="29">
        <f t="shared" si="990"/>
        <v>30</v>
      </c>
      <c r="H925" s="29">
        <f t="shared" si="986"/>
        <v>31</v>
      </c>
      <c r="I925" s="29">
        <f t="shared" si="987"/>
        <v>33</v>
      </c>
    </row>
    <row r="926" spans="1:9" ht="15" hidden="1" customHeight="1" x14ac:dyDescent="0.2">
      <c r="A926" s="85">
        <v>24</v>
      </c>
      <c r="B926" s="14" t="s">
        <v>621</v>
      </c>
      <c r="C926" s="89">
        <f t="shared" si="980"/>
        <v>20</v>
      </c>
      <c r="D926" s="89"/>
      <c r="E926" s="29">
        <f t="shared" si="988"/>
        <v>27</v>
      </c>
      <c r="F926" s="29">
        <f t="shared" si="989"/>
        <v>28</v>
      </c>
      <c r="G926" s="29">
        <f t="shared" si="990"/>
        <v>30</v>
      </c>
      <c r="H926" s="29">
        <f t="shared" si="986"/>
        <v>31</v>
      </c>
      <c r="I926" s="29">
        <f t="shared" si="987"/>
        <v>33</v>
      </c>
    </row>
    <row r="927" spans="1:9" ht="15" hidden="1" customHeight="1" x14ac:dyDescent="0.2">
      <c r="A927" s="85">
        <v>26</v>
      </c>
      <c r="B927" s="14" t="s">
        <v>623</v>
      </c>
      <c r="C927" s="89">
        <f t="shared" ref="C927:C956" si="991">E927-7</f>
        <v>20</v>
      </c>
      <c r="D927" s="89"/>
      <c r="E927" s="29">
        <f t="shared" si="988"/>
        <v>27</v>
      </c>
      <c r="F927" s="29">
        <f t="shared" si="989"/>
        <v>28</v>
      </c>
      <c r="G927" s="29">
        <f t="shared" si="990"/>
        <v>30</v>
      </c>
      <c r="H927" s="29">
        <f t="shared" si="986"/>
        <v>31</v>
      </c>
      <c r="I927" s="29">
        <f t="shared" si="987"/>
        <v>33</v>
      </c>
    </row>
    <row r="928" spans="1:9" ht="15" hidden="1" customHeight="1" x14ac:dyDescent="0.2">
      <c r="A928" s="85">
        <v>26</v>
      </c>
      <c r="B928" s="14" t="s">
        <v>622</v>
      </c>
      <c r="C928" s="89">
        <f t="shared" si="991"/>
        <v>20</v>
      </c>
      <c r="D928" s="89"/>
      <c r="E928" s="29">
        <f t="shared" si="988"/>
        <v>27</v>
      </c>
      <c r="F928" s="29">
        <f t="shared" si="989"/>
        <v>28</v>
      </c>
      <c r="G928" s="29">
        <f t="shared" si="990"/>
        <v>30</v>
      </c>
      <c r="H928" s="29">
        <f t="shared" si="986"/>
        <v>31</v>
      </c>
      <c r="I928" s="29">
        <f t="shared" si="987"/>
        <v>33</v>
      </c>
    </row>
    <row r="929" spans="1:9" ht="15" hidden="1" customHeight="1" x14ac:dyDescent="0.2">
      <c r="A929" s="85">
        <v>27</v>
      </c>
      <c r="B929" s="14" t="s">
        <v>629</v>
      </c>
      <c r="C929" s="89">
        <f t="shared" si="991"/>
        <v>20</v>
      </c>
      <c r="D929" s="89"/>
      <c r="E929" s="29">
        <f t="shared" si="988"/>
        <v>27</v>
      </c>
      <c r="F929" s="29">
        <f t="shared" si="989"/>
        <v>28</v>
      </c>
      <c r="G929" s="29">
        <f t="shared" si="990"/>
        <v>30</v>
      </c>
      <c r="H929" s="29">
        <f t="shared" si="986"/>
        <v>31</v>
      </c>
      <c r="I929" s="29">
        <f t="shared" si="987"/>
        <v>33</v>
      </c>
    </row>
    <row r="930" spans="1:9" ht="15" hidden="1" customHeight="1" x14ac:dyDescent="0.2">
      <c r="A930" s="85">
        <v>28</v>
      </c>
      <c r="B930" s="14" t="s">
        <v>658</v>
      </c>
      <c r="C930" s="89">
        <f t="shared" si="991"/>
        <v>20</v>
      </c>
      <c r="D930" s="89"/>
      <c r="E930" s="29">
        <f t="shared" si="988"/>
        <v>27</v>
      </c>
      <c r="F930" s="29">
        <f t="shared" si="989"/>
        <v>28</v>
      </c>
      <c r="G930" s="29">
        <f t="shared" si="990"/>
        <v>30</v>
      </c>
      <c r="H930" s="29">
        <f t="shared" si="986"/>
        <v>31</v>
      </c>
      <c r="I930" s="29">
        <f t="shared" si="987"/>
        <v>33</v>
      </c>
    </row>
    <row r="931" spans="1:9" ht="15" hidden="1" customHeight="1" x14ac:dyDescent="0.2">
      <c r="A931" s="85">
        <v>29</v>
      </c>
      <c r="B931" s="14" t="s">
        <v>643</v>
      </c>
      <c r="C931" s="89">
        <f t="shared" si="991"/>
        <v>20</v>
      </c>
      <c r="D931" s="89"/>
      <c r="E931" s="29">
        <f t="shared" si="988"/>
        <v>27</v>
      </c>
      <c r="F931" s="29">
        <f t="shared" si="989"/>
        <v>28</v>
      </c>
      <c r="G931" s="29">
        <f t="shared" si="990"/>
        <v>30</v>
      </c>
      <c r="H931" s="29">
        <f t="shared" si="986"/>
        <v>31</v>
      </c>
      <c r="I931" s="29">
        <f t="shared" si="987"/>
        <v>33</v>
      </c>
    </row>
    <row r="932" spans="1:9" ht="15" hidden="1" customHeight="1" x14ac:dyDescent="0.2">
      <c r="A932" s="38">
        <v>30</v>
      </c>
      <c r="B932" s="11" t="s">
        <v>643</v>
      </c>
      <c r="C932" s="88">
        <f t="shared" si="991"/>
        <v>20</v>
      </c>
      <c r="D932" s="88"/>
      <c r="E932" s="27">
        <f t="shared" si="988"/>
        <v>27</v>
      </c>
      <c r="F932" s="27">
        <f t="shared" si="989"/>
        <v>28</v>
      </c>
      <c r="G932" s="27">
        <f t="shared" si="990"/>
        <v>30</v>
      </c>
      <c r="H932" s="27">
        <f t="shared" si="986"/>
        <v>31</v>
      </c>
      <c r="I932" s="27">
        <f t="shared" si="987"/>
        <v>33</v>
      </c>
    </row>
    <row r="933" spans="1:9" ht="15" hidden="1" customHeight="1" x14ac:dyDescent="0.2">
      <c r="A933" s="85">
        <v>31</v>
      </c>
      <c r="B933" s="14" t="s">
        <v>659</v>
      </c>
      <c r="C933" s="89">
        <f t="shared" si="991"/>
        <v>20</v>
      </c>
      <c r="D933" s="89"/>
      <c r="E933" s="29">
        <f t="shared" si="988"/>
        <v>27</v>
      </c>
      <c r="F933" s="29">
        <f t="shared" si="989"/>
        <v>28</v>
      </c>
      <c r="G933" s="29">
        <f t="shared" si="990"/>
        <v>30</v>
      </c>
      <c r="H933" s="29">
        <f t="shared" si="986"/>
        <v>31</v>
      </c>
      <c r="I933" s="29">
        <f t="shared" si="987"/>
        <v>33</v>
      </c>
    </row>
    <row r="934" spans="1:9" ht="15" hidden="1" customHeight="1" x14ac:dyDescent="0.2">
      <c r="A934" s="85">
        <v>32</v>
      </c>
      <c r="B934" s="14" t="s">
        <v>650</v>
      </c>
      <c r="C934" s="89">
        <f t="shared" si="991"/>
        <v>20</v>
      </c>
      <c r="D934" s="89"/>
      <c r="E934" s="29">
        <f t="shared" si="988"/>
        <v>27</v>
      </c>
      <c r="F934" s="29">
        <f t="shared" si="989"/>
        <v>28</v>
      </c>
      <c r="G934" s="29">
        <f t="shared" si="990"/>
        <v>30</v>
      </c>
      <c r="H934" s="29">
        <f t="shared" si="986"/>
        <v>31</v>
      </c>
      <c r="I934" s="29">
        <f t="shared" si="987"/>
        <v>33</v>
      </c>
    </row>
    <row r="935" spans="1:9" ht="15" hidden="1" customHeight="1" x14ac:dyDescent="0.2">
      <c r="A935" s="85">
        <v>32</v>
      </c>
      <c r="B935" s="14" t="s">
        <v>666</v>
      </c>
      <c r="C935" s="89">
        <f t="shared" si="991"/>
        <v>20</v>
      </c>
      <c r="D935" s="89"/>
      <c r="E935" s="29">
        <f t="shared" si="988"/>
        <v>27</v>
      </c>
      <c r="F935" s="29">
        <f t="shared" si="989"/>
        <v>28</v>
      </c>
      <c r="G935" s="29">
        <f t="shared" si="990"/>
        <v>30</v>
      </c>
      <c r="H935" s="29">
        <f t="shared" si="986"/>
        <v>31</v>
      </c>
      <c r="I935" s="29">
        <f t="shared" si="987"/>
        <v>33</v>
      </c>
    </row>
    <row r="936" spans="1:9" ht="15" hidden="1" customHeight="1" x14ac:dyDescent="0.2">
      <c r="A936" s="85">
        <v>35</v>
      </c>
      <c r="B936" s="14" t="s">
        <v>673</v>
      </c>
      <c r="C936" s="89">
        <f t="shared" si="991"/>
        <v>20</v>
      </c>
      <c r="D936" s="89"/>
      <c r="E936" s="29">
        <f t="shared" si="988"/>
        <v>27</v>
      </c>
      <c r="F936" s="29">
        <f t="shared" si="989"/>
        <v>28</v>
      </c>
      <c r="G936" s="29">
        <f t="shared" si="990"/>
        <v>30</v>
      </c>
      <c r="H936" s="29">
        <f t="shared" si="986"/>
        <v>31</v>
      </c>
      <c r="I936" s="29">
        <f t="shared" si="987"/>
        <v>33</v>
      </c>
    </row>
    <row r="937" spans="1:9" ht="15" hidden="1" customHeight="1" x14ac:dyDescent="0.2">
      <c r="A937" s="85">
        <v>35</v>
      </c>
      <c r="B937" s="14" t="s">
        <v>683</v>
      </c>
      <c r="C937" s="89">
        <f t="shared" si="991"/>
        <v>20</v>
      </c>
      <c r="D937" s="89"/>
      <c r="E937" s="29">
        <f t="shared" si="988"/>
        <v>27</v>
      </c>
      <c r="F937" s="29">
        <f t="shared" si="989"/>
        <v>28</v>
      </c>
      <c r="G937" s="29">
        <f t="shared" si="990"/>
        <v>30</v>
      </c>
      <c r="H937" s="29">
        <f t="shared" si="986"/>
        <v>31</v>
      </c>
      <c r="I937" s="29">
        <f t="shared" si="987"/>
        <v>33</v>
      </c>
    </row>
    <row r="938" spans="1:9" ht="15" hidden="1" customHeight="1" x14ac:dyDescent="0.2">
      <c r="A938" s="85">
        <v>37</v>
      </c>
      <c r="B938" s="14" t="s">
        <v>693</v>
      </c>
      <c r="C938" s="89">
        <f t="shared" si="991"/>
        <v>20</v>
      </c>
      <c r="D938" s="89"/>
      <c r="E938" s="29">
        <f t="shared" si="988"/>
        <v>27</v>
      </c>
      <c r="F938" s="29">
        <f t="shared" si="989"/>
        <v>28</v>
      </c>
      <c r="G938" s="29">
        <f t="shared" si="990"/>
        <v>30</v>
      </c>
      <c r="H938" s="29">
        <f t="shared" si="986"/>
        <v>31</v>
      </c>
      <c r="I938" s="29">
        <f t="shared" si="987"/>
        <v>33</v>
      </c>
    </row>
    <row r="939" spans="1:9" ht="15" hidden="1" customHeight="1" x14ac:dyDescent="0.2">
      <c r="A939" s="85">
        <v>39</v>
      </c>
      <c r="B939" s="14" t="s">
        <v>699</v>
      </c>
      <c r="C939" s="89">
        <f t="shared" si="991"/>
        <v>20</v>
      </c>
      <c r="D939" s="89"/>
      <c r="E939" s="29">
        <f t="shared" si="988"/>
        <v>27</v>
      </c>
      <c r="F939" s="29">
        <f t="shared" si="989"/>
        <v>28</v>
      </c>
      <c r="G939" s="29">
        <f t="shared" si="990"/>
        <v>30</v>
      </c>
      <c r="H939" s="29">
        <f t="shared" si="986"/>
        <v>31</v>
      </c>
      <c r="I939" s="29">
        <f t="shared" si="987"/>
        <v>33</v>
      </c>
    </row>
    <row r="940" spans="1:9" ht="15" hidden="1" customHeight="1" x14ac:dyDescent="0.2">
      <c r="A940" s="85">
        <v>39</v>
      </c>
      <c r="B940" s="14" t="s">
        <v>703</v>
      </c>
      <c r="C940" s="89">
        <f t="shared" si="991"/>
        <v>20</v>
      </c>
      <c r="D940" s="89"/>
      <c r="E940" s="29">
        <f t="shared" si="988"/>
        <v>27</v>
      </c>
      <c r="F940" s="29">
        <f t="shared" si="989"/>
        <v>28</v>
      </c>
      <c r="G940" s="29">
        <f t="shared" si="990"/>
        <v>30</v>
      </c>
      <c r="H940" s="29">
        <f t="shared" si="986"/>
        <v>31</v>
      </c>
      <c r="I940" s="29">
        <f t="shared" si="987"/>
        <v>33</v>
      </c>
    </row>
    <row r="941" spans="1:9" ht="15" hidden="1" customHeight="1" x14ac:dyDescent="0.2">
      <c r="A941" s="85">
        <v>41</v>
      </c>
      <c r="B941" s="14" t="s">
        <v>709</v>
      </c>
      <c r="C941" s="89">
        <f t="shared" si="991"/>
        <v>20</v>
      </c>
      <c r="D941" s="89"/>
      <c r="E941" s="29">
        <f t="shared" si="988"/>
        <v>27</v>
      </c>
      <c r="F941" s="29">
        <f t="shared" si="989"/>
        <v>28</v>
      </c>
      <c r="G941" s="29">
        <f t="shared" si="990"/>
        <v>30</v>
      </c>
      <c r="H941" s="29">
        <f t="shared" si="986"/>
        <v>31</v>
      </c>
      <c r="I941" s="29">
        <f t="shared" si="987"/>
        <v>33</v>
      </c>
    </row>
    <row r="942" spans="1:9" ht="15" hidden="1" customHeight="1" x14ac:dyDescent="0.2">
      <c r="A942" s="85">
        <v>43</v>
      </c>
      <c r="B942" s="14" t="s">
        <v>724</v>
      </c>
      <c r="C942" s="89">
        <f t="shared" si="991"/>
        <v>20</v>
      </c>
      <c r="D942" s="89"/>
      <c r="E942" s="29">
        <f t="shared" si="988"/>
        <v>27</v>
      </c>
      <c r="F942" s="29">
        <f t="shared" si="989"/>
        <v>28</v>
      </c>
      <c r="G942" s="29">
        <f t="shared" si="990"/>
        <v>30</v>
      </c>
      <c r="H942" s="29">
        <f t="shared" si="986"/>
        <v>31</v>
      </c>
      <c r="I942" s="29">
        <f t="shared" si="987"/>
        <v>33</v>
      </c>
    </row>
    <row r="943" spans="1:9" ht="15" hidden="1" customHeight="1" x14ac:dyDescent="0.2">
      <c r="A943" s="85">
        <v>43</v>
      </c>
      <c r="B943" s="14" t="s">
        <v>725</v>
      </c>
      <c r="C943" s="89">
        <f t="shared" si="991"/>
        <v>20</v>
      </c>
      <c r="D943" s="89"/>
      <c r="E943" s="29">
        <f t="shared" si="988"/>
        <v>27</v>
      </c>
      <c r="F943" s="29">
        <f t="shared" si="989"/>
        <v>28</v>
      </c>
      <c r="G943" s="29">
        <f t="shared" si="990"/>
        <v>30</v>
      </c>
      <c r="H943" s="29">
        <f t="shared" si="986"/>
        <v>31</v>
      </c>
      <c r="I943" s="29">
        <f t="shared" si="987"/>
        <v>33</v>
      </c>
    </row>
    <row r="944" spans="1:9" ht="15" hidden="1" customHeight="1" x14ac:dyDescent="0.2">
      <c r="A944" s="85">
        <v>47</v>
      </c>
      <c r="B944" s="14" t="s">
        <v>744</v>
      </c>
      <c r="C944" s="89">
        <f t="shared" si="991"/>
        <v>20</v>
      </c>
      <c r="D944" s="89"/>
      <c r="E944" s="29">
        <f t="shared" si="988"/>
        <v>27</v>
      </c>
      <c r="F944" s="29">
        <f t="shared" si="989"/>
        <v>28</v>
      </c>
      <c r="G944" s="29">
        <f t="shared" si="990"/>
        <v>30</v>
      </c>
      <c r="H944" s="29">
        <f t="shared" si="986"/>
        <v>31</v>
      </c>
      <c r="I944" s="29">
        <f t="shared" si="987"/>
        <v>33</v>
      </c>
    </row>
    <row r="945" spans="1:9" ht="15" hidden="1" customHeight="1" x14ac:dyDescent="0.2">
      <c r="A945" s="85">
        <v>47</v>
      </c>
      <c r="B945" s="14" t="s">
        <v>738</v>
      </c>
      <c r="C945" s="89">
        <f t="shared" si="991"/>
        <v>20</v>
      </c>
      <c r="D945" s="89"/>
      <c r="E945" s="29">
        <f t="shared" si="988"/>
        <v>27</v>
      </c>
      <c r="F945" s="29">
        <f t="shared" si="989"/>
        <v>28</v>
      </c>
      <c r="G945" s="29">
        <f t="shared" si="990"/>
        <v>30</v>
      </c>
      <c r="H945" s="29">
        <f t="shared" si="986"/>
        <v>31</v>
      </c>
      <c r="I945" s="29">
        <f t="shared" si="987"/>
        <v>33</v>
      </c>
    </row>
    <row r="946" spans="1:9" ht="15" hidden="1" customHeight="1" x14ac:dyDescent="0.2">
      <c r="A946" s="104">
        <v>49</v>
      </c>
      <c r="B946" s="8" t="s">
        <v>769</v>
      </c>
      <c r="C946" s="105">
        <f t="shared" si="991"/>
        <v>15</v>
      </c>
      <c r="D946" s="105"/>
      <c r="E946" s="106">
        <f>D946+22</f>
        <v>22</v>
      </c>
      <c r="F946" s="106">
        <f t="shared" si="989"/>
        <v>28</v>
      </c>
      <c r="G946" s="106">
        <f t="shared" si="990"/>
        <v>30</v>
      </c>
      <c r="H946" s="106">
        <f t="shared" si="986"/>
        <v>31</v>
      </c>
      <c r="I946" s="106">
        <f t="shared" si="987"/>
        <v>33</v>
      </c>
    </row>
    <row r="947" spans="1:9" ht="15" hidden="1" customHeight="1" x14ac:dyDescent="0.2">
      <c r="A947" s="104">
        <v>51</v>
      </c>
      <c r="B947" s="8" t="s">
        <v>770</v>
      </c>
      <c r="C947" s="105">
        <f t="shared" si="991"/>
        <v>15</v>
      </c>
      <c r="D947" s="105"/>
      <c r="E947" s="106">
        <f>D947+22</f>
        <v>22</v>
      </c>
      <c r="F947" s="106">
        <f t="shared" si="989"/>
        <v>28</v>
      </c>
      <c r="G947" s="106">
        <f t="shared" si="990"/>
        <v>30</v>
      </c>
      <c r="H947" s="106">
        <f t="shared" si="986"/>
        <v>31</v>
      </c>
      <c r="I947" s="106">
        <f t="shared" si="987"/>
        <v>33</v>
      </c>
    </row>
    <row r="948" spans="1:9" ht="15" hidden="1" customHeight="1" x14ac:dyDescent="0.2">
      <c r="A948" s="104">
        <v>52</v>
      </c>
      <c r="B948" s="8" t="s">
        <v>771</v>
      </c>
      <c r="C948" s="105">
        <f t="shared" si="991"/>
        <v>15</v>
      </c>
      <c r="D948" s="105"/>
      <c r="E948" s="106">
        <f>D948+22</f>
        <v>22</v>
      </c>
      <c r="F948" s="106">
        <f t="shared" si="989"/>
        <v>28</v>
      </c>
      <c r="G948" s="106">
        <f t="shared" si="990"/>
        <v>30</v>
      </c>
      <c r="H948" s="106">
        <f t="shared" si="986"/>
        <v>31</v>
      </c>
      <c r="I948" s="106">
        <f t="shared" si="987"/>
        <v>33</v>
      </c>
    </row>
    <row r="949" spans="1:9" ht="15" hidden="1" customHeight="1" x14ac:dyDescent="0.2">
      <c r="A949" s="109">
        <v>1</v>
      </c>
      <c r="B949" s="1" t="s">
        <v>766</v>
      </c>
      <c r="C949" s="111">
        <f t="shared" si="991"/>
        <v>19</v>
      </c>
      <c r="D949" s="111"/>
      <c r="E949" s="119">
        <f t="shared" ref="E949:E956" si="992">D949+26</f>
        <v>26</v>
      </c>
      <c r="F949" s="110">
        <f t="shared" si="989"/>
        <v>28</v>
      </c>
      <c r="G949" s="110">
        <f t="shared" si="990"/>
        <v>30</v>
      </c>
      <c r="H949" s="110">
        <f t="shared" si="986"/>
        <v>31</v>
      </c>
      <c r="I949" s="110">
        <f t="shared" si="987"/>
        <v>33</v>
      </c>
    </row>
    <row r="950" spans="1:9" ht="15" hidden="1" customHeight="1" x14ac:dyDescent="0.2">
      <c r="A950" s="109">
        <v>2</v>
      </c>
      <c r="B950" s="1" t="s">
        <v>804</v>
      </c>
      <c r="C950" s="111">
        <f t="shared" si="991"/>
        <v>19</v>
      </c>
      <c r="D950" s="111"/>
      <c r="E950" s="110">
        <f t="shared" si="992"/>
        <v>26</v>
      </c>
      <c r="F950" s="110">
        <f t="shared" si="989"/>
        <v>28</v>
      </c>
      <c r="G950" s="110">
        <f t="shared" si="990"/>
        <v>30</v>
      </c>
      <c r="H950" s="110">
        <f t="shared" si="986"/>
        <v>31</v>
      </c>
      <c r="I950" s="110">
        <f t="shared" si="987"/>
        <v>33</v>
      </c>
    </row>
    <row r="951" spans="1:9" ht="15" hidden="1" customHeight="1" x14ac:dyDescent="0.2">
      <c r="A951" s="109">
        <v>3</v>
      </c>
      <c r="B951" s="1" t="s">
        <v>803</v>
      </c>
      <c r="C951" s="111">
        <f t="shared" si="991"/>
        <v>19</v>
      </c>
      <c r="D951" s="111"/>
      <c r="E951" s="110">
        <f t="shared" si="992"/>
        <v>26</v>
      </c>
      <c r="F951" s="110">
        <f t="shared" si="989"/>
        <v>28</v>
      </c>
      <c r="G951" s="110">
        <f t="shared" si="990"/>
        <v>30</v>
      </c>
      <c r="H951" s="110">
        <f t="shared" si="986"/>
        <v>31</v>
      </c>
      <c r="I951" s="110">
        <f t="shared" si="987"/>
        <v>33</v>
      </c>
    </row>
    <row r="952" spans="1:9" ht="15" hidden="1" customHeight="1" x14ac:dyDescent="0.2">
      <c r="A952" s="109">
        <v>4</v>
      </c>
      <c r="B952" s="1" t="s">
        <v>809</v>
      </c>
      <c r="C952" s="111">
        <f t="shared" si="991"/>
        <v>19</v>
      </c>
      <c r="D952" s="111"/>
      <c r="E952" s="110">
        <f t="shared" si="992"/>
        <v>26</v>
      </c>
      <c r="F952" s="110">
        <f t="shared" si="989"/>
        <v>28</v>
      </c>
      <c r="G952" s="110">
        <f t="shared" si="990"/>
        <v>30</v>
      </c>
      <c r="H952" s="110">
        <f t="shared" si="986"/>
        <v>31</v>
      </c>
      <c r="I952" s="110">
        <f t="shared" si="987"/>
        <v>33</v>
      </c>
    </row>
    <row r="953" spans="1:9" ht="15" hidden="1" customHeight="1" x14ac:dyDescent="0.2">
      <c r="A953" s="117">
        <v>5</v>
      </c>
      <c r="B953" s="7" t="s">
        <v>812</v>
      </c>
      <c r="C953" s="121">
        <f t="shared" si="991"/>
        <v>19</v>
      </c>
      <c r="D953" s="121"/>
      <c r="E953" s="119">
        <f t="shared" si="992"/>
        <v>26</v>
      </c>
      <c r="F953" s="119">
        <f t="shared" si="989"/>
        <v>28</v>
      </c>
      <c r="G953" s="119">
        <f t="shared" si="990"/>
        <v>30</v>
      </c>
      <c r="H953" s="119">
        <f t="shared" si="986"/>
        <v>31</v>
      </c>
      <c r="I953" s="119">
        <f t="shared" si="987"/>
        <v>33</v>
      </c>
    </row>
    <row r="954" spans="1:9" ht="15" hidden="1" customHeight="1" x14ac:dyDescent="0.2">
      <c r="A954" s="123">
        <v>6</v>
      </c>
      <c r="B954" s="7" t="s">
        <v>818</v>
      </c>
      <c r="C954" s="121">
        <f t="shared" si="991"/>
        <v>19</v>
      </c>
      <c r="D954" s="121"/>
      <c r="E954" s="119">
        <f t="shared" si="992"/>
        <v>26</v>
      </c>
      <c r="F954" s="119">
        <f t="shared" si="989"/>
        <v>28</v>
      </c>
      <c r="G954" s="119">
        <f t="shared" si="990"/>
        <v>30</v>
      </c>
      <c r="H954" s="119">
        <f t="shared" si="986"/>
        <v>31</v>
      </c>
      <c r="I954" s="119">
        <f t="shared" si="987"/>
        <v>33</v>
      </c>
    </row>
    <row r="955" spans="1:9" ht="15" hidden="1" customHeight="1" x14ac:dyDescent="0.2">
      <c r="A955" s="120">
        <v>7</v>
      </c>
      <c r="B955" s="1" t="s">
        <v>823</v>
      </c>
      <c r="C955" s="111">
        <f t="shared" si="991"/>
        <v>19</v>
      </c>
      <c r="D955" s="111"/>
      <c r="E955" s="110">
        <f t="shared" si="992"/>
        <v>26</v>
      </c>
      <c r="F955" s="110">
        <f t="shared" si="989"/>
        <v>28</v>
      </c>
      <c r="G955" s="110">
        <f t="shared" si="990"/>
        <v>30</v>
      </c>
      <c r="H955" s="110">
        <f t="shared" si="986"/>
        <v>31</v>
      </c>
      <c r="I955" s="110">
        <f t="shared" si="987"/>
        <v>33</v>
      </c>
    </row>
    <row r="956" spans="1:9" ht="15" hidden="1" customHeight="1" x14ac:dyDescent="0.2">
      <c r="A956" s="117">
        <v>8</v>
      </c>
      <c r="B956" s="7" t="s">
        <v>824</v>
      </c>
      <c r="C956" s="121">
        <f t="shared" si="991"/>
        <v>19</v>
      </c>
      <c r="D956" s="121"/>
      <c r="E956" s="119">
        <f t="shared" si="992"/>
        <v>26</v>
      </c>
      <c r="F956" s="119">
        <f t="shared" si="989"/>
        <v>28</v>
      </c>
      <c r="G956" s="119">
        <f t="shared" si="990"/>
        <v>30</v>
      </c>
      <c r="H956" s="119">
        <f t="shared" si="986"/>
        <v>31</v>
      </c>
      <c r="I956" s="119">
        <f t="shared" si="987"/>
        <v>33</v>
      </c>
    </row>
    <row r="957" spans="1:9" ht="15" hidden="1" customHeight="1" x14ac:dyDescent="0.2">
      <c r="A957" s="117">
        <v>9</v>
      </c>
      <c r="B957" s="7" t="s">
        <v>7</v>
      </c>
      <c r="C957" s="121"/>
      <c r="D957" s="121"/>
      <c r="E957" s="119"/>
      <c r="F957" s="119"/>
      <c r="G957" s="119"/>
      <c r="H957" s="119"/>
      <c r="I957" s="119"/>
    </row>
    <row r="958" spans="1:9" ht="15" hidden="1" customHeight="1" x14ac:dyDescent="0.2">
      <c r="A958" s="38">
        <v>10</v>
      </c>
      <c r="B958" s="11" t="s">
        <v>835</v>
      </c>
      <c r="C958" s="88">
        <f t="shared" ref="C958:C970" si="993">E958-7</f>
        <v>19</v>
      </c>
      <c r="D958" s="88"/>
      <c r="E958" s="27">
        <f>D958+26</f>
        <v>26</v>
      </c>
      <c r="F958" s="27">
        <f t="shared" ref="F958:F970" si="994">D958+28</f>
        <v>28</v>
      </c>
      <c r="G958" s="27">
        <f t="shared" ref="G958:G970" si="995">D958+30</f>
        <v>30</v>
      </c>
      <c r="H958" s="27">
        <f t="shared" ref="H958:H970" si="996">D958+31</f>
        <v>31</v>
      </c>
      <c r="I958" s="27">
        <f t="shared" ref="I958:I970" si="997">D958+33</f>
        <v>33</v>
      </c>
    </row>
    <row r="959" spans="1:9" ht="15" hidden="1" customHeight="1" x14ac:dyDescent="0.2">
      <c r="A959" s="38">
        <v>11</v>
      </c>
      <c r="B959" s="11" t="s">
        <v>871</v>
      </c>
      <c r="C959" s="88" t="e">
        <f t="shared" si="993"/>
        <v>#VALUE!</v>
      </c>
      <c r="D959" s="88"/>
      <c r="E959" s="27" t="s">
        <v>210</v>
      </c>
      <c r="F959" s="27">
        <f t="shared" si="994"/>
        <v>28</v>
      </c>
      <c r="G959" s="27">
        <f t="shared" si="995"/>
        <v>30</v>
      </c>
      <c r="H959" s="27">
        <f t="shared" si="996"/>
        <v>31</v>
      </c>
      <c r="I959" s="27">
        <f t="shared" si="997"/>
        <v>33</v>
      </c>
    </row>
    <row r="960" spans="1:9" ht="15" hidden="1" customHeight="1" x14ac:dyDescent="0.2">
      <c r="A960" s="45">
        <v>12</v>
      </c>
      <c r="B960" s="5" t="s">
        <v>860</v>
      </c>
      <c r="C960" s="88">
        <f t="shared" si="993"/>
        <v>19</v>
      </c>
      <c r="D960" s="88"/>
      <c r="E960" s="27">
        <f t="shared" ref="E960:E970" si="998">D960+26</f>
        <v>26</v>
      </c>
      <c r="F960" s="27">
        <f t="shared" si="994"/>
        <v>28</v>
      </c>
      <c r="G960" s="27">
        <f t="shared" si="995"/>
        <v>30</v>
      </c>
      <c r="H960" s="27">
        <f t="shared" si="996"/>
        <v>31</v>
      </c>
      <c r="I960" s="27">
        <f t="shared" si="997"/>
        <v>33</v>
      </c>
    </row>
    <row r="961" spans="1:9" ht="15" hidden="1" customHeight="1" x14ac:dyDescent="0.2">
      <c r="A961" s="38">
        <v>13</v>
      </c>
      <c r="B961" s="128" t="s">
        <v>860</v>
      </c>
      <c r="C961" s="129">
        <f t="shared" si="993"/>
        <v>19</v>
      </c>
      <c r="D961" s="129"/>
      <c r="E961" s="130">
        <f t="shared" si="998"/>
        <v>26</v>
      </c>
      <c r="F961" s="130">
        <f t="shared" si="994"/>
        <v>28</v>
      </c>
      <c r="G961" s="130">
        <f t="shared" si="995"/>
        <v>30</v>
      </c>
      <c r="H961" s="130">
        <f t="shared" si="996"/>
        <v>31</v>
      </c>
      <c r="I961" s="130">
        <f t="shared" si="997"/>
        <v>33</v>
      </c>
    </row>
    <row r="962" spans="1:9" ht="15" hidden="1" customHeight="1" x14ac:dyDescent="0.2">
      <c r="A962" s="38">
        <v>14</v>
      </c>
      <c r="B962" s="11" t="s">
        <v>872</v>
      </c>
      <c r="C962" s="88">
        <f t="shared" si="993"/>
        <v>19</v>
      </c>
      <c r="D962" s="88"/>
      <c r="E962" s="27">
        <f t="shared" si="998"/>
        <v>26</v>
      </c>
      <c r="F962" s="27">
        <f t="shared" si="994"/>
        <v>28</v>
      </c>
      <c r="G962" s="27">
        <f t="shared" si="995"/>
        <v>30</v>
      </c>
      <c r="H962" s="27">
        <f t="shared" si="996"/>
        <v>31</v>
      </c>
      <c r="I962" s="27">
        <f t="shared" si="997"/>
        <v>33</v>
      </c>
    </row>
    <row r="963" spans="1:9" ht="15" hidden="1" customHeight="1" x14ac:dyDescent="0.2">
      <c r="A963" s="85">
        <v>14</v>
      </c>
      <c r="B963" s="14" t="s">
        <v>878</v>
      </c>
      <c r="C963" s="89">
        <f t="shared" si="993"/>
        <v>19</v>
      </c>
      <c r="D963" s="89"/>
      <c r="E963" s="29">
        <f t="shared" si="998"/>
        <v>26</v>
      </c>
      <c r="F963" s="29">
        <f t="shared" si="994"/>
        <v>28</v>
      </c>
      <c r="G963" s="29">
        <f t="shared" si="995"/>
        <v>30</v>
      </c>
      <c r="H963" s="29">
        <f t="shared" si="996"/>
        <v>31</v>
      </c>
      <c r="I963" s="29">
        <f t="shared" si="997"/>
        <v>33</v>
      </c>
    </row>
    <row r="964" spans="1:9" ht="15" hidden="1" customHeight="1" x14ac:dyDescent="0.2">
      <c r="A964" s="85">
        <v>16</v>
      </c>
      <c r="B964" s="131" t="s">
        <v>884</v>
      </c>
      <c r="C964" s="132">
        <f t="shared" si="993"/>
        <v>19</v>
      </c>
      <c r="D964" s="132"/>
      <c r="E964" s="49">
        <f t="shared" si="998"/>
        <v>26</v>
      </c>
      <c r="F964" s="49">
        <f t="shared" si="994"/>
        <v>28</v>
      </c>
      <c r="G964" s="49">
        <f t="shared" si="995"/>
        <v>30</v>
      </c>
      <c r="H964" s="49">
        <f t="shared" si="996"/>
        <v>31</v>
      </c>
      <c r="I964" s="49">
        <f t="shared" si="997"/>
        <v>33</v>
      </c>
    </row>
    <row r="965" spans="1:9" ht="15" hidden="1" customHeight="1" x14ac:dyDescent="0.2">
      <c r="A965" s="38">
        <v>17</v>
      </c>
      <c r="B965" s="11" t="s">
        <v>884</v>
      </c>
      <c r="C965" s="88">
        <f t="shared" si="993"/>
        <v>19</v>
      </c>
      <c r="D965" s="88"/>
      <c r="E965" s="27">
        <f t="shared" si="998"/>
        <v>26</v>
      </c>
      <c r="F965" s="27">
        <f t="shared" si="994"/>
        <v>28</v>
      </c>
      <c r="G965" s="27">
        <f t="shared" si="995"/>
        <v>30</v>
      </c>
      <c r="H965" s="27">
        <f t="shared" si="996"/>
        <v>31</v>
      </c>
      <c r="I965" s="27">
        <f t="shared" si="997"/>
        <v>33</v>
      </c>
    </row>
    <row r="966" spans="1:9" ht="15" hidden="1" customHeight="1" x14ac:dyDescent="0.2">
      <c r="A966" s="85">
        <v>17</v>
      </c>
      <c r="B966" s="14" t="s">
        <v>899</v>
      </c>
      <c r="C966" s="89">
        <f t="shared" si="993"/>
        <v>19</v>
      </c>
      <c r="D966" s="89"/>
      <c r="E966" s="29">
        <f t="shared" si="998"/>
        <v>26</v>
      </c>
      <c r="F966" s="29">
        <f t="shared" si="994"/>
        <v>28</v>
      </c>
      <c r="G966" s="29">
        <f t="shared" si="995"/>
        <v>30</v>
      </c>
      <c r="H966" s="29">
        <f t="shared" si="996"/>
        <v>31</v>
      </c>
      <c r="I966" s="29">
        <f t="shared" si="997"/>
        <v>33</v>
      </c>
    </row>
    <row r="967" spans="1:9" ht="15" hidden="1" customHeight="1" x14ac:dyDescent="0.2">
      <c r="A967" s="38">
        <v>18</v>
      </c>
      <c r="B967" s="11" t="s">
        <v>916</v>
      </c>
      <c r="C967" s="88">
        <f t="shared" si="993"/>
        <v>19</v>
      </c>
      <c r="D967" s="88"/>
      <c r="E967" s="27">
        <f t="shared" si="998"/>
        <v>26</v>
      </c>
      <c r="F967" s="27">
        <f t="shared" si="994"/>
        <v>28</v>
      </c>
      <c r="G967" s="27">
        <f t="shared" si="995"/>
        <v>30</v>
      </c>
      <c r="H967" s="27">
        <f t="shared" si="996"/>
        <v>31</v>
      </c>
      <c r="I967" s="27">
        <f t="shared" si="997"/>
        <v>33</v>
      </c>
    </row>
    <row r="968" spans="1:9" ht="15" hidden="1" customHeight="1" x14ac:dyDescent="0.2">
      <c r="A968" s="85">
        <v>18</v>
      </c>
      <c r="B968" s="14" t="s">
        <v>922</v>
      </c>
      <c r="C968" s="89">
        <f t="shared" si="993"/>
        <v>19</v>
      </c>
      <c r="D968" s="89"/>
      <c r="E968" s="29">
        <f t="shared" si="998"/>
        <v>26</v>
      </c>
      <c r="F968" s="29">
        <f t="shared" si="994"/>
        <v>28</v>
      </c>
      <c r="G968" s="29">
        <f t="shared" si="995"/>
        <v>30</v>
      </c>
      <c r="H968" s="29">
        <f t="shared" si="996"/>
        <v>31</v>
      </c>
      <c r="I968" s="29">
        <f t="shared" si="997"/>
        <v>33</v>
      </c>
    </row>
    <row r="969" spans="1:9" ht="15" hidden="1" customHeight="1" x14ac:dyDescent="0.2">
      <c r="A969" s="38">
        <v>20</v>
      </c>
      <c r="B969" s="11" t="s">
        <v>927</v>
      </c>
      <c r="C969" s="88">
        <f t="shared" si="993"/>
        <v>19</v>
      </c>
      <c r="D969" s="88"/>
      <c r="E969" s="27">
        <f t="shared" si="998"/>
        <v>26</v>
      </c>
      <c r="F969" s="27">
        <f t="shared" si="994"/>
        <v>28</v>
      </c>
      <c r="G969" s="27">
        <f t="shared" si="995"/>
        <v>30</v>
      </c>
      <c r="H969" s="27">
        <f t="shared" si="996"/>
        <v>31</v>
      </c>
      <c r="I969" s="27">
        <f t="shared" si="997"/>
        <v>33</v>
      </c>
    </row>
    <row r="970" spans="1:9" ht="15" hidden="1" customHeight="1" x14ac:dyDescent="0.2">
      <c r="A970" s="38">
        <v>21</v>
      </c>
      <c r="B970" s="11" t="s">
        <v>933</v>
      </c>
      <c r="C970" s="88">
        <f t="shared" si="993"/>
        <v>19</v>
      </c>
      <c r="D970" s="88"/>
      <c r="E970" s="27">
        <f t="shared" si="998"/>
        <v>26</v>
      </c>
      <c r="F970" s="27">
        <f t="shared" si="994"/>
        <v>28</v>
      </c>
      <c r="G970" s="27">
        <f t="shared" si="995"/>
        <v>30</v>
      </c>
      <c r="H970" s="27">
        <f t="shared" si="996"/>
        <v>31</v>
      </c>
      <c r="I970" s="27">
        <f t="shared" si="997"/>
        <v>33</v>
      </c>
    </row>
    <row r="971" spans="1:9" ht="15" hidden="1" customHeight="1" x14ac:dyDescent="0.2">
      <c r="A971" s="85">
        <v>22</v>
      </c>
      <c r="B971" s="14" t="s">
        <v>57</v>
      </c>
      <c r="C971" s="89"/>
      <c r="D971" s="89"/>
      <c r="E971" s="29"/>
      <c r="F971" s="29"/>
      <c r="G971" s="29"/>
      <c r="H971" s="29"/>
      <c r="I971" s="29"/>
    </row>
    <row r="972" spans="1:9" ht="15" hidden="1" customHeight="1" x14ac:dyDescent="0.2">
      <c r="A972" s="38">
        <v>23</v>
      </c>
      <c r="B972" s="11" t="s">
        <v>57</v>
      </c>
      <c r="C972" s="88"/>
      <c r="D972" s="88"/>
      <c r="E972" s="27"/>
      <c r="F972" s="27"/>
      <c r="G972" s="27"/>
      <c r="H972" s="27"/>
      <c r="I972" s="27"/>
    </row>
    <row r="973" spans="1:9" ht="15" hidden="1" customHeight="1" x14ac:dyDescent="0.2">
      <c r="A973" s="38">
        <v>24</v>
      </c>
      <c r="B973" s="11" t="s">
        <v>960</v>
      </c>
      <c r="C973" s="88">
        <f t="shared" ref="C973:C989" si="999">E973-7</f>
        <v>45</v>
      </c>
      <c r="D973" s="88"/>
      <c r="E973" s="27">
        <f t="shared" ref="E973:E978" si="1000">E970+26</f>
        <v>52</v>
      </c>
      <c r="F973" s="27">
        <f t="shared" ref="F973:F989" si="1001">D973+28</f>
        <v>28</v>
      </c>
      <c r="G973" s="27">
        <f t="shared" ref="G973:G989" si="1002">D973+30</f>
        <v>30</v>
      </c>
      <c r="H973" s="27">
        <f t="shared" ref="H973:H989" si="1003">D973+31</f>
        <v>31</v>
      </c>
      <c r="I973" s="27">
        <f t="shared" ref="I973:I989" si="1004">D973+33</f>
        <v>33</v>
      </c>
    </row>
    <row r="974" spans="1:9" ht="15" hidden="1" customHeight="1" x14ac:dyDescent="0.2">
      <c r="A974" s="85">
        <v>25</v>
      </c>
      <c r="B974" s="14" t="s">
        <v>967</v>
      </c>
      <c r="C974" s="89">
        <f t="shared" si="999"/>
        <v>19</v>
      </c>
      <c r="D974" s="89"/>
      <c r="E974" s="29">
        <f t="shared" si="1000"/>
        <v>26</v>
      </c>
      <c r="F974" s="29">
        <f t="shared" si="1001"/>
        <v>28</v>
      </c>
      <c r="G974" s="29">
        <f t="shared" si="1002"/>
        <v>30</v>
      </c>
      <c r="H974" s="29">
        <f t="shared" si="1003"/>
        <v>31</v>
      </c>
      <c r="I974" s="29">
        <f t="shared" si="1004"/>
        <v>33</v>
      </c>
    </row>
    <row r="975" spans="1:9" ht="15" hidden="1" customHeight="1" x14ac:dyDescent="0.2">
      <c r="A975" s="38">
        <v>26</v>
      </c>
      <c r="B975" s="11" t="s">
        <v>968</v>
      </c>
      <c r="C975" s="88">
        <f t="shared" si="999"/>
        <v>19</v>
      </c>
      <c r="D975" s="88"/>
      <c r="E975" s="27">
        <f t="shared" si="1000"/>
        <v>26</v>
      </c>
      <c r="F975" s="27">
        <f t="shared" si="1001"/>
        <v>28</v>
      </c>
      <c r="G975" s="27">
        <f t="shared" si="1002"/>
        <v>30</v>
      </c>
      <c r="H975" s="27">
        <f t="shared" si="1003"/>
        <v>31</v>
      </c>
      <c r="I975" s="27">
        <f t="shared" si="1004"/>
        <v>33</v>
      </c>
    </row>
    <row r="976" spans="1:9" ht="15" hidden="1" customHeight="1" x14ac:dyDescent="0.2">
      <c r="A976" s="38">
        <v>27</v>
      </c>
      <c r="B976" s="11" t="s">
        <v>998</v>
      </c>
      <c r="C976" s="88">
        <f t="shared" si="999"/>
        <v>71</v>
      </c>
      <c r="D976" s="88"/>
      <c r="E976" s="27">
        <f t="shared" si="1000"/>
        <v>78</v>
      </c>
      <c r="F976" s="27">
        <f t="shared" si="1001"/>
        <v>28</v>
      </c>
      <c r="G976" s="27">
        <f t="shared" si="1002"/>
        <v>30</v>
      </c>
      <c r="H976" s="27">
        <f t="shared" si="1003"/>
        <v>31</v>
      </c>
      <c r="I976" s="27">
        <f t="shared" si="1004"/>
        <v>33</v>
      </c>
    </row>
    <row r="977" spans="1:9" ht="15" hidden="1" customHeight="1" x14ac:dyDescent="0.2">
      <c r="A977" s="85">
        <v>27</v>
      </c>
      <c r="B977" s="14" t="s">
        <v>973</v>
      </c>
      <c r="C977" s="89">
        <f t="shared" si="999"/>
        <v>45</v>
      </c>
      <c r="D977" s="89"/>
      <c r="E977" s="29">
        <f t="shared" si="1000"/>
        <v>52</v>
      </c>
      <c r="F977" s="29">
        <f t="shared" si="1001"/>
        <v>28</v>
      </c>
      <c r="G977" s="29">
        <f t="shared" si="1002"/>
        <v>30</v>
      </c>
      <c r="H977" s="29">
        <f t="shared" si="1003"/>
        <v>31</v>
      </c>
      <c r="I977" s="29">
        <f t="shared" si="1004"/>
        <v>33</v>
      </c>
    </row>
    <row r="978" spans="1:9" ht="15" hidden="1" customHeight="1" x14ac:dyDescent="0.2">
      <c r="A978" s="85">
        <v>28</v>
      </c>
      <c r="B978" s="14" t="s">
        <v>7</v>
      </c>
      <c r="C978" s="132">
        <f t="shared" si="999"/>
        <v>45</v>
      </c>
      <c r="D978" s="132"/>
      <c r="E978" s="49">
        <f t="shared" si="1000"/>
        <v>52</v>
      </c>
      <c r="F978" s="49">
        <f t="shared" si="1001"/>
        <v>28</v>
      </c>
      <c r="G978" s="49">
        <f t="shared" si="1002"/>
        <v>30</v>
      </c>
      <c r="H978" s="49">
        <f t="shared" si="1003"/>
        <v>31</v>
      </c>
      <c r="I978" s="49">
        <f t="shared" si="1004"/>
        <v>33</v>
      </c>
    </row>
    <row r="979" spans="1:9" ht="15" hidden="1" customHeight="1" x14ac:dyDescent="0.2">
      <c r="A979" s="38">
        <v>29</v>
      </c>
      <c r="B979" s="11" t="s">
        <v>987</v>
      </c>
      <c r="C979" s="88">
        <f t="shared" si="999"/>
        <v>19</v>
      </c>
      <c r="D979" s="88"/>
      <c r="E979" s="27">
        <f t="shared" ref="E979:E989" si="1005">D979+26</f>
        <v>26</v>
      </c>
      <c r="F979" s="27">
        <f t="shared" si="1001"/>
        <v>28</v>
      </c>
      <c r="G979" s="27">
        <f t="shared" si="1002"/>
        <v>30</v>
      </c>
      <c r="H979" s="27">
        <f t="shared" si="1003"/>
        <v>31</v>
      </c>
      <c r="I979" s="27">
        <f t="shared" si="1004"/>
        <v>33</v>
      </c>
    </row>
    <row r="980" spans="1:9" ht="15" hidden="1" customHeight="1" x14ac:dyDescent="0.2">
      <c r="A980" s="38">
        <v>30</v>
      </c>
      <c r="B980" s="11" t="s">
        <v>992</v>
      </c>
      <c r="C980" s="88">
        <f t="shared" si="999"/>
        <v>19</v>
      </c>
      <c r="D980" s="88"/>
      <c r="E980" s="27">
        <f t="shared" si="1005"/>
        <v>26</v>
      </c>
      <c r="F980" s="27">
        <f t="shared" si="1001"/>
        <v>28</v>
      </c>
      <c r="G980" s="27">
        <f t="shared" si="1002"/>
        <v>30</v>
      </c>
      <c r="H980" s="27">
        <f t="shared" si="1003"/>
        <v>31</v>
      </c>
      <c r="I980" s="27">
        <f t="shared" si="1004"/>
        <v>33</v>
      </c>
    </row>
    <row r="981" spans="1:9" ht="15" hidden="1" customHeight="1" x14ac:dyDescent="0.2">
      <c r="A981" s="38">
        <v>31</v>
      </c>
      <c r="B981" s="11" t="s">
        <v>992</v>
      </c>
      <c r="C981" s="88">
        <f t="shared" si="999"/>
        <v>19</v>
      </c>
      <c r="D981" s="88"/>
      <c r="E981" s="27">
        <f t="shared" si="1005"/>
        <v>26</v>
      </c>
      <c r="F981" s="27">
        <f t="shared" si="1001"/>
        <v>28</v>
      </c>
      <c r="G981" s="27">
        <f t="shared" si="1002"/>
        <v>30</v>
      </c>
      <c r="H981" s="27">
        <f t="shared" si="1003"/>
        <v>31</v>
      </c>
      <c r="I981" s="27">
        <f t="shared" si="1004"/>
        <v>33</v>
      </c>
    </row>
    <row r="982" spans="1:9" ht="15" hidden="1" customHeight="1" x14ac:dyDescent="0.2">
      <c r="A982" s="38">
        <v>32</v>
      </c>
      <c r="B982" s="11" t="s">
        <v>993</v>
      </c>
      <c r="C982" s="99">
        <f t="shared" si="999"/>
        <v>19</v>
      </c>
      <c r="D982" s="99"/>
      <c r="E982" s="47">
        <f t="shared" si="1005"/>
        <v>26</v>
      </c>
      <c r="F982" s="47">
        <f t="shared" si="1001"/>
        <v>28</v>
      </c>
      <c r="G982" s="47">
        <f t="shared" si="1002"/>
        <v>30</v>
      </c>
      <c r="H982" s="47">
        <f t="shared" si="1003"/>
        <v>31</v>
      </c>
      <c r="I982" s="47">
        <f t="shared" si="1004"/>
        <v>33</v>
      </c>
    </row>
    <row r="983" spans="1:9" ht="15" hidden="1" customHeight="1" x14ac:dyDescent="0.2">
      <c r="A983" s="38">
        <v>33</v>
      </c>
      <c r="B983" s="11" t="s">
        <v>1005</v>
      </c>
      <c r="C983" s="88">
        <f t="shared" si="999"/>
        <v>19</v>
      </c>
      <c r="D983" s="88"/>
      <c r="E983" s="27">
        <f t="shared" si="1005"/>
        <v>26</v>
      </c>
      <c r="F983" s="27">
        <f t="shared" si="1001"/>
        <v>28</v>
      </c>
      <c r="G983" s="27">
        <f t="shared" si="1002"/>
        <v>30</v>
      </c>
      <c r="H983" s="27">
        <f t="shared" si="1003"/>
        <v>31</v>
      </c>
      <c r="I983" s="27">
        <f t="shared" si="1004"/>
        <v>33</v>
      </c>
    </row>
    <row r="984" spans="1:9" ht="15" hidden="1" customHeight="1" x14ac:dyDescent="0.2">
      <c r="A984" s="45">
        <v>34</v>
      </c>
      <c r="B984" s="11" t="s">
        <v>1022</v>
      </c>
      <c r="C984" s="99">
        <f t="shared" si="999"/>
        <v>19</v>
      </c>
      <c r="D984" s="99"/>
      <c r="E984" s="47">
        <f t="shared" si="1005"/>
        <v>26</v>
      </c>
      <c r="F984" s="47">
        <f t="shared" si="1001"/>
        <v>28</v>
      </c>
      <c r="G984" s="47">
        <f t="shared" si="1002"/>
        <v>30</v>
      </c>
      <c r="H984" s="47">
        <f t="shared" si="1003"/>
        <v>31</v>
      </c>
      <c r="I984" s="47">
        <f t="shared" si="1004"/>
        <v>33</v>
      </c>
    </row>
    <row r="985" spans="1:9" ht="15" hidden="1" customHeight="1" x14ac:dyDescent="0.2">
      <c r="A985" s="38">
        <v>35</v>
      </c>
      <c r="B985" s="33" t="s">
        <v>7</v>
      </c>
      <c r="C985" s="134">
        <f t="shared" si="999"/>
        <v>19</v>
      </c>
      <c r="D985" s="134"/>
      <c r="E985" s="51">
        <f t="shared" si="1005"/>
        <v>26</v>
      </c>
      <c r="F985" s="51">
        <f t="shared" si="1001"/>
        <v>28</v>
      </c>
      <c r="G985" s="51">
        <f t="shared" si="1002"/>
        <v>30</v>
      </c>
      <c r="H985" s="51">
        <f t="shared" si="1003"/>
        <v>31</v>
      </c>
      <c r="I985" s="51">
        <f t="shared" si="1004"/>
        <v>33</v>
      </c>
    </row>
    <row r="986" spans="1:9" ht="15" hidden="1" customHeight="1" x14ac:dyDescent="0.2">
      <c r="A986" s="38">
        <v>36</v>
      </c>
      <c r="B986" s="11" t="s">
        <v>1019</v>
      </c>
      <c r="C986" s="99">
        <f t="shared" si="999"/>
        <v>19</v>
      </c>
      <c r="D986" s="99"/>
      <c r="E986" s="47">
        <f t="shared" si="1005"/>
        <v>26</v>
      </c>
      <c r="F986" s="47">
        <f t="shared" si="1001"/>
        <v>28</v>
      </c>
      <c r="G986" s="47">
        <f t="shared" si="1002"/>
        <v>30</v>
      </c>
      <c r="H986" s="47">
        <f t="shared" si="1003"/>
        <v>31</v>
      </c>
      <c r="I986" s="47">
        <f t="shared" si="1004"/>
        <v>33</v>
      </c>
    </row>
    <row r="987" spans="1:9" ht="15" hidden="1" customHeight="1" x14ac:dyDescent="0.2">
      <c r="A987" s="85">
        <v>37</v>
      </c>
      <c r="B987" s="14" t="s">
        <v>7</v>
      </c>
      <c r="C987" s="132">
        <f t="shared" si="999"/>
        <v>19</v>
      </c>
      <c r="D987" s="132"/>
      <c r="E987" s="49">
        <f t="shared" si="1005"/>
        <v>26</v>
      </c>
      <c r="F987" s="49">
        <f t="shared" si="1001"/>
        <v>28</v>
      </c>
      <c r="G987" s="49">
        <f t="shared" si="1002"/>
        <v>30</v>
      </c>
      <c r="H987" s="49">
        <f t="shared" si="1003"/>
        <v>31</v>
      </c>
      <c r="I987" s="49">
        <f t="shared" si="1004"/>
        <v>33</v>
      </c>
    </row>
    <row r="988" spans="1:9" ht="15" hidden="1" customHeight="1" x14ac:dyDescent="0.2">
      <c r="A988" s="85">
        <v>38</v>
      </c>
      <c r="B988" s="14" t="s">
        <v>1045</v>
      </c>
      <c r="C988" s="96">
        <f t="shared" si="999"/>
        <v>19</v>
      </c>
      <c r="D988" s="96"/>
      <c r="E988" s="48">
        <f t="shared" si="1005"/>
        <v>26</v>
      </c>
      <c r="F988" s="48">
        <f t="shared" si="1001"/>
        <v>28</v>
      </c>
      <c r="G988" s="48">
        <f t="shared" si="1002"/>
        <v>30</v>
      </c>
      <c r="H988" s="48">
        <f t="shared" si="1003"/>
        <v>31</v>
      </c>
      <c r="I988" s="48">
        <f t="shared" si="1004"/>
        <v>33</v>
      </c>
    </row>
    <row r="989" spans="1:9" ht="15" hidden="1" customHeight="1" x14ac:dyDescent="0.2">
      <c r="A989" s="85">
        <v>38</v>
      </c>
      <c r="B989" s="14" t="s">
        <v>1023</v>
      </c>
      <c r="C989" s="96">
        <f t="shared" si="999"/>
        <v>19</v>
      </c>
      <c r="D989" s="96"/>
      <c r="E989" s="48">
        <f t="shared" si="1005"/>
        <v>26</v>
      </c>
      <c r="F989" s="48">
        <f t="shared" si="1001"/>
        <v>28</v>
      </c>
      <c r="G989" s="48">
        <f t="shared" si="1002"/>
        <v>30</v>
      </c>
      <c r="H989" s="48">
        <f t="shared" si="1003"/>
        <v>31</v>
      </c>
      <c r="I989" s="48">
        <f t="shared" si="1004"/>
        <v>33</v>
      </c>
    </row>
    <row r="990" spans="1:9" ht="15" hidden="1" customHeight="1" x14ac:dyDescent="0.2">
      <c r="A990" s="85">
        <v>39</v>
      </c>
      <c r="B990" s="14" t="s">
        <v>1052</v>
      </c>
      <c r="C990" s="96" t="e">
        <f>#REF!-7</f>
        <v>#REF!</v>
      </c>
      <c r="D990" s="96"/>
      <c r="E990" s="48" t="e">
        <f>#REF!+26</f>
        <v>#REF!</v>
      </c>
      <c r="F990" s="48" t="e">
        <f>#REF!+28</f>
        <v>#REF!</v>
      </c>
      <c r="G990" s="48" t="e">
        <f>#REF!+30</f>
        <v>#REF!</v>
      </c>
      <c r="H990" s="48" t="e">
        <f>#REF!+31</f>
        <v>#REF!</v>
      </c>
      <c r="I990" s="48" t="e">
        <f>#REF!+33</f>
        <v>#REF!</v>
      </c>
    </row>
    <row r="991" spans="1:9" ht="15" hidden="1" customHeight="1" x14ac:dyDescent="0.2">
      <c r="A991" s="85">
        <v>40</v>
      </c>
      <c r="B991" s="14" t="s">
        <v>1053</v>
      </c>
      <c r="C991" s="96">
        <f t="shared" ref="C991:C997" si="1006">E991-7</f>
        <v>19</v>
      </c>
      <c r="D991" s="96"/>
      <c r="E991" s="48">
        <f t="shared" ref="E991:E997" si="1007">D991+26</f>
        <v>26</v>
      </c>
      <c r="F991" s="48">
        <f t="shared" ref="F991:F997" si="1008">D991+28</f>
        <v>28</v>
      </c>
      <c r="G991" s="48">
        <f t="shared" ref="G991:G997" si="1009">D991+30</f>
        <v>30</v>
      </c>
      <c r="H991" s="48">
        <f t="shared" ref="H991:H997" si="1010">D991+31</f>
        <v>31</v>
      </c>
      <c r="I991" s="48">
        <f t="shared" ref="I991:I997" si="1011">D991+33</f>
        <v>33</v>
      </c>
    </row>
    <row r="992" spans="1:9" ht="15" hidden="1" customHeight="1" x14ac:dyDescent="0.2">
      <c r="A992" s="85">
        <v>42</v>
      </c>
      <c r="B992" s="14" t="s">
        <v>1065</v>
      </c>
      <c r="C992" s="96">
        <f t="shared" si="1006"/>
        <v>19</v>
      </c>
      <c r="D992" s="96"/>
      <c r="E992" s="48">
        <f t="shared" si="1007"/>
        <v>26</v>
      </c>
      <c r="F992" s="48">
        <f t="shared" si="1008"/>
        <v>28</v>
      </c>
      <c r="G992" s="48">
        <f t="shared" si="1009"/>
        <v>30</v>
      </c>
      <c r="H992" s="48">
        <f t="shared" si="1010"/>
        <v>31</v>
      </c>
      <c r="I992" s="48">
        <f t="shared" si="1011"/>
        <v>33</v>
      </c>
    </row>
    <row r="993" spans="1:9" ht="15" hidden="1" customHeight="1" x14ac:dyDescent="0.2">
      <c r="A993" s="38">
        <v>43</v>
      </c>
      <c r="B993" s="11" t="s">
        <v>1066</v>
      </c>
      <c r="C993" s="99">
        <f t="shared" si="1006"/>
        <v>19</v>
      </c>
      <c r="D993" s="99"/>
      <c r="E993" s="47">
        <f t="shared" si="1007"/>
        <v>26</v>
      </c>
      <c r="F993" s="47">
        <f t="shared" si="1008"/>
        <v>28</v>
      </c>
      <c r="G993" s="47">
        <f t="shared" si="1009"/>
        <v>30</v>
      </c>
      <c r="H993" s="47">
        <f t="shared" si="1010"/>
        <v>31</v>
      </c>
      <c r="I993" s="47">
        <f t="shared" si="1011"/>
        <v>33</v>
      </c>
    </row>
    <row r="994" spans="1:9" ht="15" hidden="1" customHeight="1" x14ac:dyDescent="0.2">
      <c r="A994" s="85">
        <v>43</v>
      </c>
      <c r="B994" s="14" t="s">
        <v>1073</v>
      </c>
      <c r="C994" s="96">
        <f t="shared" si="1006"/>
        <v>19</v>
      </c>
      <c r="D994" s="96"/>
      <c r="E994" s="48">
        <f t="shared" si="1007"/>
        <v>26</v>
      </c>
      <c r="F994" s="48">
        <f t="shared" si="1008"/>
        <v>28</v>
      </c>
      <c r="G994" s="48">
        <f t="shared" si="1009"/>
        <v>30</v>
      </c>
      <c r="H994" s="48">
        <f t="shared" si="1010"/>
        <v>31</v>
      </c>
      <c r="I994" s="48">
        <f t="shared" si="1011"/>
        <v>33</v>
      </c>
    </row>
    <row r="995" spans="1:9" ht="15" hidden="1" customHeight="1" x14ac:dyDescent="0.2">
      <c r="A995" s="38">
        <v>44</v>
      </c>
      <c r="B995" s="11" t="s">
        <v>1079</v>
      </c>
      <c r="C995" s="99">
        <f t="shared" si="1006"/>
        <v>19</v>
      </c>
      <c r="D995" s="99"/>
      <c r="E995" s="47">
        <f t="shared" si="1007"/>
        <v>26</v>
      </c>
      <c r="F995" s="47">
        <f t="shared" si="1008"/>
        <v>28</v>
      </c>
      <c r="G995" s="47">
        <f t="shared" si="1009"/>
        <v>30</v>
      </c>
      <c r="H995" s="47">
        <f t="shared" si="1010"/>
        <v>31</v>
      </c>
      <c r="I995" s="47">
        <f t="shared" si="1011"/>
        <v>33</v>
      </c>
    </row>
    <row r="996" spans="1:9" ht="15" hidden="1" customHeight="1" x14ac:dyDescent="0.2">
      <c r="A996" s="38">
        <v>45</v>
      </c>
      <c r="B996" s="11" t="s">
        <v>1087</v>
      </c>
      <c r="C996" s="99">
        <f t="shared" si="1006"/>
        <v>19</v>
      </c>
      <c r="D996" s="99"/>
      <c r="E996" s="47">
        <f t="shared" si="1007"/>
        <v>26</v>
      </c>
      <c r="F996" s="47">
        <f t="shared" si="1008"/>
        <v>28</v>
      </c>
      <c r="G996" s="47">
        <f t="shared" si="1009"/>
        <v>30</v>
      </c>
      <c r="H996" s="47">
        <f t="shared" si="1010"/>
        <v>31</v>
      </c>
      <c r="I996" s="47">
        <f t="shared" si="1011"/>
        <v>33</v>
      </c>
    </row>
    <row r="997" spans="1:9" ht="15" hidden="1" customHeight="1" x14ac:dyDescent="0.2">
      <c r="A997" s="38">
        <v>46</v>
      </c>
      <c r="B997" s="11" t="s">
        <v>1092</v>
      </c>
      <c r="C997" s="99">
        <f t="shared" si="1006"/>
        <v>19</v>
      </c>
      <c r="D997" s="99"/>
      <c r="E997" s="47">
        <f t="shared" si="1007"/>
        <v>26</v>
      </c>
      <c r="F997" s="47">
        <f t="shared" si="1008"/>
        <v>28</v>
      </c>
      <c r="G997" s="47">
        <f t="shared" si="1009"/>
        <v>30</v>
      </c>
      <c r="H997" s="47">
        <f t="shared" si="1010"/>
        <v>31</v>
      </c>
      <c r="I997" s="47">
        <f t="shared" si="1011"/>
        <v>33</v>
      </c>
    </row>
    <row r="998" spans="1:9" ht="15" hidden="1" customHeight="1" x14ac:dyDescent="0.2">
      <c r="A998" s="38">
        <v>47</v>
      </c>
      <c r="B998" s="11" t="s">
        <v>7</v>
      </c>
      <c r="C998" s="99"/>
      <c r="D998" s="99"/>
      <c r="E998" s="47"/>
      <c r="F998" s="47"/>
      <c r="G998" s="47"/>
      <c r="H998" s="47"/>
      <c r="I998" s="47"/>
    </row>
    <row r="999" spans="1:9" ht="15" hidden="1" customHeight="1" x14ac:dyDescent="0.2">
      <c r="A999" s="116">
        <v>48</v>
      </c>
      <c r="B999" s="137" t="s">
        <v>1107</v>
      </c>
      <c r="C999" s="138">
        <f t="shared" ref="C999:C1004" si="1012">E999-7</f>
        <v>18</v>
      </c>
      <c r="D999" s="138"/>
      <c r="E999" s="115">
        <f>D999+25</f>
        <v>25</v>
      </c>
      <c r="F999" s="115">
        <f t="shared" ref="F999:F1004" si="1013">D999+28</f>
        <v>28</v>
      </c>
      <c r="G999" s="115">
        <f>D999+30</f>
        <v>30</v>
      </c>
      <c r="H999" s="115">
        <f>D999+31</f>
        <v>31</v>
      </c>
      <c r="I999" s="115">
        <f t="shared" ref="I999:I1004" si="1014">D999+33</f>
        <v>33</v>
      </c>
    </row>
    <row r="1000" spans="1:9" ht="15" hidden="1" customHeight="1" x14ac:dyDescent="0.2">
      <c r="A1000" s="104">
        <v>49</v>
      </c>
      <c r="B1000" s="8" t="s">
        <v>1119</v>
      </c>
      <c r="C1000" s="105">
        <f t="shared" si="1012"/>
        <v>18</v>
      </c>
      <c r="D1000" s="105"/>
      <c r="E1000" s="106">
        <f>D1000+25</f>
        <v>25</v>
      </c>
      <c r="F1000" s="106">
        <f t="shared" si="1013"/>
        <v>28</v>
      </c>
      <c r="G1000" s="106">
        <f>D1000+30</f>
        <v>30</v>
      </c>
      <c r="H1000" s="106">
        <f>D1000+31</f>
        <v>31</v>
      </c>
      <c r="I1000" s="106">
        <f t="shared" si="1014"/>
        <v>33</v>
      </c>
    </row>
    <row r="1001" spans="1:9" ht="15" hidden="1" customHeight="1" x14ac:dyDescent="0.2">
      <c r="A1001" s="104">
        <v>50</v>
      </c>
      <c r="B1001" s="8" t="s">
        <v>1113</v>
      </c>
      <c r="C1001" s="105">
        <f t="shared" si="1012"/>
        <v>18</v>
      </c>
      <c r="D1001" s="105"/>
      <c r="E1001" s="106">
        <f>D1001+25</f>
        <v>25</v>
      </c>
      <c r="F1001" s="106">
        <f t="shared" si="1013"/>
        <v>28</v>
      </c>
      <c r="G1001" s="106">
        <f>D1001+30</f>
        <v>30</v>
      </c>
      <c r="H1001" s="106">
        <f>D1001+31</f>
        <v>31</v>
      </c>
      <c r="I1001" s="106">
        <f t="shared" si="1014"/>
        <v>33</v>
      </c>
    </row>
    <row r="1002" spans="1:9" ht="15" hidden="1" customHeight="1" x14ac:dyDescent="0.2">
      <c r="A1002" s="104">
        <v>51</v>
      </c>
      <c r="B1002" s="8" t="s">
        <v>1140</v>
      </c>
      <c r="C1002" s="105">
        <f t="shared" si="1012"/>
        <v>18</v>
      </c>
      <c r="D1002" s="105"/>
      <c r="E1002" s="106">
        <f>D1002+25</f>
        <v>25</v>
      </c>
      <c r="F1002" s="106">
        <f t="shared" si="1013"/>
        <v>28</v>
      </c>
      <c r="G1002" s="106">
        <f>D1002+30</f>
        <v>30</v>
      </c>
      <c r="H1002" s="106">
        <f>D1002+31</f>
        <v>31</v>
      </c>
      <c r="I1002" s="106">
        <f t="shared" si="1014"/>
        <v>33</v>
      </c>
    </row>
    <row r="1003" spans="1:9" ht="15" hidden="1" customHeight="1" x14ac:dyDescent="0.2">
      <c r="A1003" s="109">
        <v>52</v>
      </c>
      <c r="B1003" s="1" t="s">
        <v>1129</v>
      </c>
      <c r="C1003" s="111">
        <f t="shared" si="1012"/>
        <v>19</v>
      </c>
      <c r="D1003" s="111"/>
      <c r="E1003" s="110">
        <f>D1003+26</f>
        <v>26</v>
      </c>
      <c r="F1003" s="110">
        <f t="shared" si="1013"/>
        <v>28</v>
      </c>
      <c r="G1003" s="110">
        <f>D1003+30</f>
        <v>30</v>
      </c>
      <c r="H1003" s="110">
        <f>D1003+26</f>
        <v>26</v>
      </c>
      <c r="I1003" s="110">
        <f t="shared" si="1014"/>
        <v>33</v>
      </c>
    </row>
    <row r="1004" spans="1:9" ht="15" hidden="1" customHeight="1" x14ac:dyDescent="0.2">
      <c r="A1004" s="109">
        <v>1</v>
      </c>
      <c r="B1004" s="1" t="s">
        <v>1146</v>
      </c>
      <c r="C1004" s="111">
        <f t="shared" si="1012"/>
        <v>28</v>
      </c>
      <c r="D1004" s="111"/>
      <c r="E1004" s="110">
        <f>D1004+35</f>
        <v>35</v>
      </c>
      <c r="F1004" s="110">
        <f t="shared" si="1013"/>
        <v>28</v>
      </c>
      <c r="G1004" s="110">
        <f>D1004+43</f>
        <v>43</v>
      </c>
      <c r="H1004" s="110">
        <f>D1004+26</f>
        <v>26</v>
      </c>
      <c r="I1004" s="110">
        <f t="shared" si="1014"/>
        <v>33</v>
      </c>
    </row>
    <row r="1005" spans="1:9" ht="15" hidden="1" customHeight="1" x14ac:dyDescent="0.2">
      <c r="A1005" s="109">
        <v>2</v>
      </c>
      <c r="B1005" s="1" t="s">
        <v>7</v>
      </c>
      <c r="C1005" s="111"/>
      <c r="D1005" s="111"/>
      <c r="E1005" s="110"/>
      <c r="F1005" s="110"/>
      <c r="G1005" s="110"/>
      <c r="H1005" s="110"/>
      <c r="I1005" s="110"/>
    </row>
    <row r="1006" spans="1:9" ht="15" hidden="1" customHeight="1" x14ac:dyDescent="0.2">
      <c r="A1006" s="109">
        <v>3</v>
      </c>
      <c r="B1006" s="1" t="s">
        <v>1147</v>
      </c>
      <c r="C1006" s="111">
        <f>E1006-7</f>
        <v>28</v>
      </c>
      <c r="D1006" s="111"/>
      <c r="E1006" s="110">
        <f>D1006+35</f>
        <v>35</v>
      </c>
      <c r="F1006" s="110">
        <f>D1006+28</f>
        <v>28</v>
      </c>
      <c r="G1006" s="110">
        <f>D1006+39</f>
        <v>39</v>
      </c>
      <c r="H1006" s="110">
        <f>D1006+26</f>
        <v>26</v>
      </c>
      <c r="I1006" s="110">
        <f>D1006+33</f>
        <v>33</v>
      </c>
    </row>
    <row r="1007" spans="1:9" ht="15" hidden="1" customHeight="1" x14ac:dyDescent="0.2">
      <c r="A1007" s="109">
        <v>4</v>
      </c>
      <c r="B1007" s="1" t="s">
        <v>1154</v>
      </c>
      <c r="C1007" s="111">
        <f>E1007-7</f>
        <v>28</v>
      </c>
      <c r="D1007" s="111"/>
      <c r="E1007" s="110">
        <f>D1007+35</f>
        <v>35</v>
      </c>
      <c r="F1007" s="110">
        <f>D1007+28</f>
        <v>28</v>
      </c>
      <c r="G1007" s="110">
        <f>D1007+39</f>
        <v>39</v>
      </c>
      <c r="H1007" s="110">
        <f>D1007+26</f>
        <v>26</v>
      </c>
      <c r="I1007" s="110">
        <f>D1007+33</f>
        <v>33</v>
      </c>
    </row>
    <row r="1008" spans="1:9" ht="15" hidden="1" customHeight="1" x14ac:dyDescent="0.2">
      <c r="A1008" s="109">
        <v>5</v>
      </c>
      <c r="B1008" s="1" t="s">
        <v>7</v>
      </c>
      <c r="C1008" s="111"/>
      <c r="D1008" s="111"/>
      <c r="E1008" s="110"/>
      <c r="F1008" s="110"/>
      <c r="G1008" s="110"/>
      <c r="H1008" s="110"/>
      <c r="I1008" s="110"/>
    </row>
    <row r="1009" spans="1:9" ht="15" hidden="1" customHeight="1" x14ac:dyDescent="0.2">
      <c r="A1009" s="109">
        <v>6</v>
      </c>
      <c r="B1009" s="1" t="s">
        <v>1167</v>
      </c>
      <c r="C1009" s="111">
        <f t="shared" ref="C1009:C1040" si="1015">E1009-7</f>
        <v>28</v>
      </c>
      <c r="D1009" s="111"/>
      <c r="E1009" s="110">
        <f t="shared" ref="E1009:E1050" si="1016">D1009+35</f>
        <v>35</v>
      </c>
      <c r="F1009" s="110">
        <f t="shared" ref="F1009:F1050" si="1017">D1009+28</f>
        <v>28</v>
      </c>
      <c r="G1009" s="110">
        <f t="shared" ref="G1009:G1050" si="1018">D1009+39</f>
        <v>39</v>
      </c>
      <c r="H1009" s="110">
        <f t="shared" ref="H1009:H1056" si="1019">D1009+26</f>
        <v>26</v>
      </c>
      <c r="I1009" s="110">
        <f t="shared" ref="I1009:I1050" si="1020">D1009+33</f>
        <v>33</v>
      </c>
    </row>
    <row r="1010" spans="1:9" ht="15" hidden="1" customHeight="1" x14ac:dyDescent="0.2">
      <c r="A1010" s="109">
        <v>6</v>
      </c>
      <c r="B1010" s="1" t="s">
        <v>1162</v>
      </c>
      <c r="C1010" s="111">
        <f t="shared" si="1015"/>
        <v>28</v>
      </c>
      <c r="D1010" s="111"/>
      <c r="E1010" s="110">
        <f t="shared" si="1016"/>
        <v>35</v>
      </c>
      <c r="F1010" s="110">
        <f t="shared" si="1017"/>
        <v>28</v>
      </c>
      <c r="G1010" s="110">
        <f t="shared" si="1018"/>
        <v>39</v>
      </c>
      <c r="H1010" s="110">
        <f t="shared" si="1019"/>
        <v>26</v>
      </c>
      <c r="I1010" s="110">
        <f t="shared" si="1020"/>
        <v>33</v>
      </c>
    </row>
    <row r="1011" spans="1:9" ht="15" hidden="1" customHeight="1" x14ac:dyDescent="0.2">
      <c r="A1011" s="109">
        <v>7</v>
      </c>
      <c r="B1011" s="1" t="s">
        <v>1184</v>
      </c>
      <c r="C1011" s="111">
        <f t="shared" si="1015"/>
        <v>28</v>
      </c>
      <c r="D1011" s="111"/>
      <c r="E1011" s="110">
        <f t="shared" si="1016"/>
        <v>35</v>
      </c>
      <c r="F1011" s="110">
        <f t="shared" si="1017"/>
        <v>28</v>
      </c>
      <c r="G1011" s="110">
        <f t="shared" si="1018"/>
        <v>39</v>
      </c>
      <c r="H1011" s="110">
        <f t="shared" si="1019"/>
        <v>26</v>
      </c>
      <c r="I1011" s="110">
        <f t="shared" si="1020"/>
        <v>33</v>
      </c>
    </row>
    <row r="1012" spans="1:9" ht="15" hidden="1" customHeight="1" x14ac:dyDescent="0.2">
      <c r="A1012" s="109">
        <v>8</v>
      </c>
      <c r="B1012" s="1" t="s">
        <v>1190</v>
      </c>
      <c r="C1012" s="111">
        <f t="shared" si="1015"/>
        <v>28</v>
      </c>
      <c r="D1012" s="111"/>
      <c r="E1012" s="110">
        <f t="shared" si="1016"/>
        <v>35</v>
      </c>
      <c r="F1012" s="110">
        <f t="shared" si="1017"/>
        <v>28</v>
      </c>
      <c r="G1012" s="110">
        <f t="shared" si="1018"/>
        <v>39</v>
      </c>
      <c r="H1012" s="110">
        <f t="shared" si="1019"/>
        <v>26</v>
      </c>
      <c r="I1012" s="110">
        <f t="shared" si="1020"/>
        <v>33</v>
      </c>
    </row>
    <row r="1013" spans="1:9" ht="15" hidden="1" customHeight="1" x14ac:dyDescent="0.2">
      <c r="A1013" s="109">
        <v>9</v>
      </c>
      <c r="B1013" s="1" t="s">
        <v>1199</v>
      </c>
      <c r="C1013" s="111">
        <f t="shared" si="1015"/>
        <v>28</v>
      </c>
      <c r="D1013" s="111"/>
      <c r="E1013" s="110">
        <f t="shared" si="1016"/>
        <v>35</v>
      </c>
      <c r="F1013" s="110">
        <f t="shared" si="1017"/>
        <v>28</v>
      </c>
      <c r="G1013" s="110">
        <f t="shared" si="1018"/>
        <v>39</v>
      </c>
      <c r="H1013" s="110">
        <f t="shared" si="1019"/>
        <v>26</v>
      </c>
      <c r="I1013" s="110">
        <f t="shared" si="1020"/>
        <v>33</v>
      </c>
    </row>
    <row r="1014" spans="1:9" ht="15" hidden="1" customHeight="1" x14ac:dyDescent="0.2">
      <c r="A1014" s="109">
        <v>10</v>
      </c>
      <c r="B1014" s="1" t="s">
        <v>1208</v>
      </c>
      <c r="C1014" s="111">
        <f t="shared" si="1015"/>
        <v>28</v>
      </c>
      <c r="D1014" s="111"/>
      <c r="E1014" s="110">
        <f t="shared" si="1016"/>
        <v>35</v>
      </c>
      <c r="F1014" s="110">
        <f t="shared" si="1017"/>
        <v>28</v>
      </c>
      <c r="G1014" s="110">
        <f t="shared" si="1018"/>
        <v>39</v>
      </c>
      <c r="H1014" s="110">
        <f t="shared" si="1019"/>
        <v>26</v>
      </c>
      <c r="I1014" s="110">
        <f t="shared" si="1020"/>
        <v>33</v>
      </c>
    </row>
    <row r="1015" spans="1:9" ht="15" hidden="1" customHeight="1" x14ac:dyDescent="0.2">
      <c r="A1015" s="109">
        <v>11</v>
      </c>
      <c r="B1015" s="1" t="s">
        <v>1216</v>
      </c>
      <c r="C1015" s="111">
        <f t="shared" si="1015"/>
        <v>28</v>
      </c>
      <c r="D1015" s="111"/>
      <c r="E1015" s="110">
        <f t="shared" si="1016"/>
        <v>35</v>
      </c>
      <c r="F1015" s="110">
        <f t="shared" si="1017"/>
        <v>28</v>
      </c>
      <c r="G1015" s="110">
        <f t="shared" si="1018"/>
        <v>39</v>
      </c>
      <c r="H1015" s="110">
        <f t="shared" si="1019"/>
        <v>26</v>
      </c>
      <c r="I1015" s="110">
        <f t="shared" si="1020"/>
        <v>33</v>
      </c>
    </row>
    <row r="1016" spans="1:9" ht="15" hidden="1" customHeight="1" x14ac:dyDescent="0.2">
      <c r="A1016" s="109">
        <v>12</v>
      </c>
      <c r="B1016" s="1" t="s">
        <v>7</v>
      </c>
      <c r="C1016" s="147">
        <f t="shared" si="1015"/>
        <v>28</v>
      </c>
      <c r="D1016" s="147"/>
      <c r="E1016" s="148">
        <f t="shared" si="1016"/>
        <v>35</v>
      </c>
      <c r="F1016" s="148">
        <f t="shared" si="1017"/>
        <v>28</v>
      </c>
      <c r="G1016" s="148">
        <f t="shared" si="1018"/>
        <v>39</v>
      </c>
      <c r="H1016" s="148">
        <f t="shared" si="1019"/>
        <v>26</v>
      </c>
      <c r="I1016" s="148">
        <f t="shared" si="1020"/>
        <v>33</v>
      </c>
    </row>
    <row r="1017" spans="1:9" ht="15" hidden="1" customHeight="1" x14ac:dyDescent="0.2">
      <c r="A1017" s="109">
        <v>13</v>
      </c>
      <c r="B1017" s="1" t="s">
        <v>7</v>
      </c>
      <c r="C1017" s="147">
        <f t="shared" si="1015"/>
        <v>28</v>
      </c>
      <c r="D1017" s="147"/>
      <c r="E1017" s="148">
        <f t="shared" si="1016"/>
        <v>35</v>
      </c>
      <c r="F1017" s="148">
        <f t="shared" si="1017"/>
        <v>28</v>
      </c>
      <c r="G1017" s="148">
        <f t="shared" si="1018"/>
        <v>39</v>
      </c>
      <c r="H1017" s="148">
        <f t="shared" si="1019"/>
        <v>26</v>
      </c>
      <c r="I1017" s="148">
        <f t="shared" si="1020"/>
        <v>33</v>
      </c>
    </row>
    <row r="1018" spans="1:9" hidden="1" x14ac:dyDescent="0.2">
      <c r="A1018" s="109">
        <v>14</v>
      </c>
      <c r="B1018" s="1" t="s">
        <v>1243</v>
      </c>
      <c r="C1018" s="142">
        <f t="shared" si="1015"/>
        <v>28</v>
      </c>
      <c r="D1018" s="142"/>
      <c r="E1018" s="143">
        <f t="shared" si="1016"/>
        <v>35</v>
      </c>
      <c r="F1018" s="143">
        <f t="shared" si="1017"/>
        <v>28</v>
      </c>
      <c r="G1018" s="143">
        <f t="shared" si="1018"/>
        <v>39</v>
      </c>
      <c r="H1018" s="143">
        <f t="shared" si="1019"/>
        <v>26</v>
      </c>
      <c r="I1018" s="143">
        <f t="shared" si="1020"/>
        <v>33</v>
      </c>
    </row>
    <row r="1019" spans="1:9" hidden="1" x14ac:dyDescent="0.2">
      <c r="A1019" s="109">
        <v>15</v>
      </c>
      <c r="B1019" s="1" t="s">
        <v>1249</v>
      </c>
      <c r="C1019" s="142">
        <f t="shared" si="1015"/>
        <v>28</v>
      </c>
      <c r="D1019" s="142"/>
      <c r="E1019" s="143">
        <f t="shared" si="1016"/>
        <v>35</v>
      </c>
      <c r="F1019" s="143">
        <f t="shared" si="1017"/>
        <v>28</v>
      </c>
      <c r="G1019" s="143">
        <f t="shared" si="1018"/>
        <v>39</v>
      </c>
      <c r="H1019" s="143">
        <f t="shared" si="1019"/>
        <v>26</v>
      </c>
      <c r="I1019" s="143">
        <f t="shared" si="1020"/>
        <v>33</v>
      </c>
    </row>
    <row r="1020" spans="1:9" hidden="1" x14ac:dyDescent="0.2">
      <c r="A1020" s="109">
        <v>16</v>
      </c>
      <c r="B1020" s="1" t="s">
        <v>1258</v>
      </c>
      <c r="C1020" s="142">
        <f t="shared" si="1015"/>
        <v>28</v>
      </c>
      <c r="D1020" s="142"/>
      <c r="E1020" s="143">
        <f t="shared" si="1016"/>
        <v>35</v>
      </c>
      <c r="F1020" s="143">
        <f t="shared" si="1017"/>
        <v>28</v>
      </c>
      <c r="G1020" s="143">
        <f t="shared" si="1018"/>
        <v>39</v>
      </c>
      <c r="H1020" s="143">
        <f t="shared" si="1019"/>
        <v>26</v>
      </c>
      <c r="I1020" s="143">
        <f t="shared" si="1020"/>
        <v>33</v>
      </c>
    </row>
    <row r="1021" spans="1:9" hidden="1" x14ac:dyDescent="0.2">
      <c r="A1021" s="109">
        <v>17</v>
      </c>
      <c r="B1021" s="1" t="s">
        <v>1277</v>
      </c>
      <c r="C1021" s="142">
        <f t="shared" si="1015"/>
        <v>28</v>
      </c>
      <c r="D1021" s="142"/>
      <c r="E1021" s="143">
        <f t="shared" si="1016"/>
        <v>35</v>
      </c>
      <c r="F1021" s="143">
        <f t="shared" si="1017"/>
        <v>28</v>
      </c>
      <c r="G1021" s="143">
        <f t="shared" si="1018"/>
        <v>39</v>
      </c>
      <c r="H1021" s="143">
        <f t="shared" si="1019"/>
        <v>26</v>
      </c>
      <c r="I1021" s="143">
        <f t="shared" si="1020"/>
        <v>33</v>
      </c>
    </row>
    <row r="1022" spans="1:9" hidden="1" x14ac:dyDescent="0.2">
      <c r="A1022" s="109">
        <v>18</v>
      </c>
      <c r="B1022" s="1" t="s">
        <v>1278</v>
      </c>
      <c r="C1022" s="142">
        <f t="shared" si="1015"/>
        <v>28</v>
      </c>
      <c r="D1022" s="142"/>
      <c r="E1022" s="143">
        <f t="shared" si="1016"/>
        <v>35</v>
      </c>
      <c r="F1022" s="143">
        <f t="shared" si="1017"/>
        <v>28</v>
      </c>
      <c r="G1022" s="143">
        <f t="shared" si="1018"/>
        <v>39</v>
      </c>
      <c r="H1022" s="143">
        <f t="shared" si="1019"/>
        <v>26</v>
      </c>
      <c r="I1022" s="143">
        <f t="shared" si="1020"/>
        <v>33</v>
      </c>
    </row>
    <row r="1023" spans="1:9" hidden="1" x14ac:dyDescent="0.2">
      <c r="A1023" s="109">
        <v>19</v>
      </c>
      <c r="B1023" s="1" t="s">
        <v>1286</v>
      </c>
      <c r="C1023" s="142">
        <f t="shared" si="1015"/>
        <v>28</v>
      </c>
      <c r="D1023" s="142"/>
      <c r="E1023" s="143">
        <f t="shared" si="1016"/>
        <v>35</v>
      </c>
      <c r="F1023" s="143">
        <f t="shared" si="1017"/>
        <v>28</v>
      </c>
      <c r="G1023" s="143">
        <f t="shared" si="1018"/>
        <v>39</v>
      </c>
      <c r="H1023" s="143">
        <f t="shared" si="1019"/>
        <v>26</v>
      </c>
      <c r="I1023" s="143">
        <f t="shared" si="1020"/>
        <v>33</v>
      </c>
    </row>
    <row r="1024" spans="1:9" hidden="1" x14ac:dyDescent="0.2">
      <c r="A1024" s="109">
        <v>20</v>
      </c>
      <c r="B1024" s="1" t="s">
        <v>1295</v>
      </c>
      <c r="C1024" s="142">
        <f t="shared" si="1015"/>
        <v>28</v>
      </c>
      <c r="D1024" s="142"/>
      <c r="E1024" s="143">
        <f t="shared" si="1016"/>
        <v>35</v>
      </c>
      <c r="F1024" s="143">
        <f t="shared" si="1017"/>
        <v>28</v>
      </c>
      <c r="G1024" s="143">
        <f t="shared" si="1018"/>
        <v>39</v>
      </c>
      <c r="H1024" s="143">
        <f t="shared" si="1019"/>
        <v>26</v>
      </c>
      <c r="I1024" s="143">
        <f t="shared" si="1020"/>
        <v>33</v>
      </c>
    </row>
    <row r="1025" spans="1:9" hidden="1" x14ac:dyDescent="0.2">
      <c r="A1025" s="109">
        <v>21</v>
      </c>
      <c r="B1025" s="1" t="s">
        <v>1303</v>
      </c>
      <c r="C1025" s="142">
        <f t="shared" si="1015"/>
        <v>28</v>
      </c>
      <c r="D1025" s="142"/>
      <c r="E1025" s="143">
        <f t="shared" si="1016"/>
        <v>35</v>
      </c>
      <c r="F1025" s="143">
        <f t="shared" si="1017"/>
        <v>28</v>
      </c>
      <c r="G1025" s="143">
        <f t="shared" si="1018"/>
        <v>39</v>
      </c>
      <c r="H1025" s="143">
        <f t="shared" si="1019"/>
        <v>26</v>
      </c>
      <c r="I1025" s="143">
        <f t="shared" si="1020"/>
        <v>33</v>
      </c>
    </row>
    <row r="1026" spans="1:9" hidden="1" x14ac:dyDescent="0.2">
      <c r="A1026" s="109">
        <v>22</v>
      </c>
      <c r="B1026" s="1" t="s">
        <v>1312</v>
      </c>
      <c r="C1026" s="142">
        <f t="shared" si="1015"/>
        <v>28</v>
      </c>
      <c r="D1026" s="142"/>
      <c r="E1026" s="143">
        <f t="shared" si="1016"/>
        <v>35</v>
      </c>
      <c r="F1026" s="143">
        <f t="shared" si="1017"/>
        <v>28</v>
      </c>
      <c r="G1026" s="143">
        <f t="shared" si="1018"/>
        <v>39</v>
      </c>
      <c r="H1026" s="143">
        <f t="shared" si="1019"/>
        <v>26</v>
      </c>
      <c r="I1026" s="143">
        <f t="shared" si="1020"/>
        <v>33</v>
      </c>
    </row>
    <row r="1027" spans="1:9" hidden="1" x14ac:dyDescent="0.2">
      <c r="A1027" s="109">
        <v>23</v>
      </c>
      <c r="B1027" s="1" t="s">
        <v>1320</v>
      </c>
      <c r="C1027" s="142">
        <f t="shared" si="1015"/>
        <v>28</v>
      </c>
      <c r="D1027" s="142"/>
      <c r="E1027" s="143">
        <f t="shared" si="1016"/>
        <v>35</v>
      </c>
      <c r="F1027" s="143">
        <f t="shared" si="1017"/>
        <v>28</v>
      </c>
      <c r="G1027" s="143">
        <f t="shared" si="1018"/>
        <v>39</v>
      </c>
      <c r="H1027" s="143">
        <f t="shared" si="1019"/>
        <v>26</v>
      </c>
      <c r="I1027" s="143">
        <f t="shared" si="1020"/>
        <v>33</v>
      </c>
    </row>
    <row r="1028" spans="1:9" hidden="1" x14ac:dyDescent="0.2">
      <c r="A1028" s="109">
        <v>24</v>
      </c>
      <c r="B1028" s="1" t="s">
        <v>1335</v>
      </c>
      <c r="C1028" s="142">
        <f t="shared" si="1015"/>
        <v>28</v>
      </c>
      <c r="D1028" s="142"/>
      <c r="E1028" s="143">
        <f t="shared" si="1016"/>
        <v>35</v>
      </c>
      <c r="F1028" s="143">
        <f t="shared" si="1017"/>
        <v>28</v>
      </c>
      <c r="G1028" s="143">
        <f t="shared" si="1018"/>
        <v>39</v>
      </c>
      <c r="H1028" s="143">
        <f t="shared" si="1019"/>
        <v>26</v>
      </c>
      <c r="I1028" s="143">
        <f t="shared" si="1020"/>
        <v>33</v>
      </c>
    </row>
    <row r="1029" spans="1:9" hidden="1" x14ac:dyDescent="0.2">
      <c r="A1029" s="109">
        <v>25</v>
      </c>
      <c r="B1029" s="1" t="s">
        <v>1336</v>
      </c>
      <c r="C1029" s="142">
        <f t="shared" si="1015"/>
        <v>28</v>
      </c>
      <c r="D1029" s="142"/>
      <c r="E1029" s="143">
        <f t="shared" si="1016"/>
        <v>35</v>
      </c>
      <c r="F1029" s="143">
        <f t="shared" si="1017"/>
        <v>28</v>
      </c>
      <c r="G1029" s="143">
        <f t="shared" si="1018"/>
        <v>39</v>
      </c>
      <c r="H1029" s="143">
        <f t="shared" si="1019"/>
        <v>26</v>
      </c>
      <c r="I1029" s="143">
        <f t="shared" si="1020"/>
        <v>33</v>
      </c>
    </row>
    <row r="1030" spans="1:9" hidden="1" x14ac:dyDescent="0.2">
      <c r="A1030" s="109">
        <v>26</v>
      </c>
      <c r="B1030" s="1" t="s">
        <v>1337</v>
      </c>
      <c r="C1030" s="142">
        <f t="shared" si="1015"/>
        <v>28</v>
      </c>
      <c r="D1030" s="142"/>
      <c r="E1030" s="143">
        <f t="shared" si="1016"/>
        <v>35</v>
      </c>
      <c r="F1030" s="143">
        <f t="shared" si="1017"/>
        <v>28</v>
      </c>
      <c r="G1030" s="143">
        <f t="shared" si="1018"/>
        <v>39</v>
      </c>
      <c r="H1030" s="143">
        <f t="shared" si="1019"/>
        <v>26</v>
      </c>
      <c r="I1030" s="143">
        <f t="shared" si="1020"/>
        <v>33</v>
      </c>
    </row>
    <row r="1031" spans="1:9" hidden="1" x14ac:dyDescent="0.2">
      <c r="A1031" s="109">
        <v>27</v>
      </c>
      <c r="B1031" s="1" t="s">
        <v>1352</v>
      </c>
      <c r="C1031" s="142">
        <f t="shared" si="1015"/>
        <v>28</v>
      </c>
      <c r="D1031" s="142"/>
      <c r="E1031" s="143">
        <f t="shared" si="1016"/>
        <v>35</v>
      </c>
      <c r="F1031" s="143">
        <f t="shared" si="1017"/>
        <v>28</v>
      </c>
      <c r="G1031" s="143">
        <f t="shared" si="1018"/>
        <v>39</v>
      </c>
      <c r="H1031" s="143">
        <f t="shared" si="1019"/>
        <v>26</v>
      </c>
      <c r="I1031" s="143">
        <f t="shared" si="1020"/>
        <v>33</v>
      </c>
    </row>
    <row r="1032" spans="1:9" hidden="1" x14ac:dyDescent="0.2">
      <c r="A1032" s="109">
        <v>28</v>
      </c>
      <c r="B1032" s="1" t="s">
        <v>1359</v>
      </c>
      <c r="C1032" s="142">
        <f t="shared" si="1015"/>
        <v>28</v>
      </c>
      <c r="D1032" s="142"/>
      <c r="E1032" s="143">
        <f t="shared" si="1016"/>
        <v>35</v>
      </c>
      <c r="F1032" s="143">
        <f t="shared" si="1017"/>
        <v>28</v>
      </c>
      <c r="G1032" s="143">
        <f t="shared" si="1018"/>
        <v>39</v>
      </c>
      <c r="H1032" s="143">
        <f t="shared" si="1019"/>
        <v>26</v>
      </c>
      <c r="I1032" s="143">
        <f t="shared" si="1020"/>
        <v>33</v>
      </c>
    </row>
    <row r="1033" spans="1:9" hidden="1" x14ac:dyDescent="0.2">
      <c r="A1033" s="109">
        <v>29</v>
      </c>
      <c r="B1033" s="1" t="s">
        <v>1368</v>
      </c>
      <c r="C1033" s="142">
        <f t="shared" si="1015"/>
        <v>28</v>
      </c>
      <c r="D1033" s="142"/>
      <c r="E1033" s="143">
        <f t="shared" si="1016"/>
        <v>35</v>
      </c>
      <c r="F1033" s="143">
        <f t="shared" si="1017"/>
        <v>28</v>
      </c>
      <c r="G1033" s="143">
        <f t="shared" si="1018"/>
        <v>39</v>
      </c>
      <c r="H1033" s="143">
        <f t="shared" si="1019"/>
        <v>26</v>
      </c>
      <c r="I1033" s="143">
        <f t="shared" si="1020"/>
        <v>33</v>
      </c>
    </row>
    <row r="1034" spans="1:9" hidden="1" x14ac:dyDescent="0.2">
      <c r="A1034" s="109">
        <v>30</v>
      </c>
      <c r="B1034" s="1" t="s">
        <v>1380</v>
      </c>
      <c r="C1034" s="142">
        <f t="shared" si="1015"/>
        <v>28</v>
      </c>
      <c r="D1034" s="142"/>
      <c r="E1034" s="143">
        <f t="shared" si="1016"/>
        <v>35</v>
      </c>
      <c r="F1034" s="143">
        <f t="shared" si="1017"/>
        <v>28</v>
      </c>
      <c r="G1034" s="143">
        <f t="shared" si="1018"/>
        <v>39</v>
      </c>
      <c r="H1034" s="143">
        <f t="shared" si="1019"/>
        <v>26</v>
      </c>
      <c r="I1034" s="143">
        <f t="shared" si="1020"/>
        <v>33</v>
      </c>
    </row>
    <row r="1035" spans="1:9" hidden="1" x14ac:dyDescent="0.2">
      <c r="A1035" s="109">
        <v>31</v>
      </c>
      <c r="B1035" s="1" t="s">
        <v>7</v>
      </c>
      <c r="C1035" s="147">
        <f t="shared" si="1015"/>
        <v>28</v>
      </c>
      <c r="D1035" s="147"/>
      <c r="E1035" s="148">
        <f t="shared" si="1016"/>
        <v>35</v>
      </c>
      <c r="F1035" s="148">
        <f t="shared" si="1017"/>
        <v>28</v>
      </c>
      <c r="G1035" s="148">
        <f t="shared" si="1018"/>
        <v>39</v>
      </c>
      <c r="H1035" s="148">
        <f t="shared" si="1019"/>
        <v>26</v>
      </c>
      <c r="I1035" s="148">
        <f t="shared" si="1020"/>
        <v>33</v>
      </c>
    </row>
    <row r="1036" spans="1:9" hidden="1" x14ac:dyDescent="0.2">
      <c r="A1036" s="109">
        <v>32</v>
      </c>
      <c r="B1036" s="1" t="s">
        <v>1397</v>
      </c>
      <c r="C1036" s="142">
        <f t="shared" si="1015"/>
        <v>28</v>
      </c>
      <c r="D1036" s="142"/>
      <c r="E1036" s="143">
        <f t="shared" si="1016"/>
        <v>35</v>
      </c>
      <c r="F1036" s="143">
        <f t="shared" si="1017"/>
        <v>28</v>
      </c>
      <c r="G1036" s="143">
        <f t="shared" si="1018"/>
        <v>39</v>
      </c>
      <c r="H1036" s="143">
        <f t="shared" si="1019"/>
        <v>26</v>
      </c>
      <c r="I1036" s="143">
        <f t="shared" si="1020"/>
        <v>33</v>
      </c>
    </row>
    <row r="1037" spans="1:9" hidden="1" x14ac:dyDescent="0.2">
      <c r="A1037" s="109">
        <v>33</v>
      </c>
      <c r="B1037" s="1" t="s">
        <v>1407</v>
      </c>
      <c r="C1037" s="142">
        <f t="shared" si="1015"/>
        <v>28</v>
      </c>
      <c r="D1037" s="142"/>
      <c r="E1037" s="143">
        <f t="shared" si="1016"/>
        <v>35</v>
      </c>
      <c r="F1037" s="143">
        <f t="shared" si="1017"/>
        <v>28</v>
      </c>
      <c r="G1037" s="143">
        <f t="shared" si="1018"/>
        <v>39</v>
      </c>
      <c r="H1037" s="143">
        <f t="shared" si="1019"/>
        <v>26</v>
      </c>
      <c r="I1037" s="143">
        <f t="shared" si="1020"/>
        <v>33</v>
      </c>
    </row>
    <row r="1038" spans="1:9" hidden="1" x14ac:dyDescent="0.2">
      <c r="A1038" s="109">
        <v>34</v>
      </c>
      <c r="B1038" s="1" t="s">
        <v>1415</v>
      </c>
      <c r="C1038" s="142">
        <f t="shared" si="1015"/>
        <v>28</v>
      </c>
      <c r="D1038" s="142"/>
      <c r="E1038" s="143">
        <f t="shared" si="1016"/>
        <v>35</v>
      </c>
      <c r="F1038" s="143">
        <f t="shared" si="1017"/>
        <v>28</v>
      </c>
      <c r="G1038" s="143">
        <f t="shared" si="1018"/>
        <v>39</v>
      </c>
      <c r="H1038" s="143">
        <f t="shared" si="1019"/>
        <v>26</v>
      </c>
      <c r="I1038" s="143">
        <f t="shared" si="1020"/>
        <v>33</v>
      </c>
    </row>
    <row r="1039" spans="1:9" hidden="1" x14ac:dyDescent="0.2">
      <c r="A1039" s="109">
        <v>35</v>
      </c>
      <c r="B1039" s="1" t="s">
        <v>1418</v>
      </c>
      <c r="C1039" s="142">
        <f t="shared" si="1015"/>
        <v>28</v>
      </c>
      <c r="D1039" s="142"/>
      <c r="E1039" s="143">
        <f t="shared" si="1016"/>
        <v>35</v>
      </c>
      <c r="F1039" s="143">
        <f t="shared" si="1017"/>
        <v>28</v>
      </c>
      <c r="G1039" s="143">
        <f t="shared" si="1018"/>
        <v>39</v>
      </c>
      <c r="H1039" s="143">
        <f t="shared" si="1019"/>
        <v>26</v>
      </c>
      <c r="I1039" s="143">
        <f t="shared" si="1020"/>
        <v>33</v>
      </c>
    </row>
    <row r="1040" spans="1:9" hidden="1" x14ac:dyDescent="0.2">
      <c r="A1040" s="109">
        <v>36</v>
      </c>
      <c r="B1040" s="1" t="s">
        <v>1427</v>
      </c>
      <c r="C1040" s="142">
        <f t="shared" si="1015"/>
        <v>28</v>
      </c>
      <c r="D1040" s="142"/>
      <c r="E1040" s="143">
        <f t="shared" si="1016"/>
        <v>35</v>
      </c>
      <c r="F1040" s="143">
        <f t="shared" si="1017"/>
        <v>28</v>
      </c>
      <c r="G1040" s="143">
        <f t="shared" si="1018"/>
        <v>39</v>
      </c>
      <c r="H1040" s="143">
        <f t="shared" si="1019"/>
        <v>26</v>
      </c>
      <c r="I1040" s="143">
        <f t="shared" si="1020"/>
        <v>33</v>
      </c>
    </row>
    <row r="1041" spans="1:9" hidden="1" x14ac:dyDescent="0.2">
      <c r="A1041" s="109">
        <v>37</v>
      </c>
      <c r="B1041" s="1" t="s">
        <v>1434</v>
      </c>
      <c r="C1041" s="142">
        <f t="shared" ref="C1041:C1072" si="1021">E1041-7</f>
        <v>28</v>
      </c>
      <c r="D1041" s="142"/>
      <c r="E1041" s="143">
        <f t="shared" si="1016"/>
        <v>35</v>
      </c>
      <c r="F1041" s="143">
        <f t="shared" si="1017"/>
        <v>28</v>
      </c>
      <c r="G1041" s="143">
        <f t="shared" si="1018"/>
        <v>39</v>
      </c>
      <c r="H1041" s="143">
        <f t="shared" si="1019"/>
        <v>26</v>
      </c>
      <c r="I1041" s="143">
        <f t="shared" si="1020"/>
        <v>33</v>
      </c>
    </row>
    <row r="1042" spans="1:9" hidden="1" x14ac:dyDescent="0.2">
      <c r="A1042" s="109">
        <v>38</v>
      </c>
      <c r="B1042" s="1" t="s">
        <v>1450</v>
      </c>
      <c r="C1042" s="142">
        <f t="shared" si="1021"/>
        <v>28</v>
      </c>
      <c r="D1042" s="142"/>
      <c r="E1042" s="143">
        <f t="shared" si="1016"/>
        <v>35</v>
      </c>
      <c r="F1042" s="143">
        <f t="shared" si="1017"/>
        <v>28</v>
      </c>
      <c r="G1042" s="143">
        <f t="shared" si="1018"/>
        <v>39</v>
      </c>
      <c r="H1042" s="143">
        <f t="shared" si="1019"/>
        <v>26</v>
      </c>
      <c r="I1042" s="143">
        <f t="shared" si="1020"/>
        <v>33</v>
      </c>
    </row>
    <row r="1043" spans="1:9" hidden="1" x14ac:dyDescent="0.2">
      <c r="A1043" s="109">
        <v>39</v>
      </c>
      <c r="B1043" s="1" t="s">
        <v>1457</v>
      </c>
      <c r="C1043" s="142">
        <f t="shared" si="1021"/>
        <v>28</v>
      </c>
      <c r="D1043" s="142"/>
      <c r="E1043" s="143">
        <f t="shared" si="1016"/>
        <v>35</v>
      </c>
      <c r="F1043" s="143">
        <f t="shared" si="1017"/>
        <v>28</v>
      </c>
      <c r="G1043" s="143">
        <f t="shared" si="1018"/>
        <v>39</v>
      </c>
      <c r="H1043" s="143">
        <f t="shared" si="1019"/>
        <v>26</v>
      </c>
      <c r="I1043" s="143">
        <f t="shared" si="1020"/>
        <v>33</v>
      </c>
    </row>
    <row r="1044" spans="1:9" hidden="1" x14ac:dyDescent="0.2">
      <c r="A1044" s="109">
        <v>40</v>
      </c>
      <c r="B1044" s="1" t="s">
        <v>1466</v>
      </c>
      <c r="C1044" s="142">
        <f t="shared" si="1021"/>
        <v>28</v>
      </c>
      <c r="D1044" s="142"/>
      <c r="E1044" s="143">
        <f t="shared" si="1016"/>
        <v>35</v>
      </c>
      <c r="F1044" s="143">
        <f t="shared" si="1017"/>
        <v>28</v>
      </c>
      <c r="G1044" s="143">
        <f t="shared" si="1018"/>
        <v>39</v>
      </c>
      <c r="H1044" s="143">
        <f t="shared" si="1019"/>
        <v>26</v>
      </c>
      <c r="I1044" s="143">
        <f t="shared" si="1020"/>
        <v>33</v>
      </c>
    </row>
    <row r="1045" spans="1:9" hidden="1" x14ac:dyDescent="0.2">
      <c r="A1045" s="109">
        <v>41</v>
      </c>
      <c r="B1045" s="1" t="s">
        <v>1474</v>
      </c>
      <c r="C1045" s="142">
        <f t="shared" si="1021"/>
        <v>28</v>
      </c>
      <c r="D1045" s="142"/>
      <c r="E1045" s="143">
        <f t="shared" si="1016"/>
        <v>35</v>
      </c>
      <c r="F1045" s="143">
        <f t="shared" si="1017"/>
        <v>28</v>
      </c>
      <c r="G1045" s="143">
        <f t="shared" si="1018"/>
        <v>39</v>
      </c>
      <c r="H1045" s="143">
        <f t="shared" si="1019"/>
        <v>26</v>
      </c>
      <c r="I1045" s="143">
        <f t="shared" si="1020"/>
        <v>33</v>
      </c>
    </row>
    <row r="1046" spans="1:9" hidden="1" x14ac:dyDescent="0.2">
      <c r="A1046" s="109">
        <v>42</v>
      </c>
      <c r="B1046" s="1" t="s">
        <v>1482</v>
      </c>
      <c r="C1046" s="142">
        <f t="shared" si="1021"/>
        <v>28</v>
      </c>
      <c r="D1046" s="142"/>
      <c r="E1046" s="143">
        <f t="shared" si="1016"/>
        <v>35</v>
      </c>
      <c r="F1046" s="143">
        <f t="shared" si="1017"/>
        <v>28</v>
      </c>
      <c r="G1046" s="143">
        <f t="shared" si="1018"/>
        <v>39</v>
      </c>
      <c r="H1046" s="143">
        <f t="shared" si="1019"/>
        <v>26</v>
      </c>
      <c r="I1046" s="143">
        <f t="shared" si="1020"/>
        <v>33</v>
      </c>
    </row>
    <row r="1047" spans="1:9" hidden="1" x14ac:dyDescent="0.2">
      <c r="A1047" s="109">
        <v>43</v>
      </c>
      <c r="B1047" s="1" t="s">
        <v>1491</v>
      </c>
      <c r="C1047" s="142">
        <f t="shared" si="1021"/>
        <v>28</v>
      </c>
      <c r="D1047" s="142"/>
      <c r="E1047" s="143">
        <f t="shared" si="1016"/>
        <v>35</v>
      </c>
      <c r="F1047" s="143">
        <f t="shared" si="1017"/>
        <v>28</v>
      </c>
      <c r="G1047" s="143">
        <f t="shared" si="1018"/>
        <v>39</v>
      </c>
      <c r="H1047" s="143">
        <f t="shared" si="1019"/>
        <v>26</v>
      </c>
      <c r="I1047" s="143">
        <f t="shared" si="1020"/>
        <v>33</v>
      </c>
    </row>
    <row r="1048" spans="1:9" hidden="1" x14ac:dyDescent="0.2">
      <c r="A1048" s="109">
        <v>44</v>
      </c>
      <c r="B1048" s="1" t="s">
        <v>1499</v>
      </c>
      <c r="C1048" s="142">
        <f t="shared" si="1021"/>
        <v>28</v>
      </c>
      <c r="D1048" s="142"/>
      <c r="E1048" s="143">
        <f t="shared" si="1016"/>
        <v>35</v>
      </c>
      <c r="F1048" s="143">
        <f t="shared" si="1017"/>
        <v>28</v>
      </c>
      <c r="G1048" s="143">
        <f t="shared" si="1018"/>
        <v>39</v>
      </c>
      <c r="H1048" s="143">
        <f t="shared" si="1019"/>
        <v>26</v>
      </c>
      <c r="I1048" s="143">
        <f t="shared" si="1020"/>
        <v>33</v>
      </c>
    </row>
    <row r="1049" spans="1:9" hidden="1" x14ac:dyDescent="0.2">
      <c r="A1049" s="109">
        <v>45</v>
      </c>
      <c r="B1049" s="1" t="s">
        <v>1506</v>
      </c>
      <c r="C1049" s="142">
        <f t="shared" si="1021"/>
        <v>28</v>
      </c>
      <c r="D1049" s="142"/>
      <c r="E1049" s="143">
        <f t="shared" si="1016"/>
        <v>35</v>
      </c>
      <c r="F1049" s="143">
        <f t="shared" si="1017"/>
        <v>28</v>
      </c>
      <c r="G1049" s="143">
        <f t="shared" si="1018"/>
        <v>39</v>
      </c>
      <c r="H1049" s="143">
        <f t="shared" si="1019"/>
        <v>26</v>
      </c>
      <c r="I1049" s="143">
        <f t="shared" si="1020"/>
        <v>33</v>
      </c>
    </row>
    <row r="1050" spans="1:9" hidden="1" x14ac:dyDescent="0.2">
      <c r="A1050" s="109">
        <v>46</v>
      </c>
      <c r="B1050" s="1" t="s">
        <v>7</v>
      </c>
      <c r="C1050" s="147">
        <f t="shared" si="1021"/>
        <v>28</v>
      </c>
      <c r="D1050" s="147"/>
      <c r="E1050" s="148">
        <f t="shared" si="1016"/>
        <v>35</v>
      </c>
      <c r="F1050" s="148">
        <f t="shared" si="1017"/>
        <v>28</v>
      </c>
      <c r="G1050" s="148">
        <f t="shared" si="1018"/>
        <v>39</v>
      </c>
      <c r="H1050" s="148">
        <f t="shared" si="1019"/>
        <v>26</v>
      </c>
      <c r="I1050" s="148">
        <f t="shared" si="1020"/>
        <v>33</v>
      </c>
    </row>
    <row r="1051" spans="1:9" hidden="1" x14ac:dyDescent="0.2">
      <c r="A1051" s="104">
        <v>47</v>
      </c>
      <c r="B1051" s="8" t="s">
        <v>1511</v>
      </c>
      <c r="C1051" s="142">
        <f t="shared" si="1021"/>
        <v>19</v>
      </c>
      <c r="D1051" s="142"/>
      <c r="E1051" s="136">
        <f t="shared" ref="E1051:E1059" si="1022">D1051+26</f>
        <v>26</v>
      </c>
      <c r="F1051" s="136">
        <f t="shared" ref="F1051:F1059" si="1023">D1051+27</f>
        <v>27</v>
      </c>
      <c r="G1051" s="136">
        <f t="shared" ref="G1051:G1059" si="1024">D1051+28</f>
        <v>28</v>
      </c>
      <c r="H1051" s="143">
        <f t="shared" si="1019"/>
        <v>26</v>
      </c>
      <c r="I1051" s="143">
        <f t="shared" ref="I1051:I1057" si="1025">D1051+32</f>
        <v>32</v>
      </c>
    </row>
    <row r="1052" spans="1:9" hidden="1" x14ac:dyDescent="0.2">
      <c r="A1052" s="104">
        <v>48</v>
      </c>
      <c r="B1052" s="8" t="s">
        <v>1528</v>
      </c>
      <c r="C1052" s="142">
        <f t="shared" si="1021"/>
        <v>19</v>
      </c>
      <c r="D1052" s="142"/>
      <c r="E1052" s="136">
        <f t="shared" si="1022"/>
        <v>26</v>
      </c>
      <c r="F1052" s="136">
        <f t="shared" si="1023"/>
        <v>27</v>
      </c>
      <c r="G1052" s="136">
        <f t="shared" si="1024"/>
        <v>28</v>
      </c>
      <c r="H1052" s="143">
        <f t="shared" si="1019"/>
        <v>26</v>
      </c>
      <c r="I1052" s="143">
        <f t="shared" si="1025"/>
        <v>32</v>
      </c>
    </row>
    <row r="1053" spans="1:9" hidden="1" x14ac:dyDescent="0.2">
      <c r="A1053" s="104">
        <v>49</v>
      </c>
      <c r="B1053" s="8" t="s">
        <v>1539</v>
      </c>
      <c r="C1053" s="142">
        <f t="shared" si="1021"/>
        <v>19</v>
      </c>
      <c r="D1053" s="142"/>
      <c r="E1053" s="152">
        <f t="shared" si="1022"/>
        <v>26</v>
      </c>
      <c r="F1053" s="152">
        <f t="shared" si="1023"/>
        <v>27</v>
      </c>
      <c r="G1053" s="136">
        <f t="shared" si="1024"/>
        <v>28</v>
      </c>
      <c r="H1053" s="153">
        <f t="shared" si="1019"/>
        <v>26</v>
      </c>
      <c r="I1053" s="143">
        <f t="shared" si="1025"/>
        <v>32</v>
      </c>
    </row>
    <row r="1054" spans="1:9" hidden="1" x14ac:dyDescent="0.2">
      <c r="A1054" s="104">
        <v>50</v>
      </c>
      <c r="B1054" s="8" t="s">
        <v>1544</v>
      </c>
      <c r="C1054" s="142">
        <f t="shared" si="1021"/>
        <v>19</v>
      </c>
      <c r="D1054" s="142"/>
      <c r="E1054" s="152">
        <f t="shared" si="1022"/>
        <v>26</v>
      </c>
      <c r="F1054" s="152">
        <f t="shared" si="1023"/>
        <v>27</v>
      </c>
      <c r="G1054" s="136">
        <f t="shared" si="1024"/>
        <v>28</v>
      </c>
      <c r="H1054" s="153">
        <f t="shared" si="1019"/>
        <v>26</v>
      </c>
      <c r="I1054" s="143">
        <f t="shared" si="1025"/>
        <v>32</v>
      </c>
    </row>
    <row r="1055" spans="1:9" hidden="1" x14ac:dyDescent="0.2">
      <c r="A1055" s="104">
        <v>51</v>
      </c>
      <c r="B1055" s="8" t="s">
        <v>1552</v>
      </c>
      <c r="C1055" s="142">
        <f t="shared" si="1021"/>
        <v>19</v>
      </c>
      <c r="D1055" s="142"/>
      <c r="E1055" s="152">
        <f t="shared" si="1022"/>
        <v>26</v>
      </c>
      <c r="F1055" s="152">
        <f t="shared" si="1023"/>
        <v>27</v>
      </c>
      <c r="G1055" s="136">
        <f t="shared" si="1024"/>
        <v>28</v>
      </c>
      <c r="H1055" s="153">
        <f t="shared" si="1019"/>
        <v>26</v>
      </c>
      <c r="I1055" s="143">
        <f t="shared" si="1025"/>
        <v>32</v>
      </c>
    </row>
    <row r="1056" spans="1:9" hidden="1" x14ac:dyDescent="0.2">
      <c r="A1056" s="104">
        <v>52</v>
      </c>
      <c r="B1056" s="8" t="s">
        <v>1567</v>
      </c>
      <c r="C1056" s="155">
        <f t="shared" si="1021"/>
        <v>19</v>
      </c>
      <c r="D1056" s="155"/>
      <c r="E1056" s="136">
        <f t="shared" si="1022"/>
        <v>26</v>
      </c>
      <c r="F1056" s="136">
        <f t="shared" si="1023"/>
        <v>27</v>
      </c>
      <c r="G1056" s="136">
        <f t="shared" si="1024"/>
        <v>28</v>
      </c>
      <c r="H1056" s="143">
        <f t="shared" si="1019"/>
        <v>26</v>
      </c>
      <c r="I1056" s="143">
        <f t="shared" si="1025"/>
        <v>32</v>
      </c>
    </row>
    <row r="1057" spans="1:9" hidden="1" x14ac:dyDescent="0.2">
      <c r="A1057" s="104">
        <v>1</v>
      </c>
      <c r="B1057" s="8" t="s">
        <v>1573</v>
      </c>
      <c r="C1057" s="155">
        <f t="shared" si="1021"/>
        <v>19</v>
      </c>
      <c r="D1057" s="155"/>
      <c r="E1057" s="136">
        <f t="shared" si="1022"/>
        <v>26</v>
      </c>
      <c r="F1057" s="136">
        <f t="shared" si="1023"/>
        <v>27</v>
      </c>
      <c r="G1057" s="136">
        <f t="shared" si="1024"/>
        <v>28</v>
      </c>
      <c r="H1057" s="143" t="s">
        <v>210</v>
      </c>
      <c r="I1057" s="143">
        <f t="shared" si="1025"/>
        <v>32</v>
      </c>
    </row>
    <row r="1058" spans="1:9" hidden="1" x14ac:dyDescent="0.2">
      <c r="A1058" s="109">
        <v>2</v>
      </c>
      <c r="B1058" s="1" t="s">
        <v>1584</v>
      </c>
      <c r="C1058" s="155">
        <f t="shared" si="1021"/>
        <v>19</v>
      </c>
      <c r="D1058" s="155"/>
      <c r="E1058" s="143">
        <f t="shared" si="1022"/>
        <v>26</v>
      </c>
      <c r="F1058" s="143">
        <f t="shared" si="1023"/>
        <v>27</v>
      </c>
      <c r="G1058" s="143">
        <f t="shared" si="1024"/>
        <v>28</v>
      </c>
      <c r="H1058" s="143" t="s">
        <v>210</v>
      </c>
      <c r="I1058" s="143">
        <f>D1058+33</f>
        <v>33</v>
      </c>
    </row>
    <row r="1059" spans="1:9" hidden="1" x14ac:dyDescent="0.2">
      <c r="A1059" s="109">
        <v>3</v>
      </c>
      <c r="B1059" s="1" t="s">
        <v>1593</v>
      </c>
      <c r="C1059" s="155">
        <f t="shared" si="1021"/>
        <v>19</v>
      </c>
      <c r="D1059" s="155"/>
      <c r="E1059" s="143">
        <f t="shared" si="1022"/>
        <v>26</v>
      </c>
      <c r="F1059" s="143">
        <f t="shared" si="1023"/>
        <v>27</v>
      </c>
      <c r="G1059" s="143">
        <f t="shared" si="1024"/>
        <v>28</v>
      </c>
      <c r="H1059" s="143" t="s">
        <v>210</v>
      </c>
      <c r="I1059" s="143">
        <f>D1059+33</f>
        <v>33</v>
      </c>
    </row>
    <row r="1060" spans="1:9" hidden="1" x14ac:dyDescent="0.2">
      <c r="A1060" s="109">
        <v>4</v>
      </c>
      <c r="B1060" s="1" t="s">
        <v>1599</v>
      </c>
      <c r="C1060" s="155">
        <f t="shared" si="1021"/>
        <v>26</v>
      </c>
      <c r="D1060" s="155"/>
      <c r="E1060" s="143">
        <f>D1060+33</f>
        <v>33</v>
      </c>
      <c r="F1060" s="143">
        <f>D1060+34</f>
        <v>34</v>
      </c>
      <c r="G1060" s="143">
        <f>D1060+36</f>
        <v>36</v>
      </c>
      <c r="H1060" s="143">
        <f t="shared" ref="H1060:H1091" si="1026">D1060+32</f>
        <v>32</v>
      </c>
      <c r="I1060" s="143">
        <f>D1060+39</f>
        <v>39</v>
      </c>
    </row>
    <row r="1061" spans="1:9" hidden="1" x14ac:dyDescent="0.2">
      <c r="A1061" s="109">
        <v>5</v>
      </c>
      <c r="B1061" s="1" t="s">
        <v>1606</v>
      </c>
      <c r="C1061" s="155">
        <f t="shared" si="1021"/>
        <v>26</v>
      </c>
      <c r="D1061" s="155"/>
      <c r="E1061" s="143">
        <f>D1061+33</f>
        <v>33</v>
      </c>
      <c r="F1061" s="143">
        <f>D1061+34</f>
        <v>34</v>
      </c>
      <c r="G1061" s="143">
        <f>D1061+36</f>
        <v>36</v>
      </c>
      <c r="H1061" s="143">
        <f t="shared" si="1026"/>
        <v>32</v>
      </c>
      <c r="I1061" s="143">
        <f>D1061+39</f>
        <v>39</v>
      </c>
    </row>
    <row r="1062" spans="1:9" hidden="1" x14ac:dyDescent="0.2">
      <c r="A1062" s="109">
        <v>6</v>
      </c>
      <c r="B1062" s="1" t="s">
        <v>1616</v>
      </c>
      <c r="C1062" s="155">
        <f t="shared" si="1021"/>
        <v>19</v>
      </c>
      <c r="D1062" s="155"/>
      <c r="E1062" s="143">
        <f t="shared" ref="E1062:E1101" si="1027">D1062+26</f>
        <v>26</v>
      </c>
      <c r="F1062" s="143">
        <f t="shared" ref="F1062:F1109" si="1028">D1062+27</f>
        <v>27</v>
      </c>
      <c r="G1062" s="143">
        <f t="shared" ref="G1062:G1109" si="1029">D1062+29</f>
        <v>29</v>
      </c>
      <c r="H1062" s="143">
        <f t="shared" si="1026"/>
        <v>32</v>
      </c>
      <c r="I1062" s="143">
        <f t="shared" ref="I1062:I1109" si="1030">D1062+32</f>
        <v>32</v>
      </c>
    </row>
    <row r="1063" spans="1:9" hidden="1" x14ac:dyDescent="0.2">
      <c r="A1063" s="109">
        <v>7</v>
      </c>
      <c r="B1063" s="1" t="s">
        <v>1634</v>
      </c>
      <c r="C1063" s="155">
        <f t="shared" si="1021"/>
        <v>19</v>
      </c>
      <c r="D1063" s="155"/>
      <c r="E1063" s="143">
        <f t="shared" si="1027"/>
        <v>26</v>
      </c>
      <c r="F1063" s="143">
        <f t="shared" si="1028"/>
        <v>27</v>
      </c>
      <c r="G1063" s="143">
        <f t="shared" si="1029"/>
        <v>29</v>
      </c>
      <c r="H1063" s="143">
        <f t="shared" si="1026"/>
        <v>32</v>
      </c>
      <c r="I1063" s="143">
        <f t="shared" si="1030"/>
        <v>32</v>
      </c>
    </row>
    <row r="1064" spans="1:9" hidden="1" x14ac:dyDescent="0.2">
      <c r="A1064" s="109">
        <v>8</v>
      </c>
      <c r="B1064" s="1" t="s">
        <v>1641</v>
      </c>
      <c r="C1064" s="155">
        <f t="shared" si="1021"/>
        <v>19</v>
      </c>
      <c r="D1064" s="155"/>
      <c r="E1064" s="143">
        <f t="shared" si="1027"/>
        <v>26</v>
      </c>
      <c r="F1064" s="143">
        <f t="shared" si="1028"/>
        <v>27</v>
      </c>
      <c r="G1064" s="143">
        <f t="shared" si="1029"/>
        <v>29</v>
      </c>
      <c r="H1064" s="143">
        <f t="shared" si="1026"/>
        <v>32</v>
      </c>
      <c r="I1064" s="143">
        <f t="shared" si="1030"/>
        <v>32</v>
      </c>
    </row>
    <row r="1065" spans="1:9" hidden="1" x14ac:dyDescent="0.2">
      <c r="A1065" s="109">
        <v>9</v>
      </c>
      <c r="B1065" s="1" t="s">
        <v>1650</v>
      </c>
      <c r="C1065" s="155">
        <f t="shared" si="1021"/>
        <v>19</v>
      </c>
      <c r="D1065" s="155"/>
      <c r="E1065" s="143">
        <f t="shared" si="1027"/>
        <v>26</v>
      </c>
      <c r="F1065" s="143">
        <f t="shared" si="1028"/>
        <v>27</v>
      </c>
      <c r="G1065" s="143">
        <f t="shared" si="1029"/>
        <v>29</v>
      </c>
      <c r="H1065" s="143">
        <f t="shared" si="1026"/>
        <v>32</v>
      </c>
      <c r="I1065" s="143">
        <f t="shared" si="1030"/>
        <v>32</v>
      </c>
    </row>
    <row r="1066" spans="1:9" hidden="1" x14ac:dyDescent="0.2">
      <c r="A1066" s="109">
        <v>10</v>
      </c>
      <c r="B1066" s="1" t="s">
        <v>1657</v>
      </c>
      <c r="C1066" s="155">
        <f t="shared" si="1021"/>
        <v>19</v>
      </c>
      <c r="D1066" s="155"/>
      <c r="E1066" s="143">
        <f t="shared" si="1027"/>
        <v>26</v>
      </c>
      <c r="F1066" s="143">
        <f t="shared" si="1028"/>
        <v>27</v>
      </c>
      <c r="G1066" s="143">
        <f t="shared" si="1029"/>
        <v>29</v>
      </c>
      <c r="H1066" s="143">
        <f t="shared" si="1026"/>
        <v>32</v>
      </c>
      <c r="I1066" s="143">
        <f t="shared" si="1030"/>
        <v>32</v>
      </c>
    </row>
    <row r="1067" spans="1:9" hidden="1" x14ac:dyDescent="0.2">
      <c r="A1067" s="109">
        <v>11</v>
      </c>
      <c r="B1067" s="1" t="s">
        <v>1665</v>
      </c>
      <c r="C1067" s="155">
        <f t="shared" si="1021"/>
        <v>19</v>
      </c>
      <c r="D1067" s="155"/>
      <c r="E1067" s="143">
        <f t="shared" si="1027"/>
        <v>26</v>
      </c>
      <c r="F1067" s="143">
        <f t="shared" si="1028"/>
        <v>27</v>
      </c>
      <c r="G1067" s="143">
        <f t="shared" si="1029"/>
        <v>29</v>
      </c>
      <c r="H1067" s="143">
        <f t="shared" si="1026"/>
        <v>32</v>
      </c>
      <c r="I1067" s="143">
        <f t="shared" si="1030"/>
        <v>32</v>
      </c>
    </row>
    <row r="1068" spans="1:9" hidden="1" x14ac:dyDescent="0.2">
      <c r="A1068" s="109">
        <v>12</v>
      </c>
      <c r="B1068" s="1" t="s">
        <v>1671</v>
      </c>
      <c r="C1068" s="155">
        <f t="shared" si="1021"/>
        <v>19</v>
      </c>
      <c r="D1068" s="155"/>
      <c r="E1068" s="143">
        <f t="shared" si="1027"/>
        <v>26</v>
      </c>
      <c r="F1068" s="143">
        <f t="shared" si="1028"/>
        <v>27</v>
      </c>
      <c r="G1068" s="143">
        <f t="shared" si="1029"/>
        <v>29</v>
      </c>
      <c r="H1068" s="143">
        <f t="shared" si="1026"/>
        <v>32</v>
      </c>
      <c r="I1068" s="143">
        <f t="shared" si="1030"/>
        <v>32</v>
      </c>
    </row>
    <row r="1069" spans="1:9" hidden="1" x14ac:dyDescent="0.2">
      <c r="A1069" s="109">
        <v>13</v>
      </c>
      <c r="B1069" s="1" t="s">
        <v>1675</v>
      </c>
      <c r="C1069" s="155">
        <f t="shared" si="1021"/>
        <v>19</v>
      </c>
      <c r="D1069" s="155"/>
      <c r="E1069" s="143">
        <f t="shared" si="1027"/>
        <v>26</v>
      </c>
      <c r="F1069" s="143">
        <f t="shared" si="1028"/>
        <v>27</v>
      </c>
      <c r="G1069" s="143">
        <f t="shared" si="1029"/>
        <v>29</v>
      </c>
      <c r="H1069" s="143">
        <f t="shared" si="1026"/>
        <v>32</v>
      </c>
      <c r="I1069" s="143">
        <f t="shared" si="1030"/>
        <v>32</v>
      </c>
    </row>
    <row r="1070" spans="1:9" hidden="1" x14ac:dyDescent="0.2">
      <c r="A1070" s="109">
        <v>14</v>
      </c>
      <c r="B1070" s="1" t="s">
        <v>7</v>
      </c>
      <c r="C1070" s="159">
        <f t="shared" si="1021"/>
        <v>19</v>
      </c>
      <c r="D1070" s="159"/>
      <c r="E1070" s="148">
        <f t="shared" si="1027"/>
        <v>26</v>
      </c>
      <c r="F1070" s="148">
        <f t="shared" si="1028"/>
        <v>27</v>
      </c>
      <c r="G1070" s="148">
        <f t="shared" si="1029"/>
        <v>29</v>
      </c>
      <c r="H1070" s="148">
        <f t="shared" si="1026"/>
        <v>32</v>
      </c>
      <c r="I1070" s="148">
        <f t="shared" si="1030"/>
        <v>32</v>
      </c>
    </row>
    <row r="1071" spans="1:9" hidden="1" x14ac:dyDescent="0.2">
      <c r="A1071" s="109">
        <v>15</v>
      </c>
      <c r="B1071" s="1" t="s">
        <v>1692</v>
      </c>
      <c r="C1071" s="155">
        <f t="shared" si="1021"/>
        <v>19</v>
      </c>
      <c r="D1071" s="155"/>
      <c r="E1071" s="143">
        <f t="shared" si="1027"/>
        <v>26</v>
      </c>
      <c r="F1071" s="143">
        <f t="shared" si="1028"/>
        <v>27</v>
      </c>
      <c r="G1071" s="143">
        <f t="shared" si="1029"/>
        <v>29</v>
      </c>
      <c r="H1071" s="143">
        <f t="shared" si="1026"/>
        <v>32</v>
      </c>
      <c r="I1071" s="143">
        <f t="shared" si="1030"/>
        <v>32</v>
      </c>
    </row>
    <row r="1072" spans="1:9" hidden="1" x14ac:dyDescent="0.2">
      <c r="A1072" s="109">
        <v>16</v>
      </c>
      <c r="B1072" s="1" t="s">
        <v>1700</v>
      </c>
      <c r="C1072" s="155">
        <f t="shared" si="1021"/>
        <v>19</v>
      </c>
      <c r="D1072" s="155"/>
      <c r="E1072" s="143">
        <f t="shared" si="1027"/>
        <v>26</v>
      </c>
      <c r="F1072" s="143">
        <f t="shared" si="1028"/>
        <v>27</v>
      </c>
      <c r="G1072" s="143">
        <f t="shared" si="1029"/>
        <v>29</v>
      </c>
      <c r="H1072" s="143">
        <f t="shared" si="1026"/>
        <v>32</v>
      </c>
      <c r="I1072" s="143">
        <f t="shared" si="1030"/>
        <v>32</v>
      </c>
    </row>
    <row r="1073" spans="1:9" hidden="1" x14ac:dyDescent="0.2">
      <c r="A1073" s="109">
        <v>17</v>
      </c>
      <c r="B1073" s="1" t="s">
        <v>1708</v>
      </c>
      <c r="C1073" s="155">
        <f t="shared" ref="C1073:C1109" si="1031">E1073-7</f>
        <v>19</v>
      </c>
      <c r="D1073" s="155"/>
      <c r="E1073" s="143">
        <f t="shared" si="1027"/>
        <v>26</v>
      </c>
      <c r="F1073" s="143">
        <f t="shared" si="1028"/>
        <v>27</v>
      </c>
      <c r="G1073" s="143">
        <f t="shared" si="1029"/>
        <v>29</v>
      </c>
      <c r="H1073" s="143">
        <f t="shared" si="1026"/>
        <v>32</v>
      </c>
      <c r="I1073" s="143">
        <f t="shared" si="1030"/>
        <v>32</v>
      </c>
    </row>
    <row r="1074" spans="1:9" hidden="1" x14ac:dyDescent="0.2">
      <c r="A1074" s="109">
        <v>18</v>
      </c>
      <c r="B1074" s="1" t="s">
        <v>1716</v>
      </c>
      <c r="C1074" s="155">
        <f t="shared" si="1031"/>
        <v>19</v>
      </c>
      <c r="D1074" s="155"/>
      <c r="E1074" s="143">
        <f t="shared" si="1027"/>
        <v>26</v>
      </c>
      <c r="F1074" s="143">
        <f t="shared" si="1028"/>
        <v>27</v>
      </c>
      <c r="G1074" s="143">
        <f t="shared" si="1029"/>
        <v>29</v>
      </c>
      <c r="H1074" s="143">
        <f t="shared" si="1026"/>
        <v>32</v>
      </c>
      <c r="I1074" s="143">
        <f t="shared" si="1030"/>
        <v>32</v>
      </c>
    </row>
    <row r="1075" spans="1:9" hidden="1" x14ac:dyDescent="0.2">
      <c r="A1075" s="109">
        <v>19</v>
      </c>
      <c r="B1075" s="1" t="s">
        <v>1725</v>
      </c>
      <c r="C1075" s="155">
        <f t="shared" si="1031"/>
        <v>19</v>
      </c>
      <c r="D1075" s="155"/>
      <c r="E1075" s="143">
        <f t="shared" si="1027"/>
        <v>26</v>
      </c>
      <c r="F1075" s="143">
        <f t="shared" si="1028"/>
        <v>27</v>
      </c>
      <c r="G1075" s="143">
        <f t="shared" si="1029"/>
        <v>29</v>
      </c>
      <c r="H1075" s="143">
        <f t="shared" si="1026"/>
        <v>32</v>
      </c>
      <c r="I1075" s="143">
        <f t="shared" si="1030"/>
        <v>32</v>
      </c>
    </row>
    <row r="1076" spans="1:9" hidden="1" x14ac:dyDescent="0.2">
      <c r="A1076" s="109">
        <v>20</v>
      </c>
      <c r="B1076" s="1" t="s">
        <v>1732</v>
      </c>
      <c r="C1076" s="155">
        <f t="shared" si="1031"/>
        <v>19</v>
      </c>
      <c r="D1076" s="155"/>
      <c r="E1076" s="143">
        <f t="shared" si="1027"/>
        <v>26</v>
      </c>
      <c r="F1076" s="143">
        <f t="shared" si="1028"/>
        <v>27</v>
      </c>
      <c r="G1076" s="143">
        <f t="shared" si="1029"/>
        <v>29</v>
      </c>
      <c r="H1076" s="143">
        <f t="shared" si="1026"/>
        <v>32</v>
      </c>
      <c r="I1076" s="143">
        <f t="shared" si="1030"/>
        <v>32</v>
      </c>
    </row>
    <row r="1077" spans="1:9" hidden="1" x14ac:dyDescent="0.2">
      <c r="A1077" s="109">
        <v>21</v>
      </c>
      <c r="B1077" s="1" t="s">
        <v>1740</v>
      </c>
      <c r="C1077" s="155">
        <f t="shared" si="1031"/>
        <v>19</v>
      </c>
      <c r="D1077" s="155"/>
      <c r="E1077" s="143">
        <f t="shared" si="1027"/>
        <v>26</v>
      </c>
      <c r="F1077" s="143">
        <f t="shared" si="1028"/>
        <v>27</v>
      </c>
      <c r="G1077" s="143">
        <f t="shared" si="1029"/>
        <v>29</v>
      </c>
      <c r="H1077" s="143">
        <f t="shared" si="1026"/>
        <v>32</v>
      </c>
      <c r="I1077" s="143">
        <f t="shared" si="1030"/>
        <v>32</v>
      </c>
    </row>
    <row r="1078" spans="1:9" hidden="1" x14ac:dyDescent="0.2">
      <c r="A1078" s="109">
        <v>22</v>
      </c>
      <c r="B1078" s="1" t="s">
        <v>1747</v>
      </c>
      <c r="C1078" s="155">
        <f t="shared" si="1031"/>
        <v>19</v>
      </c>
      <c r="D1078" s="155"/>
      <c r="E1078" s="143">
        <f t="shared" si="1027"/>
        <v>26</v>
      </c>
      <c r="F1078" s="143">
        <f t="shared" si="1028"/>
        <v>27</v>
      </c>
      <c r="G1078" s="143">
        <f t="shared" si="1029"/>
        <v>29</v>
      </c>
      <c r="H1078" s="143">
        <f t="shared" si="1026"/>
        <v>32</v>
      </c>
      <c r="I1078" s="143">
        <f t="shared" si="1030"/>
        <v>32</v>
      </c>
    </row>
    <row r="1079" spans="1:9" hidden="1" x14ac:dyDescent="0.2">
      <c r="A1079" s="109">
        <v>23</v>
      </c>
      <c r="B1079" s="1" t="s">
        <v>1761</v>
      </c>
      <c r="C1079" s="155">
        <f t="shared" si="1031"/>
        <v>19</v>
      </c>
      <c r="D1079" s="155"/>
      <c r="E1079" s="143">
        <f t="shared" si="1027"/>
        <v>26</v>
      </c>
      <c r="F1079" s="143">
        <f t="shared" si="1028"/>
        <v>27</v>
      </c>
      <c r="G1079" s="143">
        <f t="shared" si="1029"/>
        <v>29</v>
      </c>
      <c r="H1079" s="143">
        <f t="shared" si="1026"/>
        <v>32</v>
      </c>
      <c r="I1079" s="143">
        <f t="shared" si="1030"/>
        <v>32</v>
      </c>
    </row>
    <row r="1080" spans="1:9" hidden="1" x14ac:dyDescent="0.2">
      <c r="A1080" s="109">
        <v>24</v>
      </c>
      <c r="B1080" s="1" t="s">
        <v>1762</v>
      </c>
      <c r="C1080" s="155">
        <f t="shared" si="1031"/>
        <v>19</v>
      </c>
      <c r="D1080" s="155"/>
      <c r="E1080" s="143">
        <f t="shared" si="1027"/>
        <v>26</v>
      </c>
      <c r="F1080" s="143">
        <f t="shared" si="1028"/>
        <v>27</v>
      </c>
      <c r="G1080" s="143">
        <f t="shared" si="1029"/>
        <v>29</v>
      </c>
      <c r="H1080" s="143">
        <f t="shared" si="1026"/>
        <v>32</v>
      </c>
      <c r="I1080" s="143">
        <f t="shared" si="1030"/>
        <v>32</v>
      </c>
    </row>
    <row r="1081" spans="1:9" hidden="1" x14ac:dyDescent="0.2">
      <c r="A1081" s="109">
        <v>25</v>
      </c>
      <c r="B1081" s="1" t="s">
        <v>1769</v>
      </c>
      <c r="C1081" s="155">
        <f t="shared" si="1031"/>
        <v>19</v>
      </c>
      <c r="D1081" s="155"/>
      <c r="E1081" s="143">
        <f t="shared" si="1027"/>
        <v>26</v>
      </c>
      <c r="F1081" s="143">
        <f t="shared" si="1028"/>
        <v>27</v>
      </c>
      <c r="G1081" s="143">
        <f t="shared" si="1029"/>
        <v>29</v>
      </c>
      <c r="H1081" s="143">
        <f t="shared" si="1026"/>
        <v>32</v>
      </c>
      <c r="I1081" s="143">
        <f t="shared" si="1030"/>
        <v>32</v>
      </c>
    </row>
    <row r="1082" spans="1:9" hidden="1" x14ac:dyDescent="0.2">
      <c r="A1082" s="109">
        <v>26</v>
      </c>
      <c r="B1082" s="1" t="s">
        <v>7</v>
      </c>
      <c r="C1082" s="159">
        <f t="shared" si="1031"/>
        <v>19</v>
      </c>
      <c r="D1082" s="159"/>
      <c r="E1082" s="148">
        <f t="shared" si="1027"/>
        <v>26</v>
      </c>
      <c r="F1082" s="148">
        <f t="shared" si="1028"/>
        <v>27</v>
      </c>
      <c r="G1082" s="148">
        <f t="shared" si="1029"/>
        <v>29</v>
      </c>
      <c r="H1082" s="148">
        <f t="shared" si="1026"/>
        <v>32</v>
      </c>
      <c r="I1082" s="148">
        <f t="shared" si="1030"/>
        <v>32</v>
      </c>
    </row>
    <row r="1083" spans="1:9" hidden="1" x14ac:dyDescent="0.2">
      <c r="A1083" s="109">
        <v>27</v>
      </c>
      <c r="B1083" s="1" t="s">
        <v>1781</v>
      </c>
      <c r="C1083" s="155">
        <f t="shared" si="1031"/>
        <v>19</v>
      </c>
      <c r="D1083" s="155"/>
      <c r="E1083" s="143">
        <f t="shared" si="1027"/>
        <v>26</v>
      </c>
      <c r="F1083" s="143">
        <f t="shared" si="1028"/>
        <v>27</v>
      </c>
      <c r="G1083" s="143">
        <f t="shared" si="1029"/>
        <v>29</v>
      </c>
      <c r="H1083" s="143">
        <f t="shared" si="1026"/>
        <v>32</v>
      </c>
      <c r="I1083" s="143">
        <f t="shared" si="1030"/>
        <v>32</v>
      </c>
    </row>
    <row r="1084" spans="1:9" hidden="1" x14ac:dyDescent="0.2">
      <c r="A1084" s="109">
        <v>28</v>
      </c>
      <c r="B1084" s="1" t="s">
        <v>1788</v>
      </c>
      <c r="C1084" s="155">
        <f t="shared" si="1031"/>
        <v>19</v>
      </c>
      <c r="D1084" s="155"/>
      <c r="E1084" s="143">
        <f t="shared" si="1027"/>
        <v>26</v>
      </c>
      <c r="F1084" s="143">
        <f t="shared" si="1028"/>
        <v>27</v>
      </c>
      <c r="G1084" s="143">
        <f t="shared" si="1029"/>
        <v>29</v>
      </c>
      <c r="H1084" s="143">
        <f t="shared" si="1026"/>
        <v>32</v>
      </c>
      <c r="I1084" s="143">
        <f t="shared" si="1030"/>
        <v>32</v>
      </c>
    </row>
    <row r="1085" spans="1:9" hidden="1" x14ac:dyDescent="0.2">
      <c r="A1085" s="109">
        <v>29</v>
      </c>
      <c r="B1085" s="1" t="s">
        <v>1797</v>
      </c>
      <c r="C1085" s="155">
        <f t="shared" si="1031"/>
        <v>19</v>
      </c>
      <c r="D1085" s="155"/>
      <c r="E1085" s="143">
        <f t="shared" si="1027"/>
        <v>26</v>
      </c>
      <c r="F1085" s="143">
        <f t="shared" si="1028"/>
        <v>27</v>
      </c>
      <c r="G1085" s="143">
        <f t="shared" si="1029"/>
        <v>29</v>
      </c>
      <c r="H1085" s="143">
        <f t="shared" si="1026"/>
        <v>32</v>
      </c>
      <c r="I1085" s="143">
        <f t="shared" si="1030"/>
        <v>32</v>
      </c>
    </row>
    <row r="1086" spans="1:9" hidden="1" x14ac:dyDescent="0.2">
      <c r="A1086" s="109">
        <v>30</v>
      </c>
      <c r="B1086" s="1" t="s">
        <v>1810</v>
      </c>
      <c r="C1086" s="155">
        <f t="shared" si="1031"/>
        <v>19</v>
      </c>
      <c r="D1086" s="155"/>
      <c r="E1086" s="143">
        <f t="shared" si="1027"/>
        <v>26</v>
      </c>
      <c r="F1086" s="143">
        <f t="shared" si="1028"/>
        <v>27</v>
      </c>
      <c r="G1086" s="143">
        <f t="shared" si="1029"/>
        <v>29</v>
      </c>
      <c r="H1086" s="143">
        <f t="shared" si="1026"/>
        <v>32</v>
      </c>
      <c r="I1086" s="143">
        <f t="shared" si="1030"/>
        <v>32</v>
      </c>
    </row>
    <row r="1087" spans="1:9" hidden="1" x14ac:dyDescent="0.2">
      <c r="A1087" s="109">
        <v>31</v>
      </c>
      <c r="B1087" s="1" t="s">
        <v>1811</v>
      </c>
      <c r="C1087" s="155">
        <f t="shared" si="1031"/>
        <v>19</v>
      </c>
      <c r="D1087" s="155"/>
      <c r="E1087" s="143">
        <f t="shared" si="1027"/>
        <v>26</v>
      </c>
      <c r="F1087" s="143">
        <f t="shared" si="1028"/>
        <v>27</v>
      </c>
      <c r="G1087" s="143">
        <f t="shared" si="1029"/>
        <v>29</v>
      </c>
      <c r="H1087" s="143">
        <f t="shared" si="1026"/>
        <v>32</v>
      </c>
      <c r="I1087" s="143">
        <f t="shared" si="1030"/>
        <v>32</v>
      </c>
    </row>
    <row r="1088" spans="1:9" hidden="1" x14ac:dyDescent="0.2">
      <c r="A1088" s="109">
        <v>32</v>
      </c>
      <c r="B1088" s="1" t="s">
        <v>1820</v>
      </c>
      <c r="C1088" s="155">
        <f t="shared" si="1031"/>
        <v>19</v>
      </c>
      <c r="D1088" s="155"/>
      <c r="E1088" s="143">
        <f t="shared" si="1027"/>
        <v>26</v>
      </c>
      <c r="F1088" s="143">
        <f t="shared" si="1028"/>
        <v>27</v>
      </c>
      <c r="G1088" s="143">
        <f t="shared" si="1029"/>
        <v>29</v>
      </c>
      <c r="H1088" s="143">
        <f t="shared" si="1026"/>
        <v>32</v>
      </c>
      <c r="I1088" s="143">
        <f t="shared" si="1030"/>
        <v>32</v>
      </c>
    </row>
    <row r="1089" spans="1:9" hidden="1" x14ac:dyDescent="0.2">
      <c r="A1089" s="109">
        <v>33</v>
      </c>
      <c r="B1089" s="1" t="s">
        <v>1821</v>
      </c>
      <c r="C1089" s="155">
        <f t="shared" si="1031"/>
        <v>19</v>
      </c>
      <c r="D1089" s="155"/>
      <c r="E1089" s="143">
        <f t="shared" si="1027"/>
        <v>26</v>
      </c>
      <c r="F1089" s="143">
        <f t="shared" si="1028"/>
        <v>27</v>
      </c>
      <c r="G1089" s="143">
        <f t="shared" si="1029"/>
        <v>29</v>
      </c>
      <c r="H1089" s="143">
        <f t="shared" si="1026"/>
        <v>32</v>
      </c>
      <c r="I1089" s="143">
        <f t="shared" si="1030"/>
        <v>32</v>
      </c>
    </row>
    <row r="1090" spans="1:9" hidden="1" x14ac:dyDescent="0.2">
      <c r="A1090" s="109">
        <v>34</v>
      </c>
      <c r="B1090" s="1" t="s">
        <v>1828</v>
      </c>
      <c r="C1090" s="155">
        <f t="shared" si="1031"/>
        <v>19</v>
      </c>
      <c r="D1090" s="155"/>
      <c r="E1090" s="143">
        <f t="shared" si="1027"/>
        <v>26</v>
      </c>
      <c r="F1090" s="143">
        <f t="shared" si="1028"/>
        <v>27</v>
      </c>
      <c r="G1090" s="143">
        <f t="shared" si="1029"/>
        <v>29</v>
      </c>
      <c r="H1090" s="143">
        <f t="shared" si="1026"/>
        <v>32</v>
      </c>
      <c r="I1090" s="143">
        <f t="shared" si="1030"/>
        <v>32</v>
      </c>
    </row>
    <row r="1091" spans="1:9" hidden="1" x14ac:dyDescent="0.2">
      <c r="A1091" s="109">
        <v>35</v>
      </c>
      <c r="B1091" s="1" t="s">
        <v>1840</v>
      </c>
      <c r="C1091" s="155">
        <f t="shared" si="1031"/>
        <v>19</v>
      </c>
      <c r="D1091" s="155"/>
      <c r="E1091" s="143">
        <f t="shared" si="1027"/>
        <v>26</v>
      </c>
      <c r="F1091" s="143">
        <f t="shared" si="1028"/>
        <v>27</v>
      </c>
      <c r="G1091" s="143">
        <f t="shared" si="1029"/>
        <v>29</v>
      </c>
      <c r="H1091" s="143">
        <f t="shared" si="1026"/>
        <v>32</v>
      </c>
      <c r="I1091" s="143">
        <f t="shared" si="1030"/>
        <v>32</v>
      </c>
    </row>
    <row r="1092" spans="1:9" hidden="1" x14ac:dyDescent="0.2">
      <c r="A1092" s="109">
        <v>36</v>
      </c>
      <c r="B1092" s="1" t="s">
        <v>1854</v>
      </c>
      <c r="C1092" s="155">
        <f t="shared" si="1031"/>
        <v>19</v>
      </c>
      <c r="D1092" s="155"/>
      <c r="E1092" s="143">
        <f t="shared" si="1027"/>
        <v>26</v>
      </c>
      <c r="F1092" s="143">
        <f t="shared" si="1028"/>
        <v>27</v>
      </c>
      <c r="G1092" s="143">
        <f t="shared" si="1029"/>
        <v>29</v>
      </c>
      <c r="H1092" s="143">
        <f t="shared" ref="H1092:H1109" si="1032">D1092+32</f>
        <v>32</v>
      </c>
      <c r="I1092" s="143">
        <f t="shared" si="1030"/>
        <v>32</v>
      </c>
    </row>
    <row r="1093" spans="1:9" hidden="1" x14ac:dyDescent="0.2">
      <c r="A1093" s="109">
        <v>37</v>
      </c>
      <c r="B1093" s="1" t="s">
        <v>7</v>
      </c>
      <c r="C1093" s="159">
        <f t="shared" si="1031"/>
        <v>19</v>
      </c>
      <c r="D1093" s="159"/>
      <c r="E1093" s="148">
        <f t="shared" si="1027"/>
        <v>26</v>
      </c>
      <c r="F1093" s="148">
        <f t="shared" si="1028"/>
        <v>27</v>
      </c>
      <c r="G1093" s="148">
        <f t="shared" si="1029"/>
        <v>29</v>
      </c>
      <c r="H1093" s="148">
        <f t="shared" si="1032"/>
        <v>32</v>
      </c>
      <c r="I1093" s="148">
        <f t="shared" si="1030"/>
        <v>32</v>
      </c>
    </row>
    <row r="1094" spans="1:9" hidden="1" x14ac:dyDescent="0.2">
      <c r="A1094" s="109">
        <v>38</v>
      </c>
      <c r="B1094" s="1" t="s">
        <v>1862</v>
      </c>
      <c r="C1094" s="155">
        <f t="shared" si="1031"/>
        <v>19</v>
      </c>
      <c r="D1094" s="155"/>
      <c r="E1094" s="143">
        <f t="shared" si="1027"/>
        <v>26</v>
      </c>
      <c r="F1094" s="143">
        <f t="shared" si="1028"/>
        <v>27</v>
      </c>
      <c r="G1094" s="143">
        <f t="shared" si="1029"/>
        <v>29</v>
      </c>
      <c r="H1094" s="143">
        <f t="shared" si="1032"/>
        <v>32</v>
      </c>
      <c r="I1094" s="143">
        <f t="shared" si="1030"/>
        <v>32</v>
      </c>
    </row>
    <row r="1095" spans="1:9" hidden="1" x14ac:dyDescent="0.2">
      <c r="A1095" s="109">
        <v>39</v>
      </c>
      <c r="B1095" s="1" t="s">
        <v>1869</v>
      </c>
      <c r="C1095" s="155">
        <f t="shared" si="1031"/>
        <v>19</v>
      </c>
      <c r="D1095" s="155"/>
      <c r="E1095" s="143">
        <f t="shared" si="1027"/>
        <v>26</v>
      </c>
      <c r="F1095" s="143">
        <f t="shared" si="1028"/>
        <v>27</v>
      </c>
      <c r="G1095" s="143">
        <f t="shared" si="1029"/>
        <v>29</v>
      </c>
      <c r="H1095" s="143">
        <f t="shared" si="1032"/>
        <v>32</v>
      </c>
      <c r="I1095" s="143">
        <f t="shared" si="1030"/>
        <v>32</v>
      </c>
    </row>
    <row r="1096" spans="1:9" hidden="1" x14ac:dyDescent="0.2">
      <c r="A1096" s="109">
        <v>40</v>
      </c>
      <c r="B1096" s="1" t="s">
        <v>1876</v>
      </c>
      <c r="C1096" s="155">
        <f t="shared" si="1031"/>
        <v>19</v>
      </c>
      <c r="D1096" s="155"/>
      <c r="E1096" s="143">
        <f t="shared" si="1027"/>
        <v>26</v>
      </c>
      <c r="F1096" s="143">
        <f t="shared" si="1028"/>
        <v>27</v>
      </c>
      <c r="G1096" s="143">
        <f t="shared" si="1029"/>
        <v>29</v>
      </c>
      <c r="H1096" s="143">
        <f t="shared" si="1032"/>
        <v>32</v>
      </c>
      <c r="I1096" s="143">
        <f t="shared" si="1030"/>
        <v>32</v>
      </c>
    </row>
    <row r="1097" spans="1:9" hidden="1" x14ac:dyDescent="0.2">
      <c r="A1097" s="109">
        <v>41</v>
      </c>
      <c r="B1097" s="1" t="s">
        <v>1879</v>
      </c>
      <c r="C1097" s="155">
        <f t="shared" si="1031"/>
        <v>19</v>
      </c>
      <c r="D1097" s="155"/>
      <c r="E1097" s="143">
        <f t="shared" si="1027"/>
        <v>26</v>
      </c>
      <c r="F1097" s="143">
        <f t="shared" si="1028"/>
        <v>27</v>
      </c>
      <c r="G1097" s="143">
        <f t="shared" si="1029"/>
        <v>29</v>
      </c>
      <c r="H1097" s="143">
        <f t="shared" si="1032"/>
        <v>32</v>
      </c>
      <c r="I1097" s="143">
        <f t="shared" si="1030"/>
        <v>32</v>
      </c>
    </row>
    <row r="1098" spans="1:9" hidden="1" x14ac:dyDescent="0.2">
      <c r="A1098" s="109">
        <v>42</v>
      </c>
      <c r="B1098" s="1" t="s">
        <v>1892</v>
      </c>
      <c r="C1098" s="155">
        <f t="shared" si="1031"/>
        <v>19</v>
      </c>
      <c r="D1098" s="155"/>
      <c r="E1098" s="143">
        <f t="shared" si="1027"/>
        <v>26</v>
      </c>
      <c r="F1098" s="143">
        <f t="shared" si="1028"/>
        <v>27</v>
      </c>
      <c r="G1098" s="143">
        <f t="shared" si="1029"/>
        <v>29</v>
      </c>
      <c r="H1098" s="143">
        <f t="shared" si="1032"/>
        <v>32</v>
      </c>
      <c r="I1098" s="143">
        <f t="shared" si="1030"/>
        <v>32</v>
      </c>
    </row>
    <row r="1099" spans="1:9" hidden="1" x14ac:dyDescent="0.2">
      <c r="A1099" s="109">
        <v>43</v>
      </c>
      <c r="B1099" s="1" t="s">
        <v>1898</v>
      </c>
      <c r="C1099" s="155">
        <f t="shared" si="1031"/>
        <v>19</v>
      </c>
      <c r="D1099" s="155"/>
      <c r="E1099" s="143">
        <f t="shared" si="1027"/>
        <v>26</v>
      </c>
      <c r="F1099" s="143">
        <f t="shared" si="1028"/>
        <v>27</v>
      </c>
      <c r="G1099" s="143">
        <f t="shared" si="1029"/>
        <v>29</v>
      </c>
      <c r="H1099" s="143">
        <f t="shared" si="1032"/>
        <v>32</v>
      </c>
      <c r="I1099" s="143">
        <f t="shared" si="1030"/>
        <v>32</v>
      </c>
    </row>
    <row r="1100" spans="1:9" hidden="1" x14ac:dyDescent="0.2">
      <c r="A1100" s="109">
        <v>44</v>
      </c>
      <c r="B1100" s="1" t="s">
        <v>7</v>
      </c>
      <c r="C1100" s="159">
        <f t="shared" si="1031"/>
        <v>19</v>
      </c>
      <c r="D1100" s="159"/>
      <c r="E1100" s="148">
        <f t="shared" si="1027"/>
        <v>26</v>
      </c>
      <c r="F1100" s="148">
        <f t="shared" si="1028"/>
        <v>27</v>
      </c>
      <c r="G1100" s="148">
        <f t="shared" si="1029"/>
        <v>29</v>
      </c>
      <c r="H1100" s="148">
        <f t="shared" si="1032"/>
        <v>32</v>
      </c>
      <c r="I1100" s="148">
        <f t="shared" si="1030"/>
        <v>32</v>
      </c>
    </row>
    <row r="1101" spans="1:9" hidden="1" x14ac:dyDescent="0.2">
      <c r="A1101" s="109">
        <v>45</v>
      </c>
      <c r="B1101" s="1" t="s">
        <v>1924</v>
      </c>
      <c r="C1101" s="155">
        <f t="shared" si="1031"/>
        <v>19</v>
      </c>
      <c r="D1101" s="155"/>
      <c r="E1101" s="143">
        <f t="shared" si="1027"/>
        <v>26</v>
      </c>
      <c r="F1101" s="143">
        <f t="shared" si="1028"/>
        <v>27</v>
      </c>
      <c r="G1101" s="143">
        <f t="shared" si="1029"/>
        <v>29</v>
      </c>
      <c r="H1101" s="143">
        <f t="shared" si="1032"/>
        <v>32</v>
      </c>
      <c r="I1101" s="143">
        <f t="shared" si="1030"/>
        <v>32</v>
      </c>
    </row>
    <row r="1102" spans="1:9" hidden="1" x14ac:dyDescent="0.2">
      <c r="A1102" s="109">
        <v>46</v>
      </c>
      <c r="B1102" s="1" t="s">
        <v>1925</v>
      </c>
      <c r="C1102" s="155">
        <f t="shared" si="1031"/>
        <v>20</v>
      </c>
      <c r="D1102" s="155"/>
      <c r="E1102" s="143">
        <f t="shared" ref="E1102:E1109" si="1033">D1102+27</f>
        <v>27</v>
      </c>
      <c r="F1102" s="143">
        <f t="shared" si="1028"/>
        <v>27</v>
      </c>
      <c r="G1102" s="143">
        <f t="shared" si="1029"/>
        <v>29</v>
      </c>
      <c r="H1102" s="143">
        <f t="shared" si="1032"/>
        <v>32</v>
      </c>
      <c r="I1102" s="143">
        <f t="shared" si="1030"/>
        <v>32</v>
      </c>
    </row>
    <row r="1103" spans="1:9" hidden="1" x14ac:dyDescent="0.2">
      <c r="A1103" s="109">
        <v>47</v>
      </c>
      <c r="B1103" s="1" t="s">
        <v>1926</v>
      </c>
      <c r="C1103" s="155">
        <f t="shared" si="1031"/>
        <v>20</v>
      </c>
      <c r="D1103" s="155"/>
      <c r="E1103" s="143">
        <f t="shared" si="1033"/>
        <v>27</v>
      </c>
      <c r="F1103" s="143">
        <f t="shared" si="1028"/>
        <v>27</v>
      </c>
      <c r="G1103" s="143">
        <f t="shared" si="1029"/>
        <v>29</v>
      </c>
      <c r="H1103" s="143">
        <f t="shared" si="1032"/>
        <v>32</v>
      </c>
      <c r="I1103" s="143">
        <f t="shared" si="1030"/>
        <v>32</v>
      </c>
    </row>
    <row r="1104" spans="1:9" hidden="1" x14ac:dyDescent="0.2">
      <c r="A1104" s="109">
        <v>48</v>
      </c>
      <c r="B1104" s="1" t="s">
        <v>7</v>
      </c>
      <c r="C1104" s="159">
        <f t="shared" si="1031"/>
        <v>20</v>
      </c>
      <c r="D1104" s="159"/>
      <c r="E1104" s="148">
        <f t="shared" si="1033"/>
        <v>27</v>
      </c>
      <c r="F1104" s="148">
        <f t="shared" si="1028"/>
        <v>27</v>
      </c>
      <c r="G1104" s="148">
        <f t="shared" si="1029"/>
        <v>29</v>
      </c>
      <c r="H1104" s="148">
        <f t="shared" si="1032"/>
        <v>32</v>
      </c>
      <c r="I1104" s="148">
        <f t="shared" si="1030"/>
        <v>32</v>
      </c>
    </row>
    <row r="1105" spans="1:9" hidden="1" x14ac:dyDescent="0.2">
      <c r="A1105" s="109">
        <v>49</v>
      </c>
      <c r="B1105" s="1" t="s">
        <v>1937</v>
      </c>
      <c r="C1105" s="155">
        <f t="shared" si="1031"/>
        <v>20</v>
      </c>
      <c r="D1105" s="155"/>
      <c r="E1105" s="143">
        <f t="shared" si="1033"/>
        <v>27</v>
      </c>
      <c r="F1105" s="143">
        <f t="shared" si="1028"/>
        <v>27</v>
      </c>
      <c r="G1105" s="143">
        <f t="shared" si="1029"/>
        <v>29</v>
      </c>
      <c r="H1105" s="143">
        <f t="shared" si="1032"/>
        <v>32</v>
      </c>
      <c r="I1105" s="143">
        <f t="shared" si="1030"/>
        <v>32</v>
      </c>
    </row>
    <row r="1106" spans="1:9" hidden="1" x14ac:dyDescent="0.2">
      <c r="A1106" s="104">
        <v>50</v>
      </c>
      <c r="B1106" s="8" t="s">
        <v>1944</v>
      </c>
      <c r="C1106" s="168">
        <f t="shared" si="1031"/>
        <v>20</v>
      </c>
      <c r="D1106" s="168"/>
      <c r="E1106" s="136">
        <f t="shared" si="1033"/>
        <v>27</v>
      </c>
      <c r="F1106" s="136">
        <f t="shared" si="1028"/>
        <v>27</v>
      </c>
      <c r="G1106" s="136">
        <f t="shared" si="1029"/>
        <v>29</v>
      </c>
      <c r="H1106" s="136">
        <f t="shared" si="1032"/>
        <v>32</v>
      </c>
      <c r="I1106" s="136">
        <f t="shared" si="1030"/>
        <v>32</v>
      </c>
    </row>
    <row r="1107" spans="1:9" hidden="1" x14ac:dyDescent="0.2">
      <c r="A1107" s="109">
        <v>51</v>
      </c>
      <c r="B1107" s="1" t="s">
        <v>1953</v>
      </c>
      <c r="C1107" s="155">
        <f t="shared" si="1031"/>
        <v>20</v>
      </c>
      <c r="D1107" s="155"/>
      <c r="E1107" s="143">
        <f t="shared" si="1033"/>
        <v>27</v>
      </c>
      <c r="F1107" s="143">
        <f t="shared" si="1028"/>
        <v>27</v>
      </c>
      <c r="G1107" s="143">
        <f t="shared" si="1029"/>
        <v>29</v>
      </c>
      <c r="H1107" s="143">
        <f t="shared" si="1032"/>
        <v>32</v>
      </c>
      <c r="I1107" s="143">
        <f t="shared" si="1030"/>
        <v>32</v>
      </c>
    </row>
    <row r="1108" spans="1:9" hidden="1" x14ac:dyDescent="0.2">
      <c r="A1108" s="109">
        <v>52</v>
      </c>
      <c r="B1108" s="32" t="s">
        <v>1964</v>
      </c>
      <c r="C1108" s="155">
        <f t="shared" si="1031"/>
        <v>20</v>
      </c>
      <c r="D1108" s="155"/>
      <c r="E1108" s="143">
        <f t="shared" si="1033"/>
        <v>27</v>
      </c>
      <c r="F1108" s="143">
        <f t="shared" si="1028"/>
        <v>27</v>
      </c>
      <c r="G1108" s="143">
        <f t="shared" si="1029"/>
        <v>29</v>
      </c>
      <c r="H1108" s="143">
        <f t="shared" si="1032"/>
        <v>32</v>
      </c>
      <c r="I1108" s="143">
        <f t="shared" si="1030"/>
        <v>32</v>
      </c>
    </row>
    <row r="1109" spans="1:9" hidden="1" x14ac:dyDescent="0.2">
      <c r="A1109" s="120">
        <v>1</v>
      </c>
      <c r="B1109" s="1" t="s">
        <v>1965</v>
      </c>
      <c r="C1109" s="155">
        <f t="shared" si="1031"/>
        <v>20</v>
      </c>
      <c r="D1109" s="155"/>
      <c r="E1109" s="143">
        <f t="shared" si="1033"/>
        <v>27</v>
      </c>
      <c r="F1109" s="143">
        <f t="shared" si="1028"/>
        <v>27</v>
      </c>
      <c r="G1109" s="143">
        <f t="shared" si="1029"/>
        <v>29</v>
      </c>
      <c r="H1109" s="143">
        <f t="shared" si="1032"/>
        <v>32</v>
      </c>
      <c r="I1109" s="143">
        <f t="shared" si="1030"/>
        <v>32</v>
      </c>
    </row>
    <row r="1110" spans="1:9" hidden="1" x14ac:dyDescent="0.2">
      <c r="A1110" s="120">
        <v>2</v>
      </c>
      <c r="B1110" s="34" t="s">
        <v>7</v>
      </c>
      <c r="C1110" s="159">
        <f>D1110-7</f>
        <v>45663</v>
      </c>
      <c r="D1110" s="159">
        <v>45670</v>
      </c>
      <c r="E1110" s="148">
        <f>C1110+27</f>
        <v>45690</v>
      </c>
      <c r="F1110" s="148">
        <f>C1110+27</f>
        <v>45690</v>
      </c>
      <c r="G1110" s="148">
        <f>C1110+29</f>
        <v>45692</v>
      </c>
      <c r="H1110" s="148">
        <f>C1110+32</f>
        <v>45695</v>
      </c>
      <c r="I1110" s="148">
        <f>C1110+32</f>
        <v>45695</v>
      </c>
    </row>
    <row r="1111" spans="1:9" hidden="1" x14ac:dyDescent="0.2">
      <c r="A1111" s="120">
        <v>3</v>
      </c>
      <c r="B1111" s="34" t="s">
        <v>2002</v>
      </c>
      <c r="C1111" s="155">
        <f>D1111-7</f>
        <v>45697</v>
      </c>
      <c r="D1111" s="155">
        <v>45704</v>
      </c>
      <c r="E1111" s="143">
        <f>C1111+32</f>
        <v>45729</v>
      </c>
      <c r="F1111" s="143">
        <f>C1111+33</f>
        <v>45730</v>
      </c>
      <c r="G1111" s="143">
        <f>C1111+35</f>
        <v>45732</v>
      </c>
      <c r="H1111" s="143">
        <f>C1111+37</f>
        <v>45734</v>
      </c>
      <c r="I1111" s="143">
        <f>C1111+3</f>
        <v>45700</v>
      </c>
    </row>
    <row r="1112" spans="1:9" hidden="1" x14ac:dyDescent="0.2">
      <c r="A1112" s="120">
        <v>4</v>
      </c>
      <c r="B1112" s="34" t="s">
        <v>1984</v>
      </c>
      <c r="C1112" s="155">
        <f>E1112-7</f>
        <v>19</v>
      </c>
      <c r="D1112" s="155"/>
      <c r="E1112" s="143">
        <f>D1112+26</f>
        <v>26</v>
      </c>
      <c r="F1112" s="143">
        <f>D1112+27</f>
        <v>27</v>
      </c>
      <c r="G1112" s="143">
        <f>D1112+29</f>
        <v>29</v>
      </c>
      <c r="H1112" s="143">
        <f>D1112+31</f>
        <v>31</v>
      </c>
      <c r="I1112" s="143">
        <f>D1112+33</f>
        <v>33</v>
      </c>
    </row>
    <row r="1113" spans="1:9" hidden="1" x14ac:dyDescent="0.2">
      <c r="A1113" s="120">
        <v>5</v>
      </c>
      <c r="B1113" s="34" t="s">
        <v>2016</v>
      </c>
      <c r="C1113" s="155">
        <f>D1113-7</f>
        <v>45679</v>
      </c>
      <c r="D1113" s="143">
        <v>45686</v>
      </c>
      <c r="E1113" s="143">
        <f>D1113+26</f>
        <v>45712</v>
      </c>
      <c r="F1113" s="143">
        <f>D1113+27</f>
        <v>45713</v>
      </c>
      <c r="G1113" s="143">
        <f>D1113+29</f>
        <v>45715</v>
      </c>
      <c r="H1113" s="143">
        <f>D1113+31</f>
        <v>45717</v>
      </c>
      <c r="I1113" s="143">
        <f>D1113+33</f>
        <v>45719</v>
      </c>
    </row>
    <row r="1114" spans="1:9" hidden="1" x14ac:dyDescent="0.2">
      <c r="A1114" s="120">
        <v>6</v>
      </c>
      <c r="B1114" s="34" t="s">
        <v>2003</v>
      </c>
      <c r="C1114" s="155">
        <f>D1114-7</f>
        <v>45686</v>
      </c>
      <c r="D1114" s="143">
        <v>45693</v>
      </c>
      <c r="E1114" s="143">
        <f t="shared" ref="E1114:E1115" si="1034">D1114+26</f>
        <v>45719</v>
      </c>
      <c r="F1114" s="143">
        <f t="shared" ref="F1114:F1115" si="1035">D1114+27</f>
        <v>45720</v>
      </c>
      <c r="G1114" s="143">
        <f t="shared" ref="G1114:G1115" si="1036">D1114+29</f>
        <v>45722</v>
      </c>
      <c r="H1114" s="143">
        <f t="shared" ref="H1114:H1115" si="1037">D1114+31</f>
        <v>45724</v>
      </c>
      <c r="I1114" s="143">
        <f t="shared" ref="I1114:I1115" si="1038">D1114+33</f>
        <v>45726</v>
      </c>
    </row>
    <row r="1115" spans="1:9" hidden="1" x14ac:dyDescent="0.2">
      <c r="A1115" s="120">
        <v>7</v>
      </c>
      <c r="B1115" s="34" t="s">
        <v>2008</v>
      </c>
      <c r="C1115" s="155">
        <f t="shared" ref="C1115" si="1039">D1115-7</f>
        <v>45693</v>
      </c>
      <c r="D1115" s="143">
        <f t="shared" ref="D1115:D1121" si="1040">D1114+7</f>
        <v>45700</v>
      </c>
      <c r="E1115" s="143">
        <f t="shared" si="1034"/>
        <v>45726</v>
      </c>
      <c r="F1115" s="143">
        <f t="shared" si="1035"/>
        <v>45727</v>
      </c>
      <c r="G1115" s="143">
        <f t="shared" si="1036"/>
        <v>45729</v>
      </c>
      <c r="H1115" s="143">
        <f t="shared" si="1037"/>
        <v>45731</v>
      </c>
      <c r="I1115" s="143">
        <f t="shared" si="1038"/>
        <v>45733</v>
      </c>
    </row>
    <row r="1116" spans="1:9" hidden="1" x14ac:dyDescent="0.2">
      <c r="A1116" s="120">
        <v>8</v>
      </c>
      <c r="B1116" s="34" t="s">
        <v>2014</v>
      </c>
      <c r="C1116" s="155">
        <f t="shared" ref="C1116:C1118" si="1041">D1116-7</f>
        <v>45700</v>
      </c>
      <c r="D1116" s="143">
        <f t="shared" si="1040"/>
        <v>45707</v>
      </c>
      <c r="E1116" s="143">
        <f t="shared" ref="E1116" si="1042">D1116+26</f>
        <v>45733</v>
      </c>
      <c r="F1116" s="143">
        <f t="shared" ref="F1116" si="1043">D1116+27</f>
        <v>45734</v>
      </c>
      <c r="G1116" s="143">
        <f t="shared" ref="G1116" si="1044">D1116+29</f>
        <v>45736</v>
      </c>
      <c r="H1116" s="143">
        <f t="shared" ref="H1116" si="1045">D1116+31</f>
        <v>45738</v>
      </c>
      <c r="I1116" s="143">
        <f t="shared" ref="I1116" si="1046">D1116+33</f>
        <v>45740</v>
      </c>
    </row>
    <row r="1117" spans="1:9" hidden="1" x14ac:dyDescent="0.2">
      <c r="A1117" s="120">
        <v>9</v>
      </c>
      <c r="B1117" s="34" t="s">
        <v>2031</v>
      </c>
      <c r="C1117" s="155">
        <f t="shared" si="1041"/>
        <v>45707</v>
      </c>
      <c r="D1117" s="48">
        <f t="shared" si="1040"/>
        <v>45714</v>
      </c>
      <c r="E1117" s="143">
        <f t="shared" ref="E1117" si="1047">D1117+26</f>
        <v>45740</v>
      </c>
      <c r="F1117" s="143">
        <f t="shared" ref="F1117" si="1048">D1117+27</f>
        <v>45741</v>
      </c>
      <c r="G1117" s="143">
        <f t="shared" ref="G1117" si="1049">D1117+29</f>
        <v>45743</v>
      </c>
      <c r="H1117" s="143">
        <f t="shared" ref="H1117" si="1050">D1117+31</f>
        <v>45745</v>
      </c>
      <c r="I1117" s="143">
        <f t="shared" ref="I1117" si="1051">D1117+33</f>
        <v>45747</v>
      </c>
    </row>
    <row r="1118" spans="1:9" hidden="1" x14ac:dyDescent="0.2">
      <c r="A1118" s="120">
        <v>10</v>
      </c>
      <c r="B1118" s="34" t="s">
        <v>2044</v>
      </c>
      <c r="C1118" s="155">
        <f t="shared" si="1041"/>
        <v>45714</v>
      </c>
      <c r="D1118" s="48">
        <f t="shared" si="1040"/>
        <v>45721</v>
      </c>
      <c r="E1118" s="143">
        <f t="shared" ref="E1118:E1119" si="1052">D1118+26</f>
        <v>45747</v>
      </c>
      <c r="F1118" s="143">
        <f t="shared" ref="F1118:F1119" si="1053">D1118+27</f>
        <v>45748</v>
      </c>
      <c r="G1118" s="143">
        <f t="shared" ref="G1118:G1119" si="1054">D1118+29</f>
        <v>45750</v>
      </c>
      <c r="H1118" s="143">
        <f t="shared" ref="H1118:H1119" si="1055">D1118+31</f>
        <v>45752</v>
      </c>
      <c r="I1118" s="143">
        <f t="shared" ref="I1118:I1119" si="1056">D1118+33</f>
        <v>45754</v>
      </c>
    </row>
    <row r="1119" spans="1:9" hidden="1" x14ac:dyDescent="0.2">
      <c r="A1119" s="120">
        <v>11</v>
      </c>
      <c r="B1119" s="34" t="s">
        <v>7</v>
      </c>
      <c r="C1119" s="159">
        <f>D1119-7</f>
        <v>45721</v>
      </c>
      <c r="D1119" s="49">
        <f t="shared" si="1040"/>
        <v>45728</v>
      </c>
      <c r="E1119" s="148">
        <f t="shared" si="1052"/>
        <v>45754</v>
      </c>
      <c r="F1119" s="148">
        <f t="shared" si="1053"/>
        <v>45755</v>
      </c>
      <c r="G1119" s="148">
        <f t="shared" si="1054"/>
        <v>45757</v>
      </c>
      <c r="H1119" s="148">
        <f t="shared" si="1055"/>
        <v>45759</v>
      </c>
      <c r="I1119" s="148">
        <f t="shared" si="1056"/>
        <v>45761</v>
      </c>
    </row>
    <row r="1120" spans="1:9" hidden="1" x14ac:dyDescent="0.2">
      <c r="A1120" s="120">
        <v>12</v>
      </c>
      <c r="B1120" s="34" t="s">
        <v>7</v>
      </c>
      <c r="C1120" s="159">
        <f>D1120-7</f>
        <v>45726</v>
      </c>
      <c r="D1120" s="49">
        <f>D1119+5</f>
        <v>45733</v>
      </c>
      <c r="E1120" s="148">
        <f t="shared" ref="E1120" si="1057">D1120+26</f>
        <v>45759</v>
      </c>
      <c r="F1120" s="148">
        <f t="shared" ref="F1120" si="1058">D1120+27</f>
        <v>45760</v>
      </c>
      <c r="G1120" s="148">
        <f t="shared" ref="G1120" si="1059">D1120+29</f>
        <v>45762</v>
      </c>
      <c r="H1120" s="148">
        <f t="shared" ref="H1120" si="1060">D1120+31</f>
        <v>45764</v>
      </c>
      <c r="I1120" s="148">
        <f t="shared" ref="I1120" si="1061">D1120+33</f>
        <v>45766</v>
      </c>
    </row>
    <row r="1121" spans="1:9" hidden="1" x14ac:dyDescent="0.2">
      <c r="A1121" s="120">
        <v>13</v>
      </c>
      <c r="B1121" s="34" t="s">
        <v>7</v>
      </c>
      <c r="C1121" s="159">
        <f t="shared" ref="C1121" si="1062">D1121-7</f>
        <v>45733</v>
      </c>
      <c r="D1121" s="49">
        <f t="shared" si="1040"/>
        <v>45740</v>
      </c>
      <c r="E1121" s="148">
        <f t="shared" ref="E1121" si="1063">D1121+26</f>
        <v>45766</v>
      </c>
      <c r="F1121" s="148">
        <f t="shared" ref="F1121" si="1064">D1121+27</f>
        <v>45767</v>
      </c>
      <c r="G1121" s="148">
        <f t="shared" ref="G1121" si="1065">D1121+29</f>
        <v>45769</v>
      </c>
      <c r="H1121" s="148">
        <f t="shared" ref="H1121" si="1066">D1121+31</f>
        <v>45771</v>
      </c>
      <c r="I1121" s="148">
        <f t="shared" ref="I1121" si="1067">D1121+33</f>
        <v>45773</v>
      </c>
    </row>
    <row r="1122" spans="1:9" hidden="1" x14ac:dyDescent="0.2">
      <c r="A1122" s="120">
        <v>14</v>
      </c>
      <c r="B1122" s="34" t="s">
        <v>2076</v>
      </c>
      <c r="C1122" s="114">
        <f t="shared" ref="C1122:C1128" si="1068">D1122-7</f>
        <v>45742</v>
      </c>
      <c r="D1122" s="29">
        <f>D1121+9</f>
        <v>45749</v>
      </c>
      <c r="E1122" s="110">
        <f t="shared" ref="E1122" si="1069">D1122+26</f>
        <v>45775</v>
      </c>
      <c r="F1122" s="110">
        <f t="shared" ref="F1122" si="1070">D1122+27</f>
        <v>45776</v>
      </c>
      <c r="G1122" s="110">
        <f t="shared" ref="G1122" si="1071">D1122+29</f>
        <v>45778</v>
      </c>
      <c r="H1122" s="110">
        <f t="shared" ref="H1122" si="1072">D1122+31</f>
        <v>45780</v>
      </c>
      <c r="I1122" s="110">
        <f t="shared" ref="I1122" si="1073">D1122+33</f>
        <v>45782</v>
      </c>
    </row>
    <row r="1123" spans="1:9" hidden="1" x14ac:dyDescent="0.2">
      <c r="A1123" s="120">
        <v>15</v>
      </c>
      <c r="B1123" s="34" t="s">
        <v>2086</v>
      </c>
      <c r="C1123" s="114">
        <f t="shared" si="1068"/>
        <v>45749</v>
      </c>
      <c r="D1123" s="29">
        <f>D1122+7</f>
        <v>45756</v>
      </c>
      <c r="E1123" s="110">
        <f t="shared" ref="E1123" si="1074">D1123+26</f>
        <v>45782</v>
      </c>
      <c r="F1123" s="110">
        <f t="shared" ref="F1123" si="1075">D1123+27</f>
        <v>45783</v>
      </c>
      <c r="G1123" s="110">
        <f t="shared" ref="G1123" si="1076">D1123+29</f>
        <v>45785</v>
      </c>
      <c r="H1123" s="110">
        <f t="shared" ref="H1123" si="1077">D1123+31</f>
        <v>45787</v>
      </c>
      <c r="I1123" s="110">
        <f t="shared" ref="I1123" si="1078">D1123+33</f>
        <v>45789</v>
      </c>
    </row>
    <row r="1124" spans="1:9" hidden="1" x14ac:dyDescent="0.2">
      <c r="A1124" s="120">
        <v>16</v>
      </c>
      <c r="B1124" s="34" t="s">
        <v>7</v>
      </c>
      <c r="C1124" s="159">
        <f t="shared" si="1068"/>
        <v>45756</v>
      </c>
      <c r="D1124" s="49">
        <f t="shared" ref="D1124:D1131" si="1079">D1123+7</f>
        <v>45763</v>
      </c>
      <c r="E1124" s="148">
        <f t="shared" ref="E1124" si="1080">D1124+26</f>
        <v>45789</v>
      </c>
      <c r="F1124" s="148">
        <f t="shared" ref="F1124" si="1081">D1124+27</f>
        <v>45790</v>
      </c>
      <c r="G1124" s="148">
        <f t="shared" ref="G1124" si="1082">D1124+29</f>
        <v>45792</v>
      </c>
      <c r="H1124" s="148">
        <f t="shared" ref="H1124" si="1083">D1124+31</f>
        <v>45794</v>
      </c>
      <c r="I1124" s="148">
        <f t="shared" ref="I1124" si="1084">D1124+33</f>
        <v>45796</v>
      </c>
    </row>
    <row r="1125" spans="1:9" hidden="1" x14ac:dyDescent="0.2">
      <c r="A1125" s="120">
        <v>17</v>
      </c>
      <c r="B1125" s="34" t="s">
        <v>7</v>
      </c>
      <c r="C1125" s="159">
        <f t="shared" si="1068"/>
        <v>45763</v>
      </c>
      <c r="D1125" s="49">
        <f t="shared" si="1079"/>
        <v>45770</v>
      </c>
      <c r="E1125" s="148">
        <f t="shared" ref="E1125" si="1085">D1125+26</f>
        <v>45796</v>
      </c>
      <c r="F1125" s="148">
        <f t="shared" ref="F1125" si="1086">D1125+27</f>
        <v>45797</v>
      </c>
      <c r="G1125" s="148">
        <f t="shared" ref="G1125" si="1087">D1125+29</f>
        <v>45799</v>
      </c>
      <c r="H1125" s="148">
        <f t="shared" ref="H1125" si="1088">D1125+31</f>
        <v>45801</v>
      </c>
      <c r="I1125" s="148">
        <f t="shared" ref="I1125" si="1089">D1125+33</f>
        <v>45803</v>
      </c>
    </row>
    <row r="1126" spans="1:9" hidden="1" x14ac:dyDescent="0.2">
      <c r="A1126" s="120">
        <v>18</v>
      </c>
      <c r="B1126" s="34" t="s">
        <v>2116</v>
      </c>
      <c r="C1126" s="114">
        <f t="shared" si="1068"/>
        <v>45770</v>
      </c>
      <c r="D1126" s="29">
        <f t="shared" si="1079"/>
        <v>45777</v>
      </c>
      <c r="E1126" s="110">
        <f t="shared" ref="E1126" si="1090">D1126+26</f>
        <v>45803</v>
      </c>
      <c r="F1126" s="110">
        <f t="shared" ref="F1126" si="1091">D1126+27</f>
        <v>45804</v>
      </c>
      <c r="G1126" s="110">
        <f t="shared" ref="G1126" si="1092">D1126+29</f>
        <v>45806</v>
      </c>
      <c r="H1126" s="110">
        <f t="shared" ref="H1126" si="1093">D1126+31</f>
        <v>45808</v>
      </c>
      <c r="I1126" s="110">
        <f t="shared" ref="I1126" si="1094">D1126+33</f>
        <v>45810</v>
      </c>
    </row>
    <row r="1127" spans="1:9" hidden="1" x14ac:dyDescent="0.2">
      <c r="A1127" s="120">
        <v>19</v>
      </c>
      <c r="B1127" s="34" t="s">
        <v>2129</v>
      </c>
      <c r="C1127" s="114">
        <f t="shared" si="1068"/>
        <v>45777</v>
      </c>
      <c r="D1127" s="29">
        <f t="shared" si="1079"/>
        <v>45784</v>
      </c>
      <c r="E1127" s="110">
        <f t="shared" ref="E1127" si="1095">D1127+26</f>
        <v>45810</v>
      </c>
      <c r="F1127" s="110">
        <f t="shared" ref="F1127" si="1096">D1127+27</f>
        <v>45811</v>
      </c>
      <c r="G1127" s="110">
        <f t="shared" ref="G1127" si="1097">D1127+29</f>
        <v>45813</v>
      </c>
      <c r="H1127" s="110">
        <f t="shared" ref="H1127" si="1098">D1127+31</f>
        <v>45815</v>
      </c>
      <c r="I1127" s="110">
        <f t="shared" ref="I1127" si="1099">D1127+33</f>
        <v>45817</v>
      </c>
    </row>
    <row r="1128" spans="1:9" hidden="1" x14ac:dyDescent="0.2">
      <c r="A1128" s="120">
        <v>20</v>
      </c>
      <c r="B1128" s="34" t="s">
        <v>2163</v>
      </c>
      <c r="C1128" s="114">
        <f t="shared" si="1068"/>
        <v>45784</v>
      </c>
      <c r="D1128" s="29">
        <f t="shared" si="1079"/>
        <v>45791</v>
      </c>
      <c r="E1128" s="110">
        <f t="shared" ref="E1128" si="1100">D1128+26</f>
        <v>45817</v>
      </c>
      <c r="F1128" s="110">
        <f t="shared" ref="F1128" si="1101">D1128+27</f>
        <v>45818</v>
      </c>
      <c r="G1128" s="110">
        <f t="shared" ref="G1128" si="1102">D1128+29</f>
        <v>45820</v>
      </c>
      <c r="H1128" s="110">
        <f t="shared" ref="H1128" si="1103">D1128+31</f>
        <v>45822</v>
      </c>
      <c r="I1128" s="110">
        <f t="shared" ref="I1128" si="1104">D1128+33</f>
        <v>45824</v>
      </c>
    </row>
    <row r="1129" spans="1:9" hidden="1" x14ac:dyDescent="0.2">
      <c r="A1129" s="120">
        <v>21</v>
      </c>
      <c r="B1129" s="34" t="s">
        <v>7</v>
      </c>
      <c r="C1129" s="159">
        <f t="shared" ref="C1129:C1138" si="1105">D1129-7</f>
        <v>45791</v>
      </c>
      <c r="D1129" s="49">
        <f t="shared" si="1079"/>
        <v>45798</v>
      </c>
      <c r="E1129" s="148">
        <f t="shared" ref="E1129:E1130" si="1106">D1129+26</f>
        <v>45824</v>
      </c>
      <c r="F1129" s="148">
        <f t="shared" ref="F1129:F1130" si="1107">D1129+27</f>
        <v>45825</v>
      </c>
      <c r="G1129" s="148">
        <f t="shared" ref="G1129:G1130" si="1108">D1129+29</f>
        <v>45827</v>
      </c>
      <c r="H1129" s="148">
        <f t="shared" ref="H1129:H1130" si="1109">D1129+31</f>
        <v>45829</v>
      </c>
      <c r="I1129" s="148">
        <f t="shared" ref="I1129:I1130" si="1110">D1129+33</f>
        <v>45831</v>
      </c>
    </row>
    <row r="1130" spans="1:9" hidden="1" x14ac:dyDescent="0.2">
      <c r="A1130" s="120">
        <v>22</v>
      </c>
      <c r="B1130" s="34" t="s">
        <v>2151</v>
      </c>
      <c r="C1130" s="155">
        <f t="shared" si="1105"/>
        <v>45798</v>
      </c>
      <c r="D1130" s="48">
        <f t="shared" si="1079"/>
        <v>45805</v>
      </c>
      <c r="E1130" s="143">
        <f t="shared" si="1106"/>
        <v>45831</v>
      </c>
      <c r="F1130" s="143">
        <f t="shared" si="1107"/>
        <v>45832</v>
      </c>
      <c r="G1130" s="143">
        <f t="shared" si="1108"/>
        <v>45834</v>
      </c>
      <c r="H1130" s="143">
        <f t="shared" si="1109"/>
        <v>45836</v>
      </c>
      <c r="I1130" s="143">
        <f t="shared" si="1110"/>
        <v>45838</v>
      </c>
    </row>
    <row r="1131" spans="1:9" hidden="1" x14ac:dyDescent="0.2">
      <c r="A1131" s="120">
        <v>23</v>
      </c>
      <c r="B1131" s="34" t="s">
        <v>2164</v>
      </c>
      <c r="C1131" s="155">
        <f t="shared" si="1105"/>
        <v>45805</v>
      </c>
      <c r="D1131" s="48">
        <f t="shared" si="1079"/>
        <v>45812</v>
      </c>
      <c r="E1131" s="143">
        <f t="shared" ref="E1131" si="1111">D1131+26</f>
        <v>45838</v>
      </c>
      <c r="F1131" s="143">
        <f t="shared" ref="F1131" si="1112">D1131+27</f>
        <v>45839</v>
      </c>
      <c r="G1131" s="143">
        <f t="shared" ref="G1131" si="1113">D1131+29</f>
        <v>45841</v>
      </c>
      <c r="H1131" s="143">
        <f t="shared" ref="H1131" si="1114">D1131+31</f>
        <v>45843</v>
      </c>
      <c r="I1131" s="143">
        <f t="shared" ref="I1131" si="1115">D1131+33</f>
        <v>45845</v>
      </c>
    </row>
    <row r="1132" spans="1:9" hidden="1" x14ac:dyDescent="0.2">
      <c r="A1132" s="120">
        <v>24</v>
      </c>
      <c r="B1132" s="34" t="s">
        <v>2182</v>
      </c>
      <c r="C1132" s="155">
        <f t="shared" si="1105"/>
        <v>45812</v>
      </c>
      <c r="D1132" s="48">
        <f>D1131+7</f>
        <v>45819</v>
      </c>
      <c r="E1132" s="143">
        <f t="shared" ref="E1132" si="1116">D1132+26</f>
        <v>45845</v>
      </c>
      <c r="F1132" s="143">
        <f t="shared" ref="F1132" si="1117">D1132+27</f>
        <v>45846</v>
      </c>
      <c r="G1132" s="143">
        <f t="shared" ref="G1132" si="1118">D1132+29</f>
        <v>45848</v>
      </c>
      <c r="H1132" s="143">
        <f t="shared" ref="H1132" si="1119">D1132+31</f>
        <v>45850</v>
      </c>
      <c r="I1132" s="143">
        <f t="shared" ref="I1132" si="1120">D1132+33</f>
        <v>45852</v>
      </c>
    </row>
    <row r="1133" spans="1:9" hidden="1" x14ac:dyDescent="0.2">
      <c r="A1133" s="120">
        <v>25</v>
      </c>
      <c r="B1133" s="34" t="s">
        <v>2195</v>
      </c>
      <c r="C1133" s="155">
        <f t="shared" si="1105"/>
        <v>45819</v>
      </c>
      <c r="D1133" s="48">
        <f>D1132+7</f>
        <v>45826</v>
      </c>
      <c r="E1133" s="143">
        <f t="shared" ref="E1133" si="1121">D1133+26</f>
        <v>45852</v>
      </c>
      <c r="F1133" s="143">
        <f t="shared" ref="F1133" si="1122">D1133+27</f>
        <v>45853</v>
      </c>
      <c r="G1133" s="143">
        <f t="shared" ref="G1133" si="1123">D1133+29</f>
        <v>45855</v>
      </c>
      <c r="H1133" s="143">
        <f t="shared" ref="H1133" si="1124">D1133+31</f>
        <v>45857</v>
      </c>
      <c r="I1133" s="143">
        <f t="shared" ref="I1133" si="1125">D1133+33</f>
        <v>45859</v>
      </c>
    </row>
    <row r="1134" spans="1:9" hidden="1" x14ac:dyDescent="0.2">
      <c r="A1134" s="120">
        <v>26</v>
      </c>
      <c r="B1134" s="34" t="s">
        <v>2210</v>
      </c>
      <c r="C1134" s="155">
        <f t="shared" si="1105"/>
        <v>45826</v>
      </c>
      <c r="D1134" s="48">
        <f t="shared" ref="D1134:D1152" si="1126">D1133+7</f>
        <v>45833</v>
      </c>
      <c r="E1134" s="143">
        <f t="shared" ref="E1134" si="1127">D1134+26</f>
        <v>45859</v>
      </c>
      <c r="F1134" s="143">
        <f t="shared" ref="F1134" si="1128">D1134+27</f>
        <v>45860</v>
      </c>
      <c r="G1134" s="143">
        <f t="shared" ref="G1134" si="1129">D1134+29</f>
        <v>45862</v>
      </c>
      <c r="H1134" s="143">
        <f t="shared" ref="H1134" si="1130">D1134+31</f>
        <v>45864</v>
      </c>
      <c r="I1134" s="143">
        <f t="shared" ref="I1134" si="1131">D1134+33</f>
        <v>45866</v>
      </c>
    </row>
    <row r="1135" spans="1:9" hidden="1" x14ac:dyDescent="0.2">
      <c r="A1135" s="120">
        <v>27</v>
      </c>
      <c r="B1135" s="34" t="s">
        <v>2217</v>
      </c>
      <c r="C1135" s="155">
        <f t="shared" si="1105"/>
        <v>45833</v>
      </c>
      <c r="D1135" s="48">
        <f t="shared" si="1126"/>
        <v>45840</v>
      </c>
      <c r="E1135" s="143">
        <f>D1135+26</f>
        <v>45866</v>
      </c>
      <c r="F1135" s="143">
        <f t="shared" ref="F1135" si="1132">D1135+27</f>
        <v>45867</v>
      </c>
      <c r="G1135" s="143">
        <f t="shared" ref="G1135" si="1133">D1135+29</f>
        <v>45869</v>
      </c>
      <c r="H1135" s="143">
        <f t="shared" ref="H1135" si="1134">D1135+31</f>
        <v>45871</v>
      </c>
      <c r="I1135" s="143">
        <f t="shared" ref="I1135" si="1135">D1135+33</f>
        <v>45873</v>
      </c>
    </row>
    <row r="1136" spans="1:9" hidden="1" x14ac:dyDescent="0.2">
      <c r="A1136" s="120">
        <v>28</v>
      </c>
      <c r="B1136" s="34" t="s">
        <v>2229</v>
      </c>
      <c r="C1136" s="155">
        <f t="shared" si="1105"/>
        <v>45840</v>
      </c>
      <c r="D1136" s="48">
        <f t="shared" si="1126"/>
        <v>45847</v>
      </c>
      <c r="E1136" s="143">
        <f t="shared" ref="E1136" si="1136">D1136+26</f>
        <v>45873</v>
      </c>
      <c r="F1136" s="143">
        <f t="shared" ref="F1136" si="1137">D1136+27</f>
        <v>45874</v>
      </c>
      <c r="G1136" s="143">
        <f t="shared" ref="G1136" si="1138">D1136+29</f>
        <v>45876</v>
      </c>
      <c r="H1136" s="143">
        <f t="shared" ref="H1136" si="1139">D1136+31</f>
        <v>45878</v>
      </c>
      <c r="I1136" s="143">
        <f t="shared" ref="I1136" si="1140">D1136+33</f>
        <v>45880</v>
      </c>
    </row>
    <row r="1137" spans="1:9" hidden="1" x14ac:dyDescent="0.2">
      <c r="A1137" s="120">
        <v>29</v>
      </c>
      <c r="B1137" s="34" t="s">
        <v>2237</v>
      </c>
      <c r="C1137" s="155">
        <f t="shared" si="1105"/>
        <v>45847</v>
      </c>
      <c r="D1137" s="48">
        <f t="shared" si="1126"/>
        <v>45854</v>
      </c>
      <c r="E1137" s="143">
        <f>D1137+26</f>
        <v>45880</v>
      </c>
      <c r="F1137" s="143">
        <f t="shared" ref="F1137" si="1141">D1137+27</f>
        <v>45881</v>
      </c>
      <c r="G1137" s="143">
        <f t="shared" ref="G1137" si="1142">D1137+29</f>
        <v>45883</v>
      </c>
      <c r="H1137" s="143">
        <f t="shared" ref="H1137" si="1143">D1137+31</f>
        <v>45885</v>
      </c>
      <c r="I1137" s="143">
        <f t="shared" ref="I1137" si="1144">D1137+33</f>
        <v>45887</v>
      </c>
    </row>
    <row r="1138" spans="1:9" hidden="1" x14ac:dyDescent="0.2">
      <c r="A1138" s="120">
        <v>30</v>
      </c>
      <c r="B1138" s="34" t="s">
        <v>2248</v>
      </c>
      <c r="C1138" s="155">
        <f t="shared" si="1105"/>
        <v>45854</v>
      </c>
      <c r="D1138" s="48">
        <f t="shared" si="1126"/>
        <v>45861</v>
      </c>
      <c r="E1138" s="143">
        <f t="shared" ref="E1138" si="1145">D1138+26</f>
        <v>45887</v>
      </c>
      <c r="F1138" s="143">
        <f t="shared" ref="F1138" si="1146">D1138+27</f>
        <v>45888</v>
      </c>
      <c r="G1138" s="143">
        <f t="shared" ref="G1138" si="1147">D1138+29</f>
        <v>45890</v>
      </c>
      <c r="H1138" s="143">
        <f t="shared" ref="H1138" si="1148">D1138+31</f>
        <v>45892</v>
      </c>
      <c r="I1138" s="143">
        <f t="shared" ref="I1138" si="1149">D1138+33</f>
        <v>45894</v>
      </c>
    </row>
    <row r="1139" spans="1:9" hidden="1" x14ac:dyDescent="0.2">
      <c r="A1139" s="120">
        <v>31</v>
      </c>
      <c r="B1139" s="34" t="s">
        <v>2260</v>
      </c>
      <c r="C1139" s="155">
        <f t="shared" ref="C1139" si="1150">D1139-7</f>
        <v>45861</v>
      </c>
      <c r="D1139" s="48">
        <f t="shared" si="1126"/>
        <v>45868</v>
      </c>
      <c r="E1139" s="143">
        <f t="shared" ref="E1139" si="1151">D1139+26</f>
        <v>45894</v>
      </c>
      <c r="F1139" s="143">
        <f t="shared" ref="F1139" si="1152">D1139+27</f>
        <v>45895</v>
      </c>
      <c r="G1139" s="143">
        <f t="shared" ref="G1139" si="1153">D1139+29</f>
        <v>45897</v>
      </c>
      <c r="H1139" s="143">
        <f t="shared" ref="H1139" si="1154">D1139+31</f>
        <v>45899</v>
      </c>
      <c r="I1139" s="143">
        <f t="shared" ref="I1139" si="1155">D1139+33</f>
        <v>45901</v>
      </c>
    </row>
    <row r="1140" spans="1:9" hidden="1" x14ac:dyDescent="0.2">
      <c r="A1140" s="120">
        <v>32</v>
      </c>
      <c r="B1140" s="34" t="s">
        <v>2266</v>
      </c>
      <c r="C1140" s="155">
        <f t="shared" ref="C1140" si="1156">D1140-7</f>
        <v>45868</v>
      </c>
      <c r="D1140" s="48">
        <f t="shared" si="1126"/>
        <v>45875</v>
      </c>
      <c r="E1140" s="143">
        <f t="shared" ref="E1140" si="1157">D1140+26</f>
        <v>45901</v>
      </c>
      <c r="F1140" s="143">
        <f t="shared" ref="F1140" si="1158">D1140+27</f>
        <v>45902</v>
      </c>
      <c r="G1140" s="143">
        <f t="shared" ref="G1140" si="1159">D1140+29</f>
        <v>45904</v>
      </c>
      <c r="H1140" s="143">
        <f t="shared" ref="H1140" si="1160">D1140+31</f>
        <v>45906</v>
      </c>
      <c r="I1140" s="143">
        <f t="shared" ref="I1140" si="1161">D1140+33</f>
        <v>45908</v>
      </c>
    </row>
    <row r="1141" spans="1:9" hidden="1" x14ac:dyDescent="0.2">
      <c r="A1141" s="120">
        <v>33</v>
      </c>
      <c r="B1141" s="34" t="s">
        <v>2278</v>
      </c>
      <c r="C1141" s="155">
        <f t="shared" ref="C1141" si="1162">D1141-7</f>
        <v>45875</v>
      </c>
      <c r="D1141" s="48">
        <f t="shared" si="1126"/>
        <v>45882</v>
      </c>
      <c r="E1141" s="143">
        <f t="shared" ref="E1141" si="1163">D1141+26</f>
        <v>45908</v>
      </c>
      <c r="F1141" s="143">
        <f t="shared" ref="F1141" si="1164">D1141+27</f>
        <v>45909</v>
      </c>
      <c r="G1141" s="143">
        <f t="shared" ref="G1141" si="1165">D1141+29</f>
        <v>45911</v>
      </c>
      <c r="H1141" s="143">
        <f t="shared" ref="H1141" si="1166">D1141+31</f>
        <v>45913</v>
      </c>
      <c r="I1141" s="143">
        <f t="shared" ref="I1141" si="1167">D1141+33</f>
        <v>45915</v>
      </c>
    </row>
    <row r="1142" spans="1:9" hidden="1" x14ac:dyDescent="0.2">
      <c r="A1142" s="120">
        <v>34</v>
      </c>
      <c r="B1142" s="34" t="s">
        <v>2290</v>
      </c>
      <c r="C1142" s="155">
        <f t="shared" ref="C1142" si="1168">D1142-7</f>
        <v>45882</v>
      </c>
      <c r="D1142" s="48">
        <f t="shared" si="1126"/>
        <v>45889</v>
      </c>
      <c r="E1142" s="143">
        <f t="shared" ref="E1142" si="1169">D1142+26</f>
        <v>45915</v>
      </c>
      <c r="F1142" s="143">
        <f t="shared" ref="F1142" si="1170">D1142+27</f>
        <v>45916</v>
      </c>
      <c r="G1142" s="143">
        <f t="shared" ref="G1142" si="1171">D1142+29</f>
        <v>45918</v>
      </c>
      <c r="H1142" s="143">
        <f t="shared" ref="H1142" si="1172">D1142+31</f>
        <v>45920</v>
      </c>
      <c r="I1142" s="143">
        <f t="shared" ref="I1142" si="1173">D1142+33</f>
        <v>45922</v>
      </c>
    </row>
    <row r="1143" spans="1:9" hidden="1" x14ac:dyDescent="0.2">
      <c r="A1143" s="120">
        <v>35</v>
      </c>
      <c r="B1143" s="34" t="s">
        <v>2300</v>
      </c>
      <c r="C1143" s="155">
        <f t="shared" ref="C1143" si="1174">D1143-7</f>
        <v>45889</v>
      </c>
      <c r="D1143" s="48">
        <f t="shared" si="1126"/>
        <v>45896</v>
      </c>
      <c r="E1143" s="143">
        <f t="shared" ref="E1143" si="1175">D1143+26</f>
        <v>45922</v>
      </c>
      <c r="F1143" s="143">
        <f t="shared" ref="F1143" si="1176">D1143+27</f>
        <v>45923</v>
      </c>
      <c r="G1143" s="143">
        <f t="shared" ref="G1143" si="1177">D1143+29</f>
        <v>45925</v>
      </c>
      <c r="H1143" s="143">
        <f t="shared" ref="H1143" si="1178">D1143+31</f>
        <v>45927</v>
      </c>
      <c r="I1143" s="143">
        <f t="shared" ref="I1143" si="1179">D1143+33</f>
        <v>45929</v>
      </c>
    </row>
    <row r="1144" spans="1:9" hidden="1" x14ac:dyDescent="0.2">
      <c r="A1144" s="120">
        <v>36</v>
      </c>
      <c r="B1144" s="34" t="s">
        <v>2313</v>
      </c>
      <c r="C1144" s="155">
        <f t="shared" ref="C1144" si="1180">D1144-7</f>
        <v>45896</v>
      </c>
      <c r="D1144" s="48">
        <f t="shared" si="1126"/>
        <v>45903</v>
      </c>
      <c r="E1144" s="143">
        <f t="shared" ref="E1144" si="1181">D1144+26</f>
        <v>45929</v>
      </c>
      <c r="F1144" s="143">
        <f t="shared" ref="F1144" si="1182">D1144+27</f>
        <v>45930</v>
      </c>
      <c r="G1144" s="143">
        <f t="shared" ref="G1144" si="1183">D1144+29</f>
        <v>45932</v>
      </c>
      <c r="H1144" s="143">
        <f t="shared" ref="H1144" si="1184">D1144+31</f>
        <v>45934</v>
      </c>
      <c r="I1144" s="143">
        <f t="shared" ref="I1144" si="1185">D1144+33</f>
        <v>45936</v>
      </c>
    </row>
    <row r="1145" spans="1:9" hidden="1" x14ac:dyDescent="0.2">
      <c r="A1145" s="120">
        <v>37</v>
      </c>
      <c r="B1145" s="34" t="s">
        <v>2323</v>
      </c>
      <c r="C1145" s="155">
        <f t="shared" ref="C1145" si="1186">D1145-7</f>
        <v>45903</v>
      </c>
      <c r="D1145" s="48">
        <f t="shared" si="1126"/>
        <v>45910</v>
      </c>
      <c r="E1145" s="143">
        <f t="shared" ref="E1145" si="1187">D1145+26</f>
        <v>45936</v>
      </c>
      <c r="F1145" s="143">
        <f t="shared" ref="F1145" si="1188">D1145+27</f>
        <v>45937</v>
      </c>
      <c r="G1145" s="143">
        <f t="shared" ref="G1145" si="1189">D1145+29</f>
        <v>45939</v>
      </c>
      <c r="H1145" s="143">
        <f t="shared" ref="H1145" si="1190">D1145+31</f>
        <v>45941</v>
      </c>
      <c r="I1145" s="143">
        <f t="shared" ref="I1145" si="1191">D1145+33</f>
        <v>45943</v>
      </c>
    </row>
    <row r="1146" spans="1:9" hidden="1" x14ac:dyDescent="0.2">
      <c r="A1146" s="120">
        <v>38</v>
      </c>
      <c r="B1146" s="34" t="s">
        <v>7</v>
      </c>
      <c r="C1146" s="212">
        <f t="shared" ref="C1146" si="1192">D1146-7</f>
        <v>45910</v>
      </c>
      <c r="D1146" s="212">
        <f t="shared" si="1126"/>
        <v>45917</v>
      </c>
      <c r="E1146" s="212">
        <f t="shared" ref="E1146" si="1193">D1146+26</f>
        <v>45943</v>
      </c>
      <c r="F1146" s="212">
        <f t="shared" ref="F1146" si="1194">D1146+27</f>
        <v>45944</v>
      </c>
      <c r="G1146" s="212">
        <f t="shared" ref="G1146" si="1195">D1146+29</f>
        <v>45946</v>
      </c>
      <c r="H1146" s="212">
        <f t="shared" ref="H1146" si="1196">D1146+31</f>
        <v>45948</v>
      </c>
      <c r="I1146" s="212">
        <f t="shared" ref="I1146" si="1197">D1146+33</f>
        <v>45950</v>
      </c>
    </row>
    <row r="1147" spans="1:9" hidden="1" x14ac:dyDescent="0.2">
      <c r="A1147" s="120">
        <v>39</v>
      </c>
      <c r="B1147" s="34" t="s">
        <v>2329</v>
      </c>
      <c r="C1147" s="155">
        <f t="shared" ref="C1147" si="1198">D1147-7</f>
        <v>45917</v>
      </c>
      <c r="D1147" s="48">
        <f t="shared" si="1126"/>
        <v>45924</v>
      </c>
      <c r="E1147" s="143">
        <f t="shared" ref="E1147" si="1199">D1147+26</f>
        <v>45950</v>
      </c>
      <c r="F1147" s="143">
        <f t="shared" ref="F1147" si="1200">D1147+27</f>
        <v>45951</v>
      </c>
      <c r="G1147" s="143">
        <f t="shared" ref="G1147" si="1201">D1147+29</f>
        <v>45953</v>
      </c>
      <c r="H1147" s="143">
        <f t="shared" ref="H1147" si="1202">D1147+31</f>
        <v>45955</v>
      </c>
      <c r="I1147" s="143">
        <f t="shared" ref="I1147" si="1203">D1147+33</f>
        <v>45957</v>
      </c>
    </row>
    <row r="1148" spans="1:9" hidden="1" x14ac:dyDescent="0.2">
      <c r="A1148" s="120">
        <v>40</v>
      </c>
      <c r="B1148" s="34" t="s">
        <v>2343</v>
      </c>
      <c r="C1148" s="155">
        <f t="shared" ref="C1148" si="1204">D1148-7</f>
        <v>45924</v>
      </c>
      <c r="D1148" s="48">
        <f t="shared" si="1126"/>
        <v>45931</v>
      </c>
      <c r="E1148" s="143">
        <f t="shared" ref="E1148" si="1205">D1148+26</f>
        <v>45957</v>
      </c>
      <c r="F1148" s="143">
        <f t="shared" ref="F1148" si="1206">D1148+27</f>
        <v>45958</v>
      </c>
      <c r="G1148" s="143">
        <f t="shared" ref="G1148" si="1207">D1148+29</f>
        <v>45960</v>
      </c>
      <c r="H1148" s="143">
        <f t="shared" ref="H1148" si="1208">D1148+31</f>
        <v>45962</v>
      </c>
      <c r="I1148" s="143">
        <f t="shared" ref="I1148" si="1209">D1148+33</f>
        <v>45964</v>
      </c>
    </row>
    <row r="1149" spans="1:9" hidden="1" x14ac:dyDescent="0.2">
      <c r="A1149" s="120">
        <v>41</v>
      </c>
      <c r="B1149" s="34" t="s">
        <v>2359</v>
      </c>
      <c r="C1149" s="155">
        <f t="shared" ref="C1149" si="1210">D1149-7</f>
        <v>45931</v>
      </c>
      <c r="D1149" s="48">
        <f t="shared" si="1126"/>
        <v>45938</v>
      </c>
      <c r="E1149" s="143">
        <f t="shared" ref="E1149" si="1211">D1149+26</f>
        <v>45964</v>
      </c>
      <c r="F1149" s="143">
        <f t="shared" ref="F1149" si="1212">D1149+27</f>
        <v>45965</v>
      </c>
      <c r="G1149" s="143">
        <f t="shared" ref="G1149" si="1213">D1149+29</f>
        <v>45967</v>
      </c>
      <c r="H1149" s="143">
        <f t="shared" ref="H1149" si="1214">D1149+31</f>
        <v>45969</v>
      </c>
      <c r="I1149" s="143">
        <f t="shared" ref="I1149" si="1215">D1149+33</f>
        <v>45971</v>
      </c>
    </row>
    <row r="1150" spans="1:9" hidden="1" x14ac:dyDescent="0.2">
      <c r="A1150" s="120">
        <v>42</v>
      </c>
      <c r="B1150" s="34" t="s">
        <v>2369</v>
      </c>
      <c r="C1150" s="155">
        <f t="shared" ref="C1150" si="1216">D1150-7</f>
        <v>45938</v>
      </c>
      <c r="D1150" s="48">
        <f t="shared" si="1126"/>
        <v>45945</v>
      </c>
      <c r="E1150" s="143">
        <f t="shared" ref="E1150" si="1217">D1150+26</f>
        <v>45971</v>
      </c>
      <c r="F1150" s="143">
        <f t="shared" ref="F1150" si="1218">D1150+27</f>
        <v>45972</v>
      </c>
      <c r="G1150" s="143">
        <f t="shared" ref="G1150" si="1219">D1150+29</f>
        <v>45974</v>
      </c>
      <c r="H1150" s="143">
        <f t="shared" ref="H1150" si="1220">D1150+31</f>
        <v>45976</v>
      </c>
      <c r="I1150" s="143">
        <f t="shared" ref="I1150" si="1221">D1150+33</f>
        <v>45978</v>
      </c>
    </row>
    <row r="1151" spans="1:9" hidden="1" x14ac:dyDescent="0.2">
      <c r="A1151" s="120">
        <v>43</v>
      </c>
      <c r="B1151" s="34" t="s">
        <v>2375</v>
      </c>
      <c r="C1151" s="155">
        <f t="shared" ref="C1151" si="1222">D1151-7</f>
        <v>45945</v>
      </c>
      <c r="D1151" s="48">
        <f t="shared" si="1126"/>
        <v>45952</v>
      </c>
      <c r="E1151" s="143">
        <f t="shared" ref="E1151" si="1223">D1151+26</f>
        <v>45978</v>
      </c>
      <c r="F1151" s="143">
        <f t="shared" ref="F1151" si="1224">D1151+27</f>
        <v>45979</v>
      </c>
      <c r="G1151" s="143">
        <f t="shared" ref="G1151" si="1225">D1151+29</f>
        <v>45981</v>
      </c>
      <c r="H1151" s="143">
        <f t="shared" ref="H1151" si="1226">D1151+31</f>
        <v>45983</v>
      </c>
      <c r="I1151" s="143">
        <f>D1151+32</f>
        <v>45984</v>
      </c>
    </row>
    <row r="1152" spans="1:9" hidden="1" x14ac:dyDescent="0.2">
      <c r="A1152" s="120">
        <v>44</v>
      </c>
      <c r="B1152" s="34" t="s">
        <v>2390</v>
      </c>
      <c r="C1152" s="155">
        <f t="shared" ref="C1152" si="1227">D1152-7</f>
        <v>45952</v>
      </c>
      <c r="D1152" s="48">
        <f t="shared" si="1126"/>
        <v>45959</v>
      </c>
      <c r="E1152" s="143">
        <f t="shared" ref="E1152" si="1228">D1152+26</f>
        <v>45985</v>
      </c>
      <c r="F1152" s="143">
        <f t="shared" ref="F1152" si="1229">D1152+27</f>
        <v>45986</v>
      </c>
      <c r="G1152" s="143">
        <f t="shared" ref="G1152" si="1230">D1152+29</f>
        <v>45988</v>
      </c>
      <c r="H1152" s="143">
        <f t="shared" ref="H1152" si="1231">D1152+31</f>
        <v>45990</v>
      </c>
      <c r="I1152" s="143">
        <f t="shared" ref="I1152:I1155" si="1232">D1152+32</f>
        <v>45991</v>
      </c>
    </row>
    <row r="1153" spans="1:16384" hidden="1" x14ac:dyDescent="0.2">
      <c r="A1153" s="120">
        <v>45</v>
      </c>
      <c r="B1153" s="34" t="s">
        <v>2395</v>
      </c>
      <c r="C1153" s="155">
        <f t="shared" ref="C1153:C1158" si="1233">D1153-7</f>
        <v>45959</v>
      </c>
      <c r="D1153" s="48">
        <f t="shared" ref="D1153:D1159" si="1234">D1152+7</f>
        <v>45966</v>
      </c>
      <c r="E1153" s="143">
        <f t="shared" ref="E1153:E1158" si="1235">D1153+26</f>
        <v>45992</v>
      </c>
      <c r="F1153" s="143">
        <f t="shared" ref="F1153:F1158" si="1236">D1153+27</f>
        <v>45993</v>
      </c>
      <c r="G1153" s="143">
        <f t="shared" ref="G1153:G1158" si="1237">D1153+29</f>
        <v>45995</v>
      </c>
      <c r="H1153" s="143">
        <f t="shared" ref="H1153:H1158" si="1238">D1153+31</f>
        <v>45997</v>
      </c>
      <c r="I1153" s="143">
        <f t="shared" si="1232"/>
        <v>45998</v>
      </c>
    </row>
    <row r="1154" spans="1:16384" hidden="1" x14ac:dyDescent="0.2">
      <c r="A1154" s="120">
        <v>46</v>
      </c>
      <c r="B1154" s="34" t="s">
        <v>2405</v>
      </c>
      <c r="C1154" s="155">
        <f t="shared" si="1233"/>
        <v>45966</v>
      </c>
      <c r="D1154" s="48">
        <f t="shared" si="1234"/>
        <v>45973</v>
      </c>
      <c r="E1154" s="143">
        <f t="shared" si="1235"/>
        <v>45999</v>
      </c>
      <c r="F1154" s="143">
        <f t="shared" si="1236"/>
        <v>46000</v>
      </c>
      <c r="G1154" s="143">
        <f t="shared" si="1237"/>
        <v>46002</v>
      </c>
      <c r="H1154" s="143">
        <f t="shared" si="1238"/>
        <v>46004</v>
      </c>
      <c r="I1154" s="143">
        <f t="shared" si="1232"/>
        <v>46005</v>
      </c>
    </row>
    <row r="1155" spans="1:16384" hidden="1" x14ac:dyDescent="0.2">
      <c r="A1155" s="120">
        <v>47</v>
      </c>
      <c r="B1155" s="34" t="s">
        <v>2413</v>
      </c>
      <c r="C1155" s="155">
        <f t="shared" si="1233"/>
        <v>45973</v>
      </c>
      <c r="D1155" s="48">
        <f t="shared" si="1234"/>
        <v>45980</v>
      </c>
      <c r="E1155" s="143">
        <f t="shared" si="1235"/>
        <v>46006</v>
      </c>
      <c r="F1155" s="143">
        <f t="shared" si="1236"/>
        <v>46007</v>
      </c>
      <c r="G1155" s="143">
        <f t="shared" si="1237"/>
        <v>46009</v>
      </c>
      <c r="H1155" s="143">
        <f t="shared" si="1238"/>
        <v>46011</v>
      </c>
      <c r="I1155" s="143">
        <f t="shared" si="1232"/>
        <v>46012</v>
      </c>
    </row>
    <row r="1156" spans="1:16384" hidden="1" x14ac:dyDescent="0.2">
      <c r="A1156" s="120">
        <v>48</v>
      </c>
      <c r="B1156" s="34" t="s">
        <v>2435</v>
      </c>
      <c r="C1156" s="155">
        <f t="shared" si="1233"/>
        <v>45980</v>
      </c>
      <c r="D1156" s="48">
        <f t="shared" si="1234"/>
        <v>45987</v>
      </c>
      <c r="E1156" s="143">
        <f t="shared" si="1235"/>
        <v>46013</v>
      </c>
      <c r="F1156" s="143">
        <f t="shared" si="1236"/>
        <v>46014</v>
      </c>
      <c r="G1156" s="143">
        <f t="shared" si="1237"/>
        <v>46016</v>
      </c>
      <c r="H1156" s="143">
        <f t="shared" si="1238"/>
        <v>46018</v>
      </c>
      <c r="I1156" s="143">
        <f t="shared" ref="I1156" si="1239">D1156+32</f>
        <v>46019</v>
      </c>
    </row>
    <row r="1157" spans="1:16384" hidden="1" x14ac:dyDescent="0.2">
      <c r="A1157" s="120">
        <v>49</v>
      </c>
      <c r="B1157" s="34" t="s">
        <v>2444</v>
      </c>
      <c r="C1157" s="155">
        <f t="shared" si="1233"/>
        <v>45987</v>
      </c>
      <c r="D1157" s="48">
        <f t="shared" si="1234"/>
        <v>45994</v>
      </c>
      <c r="E1157" s="143">
        <f t="shared" si="1235"/>
        <v>46020</v>
      </c>
      <c r="F1157" s="143">
        <f t="shared" si="1236"/>
        <v>46021</v>
      </c>
      <c r="G1157" s="143">
        <f t="shared" si="1237"/>
        <v>46023</v>
      </c>
      <c r="H1157" s="143">
        <f t="shared" si="1238"/>
        <v>46025</v>
      </c>
      <c r="I1157" s="143">
        <f t="shared" ref="I1157" si="1240">D1157+32</f>
        <v>46026</v>
      </c>
    </row>
    <row r="1158" spans="1:16384" hidden="1" x14ac:dyDescent="0.2">
      <c r="A1158" s="120">
        <v>50</v>
      </c>
      <c r="B1158" s="34" t="s">
        <v>2455</v>
      </c>
      <c r="C1158" s="155">
        <f t="shared" si="1233"/>
        <v>45994</v>
      </c>
      <c r="D1158" s="48">
        <f t="shared" si="1234"/>
        <v>46001</v>
      </c>
      <c r="E1158" s="143">
        <f t="shared" si="1235"/>
        <v>46027</v>
      </c>
      <c r="F1158" s="143">
        <f t="shared" si="1236"/>
        <v>46028</v>
      </c>
      <c r="G1158" s="143">
        <f t="shared" si="1237"/>
        <v>46030</v>
      </c>
      <c r="H1158" s="143">
        <f t="shared" si="1238"/>
        <v>46032</v>
      </c>
      <c r="I1158" s="143">
        <f t="shared" ref="I1158" si="1241">D1158+32</f>
        <v>46033</v>
      </c>
    </row>
    <row r="1159" spans="1:16384" hidden="1" x14ac:dyDescent="0.2">
      <c r="A1159" s="120">
        <v>51</v>
      </c>
      <c r="B1159" s="34" t="s">
        <v>2474</v>
      </c>
      <c r="C1159" s="155">
        <f t="shared" ref="C1159" si="1242">D1159-7</f>
        <v>46001</v>
      </c>
      <c r="D1159" s="48">
        <f t="shared" si="1234"/>
        <v>46008</v>
      </c>
      <c r="E1159" s="143">
        <f t="shared" ref="E1159" si="1243">D1159+26</f>
        <v>46034</v>
      </c>
      <c r="F1159" s="143">
        <f t="shared" ref="F1159" si="1244">D1159+27</f>
        <v>46035</v>
      </c>
      <c r="G1159" s="143">
        <f t="shared" ref="G1159" si="1245">D1159+29</f>
        <v>46037</v>
      </c>
      <c r="H1159" s="143">
        <f t="shared" ref="H1159" si="1246">D1159+31</f>
        <v>46039</v>
      </c>
      <c r="I1159" s="143">
        <f t="shared" ref="I1159" si="1247">D1159+32</f>
        <v>46040</v>
      </c>
    </row>
    <row r="1160" spans="1:16384" hidden="1" x14ac:dyDescent="0.2">
      <c r="A1160" s="120">
        <v>52</v>
      </c>
      <c r="B1160" s="34" t="s">
        <v>2487</v>
      </c>
      <c r="C1160" s="155">
        <f t="shared" ref="C1160" si="1248">D1160-7</f>
        <v>46008</v>
      </c>
      <c r="D1160" s="48">
        <f t="shared" ref="D1160:D1173" si="1249">D1159+7</f>
        <v>46015</v>
      </c>
      <c r="E1160" s="143">
        <f t="shared" ref="E1160" si="1250">D1160+26</f>
        <v>46041</v>
      </c>
      <c r="F1160" s="143">
        <f t="shared" ref="F1160" si="1251">D1160+27</f>
        <v>46042</v>
      </c>
      <c r="G1160" s="143">
        <f t="shared" ref="G1160" si="1252">D1160+29</f>
        <v>46044</v>
      </c>
      <c r="H1160" s="143">
        <f t="shared" ref="H1160" si="1253">D1160+31</f>
        <v>46046</v>
      </c>
      <c r="I1160" s="143">
        <f t="shared" ref="I1160" si="1254">D1160+32</f>
        <v>46047</v>
      </c>
    </row>
    <row r="1161" spans="1:16384" hidden="1" x14ac:dyDescent="0.2">
      <c r="A1161" s="123">
        <v>1</v>
      </c>
      <c r="B1161" s="33" t="s">
        <v>2498</v>
      </c>
      <c r="C1161" s="169">
        <f t="shared" ref="C1161" si="1255">D1161-7</f>
        <v>46015</v>
      </c>
      <c r="D1161" s="47">
        <f t="shared" si="1249"/>
        <v>46022</v>
      </c>
      <c r="E1161" s="130">
        <f t="shared" ref="E1161" si="1256">D1161+26</f>
        <v>46048</v>
      </c>
      <c r="F1161" s="130">
        <f t="shared" ref="F1161" si="1257">D1161+27</f>
        <v>46049</v>
      </c>
      <c r="G1161" s="130">
        <f t="shared" ref="G1161" si="1258">D1161+29</f>
        <v>46051</v>
      </c>
      <c r="H1161" s="130">
        <f t="shared" ref="H1161" si="1259">D1161+31</f>
        <v>46053</v>
      </c>
      <c r="I1161" s="130">
        <f t="shared" ref="I1161" si="1260">D1161+32</f>
        <v>46054</v>
      </c>
    </row>
    <row r="1162" spans="1:16384" hidden="1" x14ac:dyDescent="0.2">
      <c r="A1162" s="120">
        <v>2</v>
      </c>
      <c r="B1162" s="34" t="s">
        <v>2509</v>
      </c>
      <c r="C1162" s="155">
        <f t="shared" ref="C1162" si="1261">D1162-7</f>
        <v>46022</v>
      </c>
      <c r="D1162" s="48">
        <f t="shared" si="1249"/>
        <v>46029</v>
      </c>
      <c r="E1162" s="143">
        <f t="shared" ref="E1162" si="1262">D1162+26</f>
        <v>46055</v>
      </c>
      <c r="F1162" s="143">
        <f t="shared" ref="F1162" si="1263">D1162+27</f>
        <v>46056</v>
      </c>
      <c r="G1162" s="143">
        <f t="shared" ref="G1162" si="1264">D1162+29</f>
        <v>46058</v>
      </c>
      <c r="H1162" s="143">
        <f t="shared" ref="H1162" si="1265">D1162+31</f>
        <v>46060</v>
      </c>
      <c r="I1162" s="143">
        <f t="shared" ref="I1162" si="1266">D1162+32</f>
        <v>46061</v>
      </c>
    </row>
    <row r="1163" spans="1:16384" hidden="1" x14ac:dyDescent="0.2">
      <c r="A1163" s="120">
        <v>3</v>
      </c>
      <c r="B1163" s="34" t="s">
        <v>2519</v>
      </c>
      <c r="C1163" s="155">
        <f t="shared" ref="C1163" si="1267">D1163-7</f>
        <v>46029</v>
      </c>
      <c r="D1163" s="48">
        <f t="shared" si="1249"/>
        <v>46036</v>
      </c>
      <c r="E1163" s="143">
        <f t="shared" ref="E1163" si="1268">D1163+26</f>
        <v>46062</v>
      </c>
      <c r="F1163" s="143">
        <f t="shared" ref="F1163" si="1269">D1163+27</f>
        <v>46063</v>
      </c>
      <c r="G1163" s="143">
        <f t="shared" ref="G1163" si="1270">D1163+29</f>
        <v>46065</v>
      </c>
      <c r="H1163" s="143">
        <f t="shared" ref="H1163" si="1271">D1163+31</f>
        <v>46067</v>
      </c>
      <c r="I1163" s="143">
        <f t="shared" ref="I1163" si="1272">D1163+32</f>
        <v>46068</v>
      </c>
    </row>
    <row r="1164" spans="1:16384" hidden="1" x14ac:dyDescent="0.2">
      <c r="A1164" s="120">
        <v>4</v>
      </c>
      <c r="B1164" s="34" t="s">
        <v>2526</v>
      </c>
      <c r="C1164" s="155">
        <f t="shared" ref="C1164" si="1273">D1164-7</f>
        <v>46036</v>
      </c>
      <c r="D1164" s="48">
        <f t="shared" si="1249"/>
        <v>46043</v>
      </c>
      <c r="E1164" s="143">
        <f t="shared" ref="E1164" si="1274">D1164+26</f>
        <v>46069</v>
      </c>
      <c r="F1164" s="143">
        <f t="shared" ref="F1164" si="1275">D1164+27</f>
        <v>46070</v>
      </c>
      <c r="G1164" s="143">
        <f t="shared" ref="G1164" si="1276">D1164+29</f>
        <v>46072</v>
      </c>
      <c r="H1164" s="143">
        <f t="shared" ref="H1164" si="1277">D1164+31</f>
        <v>46074</v>
      </c>
      <c r="I1164" s="143">
        <f t="shared" ref="I1164" si="1278">D1164+32</f>
        <v>46075</v>
      </c>
      <c r="J1164" s="37"/>
      <c r="K1164" s="5"/>
      <c r="L1164" s="144"/>
      <c r="M1164" s="93"/>
      <c r="N1164" s="145"/>
      <c r="O1164" s="145"/>
      <c r="P1164" s="145"/>
      <c r="Q1164" s="145"/>
      <c r="R1164" s="145"/>
      <c r="S1164" s="37"/>
      <c r="T1164" s="5"/>
      <c r="U1164" s="144"/>
      <c r="V1164" s="93"/>
      <c r="W1164" s="145"/>
      <c r="X1164" s="145"/>
      <c r="Y1164" s="145"/>
      <c r="Z1164" s="145"/>
      <c r="AA1164" s="145"/>
      <c r="AB1164" s="37"/>
      <c r="AC1164" s="5"/>
      <c r="AD1164" s="144"/>
      <c r="AE1164" s="93"/>
      <c r="AF1164" s="145"/>
      <c r="AG1164" s="145"/>
      <c r="AH1164" s="145"/>
      <c r="AI1164" s="145"/>
      <c r="AJ1164" s="145"/>
      <c r="AK1164" s="37"/>
      <c r="AL1164" s="5"/>
      <c r="AM1164" s="144"/>
      <c r="AN1164" s="93"/>
      <c r="AO1164" s="145"/>
      <c r="AP1164" s="145"/>
      <c r="AQ1164" s="145"/>
      <c r="AR1164" s="145"/>
      <c r="AS1164" s="145"/>
      <c r="AT1164" s="37"/>
      <c r="AU1164" s="5"/>
      <c r="AV1164" s="144"/>
      <c r="AW1164" s="93"/>
      <c r="AX1164" s="145"/>
      <c r="AY1164" s="145"/>
      <c r="AZ1164" s="145"/>
      <c r="BA1164" s="145"/>
      <c r="BB1164" s="145"/>
      <c r="BC1164" s="37"/>
      <c r="BD1164" s="5"/>
      <c r="BE1164" s="144"/>
      <c r="BF1164" s="93"/>
      <c r="BG1164" s="145"/>
      <c r="BH1164" s="145"/>
      <c r="BI1164" s="145"/>
      <c r="BJ1164" s="145"/>
      <c r="BK1164" s="145"/>
      <c r="BL1164" s="37"/>
      <c r="BM1164" s="5"/>
      <c r="BN1164" s="144"/>
      <c r="BO1164" s="93"/>
      <c r="BP1164" s="145"/>
      <c r="BQ1164" s="145"/>
      <c r="BR1164" s="145"/>
      <c r="BS1164" s="145"/>
      <c r="BT1164" s="145"/>
      <c r="BU1164" s="37"/>
      <c r="BV1164" s="5"/>
      <c r="BW1164" s="144"/>
      <c r="BX1164" s="93"/>
      <c r="BY1164" s="145"/>
      <c r="BZ1164" s="145"/>
      <c r="CA1164" s="145"/>
      <c r="CB1164" s="145"/>
      <c r="CC1164" s="145"/>
      <c r="CD1164" s="37"/>
      <c r="CE1164" s="5"/>
      <c r="CF1164" s="144"/>
      <c r="CG1164" s="93"/>
      <c r="CH1164" s="145"/>
      <c r="CI1164" s="145"/>
      <c r="CJ1164" s="145"/>
      <c r="CK1164" s="145"/>
      <c r="CL1164" s="145"/>
      <c r="CM1164" s="37"/>
      <c r="CN1164" s="5"/>
      <c r="CO1164" s="144"/>
      <c r="CP1164" s="93"/>
      <c r="CQ1164" s="145"/>
      <c r="CR1164" s="145"/>
      <c r="CS1164" s="145"/>
      <c r="CT1164" s="145"/>
      <c r="CU1164" s="145"/>
      <c r="CV1164" s="37"/>
      <c r="CW1164" s="5"/>
      <c r="CX1164" s="144"/>
      <c r="CY1164" s="93"/>
      <c r="CZ1164" s="145"/>
      <c r="DA1164" s="145"/>
      <c r="DB1164" s="145"/>
      <c r="DC1164" s="145"/>
      <c r="DD1164" s="145"/>
      <c r="DE1164" s="37"/>
      <c r="DF1164" s="5"/>
      <c r="DG1164" s="144"/>
      <c r="DH1164" s="93"/>
      <c r="DI1164" s="145"/>
      <c r="DJ1164" s="145"/>
      <c r="DK1164" s="145"/>
      <c r="DL1164" s="145"/>
      <c r="DM1164" s="145"/>
      <c r="DN1164" s="37"/>
      <c r="DO1164" s="5"/>
      <c r="DP1164" s="144"/>
      <c r="DQ1164" s="93"/>
      <c r="DR1164" s="145"/>
      <c r="DS1164" s="145"/>
      <c r="DT1164" s="145"/>
      <c r="DU1164" s="145"/>
      <c r="DV1164" s="145"/>
      <c r="DW1164" s="37"/>
      <c r="DX1164" s="5"/>
      <c r="DY1164" s="144"/>
      <c r="DZ1164" s="93"/>
      <c r="EA1164" s="145"/>
      <c r="EB1164" s="145"/>
      <c r="EC1164" s="145"/>
      <c r="ED1164" s="145"/>
      <c r="EE1164" s="145"/>
      <c r="EF1164" s="37"/>
      <c r="EG1164" s="5"/>
      <c r="EH1164" s="144"/>
      <c r="EI1164" s="93"/>
      <c r="EJ1164" s="145"/>
      <c r="EK1164" s="145"/>
      <c r="EL1164" s="145"/>
      <c r="EM1164" s="145"/>
      <c r="EN1164" s="145"/>
      <c r="EO1164" s="37"/>
      <c r="EP1164" s="5"/>
      <c r="EQ1164" s="144"/>
      <c r="ER1164" s="93"/>
      <c r="ES1164" s="145"/>
      <c r="ET1164" s="145"/>
      <c r="EU1164" s="145"/>
      <c r="EV1164" s="145"/>
      <c r="EW1164" s="145"/>
      <c r="EX1164" s="37"/>
      <c r="EY1164" s="5"/>
      <c r="EZ1164" s="144"/>
      <c r="FA1164" s="93"/>
      <c r="FB1164" s="145"/>
      <c r="FC1164" s="145"/>
      <c r="FD1164" s="145"/>
      <c r="FE1164" s="145"/>
      <c r="FF1164" s="145"/>
      <c r="FG1164" s="37"/>
      <c r="FH1164" s="5"/>
      <c r="FI1164" s="144"/>
      <c r="FJ1164" s="93"/>
      <c r="FK1164" s="145"/>
      <c r="FL1164" s="145"/>
      <c r="FM1164" s="145"/>
      <c r="FN1164" s="145"/>
      <c r="FO1164" s="145"/>
      <c r="FP1164" s="37"/>
      <c r="FQ1164" s="5"/>
      <c r="FR1164" s="144"/>
      <c r="FS1164" s="93"/>
      <c r="FT1164" s="145"/>
      <c r="FU1164" s="145"/>
      <c r="FV1164" s="145"/>
      <c r="FW1164" s="145"/>
      <c r="FX1164" s="145"/>
      <c r="FY1164" s="37"/>
      <c r="FZ1164" s="5"/>
      <c r="GA1164" s="144"/>
      <c r="GB1164" s="93"/>
      <c r="GC1164" s="145"/>
      <c r="GD1164" s="145"/>
      <c r="GE1164" s="145"/>
      <c r="GF1164" s="145"/>
      <c r="GG1164" s="145"/>
      <c r="GH1164" s="37"/>
      <c r="GI1164" s="5"/>
      <c r="GJ1164" s="144"/>
      <c r="GK1164" s="93"/>
      <c r="GL1164" s="145"/>
      <c r="GM1164" s="145"/>
      <c r="GN1164" s="145"/>
      <c r="GO1164" s="145"/>
      <c r="GP1164" s="145"/>
      <c r="GQ1164" s="37"/>
      <c r="GR1164" s="5"/>
      <c r="GS1164" s="144"/>
      <c r="GT1164" s="93"/>
      <c r="GU1164" s="145"/>
      <c r="GV1164" s="145"/>
      <c r="GW1164" s="145"/>
      <c r="GX1164" s="145"/>
      <c r="GY1164" s="145"/>
      <c r="GZ1164" s="37"/>
      <c r="HA1164" s="5"/>
      <c r="HB1164" s="144"/>
      <c r="HC1164" s="93"/>
      <c r="HD1164" s="145"/>
      <c r="HE1164" s="145"/>
      <c r="HF1164" s="145"/>
      <c r="HG1164" s="145"/>
      <c r="HH1164" s="145"/>
      <c r="HI1164" s="37"/>
      <c r="HJ1164" s="5"/>
      <c r="HK1164" s="144"/>
      <c r="HL1164" s="93"/>
      <c r="HM1164" s="145"/>
      <c r="HN1164" s="145"/>
      <c r="HO1164" s="145"/>
      <c r="HP1164" s="145"/>
      <c r="HQ1164" s="145"/>
      <c r="HR1164" s="37"/>
      <c r="HS1164" s="5"/>
      <c r="HT1164" s="144"/>
      <c r="HU1164" s="93"/>
      <c r="HV1164" s="145"/>
      <c r="HW1164" s="145"/>
      <c r="HX1164" s="145"/>
      <c r="HY1164" s="145"/>
      <c r="HZ1164" s="145"/>
      <c r="IA1164" s="37"/>
      <c r="IB1164" s="5"/>
      <c r="IC1164" s="144"/>
      <c r="ID1164" s="93"/>
      <c r="IE1164" s="145"/>
      <c r="IF1164" s="145"/>
      <c r="IG1164" s="145"/>
      <c r="IH1164" s="145"/>
      <c r="II1164" s="145"/>
      <c r="IJ1164" s="37"/>
      <c r="IK1164" s="5"/>
      <c r="IL1164" s="144"/>
      <c r="IM1164" s="93"/>
      <c r="IN1164" s="145"/>
      <c r="IO1164" s="145"/>
      <c r="IP1164" s="145"/>
      <c r="IQ1164" s="145"/>
      <c r="IR1164" s="145"/>
      <c r="IS1164" s="37"/>
      <c r="IT1164" s="5"/>
      <c r="IU1164" s="144"/>
      <c r="IV1164" s="93"/>
      <c r="IW1164" s="145"/>
      <c r="IX1164" s="145"/>
      <c r="IY1164" s="145"/>
      <c r="IZ1164" s="145"/>
      <c r="JA1164" s="145"/>
      <c r="JB1164" s="37"/>
      <c r="JC1164" s="5"/>
      <c r="JD1164" s="144"/>
      <c r="JE1164" s="93"/>
      <c r="JF1164" s="145"/>
      <c r="JG1164" s="145"/>
      <c r="JH1164" s="145"/>
      <c r="JI1164" s="145"/>
      <c r="JJ1164" s="145"/>
      <c r="JK1164" s="37"/>
      <c r="JL1164" s="5"/>
      <c r="JM1164" s="144"/>
      <c r="JN1164" s="93"/>
      <c r="JO1164" s="145"/>
      <c r="JP1164" s="145"/>
      <c r="JQ1164" s="145"/>
      <c r="JR1164" s="145"/>
      <c r="JS1164" s="145"/>
      <c r="JT1164" s="37"/>
      <c r="JU1164" s="5"/>
      <c r="JV1164" s="144"/>
      <c r="JW1164" s="93"/>
      <c r="JX1164" s="145"/>
      <c r="JY1164" s="145"/>
      <c r="JZ1164" s="145"/>
      <c r="KA1164" s="145"/>
      <c r="KB1164" s="145"/>
      <c r="KC1164" s="37"/>
      <c r="KD1164" s="5"/>
      <c r="KE1164" s="144"/>
      <c r="KF1164" s="93"/>
      <c r="KG1164" s="145"/>
      <c r="KH1164" s="145"/>
      <c r="KI1164" s="145"/>
      <c r="KJ1164" s="145"/>
      <c r="KK1164" s="145"/>
      <c r="KL1164" s="37"/>
      <c r="KM1164" s="5"/>
      <c r="KN1164" s="144"/>
      <c r="KO1164" s="93"/>
      <c r="KP1164" s="145"/>
      <c r="KQ1164" s="145"/>
      <c r="KR1164" s="145"/>
      <c r="KS1164" s="145"/>
      <c r="KT1164" s="145"/>
      <c r="KU1164" s="37"/>
      <c r="KV1164" s="5"/>
      <c r="KW1164" s="144"/>
      <c r="KX1164" s="93"/>
      <c r="KY1164" s="145"/>
      <c r="KZ1164" s="145"/>
      <c r="LA1164" s="145"/>
      <c r="LB1164" s="145"/>
      <c r="LC1164" s="145"/>
      <c r="LD1164" s="37"/>
      <c r="LE1164" s="5"/>
      <c r="LF1164" s="144"/>
      <c r="LG1164" s="93"/>
      <c r="LH1164" s="145"/>
      <c r="LI1164" s="145"/>
      <c r="LJ1164" s="145"/>
      <c r="LK1164" s="145"/>
      <c r="LL1164" s="145"/>
      <c r="LM1164" s="37"/>
      <c r="LN1164" s="5"/>
      <c r="LO1164" s="144"/>
      <c r="LP1164" s="93"/>
      <c r="LQ1164" s="145"/>
      <c r="LR1164" s="145"/>
      <c r="LS1164" s="145"/>
      <c r="LT1164" s="145"/>
      <c r="LU1164" s="145"/>
      <c r="LV1164" s="37"/>
      <c r="LW1164" s="5"/>
      <c r="LX1164" s="144"/>
      <c r="LY1164" s="93"/>
      <c r="LZ1164" s="145"/>
      <c r="MA1164" s="145"/>
      <c r="MB1164" s="145"/>
      <c r="MC1164" s="145"/>
      <c r="MD1164" s="145"/>
      <c r="ME1164" s="37"/>
      <c r="MF1164" s="5"/>
      <c r="MG1164" s="144"/>
      <c r="MH1164" s="93"/>
      <c r="MI1164" s="145"/>
      <c r="MJ1164" s="145"/>
      <c r="MK1164" s="145"/>
      <c r="ML1164" s="145"/>
      <c r="MM1164" s="145"/>
      <c r="MN1164" s="37"/>
      <c r="MO1164" s="5"/>
      <c r="MP1164" s="144"/>
      <c r="MQ1164" s="93"/>
      <c r="MR1164" s="145"/>
      <c r="MS1164" s="145"/>
      <c r="MT1164" s="145"/>
      <c r="MU1164" s="145"/>
      <c r="MV1164" s="145"/>
      <c r="MW1164" s="37"/>
      <c r="MX1164" s="5"/>
      <c r="MY1164" s="144"/>
      <c r="MZ1164" s="93"/>
      <c r="NA1164" s="145"/>
      <c r="NB1164" s="145"/>
      <c r="NC1164" s="145"/>
      <c r="ND1164" s="145"/>
      <c r="NE1164" s="145"/>
      <c r="NF1164" s="37"/>
      <c r="NG1164" s="5"/>
      <c r="NH1164" s="144"/>
      <c r="NI1164" s="93"/>
      <c r="NJ1164" s="145"/>
      <c r="NK1164" s="145"/>
      <c r="NL1164" s="145"/>
      <c r="NM1164" s="145"/>
      <c r="NN1164" s="145"/>
      <c r="NO1164" s="37"/>
      <c r="NP1164" s="5"/>
      <c r="NQ1164" s="144"/>
      <c r="NR1164" s="93"/>
      <c r="NS1164" s="145"/>
      <c r="NT1164" s="145"/>
      <c r="NU1164" s="145"/>
      <c r="NV1164" s="145"/>
      <c r="NW1164" s="145"/>
      <c r="NX1164" s="37"/>
      <c r="NY1164" s="5"/>
      <c r="NZ1164" s="144"/>
      <c r="OA1164" s="93"/>
      <c r="OB1164" s="145"/>
      <c r="OC1164" s="145"/>
      <c r="OD1164" s="145"/>
      <c r="OE1164" s="145"/>
      <c r="OF1164" s="145"/>
      <c r="OG1164" s="37"/>
      <c r="OH1164" s="5"/>
      <c r="OI1164" s="144"/>
      <c r="OJ1164" s="93"/>
      <c r="OK1164" s="145"/>
      <c r="OL1164" s="145"/>
      <c r="OM1164" s="145"/>
      <c r="ON1164" s="145"/>
      <c r="OO1164" s="145"/>
      <c r="OP1164" s="37"/>
      <c r="OQ1164" s="5"/>
      <c r="OR1164" s="144"/>
      <c r="OS1164" s="93"/>
      <c r="OT1164" s="145"/>
      <c r="OU1164" s="145"/>
      <c r="OV1164" s="145"/>
      <c r="OW1164" s="145"/>
      <c r="OX1164" s="145"/>
      <c r="OY1164" s="37"/>
      <c r="OZ1164" s="5"/>
      <c r="PA1164" s="144"/>
      <c r="PB1164" s="93"/>
      <c r="PC1164" s="145"/>
      <c r="PD1164" s="145"/>
      <c r="PE1164" s="145"/>
      <c r="PF1164" s="145"/>
      <c r="PG1164" s="145"/>
      <c r="PH1164" s="37"/>
      <c r="PI1164" s="5"/>
      <c r="PJ1164" s="144"/>
      <c r="PK1164" s="93"/>
      <c r="PL1164" s="145"/>
      <c r="PM1164" s="145"/>
      <c r="PN1164" s="145"/>
      <c r="PO1164" s="145"/>
      <c r="PP1164" s="145"/>
      <c r="PQ1164" s="37"/>
      <c r="PR1164" s="5"/>
      <c r="PS1164" s="144"/>
      <c r="PT1164" s="93"/>
      <c r="PU1164" s="145"/>
      <c r="PV1164" s="145"/>
      <c r="PW1164" s="145"/>
      <c r="PX1164" s="145"/>
      <c r="PY1164" s="145"/>
      <c r="PZ1164" s="37"/>
      <c r="QA1164" s="5"/>
      <c r="QB1164" s="144"/>
      <c r="QC1164" s="93"/>
      <c r="QD1164" s="145"/>
      <c r="QE1164" s="145"/>
      <c r="QF1164" s="145"/>
      <c r="QG1164" s="145"/>
      <c r="QH1164" s="145"/>
      <c r="QI1164" s="37"/>
      <c r="QJ1164" s="5"/>
      <c r="QK1164" s="144"/>
      <c r="QL1164" s="93"/>
      <c r="QM1164" s="145"/>
      <c r="QN1164" s="145"/>
      <c r="QO1164" s="145"/>
      <c r="QP1164" s="145"/>
      <c r="QQ1164" s="145"/>
      <c r="QR1164" s="37"/>
      <c r="QS1164" s="5"/>
      <c r="QT1164" s="144"/>
      <c r="QU1164" s="93"/>
      <c r="QV1164" s="145"/>
      <c r="QW1164" s="145"/>
      <c r="QX1164" s="145"/>
      <c r="QY1164" s="145"/>
      <c r="QZ1164" s="145"/>
      <c r="RA1164" s="37"/>
      <c r="RB1164" s="5"/>
      <c r="RC1164" s="144"/>
      <c r="RD1164" s="93"/>
      <c r="RE1164" s="145"/>
      <c r="RF1164" s="145"/>
      <c r="RG1164" s="145"/>
      <c r="RH1164" s="145"/>
      <c r="RI1164" s="145"/>
      <c r="RJ1164" s="37"/>
      <c r="RK1164" s="5"/>
      <c r="RL1164" s="144"/>
      <c r="RM1164" s="93"/>
      <c r="RN1164" s="145"/>
      <c r="RO1164" s="145"/>
      <c r="RP1164" s="145"/>
      <c r="RQ1164" s="145"/>
      <c r="RR1164" s="145"/>
      <c r="RS1164" s="37"/>
      <c r="RT1164" s="5"/>
      <c r="RU1164" s="144"/>
      <c r="RV1164" s="93"/>
      <c r="RW1164" s="145"/>
      <c r="RX1164" s="145"/>
      <c r="RY1164" s="145"/>
      <c r="RZ1164" s="145"/>
      <c r="SA1164" s="145"/>
      <c r="SB1164" s="37"/>
      <c r="SC1164" s="5"/>
      <c r="SD1164" s="144"/>
      <c r="SE1164" s="93"/>
      <c r="SF1164" s="145"/>
      <c r="SG1164" s="145"/>
      <c r="SH1164" s="145"/>
      <c r="SI1164" s="145"/>
      <c r="SJ1164" s="145"/>
      <c r="SK1164" s="37"/>
      <c r="SL1164" s="5"/>
      <c r="SM1164" s="144"/>
      <c r="SN1164" s="93"/>
      <c r="SO1164" s="145"/>
      <c r="SP1164" s="145"/>
      <c r="SQ1164" s="145"/>
      <c r="SR1164" s="145"/>
      <c r="SS1164" s="145"/>
      <c r="ST1164" s="37"/>
      <c r="SU1164" s="5"/>
      <c r="SV1164" s="144"/>
      <c r="SW1164" s="93"/>
      <c r="SX1164" s="145"/>
      <c r="SY1164" s="145"/>
      <c r="SZ1164" s="145"/>
      <c r="TA1164" s="145"/>
      <c r="TB1164" s="145"/>
      <c r="TC1164" s="37"/>
      <c r="TD1164" s="5"/>
      <c r="TE1164" s="144"/>
      <c r="TF1164" s="93"/>
      <c r="TG1164" s="145"/>
      <c r="TH1164" s="145"/>
      <c r="TI1164" s="145"/>
      <c r="TJ1164" s="145"/>
      <c r="TK1164" s="145"/>
      <c r="TL1164" s="37"/>
      <c r="TM1164" s="5"/>
      <c r="TN1164" s="144"/>
      <c r="TO1164" s="93"/>
      <c r="TP1164" s="145"/>
      <c r="TQ1164" s="145"/>
      <c r="TR1164" s="145"/>
      <c r="TS1164" s="145"/>
      <c r="TT1164" s="145"/>
      <c r="TU1164" s="37"/>
      <c r="TV1164" s="5"/>
      <c r="TW1164" s="144"/>
      <c r="TX1164" s="93"/>
      <c r="TY1164" s="145"/>
      <c r="TZ1164" s="145"/>
      <c r="UA1164" s="145"/>
      <c r="UB1164" s="145"/>
      <c r="UC1164" s="145"/>
      <c r="UD1164" s="37"/>
      <c r="UE1164" s="5"/>
      <c r="UF1164" s="144"/>
      <c r="UG1164" s="93"/>
      <c r="UH1164" s="145"/>
      <c r="UI1164" s="145"/>
      <c r="UJ1164" s="145"/>
      <c r="UK1164" s="145"/>
      <c r="UL1164" s="145"/>
      <c r="UM1164" s="37"/>
      <c r="UN1164" s="5"/>
      <c r="UO1164" s="144"/>
      <c r="UP1164" s="93"/>
      <c r="UQ1164" s="145"/>
      <c r="UR1164" s="145"/>
      <c r="US1164" s="145"/>
      <c r="UT1164" s="145"/>
      <c r="UU1164" s="145"/>
      <c r="UV1164" s="37"/>
      <c r="UW1164" s="5"/>
      <c r="UX1164" s="144"/>
      <c r="UY1164" s="93"/>
      <c r="UZ1164" s="145"/>
      <c r="VA1164" s="145"/>
      <c r="VB1164" s="145"/>
      <c r="VC1164" s="145"/>
      <c r="VD1164" s="145"/>
      <c r="VE1164" s="37"/>
      <c r="VF1164" s="5"/>
      <c r="VG1164" s="144"/>
      <c r="VH1164" s="93"/>
      <c r="VI1164" s="145"/>
      <c r="VJ1164" s="145"/>
      <c r="VK1164" s="145"/>
      <c r="VL1164" s="145"/>
      <c r="VM1164" s="145"/>
      <c r="VN1164" s="37"/>
      <c r="VO1164" s="5"/>
      <c r="VP1164" s="144"/>
      <c r="VQ1164" s="93"/>
      <c r="VR1164" s="145"/>
      <c r="VS1164" s="145"/>
      <c r="VT1164" s="145"/>
      <c r="VU1164" s="145"/>
      <c r="VV1164" s="145"/>
      <c r="VW1164" s="37"/>
      <c r="VX1164" s="5"/>
      <c r="VY1164" s="144"/>
      <c r="VZ1164" s="93"/>
      <c r="WA1164" s="145"/>
      <c r="WB1164" s="145"/>
      <c r="WC1164" s="145"/>
      <c r="WD1164" s="145"/>
      <c r="WE1164" s="145"/>
      <c r="WF1164" s="37"/>
      <c r="WG1164" s="5"/>
      <c r="WH1164" s="144"/>
      <c r="WI1164" s="93"/>
      <c r="WJ1164" s="145"/>
      <c r="WK1164" s="145"/>
      <c r="WL1164" s="145"/>
      <c r="WM1164" s="145"/>
      <c r="WN1164" s="145"/>
      <c r="WO1164" s="37"/>
      <c r="WP1164" s="5"/>
      <c r="WQ1164" s="144"/>
      <c r="WR1164" s="93"/>
      <c r="WS1164" s="145"/>
      <c r="WT1164" s="145"/>
      <c r="WU1164" s="145"/>
      <c r="WV1164" s="145"/>
      <c r="WW1164" s="145"/>
      <c r="WX1164" s="37"/>
      <c r="WY1164" s="5"/>
      <c r="WZ1164" s="144"/>
      <c r="XA1164" s="93"/>
      <c r="XB1164" s="145"/>
      <c r="XC1164" s="145"/>
      <c r="XD1164" s="145"/>
      <c r="XE1164" s="145"/>
      <c r="XF1164" s="145"/>
      <c r="XG1164" s="37"/>
      <c r="XH1164" s="5"/>
      <c r="XI1164" s="144"/>
      <c r="XJ1164" s="93"/>
      <c r="XK1164" s="145"/>
      <c r="XL1164" s="145"/>
      <c r="XM1164" s="145"/>
      <c r="XN1164" s="145"/>
      <c r="XO1164" s="145"/>
      <c r="XP1164" s="37"/>
      <c r="XQ1164" s="5"/>
      <c r="XR1164" s="144"/>
      <c r="XS1164" s="93"/>
      <c r="XT1164" s="145"/>
      <c r="XU1164" s="145"/>
      <c r="XV1164" s="145"/>
      <c r="XW1164" s="145"/>
      <c r="XX1164" s="145"/>
      <c r="XY1164" s="37"/>
      <c r="XZ1164" s="5"/>
      <c r="YA1164" s="144"/>
      <c r="YB1164" s="93"/>
      <c r="YC1164" s="145"/>
      <c r="YD1164" s="145"/>
      <c r="YE1164" s="145"/>
      <c r="YF1164" s="145"/>
      <c r="YG1164" s="145"/>
      <c r="YH1164" s="37"/>
      <c r="YI1164" s="5"/>
      <c r="YJ1164" s="144"/>
      <c r="YK1164" s="93"/>
      <c r="YL1164" s="145"/>
      <c r="YM1164" s="145"/>
      <c r="YN1164" s="145"/>
      <c r="YO1164" s="145"/>
      <c r="YP1164" s="145"/>
      <c r="YQ1164" s="37"/>
      <c r="YR1164" s="5"/>
      <c r="YS1164" s="144"/>
      <c r="YT1164" s="93"/>
      <c r="YU1164" s="145"/>
      <c r="YV1164" s="145"/>
      <c r="YW1164" s="145"/>
      <c r="YX1164" s="145"/>
      <c r="YY1164" s="145"/>
      <c r="YZ1164" s="37"/>
      <c r="ZA1164" s="5"/>
      <c r="ZB1164" s="144"/>
      <c r="ZC1164" s="93"/>
      <c r="ZD1164" s="145"/>
      <c r="ZE1164" s="145"/>
      <c r="ZF1164" s="145"/>
      <c r="ZG1164" s="145"/>
      <c r="ZH1164" s="145"/>
      <c r="ZI1164" s="37"/>
      <c r="ZJ1164" s="5"/>
      <c r="ZK1164" s="144"/>
      <c r="ZL1164" s="93"/>
      <c r="ZM1164" s="145"/>
      <c r="ZN1164" s="145"/>
      <c r="ZO1164" s="145"/>
      <c r="ZP1164" s="145"/>
      <c r="ZQ1164" s="145"/>
      <c r="ZR1164" s="37"/>
      <c r="ZS1164" s="5"/>
      <c r="ZT1164" s="144"/>
      <c r="ZU1164" s="93"/>
      <c r="ZV1164" s="145"/>
      <c r="ZW1164" s="145"/>
      <c r="ZX1164" s="145"/>
      <c r="ZY1164" s="145"/>
      <c r="ZZ1164" s="145"/>
      <c r="AAA1164" s="37"/>
      <c r="AAB1164" s="5"/>
      <c r="AAC1164" s="144"/>
      <c r="AAD1164" s="93"/>
      <c r="AAE1164" s="145"/>
      <c r="AAF1164" s="145"/>
      <c r="AAG1164" s="145"/>
      <c r="AAH1164" s="145"/>
      <c r="AAI1164" s="145"/>
      <c r="AAJ1164" s="37"/>
      <c r="AAK1164" s="5"/>
      <c r="AAL1164" s="144"/>
      <c r="AAM1164" s="93"/>
      <c r="AAN1164" s="145"/>
      <c r="AAO1164" s="145"/>
      <c r="AAP1164" s="145"/>
      <c r="AAQ1164" s="145"/>
      <c r="AAR1164" s="145"/>
      <c r="AAS1164" s="37"/>
      <c r="AAT1164" s="5"/>
      <c r="AAU1164" s="144"/>
      <c r="AAV1164" s="93"/>
      <c r="AAW1164" s="145"/>
      <c r="AAX1164" s="145"/>
      <c r="AAY1164" s="145"/>
      <c r="AAZ1164" s="145"/>
      <c r="ABA1164" s="145"/>
      <c r="ABB1164" s="37"/>
      <c r="ABC1164" s="5"/>
      <c r="ABD1164" s="144"/>
      <c r="ABE1164" s="93"/>
      <c r="ABF1164" s="145"/>
      <c r="ABG1164" s="145"/>
      <c r="ABH1164" s="145"/>
      <c r="ABI1164" s="145"/>
      <c r="ABJ1164" s="145"/>
      <c r="ABK1164" s="37"/>
      <c r="ABL1164" s="5"/>
      <c r="ABM1164" s="144"/>
      <c r="ABN1164" s="93"/>
      <c r="ABO1164" s="145"/>
      <c r="ABP1164" s="145"/>
      <c r="ABQ1164" s="145"/>
      <c r="ABR1164" s="145"/>
      <c r="ABS1164" s="145"/>
      <c r="ABT1164" s="37"/>
      <c r="ABU1164" s="5"/>
      <c r="ABV1164" s="144"/>
      <c r="ABW1164" s="93"/>
      <c r="ABX1164" s="145"/>
      <c r="ABY1164" s="145"/>
      <c r="ABZ1164" s="145"/>
      <c r="ACA1164" s="145"/>
      <c r="ACB1164" s="145"/>
      <c r="ACC1164" s="37"/>
      <c r="ACD1164" s="5"/>
      <c r="ACE1164" s="144"/>
      <c r="ACF1164" s="93"/>
      <c r="ACG1164" s="145"/>
      <c r="ACH1164" s="145"/>
      <c r="ACI1164" s="145"/>
      <c r="ACJ1164" s="145"/>
      <c r="ACK1164" s="145"/>
      <c r="ACL1164" s="37"/>
      <c r="ACM1164" s="5"/>
      <c r="ACN1164" s="144"/>
      <c r="ACO1164" s="93"/>
      <c r="ACP1164" s="145"/>
      <c r="ACQ1164" s="145"/>
      <c r="ACR1164" s="145"/>
      <c r="ACS1164" s="145"/>
      <c r="ACT1164" s="145"/>
      <c r="ACU1164" s="37"/>
      <c r="ACV1164" s="5"/>
      <c r="ACW1164" s="144"/>
      <c r="ACX1164" s="93"/>
      <c r="ACY1164" s="145"/>
      <c r="ACZ1164" s="145"/>
      <c r="ADA1164" s="145"/>
      <c r="ADB1164" s="145"/>
      <c r="ADC1164" s="145"/>
      <c r="ADD1164" s="37"/>
      <c r="ADE1164" s="5"/>
      <c r="ADF1164" s="144"/>
      <c r="ADG1164" s="93"/>
      <c r="ADH1164" s="145"/>
      <c r="ADI1164" s="145"/>
      <c r="ADJ1164" s="145"/>
      <c r="ADK1164" s="145"/>
      <c r="ADL1164" s="145"/>
      <c r="ADM1164" s="37"/>
      <c r="ADN1164" s="5"/>
      <c r="ADO1164" s="144"/>
      <c r="ADP1164" s="93"/>
      <c r="ADQ1164" s="145"/>
      <c r="ADR1164" s="145"/>
      <c r="ADS1164" s="145"/>
      <c r="ADT1164" s="145"/>
      <c r="ADU1164" s="145"/>
      <c r="ADV1164" s="37"/>
      <c r="ADW1164" s="5"/>
      <c r="ADX1164" s="144"/>
      <c r="ADY1164" s="93"/>
      <c r="ADZ1164" s="145"/>
      <c r="AEA1164" s="145"/>
      <c r="AEB1164" s="145"/>
      <c r="AEC1164" s="145"/>
      <c r="AED1164" s="145"/>
      <c r="AEE1164" s="37"/>
      <c r="AEF1164" s="5"/>
      <c r="AEG1164" s="144"/>
      <c r="AEH1164" s="93"/>
      <c r="AEI1164" s="145"/>
      <c r="AEJ1164" s="145"/>
      <c r="AEK1164" s="145"/>
      <c r="AEL1164" s="145"/>
      <c r="AEM1164" s="145"/>
      <c r="AEN1164" s="37"/>
      <c r="AEO1164" s="5"/>
      <c r="AEP1164" s="144"/>
      <c r="AEQ1164" s="93"/>
      <c r="AER1164" s="145"/>
      <c r="AES1164" s="145"/>
      <c r="AET1164" s="145"/>
      <c r="AEU1164" s="145"/>
      <c r="AEV1164" s="145"/>
      <c r="AEW1164" s="37"/>
      <c r="AEX1164" s="5"/>
      <c r="AEY1164" s="144"/>
      <c r="AEZ1164" s="93"/>
      <c r="AFA1164" s="145"/>
      <c r="AFB1164" s="145"/>
      <c r="AFC1164" s="145"/>
      <c r="AFD1164" s="145"/>
      <c r="AFE1164" s="145"/>
      <c r="AFF1164" s="37"/>
      <c r="AFG1164" s="5"/>
      <c r="AFH1164" s="144"/>
      <c r="AFI1164" s="93"/>
      <c r="AFJ1164" s="145"/>
      <c r="AFK1164" s="145"/>
      <c r="AFL1164" s="145"/>
      <c r="AFM1164" s="145"/>
      <c r="AFN1164" s="145"/>
      <c r="AFO1164" s="37"/>
      <c r="AFP1164" s="5"/>
      <c r="AFQ1164" s="144"/>
      <c r="AFR1164" s="93"/>
      <c r="AFS1164" s="145"/>
      <c r="AFT1164" s="145"/>
      <c r="AFU1164" s="145"/>
      <c r="AFV1164" s="145"/>
      <c r="AFW1164" s="145"/>
      <c r="AFX1164" s="37"/>
      <c r="AFY1164" s="5"/>
      <c r="AFZ1164" s="144"/>
      <c r="AGA1164" s="93"/>
      <c r="AGB1164" s="145"/>
      <c r="AGC1164" s="145"/>
      <c r="AGD1164" s="145"/>
      <c r="AGE1164" s="145"/>
      <c r="AGF1164" s="145"/>
      <c r="AGG1164" s="37"/>
      <c r="AGH1164" s="5"/>
      <c r="AGI1164" s="144"/>
      <c r="AGJ1164" s="93"/>
      <c r="AGK1164" s="145"/>
      <c r="AGL1164" s="145"/>
      <c r="AGM1164" s="145"/>
      <c r="AGN1164" s="145"/>
      <c r="AGO1164" s="145"/>
      <c r="AGP1164" s="37"/>
      <c r="AGQ1164" s="5"/>
      <c r="AGR1164" s="144"/>
      <c r="AGS1164" s="93"/>
      <c r="AGT1164" s="145"/>
      <c r="AGU1164" s="145"/>
      <c r="AGV1164" s="145"/>
      <c r="AGW1164" s="145"/>
      <c r="AGX1164" s="145"/>
      <c r="AGY1164" s="37"/>
      <c r="AGZ1164" s="5"/>
      <c r="AHA1164" s="144"/>
      <c r="AHB1164" s="93"/>
      <c r="AHC1164" s="145"/>
      <c r="AHD1164" s="145"/>
      <c r="AHE1164" s="145"/>
      <c r="AHF1164" s="145"/>
      <c r="AHG1164" s="145"/>
      <c r="AHH1164" s="37"/>
      <c r="AHI1164" s="5"/>
      <c r="AHJ1164" s="144"/>
      <c r="AHK1164" s="93"/>
      <c r="AHL1164" s="145"/>
      <c r="AHM1164" s="145"/>
      <c r="AHN1164" s="145"/>
      <c r="AHO1164" s="145"/>
      <c r="AHP1164" s="145"/>
      <c r="AHQ1164" s="37"/>
      <c r="AHR1164" s="5"/>
      <c r="AHS1164" s="144"/>
      <c r="AHT1164" s="93"/>
      <c r="AHU1164" s="145"/>
      <c r="AHV1164" s="145"/>
      <c r="AHW1164" s="145"/>
      <c r="AHX1164" s="145"/>
      <c r="AHY1164" s="145"/>
      <c r="AHZ1164" s="37"/>
      <c r="AIA1164" s="5"/>
      <c r="AIB1164" s="144"/>
      <c r="AIC1164" s="93"/>
      <c r="AID1164" s="145"/>
      <c r="AIE1164" s="145"/>
      <c r="AIF1164" s="145"/>
      <c r="AIG1164" s="145"/>
      <c r="AIH1164" s="145"/>
      <c r="AII1164" s="37"/>
      <c r="AIJ1164" s="5"/>
      <c r="AIK1164" s="144"/>
      <c r="AIL1164" s="93"/>
      <c r="AIM1164" s="145"/>
      <c r="AIN1164" s="145"/>
      <c r="AIO1164" s="145"/>
      <c r="AIP1164" s="145"/>
      <c r="AIQ1164" s="145"/>
      <c r="AIR1164" s="37"/>
      <c r="AIS1164" s="5"/>
      <c r="AIT1164" s="144"/>
      <c r="AIU1164" s="93"/>
      <c r="AIV1164" s="145"/>
      <c r="AIW1164" s="145"/>
      <c r="AIX1164" s="145"/>
      <c r="AIY1164" s="145"/>
      <c r="AIZ1164" s="145"/>
      <c r="AJA1164" s="37"/>
      <c r="AJB1164" s="5"/>
      <c r="AJC1164" s="144"/>
      <c r="AJD1164" s="93"/>
      <c r="AJE1164" s="145"/>
      <c r="AJF1164" s="145"/>
      <c r="AJG1164" s="145"/>
      <c r="AJH1164" s="145"/>
      <c r="AJI1164" s="145"/>
      <c r="AJJ1164" s="37"/>
      <c r="AJK1164" s="5"/>
      <c r="AJL1164" s="144"/>
      <c r="AJM1164" s="93"/>
      <c r="AJN1164" s="145"/>
      <c r="AJO1164" s="145"/>
      <c r="AJP1164" s="145"/>
      <c r="AJQ1164" s="145"/>
      <c r="AJR1164" s="145"/>
      <c r="AJS1164" s="37"/>
      <c r="AJT1164" s="5"/>
      <c r="AJU1164" s="144"/>
      <c r="AJV1164" s="93"/>
      <c r="AJW1164" s="145"/>
      <c r="AJX1164" s="145"/>
      <c r="AJY1164" s="145"/>
      <c r="AJZ1164" s="145"/>
      <c r="AKA1164" s="145"/>
      <c r="AKB1164" s="37"/>
      <c r="AKC1164" s="5"/>
      <c r="AKD1164" s="144"/>
      <c r="AKE1164" s="93"/>
      <c r="AKF1164" s="145"/>
      <c r="AKG1164" s="145"/>
      <c r="AKH1164" s="145"/>
      <c r="AKI1164" s="145"/>
      <c r="AKJ1164" s="145"/>
      <c r="AKK1164" s="37"/>
      <c r="AKL1164" s="5"/>
      <c r="AKM1164" s="144"/>
      <c r="AKN1164" s="93"/>
      <c r="AKO1164" s="145"/>
      <c r="AKP1164" s="145"/>
      <c r="AKQ1164" s="145"/>
      <c r="AKR1164" s="145"/>
      <c r="AKS1164" s="145"/>
      <c r="AKT1164" s="37"/>
      <c r="AKU1164" s="5"/>
      <c r="AKV1164" s="144"/>
      <c r="AKW1164" s="93"/>
      <c r="AKX1164" s="145"/>
      <c r="AKY1164" s="145"/>
      <c r="AKZ1164" s="145"/>
      <c r="ALA1164" s="145"/>
      <c r="ALB1164" s="145"/>
      <c r="ALC1164" s="37"/>
      <c r="ALD1164" s="5"/>
      <c r="ALE1164" s="144"/>
      <c r="ALF1164" s="93"/>
      <c r="ALG1164" s="145"/>
      <c r="ALH1164" s="145"/>
      <c r="ALI1164" s="145"/>
      <c r="ALJ1164" s="145"/>
      <c r="ALK1164" s="145"/>
      <c r="ALL1164" s="37"/>
      <c r="ALM1164" s="5"/>
      <c r="ALN1164" s="144"/>
      <c r="ALO1164" s="93"/>
      <c r="ALP1164" s="145"/>
      <c r="ALQ1164" s="145"/>
      <c r="ALR1164" s="145"/>
      <c r="ALS1164" s="145"/>
      <c r="ALT1164" s="145"/>
      <c r="ALU1164" s="37"/>
      <c r="ALV1164" s="5"/>
      <c r="ALW1164" s="144"/>
      <c r="ALX1164" s="93"/>
      <c r="ALY1164" s="145"/>
      <c r="ALZ1164" s="145"/>
      <c r="AMA1164" s="145"/>
      <c r="AMB1164" s="145"/>
      <c r="AMC1164" s="145"/>
      <c r="AMD1164" s="37"/>
      <c r="AME1164" s="5"/>
      <c r="AMF1164" s="144"/>
      <c r="AMG1164" s="93"/>
      <c r="AMH1164" s="145"/>
      <c r="AMI1164" s="145"/>
      <c r="AMJ1164" s="145"/>
      <c r="AMK1164" s="145"/>
      <c r="AML1164" s="145"/>
      <c r="AMM1164" s="37"/>
      <c r="AMN1164" s="5"/>
      <c r="AMO1164" s="144"/>
      <c r="AMP1164" s="93"/>
      <c r="AMQ1164" s="145"/>
      <c r="AMR1164" s="145"/>
      <c r="AMS1164" s="145"/>
      <c r="AMT1164" s="145"/>
      <c r="AMU1164" s="145"/>
      <c r="AMV1164" s="37"/>
      <c r="AMW1164" s="5"/>
      <c r="AMX1164" s="144"/>
      <c r="AMY1164" s="93"/>
      <c r="AMZ1164" s="145"/>
      <c r="ANA1164" s="145"/>
      <c r="ANB1164" s="145"/>
      <c r="ANC1164" s="145"/>
      <c r="AND1164" s="145"/>
      <c r="ANE1164" s="37"/>
      <c r="ANF1164" s="5"/>
      <c r="ANG1164" s="144"/>
      <c r="ANH1164" s="93"/>
      <c r="ANI1164" s="145"/>
      <c r="ANJ1164" s="145"/>
      <c r="ANK1164" s="145"/>
      <c r="ANL1164" s="145"/>
      <c r="ANM1164" s="145"/>
      <c r="ANN1164" s="37"/>
      <c r="ANO1164" s="5"/>
      <c r="ANP1164" s="144"/>
      <c r="ANQ1164" s="93"/>
      <c r="ANR1164" s="145"/>
      <c r="ANS1164" s="145"/>
      <c r="ANT1164" s="145"/>
      <c r="ANU1164" s="145"/>
      <c r="ANV1164" s="145"/>
      <c r="ANW1164" s="37"/>
      <c r="ANX1164" s="5"/>
      <c r="ANY1164" s="144"/>
      <c r="ANZ1164" s="93"/>
      <c r="AOA1164" s="145"/>
      <c r="AOB1164" s="145"/>
      <c r="AOC1164" s="145"/>
      <c r="AOD1164" s="145"/>
      <c r="AOE1164" s="145"/>
      <c r="AOF1164" s="37"/>
      <c r="AOG1164" s="5"/>
      <c r="AOH1164" s="144"/>
      <c r="AOI1164" s="93"/>
      <c r="AOJ1164" s="145"/>
      <c r="AOK1164" s="145"/>
      <c r="AOL1164" s="145"/>
      <c r="AOM1164" s="145"/>
      <c r="AON1164" s="145"/>
      <c r="AOO1164" s="37"/>
      <c r="AOP1164" s="5"/>
      <c r="AOQ1164" s="144"/>
      <c r="AOR1164" s="93"/>
      <c r="AOS1164" s="145"/>
      <c r="AOT1164" s="145"/>
      <c r="AOU1164" s="145"/>
      <c r="AOV1164" s="145"/>
      <c r="AOW1164" s="145"/>
      <c r="AOX1164" s="37"/>
      <c r="AOY1164" s="5"/>
      <c r="AOZ1164" s="144"/>
      <c r="APA1164" s="93"/>
      <c r="APB1164" s="145"/>
      <c r="APC1164" s="145"/>
      <c r="APD1164" s="145"/>
      <c r="APE1164" s="145"/>
      <c r="APF1164" s="145"/>
      <c r="APG1164" s="37"/>
      <c r="APH1164" s="5"/>
      <c r="API1164" s="144"/>
      <c r="APJ1164" s="93"/>
      <c r="APK1164" s="145"/>
      <c r="APL1164" s="145"/>
      <c r="APM1164" s="145"/>
      <c r="APN1164" s="145"/>
      <c r="APO1164" s="145"/>
      <c r="APP1164" s="37"/>
      <c r="APQ1164" s="5"/>
      <c r="APR1164" s="144"/>
      <c r="APS1164" s="93"/>
      <c r="APT1164" s="145"/>
      <c r="APU1164" s="145"/>
      <c r="APV1164" s="145"/>
      <c r="APW1164" s="145"/>
      <c r="APX1164" s="145"/>
      <c r="APY1164" s="37"/>
      <c r="APZ1164" s="5"/>
      <c r="AQA1164" s="144"/>
      <c r="AQB1164" s="93"/>
      <c r="AQC1164" s="145"/>
      <c r="AQD1164" s="145"/>
      <c r="AQE1164" s="145"/>
      <c r="AQF1164" s="145"/>
      <c r="AQG1164" s="145"/>
      <c r="AQH1164" s="37"/>
      <c r="AQI1164" s="5"/>
      <c r="AQJ1164" s="144"/>
      <c r="AQK1164" s="93"/>
      <c r="AQL1164" s="145"/>
      <c r="AQM1164" s="145"/>
      <c r="AQN1164" s="145"/>
      <c r="AQO1164" s="145"/>
      <c r="AQP1164" s="145"/>
      <c r="AQQ1164" s="37"/>
      <c r="AQR1164" s="5"/>
      <c r="AQS1164" s="144"/>
      <c r="AQT1164" s="93"/>
      <c r="AQU1164" s="145"/>
      <c r="AQV1164" s="145"/>
      <c r="AQW1164" s="145"/>
      <c r="AQX1164" s="145"/>
      <c r="AQY1164" s="145"/>
      <c r="AQZ1164" s="37"/>
      <c r="ARA1164" s="5"/>
      <c r="ARB1164" s="144"/>
      <c r="ARC1164" s="93"/>
      <c r="ARD1164" s="145"/>
      <c r="ARE1164" s="145"/>
      <c r="ARF1164" s="145"/>
      <c r="ARG1164" s="145"/>
      <c r="ARH1164" s="145"/>
      <c r="ARI1164" s="37"/>
      <c r="ARJ1164" s="5"/>
      <c r="ARK1164" s="144"/>
      <c r="ARL1164" s="93"/>
      <c r="ARM1164" s="145"/>
      <c r="ARN1164" s="145"/>
      <c r="ARO1164" s="145"/>
      <c r="ARP1164" s="145"/>
      <c r="ARQ1164" s="145"/>
      <c r="ARR1164" s="37"/>
      <c r="ARS1164" s="5"/>
      <c r="ART1164" s="144"/>
      <c r="ARU1164" s="93"/>
      <c r="ARV1164" s="145"/>
      <c r="ARW1164" s="145"/>
      <c r="ARX1164" s="145"/>
      <c r="ARY1164" s="145"/>
      <c r="ARZ1164" s="145"/>
      <c r="ASA1164" s="37"/>
      <c r="ASB1164" s="5"/>
      <c r="ASC1164" s="144"/>
      <c r="ASD1164" s="93"/>
      <c r="ASE1164" s="145"/>
      <c r="ASF1164" s="145"/>
      <c r="ASG1164" s="145"/>
      <c r="ASH1164" s="145"/>
      <c r="ASI1164" s="145"/>
      <c r="ASJ1164" s="37"/>
      <c r="ASK1164" s="5"/>
      <c r="ASL1164" s="144"/>
      <c r="ASM1164" s="93"/>
      <c r="ASN1164" s="145"/>
      <c r="ASO1164" s="145"/>
      <c r="ASP1164" s="145"/>
      <c r="ASQ1164" s="145"/>
      <c r="ASR1164" s="145"/>
      <c r="ASS1164" s="37"/>
      <c r="AST1164" s="5"/>
      <c r="ASU1164" s="144"/>
      <c r="ASV1164" s="93"/>
      <c r="ASW1164" s="145"/>
      <c r="ASX1164" s="145"/>
      <c r="ASY1164" s="145"/>
      <c r="ASZ1164" s="145"/>
      <c r="ATA1164" s="145"/>
      <c r="ATB1164" s="37"/>
      <c r="ATC1164" s="5"/>
      <c r="ATD1164" s="144"/>
      <c r="ATE1164" s="93"/>
      <c r="ATF1164" s="145"/>
      <c r="ATG1164" s="145"/>
      <c r="ATH1164" s="145"/>
      <c r="ATI1164" s="145"/>
      <c r="ATJ1164" s="145"/>
      <c r="ATK1164" s="37"/>
      <c r="ATL1164" s="5"/>
      <c r="ATM1164" s="144"/>
      <c r="ATN1164" s="93"/>
      <c r="ATO1164" s="145"/>
      <c r="ATP1164" s="145"/>
      <c r="ATQ1164" s="145"/>
      <c r="ATR1164" s="145"/>
      <c r="ATS1164" s="145"/>
      <c r="ATT1164" s="37"/>
      <c r="ATU1164" s="5"/>
      <c r="ATV1164" s="144"/>
      <c r="ATW1164" s="93"/>
      <c r="ATX1164" s="145"/>
      <c r="ATY1164" s="145"/>
      <c r="ATZ1164" s="145"/>
      <c r="AUA1164" s="145"/>
      <c r="AUB1164" s="145"/>
      <c r="AUC1164" s="37"/>
      <c r="AUD1164" s="5"/>
      <c r="AUE1164" s="144"/>
      <c r="AUF1164" s="93"/>
      <c r="AUG1164" s="145"/>
      <c r="AUH1164" s="145"/>
      <c r="AUI1164" s="145"/>
      <c r="AUJ1164" s="145"/>
      <c r="AUK1164" s="145"/>
      <c r="AUL1164" s="37"/>
      <c r="AUM1164" s="5"/>
      <c r="AUN1164" s="144"/>
      <c r="AUO1164" s="93"/>
      <c r="AUP1164" s="145"/>
      <c r="AUQ1164" s="145"/>
      <c r="AUR1164" s="145"/>
      <c r="AUS1164" s="145"/>
      <c r="AUT1164" s="145"/>
      <c r="AUU1164" s="37"/>
      <c r="AUV1164" s="5"/>
      <c r="AUW1164" s="144"/>
      <c r="AUX1164" s="93"/>
      <c r="AUY1164" s="145"/>
      <c r="AUZ1164" s="145"/>
      <c r="AVA1164" s="145"/>
      <c r="AVB1164" s="145"/>
      <c r="AVC1164" s="145"/>
      <c r="AVD1164" s="37"/>
      <c r="AVE1164" s="5"/>
      <c r="AVF1164" s="144"/>
      <c r="AVG1164" s="93"/>
      <c r="AVH1164" s="145"/>
      <c r="AVI1164" s="145"/>
      <c r="AVJ1164" s="145"/>
      <c r="AVK1164" s="145"/>
      <c r="AVL1164" s="145"/>
      <c r="AVM1164" s="37"/>
      <c r="AVN1164" s="5"/>
      <c r="AVO1164" s="144"/>
      <c r="AVP1164" s="93"/>
      <c r="AVQ1164" s="145"/>
      <c r="AVR1164" s="145"/>
      <c r="AVS1164" s="145"/>
      <c r="AVT1164" s="145"/>
      <c r="AVU1164" s="145"/>
      <c r="AVV1164" s="37"/>
      <c r="AVW1164" s="5"/>
      <c r="AVX1164" s="144"/>
      <c r="AVY1164" s="93"/>
      <c r="AVZ1164" s="145"/>
      <c r="AWA1164" s="145"/>
      <c r="AWB1164" s="145"/>
      <c r="AWC1164" s="145"/>
      <c r="AWD1164" s="145"/>
      <c r="AWE1164" s="37"/>
      <c r="AWF1164" s="5"/>
      <c r="AWG1164" s="144"/>
      <c r="AWH1164" s="93"/>
      <c r="AWI1164" s="145"/>
      <c r="AWJ1164" s="145"/>
      <c r="AWK1164" s="145"/>
      <c r="AWL1164" s="145"/>
      <c r="AWM1164" s="145"/>
      <c r="AWN1164" s="37"/>
      <c r="AWO1164" s="5"/>
      <c r="AWP1164" s="144"/>
      <c r="AWQ1164" s="93"/>
      <c r="AWR1164" s="145"/>
      <c r="AWS1164" s="145"/>
      <c r="AWT1164" s="145"/>
      <c r="AWU1164" s="145"/>
      <c r="AWV1164" s="145"/>
      <c r="AWW1164" s="37"/>
      <c r="AWX1164" s="5"/>
      <c r="AWY1164" s="144"/>
      <c r="AWZ1164" s="93"/>
      <c r="AXA1164" s="145"/>
      <c r="AXB1164" s="145"/>
      <c r="AXC1164" s="145"/>
      <c r="AXD1164" s="145"/>
      <c r="AXE1164" s="145"/>
      <c r="AXF1164" s="37"/>
      <c r="AXG1164" s="5"/>
      <c r="AXH1164" s="144"/>
      <c r="AXI1164" s="93"/>
      <c r="AXJ1164" s="145"/>
      <c r="AXK1164" s="145"/>
      <c r="AXL1164" s="145"/>
      <c r="AXM1164" s="145"/>
      <c r="AXN1164" s="145"/>
      <c r="AXO1164" s="37"/>
      <c r="AXP1164" s="5"/>
      <c r="AXQ1164" s="144"/>
      <c r="AXR1164" s="93"/>
      <c r="AXS1164" s="145"/>
      <c r="AXT1164" s="145"/>
      <c r="AXU1164" s="145"/>
      <c r="AXV1164" s="145"/>
      <c r="AXW1164" s="145"/>
      <c r="AXX1164" s="37"/>
      <c r="AXY1164" s="5"/>
      <c r="AXZ1164" s="144"/>
      <c r="AYA1164" s="93"/>
      <c r="AYB1164" s="145"/>
      <c r="AYC1164" s="145"/>
      <c r="AYD1164" s="145"/>
      <c r="AYE1164" s="145"/>
      <c r="AYF1164" s="145"/>
      <c r="AYG1164" s="37"/>
      <c r="AYH1164" s="5"/>
      <c r="AYI1164" s="144"/>
      <c r="AYJ1164" s="93"/>
      <c r="AYK1164" s="145"/>
      <c r="AYL1164" s="145"/>
      <c r="AYM1164" s="145"/>
      <c r="AYN1164" s="145"/>
      <c r="AYO1164" s="145"/>
      <c r="AYP1164" s="37"/>
      <c r="AYQ1164" s="5"/>
      <c r="AYR1164" s="144"/>
      <c r="AYS1164" s="93"/>
      <c r="AYT1164" s="145"/>
      <c r="AYU1164" s="145"/>
      <c r="AYV1164" s="145"/>
      <c r="AYW1164" s="145"/>
      <c r="AYX1164" s="145"/>
      <c r="AYY1164" s="37"/>
      <c r="AYZ1164" s="5"/>
      <c r="AZA1164" s="144"/>
      <c r="AZB1164" s="93"/>
      <c r="AZC1164" s="145"/>
      <c r="AZD1164" s="145"/>
      <c r="AZE1164" s="145"/>
      <c r="AZF1164" s="145"/>
      <c r="AZG1164" s="145"/>
      <c r="AZH1164" s="37"/>
      <c r="AZI1164" s="5"/>
      <c r="AZJ1164" s="144"/>
      <c r="AZK1164" s="93"/>
      <c r="AZL1164" s="145"/>
      <c r="AZM1164" s="145"/>
      <c r="AZN1164" s="145"/>
      <c r="AZO1164" s="145"/>
      <c r="AZP1164" s="145"/>
      <c r="AZQ1164" s="37"/>
      <c r="AZR1164" s="5"/>
      <c r="AZS1164" s="144"/>
      <c r="AZT1164" s="93"/>
      <c r="AZU1164" s="145"/>
      <c r="AZV1164" s="145"/>
      <c r="AZW1164" s="145"/>
      <c r="AZX1164" s="145"/>
      <c r="AZY1164" s="145"/>
      <c r="AZZ1164" s="37"/>
      <c r="BAA1164" s="5"/>
      <c r="BAB1164" s="144"/>
      <c r="BAC1164" s="93"/>
      <c r="BAD1164" s="145"/>
      <c r="BAE1164" s="145"/>
      <c r="BAF1164" s="145"/>
      <c r="BAG1164" s="145"/>
      <c r="BAH1164" s="145"/>
      <c r="BAI1164" s="37"/>
      <c r="BAJ1164" s="5"/>
      <c r="BAK1164" s="144"/>
      <c r="BAL1164" s="93"/>
      <c r="BAM1164" s="145"/>
      <c r="BAN1164" s="145"/>
      <c r="BAO1164" s="145"/>
      <c r="BAP1164" s="145"/>
      <c r="BAQ1164" s="145"/>
      <c r="BAR1164" s="37"/>
      <c r="BAS1164" s="5"/>
      <c r="BAT1164" s="144"/>
      <c r="BAU1164" s="93"/>
      <c r="BAV1164" s="145"/>
      <c r="BAW1164" s="145"/>
      <c r="BAX1164" s="145"/>
      <c r="BAY1164" s="145"/>
      <c r="BAZ1164" s="145"/>
      <c r="BBA1164" s="37"/>
      <c r="BBB1164" s="5"/>
      <c r="BBC1164" s="144"/>
      <c r="BBD1164" s="93"/>
      <c r="BBE1164" s="145"/>
      <c r="BBF1164" s="145"/>
      <c r="BBG1164" s="145"/>
      <c r="BBH1164" s="145"/>
      <c r="BBI1164" s="145"/>
      <c r="BBJ1164" s="37"/>
      <c r="BBK1164" s="5"/>
      <c r="BBL1164" s="144"/>
      <c r="BBM1164" s="93"/>
      <c r="BBN1164" s="145"/>
      <c r="BBO1164" s="145"/>
      <c r="BBP1164" s="145"/>
      <c r="BBQ1164" s="145"/>
      <c r="BBR1164" s="145"/>
      <c r="BBS1164" s="37"/>
      <c r="BBT1164" s="5"/>
      <c r="BBU1164" s="144"/>
      <c r="BBV1164" s="93"/>
      <c r="BBW1164" s="145"/>
      <c r="BBX1164" s="145"/>
      <c r="BBY1164" s="145"/>
      <c r="BBZ1164" s="145"/>
      <c r="BCA1164" s="145"/>
      <c r="BCB1164" s="37"/>
      <c r="BCC1164" s="5"/>
      <c r="BCD1164" s="144"/>
      <c r="BCE1164" s="93"/>
      <c r="BCF1164" s="145"/>
      <c r="BCG1164" s="145"/>
      <c r="BCH1164" s="145"/>
      <c r="BCI1164" s="145"/>
      <c r="BCJ1164" s="145"/>
      <c r="BCK1164" s="37"/>
      <c r="BCL1164" s="5"/>
      <c r="BCM1164" s="144"/>
      <c r="BCN1164" s="93"/>
      <c r="BCO1164" s="145"/>
      <c r="BCP1164" s="145"/>
      <c r="BCQ1164" s="145"/>
      <c r="BCR1164" s="145"/>
      <c r="BCS1164" s="145"/>
      <c r="BCT1164" s="37"/>
      <c r="BCU1164" s="5"/>
      <c r="BCV1164" s="144"/>
      <c r="BCW1164" s="93"/>
      <c r="BCX1164" s="145"/>
      <c r="BCY1164" s="145"/>
      <c r="BCZ1164" s="145"/>
      <c r="BDA1164" s="145"/>
      <c r="BDB1164" s="145"/>
      <c r="BDC1164" s="37"/>
      <c r="BDD1164" s="5"/>
      <c r="BDE1164" s="144"/>
      <c r="BDF1164" s="93"/>
      <c r="BDG1164" s="145"/>
      <c r="BDH1164" s="145"/>
      <c r="BDI1164" s="145"/>
      <c r="BDJ1164" s="145"/>
      <c r="BDK1164" s="145"/>
      <c r="BDL1164" s="37"/>
      <c r="BDM1164" s="5"/>
      <c r="BDN1164" s="144"/>
      <c r="BDO1164" s="93"/>
      <c r="BDP1164" s="145"/>
      <c r="BDQ1164" s="145"/>
      <c r="BDR1164" s="145"/>
      <c r="BDS1164" s="145"/>
      <c r="BDT1164" s="145"/>
      <c r="BDU1164" s="37"/>
      <c r="BDV1164" s="5"/>
      <c r="BDW1164" s="144"/>
      <c r="BDX1164" s="93"/>
      <c r="BDY1164" s="145"/>
      <c r="BDZ1164" s="145"/>
      <c r="BEA1164" s="145"/>
      <c r="BEB1164" s="145"/>
      <c r="BEC1164" s="145"/>
      <c r="BED1164" s="37"/>
      <c r="BEE1164" s="5"/>
      <c r="BEF1164" s="144"/>
      <c r="BEG1164" s="93"/>
      <c r="BEH1164" s="145"/>
      <c r="BEI1164" s="145"/>
      <c r="BEJ1164" s="145"/>
      <c r="BEK1164" s="145"/>
      <c r="BEL1164" s="145"/>
      <c r="BEM1164" s="37"/>
      <c r="BEN1164" s="5"/>
      <c r="BEO1164" s="144"/>
      <c r="BEP1164" s="93"/>
      <c r="BEQ1164" s="145"/>
      <c r="BER1164" s="145"/>
      <c r="BES1164" s="145"/>
      <c r="BET1164" s="145"/>
      <c r="BEU1164" s="145"/>
      <c r="BEV1164" s="37"/>
      <c r="BEW1164" s="5"/>
      <c r="BEX1164" s="144"/>
      <c r="BEY1164" s="93"/>
      <c r="BEZ1164" s="145"/>
      <c r="BFA1164" s="145"/>
      <c r="BFB1164" s="145"/>
      <c r="BFC1164" s="145"/>
      <c r="BFD1164" s="145"/>
      <c r="BFE1164" s="37"/>
      <c r="BFF1164" s="5"/>
      <c r="BFG1164" s="144"/>
      <c r="BFH1164" s="93"/>
      <c r="BFI1164" s="145"/>
      <c r="BFJ1164" s="145"/>
      <c r="BFK1164" s="145"/>
      <c r="BFL1164" s="145"/>
      <c r="BFM1164" s="145"/>
      <c r="BFN1164" s="37"/>
      <c r="BFO1164" s="5"/>
      <c r="BFP1164" s="144"/>
      <c r="BFQ1164" s="93"/>
      <c r="BFR1164" s="145"/>
      <c r="BFS1164" s="145"/>
      <c r="BFT1164" s="145"/>
      <c r="BFU1164" s="145"/>
      <c r="BFV1164" s="145"/>
      <c r="BFW1164" s="37"/>
      <c r="BFX1164" s="5"/>
      <c r="BFY1164" s="144"/>
      <c r="BFZ1164" s="93"/>
      <c r="BGA1164" s="145"/>
      <c r="BGB1164" s="145"/>
      <c r="BGC1164" s="145"/>
      <c r="BGD1164" s="145"/>
      <c r="BGE1164" s="145"/>
      <c r="BGF1164" s="37"/>
      <c r="BGG1164" s="5"/>
      <c r="BGH1164" s="144"/>
      <c r="BGI1164" s="93"/>
      <c r="BGJ1164" s="145"/>
      <c r="BGK1164" s="145"/>
      <c r="BGL1164" s="145"/>
      <c r="BGM1164" s="145"/>
      <c r="BGN1164" s="145"/>
      <c r="BGO1164" s="37"/>
      <c r="BGP1164" s="5"/>
      <c r="BGQ1164" s="144"/>
      <c r="BGR1164" s="93"/>
      <c r="BGS1164" s="145"/>
      <c r="BGT1164" s="145"/>
      <c r="BGU1164" s="145"/>
      <c r="BGV1164" s="145"/>
      <c r="BGW1164" s="145"/>
      <c r="BGX1164" s="37"/>
      <c r="BGY1164" s="5"/>
      <c r="BGZ1164" s="144"/>
      <c r="BHA1164" s="93"/>
      <c r="BHB1164" s="145"/>
      <c r="BHC1164" s="145"/>
      <c r="BHD1164" s="145"/>
      <c r="BHE1164" s="145"/>
      <c r="BHF1164" s="145"/>
      <c r="BHG1164" s="37"/>
      <c r="BHH1164" s="5"/>
      <c r="BHI1164" s="144"/>
      <c r="BHJ1164" s="93"/>
      <c r="BHK1164" s="145"/>
      <c r="BHL1164" s="145"/>
      <c r="BHM1164" s="145"/>
      <c r="BHN1164" s="145"/>
      <c r="BHO1164" s="145"/>
      <c r="BHP1164" s="37"/>
      <c r="BHQ1164" s="5"/>
      <c r="BHR1164" s="144"/>
      <c r="BHS1164" s="93"/>
      <c r="BHT1164" s="145"/>
      <c r="BHU1164" s="145"/>
      <c r="BHV1164" s="145"/>
      <c r="BHW1164" s="145"/>
      <c r="BHX1164" s="145"/>
      <c r="BHY1164" s="37"/>
      <c r="BHZ1164" s="5"/>
      <c r="BIA1164" s="144"/>
      <c r="BIB1164" s="93"/>
      <c r="BIC1164" s="145"/>
      <c r="BID1164" s="145"/>
      <c r="BIE1164" s="145"/>
      <c r="BIF1164" s="145"/>
      <c r="BIG1164" s="145"/>
      <c r="BIH1164" s="37"/>
      <c r="BII1164" s="5"/>
      <c r="BIJ1164" s="144"/>
      <c r="BIK1164" s="93"/>
      <c r="BIL1164" s="145"/>
      <c r="BIM1164" s="145"/>
      <c r="BIN1164" s="145"/>
      <c r="BIO1164" s="145"/>
      <c r="BIP1164" s="145"/>
      <c r="BIQ1164" s="37"/>
      <c r="BIR1164" s="5"/>
      <c r="BIS1164" s="144"/>
      <c r="BIT1164" s="93"/>
      <c r="BIU1164" s="145"/>
      <c r="BIV1164" s="145"/>
      <c r="BIW1164" s="145"/>
      <c r="BIX1164" s="145"/>
      <c r="BIY1164" s="145"/>
      <c r="BIZ1164" s="37"/>
      <c r="BJA1164" s="5"/>
      <c r="BJB1164" s="144"/>
      <c r="BJC1164" s="93"/>
      <c r="BJD1164" s="145"/>
      <c r="BJE1164" s="145"/>
      <c r="BJF1164" s="145"/>
      <c r="BJG1164" s="145"/>
      <c r="BJH1164" s="145"/>
      <c r="BJI1164" s="37"/>
      <c r="BJJ1164" s="5"/>
      <c r="BJK1164" s="144"/>
      <c r="BJL1164" s="93"/>
      <c r="BJM1164" s="145"/>
      <c r="BJN1164" s="145"/>
      <c r="BJO1164" s="145"/>
      <c r="BJP1164" s="145"/>
      <c r="BJQ1164" s="145"/>
      <c r="BJR1164" s="37"/>
      <c r="BJS1164" s="5"/>
      <c r="BJT1164" s="144"/>
      <c r="BJU1164" s="93"/>
      <c r="BJV1164" s="145"/>
      <c r="BJW1164" s="145"/>
      <c r="BJX1164" s="145"/>
      <c r="BJY1164" s="145"/>
      <c r="BJZ1164" s="145"/>
      <c r="BKA1164" s="37"/>
      <c r="BKB1164" s="5"/>
      <c r="BKC1164" s="144"/>
      <c r="BKD1164" s="93"/>
      <c r="BKE1164" s="145"/>
      <c r="BKF1164" s="145"/>
      <c r="BKG1164" s="145"/>
      <c r="BKH1164" s="145"/>
      <c r="BKI1164" s="145"/>
      <c r="BKJ1164" s="37"/>
      <c r="BKK1164" s="5"/>
      <c r="BKL1164" s="144"/>
      <c r="BKM1164" s="93"/>
      <c r="BKN1164" s="145"/>
      <c r="BKO1164" s="145"/>
      <c r="BKP1164" s="145"/>
      <c r="BKQ1164" s="145"/>
      <c r="BKR1164" s="145"/>
      <c r="BKS1164" s="37"/>
      <c r="BKT1164" s="5"/>
      <c r="BKU1164" s="144"/>
      <c r="BKV1164" s="93"/>
      <c r="BKW1164" s="145"/>
      <c r="BKX1164" s="145"/>
      <c r="BKY1164" s="145"/>
      <c r="BKZ1164" s="145"/>
      <c r="BLA1164" s="145"/>
      <c r="BLB1164" s="37"/>
      <c r="BLC1164" s="5"/>
      <c r="BLD1164" s="144"/>
      <c r="BLE1164" s="93"/>
      <c r="BLF1164" s="145"/>
      <c r="BLG1164" s="145"/>
      <c r="BLH1164" s="145"/>
      <c r="BLI1164" s="145"/>
      <c r="BLJ1164" s="145"/>
      <c r="BLK1164" s="37"/>
      <c r="BLL1164" s="5"/>
      <c r="BLM1164" s="144"/>
      <c r="BLN1164" s="93"/>
      <c r="BLO1164" s="145"/>
      <c r="BLP1164" s="145"/>
      <c r="BLQ1164" s="145"/>
      <c r="BLR1164" s="145"/>
      <c r="BLS1164" s="145"/>
      <c r="BLT1164" s="37"/>
      <c r="BLU1164" s="5"/>
      <c r="BLV1164" s="144"/>
      <c r="BLW1164" s="93"/>
      <c r="BLX1164" s="145"/>
      <c r="BLY1164" s="145"/>
      <c r="BLZ1164" s="145"/>
      <c r="BMA1164" s="145"/>
      <c r="BMB1164" s="145"/>
      <c r="BMC1164" s="37"/>
      <c r="BMD1164" s="5"/>
      <c r="BME1164" s="144"/>
      <c r="BMF1164" s="93"/>
      <c r="BMG1164" s="145"/>
      <c r="BMH1164" s="145"/>
      <c r="BMI1164" s="145"/>
      <c r="BMJ1164" s="145"/>
      <c r="BMK1164" s="145"/>
      <c r="BML1164" s="37"/>
      <c r="BMM1164" s="5"/>
      <c r="BMN1164" s="144"/>
      <c r="BMO1164" s="93"/>
      <c r="BMP1164" s="145"/>
      <c r="BMQ1164" s="145"/>
      <c r="BMR1164" s="145"/>
      <c r="BMS1164" s="145"/>
      <c r="BMT1164" s="145"/>
      <c r="BMU1164" s="37"/>
      <c r="BMV1164" s="5"/>
      <c r="BMW1164" s="144"/>
      <c r="BMX1164" s="93"/>
      <c r="BMY1164" s="145"/>
      <c r="BMZ1164" s="145"/>
      <c r="BNA1164" s="145"/>
      <c r="BNB1164" s="145"/>
      <c r="BNC1164" s="145"/>
      <c r="BND1164" s="37"/>
      <c r="BNE1164" s="5"/>
      <c r="BNF1164" s="144"/>
      <c r="BNG1164" s="93"/>
      <c r="BNH1164" s="145"/>
      <c r="BNI1164" s="145"/>
      <c r="BNJ1164" s="145"/>
      <c r="BNK1164" s="145"/>
      <c r="BNL1164" s="145"/>
      <c r="BNM1164" s="37"/>
      <c r="BNN1164" s="5"/>
      <c r="BNO1164" s="144"/>
      <c r="BNP1164" s="93"/>
      <c r="BNQ1164" s="145"/>
      <c r="BNR1164" s="145"/>
      <c r="BNS1164" s="145"/>
      <c r="BNT1164" s="145"/>
      <c r="BNU1164" s="145"/>
      <c r="BNV1164" s="37"/>
      <c r="BNW1164" s="5"/>
      <c r="BNX1164" s="144"/>
      <c r="BNY1164" s="93"/>
      <c r="BNZ1164" s="145"/>
      <c r="BOA1164" s="145"/>
      <c r="BOB1164" s="145"/>
      <c r="BOC1164" s="145"/>
      <c r="BOD1164" s="145"/>
      <c r="BOE1164" s="37"/>
      <c r="BOF1164" s="5"/>
      <c r="BOG1164" s="144"/>
      <c r="BOH1164" s="93"/>
      <c r="BOI1164" s="145"/>
      <c r="BOJ1164" s="145"/>
      <c r="BOK1164" s="145"/>
      <c r="BOL1164" s="145"/>
      <c r="BOM1164" s="145"/>
      <c r="BON1164" s="37"/>
      <c r="BOO1164" s="5"/>
      <c r="BOP1164" s="144"/>
      <c r="BOQ1164" s="93"/>
      <c r="BOR1164" s="145"/>
      <c r="BOS1164" s="145"/>
      <c r="BOT1164" s="145"/>
      <c r="BOU1164" s="145"/>
      <c r="BOV1164" s="145"/>
      <c r="BOW1164" s="37"/>
      <c r="BOX1164" s="5"/>
      <c r="BOY1164" s="144"/>
      <c r="BOZ1164" s="93"/>
      <c r="BPA1164" s="145"/>
      <c r="BPB1164" s="145"/>
      <c r="BPC1164" s="145"/>
      <c r="BPD1164" s="145"/>
      <c r="BPE1164" s="145"/>
      <c r="BPF1164" s="37"/>
      <c r="BPG1164" s="5"/>
      <c r="BPH1164" s="144"/>
      <c r="BPI1164" s="93"/>
      <c r="BPJ1164" s="145"/>
      <c r="BPK1164" s="145"/>
      <c r="BPL1164" s="145"/>
      <c r="BPM1164" s="145"/>
      <c r="BPN1164" s="145"/>
      <c r="BPO1164" s="37"/>
      <c r="BPP1164" s="5"/>
      <c r="BPQ1164" s="144"/>
      <c r="BPR1164" s="93"/>
      <c r="BPS1164" s="145"/>
      <c r="BPT1164" s="145"/>
      <c r="BPU1164" s="145"/>
      <c r="BPV1164" s="145"/>
      <c r="BPW1164" s="145"/>
      <c r="BPX1164" s="37"/>
      <c r="BPY1164" s="5"/>
      <c r="BPZ1164" s="144"/>
      <c r="BQA1164" s="93"/>
      <c r="BQB1164" s="145"/>
      <c r="BQC1164" s="145"/>
      <c r="BQD1164" s="145"/>
      <c r="BQE1164" s="145"/>
      <c r="BQF1164" s="145"/>
      <c r="BQG1164" s="37"/>
      <c r="BQH1164" s="5"/>
      <c r="BQI1164" s="144"/>
      <c r="BQJ1164" s="93"/>
      <c r="BQK1164" s="145"/>
      <c r="BQL1164" s="145"/>
      <c r="BQM1164" s="145"/>
      <c r="BQN1164" s="145"/>
      <c r="BQO1164" s="145"/>
      <c r="BQP1164" s="37"/>
      <c r="BQQ1164" s="5"/>
      <c r="BQR1164" s="144"/>
      <c r="BQS1164" s="93"/>
      <c r="BQT1164" s="145"/>
      <c r="BQU1164" s="145"/>
      <c r="BQV1164" s="145"/>
      <c r="BQW1164" s="145"/>
      <c r="BQX1164" s="145"/>
      <c r="BQY1164" s="37"/>
      <c r="BQZ1164" s="5"/>
      <c r="BRA1164" s="144"/>
      <c r="BRB1164" s="93"/>
      <c r="BRC1164" s="145"/>
      <c r="BRD1164" s="145"/>
      <c r="BRE1164" s="145"/>
      <c r="BRF1164" s="145"/>
      <c r="BRG1164" s="145"/>
      <c r="BRH1164" s="37"/>
      <c r="BRI1164" s="5"/>
      <c r="BRJ1164" s="144"/>
      <c r="BRK1164" s="93"/>
      <c r="BRL1164" s="145"/>
      <c r="BRM1164" s="145"/>
      <c r="BRN1164" s="145"/>
      <c r="BRO1164" s="145"/>
      <c r="BRP1164" s="145"/>
      <c r="BRQ1164" s="37"/>
      <c r="BRR1164" s="5"/>
      <c r="BRS1164" s="144"/>
      <c r="BRT1164" s="93"/>
      <c r="BRU1164" s="145"/>
      <c r="BRV1164" s="145"/>
      <c r="BRW1164" s="145"/>
      <c r="BRX1164" s="145"/>
      <c r="BRY1164" s="145"/>
      <c r="BRZ1164" s="37"/>
      <c r="BSA1164" s="5"/>
      <c r="BSB1164" s="144"/>
      <c r="BSC1164" s="93"/>
      <c r="BSD1164" s="145"/>
      <c r="BSE1164" s="145"/>
      <c r="BSF1164" s="145"/>
      <c r="BSG1164" s="145"/>
      <c r="BSH1164" s="145"/>
      <c r="BSI1164" s="37"/>
      <c r="BSJ1164" s="5"/>
      <c r="BSK1164" s="144"/>
      <c r="BSL1164" s="93"/>
      <c r="BSM1164" s="145"/>
      <c r="BSN1164" s="145"/>
      <c r="BSO1164" s="145"/>
      <c r="BSP1164" s="145"/>
      <c r="BSQ1164" s="145"/>
      <c r="BSR1164" s="37"/>
      <c r="BSS1164" s="5"/>
      <c r="BST1164" s="144"/>
      <c r="BSU1164" s="93"/>
      <c r="BSV1164" s="145"/>
      <c r="BSW1164" s="145"/>
      <c r="BSX1164" s="145"/>
      <c r="BSY1164" s="145"/>
      <c r="BSZ1164" s="145"/>
      <c r="BTA1164" s="37"/>
      <c r="BTB1164" s="5"/>
      <c r="BTC1164" s="144"/>
      <c r="BTD1164" s="93"/>
      <c r="BTE1164" s="145"/>
      <c r="BTF1164" s="145"/>
      <c r="BTG1164" s="145"/>
      <c r="BTH1164" s="145"/>
      <c r="BTI1164" s="145"/>
      <c r="BTJ1164" s="37"/>
      <c r="BTK1164" s="5"/>
      <c r="BTL1164" s="144"/>
      <c r="BTM1164" s="93"/>
      <c r="BTN1164" s="145"/>
      <c r="BTO1164" s="145"/>
      <c r="BTP1164" s="145"/>
      <c r="BTQ1164" s="145"/>
      <c r="BTR1164" s="145"/>
      <c r="BTS1164" s="37"/>
      <c r="BTT1164" s="5"/>
      <c r="BTU1164" s="144"/>
      <c r="BTV1164" s="93"/>
      <c r="BTW1164" s="145"/>
      <c r="BTX1164" s="145"/>
      <c r="BTY1164" s="145"/>
      <c r="BTZ1164" s="145"/>
      <c r="BUA1164" s="145"/>
      <c r="BUB1164" s="37"/>
      <c r="BUC1164" s="5"/>
      <c r="BUD1164" s="144"/>
      <c r="BUE1164" s="93"/>
      <c r="BUF1164" s="145"/>
      <c r="BUG1164" s="145"/>
      <c r="BUH1164" s="145"/>
      <c r="BUI1164" s="145"/>
      <c r="BUJ1164" s="145"/>
      <c r="BUK1164" s="37"/>
      <c r="BUL1164" s="5"/>
      <c r="BUM1164" s="144"/>
      <c r="BUN1164" s="93"/>
      <c r="BUO1164" s="145"/>
      <c r="BUP1164" s="145"/>
      <c r="BUQ1164" s="145"/>
      <c r="BUR1164" s="145"/>
      <c r="BUS1164" s="145"/>
      <c r="BUT1164" s="37"/>
      <c r="BUU1164" s="5"/>
      <c r="BUV1164" s="144"/>
      <c r="BUW1164" s="93"/>
      <c r="BUX1164" s="145"/>
      <c r="BUY1164" s="145"/>
      <c r="BUZ1164" s="145"/>
      <c r="BVA1164" s="145"/>
      <c r="BVB1164" s="145"/>
      <c r="BVC1164" s="37"/>
      <c r="BVD1164" s="5"/>
      <c r="BVE1164" s="144"/>
      <c r="BVF1164" s="93"/>
      <c r="BVG1164" s="145"/>
      <c r="BVH1164" s="145"/>
      <c r="BVI1164" s="145"/>
      <c r="BVJ1164" s="145"/>
      <c r="BVK1164" s="145"/>
      <c r="BVL1164" s="37"/>
      <c r="BVM1164" s="5"/>
      <c r="BVN1164" s="144"/>
      <c r="BVO1164" s="93"/>
      <c r="BVP1164" s="145"/>
      <c r="BVQ1164" s="145"/>
      <c r="BVR1164" s="145"/>
      <c r="BVS1164" s="145"/>
      <c r="BVT1164" s="145"/>
      <c r="BVU1164" s="37"/>
      <c r="BVV1164" s="5"/>
      <c r="BVW1164" s="144"/>
      <c r="BVX1164" s="93"/>
      <c r="BVY1164" s="145"/>
      <c r="BVZ1164" s="145"/>
      <c r="BWA1164" s="145"/>
      <c r="BWB1164" s="145"/>
      <c r="BWC1164" s="145"/>
      <c r="BWD1164" s="37"/>
      <c r="BWE1164" s="5"/>
      <c r="BWF1164" s="144"/>
      <c r="BWG1164" s="93"/>
      <c r="BWH1164" s="145"/>
      <c r="BWI1164" s="145"/>
      <c r="BWJ1164" s="145"/>
      <c r="BWK1164" s="145"/>
      <c r="BWL1164" s="145"/>
      <c r="BWM1164" s="37"/>
      <c r="BWN1164" s="5"/>
      <c r="BWO1164" s="144"/>
      <c r="BWP1164" s="93"/>
      <c r="BWQ1164" s="145"/>
      <c r="BWR1164" s="145"/>
      <c r="BWS1164" s="145"/>
      <c r="BWT1164" s="145"/>
      <c r="BWU1164" s="145"/>
      <c r="BWV1164" s="37"/>
      <c r="BWW1164" s="5"/>
      <c r="BWX1164" s="144"/>
      <c r="BWY1164" s="93"/>
      <c r="BWZ1164" s="145"/>
      <c r="BXA1164" s="145"/>
      <c r="BXB1164" s="145"/>
      <c r="BXC1164" s="145"/>
      <c r="BXD1164" s="145"/>
      <c r="BXE1164" s="37"/>
      <c r="BXF1164" s="5"/>
      <c r="BXG1164" s="144"/>
      <c r="BXH1164" s="93"/>
      <c r="BXI1164" s="145"/>
      <c r="BXJ1164" s="145"/>
      <c r="BXK1164" s="145"/>
      <c r="BXL1164" s="145"/>
      <c r="BXM1164" s="145"/>
      <c r="BXN1164" s="37"/>
      <c r="BXO1164" s="5"/>
      <c r="BXP1164" s="144"/>
      <c r="BXQ1164" s="93"/>
      <c r="BXR1164" s="145"/>
      <c r="BXS1164" s="145"/>
      <c r="BXT1164" s="145"/>
      <c r="BXU1164" s="145"/>
      <c r="BXV1164" s="145"/>
      <c r="BXW1164" s="37"/>
      <c r="BXX1164" s="5"/>
      <c r="BXY1164" s="144"/>
      <c r="BXZ1164" s="93"/>
      <c r="BYA1164" s="145"/>
      <c r="BYB1164" s="145"/>
      <c r="BYC1164" s="145"/>
      <c r="BYD1164" s="145"/>
      <c r="BYE1164" s="145"/>
      <c r="BYF1164" s="37"/>
      <c r="BYG1164" s="5"/>
      <c r="BYH1164" s="144"/>
      <c r="BYI1164" s="93"/>
      <c r="BYJ1164" s="145"/>
      <c r="BYK1164" s="145"/>
      <c r="BYL1164" s="145"/>
      <c r="BYM1164" s="145"/>
      <c r="BYN1164" s="145"/>
      <c r="BYO1164" s="37"/>
      <c r="BYP1164" s="5"/>
      <c r="BYQ1164" s="144"/>
      <c r="BYR1164" s="93"/>
      <c r="BYS1164" s="145"/>
      <c r="BYT1164" s="145"/>
      <c r="BYU1164" s="145"/>
      <c r="BYV1164" s="145"/>
      <c r="BYW1164" s="145"/>
      <c r="BYX1164" s="37"/>
      <c r="BYY1164" s="5"/>
      <c r="BYZ1164" s="144"/>
      <c r="BZA1164" s="93"/>
      <c r="BZB1164" s="145"/>
      <c r="BZC1164" s="145"/>
      <c r="BZD1164" s="145"/>
      <c r="BZE1164" s="145"/>
      <c r="BZF1164" s="145"/>
      <c r="BZG1164" s="37"/>
      <c r="BZH1164" s="5"/>
      <c r="BZI1164" s="144"/>
      <c r="BZJ1164" s="93"/>
      <c r="BZK1164" s="145"/>
      <c r="BZL1164" s="145"/>
      <c r="BZM1164" s="145"/>
      <c r="BZN1164" s="145"/>
      <c r="BZO1164" s="145"/>
      <c r="BZP1164" s="37"/>
      <c r="BZQ1164" s="5"/>
      <c r="BZR1164" s="144"/>
      <c r="BZS1164" s="93"/>
      <c r="BZT1164" s="145"/>
      <c r="BZU1164" s="145"/>
      <c r="BZV1164" s="145"/>
      <c r="BZW1164" s="145"/>
      <c r="BZX1164" s="145"/>
      <c r="BZY1164" s="37"/>
      <c r="BZZ1164" s="5"/>
      <c r="CAA1164" s="144"/>
      <c r="CAB1164" s="93"/>
      <c r="CAC1164" s="145"/>
      <c r="CAD1164" s="145"/>
      <c r="CAE1164" s="145"/>
      <c r="CAF1164" s="145"/>
      <c r="CAG1164" s="145"/>
      <c r="CAH1164" s="37"/>
      <c r="CAI1164" s="5"/>
      <c r="CAJ1164" s="144"/>
      <c r="CAK1164" s="93"/>
      <c r="CAL1164" s="145"/>
      <c r="CAM1164" s="145"/>
      <c r="CAN1164" s="145"/>
      <c r="CAO1164" s="145"/>
      <c r="CAP1164" s="145"/>
      <c r="CAQ1164" s="37"/>
      <c r="CAR1164" s="5"/>
      <c r="CAS1164" s="144"/>
      <c r="CAT1164" s="93"/>
      <c r="CAU1164" s="145"/>
      <c r="CAV1164" s="145"/>
      <c r="CAW1164" s="145"/>
      <c r="CAX1164" s="145"/>
      <c r="CAY1164" s="145"/>
      <c r="CAZ1164" s="37"/>
      <c r="CBA1164" s="5"/>
      <c r="CBB1164" s="144"/>
      <c r="CBC1164" s="93"/>
      <c r="CBD1164" s="145"/>
      <c r="CBE1164" s="145"/>
      <c r="CBF1164" s="145"/>
      <c r="CBG1164" s="145"/>
      <c r="CBH1164" s="145"/>
      <c r="CBI1164" s="37"/>
      <c r="CBJ1164" s="5"/>
      <c r="CBK1164" s="144"/>
      <c r="CBL1164" s="93"/>
      <c r="CBM1164" s="145"/>
      <c r="CBN1164" s="145"/>
      <c r="CBO1164" s="145"/>
      <c r="CBP1164" s="145"/>
      <c r="CBQ1164" s="145"/>
      <c r="CBR1164" s="37"/>
      <c r="CBS1164" s="5"/>
      <c r="CBT1164" s="144"/>
      <c r="CBU1164" s="93"/>
      <c r="CBV1164" s="145"/>
      <c r="CBW1164" s="145"/>
      <c r="CBX1164" s="145"/>
      <c r="CBY1164" s="145"/>
      <c r="CBZ1164" s="145"/>
      <c r="CCA1164" s="37"/>
      <c r="CCB1164" s="5"/>
      <c r="CCC1164" s="144"/>
      <c r="CCD1164" s="93"/>
      <c r="CCE1164" s="145"/>
      <c r="CCF1164" s="145"/>
      <c r="CCG1164" s="145"/>
      <c r="CCH1164" s="145"/>
      <c r="CCI1164" s="145"/>
      <c r="CCJ1164" s="37"/>
      <c r="CCK1164" s="5"/>
      <c r="CCL1164" s="144"/>
      <c r="CCM1164" s="93"/>
      <c r="CCN1164" s="145"/>
      <c r="CCO1164" s="145"/>
      <c r="CCP1164" s="145"/>
      <c r="CCQ1164" s="145"/>
      <c r="CCR1164" s="145"/>
      <c r="CCS1164" s="37"/>
      <c r="CCT1164" s="5"/>
      <c r="CCU1164" s="144"/>
      <c r="CCV1164" s="93"/>
      <c r="CCW1164" s="145"/>
      <c r="CCX1164" s="145"/>
      <c r="CCY1164" s="145"/>
      <c r="CCZ1164" s="145"/>
      <c r="CDA1164" s="145"/>
      <c r="CDB1164" s="37"/>
      <c r="CDC1164" s="5"/>
      <c r="CDD1164" s="144"/>
      <c r="CDE1164" s="93"/>
      <c r="CDF1164" s="145"/>
      <c r="CDG1164" s="145"/>
      <c r="CDH1164" s="145"/>
      <c r="CDI1164" s="145"/>
      <c r="CDJ1164" s="145"/>
      <c r="CDK1164" s="37"/>
      <c r="CDL1164" s="5"/>
      <c r="CDM1164" s="144"/>
      <c r="CDN1164" s="93"/>
      <c r="CDO1164" s="145"/>
      <c r="CDP1164" s="145"/>
      <c r="CDQ1164" s="145"/>
      <c r="CDR1164" s="145"/>
      <c r="CDS1164" s="145"/>
      <c r="CDT1164" s="37"/>
      <c r="CDU1164" s="5"/>
      <c r="CDV1164" s="144"/>
      <c r="CDW1164" s="93"/>
      <c r="CDX1164" s="145"/>
      <c r="CDY1164" s="145"/>
      <c r="CDZ1164" s="145"/>
      <c r="CEA1164" s="145"/>
      <c r="CEB1164" s="145"/>
      <c r="CEC1164" s="37"/>
      <c r="CED1164" s="5"/>
      <c r="CEE1164" s="144"/>
      <c r="CEF1164" s="93"/>
      <c r="CEG1164" s="145"/>
      <c r="CEH1164" s="145"/>
      <c r="CEI1164" s="145"/>
      <c r="CEJ1164" s="145"/>
      <c r="CEK1164" s="145"/>
      <c r="CEL1164" s="37"/>
      <c r="CEM1164" s="5"/>
      <c r="CEN1164" s="144"/>
      <c r="CEO1164" s="93"/>
      <c r="CEP1164" s="145"/>
      <c r="CEQ1164" s="145"/>
      <c r="CER1164" s="145"/>
      <c r="CES1164" s="145"/>
      <c r="CET1164" s="145"/>
      <c r="CEU1164" s="37"/>
      <c r="CEV1164" s="5"/>
      <c r="CEW1164" s="144"/>
      <c r="CEX1164" s="93"/>
      <c r="CEY1164" s="145"/>
      <c r="CEZ1164" s="145"/>
      <c r="CFA1164" s="145"/>
      <c r="CFB1164" s="145"/>
      <c r="CFC1164" s="145"/>
      <c r="CFD1164" s="37"/>
      <c r="CFE1164" s="5"/>
      <c r="CFF1164" s="144"/>
      <c r="CFG1164" s="93"/>
      <c r="CFH1164" s="145"/>
      <c r="CFI1164" s="145"/>
      <c r="CFJ1164" s="145"/>
      <c r="CFK1164" s="145"/>
      <c r="CFL1164" s="145"/>
      <c r="CFM1164" s="37"/>
      <c r="CFN1164" s="5"/>
      <c r="CFO1164" s="144"/>
      <c r="CFP1164" s="93"/>
      <c r="CFQ1164" s="145"/>
      <c r="CFR1164" s="145"/>
      <c r="CFS1164" s="145"/>
      <c r="CFT1164" s="145"/>
      <c r="CFU1164" s="145"/>
      <c r="CFV1164" s="37"/>
      <c r="CFW1164" s="5"/>
      <c r="CFX1164" s="144"/>
      <c r="CFY1164" s="93"/>
      <c r="CFZ1164" s="145"/>
      <c r="CGA1164" s="145"/>
      <c r="CGB1164" s="145"/>
      <c r="CGC1164" s="145"/>
      <c r="CGD1164" s="145"/>
      <c r="CGE1164" s="37"/>
      <c r="CGF1164" s="5"/>
      <c r="CGG1164" s="144"/>
      <c r="CGH1164" s="93"/>
      <c r="CGI1164" s="145"/>
      <c r="CGJ1164" s="145"/>
      <c r="CGK1164" s="145"/>
      <c r="CGL1164" s="145"/>
      <c r="CGM1164" s="145"/>
      <c r="CGN1164" s="37"/>
      <c r="CGO1164" s="5"/>
      <c r="CGP1164" s="144"/>
      <c r="CGQ1164" s="93"/>
      <c r="CGR1164" s="145"/>
      <c r="CGS1164" s="145"/>
      <c r="CGT1164" s="145"/>
      <c r="CGU1164" s="145"/>
      <c r="CGV1164" s="145"/>
      <c r="CGW1164" s="37"/>
      <c r="CGX1164" s="5"/>
      <c r="CGY1164" s="144"/>
      <c r="CGZ1164" s="93"/>
      <c r="CHA1164" s="145"/>
      <c r="CHB1164" s="145"/>
      <c r="CHC1164" s="145"/>
      <c r="CHD1164" s="145"/>
      <c r="CHE1164" s="145"/>
      <c r="CHF1164" s="37"/>
      <c r="CHG1164" s="5"/>
      <c r="CHH1164" s="144"/>
      <c r="CHI1164" s="93"/>
      <c r="CHJ1164" s="145"/>
      <c r="CHK1164" s="145"/>
      <c r="CHL1164" s="145"/>
      <c r="CHM1164" s="145"/>
      <c r="CHN1164" s="145"/>
      <c r="CHO1164" s="37"/>
      <c r="CHP1164" s="5"/>
      <c r="CHQ1164" s="144"/>
      <c r="CHR1164" s="93"/>
      <c r="CHS1164" s="145"/>
      <c r="CHT1164" s="145"/>
      <c r="CHU1164" s="145"/>
      <c r="CHV1164" s="145"/>
      <c r="CHW1164" s="145"/>
      <c r="CHX1164" s="37"/>
      <c r="CHY1164" s="5"/>
      <c r="CHZ1164" s="144"/>
      <c r="CIA1164" s="93"/>
      <c r="CIB1164" s="145"/>
      <c r="CIC1164" s="145"/>
      <c r="CID1164" s="145"/>
      <c r="CIE1164" s="145"/>
      <c r="CIF1164" s="145"/>
      <c r="CIG1164" s="37"/>
      <c r="CIH1164" s="5"/>
      <c r="CII1164" s="144"/>
      <c r="CIJ1164" s="93"/>
      <c r="CIK1164" s="145"/>
      <c r="CIL1164" s="145"/>
      <c r="CIM1164" s="145"/>
      <c r="CIN1164" s="145"/>
      <c r="CIO1164" s="145"/>
      <c r="CIP1164" s="37"/>
      <c r="CIQ1164" s="5"/>
      <c r="CIR1164" s="144"/>
      <c r="CIS1164" s="93"/>
      <c r="CIT1164" s="145"/>
      <c r="CIU1164" s="145"/>
      <c r="CIV1164" s="145"/>
      <c r="CIW1164" s="145"/>
      <c r="CIX1164" s="145"/>
      <c r="CIY1164" s="37"/>
      <c r="CIZ1164" s="5"/>
      <c r="CJA1164" s="144"/>
      <c r="CJB1164" s="93"/>
      <c r="CJC1164" s="145"/>
      <c r="CJD1164" s="145"/>
      <c r="CJE1164" s="145"/>
      <c r="CJF1164" s="145"/>
      <c r="CJG1164" s="145"/>
      <c r="CJH1164" s="37"/>
      <c r="CJI1164" s="5"/>
      <c r="CJJ1164" s="144"/>
      <c r="CJK1164" s="93"/>
      <c r="CJL1164" s="145"/>
      <c r="CJM1164" s="145"/>
      <c r="CJN1164" s="145"/>
      <c r="CJO1164" s="145"/>
      <c r="CJP1164" s="145"/>
      <c r="CJQ1164" s="37"/>
      <c r="CJR1164" s="5"/>
      <c r="CJS1164" s="144"/>
      <c r="CJT1164" s="93"/>
      <c r="CJU1164" s="145"/>
      <c r="CJV1164" s="145"/>
      <c r="CJW1164" s="145"/>
      <c r="CJX1164" s="145"/>
      <c r="CJY1164" s="145"/>
      <c r="CJZ1164" s="37"/>
      <c r="CKA1164" s="5"/>
      <c r="CKB1164" s="144"/>
      <c r="CKC1164" s="93"/>
      <c r="CKD1164" s="145"/>
      <c r="CKE1164" s="145"/>
      <c r="CKF1164" s="145"/>
      <c r="CKG1164" s="145"/>
      <c r="CKH1164" s="145"/>
      <c r="CKI1164" s="37"/>
      <c r="CKJ1164" s="5"/>
      <c r="CKK1164" s="144"/>
      <c r="CKL1164" s="93"/>
      <c r="CKM1164" s="145"/>
      <c r="CKN1164" s="145"/>
      <c r="CKO1164" s="145"/>
      <c r="CKP1164" s="145"/>
      <c r="CKQ1164" s="145"/>
      <c r="CKR1164" s="37"/>
      <c r="CKS1164" s="5"/>
      <c r="CKT1164" s="144"/>
      <c r="CKU1164" s="93"/>
      <c r="CKV1164" s="145"/>
      <c r="CKW1164" s="145"/>
      <c r="CKX1164" s="145"/>
      <c r="CKY1164" s="145"/>
      <c r="CKZ1164" s="145"/>
      <c r="CLA1164" s="37"/>
      <c r="CLB1164" s="5"/>
      <c r="CLC1164" s="144"/>
      <c r="CLD1164" s="93"/>
      <c r="CLE1164" s="145"/>
      <c r="CLF1164" s="145"/>
      <c r="CLG1164" s="145"/>
      <c r="CLH1164" s="145"/>
      <c r="CLI1164" s="145"/>
      <c r="CLJ1164" s="37"/>
      <c r="CLK1164" s="5"/>
      <c r="CLL1164" s="144"/>
      <c r="CLM1164" s="93"/>
      <c r="CLN1164" s="145"/>
      <c r="CLO1164" s="145"/>
      <c r="CLP1164" s="145"/>
      <c r="CLQ1164" s="145"/>
      <c r="CLR1164" s="145"/>
      <c r="CLS1164" s="37"/>
      <c r="CLT1164" s="5"/>
      <c r="CLU1164" s="144"/>
      <c r="CLV1164" s="93"/>
      <c r="CLW1164" s="145"/>
      <c r="CLX1164" s="145"/>
      <c r="CLY1164" s="145"/>
      <c r="CLZ1164" s="145"/>
      <c r="CMA1164" s="145"/>
      <c r="CMB1164" s="37"/>
      <c r="CMC1164" s="5"/>
      <c r="CMD1164" s="144"/>
      <c r="CME1164" s="93"/>
      <c r="CMF1164" s="145"/>
      <c r="CMG1164" s="145"/>
      <c r="CMH1164" s="145"/>
      <c r="CMI1164" s="145"/>
      <c r="CMJ1164" s="145"/>
      <c r="CMK1164" s="37"/>
      <c r="CML1164" s="5"/>
      <c r="CMM1164" s="144"/>
      <c r="CMN1164" s="93"/>
      <c r="CMO1164" s="145"/>
      <c r="CMP1164" s="145"/>
      <c r="CMQ1164" s="145"/>
      <c r="CMR1164" s="145"/>
      <c r="CMS1164" s="145"/>
      <c r="CMT1164" s="37"/>
      <c r="CMU1164" s="5"/>
      <c r="CMV1164" s="144"/>
      <c r="CMW1164" s="93"/>
      <c r="CMX1164" s="145"/>
      <c r="CMY1164" s="145"/>
      <c r="CMZ1164" s="145"/>
      <c r="CNA1164" s="145"/>
      <c r="CNB1164" s="145"/>
      <c r="CNC1164" s="37"/>
      <c r="CND1164" s="5"/>
      <c r="CNE1164" s="144"/>
      <c r="CNF1164" s="93"/>
      <c r="CNG1164" s="145"/>
      <c r="CNH1164" s="145"/>
      <c r="CNI1164" s="145"/>
      <c r="CNJ1164" s="145"/>
      <c r="CNK1164" s="145"/>
      <c r="CNL1164" s="37"/>
      <c r="CNM1164" s="5"/>
      <c r="CNN1164" s="144"/>
      <c r="CNO1164" s="93"/>
      <c r="CNP1164" s="145"/>
      <c r="CNQ1164" s="145"/>
      <c r="CNR1164" s="145"/>
      <c r="CNS1164" s="145"/>
      <c r="CNT1164" s="145"/>
      <c r="CNU1164" s="37"/>
      <c r="CNV1164" s="5"/>
      <c r="CNW1164" s="144"/>
      <c r="CNX1164" s="93"/>
      <c r="CNY1164" s="145"/>
      <c r="CNZ1164" s="145"/>
      <c r="COA1164" s="145"/>
      <c r="COB1164" s="145"/>
      <c r="COC1164" s="145"/>
      <c r="COD1164" s="37"/>
      <c r="COE1164" s="5"/>
      <c r="COF1164" s="144"/>
      <c r="COG1164" s="93"/>
      <c r="COH1164" s="145"/>
      <c r="COI1164" s="145"/>
      <c r="COJ1164" s="145"/>
      <c r="COK1164" s="145"/>
      <c r="COL1164" s="145"/>
      <c r="COM1164" s="37"/>
      <c r="CON1164" s="5"/>
      <c r="COO1164" s="144"/>
      <c r="COP1164" s="93"/>
      <c r="COQ1164" s="145"/>
      <c r="COR1164" s="145"/>
      <c r="COS1164" s="145"/>
      <c r="COT1164" s="145"/>
      <c r="COU1164" s="145"/>
      <c r="COV1164" s="37"/>
      <c r="COW1164" s="5"/>
      <c r="COX1164" s="144"/>
      <c r="COY1164" s="93"/>
      <c r="COZ1164" s="145"/>
      <c r="CPA1164" s="145"/>
      <c r="CPB1164" s="145"/>
      <c r="CPC1164" s="145"/>
      <c r="CPD1164" s="145"/>
      <c r="CPE1164" s="37"/>
      <c r="CPF1164" s="5"/>
      <c r="CPG1164" s="144"/>
      <c r="CPH1164" s="93"/>
      <c r="CPI1164" s="145"/>
      <c r="CPJ1164" s="145"/>
      <c r="CPK1164" s="145"/>
      <c r="CPL1164" s="145"/>
      <c r="CPM1164" s="145"/>
      <c r="CPN1164" s="37"/>
      <c r="CPO1164" s="5"/>
      <c r="CPP1164" s="144"/>
      <c r="CPQ1164" s="93"/>
      <c r="CPR1164" s="145"/>
      <c r="CPS1164" s="145"/>
      <c r="CPT1164" s="145"/>
      <c r="CPU1164" s="145"/>
      <c r="CPV1164" s="145"/>
      <c r="CPW1164" s="37"/>
      <c r="CPX1164" s="5"/>
      <c r="CPY1164" s="144"/>
      <c r="CPZ1164" s="93"/>
      <c r="CQA1164" s="145"/>
      <c r="CQB1164" s="145"/>
      <c r="CQC1164" s="145"/>
      <c r="CQD1164" s="145"/>
      <c r="CQE1164" s="145"/>
      <c r="CQF1164" s="37"/>
      <c r="CQG1164" s="5"/>
      <c r="CQH1164" s="144"/>
      <c r="CQI1164" s="93"/>
      <c r="CQJ1164" s="145"/>
      <c r="CQK1164" s="145"/>
      <c r="CQL1164" s="145"/>
      <c r="CQM1164" s="145"/>
      <c r="CQN1164" s="145"/>
      <c r="CQO1164" s="37"/>
      <c r="CQP1164" s="5"/>
      <c r="CQQ1164" s="144"/>
      <c r="CQR1164" s="93"/>
      <c r="CQS1164" s="145"/>
      <c r="CQT1164" s="145"/>
      <c r="CQU1164" s="145"/>
      <c r="CQV1164" s="145"/>
      <c r="CQW1164" s="145"/>
      <c r="CQX1164" s="37"/>
      <c r="CQY1164" s="5"/>
      <c r="CQZ1164" s="144"/>
      <c r="CRA1164" s="93"/>
      <c r="CRB1164" s="145"/>
      <c r="CRC1164" s="145"/>
      <c r="CRD1164" s="145"/>
      <c r="CRE1164" s="145"/>
      <c r="CRF1164" s="145"/>
      <c r="CRG1164" s="37"/>
      <c r="CRH1164" s="5"/>
      <c r="CRI1164" s="144"/>
      <c r="CRJ1164" s="93"/>
      <c r="CRK1164" s="145"/>
      <c r="CRL1164" s="145"/>
      <c r="CRM1164" s="145"/>
      <c r="CRN1164" s="145"/>
      <c r="CRO1164" s="145"/>
      <c r="CRP1164" s="37"/>
      <c r="CRQ1164" s="5"/>
      <c r="CRR1164" s="144"/>
      <c r="CRS1164" s="93"/>
      <c r="CRT1164" s="145"/>
      <c r="CRU1164" s="145"/>
      <c r="CRV1164" s="145"/>
      <c r="CRW1164" s="145"/>
      <c r="CRX1164" s="145"/>
      <c r="CRY1164" s="37"/>
      <c r="CRZ1164" s="5"/>
      <c r="CSA1164" s="144"/>
      <c r="CSB1164" s="93"/>
      <c r="CSC1164" s="145"/>
      <c r="CSD1164" s="145"/>
      <c r="CSE1164" s="145"/>
      <c r="CSF1164" s="145"/>
      <c r="CSG1164" s="145"/>
      <c r="CSH1164" s="37"/>
      <c r="CSI1164" s="5"/>
      <c r="CSJ1164" s="144"/>
      <c r="CSK1164" s="93"/>
      <c r="CSL1164" s="145"/>
      <c r="CSM1164" s="145"/>
      <c r="CSN1164" s="145"/>
      <c r="CSO1164" s="145"/>
      <c r="CSP1164" s="145"/>
      <c r="CSQ1164" s="37"/>
      <c r="CSR1164" s="5"/>
      <c r="CSS1164" s="144"/>
      <c r="CST1164" s="93"/>
      <c r="CSU1164" s="145"/>
      <c r="CSV1164" s="145"/>
      <c r="CSW1164" s="145"/>
      <c r="CSX1164" s="145"/>
      <c r="CSY1164" s="145"/>
      <c r="CSZ1164" s="37"/>
      <c r="CTA1164" s="5"/>
      <c r="CTB1164" s="144"/>
      <c r="CTC1164" s="93"/>
      <c r="CTD1164" s="145"/>
      <c r="CTE1164" s="145"/>
      <c r="CTF1164" s="145"/>
      <c r="CTG1164" s="145"/>
      <c r="CTH1164" s="145"/>
      <c r="CTI1164" s="37"/>
      <c r="CTJ1164" s="5"/>
      <c r="CTK1164" s="144"/>
      <c r="CTL1164" s="93"/>
      <c r="CTM1164" s="145"/>
      <c r="CTN1164" s="145"/>
      <c r="CTO1164" s="145"/>
      <c r="CTP1164" s="145"/>
      <c r="CTQ1164" s="145"/>
      <c r="CTR1164" s="37"/>
      <c r="CTS1164" s="5"/>
      <c r="CTT1164" s="144"/>
      <c r="CTU1164" s="93"/>
      <c r="CTV1164" s="145"/>
      <c r="CTW1164" s="145"/>
      <c r="CTX1164" s="145"/>
      <c r="CTY1164" s="145"/>
      <c r="CTZ1164" s="145"/>
      <c r="CUA1164" s="37"/>
      <c r="CUB1164" s="5"/>
      <c r="CUC1164" s="144"/>
      <c r="CUD1164" s="93"/>
      <c r="CUE1164" s="145"/>
      <c r="CUF1164" s="145"/>
      <c r="CUG1164" s="145"/>
      <c r="CUH1164" s="145"/>
      <c r="CUI1164" s="145"/>
      <c r="CUJ1164" s="37"/>
      <c r="CUK1164" s="5"/>
      <c r="CUL1164" s="144"/>
      <c r="CUM1164" s="93"/>
      <c r="CUN1164" s="145"/>
      <c r="CUO1164" s="145"/>
      <c r="CUP1164" s="145"/>
      <c r="CUQ1164" s="145"/>
      <c r="CUR1164" s="145"/>
      <c r="CUS1164" s="37"/>
      <c r="CUT1164" s="5"/>
      <c r="CUU1164" s="144"/>
      <c r="CUV1164" s="93"/>
      <c r="CUW1164" s="145"/>
      <c r="CUX1164" s="145"/>
      <c r="CUY1164" s="145"/>
      <c r="CUZ1164" s="145"/>
      <c r="CVA1164" s="145"/>
      <c r="CVB1164" s="37"/>
      <c r="CVC1164" s="5"/>
      <c r="CVD1164" s="144"/>
      <c r="CVE1164" s="93"/>
      <c r="CVF1164" s="145"/>
      <c r="CVG1164" s="145"/>
      <c r="CVH1164" s="145"/>
      <c r="CVI1164" s="145"/>
      <c r="CVJ1164" s="145"/>
      <c r="CVK1164" s="37"/>
      <c r="CVL1164" s="5"/>
      <c r="CVM1164" s="144"/>
      <c r="CVN1164" s="93"/>
      <c r="CVO1164" s="145"/>
      <c r="CVP1164" s="145"/>
      <c r="CVQ1164" s="145"/>
      <c r="CVR1164" s="145"/>
      <c r="CVS1164" s="145"/>
      <c r="CVT1164" s="37"/>
      <c r="CVU1164" s="5"/>
      <c r="CVV1164" s="144"/>
      <c r="CVW1164" s="93"/>
      <c r="CVX1164" s="145"/>
      <c r="CVY1164" s="145"/>
      <c r="CVZ1164" s="145"/>
      <c r="CWA1164" s="145"/>
      <c r="CWB1164" s="145"/>
      <c r="CWC1164" s="37"/>
      <c r="CWD1164" s="5"/>
      <c r="CWE1164" s="144"/>
      <c r="CWF1164" s="93"/>
      <c r="CWG1164" s="145"/>
      <c r="CWH1164" s="145"/>
      <c r="CWI1164" s="145"/>
      <c r="CWJ1164" s="145"/>
      <c r="CWK1164" s="145"/>
      <c r="CWL1164" s="37"/>
      <c r="CWM1164" s="5"/>
      <c r="CWN1164" s="144"/>
      <c r="CWO1164" s="93"/>
      <c r="CWP1164" s="145"/>
      <c r="CWQ1164" s="145"/>
      <c r="CWR1164" s="145"/>
      <c r="CWS1164" s="145"/>
      <c r="CWT1164" s="145"/>
      <c r="CWU1164" s="37"/>
      <c r="CWV1164" s="5"/>
      <c r="CWW1164" s="144"/>
      <c r="CWX1164" s="93"/>
      <c r="CWY1164" s="145"/>
      <c r="CWZ1164" s="145"/>
      <c r="CXA1164" s="145"/>
      <c r="CXB1164" s="145"/>
      <c r="CXC1164" s="145"/>
      <c r="CXD1164" s="37"/>
      <c r="CXE1164" s="5"/>
      <c r="CXF1164" s="144"/>
      <c r="CXG1164" s="93"/>
      <c r="CXH1164" s="145"/>
      <c r="CXI1164" s="145"/>
      <c r="CXJ1164" s="145"/>
      <c r="CXK1164" s="145"/>
      <c r="CXL1164" s="145"/>
      <c r="CXM1164" s="37"/>
      <c r="CXN1164" s="5"/>
      <c r="CXO1164" s="144"/>
      <c r="CXP1164" s="93"/>
      <c r="CXQ1164" s="145"/>
      <c r="CXR1164" s="145"/>
      <c r="CXS1164" s="145"/>
      <c r="CXT1164" s="145"/>
      <c r="CXU1164" s="145"/>
      <c r="CXV1164" s="37"/>
      <c r="CXW1164" s="5"/>
      <c r="CXX1164" s="144"/>
      <c r="CXY1164" s="93"/>
      <c r="CXZ1164" s="145"/>
      <c r="CYA1164" s="145"/>
      <c r="CYB1164" s="145"/>
      <c r="CYC1164" s="145"/>
      <c r="CYD1164" s="145"/>
      <c r="CYE1164" s="37"/>
      <c r="CYF1164" s="5"/>
      <c r="CYG1164" s="144"/>
      <c r="CYH1164" s="93"/>
      <c r="CYI1164" s="145"/>
      <c r="CYJ1164" s="145"/>
      <c r="CYK1164" s="145"/>
      <c r="CYL1164" s="145"/>
      <c r="CYM1164" s="145"/>
      <c r="CYN1164" s="37"/>
      <c r="CYO1164" s="5"/>
      <c r="CYP1164" s="144"/>
      <c r="CYQ1164" s="93"/>
      <c r="CYR1164" s="145"/>
      <c r="CYS1164" s="145"/>
      <c r="CYT1164" s="145"/>
      <c r="CYU1164" s="145"/>
      <c r="CYV1164" s="145"/>
      <c r="CYW1164" s="37"/>
      <c r="CYX1164" s="5"/>
      <c r="CYY1164" s="144"/>
      <c r="CYZ1164" s="93"/>
      <c r="CZA1164" s="145"/>
      <c r="CZB1164" s="145"/>
      <c r="CZC1164" s="145"/>
      <c r="CZD1164" s="145"/>
      <c r="CZE1164" s="145"/>
      <c r="CZF1164" s="37"/>
      <c r="CZG1164" s="5"/>
      <c r="CZH1164" s="144"/>
      <c r="CZI1164" s="93"/>
      <c r="CZJ1164" s="145"/>
      <c r="CZK1164" s="145"/>
      <c r="CZL1164" s="145"/>
      <c r="CZM1164" s="145"/>
      <c r="CZN1164" s="145"/>
      <c r="CZO1164" s="37"/>
      <c r="CZP1164" s="5"/>
      <c r="CZQ1164" s="144"/>
      <c r="CZR1164" s="93"/>
      <c r="CZS1164" s="145"/>
      <c r="CZT1164" s="145"/>
      <c r="CZU1164" s="145"/>
      <c r="CZV1164" s="145"/>
      <c r="CZW1164" s="145"/>
      <c r="CZX1164" s="37"/>
      <c r="CZY1164" s="5"/>
      <c r="CZZ1164" s="144"/>
      <c r="DAA1164" s="93"/>
      <c r="DAB1164" s="145"/>
      <c r="DAC1164" s="145"/>
      <c r="DAD1164" s="145"/>
      <c r="DAE1164" s="145"/>
      <c r="DAF1164" s="145"/>
      <c r="DAG1164" s="37"/>
      <c r="DAH1164" s="5"/>
      <c r="DAI1164" s="144"/>
      <c r="DAJ1164" s="93"/>
      <c r="DAK1164" s="145"/>
      <c r="DAL1164" s="145"/>
      <c r="DAM1164" s="145"/>
      <c r="DAN1164" s="145"/>
      <c r="DAO1164" s="145"/>
      <c r="DAP1164" s="37"/>
      <c r="DAQ1164" s="5"/>
      <c r="DAR1164" s="144"/>
      <c r="DAS1164" s="93"/>
      <c r="DAT1164" s="145"/>
      <c r="DAU1164" s="145"/>
      <c r="DAV1164" s="145"/>
      <c r="DAW1164" s="145"/>
      <c r="DAX1164" s="145"/>
      <c r="DAY1164" s="37"/>
      <c r="DAZ1164" s="5"/>
      <c r="DBA1164" s="144"/>
      <c r="DBB1164" s="93"/>
      <c r="DBC1164" s="145"/>
      <c r="DBD1164" s="145"/>
      <c r="DBE1164" s="145"/>
      <c r="DBF1164" s="145"/>
      <c r="DBG1164" s="145"/>
      <c r="DBH1164" s="37"/>
      <c r="DBI1164" s="5"/>
      <c r="DBJ1164" s="144"/>
      <c r="DBK1164" s="93"/>
      <c r="DBL1164" s="145"/>
      <c r="DBM1164" s="145"/>
      <c r="DBN1164" s="145"/>
      <c r="DBO1164" s="145"/>
      <c r="DBP1164" s="145"/>
      <c r="DBQ1164" s="37"/>
      <c r="DBR1164" s="5"/>
      <c r="DBS1164" s="144"/>
      <c r="DBT1164" s="93"/>
      <c r="DBU1164" s="145"/>
      <c r="DBV1164" s="145"/>
      <c r="DBW1164" s="145"/>
      <c r="DBX1164" s="145"/>
      <c r="DBY1164" s="145"/>
      <c r="DBZ1164" s="37"/>
      <c r="DCA1164" s="5"/>
      <c r="DCB1164" s="144"/>
      <c r="DCC1164" s="93"/>
      <c r="DCD1164" s="145"/>
      <c r="DCE1164" s="145"/>
      <c r="DCF1164" s="145"/>
      <c r="DCG1164" s="145"/>
      <c r="DCH1164" s="145"/>
      <c r="DCI1164" s="37"/>
      <c r="DCJ1164" s="5"/>
      <c r="DCK1164" s="144"/>
      <c r="DCL1164" s="93"/>
      <c r="DCM1164" s="145"/>
      <c r="DCN1164" s="145"/>
      <c r="DCO1164" s="145"/>
      <c r="DCP1164" s="145"/>
      <c r="DCQ1164" s="145"/>
      <c r="DCR1164" s="37"/>
      <c r="DCS1164" s="5"/>
      <c r="DCT1164" s="144"/>
      <c r="DCU1164" s="93"/>
      <c r="DCV1164" s="145"/>
      <c r="DCW1164" s="145"/>
      <c r="DCX1164" s="145"/>
      <c r="DCY1164" s="145"/>
      <c r="DCZ1164" s="145"/>
      <c r="DDA1164" s="37"/>
      <c r="DDB1164" s="5"/>
      <c r="DDC1164" s="144"/>
      <c r="DDD1164" s="93"/>
      <c r="DDE1164" s="145"/>
      <c r="DDF1164" s="145"/>
      <c r="DDG1164" s="145"/>
      <c r="DDH1164" s="145"/>
      <c r="DDI1164" s="145"/>
      <c r="DDJ1164" s="37"/>
      <c r="DDK1164" s="5"/>
      <c r="DDL1164" s="144"/>
      <c r="DDM1164" s="93"/>
      <c r="DDN1164" s="145"/>
      <c r="DDO1164" s="145"/>
      <c r="DDP1164" s="145"/>
      <c r="DDQ1164" s="145"/>
      <c r="DDR1164" s="145"/>
      <c r="DDS1164" s="37"/>
      <c r="DDT1164" s="5"/>
      <c r="DDU1164" s="144"/>
      <c r="DDV1164" s="93"/>
      <c r="DDW1164" s="145"/>
      <c r="DDX1164" s="145"/>
      <c r="DDY1164" s="145"/>
      <c r="DDZ1164" s="145"/>
      <c r="DEA1164" s="145"/>
      <c r="DEB1164" s="37"/>
      <c r="DEC1164" s="5"/>
      <c r="DED1164" s="144"/>
      <c r="DEE1164" s="93"/>
      <c r="DEF1164" s="145"/>
      <c r="DEG1164" s="145"/>
      <c r="DEH1164" s="145"/>
      <c r="DEI1164" s="145"/>
      <c r="DEJ1164" s="145"/>
      <c r="DEK1164" s="37"/>
      <c r="DEL1164" s="5"/>
      <c r="DEM1164" s="144"/>
      <c r="DEN1164" s="93"/>
      <c r="DEO1164" s="145"/>
      <c r="DEP1164" s="145"/>
      <c r="DEQ1164" s="145"/>
      <c r="DER1164" s="145"/>
      <c r="DES1164" s="145"/>
      <c r="DET1164" s="37"/>
      <c r="DEU1164" s="5"/>
      <c r="DEV1164" s="144"/>
      <c r="DEW1164" s="93"/>
      <c r="DEX1164" s="145"/>
      <c r="DEY1164" s="145"/>
      <c r="DEZ1164" s="145"/>
      <c r="DFA1164" s="145"/>
      <c r="DFB1164" s="145"/>
      <c r="DFC1164" s="37"/>
      <c r="DFD1164" s="5"/>
      <c r="DFE1164" s="144"/>
      <c r="DFF1164" s="93"/>
      <c r="DFG1164" s="145"/>
      <c r="DFH1164" s="145"/>
      <c r="DFI1164" s="145"/>
      <c r="DFJ1164" s="145"/>
      <c r="DFK1164" s="145"/>
      <c r="DFL1164" s="37"/>
      <c r="DFM1164" s="5"/>
      <c r="DFN1164" s="144"/>
      <c r="DFO1164" s="93"/>
      <c r="DFP1164" s="145"/>
      <c r="DFQ1164" s="145"/>
      <c r="DFR1164" s="145"/>
      <c r="DFS1164" s="145"/>
      <c r="DFT1164" s="145"/>
      <c r="DFU1164" s="37"/>
      <c r="DFV1164" s="5"/>
      <c r="DFW1164" s="144"/>
      <c r="DFX1164" s="93"/>
      <c r="DFY1164" s="145"/>
      <c r="DFZ1164" s="145"/>
      <c r="DGA1164" s="145"/>
      <c r="DGB1164" s="145"/>
      <c r="DGC1164" s="145"/>
      <c r="DGD1164" s="37"/>
      <c r="DGE1164" s="5"/>
      <c r="DGF1164" s="144"/>
      <c r="DGG1164" s="93"/>
      <c r="DGH1164" s="145"/>
      <c r="DGI1164" s="145"/>
      <c r="DGJ1164" s="145"/>
      <c r="DGK1164" s="145"/>
      <c r="DGL1164" s="145"/>
      <c r="DGM1164" s="37"/>
      <c r="DGN1164" s="5"/>
      <c r="DGO1164" s="144"/>
      <c r="DGP1164" s="93"/>
      <c r="DGQ1164" s="145"/>
      <c r="DGR1164" s="145"/>
      <c r="DGS1164" s="145"/>
      <c r="DGT1164" s="145"/>
      <c r="DGU1164" s="145"/>
      <c r="DGV1164" s="37"/>
      <c r="DGW1164" s="5"/>
      <c r="DGX1164" s="144"/>
      <c r="DGY1164" s="93"/>
      <c r="DGZ1164" s="145"/>
      <c r="DHA1164" s="145"/>
      <c r="DHB1164" s="145"/>
      <c r="DHC1164" s="145"/>
      <c r="DHD1164" s="145"/>
      <c r="DHE1164" s="37"/>
      <c r="DHF1164" s="5"/>
      <c r="DHG1164" s="144"/>
      <c r="DHH1164" s="93"/>
      <c r="DHI1164" s="145"/>
      <c r="DHJ1164" s="145"/>
      <c r="DHK1164" s="145"/>
      <c r="DHL1164" s="145"/>
      <c r="DHM1164" s="145"/>
      <c r="DHN1164" s="37"/>
      <c r="DHO1164" s="5"/>
      <c r="DHP1164" s="144"/>
      <c r="DHQ1164" s="93"/>
      <c r="DHR1164" s="145"/>
      <c r="DHS1164" s="145"/>
      <c r="DHT1164" s="145"/>
      <c r="DHU1164" s="145"/>
      <c r="DHV1164" s="145"/>
      <c r="DHW1164" s="37"/>
      <c r="DHX1164" s="5"/>
      <c r="DHY1164" s="144"/>
      <c r="DHZ1164" s="93"/>
      <c r="DIA1164" s="145"/>
      <c r="DIB1164" s="145"/>
      <c r="DIC1164" s="145"/>
      <c r="DID1164" s="145"/>
      <c r="DIE1164" s="145"/>
      <c r="DIF1164" s="37"/>
      <c r="DIG1164" s="5"/>
      <c r="DIH1164" s="144"/>
      <c r="DII1164" s="93"/>
      <c r="DIJ1164" s="145"/>
      <c r="DIK1164" s="145"/>
      <c r="DIL1164" s="145"/>
      <c r="DIM1164" s="145"/>
      <c r="DIN1164" s="145"/>
      <c r="DIO1164" s="37"/>
      <c r="DIP1164" s="5"/>
      <c r="DIQ1164" s="144"/>
      <c r="DIR1164" s="93"/>
      <c r="DIS1164" s="145"/>
      <c r="DIT1164" s="145"/>
      <c r="DIU1164" s="145"/>
      <c r="DIV1164" s="145"/>
      <c r="DIW1164" s="145"/>
      <c r="DIX1164" s="37"/>
      <c r="DIY1164" s="5"/>
      <c r="DIZ1164" s="144"/>
      <c r="DJA1164" s="93"/>
      <c r="DJB1164" s="145"/>
      <c r="DJC1164" s="145"/>
      <c r="DJD1164" s="145"/>
      <c r="DJE1164" s="145"/>
      <c r="DJF1164" s="145"/>
      <c r="DJG1164" s="37"/>
      <c r="DJH1164" s="5"/>
      <c r="DJI1164" s="144"/>
      <c r="DJJ1164" s="93"/>
      <c r="DJK1164" s="145"/>
      <c r="DJL1164" s="145"/>
      <c r="DJM1164" s="145"/>
      <c r="DJN1164" s="145"/>
      <c r="DJO1164" s="145"/>
      <c r="DJP1164" s="37"/>
      <c r="DJQ1164" s="5"/>
      <c r="DJR1164" s="144"/>
      <c r="DJS1164" s="93"/>
      <c r="DJT1164" s="145"/>
      <c r="DJU1164" s="145"/>
      <c r="DJV1164" s="145"/>
      <c r="DJW1164" s="145"/>
      <c r="DJX1164" s="145"/>
      <c r="DJY1164" s="37"/>
      <c r="DJZ1164" s="5"/>
      <c r="DKA1164" s="144"/>
      <c r="DKB1164" s="93"/>
      <c r="DKC1164" s="145"/>
      <c r="DKD1164" s="145"/>
      <c r="DKE1164" s="145"/>
      <c r="DKF1164" s="145"/>
      <c r="DKG1164" s="145"/>
      <c r="DKH1164" s="37"/>
      <c r="DKI1164" s="5"/>
      <c r="DKJ1164" s="144"/>
      <c r="DKK1164" s="93"/>
      <c r="DKL1164" s="145"/>
      <c r="DKM1164" s="145"/>
      <c r="DKN1164" s="145"/>
      <c r="DKO1164" s="145"/>
      <c r="DKP1164" s="145"/>
      <c r="DKQ1164" s="37"/>
      <c r="DKR1164" s="5"/>
      <c r="DKS1164" s="144"/>
      <c r="DKT1164" s="93"/>
      <c r="DKU1164" s="145"/>
      <c r="DKV1164" s="145"/>
      <c r="DKW1164" s="145"/>
      <c r="DKX1164" s="145"/>
      <c r="DKY1164" s="145"/>
      <c r="DKZ1164" s="37"/>
      <c r="DLA1164" s="5"/>
      <c r="DLB1164" s="144"/>
      <c r="DLC1164" s="93"/>
      <c r="DLD1164" s="145"/>
      <c r="DLE1164" s="145"/>
      <c r="DLF1164" s="145"/>
      <c r="DLG1164" s="145"/>
      <c r="DLH1164" s="145"/>
      <c r="DLI1164" s="37"/>
      <c r="DLJ1164" s="5"/>
      <c r="DLK1164" s="144"/>
      <c r="DLL1164" s="93"/>
      <c r="DLM1164" s="145"/>
      <c r="DLN1164" s="145"/>
      <c r="DLO1164" s="145"/>
      <c r="DLP1164" s="145"/>
      <c r="DLQ1164" s="145"/>
      <c r="DLR1164" s="37"/>
      <c r="DLS1164" s="5"/>
      <c r="DLT1164" s="144"/>
      <c r="DLU1164" s="93"/>
      <c r="DLV1164" s="145"/>
      <c r="DLW1164" s="145"/>
      <c r="DLX1164" s="145"/>
      <c r="DLY1164" s="145"/>
      <c r="DLZ1164" s="145"/>
      <c r="DMA1164" s="37"/>
      <c r="DMB1164" s="5"/>
      <c r="DMC1164" s="144"/>
      <c r="DMD1164" s="93"/>
      <c r="DME1164" s="145"/>
      <c r="DMF1164" s="145"/>
      <c r="DMG1164" s="145"/>
      <c r="DMH1164" s="145"/>
      <c r="DMI1164" s="145"/>
      <c r="DMJ1164" s="37"/>
      <c r="DMK1164" s="5"/>
      <c r="DML1164" s="144"/>
      <c r="DMM1164" s="93"/>
      <c r="DMN1164" s="145"/>
      <c r="DMO1164" s="145"/>
      <c r="DMP1164" s="145"/>
      <c r="DMQ1164" s="145"/>
      <c r="DMR1164" s="145"/>
      <c r="DMS1164" s="37"/>
      <c r="DMT1164" s="5"/>
      <c r="DMU1164" s="144"/>
      <c r="DMV1164" s="93"/>
      <c r="DMW1164" s="145"/>
      <c r="DMX1164" s="145"/>
      <c r="DMY1164" s="145"/>
      <c r="DMZ1164" s="145"/>
      <c r="DNA1164" s="145"/>
      <c r="DNB1164" s="37"/>
      <c r="DNC1164" s="5"/>
      <c r="DND1164" s="144"/>
      <c r="DNE1164" s="93"/>
      <c r="DNF1164" s="145"/>
      <c r="DNG1164" s="145"/>
      <c r="DNH1164" s="145"/>
      <c r="DNI1164" s="145"/>
      <c r="DNJ1164" s="145"/>
      <c r="DNK1164" s="37"/>
      <c r="DNL1164" s="5"/>
      <c r="DNM1164" s="144"/>
      <c r="DNN1164" s="93"/>
      <c r="DNO1164" s="145"/>
      <c r="DNP1164" s="145"/>
      <c r="DNQ1164" s="145"/>
      <c r="DNR1164" s="145"/>
      <c r="DNS1164" s="145"/>
      <c r="DNT1164" s="37"/>
      <c r="DNU1164" s="5"/>
      <c r="DNV1164" s="144"/>
      <c r="DNW1164" s="93"/>
      <c r="DNX1164" s="145"/>
      <c r="DNY1164" s="145"/>
      <c r="DNZ1164" s="145"/>
      <c r="DOA1164" s="145"/>
      <c r="DOB1164" s="145"/>
      <c r="DOC1164" s="37"/>
      <c r="DOD1164" s="5"/>
      <c r="DOE1164" s="144"/>
      <c r="DOF1164" s="93"/>
      <c r="DOG1164" s="145"/>
      <c r="DOH1164" s="145"/>
      <c r="DOI1164" s="145"/>
      <c r="DOJ1164" s="145"/>
      <c r="DOK1164" s="145"/>
      <c r="DOL1164" s="37"/>
      <c r="DOM1164" s="5"/>
      <c r="DON1164" s="144"/>
      <c r="DOO1164" s="93"/>
      <c r="DOP1164" s="145"/>
      <c r="DOQ1164" s="145"/>
      <c r="DOR1164" s="145"/>
      <c r="DOS1164" s="145"/>
      <c r="DOT1164" s="145"/>
      <c r="DOU1164" s="37"/>
      <c r="DOV1164" s="5"/>
      <c r="DOW1164" s="144"/>
      <c r="DOX1164" s="93"/>
      <c r="DOY1164" s="145"/>
      <c r="DOZ1164" s="145"/>
      <c r="DPA1164" s="145"/>
      <c r="DPB1164" s="145"/>
      <c r="DPC1164" s="145"/>
      <c r="DPD1164" s="37"/>
      <c r="DPE1164" s="5"/>
      <c r="DPF1164" s="144"/>
      <c r="DPG1164" s="93"/>
      <c r="DPH1164" s="145"/>
      <c r="DPI1164" s="145"/>
      <c r="DPJ1164" s="145"/>
      <c r="DPK1164" s="145"/>
      <c r="DPL1164" s="145"/>
      <c r="DPM1164" s="37"/>
      <c r="DPN1164" s="5"/>
      <c r="DPO1164" s="144"/>
      <c r="DPP1164" s="93"/>
      <c r="DPQ1164" s="145"/>
      <c r="DPR1164" s="145"/>
      <c r="DPS1164" s="145"/>
      <c r="DPT1164" s="145"/>
      <c r="DPU1164" s="145"/>
      <c r="DPV1164" s="37"/>
      <c r="DPW1164" s="5"/>
      <c r="DPX1164" s="144"/>
      <c r="DPY1164" s="93"/>
      <c r="DPZ1164" s="145"/>
      <c r="DQA1164" s="145"/>
      <c r="DQB1164" s="145"/>
      <c r="DQC1164" s="145"/>
      <c r="DQD1164" s="145"/>
      <c r="DQE1164" s="37"/>
      <c r="DQF1164" s="5"/>
      <c r="DQG1164" s="144"/>
      <c r="DQH1164" s="93"/>
      <c r="DQI1164" s="145"/>
      <c r="DQJ1164" s="145"/>
      <c r="DQK1164" s="145"/>
      <c r="DQL1164" s="145"/>
      <c r="DQM1164" s="145"/>
      <c r="DQN1164" s="37"/>
      <c r="DQO1164" s="5"/>
      <c r="DQP1164" s="144"/>
      <c r="DQQ1164" s="93"/>
      <c r="DQR1164" s="145"/>
      <c r="DQS1164" s="145"/>
      <c r="DQT1164" s="145"/>
      <c r="DQU1164" s="145"/>
      <c r="DQV1164" s="145"/>
      <c r="DQW1164" s="37"/>
      <c r="DQX1164" s="5"/>
      <c r="DQY1164" s="144"/>
      <c r="DQZ1164" s="93"/>
      <c r="DRA1164" s="145"/>
      <c r="DRB1164" s="145"/>
      <c r="DRC1164" s="145"/>
      <c r="DRD1164" s="145"/>
      <c r="DRE1164" s="145"/>
      <c r="DRF1164" s="37"/>
      <c r="DRG1164" s="5"/>
      <c r="DRH1164" s="144"/>
      <c r="DRI1164" s="93"/>
      <c r="DRJ1164" s="145"/>
      <c r="DRK1164" s="145"/>
      <c r="DRL1164" s="145"/>
      <c r="DRM1164" s="145"/>
      <c r="DRN1164" s="145"/>
      <c r="DRO1164" s="37"/>
      <c r="DRP1164" s="5"/>
      <c r="DRQ1164" s="144"/>
      <c r="DRR1164" s="93"/>
      <c r="DRS1164" s="145"/>
      <c r="DRT1164" s="145"/>
      <c r="DRU1164" s="145"/>
      <c r="DRV1164" s="145"/>
      <c r="DRW1164" s="145"/>
      <c r="DRX1164" s="37"/>
      <c r="DRY1164" s="5"/>
      <c r="DRZ1164" s="144"/>
      <c r="DSA1164" s="93"/>
      <c r="DSB1164" s="145"/>
      <c r="DSC1164" s="145"/>
      <c r="DSD1164" s="145"/>
      <c r="DSE1164" s="145"/>
      <c r="DSF1164" s="145"/>
      <c r="DSG1164" s="37"/>
      <c r="DSH1164" s="5"/>
      <c r="DSI1164" s="144"/>
      <c r="DSJ1164" s="93"/>
      <c r="DSK1164" s="145"/>
      <c r="DSL1164" s="145"/>
      <c r="DSM1164" s="145"/>
      <c r="DSN1164" s="145"/>
      <c r="DSO1164" s="145"/>
      <c r="DSP1164" s="37"/>
      <c r="DSQ1164" s="5"/>
      <c r="DSR1164" s="144"/>
      <c r="DSS1164" s="93"/>
      <c r="DST1164" s="145"/>
      <c r="DSU1164" s="145"/>
      <c r="DSV1164" s="145"/>
      <c r="DSW1164" s="145"/>
      <c r="DSX1164" s="145"/>
      <c r="DSY1164" s="37"/>
      <c r="DSZ1164" s="5"/>
      <c r="DTA1164" s="144"/>
      <c r="DTB1164" s="93"/>
      <c r="DTC1164" s="145"/>
      <c r="DTD1164" s="145"/>
      <c r="DTE1164" s="145"/>
      <c r="DTF1164" s="145"/>
      <c r="DTG1164" s="145"/>
      <c r="DTH1164" s="37"/>
      <c r="DTI1164" s="5"/>
      <c r="DTJ1164" s="144"/>
      <c r="DTK1164" s="93"/>
      <c r="DTL1164" s="145"/>
      <c r="DTM1164" s="145"/>
      <c r="DTN1164" s="145"/>
      <c r="DTO1164" s="145"/>
      <c r="DTP1164" s="145"/>
      <c r="DTQ1164" s="37"/>
      <c r="DTR1164" s="5"/>
      <c r="DTS1164" s="144"/>
      <c r="DTT1164" s="93"/>
      <c r="DTU1164" s="145"/>
      <c r="DTV1164" s="145"/>
      <c r="DTW1164" s="145"/>
      <c r="DTX1164" s="145"/>
      <c r="DTY1164" s="145"/>
      <c r="DTZ1164" s="37"/>
      <c r="DUA1164" s="5"/>
      <c r="DUB1164" s="144"/>
      <c r="DUC1164" s="93"/>
      <c r="DUD1164" s="145"/>
      <c r="DUE1164" s="145"/>
      <c r="DUF1164" s="145"/>
      <c r="DUG1164" s="145"/>
      <c r="DUH1164" s="145"/>
      <c r="DUI1164" s="37"/>
      <c r="DUJ1164" s="5"/>
      <c r="DUK1164" s="144"/>
      <c r="DUL1164" s="93"/>
      <c r="DUM1164" s="145"/>
      <c r="DUN1164" s="145"/>
      <c r="DUO1164" s="145"/>
      <c r="DUP1164" s="145"/>
      <c r="DUQ1164" s="145"/>
      <c r="DUR1164" s="37"/>
      <c r="DUS1164" s="5"/>
      <c r="DUT1164" s="144"/>
      <c r="DUU1164" s="93"/>
      <c r="DUV1164" s="145"/>
      <c r="DUW1164" s="145"/>
      <c r="DUX1164" s="145"/>
      <c r="DUY1164" s="145"/>
      <c r="DUZ1164" s="145"/>
      <c r="DVA1164" s="37"/>
      <c r="DVB1164" s="5"/>
      <c r="DVC1164" s="144"/>
      <c r="DVD1164" s="93"/>
      <c r="DVE1164" s="145"/>
      <c r="DVF1164" s="145"/>
      <c r="DVG1164" s="145"/>
      <c r="DVH1164" s="145"/>
      <c r="DVI1164" s="145"/>
      <c r="DVJ1164" s="37"/>
      <c r="DVK1164" s="5"/>
      <c r="DVL1164" s="144"/>
      <c r="DVM1164" s="93"/>
      <c r="DVN1164" s="145"/>
      <c r="DVO1164" s="145"/>
      <c r="DVP1164" s="145"/>
      <c r="DVQ1164" s="145"/>
      <c r="DVR1164" s="145"/>
      <c r="DVS1164" s="37"/>
      <c r="DVT1164" s="5"/>
      <c r="DVU1164" s="144"/>
      <c r="DVV1164" s="93"/>
      <c r="DVW1164" s="145"/>
      <c r="DVX1164" s="145"/>
      <c r="DVY1164" s="145"/>
      <c r="DVZ1164" s="145"/>
      <c r="DWA1164" s="145"/>
      <c r="DWB1164" s="37"/>
      <c r="DWC1164" s="5"/>
      <c r="DWD1164" s="144"/>
      <c r="DWE1164" s="93"/>
      <c r="DWF1164" s="145"/>
      <c r="DWG1164" s="145"/>
      <c r="DWH1164" s="145"/>
      <c r="DWI1164" s="145"/>
      <c r="DWJ1164" s="145"/>
      <c r="DWK1164" s="37"/>
      <c r="DWL1164" s="5"/>
      <c r="DWM1164" s="144"/>
      <c r="DWN1164" s="93"/>
      <c r="DWO1164" s="145"/>
      <c r="DWP1164" s="145"/>
      <c r="DWQ1164" s="145"/>
      <c r="DWR1164" s="145"/>
      <c r="DWS1164" s="145"/>
      <c r="DWT1164" s="37"/>
      <c r="DWU1164" s="5"/>
      <c r="DWV1164" s="144"/>
      <c r="DWW1164" s="93"/>
      <c r="DWX1164" s="145"/>
      <c r="DWY1164" s="145"/>
      <c r="DWZ1164" s="145"/>
      <c r="DXA1164" s="145"/>
      <c r="DXB1164" s="145"/>
      <c r="DXC1164" s="37"/>
      <c r="DXD1164" s="5"/>
      <c r="DXE1164" s="144"/>
      <c r="DXF1164" s="93"/>
      <c r="DXG1164" s="145"/>
      <c r="DXH1164" s="145"/>
      <c r="DXI1164" s="145"/>
      <c r="DXJ1164" s="145"/>
      <c r="DXK1164" s="145"/>
      <c r="DXL1164" s="37"/>
      <c r="DXM1164" s="5"/>
      <c r="DXN1164" s="144"/>
      <c r="DXO1164" s="93"/>
      <c r="DXP1164" s="145"/>
      <c r="DXQ1164" s="145"/>
      <c r="DXR1164" s="145"/>
      <c r="DXS1164" s="145"/>
      <c r="DXT1164" s="145"/>
      <c r="DXU1164" s="37"/>
      <c r="DXV1164" s="5"/>
      <c r="DXW1164" s="144"/>
      <c r="DXX1164" s="93"/>
      <c r="DXY1164" s="145"/>
      <c r="DXZ1164" s="145"/>
      <c r="DYA1164" s="145"/>
      <c r="DYB1164" s="145"/>
      <c r="DYC1164" s="145"/>
      <c r="DYD1164" s="37"/>
      <c r="DYE1164" s="5"/>
      <c r="DYF1164" s="144"/>
      <c r="DYG1164" s="93"/>
      <c r="DYH1164" s="145"/>
      <c r="DYI1164" s="145"/>
      <c r="DYJ1164" s="145"/>
      <c r="DYK1164" s="145"/>
      <c r="DYL1164" s="145"/>
      <c r="DYM1164" s="37"/>
      <c r="DYN1164" s="5"/>
      <c r="DYO1164" s="144"/>
      <c r="DYP1164" s="93"/>
      <c r="DYQ1164" s="145"/>
      <c r="DYR1164" s="145"/>
      <c r="DYS1164" s="145"/>
      <c r="DYT1164" s="145"/>
      <c r="DYU1164" s="145"/>
      <c r="DYV1164" s="37"/>
      <c r="DYW1164" s="5"/>
      <c r="DYX1164" s="144"/>
      <c r="DYY1164" s="93"/>
      <c r="DYZ1164" s="145"/>
      <c r="DZA1164" s="145"/>
      <c r="DZB1164" s="145"/>
      <c r="DZC1164" s="145"/>
      <c r="DZD1164" s="145"/>
      <c r="DZE1164" s="37"/>
      <c r="DZF1164" s="5"/>
      <c r="DZG1164" s="144"/>
      <c r="DZH1164" s="93"/>
      <c r="DZI1164" s="145"/>
      <c r="DZJ1164" s="145"/>
      <c r="DZK1164" s="145"/>
      <c r="DZL1164" s="145"/>
      <c r="DZM1164" s="145"/>
      <c r="DZN1164" s="37"/>
      <c r="DZO1164" s="5"/>
      <c r="DZP1164" s="144"/>
      <c r="DZQ1164" s="93"/>
      <c r="DZR1164" s="145"/>
      <c r="DZS1164" s="145"/>
      <c r="DZT1164" s="145"/>
      <c r="DZU1164" s="145"/>
      <c r="DZV1164" s="145"/>
      <c r="DZW1164" s="37"/>
      <c r="DZX1164" s="5"/>
      <c r="DZY1164" s="144"/>
      <c r="DZZ1164" s="93"/>
      <c r="EAA1164" s="145"/>
      <c r="EAB1164" s="145"/>
      <c r="EAC1164" s="145"/>
      <c r="EAD1164" s="145"/>
      <c r="EAE1164" s="145"/>
      <c r="EAF1164" s="37"/>
      <c r="EAG1164" s="5"/>
      <c r="EAH1164" s="144"/>
      <c r="EAI1164" s="93"/>
      <c r="EAJ1164" s="145"/>
      <c r="EAK1164" s="145"/>
      <c r="EAL1164" s="145"/>
      <c r="EAM1164" s="145"/>
      <c r="EAN1164" s="145"/>
      <c r="EAO1164" s="37"/>
      <c r="EAP1164" s="5"/>
      <c r="EAQ1164" s="144"/>
      <c r="EAR1164" s="93"/>
      <c r="EAS1164" s="145"/>
      <c r="EAT1164" s="145"/>
      <c r="EAU1164" s="145"/>
      <c r="EAV1164" s="145"/>
      <c r="EAW1164" s="145"/>
      <c r="EAX1164" s="37"/>
      <c r="EAY1164" s="5"/>
      <c r="EAZ1164" s="144"/>
      <c r="EBA1164" s="93"/>
      <c r="EBB1164" s="145"/>
      <c r="EBC1164" s="145"/>
      <c r="EBD1164" s="145"/>
      <c r="EBE1164" s="145"/>
      <c r="EBF1164" s="145"/>
      <c r="EBG1164" s="37"/>
      <c r="EBH1164" s="5"/>
      <c r="EBI1164" s="144"/>
      <c r="EBJ1164" s="93"/>
      <c r="EBK1164" s="145"/>
      <c r="EBL1164" s="145"/>
      <c r="EBM1164" s="145"/>
      <c r="EBN1164" s="145"/>
      <c r="EBO1164" s="145"/>
      <c r="EBP1164" s="37"/>
      <c r="EBQ1164" s="5"/>
      <c r="EBR1164" s="144"/>
      <c r="EBS1164" s="93"/>
      <c r="EBT1164" s="145"/>
      <c r="EBU1164" s="145"/>
      <c r="EBV1164" s="145"/>
      <c r="EBW1164" s="145"/>
      <c r="EBX1164" s="145"/>
      <c r="EBY1164" s="37"/>
      <c r="EBZ1164" s="5"/>
      <c r="ECA1164" s="144"/>
      <c r="ECB1164" s="93"/>
      <c r="ECC1164" s="145"/>
      <c r="ECD1164" s="145"/>
      <c r="ECE1164" s="145"/>
      <c r="ECF1164" s="145"/>
      <c r="ECG1164" s="145"/>
      <c r="ECH1164" s="37"/>
      <c r="ECI1164" s="5"/>
      <c r="ECJ1164" s="144"/>
      <c r="ECK1164" s="93"/>
      <c r="ECL1164" s="145"/>
      <c r="ECM1164" s="145"/>
      <c r="ECN1164" s="145"/>
      <c r="ECO1164" s="145"/>
      <c r="ECP1164" s="145"/>
      <c r="ECQ1164" s="37"/>
      <c r="ECR1164" s="5"/>
      <c r="ECS1164" s="144"/>
      <c r="ECT1164" s="93"/>
      <c r="ECU1164" s="145"/>
      <c r="ECV1164" s="145"/>
      <c r="ECW1164" s="145"/>
      <c r="ECX1164" s="145"/>
      <c r="ECY1164" s="145"/>
      <c r="ECZ1164" s="37"/>
      <c r="EDA1164" s="5"/>
      <c r="EDB1164" s="144"/>
      <c r="EDC1164" s="93"/>
      <c r="EDD1164" s="145"/>
      <c r="EDE1164" s="145"/>
      <c r="EDF1164" s="145"/>
      <c r="EDG1164" s="145"/>
      <c r="EDH1164" s="145"/>
      <c r="EDI1164" s="37"/>
      <c r="EDJ1164" s="5"/>
      <c r="EDK1164" s="144"/>
      <c r="EDL1164" s="93"/>
      <c r="EDM1164" s="145"/>
      <c r="EDN1164" s="145"/>
      <c r="EDO1164" s="145"/>
      <c r="EDP1164" s="145"/>
      <c r="EDQ1164" s="145"/>
      <c r="EDR1164" s="37"/>
      <c r="EDS1164" s="5"/>
      <c r="EDT1164" s="144"/>
      <c r="EDU1164" s="93"/>
      <c r="EDV1164" s="145"/>
      <c r="EDW1164" s="145"/>
      <c r="EDX1164" s="145"/>
      <c r="EDY1164" s="145"/>
      <c r="EDZ1164" s="145"/>
      <c r="EEA1164" s="37"/>
      <c r="EEB1164" s="5"/>
      <c r="EEC1164" s="144"/>
      <c r="EED1164" s="93"/>
      <c r="EEE1164" s="145"/>
      <c r="EEF1164" s="145"/>
      <c r="EEG1164" s="145"/>
      <c r="EEH1164" s="145"/>
      <c r="EEI1164" s="145"/>
      <c r="EEJ1164" s="37"/>
      <c r="EEK1164" s="5"/>
      <c r="EEL1164" s="144"/>
      <c r="EEM1164" s="93"/>
      <c r="EEN1164" s="145"/>
      <c r="EEO1164" s="145"/>
      <c r="EEP1164" s="145"/>
      <c r="EEQ1164" s="145"/>
      <c r="EER1164" s="145"/>
      <c r="EES1164" s="37"/>
      <c r="EET1164" s="5"/>
      <c r="EEU1164" s="144"/>
      <c r="EEV1164" s="93"/>
      <c r="EEW1164" s="145"/>
      <c r="EEX1164" s="145"/>
      <c r="EEY1164" s="145"/>
      <c r="EEZ1164" s="145"/>
      <c r="EFA1164" s="145"/>
      <c r="EFB1164" s="37"/>
      <c r="EFC1164" s="5"/>
      <c r="EFD1164" s="144"/>
      <c r="EFE1164" s="93"/>
      <c r="EFF1164" s="145"/>
      <c r="EFG1164" s="145"/>
      <c r="EFH1164" s="145"/>
      <c r="EFI1164" s="145"/>
      <c r="EFJ1164" s="145"/>
      <c r="EFK1164" s="37"/>
      <c r="EFL1164" s="5"/>
      <c r="EFM1164" s="144"/>
      <c r="EFN1164" s="93"/>
      <c r="EFO1164" s="145"/>
      <c r="EFP1164" s="145"/>
      <c r="EFQ1164" s="145"/>
      <c r="EFR1164" s="145"/>
      <c r="EFS1164" s="145"/>
      <c r="EFT1164" s="37"/>
      <c r="EFU1164" s="5"/>
      <c r="EFV1164" s="144"/>
      <c r="EFW1164" s="93"/>
      <c r="EFX1164" s="145"/>
      <c r="EFY1164" s="145"/>
      <c r="EFZ1164" s="145"/>
      <c r="EGA1164" s="145"/>
      <c r="EGB1164" s="145"/>
      <c r="EGC1164" s="37"/>
      <c r="EGD1164" s="5"/>
      <c r="EGE1164" s="144"/>
      <c r="EGF1164" s="93"/>
      <c r="EGG1164" s="145"/>
      <c r="EGH1164" s="145"/>
      <c r="EGI1164" s="145"/>
      <c r="EGJ1164" s="145"/>
      <c r="EGK1164" s="145"/>
      <c r="EGL1164" s="37"/>
      <c r="EGM1164" s="5"/>
      <c r="EGN1164" s="144"/>
      <c r="EGO1164" s="93"/>
      <c r="EGP1164" s="145"/>
      <c r="EGQ1164" s="145"/>
      <c r="EGR1164" s="145"/>
      <c r="EGS1164" s="145"/>
      <c r="EGT1164" s="145"/>
      <c r="EGU1164" s="37"/>
      <c r="EGV1164" s="5"/>
      <c r="EGW1164" s="144"/>
      <c r="EGX1164" s="93"/>
      <c r="EGY1164" s="145"/>
      <c r="EGZ1164" s="145"/>
      <c r="EHA1164" s="145"/>
      <c r="EHB1164" s="145"/>
      <c r="EHC1164" s="145"/>
      <c r="EHD1164" s="37"/>
      <c r="EHE1164" s="5"/>
      <c r="EHF1164" s="144"/>
      <c r="EHG1164" s="93"/>
      <c r="EHH1164" s="145"/>
      <c r="EHI1164" s="145"/>
      <c r="EHJ1164" s="145"/>
      <c r="EHK1164" s="145"/>
      <c r="EHL1164" s="145"/>
      <c r="EHM1164" s="37"/>
      <c r="EHN1164" s="5"/>
      <c r="EHO1164" s="144"/>
      <c r="EHP1164" s="93"/>
      <c r="EHQ1164" s="145"/>
      <c r="EHR1164" s="145"/>
      <c r="EHS1164" s="145"/>
      <c r="EHT1164" s="145"/>
      <c r="EHU1164" s="145"/>
      <c r="EHV1164" s="37"/>
      <c r="EHW1164" s="5"/>
      <c r="EHX1164" s="144"/>
      <c r="EHY1164" s="93"/>
      <c r="EHZ1164" s="145"/>
      <c r="EIA1164" s="145"/>
      <c r="EIB1164" s="145"/>
      <c r="EIC1164" s="145"/>
      <c r="EID1164" s="145"/>
      <c r="EIE1164" s="37"/>
      <c r="EIF1164" s="5"/>
      <c r="EIG1164" s="144"/>
      <c r="EIH1164" s="93"/>
      <c r="EII1164" s="145"/>
      <c r="EIJ1164" s="145"/>
      <c r="EIK1164" s="145"/>
      <c r="EIL1164" s="145"/>
      <c r="EIM1164" s="145"/>
      <c r="EIN1164" s="37"/>
      <c r="EIO1164" s="5"/>
      <c r="EIP1164" s="144"/>
      <c r="EIQ1164" s="93"/>
      <c r="EIR1164" s="145"/>
      <c r="EIS1164" s="145"/>
      <c r="EIT1164" s="145"/>
      <c r="EIU1164" s="145"/>
      <c r="EIV1164" s="145"/>
      <c r="EIW1164" s="37"/>
      <c r="EIX1164" s="5"/>
      <c r="EIY1164" s="144"/>
      <c r="EIZ1164" s="93"/>
      <c r="EJA1164" s="145"/>
      <c r="EJB1164" s="145"/>
      <c r="EJC1164" s="145"/>
      <c r="EJD1164" s="145"/>
      <c r="EJE1164" s="145"/>
      <c r="EJF1164" s="37"/>
      <c r="EJG1164" s="5"/>
      <c r="EJH1164" s="144"/>
      <c r="EJI1164" s="93"/>
      <c r="EJJ1164" s="145"/>
      <c r="EJK1164" s="145"/>
      <c r="EJL1164" s="145"/>
      <c r="EJM1164" s="145"/>
      <c r="EJN1164" s="145"/>
      <c r="EJO1164" s="37"/>
      <c r="EJP1164" s="5"/>
      <c r="EJQ1164" s="144"/>
      <c r="EJR1164" s="93"/>
      <c r="EJS1164" s="145"/>
      <c r="EJT1164" s="145"/>
      <c r="EJU1164" s="145"/>
      <c r="EJV1164" s="145"/>
      <c r="EJW1164" s="145"/>
      <c r="EJX1164" s="37"/>
      <c r="EJY1164" s="5"/>
      <c r="EJZ1164" s="144"/>
      <c r="EKA1164" s="93"/>
      <c r="EKB1164" s="145"/>
      <c r="EKC1164" s="145"/>
      <c r="EKD1164" s="145"/>
      <c r="EKE1164" s="145"/>
      <c r="EKF1164" s="145"/>
      <c r="EKG1164" s="37"/>
      <c r="EKH1164" s="5"/>
      <c r="EKI1164" s="144"/>
      <c r="EKJ1164" s="93"/>
      <c r="EKK1164" s="145"/>
      <c r="EKL1164" s="145"/>
      <c r="EKM1164" s="145"/>
      <c r="EKN1164" s="145"/>
      <c r="EKO1164" s="145"/>
      <c r="EKP1164" s="37"/>
      <c r="EKQ1164" s="5"/>
      <c r="EKR1164" s="144"/>
      <c r="EKS1164" s="93"/>
      <c r="EKT1164" s="145"/>
      <c r="EKU1164" s="145"/>
      <c r="EKV1164" s="145"/>
      <c r="EKW1164" s="145"/>
      <c r="EKX1164" s="145"/>
      <c r="EKY1164" s="37"/>
      <c r="EKZ1164" s="5"/>
      <c r="ELA1164" s="144"/>
      <c r="ELB1164" s="93"/>
      <c r="ELC1164" s="145"/>
      <c r="ELD1164" s="145"/>
      <c r="ELE1164" s="145"/>
      <c r="ELF1164" s="145"/>
      <c r="ELG1164" s="145"/>
      <c r="ELH1164" s="37"/>
      <c r="ELI1164" s="5"/>
      <c r="ELJ1164" s="144"/>
      <c r="ELK1164" s="93"/>
      <c r="ELL1164" s="145"/>
      <c r="ELM1164" s="145"/>
      <c r="ELN1164" s="145"/>
      <c r="ELO1164" s="145"/>
      <c r="ELP1164" s="145"/>
      <c r="ELQ1164" s="37"/>
      <c r="ELR1164" s="5"/>
      <c r="ELS1164" s="144"/>
      <c r="ELT1164" s="93"/>
      <c r="ELU1164" s="145"/>
      <c r="ELV1164" s="145"/>
      <c r="ELW1164" s="145"/>
      <c r="ELX1164" s="145"/>
      <c r="ELY1164" s="145"/>
      <c r="ELZ1164" s="37"/>
      <c r="EMA1164" s="5"/>
      <c r="EMB1164" s="144"/>
      <c r="EMC1164" s="93"/>
      <c r="EMD1164" s="145"/>
      <c r="EME1164" s="145"/>
      <c r="EMF1164" s="145"/>
      <c r="EMG1164" s="145"/>
      <c r="EMH1164" s="145"/>
      <c r="EMI1164" s="37"/>
      <c r="EMJ1164" s="5"/>
      <c r="EMK1164" s="144"/>
      <c r="EML1164" s="93"/>
      <c r="EMM1164" s="145"/>
      <c r="EMN1164" s="145"/>
      <c r="EMO1164" s="145"/>
      <c r="EMP1164" s="145"/>
      <c r="EMQ1164" s="145"/>
      <c r="EMR1164" s="37"/>
      <c r="EMS1164" s="5"/>
      <c r="EMT1164" s="144"/>
      <c r="EMU1164" s="93"/>
      <c r="EMV1164" s="145"/>
      <c r="EMW1164" s="145"/>
      <c r="EMX1164" s="145"/>
      <c r="EMY1164" s="145"/>
      <c r="EMZ1164" s="145"/>
      <c r="ENA1164" s="37"/>
      <c r="ENB1164" s="5"/>
      <c r="ENC1164" s="144"/>
      <c r="END1164" s="93"/>
      <c r="ENE1164" s="145"/>
      <c r="ENF1164" s="145"/>
      <c r="ENG1164" s="145"/>
      <c r="ENH1164" s="145"/>
      <c r="ENI1164" s="145"/>
      <c r="ENJ1164" s="37"/>
      <c r="ENK1164" s="5"/>
      <c r="ENL1164" s="144"/>
      <c r="ENM1164" s="93"/>
      <c r="ENN1164" s="145"/>
      <c r="ENO1164" s="145"/>
      <c r="ENP1164" s="145"/>
      <c r="ENQ1164" s="145"/>
      <c r="ENR1164" s="145"/>
      <c r="ENS1164" s="37"/>
      <c r="ENT1164" s="5"/>
      <c r="ENU1164" s="144"/>
      <c r="ENV1164" s="93"/>
      <c r="ENW1164" s="145"/>
      <c r="ENX1164" s="145"/>
      <c r="ENY1164" s="145"/>
      <c r="ENZ1164" s="145"/>
      <c r="EOA1164" s="145"/>
      <c r="EOB1164" s="37"/>
      <c r="EOC1164" s="5"/>
      <c r="EOD1164" s="144"/>
      <c r="EOE1164" s="93"/>
      <c r="EOF1164" s="145"/>
      <c r="EOG1164" s="145"/>
      <c r="EOH1164" s="145"/>
      <c r="EOI1164" s="145"/>
      <c r="EOJ1164" s="145"/>
      <c r="EOK1164" s="37"/>
      <c r="EOL1164" s="5"/>
      <c r="EOM1164" s="144"/>
      <c r="EON1164" s="93"/>
      <c r="EOO1164" s="145"/>
      <c r="EOP1164" s="145"/>
      <c r="EOQ1164" s="145"/>
      <c r="EOR1164" s="145"/>
      <c r="EOS1164" s="145"/>
      <c r="EOT1164" s="37"/>
      <c r="EOU1164" s="5"/>
      <c r="EOV1164" s="144"/>
      <c r="EOW1164" s="93"/>
      <c r="EOX1164" s="145"/>
      <c r="EOY1164" s="145"/>
      <c r="EOZ1164" s="145"/>
      <c r="EPA1164" s="145"/>
      <c r="EPB1164" s="145"/>
      <c r="EPC1164" s="37"/>
      <c r="EPD1164" s="5"/>
      <c r="EPE1164" s="144"/>
      <c r="EPF1164" s="93"/>
      <c r="EPG1164" s="145"/>
      <c r="EPH1164" s="145"/>
      <c r="EPI1164" s="145"/>
      <c r="EPJ1164" s="145"/>
      <c r="EPK1164" s="145"/>
      <c r="EPL1164" s="37"/>
      <c r="EPM1164" s="5"/>
      <c r="EPN1164" s="144"/>
      <c r="EPO1164" s="93"/>
      <c r="EPP1164" s="145"/>
      <c r="EPQ1164" s="145"/>
      <c r="EPR1164" s="145"/>
      <c r="EPS1164" s="145"/>
      <c r="EPT1164" s="145"/>
      <c r="EPU1164" s="37"/>
      <c r="EPV1164" s="5"/>
      <c r="EPW1164" s="144"/>
      <c r="EPX1164" s="93"/>
      <c r="EPY1164" s="145"/>
      <c r="EPZ1164" s="145"/>
      <c r="EQA1164" s="145"/>
      <c r="EQB1164" s="145"/>
      <c r="EQC1164" s="145"/>
      <c r="EQD1164" s="37"/>
      <c r="EQE1164" s="5"/>
      <c r="EQF1164" s="144"/>
      <c r="EQG1164" s="93"/>
      <c r="EQH1164" s="145"/>
      <c r="EQI1164" s="145"/>
      <c r="EQJ1164" s="145"/>
      <c r="EQK1164" s="145"/>
      <c r="EQL1164" s="145"/>
      <c r="EQM1164" s="37"/>
      <c r="EQN1164" s="5"/>
      <c r="EQO1164" s="144"/>
      <c r="EQP1164" s="93"/>
      <c r="EQQ1164" s="145"/>
      <c r="EQR1164" s="145"/>
      <c r="EQS1164" s="145"/>
      <c r="EQT1164" s="145"/>
      <c r="EQU1164" s="145"/>
      <c r="EQV1164" s="37"/>
      <c r="EQW1164" s="5"/>
      <c r="EQX1164" s="144"/>
      <c r="EQY1164" s="93"/>
      <c r="EQZ1164" s="145"/>
      <c r="ERA1164" s="145"/>
      <c r="ERB1164" s="145"/>
      <c r="ERC1164" s="145"/>
      <c r="ERD1164" s="145"/>
      <c r="ERE1164" s="37"/>
      <c r="ERF1164" s="5"/>
      <c r="ERG1164" s="144"/>
      <c r="ERH1164" s="93"/>
      <c r="ERI1164" s="145"/>
      <c r="ERJ1164" s="145"/>
      <c r="ERK1164" s="145"/>
      <c r="ERL1164" s="145"/>
      <c r="ERM1164" s="145"/>
      <c r="ERN1164" s="37"/>
      <c r="ERO1164" s="5"/>
      <c r="ERP1164" s="144"/>
      <c r="ERQ1164" s="93"/>
      <c r="ERR1164" s="145"/>
      <c r="ERS1164" s="145"/>
      <c r="ERT1164" s="145"/>
      <c r="ERU1164" s="145"/>
      <c r="ERV1164" s="145"/>
      <c r="ERW1164" s="37"/>
      <c r="ERX1164" s="5"/>
      <c r="ERY1164" s="144"/>
      <c r="ERZ1164" s="93"/>
      <c r="ESA1164" s="145"/>
      <c r="ESB1164" s="145"/>
      <c r="ESC1164" s="145"/>
      <c r="ESD1164" s="145"/>
      <c r="ESE1164" s="145"/>
      <c r="ESF1164" s="37"/>
      <c r="ESG1164" s="5"/>
      <c r="ESH1164" s="144"/>
      <c r="ESI1164" s="93"/>
      <c r="ESJ1164" s="145"/>
      <c r="ESK1164" s="145"/>
      <c r="ESL1164" s="145"/>
      <c r="ESM1164" s="145"/>
      <c r="ESN1164" s="145"/>
      <c r="ESO1164" s="37"/>
      <c r="ESP1164" s="5"/>
      <c r="ESQ1164" s="144"/>
      <c r="ESR1164" s="93"/>
      <c r="ESS1164" s="145"/>
      <c r="EST1164" s="145"/>
      <c r="ESU1164" s="145"/>
      <c r="ESV1164" s="145"/>
      <c r="ESW1164" s="145"/>
      <c r="ESX1164" s="37"/>
      <c r="ESY1164" s="5"/>
      <c r="ESZ1164" s="144"/>
      <c r="ETA1164" s="93"/>
      <c r="ETB1164" s="145"/>
      <c r="ETC1164" s="145"/>
      <c r="ETD1164" s="145"/>
      <c r="ETE1164" s="145"/>
      <c r="ETF1164" s="145"/>
      <c r="ETG1164" s="37"/>
      <c r="ETH1164" s="5"/>
      <c r="ETI1164" s="144"/>
      <c r="ETJ1164" s="93"/>
      <c r="ETK1164" s="145"/>
      <c r="ETL1164" s="145"/>
      <c r="ETM1164" s="145"/>
      <c r="ETN1164" s="145"/>
      <c r="ETO1164" s="145"/>
      <c r="ETP1164" s="37"/>
      <c r="ETQ1164" s="5"/>
      <c r="ETR1164" s="144"/>
      <c r="ETS1164" s="93"/>
      <c r="ETT1164" s="145"/>
      <c r="ETU1164" s="145"/>
      <c r="ETV1164" s="145"/>
      <c r="ETW1164" s="145"/>
      <c r="ETX1164" s="145"/>
      <c r="ETY1164" s="37"/>
      <c r="ETZ1164" s="5"/>
      <c r="EUA1164" s="144"/>
      <c r="EUB1164" s="93"/>
      <c r="EUC1164" s="145"/>
      <c r="EUD1164" s="145"/>
      <c r="EUE1164" s="145"/>
      <c r="EUF1164" s="145"/>
      <c r="EUG1164" s="145"/>
      <c r="EUH1164" s="37"/>
      <c r="EUI1164" s="5"/>
      <c r="EUJ1164" s="144"/>
      <c r="EUK1164" s="93"/>
      <c r="EUL1164" s="145"/>
      <c r="EUM1164" s="145"/>
      <c r="EUN1164" s="145"/>
      <c r="EUO1164" s="145"/>
      <c r="EUP1164" s="145"/>
      <c r="EUQ1164" s="37"/>
      <c r="EUR1164" s="5"/>
      <c r="EUS1164" s="144"/>
      <c r="EUT1164" s="93"/>
      <c r="EUU1164" s="145"/>
      <c r="EUV1164" s="145"/>
      <c r="EUW1164" s="145"/>
      <c r="EUX1164" s="145"/>
      <c r="EUY1164" s="145"/>
      <c r="EUZ1164" s="37"/>
      <c r="EVA1164" s="5"/>
      <c r="EVB1164" s="144"/>
      <c r="EVC1164" s="93"/>
      <c r="EVD1164" s="145"/>
      <c r="EVE1164" s="145"/>
      <c r="EVF1164" s="145"/>
      <c r="EVG1164" s="145"/>
      <c r="EVH1164" s="145"/>
      <c r="EVI1164" s="37"/>
      <c r="EVJ1164" s="5"/>
      <c r="EVK1164" s="144"/>
      <c r="EVL1164" s="93"/>
      <c r="EVM1164" s="145"/>
      <c r="EVN1164" s="145"/>
      <c r="EVO1164" s="145"/>
      <c r="EVP1164" s="145"/>
      <c r="EVQ1164" s="145"/>
      <c r="EVR1164" s="37"/>
      <c r="EVS1164" s="5"/>
      <c r="EVT1164" s="144"/>
      <c r="EVU1164" s="93"/>
      <c r="EVV1164" s="145"/>
      <c r="EVW1164" s="145"/>
      <c r="EVX1164" s="145"/>
      <c r="EVY1164" s="145"/>
      <c r="EVZ1164" s="145"/>
      <c r="EWA1164" s="37"/>
      <c r="EWB1164" s="5"/>
      <c r="EWC1164" s="144"/>
      <c r="EWD1164" s="93"/>
      <c r="EWE1164" s="145"/>
      <c r="EWF1164" s="145"/>
      <c r="EWG1164" s="145"/>
      <c r="EWH1164" s="145"/>
      <c r="EWI1164" s="145"/>
      <c r="EWJ1164" s="37"/>
      <c r="EWK1164" s="5"/>
      <c r="EWL1164" s="144"/>
      <c r="EWM1164" s="93"/>
      <c r="EWN1164" s="145"/>
      <c r="EWO1164" s="145"/>
      <c r="EWP1164" s="145"/>
      <c r="EWQ1164" s="145"/>
      <c r="EWR1164" s="145"/>
      <c r="EWS1164" s="37"/>
      <c r="EWT1164" s="5"/>
      <c r="EWU1164" s="144"/>
      <c r="EWV1164" s="93"/>
      <c r="EWW1164" s="145"/>
      <c r="EWX1164" s="145"/>
      <c r="EWY1164" s="145"/>
      <c r="EWZ1164" s="145"/>
      <c r="EXA1164" s="145"/>
      <c r="EXB1164" s="37"/>
      <c r="EXC1164" s="5"/>
      <c r="EXD1164" s="144"/>
      <c r="EXE1164" s="93"/>
      <c r="EXF1164" s="145"/>
      <c r="EXG1164" s="145"/>
      <c r="EXH1164" s="145"/>
      <c r="EXI1164" s="145"/>
      <c r="EXJ1164" s="145"/>
      <c r="EXK1164" s="37"/>
      <c r="EXL1164" s="5"/>
      <c r="EXM1164" s="144"/>
      <c r="EXN1164" s="93"/>
      <c r="EXO1164" s="145"/>
      <c r="EXP1164" s="145"/>
      <c r="EXQ1164" s="145"/>
      <c r="EXR1164" s="145"/>
      <c r="EXS1164" s="145"/>
      <c r="EXT1164" s="37"/>
      <c r="EXU1164" s="5"/>
      <c r="EXV1164" s="144"/>
      <c r="EXW1164" s="93"/>
      <c r="EXX1164" s="145"/>
      <c r="EXY1164" s="145"/>
      <c r="EXZ1164" s="145"/>
      <c r="EYA1164" s="145"/>
      <c r="EYB1164" s="145"/>
      <c r="EYC1164" s="37"/>
      <c r="EYD1164" s="5"/>
      <c r="EYE1164" s="144"/>
      <c r="EYF1164" s="93"/>
      <c r="EYG1164" s="145"/>
      <c r="EYH1164" s="145"/>
      <c r="EYI1164" s="145"/>
      <c r="EYJ1164" s="145"/>
      <c r="EYK1164" s="145"/>
      <c r="EYL1164" s="37"/>
      <c r="EYM1164" s="5"/>
      <c r="EYN1164" s="144"/>
      <c r="EYO1164" s="93"/>
      <c r="EYP1164" s="145"/>
      <c r="EYQ1164" s="145"/>
      <c r="EYR1164" s="145"/>
      <c r="EYS1164" s="145"/>
      <c r="EYT1164" s="145"/>
      <c r="EYU1164" s="37"/>
      <c r="EYV1164" s="5"/>
      <c r="EYW1164" s="144"/>
      <c r="EYX1164" s="93"/>
      <c r="EYY1164" s="145"/>
      <c r="EYZ1164" s="145"/>
      <c r="EZA1164" s="145"/>
      <c r="EZB1164" s="145"/>
      <c r="EZC1164" s="145"/>
      <c r="EZD1164" s="37"/>
      <c r="EZE1164" s="5"/>
      <c r="EZF1164" s="144"/>
      <c r="EZG1164" s="93"/>
      <c r="EZH1164" s="145"/>
      <c r="EZI1164" s="145"/>
      <c r="EZJ1164" s="145"/>
      <c r="EZK1164" s="145"/>
      <c r="EZL1164" s="145"/>
      <c r="EZM1164" s="37"/>
      <c r="EZN1164" s="5"/>
      <c r="EZO1164" s="144"/>
      <c r="EZP1164" s="93"/>
      <c r="EZQ1164" s="145"/>
      <c r="EZR1164" s="145"/>
      <c r="EZS1164" s="145"/>
      <c r="EZT1164" s="145"/>
      <c r="EZU1164" s="145"/>
      <c r="EZV1164" s="37"/>
      <c r="EZW1164" s="5"/>
      <c r="EZX1164" s="144"/>
      <c r="EZY1164" s="93"/>
      <c r="EZZ1164" s="145"/>
      <c r="FAA1164" s="145"/>
      <c r="FAB1164" s="145"/>
      <c r="FAC1164" s="145"/>
      <c r="FAD1164" s="145"/>
      <c r="FAE1164" s="37"/>
      <c r="FAF1164" s="5"/>
      <c r="FAG1164" s="144"/>
      <c r="FAH1164" s="93"/>
      <c r="FAI1164" s="145"/>
      <c r="FAJ1164" s="145"/>
      <c r="FAK1164" s="145"/>
      <c r="FAL1164" s="145"/>
      <c r="FAM1164" s="145"/>
      <c r="FAN1164" s="37"/>
      <c r="FAO1164" s="5"/>
      <c r="FAP1164" s="144"/>
      <c r="FAQ1164" s="93"/>
      <c r="FAR1164" s="145"/>
      <c r="FAS1164" s="145"/>
      <c r="FAT1164" s="145"/>
      <c r="FAU1164" s="145"/>
      <c r="FAV1164" s="145"/>
      <c r="FAW1164" s="37"/>
      <c r="FAX1164" s="5"/>
      <c r="FAY1164" s="144"/>
      <c r="FAZ1164" s="93"/>
      <c r="FBA1164" s="145"/>
      <c r="FBB1164" s="145"/>
      <c r="FBC1164" s="145"/>
      <c r="FBD1164" s="145"/>
      <c r="FBE1164" s="145"/>
      <c r="FBF1164" s="37"/>
      <c r="FBG1164" s="5"/>
      <c r="FBH1164" s="144"/>
      <c r="FBI1164" s="93"/>
      <c r="FBJ1164" s="145"/>
      <c r="FBK1164" s="145"/>
      <c r="FBL1164" s="145"/>
      <c r="FBM1164" s="145"/>
      <c r="FBN1164" s="145"/>
      <c r="FBO1164" s="37"/>
      <c r="FBP1164" s="5"/>
      <c r="FBQ1164" s="144"/>
      <c r="FBR1164" s="93"/>
      <c r="FBS1164" s="145"/>
      <c r="FBT1164" s="145"/>
      <c r="FBU1164" s="145"/>
      <c r="FBV1164" s="145"/>
      <c r="FBW1164" s="145"/>
      <c r="FBX1164" s="37"/>
      <c r="FBY1164" s="5"/>
      <c r="FBZ1164" s="144"/>
      <c r="FCA1164" s="93"/>
      <c r="FCB1164" s="145"/>
      <c r="FCC1164" s="145"/>
      <c r="FCD1164" s="145"/>
      <c r="FCE1164" s="145"/>
      <c r="FCF1164" s="145"/>
      <c r="FCG1164" s="37"/>
      <c r="FCH1164" s="5"/>
      <c r="FCI1164" s="144"/>
      <c r="FCJ1164" s="93"/>
      <c r="FCK1164" s="145"/>
      <c r="FCL1164" s="145"/>
      <c r="FCM1164" s="145"/>
      <c r="FCN1164" s="145"/>
      <c r="FCO1164" s="145"/>
      <c r="FCP1164" s="37"/>
      <c r="FCQ1164" s="5"/>
      <c r="FCR1164" s="144"/>
      <c r="FCS1164" s="93"/>
      <c r="FCT1164" s="145"/>
      <c r="FCU1164" s="145"/>
      <c r="FCV1164" s="145"/>
      <c r="FCW1164" s="145"/>
      <c r="FCX1164" s="145"/>
      <c r="FCY1164" s="37"/>
      <c r="FCZ1164" s="5"/>
      <c r="FDA1164" s="144"/>
      <c r="FDB1164" s="93"/>
      <c r="FDC1164" s="145"/>
      <c r="FDD1164" s="145"/>
      <c r="FDE1164" s="145"/>
      <c r="FDF1164" s="145"/>
      <c r="FDG1164" s="145"/>
      <c r="FDH1164" s="37"/>
      <c r="FDI1164" s="5"/>
      <c r="FDJ1164" s="144"/>
      <c r="FDK1164" s="93"/>
      <c r="FDL1164" s="145"/>
      <c r="FDM1164" s="145"/>
      <c r="FDN1164" s="145"/>
      <c r="FDO1164" s="145"/>
      <c r="FDP1164" s="145"/>
      <c r="FDQ1164" s="37"/>
      <c r="FDR1164" s="5"/>
      <c r="FDS1164" s="144"/>
      <c r="FDT1164" s="93"/>
      <c r="FDU1164" s="145"/>
      <c r="FDV1164" s="145"/>
      <c r="FDW1164" s="145"/>
      <c r="FDX1164" s="145"/>
      <c r="FDY1164" s="145"/>
      <c r="FDZ1164" s="37"/>
      <c r="FEA1164" s="5"/>
      <c r="FEB1164" s="144"/>
      <c r="FEC1164" s="93"/>
      <c r="FED1164" s="145"/>
      <c r="FEE1164" s="145"/>
      <c r="FEF1164" s="145"/>
      <c r="FEG1164" s="145"/>
      <c r="FEH1164" s="145"/>
      <c r="FEI1164" s="37"/>
      <c r="FEJ1164" s="5"/>
      <c r="FEK1164" s="144"/>
      <c r="FEL1164" s="93"/>
      <c r="FEM1164" s="145"/>
      <c r="FEN1164" s="145"/>
      <c r="FEO1164" s="145"/>
      <c r="FEP1164" s="145"/>
      <c r="FEQ1164" s="145"/>
      <c r="FER1164" s="37"/>
      <c r="FES1164" s="5"/>
      <c r="FET1164" s="144"/>
      <c r="FEU1164" s="93"/>
      <c r="FEV1164" s="145"/>
      <c r="FEW1164" s="145"/>
      <c r="FEX1164" s="145"/>
      <c r="FEY1164" s="145"/>
      <c r="FEZ1164" s="145"/>
      <c r="FFA1164" s="37"/>
      <c r="FFB1164" s="5"/>
      <c r="FFC1164" s="144"/>
      <c r="FFD1164" s="93"/>
      <c r="FFE1164" s="145"/>
      <c r="FFF1164" s="145"/>
      <c r="FFG1164" s="145"/>
      <c r="FFH1164" s="145"/>
      <c r="FFI1164" s="145"/>
      <c r="FFJ1164" s="37"/>
      <c r="FFK1164" s="5"/>
      <c r="FFL1164" s="144"/>
      <c r="FFM1164" s="93"/>
      <c r="FFN1164" s="145"/>
      <c r="FFO1164" s="145"/>
      <c r="FFP1164" s="145"/>
      <c r="FFQ1164" s="145"/>
      <c r="FFR1164" s="145"/>
      <c r="FFS1164" s="37"/>
      <c r="FFT1164" s="5"/>
      <c r="FFU1164" s="144"/>
      <c r="FFV1164" s="93"/>
      <c r="FFW1164" s="145"/>
      <c r="FFX1164" s="145"/>
      <c r="FFY1164" s="145"/>
      <c r="FFZ1164" s="145"/>
      <c r="FGA1164" s="145"/>
      <c r="FGB1164" s="37"/>
      <c r="FGC1164" s="5"/>
      <c r="FGD1164" s="144"/>
      <c r="FGE1164" s="93"/>
      <c r="FGF1164" s="145"/>
      <c r="FGG1164" s="145"/>
      <c r="FGH1164" s="145"/>
      <c r="FGI1164" s="145"/>
      <c r="FGJ1164" s="145"/>
      <c r="FGK1164" s="37"/>
      <c r="FGL1164" s="5"/>
      <c r="FGM1164" s="144"/>
      <c r="FGN1164" s="93"/>
      <c r="FGO1164" s="145"/>
      <c r="FGP1164" s="145"/>
      <c r="FGQ1164" s="145"/>
      <c r="FGR1164" s="145"/>
      <c r="FGS1164" s="145"/>
      <c r="FGT1164" s="37"/>
      <c r="FGU1164" s="5"/>
      <c r="FGV1164" s="144"/>
      <c r="FGW1164" s="93"/>
      <c r="FGX1164" s="145"/>
      <c r="FGY1164" s="145"/>
      <c r="FGZ1164" s="145"/>
      <c r="FHA1164" s="145"/>
      <c r="FHB1164" s="145"/>
      <c r="FHC1164" s="37"/>
      <c r="FHD1164" s="5"/>
      <c r="FHE1164" s="144"/>
      <c r="FHF1164" s="93"/>
      <c r="FHG1164" s="145"/>
      <c r="FHH1164" s="145"/>
      <c r="FHI1164" s="145"/>
      <c r="FHJ1164" s="145"/>
      <c r="FHK1164" s="145"/>
      <c r="FHL1164" s="37"/>
      <c r="FHM1164" s="5"/>
      <c r="FHN1164" s="144"/>
      <c r="FHO1164" s="93"/>
      <c r="FHP1164" s="145"/>
      <c r="FHQ1164" s="145"/>
      <c r="FHR1164" s="145"/>
      <c r="FHS1164" s="145"/>
      <c r="FHT1164" s="145"/>
      <c r="FHU1164" s="37"/>
      <c r="FHV1164" s="5"/>
      <c r="FHW1164" s="144"/>
      <c r="FHX1164" s="93"/>
      <c r="FHY1164" s="145"/>
      <c r="FHZ1164" s="145"/>
      <c r="FIA1164" s="145"/>
      <c r="FIB1164" s="145"/>
      <c r="FIC1164" s="145"/>
      <c r="FID1164" s="37"/>
      <c r="FIE1164" s="5"/>
      <c r="FIF1164" s="144"/>
      <c r="FIG1164" s="93"/>
      <c r="FIH1164" s="145"/>
      <c r="FII1164" s="145"/>
      <c r="FIJ1164" s="145"/>
      <c r="FIK1164" s="145"/>
      <c r="FIL1164" s="145"/>
      <c r="FIM1164" s="37"/>
      <c r="FIN1164" s="5"/>
      <c r="FIO1164" s="144"/>
      <c r="FIP1164" s="93"/>
      <c r="FIQ1164" s="145"/>
      <c r="FIR1164" s="145"/>
      <c r="FIS1164" s="145"/>
      <c r="FIT1164" s="145"/>
      <c r="FIU1164" s="145"/>
      <c r="FIV1164" s="37"/>
      <c r="FIW1164" s="5"/>
      <c r="FIX1164" s="144"/>
      <c r="FIY1164" s="93"/>
      <c r="FIZ1164" s="145"/>
      <c r="FJA1164" s="145"/>
      <c r="FJB1164" s="145"/>
      <c r="FJC1164" s="145"/>
      <c r="FJD1164" s="145"/>
      <c r="FJE1164" s="37"/>
      <c r="FJF1164" s="5"/>
      <c r="FJG1164" s="144"/>
      <c r="FJH1164" s="93"/>
      <c r="FJI1164" s="145"/>
      <c r="FJJ1164" s="145"/>
      <c r="FJK1164" s="145"/>
      <c r="FJL1164" s="145"/>
      <c r="FJM1164" s="145"/>
      <c r="FJN1164" s="37"/>
      <c r="FJO1164" s="5"/>
      <c r="FJP1164" s="144"/>
      <c r="FJQ1164" s="93"/>
      <c r="FJR1164" s="145"/>
      <c r="FJS1164" s="145"/>
      <c r="FJT1164" s="145"/>
      <c r="FJU1164" s="145"/>
      <c r="FJV1164" s="145"/>
      <c r="FJW1164" s="37"/>
      <c r="FJX1164" s="5"/>
      <c r="FJY1164" s="144"/>
      <c r="FJZ1164" s="93"/>
      <c r="FKA1164" s="145"/>
      <c r="FKB1164" s="145"/>
      <c r="FKC1164" s="145"/>
      <c r="FKD1164" s="145"/>
      <c r="FKE1164" s="145"/>
      <c r="FKF1164" s="37"/>
      <c r="FKG1164" s="5"/>
      <c r="FKH1164" s="144"/>
      <c r="FKI1164" s="93"/>
      <c r="FKJ1164" s="145"/>
      <c r="FKK1164" s="145"/>
      <c r="FKL1164" s="145"/>
      <c r="FKM1164" s="145"/>
      <c r="FKN1164" s="145"/>
      <c r="FKO1164" s="37"/>
      <c r="FKP1164" s="5"/>
      <c r="FKQ1164" s="144"/>
      <c r="FKR1164" s="93"/>
      <c r="FKS1164" s="145"/>
      <c r="FKT1164" s="145"/>
      <c r="FKU1164" s="145"/>
      <c r="FKV1164" s="145"/>
      <c r="FKW1164" s="145"/>
      <c r="FKX1164" s="37"/>
      <c r="FKY1164" s="5"/>
      <c r="FKZ1164" s="144"/>
      <c r="FLA1164" s="93"/>
      <c r="FLB1164" s="145"/>
      <c r="FLC1164" s="145"/>
      <c r="FLD1164" s="145"/>
      <c r="FLE1164" s="145"/>
      <c r="FLF1164" s="145"/>
      <c r="FLG1164" s="37"/>
      <c r="FLH1164" s="5"/>
      <c r="FLI1164" s="144"/>
      <c r="FLJ1164" s="93"/>
      <c r="FLK1164" s="145"/>
      <c r="FLL1164" s="145"/>
      <c r="FLM1164" s="145"/>
      <c r="FLN1164" s="145"/>
      <c r="FLO1164" s="145"/>
      <c r="FLP1164" s="37"/>
      <c r="FLQ1164" s="5"/>
      <c r="FLR1164" s="144"/>
      <c r="FLS1164" s="93"/>
      <c r="FLT1164" s="145"/>
      <c r="FLU1164" s="145"/>
      <c r="FLV1164" s="145"/>
      <c r="FLW1164" s="145"/>
      <c r="FLX1164" s="145"/>
      <c r="FLY1164" s="37"/>
      <c r="FLZ1164" s="5"/>
      <c r="FMA1164" s="144"/>
      <c r="FMB1164" s="93"/>
      <c r="FMC1164" s="145"/>
      <c r="FMD1164" s="145"/>
      <c r="FME1164" s="145"/>
      <c r="FMF1164" s="145"/>
      <c r="FMG1164" s="145"/>
      <c r="FMH1164" s="37"/>
      <c r="FMI1164" s="5"/>
      <c r="FMJ1164" s="144"/>
      <c r="FMK1164" s="93"/>
      <c r="FML1164" s="145"/>
      <c r="FMM1164" s="145"/>
      <c r="FMN1164" s="145"/>
      <c r="FMO1164" s="145"/>
      <c r="FMP1164" s="145"/>
      <c r="FMQ1164" s="37"/>
      <c r="FMR1164" s="5"/>
      <c r="FMS1164" s="144"/>
      <c r="FMT1164" s="93"/>
      <c r="FMU1164" s="145"/>
      <c r="FMV1164" s="145"/>
      <c r="FMW1164" s="145"/>
      <c r="FMX1164" s="145"/>
      <c r="FMY1164" s="145"/>
      <c r="FMZ1164" s="37"/>
      <c r="FNA1164" s="5"/>
      <c r="FNB1164" s="144"/>
      <c r="FNC1164" s="93"/>
      <c r="FND1164" s="145"/>
      <c r="FNE1164" s="145"/>
      <c r="FNF1164" s="145"/>
      <c r="FNG1164" s="145"/>
      <c r="FNH1164" s="145"/>
      <c r="FNI1164" s="37"/>
      <c r="FNJ1164" s="5"/>
      <c r="FNK1164" s="144"/>
      <c r="FNL1164" s="93"/>
      <c r="FNM1164" s="145"/>
      <c r="FNN1164" s="145"/>
      <c r="FNO1164" s="145"/>
      <c r="FNP1164" s="145"/>
      <c r="FNQ1164" s="145"/>
      <c r="FNR1164" s="37"/>
      <c r="FNS1164" s="5"/>
      <c r="FNT1164" s="144"/>
      <c r="FNU1164" s="93"/>
      <c r="FNV1164" s="145"/>
      <c r="FNW1164" s="145"/>
      <c r="FNX1164" s="145"/>
      <c r="FNY1164" s="145"/>
      <c r="FNZ1164" s="145"/>
      <c r="FOA1164" s="37"/>
      <c r="FOB1164" s="5"/>
      <c r="FOC1164" s="144"/>
      <c r="FOD1164" s="93"/>
      <c r="FOE1164" s="145"/>
      <c r="FOF1164" s="145"/>
      <c r="FOG1164" s="145"/>
      <c r="FOH1164" s="145"/>
      <c r="FOI1164" s="145"/>
      <c r="FOJ1164" s="37"/>
      <c r="FOK1164" s="5"/>
      <c r="FOL1164" s="144"/>
      <c r="FOM1164" s="93"/>
      <c r="FON1164" s="145"/>
      <c r="FOO1164" s="145"/>
      <c r="FOP1164" s="145"/>
      <c r="FOQ1164" s="145"/>
      <c r="FOR1164" s="145"/>
      <c r="FOS1164" s="37"/>
      <c r="FOT1164" s="5"/>
      <c r="FOU1164" s="144"/>
      <c r="FOV1164" s="93"/>
      <c r="FOW1164" s="145"/>
      <c r="FOX1164" s="145"/>
      <c r="FOY1164" s="145"/>
      <c r="FOZ1164" s="145"/>
      <c r="FPA1164" s="145"/>
      <c r="FPB1164" s="37"/>
      <c r="FPC1164" s="5"/>
      <c r="FPD1164" s="144"/>
      <c r="FPE1164" s="93"/>
      <c r="FPF1164" s="145"/>
      <c r="FPG1164" s="145"/>
      <c r="FPH1164" s="145"/>
      <c r="FPI1164" s="145"/>
      <c r="FPJ1164" s="145"/>
      <c r="FPK1164" s="37"/>
      <c r="FPL1164" s="5"/>
      <c r="FPM1164" s="144"/>
      <c r="FPN1164" s="93"/>
      <c r="FPO1164" s="145"/>
      <c r="FPP1164" s="145"/>
      <c r="FPQ1164" s="145"/>
      <c r="FPR1164" s="145"/>
      <c r="FPS1164" s="145"/>
      <c r="FPT1164" s="37"/>
      <c r="FPU1164" s="5"/>
      <c r="FPV1164" s="144"/>
      <c r="FPW1164" s="93"/>
      <c r="FPX1164" s="145"/>
      <c r="FPY1164" s="145"/>
      <c r="FPZ1164" s="145"/>
      <c r="FQA1164" s="145"/>
      <c r="FQB1164" s="145"/>
      <c r="FQC1164" s="37"/>
      <c r="FQD1164" s="5"/>
      <c r="FQE1164" s="144"/>
      <c r="FQF1164" s="93"/>
      <c r="FQG1164" s="145"/>
      <c r="FQH1164" s="145"/>
      <c r="FQI1164" s="145"/>
      <c r="FQJ1164" s="145"/>
      <c r="FQK1164" s="145"/>
      <c r="FQL1164" s="37"/>
      <c r="FQM1164" s="5"/>
      <c r="FQN1164" s="144"/>
      <c r="FQO1164" s="93"/>
      <c r="FQP1164" s="145"/>
      <c r="FQQ1164" s="145"/>
      <c r="FQR1164" s="145"/>
      <c r="FQS1164" s="145"/>
      <c r="FQT1164" s="145"/>
      <c r="FQU1164" s="37"/>
      <c r="FQV1164" s="5"/>
      <c r="FQW1164" s="144"/>
      <c r="FQX1164" s="93"/>
      <c r="FQY1164" s="145"/>
      <c r="FQZ1164" s="145"/>
      <c r="FRA1164" s="145"/>
      <c r="FRB1164" s="145"/>
      <c r="FRC1164" s="145"/>
      <c r="FRD1164" s="37"/>
      <c r="FRE1164" s="5"/>
      <c r="FRF1164" s="144"/>
      <c r="FRG1164" s="93"/>
      <c r="FRH1164" s="145"/>
      <c r="FRI1164" s="145"/>
      <c r="FRJ1164" s="145"/>
      <c r="FRK1164" s="145"/>
      <c r="FRL1164" s="145"/>
      <c r="FRM1164" s="37"/>
      <c r="FRN1164" s="5"/>
      <c r="FRO1164" s="144"/>
      <c r="FRP1164" s="93"/>
      <c r="FRQ1164" s="145"/>
      <c r="FRR1164" s="145"/>
      <c r="FRS1164" s="145"/>
      <c r="FRT1164" s="145"/>
      <c r="FRU1164" s="145"/>
      <c r="FRV1164" s="37"/>
      <c r="FRW1164" s="5"/>
      <c r="FRX1164" s="144"/>
      <c r="FRY1164" s="93"/>
      <c r="FRZ1164" s="145"/>
      <c r="FSA1164" s="145"/>
      <c r="FSB1164" s="145"/>
      <c r="FSC1164" s="145"/>
      <c r="FSD1164" s="145"/>
      <c r="FSE1164" s="37"/>
      <c r="FSF1164" s="5"/>
      <c r="FSG1164" s="144"/>
      <c r="FSH1164" s="93"/>
      <c r="FSI1164" s="145"/>
      <c r="FSJ1164" s="145"/>
      <c r="FSK1164" s="145"/>
      <c r="FSL1164" s="145"/>
      <c r="FSM1164" s="145"/>
      <c r="FSN1164" s="37"/>
      <c r="FSO1164" s="5"/>
      <c r="FSP1164" s="144"/>
      <c r="FSQ1164" s="93"/>
      <c r="FSR1164" s="145"/>
      <c r="FSS1164" s="145"/>
      <c r="FST1164" s="145"/>
      <c r="FSU1164" s="145"/>
      <c r="FSV1164" s="145"/>
      <c r="FSW1164" s="37"/>
      <c r="FSX1164" s="5"/>
      <c r="FSY1164" s="144"/>
      <c r="FSZ1164" s="93"/>
      <c r="FTA1164" s="145"/>
      <c r="FTB1164" s="145"/>
      <c r="FTC1164" s="145"/>
      <c r="FTD1164" s="145"/>
      <c r="FTE1164" s="145"/>
      <c r="FTF1164" s="37"/>
      <c r="FTG1164" s="5"/>
      <c r="FTH1164" s="144"/>
      <c r="FTI1164" s="93"/>
      <c r="FTJ1164" s="145"/>
      <c r="FTK1164" s="145"/>
      <c r="FTL1164" s="145"/>
      <c r="FTM1164" s="145"/>
      <c r="FTN1164" s="145"/>
      <c r="FTO1164" s="37"/>
      <c r="FTP1164" s="5"/>
      <c r="FTQ1164" s="144"/>
      <c r="FTR1164" s="93"/>
      <c r="FTS1164" s="145"/>
      <c r="FTT1164" s="145"/>
      <c r="FTU1164" s="145"/>
      <c r="FTV1164" s="145"/>
      <c r="FTW1164" s="145"/>
      <c r="FTX1164" s="37"/>
      <c r="FTY1164" s="5"/>
      <c r="FTZ1164" s="144"/>
      <c r="FUA1164" s="93"/>
      <c r="FUB1164" s="145"/>
      <c r="FUC1164" s="145"/>
      <c r="FUD1164" s="145"/>
      <c r="FUE1164" s="145"/>
      <c r="FUF1164" s="145"/>
      <c r="FUG1164" s="37"/>
      <c r="FUH1164" s="5"/>
      <c r="FUI1164" s="144"/>
      <c r="FUJ1164" s="93"/>
      <c r="FUK1164" s="145"/>
      <c r="FUL1164" s="145"/>
      <c r="FUM1164" s="145"/>
      <c r="FUN1164" s="145"/>
      <c r="FUO1164" s="145"/>
      <c r="FUP1164" s="37"/>
      <c r="FUQ1164" s="5"/>
      <c r="FUR1164" s="144"/>
      <c r="FUS1164" s="93"/>
      <c r="FUT1164" s="145"/>
      <c r="FUU1164" s="145"/>
      <c r="FUV1164" s="145"/>
      <c r="FUW1164" s="145"/>
      <c r="FUX1164" s="145"/>
      <c r="FUY1164" s="37"/>
      <c r="FUZ1164" s="5"/>
      <c r="FVA1164" s="144"/>
      <c r="FVB1164" s="93"/>
      <c r="FVC1164" s="145"/>
      <c r="FVD1164" s="145"/>
      <c r="FVE1164" s="145"/>
      <c r="FVF1164" s="145"/>
      <c r="FVG1164" s="145"/>
      <c r="FVH1164" s="37"/>
      <c r="FVI1164" s="5"/>
      <c r="FVJ1164" s="144"/>
      <c r="FVK1164" s="93"/>
      <c r="FVL1164" s="145"/>
      <c r="FVM1164" s="145"/>
      <c r="FVN1164" s="145"/>
      <c r="FVO1164" s="145"/>
      <c r="FVP1164" s="145"/>
      <c r="FVQ1164" s="37"/>
      <c r="FVR1164" s="5"/>
      <c r="FVS1164" s="144"/>
      <c r="FVT1164" s="93"/>
      <c r="FVU1164" s="145"/>
      <c r="FVV1164" s="145"/>
      <c r="FVW1164" s="145"/>
      <c r="FVX1164" s="145"/>
      <c r="FVY1164" s="145"/>
      <c r="FVZ1164" s="37"/>
      <c r="FWA1164" s="5"/>
      <c r="FWB1164" s="144"/>
      <c r="FWC1164" s="93"/>
      <c r="FWD1164" s="145"/>
      <c r="FWE1164" s="145"/>
      <c r="FWF1164" s="145"/>
      <c r="FWG1164" s="145"/>
      <c r="FWH1164" s="145"/>
      <c r="FWI1164" s="37"/>
      <c r="FWJ1164" s="5"/>
      <c r="FWK1164" s="144"/>
      <c r="FWL1164" s="93"/>
      <c r="FWM1164" s="145"/>
      <c r="FWN1164" s="145"/>
      <c r="FWO1164" s="145"/>
      <c r="FWP1164" s="145"/>
      <c r="FWQ1164" s="145"/>
      <c r="FWR1164" s="37"/>
      <c r="FWS1164" s="5"/>
      <c r="FWT1164" s="144"/>
      <c r="FWU1164" s="93"/>
      <c r="FWV1164" s="145"/>
      <c r="FWW1164" s="145"/>
      <c r="FWX1164" s="145"/>
      <c r="FWY1164" s="145"/>
      <c r="FWZ1164" s="145"/>
      <c r="FXA1164" s="37"/>
      <c r="FXB1164" s="5"/>
      <c r="FXC1164" s="144"/>
      <c r="FXD1164" s="93"/>
      <c r="FXE1164" s="145"/>
      <c r="FXF1164" s="145"/>
      <c r="FXG1164" s="145"/>
      <c r="FXH1164" s="145"/>
      <c r="FXI1164" s="145"/>
      <c r="FXJ1164" s="37"/>
      <c r="FXK1164" s="5"/>
      <c r="FXL1164" s="144"/>
      <c r="FXM1164" s="93"/>
      <c r="FXN1164" s="145"/>
      <c r="FXO1164" s="145"/>
      <c r="FXP1164" s="145"/>
      <c r="FXQ1164" s="145"/>
      <c r="FXR1164" s="145"/>
      <c r="FXS1164" s="37"/>
      <c r="FXT1164" s="5"/>
      <c r="FXU1164" s="144"/>
      <c r="FXV1164" s="93"/>
      <c r="FXW1164" s="145"/>
      <c r="FXX1164" s="145"/>
      <c r="FXY1164" s="145"/>
      <c r="FXZ1164" s="145"/>
      <c r="FYA1164" s="145"/>
      <c r="FYB1164" s="37"/>
      <c r="FYC1164" s="5"/>
      <c r="FYD1164" s="144"/>
      <c r="FYE1164" s="93"/>
      <c r="FYF1164" s="145"/>
      <c r="FYG1164" s="145"/>
      <c r="FYH1164" s="145"/>
      <c r="FYI1164" s="145"/>
      <c r="FYJ1164" s="145"/>
      <c r="FYK1164" s="37"/>
      <c r="FYL1164" s="5"/>
      <c r="FYM1164" s="144"/>
      <c r="FYN1164" s="93"/>
      <c r="FYO1164" s="145"/>
      <c r="FYP1164" s="145"/>
      <c r="FYQ1164" s="145"/>
      <c r="FYR1164" s="145"/>
      <c r="FYS1164" s="145"/>
      <c r="FYT1164" s="37"/>
      <c r="FYU1164" s="5"/>
      <c r="FYV1164" s="144"/>
      <c r="FYW1164" s="93"/>
      <c r="FYX1164" s="145"/>
      <c r="FYY1164" s="145"/>
      <c r="FYZ1164" s="145"/>
      <c r="FZA1164" s="145"/>
      <c r="FZB1164" s="145"/>
      <c r="FZC1164" s="37"/>
      <c r="FZD1164" s="5"/>
      <c r="FZE1164" s="144"/>
      <c r="FZF1164" s="93"/>
      <c r="FZG1164" s="145"/>
      <c r="FZH1164" s="145"/>
      <c r="FZI1164" s="145"/>
      <c r="FZJ1164" s="145"/>
      <c r="FZK1164" s="145"/>
      <c r="FZL1164" s="37"/>
      <c r="FZM1164" s="5"/>
      <c r="FZN1164" s="144"/>
      <c r="FZO1164" s="93"/>
      <c r="FZP1164" s="145"/>
      <c r="FZQ1164" s="145"/>
      <c r="FZR1164" s="145"/>
      <c r="FZS1164" s="145"/>
      <c r="FZT1164" s="145"/>
      <c r="FZU1164" s="37"/>
      <c r="FZV1164" s="5"/>
      <c r="FZW1164" s="144"/>
      <c r="FZX1164" s="93"/>
      <c r="FZY1164" s="145"/>
      <c r="FZZ1164" s="145"/>
      <c r="GAA1164" s="145"/>
      <c r="GAB1164" s="145"/>
      <c r="GAC1164" s="145"/>
      <c r="GAD1164" s="37"/>
      <c r="GAE1164" s="5"/>
      <c r="GAF1164" s="144"/>
      <c r="GAG1164" s="93"/>
      <c r="GAH1164" s="145"/>
      <c r="GAI1164" s="145"/>
      <c r="GAJ1164" s="145"/>
      <c r="GAK1164" s="145"/>
      <c r="GAL1164" s="145"/>
      <c r="GAM1164" s="37"/>
      <c r="GAN1164" s="5"/>
      <c r="GAO1164" s="144"/>
      <c r="GAP1164" s="93"/>
      <c r="GAQ1164" s="145"/>
      <c r="GAR1164" s="145"/>
      <c r="GAS1164" s="145"/>
      <c r="GAT1164" s="145"/>
      <c r="GAU1164" s="145"/>
      <c r="GAV1164" s="37"/>
      <c r="GAW1164" s="5"/>
      <c r="GAX1164" s="144"/>
      <c r="GAY1164" s="93"/>
      <c r="GAZ1164" s="145"/>
      <c r="GBA1164" s="145"/>
      <c r="GBB1164" s="145"/>
      <c r="GBC1164" s="145"/>
      <c r="GBD1164" s="145"/>
      <c r="GBE1164" s="37"/>
      <c r="GBF1164" s="5"/>
      <c r="GBG1164" s="144"/>
      <c r="GBH1164" s="93"/>
      <c r="GBI1164" s="145"/>
      <c r="GBJ1164" s="145"/>
      <c r="GBK1164" s="145"/>
      <c r="GBL1164" s="145"/>
      <c r="GBM1164" s="145"/>
      <c r="GBN1164" s="37"/>
      <c r="GBO1164" s="5"/>
      <c r="GBP1164" s="144"/>
      <c r="GBQ1164" s="93"/>
      <c r="GBR1164" s="145"/>
      <c r="GBS1164" s="145"/>
      <c r="GBT1164" s="145"/>
      <c r="GBU1164" s="145"/>
      <c r="GBV1164" s="145"/>
      <c r="GBW1164" s="37"/>
      <c r="GBX1164" s="5"/>
      <c r="GBY1164" s="144"/>
      <c r="GBZ1164" s="93"/>
      <c r="GCA1164" s="145"/>
      <c r="GCB1164" s="145"/>
      <c r="GCC1164" s="145"/>
      <c r="GCD1164" s="145"/>
      <c r="GCE1164" s="145"/>
      <c r="GCF1164" s="37"/>
      <c r="GCG1164" s="5"/>
      <c r="GCH1164" s="144"/>
      <c r="GCI1164" s="93"/>
      <c r="GCJ1164" s="145"/>
      <c r="GCK1164" s="145"/>
      <c r="GCL1164" s="145"/>
      <c r="GCM1164" s="145"/>
      <c r="GCN1164" s="145"/>
      <c r="GCO1164" s="37"/>
      <c r="GCP1164" s="5"/>
      <c r="GCQ1164" s="144"/>
      <c r="GCR1164" s="93"/>
      <c r="GCS1164" s="145"/>
      <c r="GCT1164" s="145"/>
      <c r="GCU1164" s="145"/>
      <c r="GCV1164" s="145"/>
      <c r="GCW1164" s="145"/>
      <c r="GCX1164" s="37"/>
      <c r="GCY1164" s="5"/>
      <c r="GCZ1164" s="144"/>
      <c r="GDA1164" s="93"/>
      <c r="GDB1164" s="145"/>
      <c r="GDC1164" s="145"/>
      <c r="GDD1164" s="145"/>
      <c r="GDE1164" s="145"/>
      <c r="GDF1164" s="145"/>
      <c r="GDG1164" s="37"/>
      <c r="GDH1164" s="5"/>
      <c r="GDI1164" s="144"/>
      <c r="GDJ1164" s="93"/>
      <c r="GDK1164" s="145"/>
      <c r="GDL1164" s="145"/>
      <c r="GDM1164" s="145"/>
      <c r="GDN1164" s="145"/>
      <c r="GDO1164" s="145"/>
      <c r="GDP1164" s="37"/>
      <c r="GDQ1164" s="5"/>
      <c r="GDR1164" s="144"/>
      <c r="GDS1164" s="93"/>
      <c r="GDT1164" s="145"/>
      <c r="GDU1164" s="145"/>
      <c r="GDV1164" s="145"/>
      <c r="GDW1164" s="145"/>
      <c r="GDX1164" s="145"/>
      <c r="GDY1164" s="37"/>
      <c r="GDZ1164" s="5"/>
      <c r="GEA1164" s="144"/>
      <c r="GEB1164" s="93"/>
      <c r="GEC1164" s="145"/>
      <c r="GED1164" s="145"/>
      <c r="GEE1164" s="145"/>
      <c r="GEF1164" s="145"/>
      <c r="GEG1164" s="145"/>
      <c r="GEH1164" s="37"/>
      <c r="GEI1164" s="5"/>
      <c r="GEJ1164" s="144"/>
      <c r="GEK1164" s="93"/>
      <c r="GEL1164" s="145"/>
      <c r="GEM1164" s="145"/>
      <c r="GEN1164" s="145"/>
      <c r="GEO1164" s="145"/>
      <c r="GEP1164" s="145"/>
      <c r="GEQ1164" s="37"/>
      <c r="GER1164" s="5"/>
      <c r="GES1164" s="144"/>
      <c r="GET1164" s="93"/>
      <c r="GEU1164" s="145"/>
      <c r="GEV1164" s="145"/>
      <c r="GEW1164" s="145"/>
      <c r="GEX1164" s="145"/>
      <c r="GEY1164" s="145"/>
      <c r="GEZ1164" s="37"/>
      <c r="GFA1164" s="5"/>
      <c r="GFB1164" s="144"/>
      <c r="GFC1164" s="93"/>
      <c r="GFD1164" s="145"/>
      <c r="GFE1164" s="145"/>
      <c r="GFF1164" s="145"/>
      <c r="GFG1164" s="145"/>
      <c r="GFH1164" s="145"/>
      <c r="GFI1164" s="37"/>
      <c r="GFJ1164" s="5"/>
      <c r="GFK1164" s="144"/>
      <c r="GFL1164" s="93"/>
      <c r="GFM1164" s="145"/>
      <c r="GFN1164" s="145"/>
      <c r="GFO1164" s="145"/>
      <c r="GFP1164" s="145"/>
      <c r="GFQ1164" s="145"/>
      <c r="GFR1164" s="37"/>
      <c r="GFS1164" s="5"/>
      <c r="GFT1164" s="144"/>
      <c r="GFU1164" s="93"/>
      <c r="GFV1164" s="145"/>
      <c r="GFW1164" s="145"/>
      <c r="GFX1164" s="145"/>
      <c r="GFY1164" s="145"/>
      <c r="GFZ1164" s="145"/>
      <c r="GGA1164" s="37"/>
      <c r="GGB1164" s="5"/>
      <c r="GGC1164" s="144"/>
      <c r="GGD1164" s="93"/>
      <c r="GGE1164" s="145"/>
      <c r="GGF1164" s="145"/>
      <c r="GGG1164" s="145"/>
      <c r="GGH1164" s="145"/>
      <c r="GGI1164" s="145"/>
      <c r="GGJ1164" s="37"/>
      <c r="GGK1164" s="5"/>
      <c r="GGL1164" s="144"/>
      <c r="GGM1164" s="93"/>
      <c r="GGN1164" s="145"/>
      <c r="GGO1164" s="145"/>
      <c r="GGP1164" s="145"/>
      <c r="GGQ1164" s="145"/>
      <c r="GGR1164" s="145"/>
      <c r="GGS1164" s="37"/>
      <c r="GGT1164" s="5"/>
      <c r="GGU1164" s="144"/>
      <c r="GGV1164" s="93"/>
      <c r="GGW1164" s="145"/>
      <c r="GGX1164" s="145"/>
      <c r="GGY1164" s="145"/>
      <c r="GGZ1164" s="145"/>
      <c r="GHA1164" s="145"/>
      <c r="GHB1164" s="37"/>
      <c r="GHC1164" s="5"/>
      <c r="GHD1164" s="144"/>
      <c r="GHE1164" s="93"/>
      <c r="GHF1164" s="145"/>
      <c r="GHG1164" s="145"/>
      <c r="GHH1164" s="145"/>
      <c r="GHI1164" s="145"/>
      <c r="GHJ1164" s="145"/>
      <c r="GHK1164" s="37"/>
      <c r="GHL1164" s="5"/>
      <c r="GHM1164" s="144"/>
      <c r="GHN1164" s="93"/>
      <c r="GHO1164" s="145"/>
      <c r="GHP1164" s="145"/>
      <c r="GHQ1164" s="145"/>
      <c r="GHR1164" s="145"/>
      <c r="GHS1164" s="145"/>
      <c r="GHT1164" s="37"/>
      <c r="GHU1164" s="5"/>
      <c r="GHV1164" s="144"/>
      <c r="GHW1164" s="93"/>
      <c r="GHX1164" s="145"/>
      <c r="GHY1164" s="145"/>
      <c r="GHZ1164" s="145"/>
      <c r="GIA1164" s="145"/>
      <c r="GIB1164" s="145"/>
      <c r="GIC1164" s="37"/>
      <c r="GID1164" s="5"/>
      <c r="GIE1164" s="144"/>
      <c r="GIF1164" s="93"/>
      <c r="GIG1164" s="145"/>
      <c r="GIH1164" s="145"/>
      <c r="GII1164" s="145"/>
      <c r="GIJ1164" s="145"/>
      <c r="GIK1164" s="145"/>
      <c r="GIL1164" s="37"/>
      <c r="GIM1164" s="5"/>
      <c r="GIN1164" s="144"/>
      <c r="GIO1164" s="93"/>
      <c r="GIP1164" s="145"/>
      <c r="GIQ1164" s="145"/>
      <c r="GIR1164" s="145"/>
      <c r="GIS1164" s="145"/>
      <c r="GIT1164" s="145"/>
      <c r="GIU1164" s="37"/>
      <c r="GIV1164" s="5"/>
      <c r="GIW1164" s="144"/>
      <c r="GIX1164" s="93"/>
      <c r="GIY1164" s="145"/>
      <c r="GIZ1164" s="145"/>
      <c r="GJA1164" s="145"/>
      <c r="GJB1164" s="145"/>
      <c r="GJC1164" s="145"/>
      <c r="GJD1164" s="37"/>
      <c r="GJE1164" s="5"/>
      <c r="GJF1164" s="144"/>
      <c r="GJG1164" s="93"/>
      <c r="GJH1164" s="145"/>
      <c r="GJI1164" s="145"/>
      <c r="GJJ1164" s="145"/>
      <c r="GJK1164" s="145"/>
      <c r="GJL1164" s="145"/>
      <c r="GJM1164" s="37"/>
      <c r="GJN1164" s="5"/>
      <c r="GJO1164" s="144"/>
      <c r="GJP1164" s="93"/>
      <c r="GJQ1164" s="145"/>
      <c r="GJR1164" s="145"/>
      <c r="GJS1164" s="145"/>
      <c r="GJT1164" s="145"/>
      <c r="GJU1164" s="145"/>
      <c r="GJV1164" s="37"/>
      <c r="GJW1164" s="5"/>
      <c r="GJX1164" s="144"/>
      <c r="GJY1164" s="93"/>
      <c r="GJZ1164" s="145"/>
      <c r="GKA1164" s="145"/>
      <c r="GKB1164" s="145"/>
      <c r="GKC1164" s="145"/>
      <c r="GKD1164" s="145"/>
      <c r="GKE1164" s="37"/>
      <c r="GKF1164" s="5"/>
      <c r="GKG1164" s="144"/>
      <c r="GKH1164" s="93"/>
      <c r="GKI1164" s="145"/>
      <c r="GKJ1164" s="145"/>
      <c r="GKK1164" s="145"/>
      <c r="GKL1164" s="145"/>
      <c r="GKM1164" s="145"/>
      <c r="GKN1164" s="37"/>
      <c r="GKO1164" s="5"/>
      <c r="GKP1164" s="144"/>
      <c r="GKQ1164" s="93"/>
      <c r="GKR1164" s="145"/>
      <c r="GKS1164" s="145"/>
      <c r="GKT1164" s="145"/>
      <c r="GKU1164" s="145"/>
      <c r="GKV1164" s="145"/>
      <c r="GKW1164" s="37"/>
      <c r="GKX1164" s="5"/>
      <c r="GKY1164" s="144"/>
      <c r="GKZ1164" s="93"/>
      <c r="GLA1164" s="145"/>
      <c r="GLB1164" s="145"/>
      <c r="GLC1164" s="145"/>
      <c r="GLD1164" s="145"/>
      <c r="GLE1164" s="145"/>
      <c r="GLF1164" s="37"/>
      <c r="GLG1164" s="5"/>
      <c r="GLH1164" s="144"/>
      <c r="GLI1164" s="93"/>
      <c r="GLJ1164" s="145"/>
      <c r="GLK1164" s="145"/>
      <c r="GLL1164" s="145"/>
      <c r="GLM1164" s="145"/>
      <c r="GLN1164" s="145"/>
      <c r="GLO1164" s="37"/>
      <c r="GLP1164" s="5"/>
      <c r="GLQ1164" s="144"/>
      <c r="GLR1164" s="93"/>
      <c r="GLS1164" s="145"/>
      <c r="GLT1164" s="145"/>
      <c r="GLU1164" s="145"/>
      <c r="GLV1164" s="145"/>
      <c r="GLW1164" s="145"/>
      <c r="GLX1164" s="37"/>
      <c r="GLY1164" s="5"/>
      <c r="GLZ1164" s="144"/>
      <c r="GMA1164" s="93"/>
      <c r="GMB1164" s="145"/>
      <c r="GMC1164" s="145"/>
      <c r="GMD1164" s="145"/>
      <c r="GME1164" s="145"/>
      <c r="GMF1164" s="145"/>
      <c r="GMG1164" s="37"/>
      <c r="GMH1164" s="5"/>
      <c r="GMI1164" s="144"/>
      <c r="GMJ1164" s="93"/>
      <c r="GMK1164" s="145"/>
      <c r="GML1164" s="145"/>
      <c r="GMM1164" s="145"/>
      <c r="GMN1164" s="145"/>
      <c r="GMO1164" s="145"/>
      <c r="GMP1164" s="37"/>
      <c r="GMQ1164" s="5"/>
      <c r="GMR1164" s="144"/>
      <c r="GMS1164" s="93"/>
      <c r="GMT1164" s="145"/>
      <c r="GMU1164" s="145"/>
      <c r="GMV1164" s="145"/>
      <c r="GMW1164" s="145"/>
      <c r="GMX1164" s="145"/>
      <c r="GMY1164" s="37"/>
      <c r="GMZ1164" s="5"/>
      <c r="GNA1164" s="144"/>
      <c r="GNB1164" s="93"/>
      <c r="GNC1164" s="145"/>
      <c r="GND1164" s="145"/>
      <c r="GNE1164" s="145"/>
      <c r="GNF1164" s="145"/>
      <c r="GNG1164" s="145"/>
      <c r="GNH1164" s="37"/>
      <c r="GNI1164" s="5"/>
      <c r="GNJ1164" s="144"/>
      <c r="GNK1164" s="93"/>
      <c r="GNL1164" s="145"/>
      <c r="GNM1164" s="145"/>
      <c r="GNN1164" s="145"/>
      <c r="GNO1164" s="145"/>
      <c r="GNP1164" s="145"/>
      <c r="GNQ1164" s="37"/>
      <c r="GNR1164" s="5"/>
      <c r="GNS1164" s="144"/>
      <c r="GNT1164" s="93"/>
      <c r="GNU1164" s="145"/>
      <c r="GNV1164" s="145"/>
      <c r="GNW1164" s="145"/>
      <c r="GNX1164" s="145"/>
      <c r="GNY1164" s="145"/>
      <c r="GNZ1164" s="37"/>
      <c r="GOA1164" s="5"/>
      <c r="GOB1164" s="144"/>
      <c r="GOC1164" s="93"/>
      <c r="GOD1164" s="145"/>
      <c r="GOE1164" s="145"/>
      <c r="GOF1164" s="145"/>
      <c r="GOG1164" s="145"/>
      <c r="GOH1164" s="145"/>
      <c r="GOI1164" s="37"/>
      <c r="GOJ1164" s="5"/>
      <c r="GOK1164" s="144"/>
      <c r="GOL1164" s="93"/>
      <c r="GOM1164" s="145"/>
      <c r="GON1164" s="145"/>
      <c r="GOO1164" s="145"/>
      <c r="GOP1164" s="145"/>
      <c r="GOQ1164" s="145"/>
      <c r="GOR1164" s="37"/>
      <c r="GOS1164" s="5"/>
      <c r="GOT1164" s="144"/>
      <c r="GOU1164" s="93"/>
      <c r="GOV1164" s="145"/>
      <c r="GOW1164" s="145"/>
      <c r="GOX1164" s="145"/>
      <c r="GOY1164" s="145"/>
      <c r="GOZ1164" s="145"/>
      <c r="GPA1164" s="37"/>
      <c r="GPB1164" s="5"/>
      <c r="GPC1164" s="144"/>
      <c r="GPD1164" s="93"/>
      <c r="GPE1164" s="145"/>
      <c r="GPF1164" s="145"/>
      <c r="GPG1164" s="145"/>
      <c r="GPH1164" s="145"/>
      <c r="GPI1164" s="145"/>
      <c r="GPJ1164" s="37"/>
      <c r="GPK1164" s="5"/>
      <c r="GPL1164" s="144"/>
      <c r="GPM1164" s="93"/>
      <c r="GPN1164" s="145"/>
      <c r="GPO1164" s="145"/>
      <c r="GPP1164" s="145"/>
      <c r="GPQ1164" s="145"/>
      <c r="GPR1164" s="145"/>
      <c r="GPS1164" s="37"/>
      <c r="GPT1164" s="5"/>
      <c r="GPU1164" s="144"/>
      <c r="GPV1164" s="93"/>
      <c r="GPW1164" s="145"/>
      <c r="GPX1164" s="145"/>
      <c r="GPY1164" s="145"/>
      <c r="GPZ1164" s="145"/>
      <c r="GQA1164" s="145"/>
      <c r="GQB1164" s="37"/>
      <c r="GQC1164" s="5"/>
      <c r="GQD1164" s="144"/>
      <c r="GQE1164" s="93"/>
      <c r="GQF1164" s="145"/>
      <c r="GQG1164" s="145"/>
      <c r="GQH1164" s="145"/>
      <c r="GQI1164" s="145"/>
      <c r="GQJ1164" s="145"/>
      <c r="GQK1164" s="37"/>
      <c r="GQL1164" s="5"/>
      <c r="GQM1164" s="144"/>
      <c r="GQN1164" s="93"/>
      <c r="GQO1164" s="145"/>
      <c r="GQP1164" s="145"/>
      <c r="GQQ1164" s="145"/>
      <c r="GQR1164" s="145"/>
      <c r="GQS1164" s="145"/>
      <c r="GQT1164" s="37"/>
      <c r="GQU1164" s="5"/>
      <c r="GQV1164" s="144"/>
      <c r="GQW1164" s="93"/>
      <c r="GQX1164" s="145"/>
      <c r="GQY1164" s="145"/>
      <c r="GQZ1164" s="145"/>
      <c r="GRA1164" s="145"/>
      <c r="GRB1164" s="145"/>
      <c r="GRC1164" s="37"/>
      <c r="GRD1164" s="5"/>
      <c r="GRE1164" s="144"/>
      <c r="GRF1164" s="93"/>
      <c r="GRG1164" s="145"/>
      <c r="GRH1164" s="145"/>
      <c r="GRI1164" s="145"/>
      <c r="GRJ1164" s="145"/>
      <c r="GRK1164" s="145"/>
      <c r="GRL1164" s="37"/>
      <c r="GRM1164" s="5"/>
      <c r="GRN1164" s="144"/>
      <c r="GRO1164" s="93"/>
      <c r="GRP1164" s="145"/>
      <c r="GRQ1164" s="145"/>
      <c r="GRR1164" s="145"/>
      <c r="GRS1164" s="145"/>
      <c r="GRT1164" s="145"/>
      <c r="GRU1164" s="37"/>
      <c r="GRV1164" s="5"/>
      <c r="GRW1164" s="144"/>
      <c r="GRX1164" s="93"/>
      <c r="GRY1164" s="145"/>
      <c r="GRZ1164" s="145"/>
      <c r="GSA1164" s="145"/>
      <c r="GSB1164" s="145"/>
      <c r="GSC1164" s="145"/>
      <c r="GSD1164" s="37"/>
      <c r="GSE1164" s="5"/>
      <c r="GSF1164" s="144"/>
      <c r="GSG1164" s="93"/>
      <c r="GSH1164" s="145"/>
      <c r="GSI1164" s="145"/>
      <c r="GSJ1164" s="145"/>
      <c r="GSK1164" s="145"/>
      <c r="GSL1164" s="145"/>
      <c r="GSM1164" s="37"/>
      <c r="GSN1164" s="5"/>
      <c r="GSO1164" s="144"/>
      <c r="GSP1164" s="93"/>
      <c r="GSQ1164" s="145"/>
      <c r="GSR1164" s="145"/>
      <c r="GSS1164" s="145"/>
      <c r="GST1164" s="145"/>
      <c r="GSU1164" s="145"/>
      <c r="GSV1164" s="37"/>
      <c r="GSW1164" s="5"/>
      <c r="GSX1164" s="144"/>
      <c r="GSY1164" s="93"/>
      <c r="GSZ1164" s="145"/>
      <c r="GTA1164" s="145"/>
      <c r="GTB1164" s="145"/>
      <c r="GTC1164" s="145"/>
      <c r="GTD1164" s="145"/>
      <c r="GTE1164" s="37"/>
      <c r="GTF1164" s="5"/>
      <c r="GTG1164" s="144"/>
      <c r="GTH1164" s="93"/>
      <c r="GTI1164" s="145"/>
      <c r="GTJ1164" s="145"/>
      <c r="GTK1164" s="145"/>
      <c r="GTL1164" s="145"/>
      <c r="GTM1164" s="145"/>
      <c r="GTN1164" s="37"/>
      <c r="GTO1164" s="5"/>
      <c r="GTP1164" s="144"/>
      <c r="GTQ1164" s="93"/>
      <c r="GTR1164" s="145"/>
      <c r="GTS1164" s="145"/>
      <c r="GTT1164" s="145"/>
      <c r="GTU1164" s="145"/>
      <c r="GTV1164" s="145"/>
      <c r="GTW1164" s="37"/>
      <c r="GTX1164" s="5"/>
      <c r="GTY1164" s="144"/>
      <c r="GTZ1164" s="93"/>
      <c r="GUA1164" s="145"/>
      <c r="GUB1164" s="145"/>
      <c r="GUC1164" s="145"/>
      <c r="GUD1164" s="145"/>
      <c r="GUE1164" s="145"/>
      <c r="GUF1164" s="37"/>
      <c r="GUG1164" s="5"/>
      <c r="GUH1164" s="144"/>
      <c r="GUI1164" s="93"/>
      <c r="GUJ1164" s="145"/>
      <c r="GUK1164" s="145"/>
      <c r="GUL1164" s="145"/>
      <c r="GUM1164" s="145"/>
      <c r="GUN1164" s="145"/>
      <c r="GUO1164" s="37"/>
      <c r="GUP1164" s="5"/>
      <c r="GUQ1164" s="144"/>
      <c r="GUR1164" s="93"/>
      <c r="GUS1164" s="145"/>
      <c r="GUT1164" s="145"/>
      <c r="GUU1164" s="145"/>
      <c r="GUV1164" s="145"/>
      <c r="GUW1164" s="145"/>
      <c r="GUX1164" s="37"/>
      <c r="GUY1164" s="5"/>
      <c r="GUZ1164" s="144"/>
      <c r="GVA1164" s="93"/>
      <c r="GVB1164" s="145"/>
      <c r="GVC1164" s="145"/>
      <c r="GVD1164" s="145"/>
      <c r="GVE1164" s="145"/>
      <c r="GVF1164" s="145"/>
      <c r="GVG1164" s="37"/>
      <c r="GVH1164" s="5"/>
      <c r="GVI1164" s="144"/>
      <c r="GVJ1164" s="93"/>
      <c r="GVK1164" s="145"/>
      <c r="GVL1164" s="145"/>
      <c r="GVM1164" s="145"/>
      <c r="GVN1164" s="145"/>
      <c r="GVO1164" s="145"/>
      <c r="GVP1164" s="37"/>
      <c r="GVQ1164" s="5"/>
      <c r="GVR1164" s="144"/>
      <c r="GVS1164" s="93"/>
      <c r="GVT1164" s="145"/>
      <c r="GVU1164" s="145"/>
      <c r="GVV1164" s="145"/>
      <c r="GVW1164" s="145"/>
      <c r="GVX1164" s="145"/>
      <c r="GVY1164" s="37"/>
      <c r="GVZ1164" s="5"/>
      <c r="GWA1164" s="144"/>
      <c r="GWB1164" s="93"/>
      <c r="GWC1164" s="145"/>
      <c r="GWD1164" s="145"/>
      <c r="GWE1164" s="145"/>
      <c r="GWF1164" s="145"/>
      <c r="GWG1164" s="145"/>
      <c r="GWH1164" s="37"/>
      <c r="GWI1164" s="5"/>
      <c r="GWJ1164" s="144"/>
      <c r="GWK1164" s="93"/>
      <c r="GWL1164" s="145"/>
      <c r="GWM1164" s="145"/>
      <c r="GWN1164" s="145"/>
      <c r="GWO1164" s="145"/>
      <c r="GWP1164" s="145"/>
      <c r="GWQ1164" s="37"/>
      <c r="GWR1164" s="5"/>
      <c r="GWS1164" s="144"/>
      <c r="GWT1164" s="93"/>
      <c r="GWU1164" s="145"/>
      <c r="GWV1164" s="145"/>
      <c r="GWW1164" s="145"/>
      <c r="GWX1164" s="145"/>
      <c r="GWY1164" s="145"/>
      <c r="GWZ1164" s="37"/>
      <c r="GXA1164" s="5"/>
      <c r="GXB1164" s="144"/>
      <c r="GXC1164" s="93"/>
      <c r="GXD1164" s="145"/>
      <c r="GXE1164" s="145"/>
      <c r="GXF1164" s="145"/>
      <c r="GXG1164" s="145"/>
      <c r="GXH1164" s="145"/>
      <c r="GXI1164" s="37"/>
      <c r="GXJ1164" s="5"/>
      <c r="GXK1164" s="144"/>
      <c r="GXL1164" s="93"/>
      <c r="GXM1164" s="145"/>
      <c r="GXN1164" s="145"/>
      <c r="GXO1164" s="145"/>
      <c r="GXP1164" s="145"/>
      <c r="GXQ1164" s="145"/>
      <c r="GXR1164" s="37"/>
      <c r="GXS1164" s="5"/>
      <c r="GXT1164" s="144"/>
      <c r="GXU1164" s="93"/>
      <c r="GXV1164" s="145"/>
      <c r="GXW1164" s="145"/>
      <c r="GXX1164" s="145"/>
      <c r="GXY1164" s="145"/>
      <c r="GXZ1164" s="145"/>
      <c r="GYA1164" s="37"/>
      <c r="GYB1164" s="5"/>
      <c r="GYC1164" s="144"/>
      <c r="GYD1164" s="93"/>
      <c r="GYE1164" s="145"/>
      <c r="GYF1164" s="145"/>
      <c r="GYG1164" s="145"/>
      <c r="GYH1164" s="145"/>
      <c r="GYI1164" s="145"/>
      <c r="GYJ1164" s="37"/>
      <c r="GYK1164" s="5"/>
      <c r="GYL1164" s="144"/>
      <c r="GYM1164" s="93"/>
      <c r="GYN1164" s="145"/>
      <c r="GYO1164" s="145"/>
      <c r="GYP1164" s="145"/>
      <c r="GYQ1164" s="145"/>
      <c r="GYR1164" s="145"/>
      <c r="GYS1164" s="37"/>
      <c r="GYT1164" s="5"/>
      <c r="GYU1164" s="144"/>
      <c r="GYV1164" s="93"/>
      <c r="GYW1164" s="145"/>
      <c r="GYX1164" s="145"/>
      <c r="GYY1164" s="145"/>
      <c r="GYZ1164" s="145"/>
      <c r="GZA1164" s="145"/>
      <c r="GZB1164" s="37"/>
      <c r="GZC1164" s="5"/>
      <c r="GZD1164" s="144"/>
      <c r="GZE1164" s="93"/>
      <c r="GZF1164" s="145"/>
      <c r="GZG1164" s="145"/>
      <c r="GZH1164" s="145"/>
      <c r="GZI1164" s="145"/>
      <c r="GZJ1164" s="145"/>
      <c r="GZK1164" s="37"/>
      <c r="GZL1164" s="5"/>
      <c r="GZM1164" s="144"/>
      <c r="GZN1164" s="93"/>
      <c r="GZO1164" s="145"/>
      <c r="GZP1164" s="145"/>
      <c r="GZQ1164" s="145"/>
      <c r="GZR1164" s="145"/>
      <c r="GZS1164" s="145"/>
      <c r="GZT1164" s="37"/>
      <c r="GZU1164" s="5"/>
      <c r="GZV1164" s="144"/>
      <c r="GZW1164" s="93"/>
      <c r="GZX1164" s="145"/>
      <c r="GZY1164" s="145"/>
      <c r="GZZ1164" s="145"/>
      <c r="HAA1164" s="145"/>
      <c r="HAB1164" s="145"/>
      <c r="HAC1164" s="37"/>
      <c r="HAD1164" s="5"/>
      <c r="HAE1164" s="144"/>
      <c r="HAF1164" s="93"/>
      <c r="HAG1164" s="145"/>
      <c r="HAH1164" s="145"/>
      <c r="HAI1164" s="145"/>
      <c r="HAJ1164" s="145"/>
      <c r="HAK1164" s="145"/>
      <c r="HAL1164" s="37"/>
      <c r="HAM1164" s="5"/>
      <c r="HAN1164" s="144"/>
      <c r="HAO1164" s="93"/>
      <c r="HAP1164" s="145"/>
      <c r="HAQ1164" s="145"/>
      <c r="HAR1164" s="145"/>
      <c r="HAS1164" s="145"/>
      <c r="HAT1164" s="145"/>
      <c r="HAU1164" s="37"/>
      <c r="HAV1164" s="5"/>
      <c r="HAW1164" s="144"/>
      <c r="HAX1164" s="93"/>
      <c r="HAY1164" s="145"/>
      <c r="HAZ1164" s="145"/>
      <c r="HBA1164" s="145"/>
      <c r="HBB1164" s="145"/>
      <c r="HBC1164" s="145"/>
      <c r="HBD1164" s="37"/>
      <c r="HBE1164" s="5"/>
      <c r="HBF1164" s="144"/>
      <c r="HBG1164" s="93"/>
      <c r="HBH1164" s="145"/>
      <c r="HBI1164" s="145"/>
      <c r="HBJ1164" s="145"/>
      <c r="HBK1164" s="145"/>
      <c r="HBL1164" s="145"/>
      <c r="HBM1164" s="37"/>
      <c r="HBN1164" s="5"/>
      <c r="HBO1164" s="144"/>
      <c r="HBP1164" s="93"/>
      <c r="HBQ1164" s="145"/>
      <c r="HBR1164" s="145"/>
      <c r="HBS1164" s="145"/>
      <c r="HBT1164" s="145"/>
      <c r="HBU1164" s="145"/>
      <c r="HBV1164" s="37"/>
      <c r="HBW1164" s="5"/>
      <c r="HBX1164" s="144"/>
      <c r="HBY1164" s="93"/>
      <c r="HBZ1164" s="145"/>
      <c r="HCA1164" s="145"/>
      <c r="HCB1164" s="145"/>
      <c r="HCC1164" s="145"/>
      <c r="HCD1164" s="145"/>
      <c r="HCE1164" s="37"/>
      <c r="HCF1164" s="5"/>
      <c r="HCG1164" s="144"/>
      <c r="HCH1164" s="93"/>
      <c r="HCI1164" s="145"/>
      <c r="HCJ1164" s="145"/>
      <c r="HCK1164" s="145"/>
      <c r="HCL1164" s="145"/>
      <c r="HCM1164" s="145"/>
      <c r="HCN1164" s="37"/>
      <c r="HCO1164" s="5"/>
      <c r="HCP1164" s="144"/>
      <c r="HCQ1164" s="93"/>
      <c r="HCR1164" s="145"/>
      <c r="HCS1164" s="145"/>
      <c r="HCT1164" s="145"/>
      <c r="HCU1164" s="145"/>
      <c r="HCV1164" s="145"/>
      <c r="HCW1164" s="37"/>
      <c r="HCX1164" s="5"/>
      <c r="HCY1164" s="144"/>
      <c r="HCZ1164" s="93"/>
      <c r="HDA1164" s="145"/>
      <c r="HDB1164" s="145"/>
      <c r="HDC1164" s="145"/>
      <c r="HDD1164" s="145"/>
      <c r="HDE1164" s="145"/>
      <c r="HDF1164" s="37"/>
      <c r="HDG1164" s="5"/>
      <c r="HDH1164" s="144"/>
      <c r="HDI1164" s="93"/>
      <c r="HDJ1164" s="145"/>
      <c r="HDK1164" s="145"/>
      <c r="HDL1164" s="145"/>
      <c r="HDM1164" s="145"/>
      <c r="HDN1164" s="145"/>
      <c r="HDO1164" s="37"/>
      <c r="HDP1164" s="5"/>
      <c r="HDQ1164" s="144"/>
      <c r="HDR1164" s="93"/>
      <c r="HDS1164" s="145"/>
      <c r="HDT1164" s="145"/>
      <c r="HDU1164" s="145"/>
      <c r="HDV1164" s="145"/>
      <c r="HDW1164" s="145"/>
      <c r="HDX1164" s="37"/>
      <c r="HDY1164" s="5"/>
      <c r="HDZ1164" s="144"/>
      <c r="HEA1164" s="93"/>
      <c r="HEB1164" s="145"/>
      <c r="HEC1164" s="145"/>
      <c r="HED1164" s="145"/>
      <c r="HEE1164" s="145"/>
      <c r="HEF1164" s="145"/>
      <c r="HEG1164" s="37"/>
      <c r="HEH1164" s="5"/>
      <c r="HEI1164" s="144"/>
      <c r="HEJ1164" s="93"/>
      <c r="HEK1164" s="145"/>
      <c r="HEL1164" s="145"/>
      <c r="HEM1164" s="145"/>
      <c r="HEN1164" s="145"/>
      <c r="HEO1164" s="145"/>
      <c r="HEP1164" s="37"/>
      <c r="HEQ1164" s="5"/>
      <c r="HER1164" s="144"/>
      <c r="HES1164" s="93"/>
      <c r="HET1164" s="145"/>
      <c r="HEU1164" s="145"/>
      <c r="HEV1164" s="145"/>
      <c r="HEW1164" s="145"/>
      <c r="HEX1164" s="145"/>
      <c r="HEY1164" s="37"/>
      <c r="HEZ1164" s="5"/>
      <c r="HFA1164" s="144"/>
      <c r="HFB1164" s="93"/>
      <c r="HFC1164" s="145"/>
      <c r="HFD1164" s="145"/>
      <c r="HFE1164" s="145"/>
      <c r="HFF1164" s="145"/>
      <c r="HFG1164" s="145"/>
      <c r="HFH1164" s="37"/>
      <c r="HFI1164" s="5"/>
      <c r="HFJ1164" s="144"/>
      <c r="HFK1164" s="93"/>
      <c r="HFL1164" s="145"/>
      <c r="HFM1164" s="145"/>
      <c r="HFN1164" s="145"/>
      <c r="HFO1164" s="145"/>
      <c r="HFP1164" s="145"/>
      <c r="HFQ1164" s="37"/>
      <c r="HFR1164" s="5"/>
      <c r="HFS1164" s="144"/>
      <c r="HFT1164" s="93"/>
      <c r="HFU1164" s="145"/>
      <c r="HFV1164" s="145"/>
      <c r="HFW1164" s="145"/>
      <c r="HFX1164" s="145"/>
      <c r="HFY1164" s="145"/>
      <c r="HFZ1164" s="37"/>
      <c r="HGA1164" s="5"/>
      <c r="HGB1164" s="144"/>
      <c r="HGC1164" s="93"/>
      <c r="HGD1164" s="145"/>
      <c r="HGE1164" s="145"/>
      <c r="HGF1164" s="145"/>
      <c r="HGG1164" s="145"/>
      <c r="HGH1164" s="145"/>
      <c r="HGI1164" s="37"/>
      <c r="HGJ1164" s="5"/>
      <c r="HGK1164" s="144"/>
      <c r="HGL1164" s="93"/>
      <c r="HGM1164" s="145"/>
      <c r="HGN1164" s="145"/>
      <c r="HGO1164" s="145"/>
      <c r="HGP1164" s="145"/>
      <c r="HGQ1164" s="145"/>
      <c r="HGR1164" s="37"/>
      <c r="HGS1164" s="5"/>
      <c r="HGT1164" s="144"/>
      <c r="HGU1164" s="93"/>
      <c r="HGV1164" s="145"/>
      <c r="HGW1164" s="145"/>
      <c r="HGX1164" s="145"/>
      <c r="HGY1164" s="145"/>
      <c r="HGZ1164" s="145"/>
      <c r="HHA1164" s="37"/>
      <c r="HHB1164" s="5"/>
      <c r="HHC1164" s="144"/>
      <c r="HHD1164" s="93"/>
      <c r="HHE1164" s="145"/>
      <c r="HHF1164" s="145"/>
      <c r="HHG1164" s="145"/>
      <c r="HHH1164" s="145"/>
      <c r="HHI1164" s="145"/>
      <c r="HHJ1164" s="37"/>
      <c r="HHK1164" s="5"/>
      <c r="HHL1164" s="144"/>
      <c r="HHM1164" s="93"/>
      <c r="HHN1164" s="145"/>
      <c r="HHO1164" s="145"/>
      <c r="HHP1164" s="145"/>
      <c r="HHQ1164" s="145"/>
      <c r="HHR1164" s="145"/>
      <c r="HHS1164" s="37"/>
      <c r="HHT1164" s="5"/>
      <c r="HHU1164" s="144"/>
      <c r="HHV1164" s="93"/>
      <c r="HHW1164" s="145"/>
      <c r="HHX1164" s="145"/>
      <c r="HHY1164" s="145"/>
      <c r="HHZ1164" s="145"/>
      <c r="HIA1164" s="145"/>
      <c r="HIB1164" s="37"/>
      <c r="HIC1164" s="5"/>
      <c r="HID1164" s="144"/>
      <c r="HIE1164" s="93"/>
      <c r="HIF1164" s="145"/>
      <c r="HIG1164" s="145"/>
      <c r="HIH1164" s="145"/>
      <c r="HII1164" s="145"/>
      <c r="HIJ1164" s="145"/>
      <c r="HIK1164" s="37"/>
      <c r="HIL1164" s="5"/>
      <c r="HIM1164" s="144"/>
      <c r="HIN1164" s="93"/>
      <c r="HIO1164" s="145"/>
      <c r="HIP1164" s="145"/>
      <c r="HIQ1164" s="145"/>
      <c r="HIR1164" s="145"/>
      <c r="HIS1164" s="145"/>
      <c r="HIT1164" s="37"/>
      <c r="HIU1164" s="5"/>
      <c r="HIV1164" s="144"/>
      <c r="HIW1164" s="93"/>
      <c r="HIX1164" s="145"/>
      <c r="HIY1164" s="145"/>
      <c r="HIZ1164" s="145"/>
      <c r="HJA1164" s="145"/>
      <c r="HJB1164" s="145"/>
      <c r="HJC1164" s="37"/>
      <c r="HJD1164" s="5"/>
      <c r="HJE1164" s="144"/>
      <c r="HJF1164" s="93"/>
      <c r="HJG1164" s="145"/>
      <c r="HJH1164" s="145"/>
      <c r="HJI1164" s="145"/>
      <c r="HJJ1164" s="145"/>
      <c r="HJK1164" s="145"/>
      <c r="HJL1164" s="37"/>
      <c r="HJM1164" s="5"/>
      <c r="HJN1164" s="144"/>
      <c r="HJO1164" s="93"/>
      <c r="HJP1164" s="145"/>
      <c r="HJQ1164" s="145"/>
      <c r="HJR1164" s="145"/>
      <c r="HJS1164" s="145"/>
      <c r="HJT1164" s="145"/>
      <c r="HJU1164" s="37"/>
      <c r="HJV1164" s="5"/>
      <c r="HJW1164" s="144"/>
      <c r="HJX1164" s="93"/>
      <c r="HJY1164" s="145"/>
      <c r="HJZ1164" s="145"/>
      <c r="HKA1164" s="145"/>
      <c r="HKB1164" s="145"/>
      <c r="HKC1164" s="145"/>
      <c r="HKD1164" s="37"/>
      <c r="HKE1164" s="5"/>
      <c r="HKF1164" s="144"/>
      <c r="HKG1164" s="93"/>
      <c r="HKH1164" s="145"/>
      <c r="HKI1164" s="145"/>
      <c r="HKJ1164" s="145"/>
      <c r="HKK1164" s="145"/>
      <c r="HKL1164" s="145"/>
      <c r="HKM1164" s="37"/>
      <c r="HKN1164" s="5"/>
      <c r="HKO1164" s="144"/>
      <c r="HKP1164" s="93"/>
      <c r="HKQ1164" s="145"/>
      <c r="HKR1164" s="145"/>
      <c r="HKS1164" s="145"/>
      <c r="HKT1164" s="145"/>
      <c r="HKU1164" s="145"/>
      <c r="HKV1164" s="37"/>
      <c r="HKW1164" s="5"/>
      <c r="HKX1164" s="144"/>
      <c r="HKY1164" s="93"/>
      <c r="HKZ1164" s="145"/>
      <c r="HLA1164" s="145"/>
      <c r="HLB1164" s="145"/>
      <c r="HLC1164" s="145"/>
      <c r="HLD1164" s="145"/>
      <c r="HLE1164" s="37"/>
      <c r="HLF1164" s="5"/>
      <c r="HLG1164" s="144"/>
      <c r="HLH1164" s="93"/>
      <c r="HLI1164" s="145"/>
      <c r="HLJ1164" s="145"/>
      <c r="HLK1164" s="145"/>
      <c r="HLL1164" s="145"/>
      <c r="HLM1164" s="145"/>
      <c r="HLN1164" s="37"/>
      <c r="HLO1164" s="5"/>
      <c r="HLP1164" s="144"/>
      <c r="HLQ1164" s="93"/>
      <c r="HLR1164" s="145"/>
      <c r="HLS1164" s="145"/>
      <c r="HLT1164" s="145"/>
      <c r="HLU1164" s="145"/>
      <c r="HLV1164" s="145"/>
      <c r="HLW1164" s="37"/>
      <c r="HLX1164" s="5"/>
      <c r="HLY1164" s="144"/>
      <c r="HLZ1164" s="93"/>
      <c r="HMA1164" s="145"/>
      <c r="HMB1164" s="145"/>
      <c r="HMC1164" s="145"/>
      <c r="HMD1164" s="145"/>
      <c r="HME1164" s="145"/>
      <c r="HMF1164" s="37"/>
      <c r="HMG1164" s="5"/>
      <c r="HMH1164" s="144"/>
      <c r="HMI1164" s="93"/>
      <c r="HMJ1164" s="145"/>
      <c r="HMK1164" s="145"/>
      <c r="HML1164" s="145"/>
      <c r="HMM1164" s="145"/>
      <c r="HMN1164" s="145"/>
      <c r="HMO1164" s="37"/>
      <c r="HMP1164" s="5"/>
      <c r="HMQ1164" s="144"/>
      <c r="HMR1164" s="93"/>
      <c r="HMS1164" s="145"/>
      <c r="HMT1164" s="145"/>
      <c r="HMU1164" s="145"/>
      <c r="HMV1164" s="145"/>
      <c r="HMW1164" s="145"/>
      <c r="HMX1164" s="37"/>
      <c r="HMY1164" s="5"/>
      <c r="HMZ1164" s="144"/>
      <c r="HNA1164" s="93"/>
      <c r="HNB1164" s="145"/>
      <c r="HNC1164" s="145"/>
      <c r="HND1164" s="145"/>
      <c r="HNE1164" s="145"/>
      <c r="HNF1164" s="145"/>
      <c r="HNG1164" s="37"/>
      <c r="HNH1164" s="5"/>
      <c r="HNI1164" s="144"/>
      <c r="HNJ1164" s="93"/>
      <c r="HNK1164" s="145"/>
      <c r="HNL1164" s="145"/>
      <c r="HNM1164" s="145"/>
      <c r="HNN1164" s="145"/>
      <c r="HNO1164" s="145"/>
      <c r="HNP1164" s="37"/>
      <c r="HNQ1164" s="5"/>
      <c r="HNR1164" s="144"/>
      <c r="HNS1164" s="93"/>
      <c r="HNT1164" s="145"/>
      <c r="HNU1164" s="145"/>
      <c r="HNV1164" s="145"/>
      <c r="HNW1164" s="145"/>
      <c r="HNX1164" s="145"/>
      <c r="HNY1164" s="37"/>
      <c r="HNZ1164" s="5"/>
      <c r="HOA1164" s="144"/>
      <c r="HOB1164" s="93"/>
      <c r="HOC1164" s="145"/>
      <c r="HOD1164" s="145"/>
      <c r="HOE1164" s="145"/>
      <c r="HOF1164" s="145"/>
      <c r="HOG1164" s="145"/>
      <c r="HOH1164" s="37"/>
      <c r="HOI1164" s="5"/>
      <c r="HOJ1164" s="144"/>
      <c r="HOK1164" s="93"/>
      <c r="HOL1164" s="145"/>
      <c r="HOM1164" s="145"/>
      <c r="HON1164" s="145"/>
      <c r="HOO1164" s="145"/>
      <c r="HOP1164" s="145"/>
      <c r="HOQ1164" s="37"/>
      <c r="HOR1164" s="5"/>
      <c r="HOS1164" s="144"/>
      <c r="HOT1164" s="93"/>
      <c r="HOU1164" s="145"/>
      <c r="HOV1164" s="145"/>
      <c r="HOW1164" s="145"/>
      <c r="HOX1164" s="145"/>
      <c r="HOY1164" s="145"/>
      <c r="HOZ1164" s="37"/>
      <c r="HPA1164" s="5"/>
      <c r="HPB1164" s="144"/>
      <c r="HPC1164" s="93"/>
      <c r="HPD1164" s="145"/>
      <c r="HPE1164" s="145"/>
      <c r="HPF1164" s="145"/>
      <c r="HPG1164" s="145"/>
      <c r="HPH1164" s="145"/>
      <c r="HPI1164" s="37"/>
      <c r="HPJ1164" s="5"/>
      <c r="HPK1164" s="144"/>
      <c r="HPL1164" s="93"/>
      <c r="HPM1164" s="145"/>
      <c r="HPN1164" s="145"/>
      <c r="HPO1164" s="145"/>
      <c r="HPP1164" s="145"/>
      <c r="HPQ1164" s="145"/>
      <c r="HPR1164" s="37"/>
      <c r="HPS1164" s="5"/>
      <c r="HPT1164" s="144"/>
      <c r="HPU1164" s="93"/>
      <c r="HPV1164" s="145"/>
      <c r="HPW1164" s="145"/>
      <c r="HPX1164" s="145"/>
      <c r="HPY1164" s="145"/>
      <c r="HPZ1164" s="145"/>
      <c r="HQA1164" s="37"/>
      <c r="HQB1164" s="5"/>
      <c r="HQC1164" s="144"/>
      <c r="HQD1164" s="93"/>
      <c r="HQE1164" s="145"/>
      <c r="HQF1164" s="145"/>
      <c r="HQG1164" s="145"/>
      <c r="HQH1164" s="145"/>
      <c r="HQI1164" s="145"/>
      <c r="HQJ1164" s="37"/>
      <c r="HQK1164" s="5"/>
      <c r="HQL1164" s="144"/>
      <c r="HQM1164" s="93"/>
      <c r="HQN1164" s="145"/>
      <c r="HQO1164" s="145"/>
      <c r="HQP1164" s="145"/>
      <c r="HQQ1164" s="145"/>
      <c r="HQR1164" s="145"/>
      <c r="HQS1164" s="37"/>
      <c r="HQT1164" s="5"/>
      <c r="HQU1164" s="144"/>
      <c r="HQV1164" s="93"/>
      <c r="HQW1164" s="145"/>
      <c r="HQX1164" s="145"/>
      <c r="HQY1164" s="145"/>
      <c r="HQZ1164" s="145"/>
      <c r="HRA1164" s="145"/>
      <c r="HRB1164" s="37"/>
      <c r="HRC1164" s="5"/>
      <c r="HRD1164" s="144"/>
      <c r="HRE1164" s="93"/>
      <c r="HRF1164" s="145"/>
      <c r="HRG1164" s="145"/>
      <c r="HRH1164" s="145"/>
      <c r="HRI1164" s="145"/>
      <c r="HRJ1164" s="145"/>
      <c r="HRK1164" s="37"/>
      <c r="HRL1164" s="5"/>
      <c r="HRM1164" s="144"/>
      <c r="HRN1164" s="93"/>
      <c r="HRO1164" s="145"/>
      <c r="HRP1164" s="145"/>
      <c r="HRQ1164" s="145"/>
      <c r="HRR1164" s="145"/>
      <c r="HRS1164" s="145"/>
      <c r="HRT1164" s="37"/>
      <c r="HRU1164" s="5"/>
      <c r="HRV1164" s="144"/>
      <c r="HRW1164" s="93"/>
      <c r="HRX1164" s="145"/>
      <c r="HRY1164" s="145"/>
      <c r="HRZ1164" s="145"/>
      <c r="HSA1164" s="145"/>
      <c r="HSB1164" s="145"/>
      <c r="HSC1164" s="37"/>
      <c r="HSD1164" s="5"/>
      <c r="HSE1164" s="144"/>
      <c r="HSF1164" s="93"/>
      <c r="HSG1164" s="145"/>
      <c r="HSH1164" s="145"/>
      <c r="HSI1164" s="145"/>
      <c r="HSJ1164" s="145"/>
      <c r="HSK1164" s="145"/>
      <c r="HSL1164" s="37"/>
      <c r="HSM1164" s="5"/>
      <c r="HSN1164" s="144"/>
      <c r="HSO1164" s="93"/>
      <c r="HSP1164" s="145"/>
      <c r="HSQ1164" s="145"/>
      <c r="HSR1164" s="145"/>
      <c r="HSS1164" s="145"/>
      <c r="HST1164" s="145"/>
      <c r="HSU1164" s="37"/>
      <c r="HSV1164" s="5"/>
      <c r="HSW1164" s="144"/>
      <c r="HSX1164" s="93"/>
      <c r="HSY1164" s="145"/>
      <c r="HSZ1164" s="145"/>
      <c r="HTA1164" s="145"/>
      <c r="HTB1164" s="145"/>
      <c r="HTC1164" s="145"/>
      <c r="HTD1164" s="37"/>
      <c r="HTE1164" s="5"/>
      <c r="HTF1164" s="144"/>
      <c r="HTG1164" s="93"/>
      <c r="HTH1164" s="145"/>
      <c r="HTI1164" s="145"/>
      <c r="HTJ1164" s="145"/>
      <c r="HTK1164" s="145"/>
      <c r="HTL1164" s="145"/>
      <c r="HTM1164" s="37"/>
      <c r="HTN1164" s="5"/>
      <c r="HTO1164" s="144"/>
      <c r="HTP1164" s="93"/>
      <c r="HTQ1164" s="145"/>
      <c r="HTR1164" s="145"/>
      <c r="HTS1164" s="145"/>
      <c r="HTT1164" s="145"/>
      <c r="HTU1164" s="145"/>
      <c r="HTV1164" s="37"/>
      <c r="HTW1164" s="5"/>
      <c r="HTX1164" s="144"/>
      <c r="HTY1164" s="93"/>
      <c r="HTZ1164" s="145"/>
      <c r="HUA1164" s="145"/>
      <c r="HUB1164" s="145"/>
      <c r="HUC1164" s="145"/>
      <c r="HUD1164" s="145"/>
      <c r="HUE1164" s="37"/>
      <c r="HUF1164" s="5"/>
      <c r="HUG1164" s="144"/>
      <c r="HUH1164" s="93"/>
      <c r="HUI1164" s="145"/>
      <c r="HUJ1164" s="145"/>
      <c r="HUK1164" s="145"/>
      <c r="HUL1164" s="145"/>
      <c r="HUM1164" s="145"/>
      <c r="HUN1164" s="37"/>
      <c r="HUO1164" s="5"/>
      <c r="HUP1164" s="144"/>
      <c r="HUQ1164" s="93"/>
      <c r="HUR1164" s="145"/>
      <c r="HUS1164" s="145"/>
      <c r="HUT1164" s="145"/>
      <c r="HUU1164" s="145"/>
      <c r="HUV1164" s="145"/>
      <c r="HUW1164" s="37"/>
      <c r="HUX1164" s="5"/>
      <c r="HUY1164" s="144"/>
      <c r="HUZ1164" s="93"/>
      <c r="HVA1164" s="145"/>
      <c r="HVB1164" s="145"/>
      <c r="HVC1164" s="145"/>
      <c r="HVD1164" s="145"/>
      <c r="HVE1164" s="145"/>
      <c r="HVF1164" s="37"/>
      <c r="HVG1164" s="5"/>
      <c r="HVH1164" s="144"/>
      <c r="HVI1164" s="93"/>
      <c r="HVJ1164" s="145"/>
      <c r="HVK1164" s="145"/>
      <c r="HVL1164" s="145"/>
      <c r="HVM1164" s="145"/>
      <c r="HVN1164" s="145"/>
      <c r="HVO1164" s="37"/>
      <c r="HVP1164" s="5"/>
      <c r="HVQ1164" s="144"/>
      <c r="HVR1164" s="93"/>
      <c r="HVS1164" s="145"/>
      <c r="HVT1164" s="145"/>
      <c r="HVU1164" s="145"/>
      <c r="HVV1164" s="145"/>
      <c r="HVW1164" s="145"/>
      <c r="HVX1164" s="37"/>
      <c r="HVY1164" s="5"/>
      <c r="HVZ1164" s="144"/>
      <c r="HWA1164" s="93"/>
      <c r="HWB1164" s="145"/>
      <c r="HWC1164" s="145"/>
      <c r="HWD1164" s="145"/>
      <c r="HWE1164" s="145"/>
      <c r="HWF1164" s="145"/>
      <c r="HWG1164" s="37"/>
      <c r="HWH1164" s="5"/>
      <c r="HWI1164" s="144"/>
      <c r="HWJ1164" s="93"/>
      <c r="HWK1164" s="145"/>
      <c r="HWL1164" s="145"/>
      <c r="HWM1164" s="145"/>
      <c r="HWN1164" s="145"/>
      <c r="HWO1164" s="145"/>
      <c r="HWP1164" s="37"/>
      <c r="HWQ1164" s="5"/>
      <c r="HWR1164" s="144"/>
      <c r="HWS1164" s="93"/>
      <c r="HWT1164" s="145"/>
      <c r="HWU1164" s="145"/>
      <c r="HWV1164" s="145"/>
      <c r="HWW1164" s="145"/>
      <c r="HWX1164" s="145"/>
      <c r="HWY1164" s="37"/>
      <c r="HWZ1164" s="5"/>
      <c r="HXA1164" s="144"/>
      <c r="HXB1164" s="93"/>
      <c r="HXC1164" s="145"/>
      <c r="HXD1164" s="145"/>
      <c r="HXE1164" s="145"/>
      <c r="HXF1164" s="145"/>
      <c r="HXG1164" s="145"/>
      <c r="HXH1164" s="37"/>
      <c r="HXI1164" s="5"/>
      <c r="HXJ1164" s="144"/>
      <c r="HXK1164" s="93"/>
      <c r="HXL1164" s="145"/>
      <c r="HXM1164" s="145"/>
      <c r="HXN1164" s="145"/>
      <c r="HXO1164" s="145"/>
      <c r="HXP1164" s="145"/>
      <c r="HXQ1164" s="37"/>
      <c r="HXR1164" s="5"/>
      <c r="HXS1164" s="144"/>
      <c r="HXT1164" s="93"/>
      <c r="HXU1164" s="145"/>
      <c r="HXV1164" s="145"/>
      <c r="HXW1164" s="145"/>
      <c r="HXX1164" s="145"/>
      <c r="HXY1164" s="145"/>
      <c r="HXZ1164" s="37"/>
      <c r="HYA1164" s="5"/>
      <c r="HYB1164" s="144"/>
      <c r="HYC1164" s="93"/>
      <c r="HYD1164" s="145"/>
      <c r="HYE1164" s="145"/>
      <c r="HYF1164" s="145"/>
      <c r="HYG1164" s="145"/>
      <c r="HYH1164" s="145"/>
      <c r="HYI1164" s="37"/>
      <c r="HYJ1164" s="5"/>
      <c r="HYK1164" s="144"/>
      <c r="HYL1164" s="93"/>
      <c r="HYM1164" s="145"/>
      <c r="HYN1164" s="145"/>
      <c r="HYO1164" s="145"/>
      <c r="HYP1164" s="145"/>
      <c r="HYQ1164" s="145"/>
      <c r="HYR1164" s="37"/>
      <c r="HYS1164" s="5"/>
      <c r="HYT1164" s="144"/>
      <c r="HYU1164" s="93"/>
      <c r="HYV1164" s="145"/>
      <c r="HYW1164" s="145"/>
      <c r="HYX1164" s="145"/>
      <c r="HYY1164" s="145"/>
      <c r="HYZ1164" s="145"/>
      <c r="HZA1164" s="37"/>
      <c r="HZB1164" s="5"/>
      <c r="HZC1164" s="144"/>
      <c r="HZD1164" s="93"/>
      <c r="HZE1164" s="145"/>
      <c r="HZF1164" s="145"/>
      <c r="HZG1164" s="145"/>
      <c r="HZH1164" s="145"/>
      <c r="HZI1164" s="145"/>
      <c r="HZJ1164" s="37"/>
      <c r="HZK1164" s="5"/>
      <c r="HZL1164" s="144"/>
      <c r="HZM1164" s="93"/>
      <c r="HZN1164" s="145"/>
      <c r="HZO1164" s="145"/>
      <c r="HZP1164" s="145"/>
      <c r="HZQ1164" s="145"/>
      <c r="HZR1164" s="145"/>
      <c r="HZS1164" s="37"/>
      <c r="HZT1164" s="5"/>
      <c r="HZU1164" s="144"/>
      <c r="HZV1164" s="93"/>
      <c r="HZW1164" s="145"/>
      <c r="HZX1164" s="145"/>
      <c r="HZY1164" s="145"/>
      <c r="HZZ1164" s="145"/>
      <c r="IAA1164" s="145"/>
      <c r="IAB1164" s="37"/>
      <c r="IAC1164" s="5"/>
      <c r="IAD1164" s="144"/>
      <c r="IAE1164" s="93"/>
      <c r="IAF1164" s="145"/>
      <c r="IAG1164" s="145"/>
      <c r="IAH1164" s="145"/>
      <c r="IAI1164" s="145"/>
      <c r="IAJ1164" s="145"/>
      <c r="IAK1164" s="37"/>
      <c r="IAL1164" s="5"/>
      <c r="IAM1164" s="144"/>
      <c r="IAN1164" s="93"/>
      <c r="IAO1164" s="145"/>
      <c r="IAP1164" s="145"/>
      <c r="IAQ1164" s="145"/>
      <c r="IAR1164" s="145"/>
      <c r="IAS1164" s="145"/>
      <c r="IAT1164" s="37"/>
      <c r="IAU1164" s="5"/>
      <c r="IAV1164" s="144"/>
      <c r="IAW1164" s="93"/>
      <c r="IAX1164" s="145"/>
      <c r="IAY1164" s="145"/>
      <c r="IAZ1164" s="145"/>
      <c r="IBA1164" s="145"/>
      <c r="IBB1164" s="145"/>
      <c r="IBC1164" s="37"/>
      <c r="IBD1164" s="5"/>
      <c r="IBE1164" s="144"/>
      <c r="IBF1164" s="93"/>
      <c r="IBG1164" s="145"/>
      <c r="IBH1164" s="145"/>
      <c r="IBI1164" s="145"/>
      <c r="IBJ1164" s="145"/>
      <c r="IBK1164" s="145"/>
      <c r="IBL1164" s="37"/>
      <c r="IBM1164" s="5"/>
      <c r="IBN1164" s="144"/>
      <c r="IBO1164" s="93"/>
      <c r="IBP1164" s="145"/>
      <c r="IBQ1164" s="145"/>
      <c r="IBR1164" s="145"/>
      <c r="IBS1164" s="145"/>
      <c r="IBT1164" s="145"/>
      <c r="IBU1164" s="37"/>
      <c r="IBV1164" s="5"/>
      <c r="IBW1164" s="144"/>
      <c r="IBX1164" s="93"/>
      <c r="IBY1164" s="145"/>
      <c r="IBZ1164" s="145"/>
      <c r="ICA1164" s="145"/>
      <c r="ICB1164" s="145"/>
      <c r="ICC1164" s="145"/>
      <c r="ICD1164" s="37"/>
      <c r="ICE1164" s="5"/>
      <c r="ICF1164" s="144"/>
      <c r="ICG1164" s="93"/>
      <c r="ICH1164" s="145"/>
      <c r="ICI1164" s="145"/>
      <c r="ICJ1164" s="145"/>
      <c r="ICK1164" s="145"/>
      <c r="ICL1164" s="145"/>
      <c r="ICM1164" s="37"/>
      <c r="ICN1164" s="5"/>
      <c r="ICO1164" s="144"/>
      <c r="ICP1164" s="93"/>
      <c r="ICQ1164" s="145"/>
      <c r="ICR1164" s="145"/>
      <c r="ICS1164" s="145"/>
      <c r="ICT1164" s="145"/>
      <c r="ICU1164" s="145"/>
      <c r="ICV1164" s="37"/>
      <c r="ICW1164" s="5"/>
      <c r="ICX1164" s="144"/>
      <c r="ICY1164" s="93"/>
      <c r="ICZ1164" s="145"/>
      <c r="IDA1164" s="145"/>
      <c r="IDB1164" s="145"/>
      <c r="IDC1164" s="145"/>
      <c r="IDD1164" s="145"/>
      <c r="IDE1164" s="37"/>
      <c r="IDF1164" s="5"/>
      <c r="IDG1164" s="144"/>
      <c r="IDH1164" s="93"/>
      <c r="IDI1164" s="145"/>
      <c r="IDJ1164" s="145"/>
      <c r="IDK1164" s="145"/>
      <c r="IDL1164" s="145"/>
      <c r="IDM1164" s="145"/>
      <c r="IDN1164" s="37"/>
      <c r="IDO1164" s="5"/>
      <c r="IDP1164" s="144"/>
      <c r="IDQ1164" s="93"/>
      <c r="IDR1164" s="145"/>
      <c r="IDS1164" s="145"/>
      <c r="IDT1164" s="145"/>
      <c r="IDU1164" s="145"/>
      <c r="IDV1164" s="145"/>
      <c r="IDW1164" s="37"/>
      <c r="IDX1164" s="5"/>
      <c r="IDY1164" s="144"/>
      <c r="IDZ1164" s="93"/>
      <c r="IEA1164" s="145"/>
      <c r="IEB1164" s="145"/>
      <c r="IEC1164" s="145"/>
      <c r="IED1164" s="145"/>
      <c r="IEE1164" s="145"/>
      <c r="IEF1164" s="37"/>
      <c r="IEG1164" s="5"/>
      <c r="IEH1164" s="144"/>
      <c r="IEI1164" s="93"/>
      <c r="IEJ1164" s="145"/>
      <c r="IEK1164" s="145"/>
      <c r="IEL1164" s="145"/>
      <c r="IEM1164" s="145"/>
      <c r="IEN1164" s="145"/>
      <c r="IEO1164" s="37"/>
      <c r="IEP1164" s="5"/>
      <c r="IEQ1164" s="144"/>
      <c r="IER1164" s="93"/>
      <c r="IES1164" s="145"/>
      <c r="IET1164" s="145"/>
      <c r="IEU1164" s="145"/>
      <c r="IEV1164" s="145"/>
      <c r="IEW1164" s="145"/>
      <c r="IEX1164" s="37"/>
      <c r="IEY1164" s="5"/>
      <c r="IEZ1164" s="144"/>
      <c r="IFA1164" s="93"/>
      <c r="IFB1164" s="145"/>
      <c r="IFC1164" s="145"/>
      <c r="IFD1164" s="145"/>
      <c r="IFE1164" s="145"/>
      <c r="IFF1164" s="145"/>
      <c r="IFG1164" s="37"/>
      <c r="IFH1164" s="5"/>
      <c r="IFI1164" s="144"/>
      <c r="IFJ1164" s="93"/>
      <c r="IFK1164" s="145"/>
      <c r="IFL1164" s="145"/>
      <c r="IFM1164" s="145"/>
      <c r="IFN1164" s="145"/>
      <c r="IFO1164" s="145"/>
      <c r="IFP1164" s="37"/>
      <c r="IFQ1164" s="5"/>
      <c r="IFR1164" s="144"/>
      <c r="IFS1164" s="93"/>
      <c r="IFT1164" s="145"/>
      <c r="IFU1164" s="145"/>
      <c r="IFV1164" s="145"/>
      <c r="IFW1164" s="145"/>
      <c r="IFX1164" s="145"/>
      <c r="IFY1164" s="37"/>
      <c r="IFZ1164" s="5"/>
      <c r="IGA1164" s="144"/>
      <c r="IGB1164" s="93"/>
      <c r="IGC1164" s="145"/>
      <c r="IGD1164" s="145"/>
      <c r="IGE1164" s="145"/>
      <c r="IGF1164" s="145"/>
      <c r="IGG1164" s="145"/>
      <c r="IGH1164" s="37"/>
      <c r="IGI1164" s="5"/>
      <c r="IGJ1164" s="144"/>
      <c r="IGK1164" s="93"/>
      <c r="IGL1164" s="145"/>
      <c r="IGM1164" s="145"/>
      <c r="IGN1164" s="145"/>
      <c r="IGO1164" s="145"/>
      <c r="IGP1164" s="145"/>
      <c r="IGQ1164" s="37"/>
      <c r="IGR1164" s="5"/>
      <c r="IGS1164" s="144"/>
      <c r="IGT1164" s="93"/>
      <c r="IGU1164" s="145"/>
      <c r="IGV1164" s="145"/>
      <c r="IGW1164" s="145"/>
      <c r="IGX1164" s="145"/>
      <c r="IGY1164" s="145"/>
      <c r="IGZ1164" s="37"/>
      <c r="IHA1164" s="5"/>
      <c r="IHB1164" s="144"/>
      <c r="IHC1164" s="93"/>
      <c r="IHD1164" s="145"/>
      <c r="IHE1164" s="145"/>
      <c r="IHF1164" s="145"/>
      <c r="IHG1164" s="145"/>
      <c r="IHH1164" s="145"/>
      <c r="IHI1164" s="37"/>
      <c r="IHJ1164" s="5"/>
      <c r="IHK1164" s="144"/>
      <c r="IHL1164" s="93"/>
      <c r="IHM1164" s="145"/>
      <c r="IHN1164" s="145"/>
      <c r="IHO1164" s="145"/>
      <c r="IHP1164" s="145"/>
      <c r="IHQ1164" s="145"/>
      <c r="IHR1164" s="37"/>
      <c r="IHS1164" s="5"/>
      <c r="IHT1164" s="144"/>
      <c r="IHU1164" s="93"/>
      <c r="IHV1164" s="145"/>
      <c r="IHW1164" s="145"/>
      <c r="IHX1164" s="145"/>
      <c r="IHY1164" s="145"/>
      <c r="IHZ1164" s="145"/>
      <c r="IIA1164" s="37"/>
      <c r="IIB1164" s="5"/>
      <c r="IIC1164" s="144"/>
      <c r="IID1164" s="93"/>
      <c r="IIE1164" s="145"/>
      <c r="IIF1164" s="145"/>
      <c r="IIG1164" s="145"/>
      <c r="IIH1164" s="145"/>
      <c r="III1164" s="145"/>
      <c r="IIJ1164" s="37"/>
      <c r="IIK1164" s="5"/>
      <c r="IIL1164" s="144"/>
      <c r="IIM1164" s="93"/>
      <c r="IIN1164" s="145"/>
      <c r="IIO1164" s="145"/>
      <c r="IIP1164" s="145"/>
      <c r="IIQ1164" s="145"/>
      <c r="IIR1164" s="145"/>
      <c r="IIS1164" s="37"/>
      <c r="IIT1164" s="5"/>
      <c r="IIU1164" s="144"/>
      <c r="IIV1164" s="93"/>
      <c r="IIW1164" s="145"/>
      <c r="IIX1164" s="145"/>
      <c r="IIY1164" s="145"/>
      <c r="IIZ1164" s="145"/>
      <c r="IJA1164" s="145"/>
      <c r="IJB1164" s="37"/>
      <c r="IJC1164" s="5"/>
      <c r="IJD1164" s="144"/>
      <c r="IJE1164" s="93"/>
      <c r="IJF1164" s="145"/>
      <c r="IJG1164" s="145"/>
      <c r="IJH1164" s="145"/>
      <c r="IJI1164" s="145"/>
      <c r="IJJ1164" s="145"/>
      <c r="IJK1164" s="37"/>
      <c r="IJL1164" s="5"/>
      <c r="IJM1164" s="144"/>
      <c r="IJN1164" s="93"/>
      <c r="IJO1164" s="145"/>
      <c r="IJP1164" s="145"/>
      <c r="IJQ1164" s="145"/>
      <c r="IJR1164" s="145"/>
      <c r="IJS1164" s="145"/>
      <c r="IJT1164" s="37"/>
      <c r="IJU1164" s="5"/>
      <c r="IJV1164" s="144"/>
      <c r="IJW1164" s="93"/>
      <c r="IJX1164" s="145"/>
      <c r="IJY1164" s="145"/>
      <c r="IJZ1164" s="145"/>
      <c r="IKA1164" s="145"/>
      <c r="IKB1164" s="145"/>
      <c r="IKC1164" s="37"/>
      <c r="IKD1164" s="5"/>
      <c r="IKE1164" s="144"/>
      <c r="IKF1164" s="93"/>
      <c r="IKG1164" s="145"/>
      <c r="IKH1164" s="145"/>
      <c r="IKI1164" s="145"/>
      <c r="IKJ1164" s="145"/>
      <c r="IKK1164" s="145"/>
      <c r="IKL1164" s="37"/>
      <c r="IKM1164" s="5"/>
      <c r="IKN1164" s="144"/>
      <c r="IKO1164" s="93"/>
      <c r="IKP1164" s="145"/>
      <c r="IKQ1164" s="145"/>
      <c r="IKR1164" s="145"/>
      <c r="IKS1164" s="145"/>
      <c r="IKT1164" s="145"/>
      <c r="IKU1164" s="37"/>
      <c r="IKV1164" s="5"/>
      <c r="IKW1164" s="144"/>
      <c r="IKX1164" s="93"/>
      <c r="IKY1164" s="145"/>
      <c r="IKZ1164" s="145"/>
      <c r="ILA1164" s="145"/>
      <c r="ILB1164" s="145"/>
      <c r="ILC1164" s="145"/>
      <c r="ILD1164" s="37"/>
      <c r="ILE1164" s="5"/>
      <c r="ILF1164" s="144"/>
      <c r="ILG1164" s="93"/>
      <c r="ILH1164" s="145"/>
      <c r="ILI1164" s="145"/>
      <c r="ILJ1164" s="145"/>
      <c r="ILK1164" s="145"/>
      <c r="ILL1164" s="145"/>
      <c r="ILM1164" s="37"/>
      <c r="ILN1164" s="5"/>
      <c r="ILO1164" s="144"/>
      <c r="ILP1164" s="93"/>
      <c r="ILQ1164" s="145"/>
      <c r="ILR1164" s="145"/>
      <c r="ILS1164" s="145"/>
      <c r="ILT1164" s="145"/>
      <c r="ILU1164" s="145"/>
      <c r="ILV1164" s="37"/>
      <c r="ILW1164" s="5"/>
      <c r="ILX1164" s="144"/>
      <c r="ILY1164" s="93"/>
      <c r="ILZ1164" s="145"/>
      <c r="IMA1164" s="145"/>
      <c r="IMB1164" s="145"/>
      <c r="IMC1164" s="145"/>
      <c r="IMD1164" s="145"/>
      <c r="IME1164" s="37"/>
      <c r="IMF1164" s="5"/>
      <c r="IMG1164" s="144"/>
      <c r="IMH1164" s="93"/>
      <c r="IMI1164" s="145"/>
      <c r="IMJ1164" s="145"/>
      <c r="IMK1164" s="145"/>
      <c r="IML1164" s="145"/>
      <c r="IMM1164" s="145"/>
      <c r="IMN1164" s="37"/>
      <c r="IMO1164" s="5"/>
      <c r="IMP1164" s="144"/>
      <c r="IMQ1164" s="93"/>
      <c r="IMR1164" s="145"/>
      <c r="IMS1164" s="145"/>
      <c r="IMT1164" s="145"/>
      <c r="IMU1164" s="145"/>
      <c r="IMV1164" s="145"/>
      <c r="IMW1164" s="37"/>
      <c r="IMX1164" s="5"/>
      <c r="IMY1164" s="144"/>
      <c r="IMZ1164" s="93"/>
      <c r="INA1164" s="145"/>
      <c r="INB1164" s="145"/>
      <c r="INC1164" s="145"/>
      <c r="IND1164" s="145"/>
      <c r="INE1164" s="145"/>
      <c r="INF1164" s="37"/>
      <c r="ING1164" s="5"/>
      <c r="INH1164" s="144"/>
      <c r="INI1164" s="93"/>
      <c r="INJ1164" s="145"/>
      <c r="INK1164" s="145"/>
      <c r="INL1164" s="145"/>
      <c r="INM1164" s="145"/>
      <c r="INN1164" s="145"/>
      <c r="INO1164" s="37"/>
      <c r="INP1164" s="5"/>
      <c r="INQ1164" s="144"/>
      <c r="INR1164" s="93"/>
      <c r="INS1164" s="145"/>
      <c r="INT1164" s="145"/>
      <c r="INU1164" s="145"/>
      <c r="INV1164" s="145"/>
      <c r="INW1164" s="145"/>
      <c r="INX1164" s="37"/>
      <c r="INY1164" s="5"/>
      <c r="INZ1164" s="144"/>
      <c r="IOA1164" s="93"/>
      <c r="IOB1164" s="145"/>
      <c r="IOC1164" s="145"/>
      <c r="IOD1164" s="145"/>
      <c r="IOE1164" s="145"/>
      <c r="IOF1164" s="145"/>
      <c r="IOG1164" s="37"/>
      <c r="IOH1164" s="5"/>
      <c r="IOI1164" s="144"/>
      <c r="IOJ1164" s="93"/>
      <c r="IOK1164" s="145"/>
      <c r="IOL1164" s="145"/>
      <c r="IOM1164" s="145"/>
      <c r="ION1164" s="145"/>
      <c r="IOO1164" s="145"/>
      <c r="IOP1164" s="37"/>
      <c r="IOQ1164" s="5"/>
      <c r="IOR1164" s="144"/>
      <c r="IOS1164" s="93"/>
      <c r="IOT1164" s="145"/>
      <c r="IOU1164" s="145"/>
      <c r="IOV1164" s="145"/>
      <c r="IOW1164" s="145"/>
      <c r="IOX1164" s="145"/>
      <c r="IOY1164" s="37"/>
      <c r="IOZ1164" s="5"/>
      <c r="IPA1164" s="144"/>
      <c r="IPB1164" s="93"/>
      <c r="IPC1164" s="145"/>
      <c r="IPD1164" s="145"/>
      <c r="IPE1164" s="145"/>
      <c r="IPF1164" s="145"/>
      <c r="IPG1164" s="145"/>
      <c r="IPH1164" s="37"/>
      <c r="IPI1164" s="5"/>
      <c r="IPJ1164" s="144"/>
      <c r="IPK1164" s="93"/>
      <c r="IPL1164" s="145"/>
      <c r="IPM1164" s="145"/>
      <c r="IPN1164" s="145"/>
      <c r="IPO1164" s="145"/>
      <c r="IPP1164" s="145"/>
      <c r="IPQ1164" s="37"/>
      <c r="IPR1164" s="5"/>
      <c r="IPS1164" s="144"/>
      <c r="IPT1164" s="93"/>
      <c r="IPU1164" s="145"/>
      <c r="IPV1164" s="145"/>
      <c r="IPW1164" s="145"/>
      <c r="IPX1164" s="145"/>
      <c r="IPY1164" s="145"/>
      <c r="IPZ1164" s="37"/>
      <c r="IQA1164" s="5"/>
      <c r="IQB1164" s="144"/>
      <c r="IQC1164" s="93"/>
      <c r="IQD1164" s="145"/>
      <c r="IQE1164" s="145"/>
      <c r="IQF1164" s="145"/>
      <c r="IQG1164" s="145"/>
      <c r="IQH1164" s="145"/>
      <c r="IQI1164" s="37"/>
      <c r="IQJ1164" s="5"/>
      <c r="IQK1164" s="144"/>
      <c r="IQL1164" s="93"/>
      <c r="IQM1164" s="145"/>
      <c r="IQN1164" s="145"/>
      <c r="IQO1164" s="145"/>
      <c r="IQP1164" s="145"/>
      <c r="IQQ1164" s="145"/>
      <c r="IQR1164" s="37"/>
      <c r="IQS1164" s="5"/>
      <c r="IQT1164" s="144"/>
      <c r="IQU1164" s="93"/>
      <c r="IQV1164" s="145"/>
      <c r="IQW1164" s="145"/>
      <c r="IQX1164" s="145"/>
      <c r="IQY1164" s="145"/>
      <c r="IQZ1164" s="145"/>
      <c r="IRA1164" s="37"/>
      <c r="IRB1164" s="5"/>
      <c r="IRC1164" s="144"/>
      <c r="IRD1164" s="93"/>
      <c r="IRE1164" s="145"/>
      <c r="IRF1164" s="145"/>
      <c r="IRG1164" s="145"/>
      <c r="IRH1164" s="145"/>
      <c r="IRI1164" s="145"/>
      <c r="IRJ1164" s="37"/>
      <c r="IRK1164" s="5"/>
      <c r="IRL1164" s="144"/>
      <c r="IRM1164" s="93"/>
      <c r="IRN1164" s="145"/>
      <c r="IRO1164" s="145"/>
      <c r="IRP1164" s="145"/>
      <c r="IRQ1164" s="145"/>
      <c r="IRR1164" s="145"/>
      <c r="IRS1164" s="37"/>
      <c r="IRT1164" s="5"/>
      <c r="IRU1164" s="144"/>
      <c r="IRV1164" s="93"/>
      <c r="IRW1164" s="145"/>
      <c r="IRX1164" s="145"/>
      <c r="IRY1164" s="145"/>
      <c r="IRZ1164" s="145"/>
      <c r="ISA1164" s="145"/>
      <c r="ISB1164" s="37"/>
      <c r="ISC1164" s="5"/>
      <c r="ISD1164" s="144"/>
      <c r="ISE1164" s="93"/>
      <c r="ISF1164" s="145"/>
      <c r="ISG1164" s="145"/>
      <c r="ISH1164" s="145"/>
      <c r="ISI1164" s="145"/>
      <c r="ISJ1164" s="145"/>
      <c r="ISK1164" s="37"/>
      <c r="ISL1164" s="5"/>
      <c r="ISM1164" s="144"/>
      <c r="ISN1164" s="93"/>
      <c r="ISO1164" s="145"/>
      <c r="ISP1164" s="145"/>
      <c r="ISQ1164" s="145"/>
      <c r="ISR1164" s="145"/>
      <c r="ISS1164" s="145"/>
      <c r="IST1164" s="37"/>
      <c r="ISU1164" s="5"/>
      <c r="ISV1164" s="144"/>
      <c r="ISW1164" s="93"/>
      <c r="ISX1164" s="145"/>
      <c r="ISY1164" s="145"/>
      <c r="ISZ1164" s="145"/>
      <c r="ITA1164" s="145"/>
      <c r="ITB1164" s="145"/>
      <c r="ITC1164" s="37"/>
      <c r="ITD1164" s="5"/>
      <c r="ITE1164" s="144"/>
      <c r="ITF1164" s="93"/>
      <c r="ITG1164" s="145"/>
      <c r="ITH1164" s="145"/>
      <c r="ITI1164" s="145"/>
      <c r="ITJ1164" s="145"/>
      <c r="ITK1164" s="145"/>
      <c r="ITL1164" s="37"/>
      <c r="ITM1164" s="5"/>
      <c r="ITN1164" s="144"/>
      <c r="ITO1164" s="93"/>
      <c r="ITP1164" s="145"/>
      <c r="ITQ1164" s="145"/>
      <c r="ITR1164" s="145"/>
      <c r="ITS1164" s="145"/>
      <c r="ITT1164" s="145"/>
      <c r="ITU1164" s="37"/>
      <c r="ITV1164" s="5"/>
      <c r="ITW1164" s="144"/>
      <c r="ITX1164" s="93"/>
      <c r="ITY1164" s="145"/>
      <c r="ITZ1164" s="145"/>
      <c r="IUA1164" s="145"/>
      <c r="IUB1164" s="145"/>
      <c r="IUC1164" s="145"/>
      <c r="IUD1164" s="37"/>
      <c r="IUE1164" s="5"/>
      <c r="IUF1164" s="144"/>
      <c r="IUG1164" s="93"/>
      <c r="IUH1164" s="145"/>
      <c r="IUI1164" s="145"/>
      <c r="IUJ1164" s="145"/>
      <c r="IUK1164" s="145"/>
      <c r="IUL1164" s="145"/>
      <c r="IUM1164" s="37"/>
      <c r="IUN1164" s="5"/>
      <c r="IUO1164" s="144"/>
      <c r="IUP1164" s="93"/>
      <c r="IUQ1164" s="145"/>
      <c r="IUR1164" s="145"/>
      <c r="IUS1164" s="145"/>
      <c r="IUT1164" s="145"/>
      <c r="IUU1164" s="145"/>
      <c r="IUV1164" s="37"/>
      <c r="IUW1164" s="5"/>
      <c r="IUX1164" s="144"/>
      <c r="IUY1164" s="93"/>
      <c r="IUZ1164" s="145"/>
      <c r="IVA1164" s="145"/>
      <c r="IVB1164" s="145"/>
      <c r="IVC1164" s="145"/>
      <c r="IVD1164" s="145"/>
      <c r="IVE1164" s="37"/>
      <c r="IVF1164" s="5"/>
      <c r="IVG1164" s="144"/>
      <c r="IVH1164" s="93"/>
      <c r="IVI1164" s="145"/>
      <c r="IVJ1164" s="145"/>
      <c r="IVK1164" s="145"/>
      <c r="IVL1164" s="145"/>
      <c r="IVM1164" s="145"/>
      <c r="IVN1164" s="37"/>
      <c r="IVO1164" s="5"/>
      <c r="IVP1164" s="144"/>
      <c r="IVQ1164" s="93"/>
      <c r="IVR1164" s="145"/>
      <c r="IVS1164" s="145"/>
      <c r="IVT1164" s="145"/>
      <c r="IVU1164" s="145"/>
      <c r="IVV1164" s="145"/>
      <c r="IVW1164" s="37"/>
      <c r="IVX1164" s="5"/>
      <c r="IVY1164" s="144"/>
      <c r="IVZ1164" s="93"/>
      <c r="IWA1164" s="145"/>
      <c r="IWB1164" s="145"/>
      <c r="IWC1164" s="145"/>
      <c r="IWD1164" s="145"/>
      <c r="IWE1164" s="145"/>
      <c r="IWF1164" s="37"/>
      <c r="IWG1164" s="5"/>
      <c r="IWH1164" s="144"/>
      <c r="IWI1164" s="93"/>
      <c r="IWJ1164" s="145"/>
      <c r="IWK1164" s="145"/>
      <c r="IWL1164" s="145"/>
      <c r="IWM1164" s="145"/>
      <c r="IWN1164" s="145"/>
      <c r="IWO1164" s="37"/>
      <c r="IWP1164" s="5"/>
      <c r="IWQ1164" s="144"/>
      <c r="IWR1164" s="93"/>
      <c r="IWS1164" s="145"/>
      <c r="IWT1164" s="145"/>
      <c r="IWU1164" s="145"/>
      <c r="IWV1164" s="145"/>
      <c r="IWW1164" s="145"/>
      <c r="IWX1164" s="37"/>
      <c r="IWY1164" s="5"/>
      <c r="IWZ1164" s="144"/>
      <c r="IXA1164" s="93"/>
      <c r="IXB1164" s="145"/>
      <c r="IXC1164" s="145"/>
      <c r="IXD1164" s="145"/>
      <c r="IXE1164" s="145"/>
      <c r="IXF1164" s="145"/>
      <c r="IXG1164" s="37"/>
      <c r="IXH1164" s="5"/>
      <c r="IXI1164" s="144"/>
      <c r="IXJ1164" s="93"/>
      <c r="IXK1164" s="145"/>
      <c r="IXL1164" s="145"/>
      <c r="IXM1164" s="145"/>
      <c r="IXN1164" s="145"/>
      <c r="IXO1164" s="145"/>
      <c r="IXP1164" s="37"/>
      <c r="IXQ1164" s="5"/>
      <c r="IXR1164" s="144"/>
      <c r="IXS1164" s="93"/>
      <c r="IXT1164" s="145"/>
      <c r="IXU1164" s="145"/>
      <c r="IXV1164" s="145"/>
      <c r="IXW1164" s="145"/>
      <c r="IXX1164" s="145"/>
      <c r="IXY1164" s="37"/>
      <c r="IXZ1164" s="5"/>
      <c r="IYA1164" s="144"/>
      <c r="IYB1164" s="93"/>
      <c r="IYC1164" s="145"/>
      <c r="IYD1164" s="145"/>
      <c r="IYE1164" s="145"/>
      <c r="IYF1164" s="145"/>
      <c r="IYG1164" s="145"/>
      <c r="IYH1164" s="37"/>
      <c r="IYI1164" s="5"/>
      <c r="IYJ1164" s="144"/>
      <c r="IYK1164" s="93"/>
      <c r="IYL1164" s="145"/>
      <c r="IYM1164" s="145"/>
      <c r="IYN1164" s="145"/>
      <c r="IYO1164" s="145"/>
      <c r="IYP1164" s="145"/>
      <c r="IYQ1164" s="37"/>
      <c r="IYR1164" s="5"/>
      <c r="IYS1164" s="144"/>
      <c r="IYT1164" s="93"/>
      <c r="IYU1164" s="145"/>
      <c r="IYV1164" s="145"/>
      <c r="IYW1164" s="145"/>
      <c r="IYX1164" s="145"/>
      <c r="IYY1164" s="145"/>
      <c r="IYZ1164" s="37"/>
      <c r="IZA1164" s="5"/>
      <c r="IZB1164" s="144"/>
      <c r="IZC1164" s="93"/>
      <c r="IZD1164" s="145"/>
      <c r="IZE1164" s="145"/>
      <c r="IZF1164" s="145"/>
      <c r="IZG1164" s="145"/>
      <c r="IZH1164" s="145"/>
      <c r="IZI1164" s="37"/>
      <c r="IZJ1164" s="5"/>
      <c r="IZK1164" s="144"/>
      <c r="IZL1164" s="93"/>
      <c r="IZM1164" s="145"/>
      <c r="IZN1164" s="145"/>
      <c r="IZO1164" s="145"/>
      <c r="IZP1164" s="145"/>
      <c r="IZQ1164" s="145"/>
      <c r="IZR1164" s="37"/>
      <c r="IZS1164" s="5"/>
      <c r="IZT1164" s="144"/>
      <c r="IZU1164" s="93"/>
      <c r="IZV1164" s="145"/>
      <c r="IZW1164" s="145"/>
      <c r="IZX1164" s="145"/>
      <c r="IZY1164" s="145"/>
      <c r="IZZ1164" s="145"/>
      <c r="JAA1164" s="37"/>
      <c r="JAB1164" s="5"/>
      <c r="JAC1164" s="144"/>
      <c r="JAD1164" s="93"/>
      <c r="JAE1164" s="145"/>
      <c r="JAF1164" s="145"/>
      <c r="JAG1164" s="145"/>
      <c r="JAH1164" s="145"/>
      <c r="JAI1164" s="145"/>
      <c r="JAJ1164" s="37"/>
      <c r="JAK1164" s="5"/>
      <c r="JAL1164" s="144"/>
      <c r="JAM1164" s="93"/>
      <c r="JAN1164" s="145"/>
      <c r="JAO1164" s="145"/>
      <c r="JAP1164" s="145"/>
      <c r="JAQ1164" s="145"/>
      <c r="JAR1164" s="145"/>
      <c r="JAS1164" s="37"/>
      <c r="JAT1164" s="5"/>
      <c r="JAU1164" s="144"/>
      <c r="JAV1164" s="93"/>
      <c r="JAW1164" s="145"/>
      <c r="JAX1164" s="145"/>
      <c r="JAY1164" s="145"/>
      <c r="JAZ1164" s="145"/>
      <c r="JBA1164" s="145"/>
      <c r="JBB1164" s="37"/>
      <c r="JBC1164" s="5"/>
      <c r="JBD1164" s="144"/>
      <c r="JBE1164" s="93"/>
      <c r="JBF1164" s="145"/>
      <c r="JBG1164" s="145"/>
      <c r="JBH1164" s="145"/>
      <c r="JBI1164" s="145"/>
      <c r="JBJ1164" s="145"/>
      <c r="JBK1164" s="37"/>
      <c r="JBL1164" s="5"/>
      <c r="JBM1164" s="144"/>
      <c r="JBN1164" s="93"/>
      <c r="JBO1164" s="145"/>
      <c r="JBP1164" s="145"/>
      <c r="JBQ1164" s="145"/>
      <c r="JBR1164" s="145"/>
      <c r="JBS1164" s="145"/>
      <c r="JBT1164" s="37"/>
      <c r="JBU1164" s="5"/>
      <c r="JBV1164" s="144"/>
      <c r="JBW1164" s="93"/>
      <c r="JBX1164" s="145"/>
      <c r="JBY1164" s="145"/>
      <c r="JBZ1164" s="145"/>
      <c r="JCA1164" s="145"/>
      <c r="JCB1164" s="145"/>
      <c r="JCC1164" s="37"/>
      <c r="JCD1164" s="5"/>
      <c r="JCE1164" s="144"/>
      <c r="JCF1164" s="93"/>
      <c r="JCG1164" s="145"/>
      <c r="JCH1164" s="145"/>
      <c r="JCI1164" s="145"/>
      <c r="JCJ1164" s="145"/>
      <c r="JCK1164" s="145"/>
      <c r="JCL1164" s="37"/>
      <c r="JCM1164" s="5"/>
      <c r="JCN1164" s="144"/>
      <c r="JCO1164" s="93"/>
      <c r="JCP1164" s="145"/>
      <c r="JCQ1164" s="145"/>
      <c r="JCR1164" s="145"/>
      <c r="JCS1164" s="145"/>
      <c r="JCT1164" s="145"/>
      <c r="JCU1164" s="37"/>
      <c r="JCV1164" s="5"/>
      <c r="JCW1164" s="144"/>
      <c r="JCX1164" s="93"/>
      <c r="JCY1164" s="145"/>
      <c r="JCZ1164" s="145"/>
      <c r="JDA1164" s="145"/>
      <c r="JDB1164" s="145"/>
      <c r="JDC1164" s="145"/>
      <c r="JDD1164" s="37"/>
      <c r="JDE1164" s="5"/>
      <c r="JDF1164" s="144"/>
      <c r="JDG1164" s="93"/>
      <c r="JDH1164" s="145"/>
      <c r="JDI1164" s="145"/>
      <c r="JDJ1164" s="145"/>
      <c r="JDK1164" s="145"/>
      <c r="JDL1164" s="145"/>
      <c r="JDM1164" s="37"/>
      <c r="JDN1164" s="5"/>
      <c r="JDO1164" s="144"/>
      <c r="JDP1164" s="93"/>
      <c r="JDQ1164" s="145"/>
      <c r="JDR1164" s="145"/>
      <c r="JDS1164" s="145"/>
      <c r="JDT1164" s="145"/>
      <c r="JDU1164" s="145"/>
      <c r="JDV1164" s="37"/>
      <c r="JDW1164" s="5"/>
      <c r="JDX1164" s="144"/>
      <c r="JDY1164" s="93"/>
      <c r="JDZ1164" s="145"/>
      <c r="JEA1164" s="145"/>
      <c r="JEB1164" s="145"/>
      <c r="JEC1164" s="145"/>
      <c r="JED1164" s="145"/>
      <c r="JEE1164" s="37"/>
      <c r="JEF1164" s="5"/>
      <c r="JEG1164" s="144"/>
      <c r="JEH1164" s="93"/>
      <c r="JEI1164" s="145"/>
      <c r="JEJ1164" s="145"/>
      <c r="JEK1164" s="145"/>
      <c r="JEL1164" s="145"/>
      <c r="JEM1164" s="145"/>
      <c r="JEN1164" s="37"/>
      <c r="JEO1164" s="5"/>
      <c r="JEP1164" s="144"/>
      <c r="JEQ1164" s="93"/>
      <c r="JER1164" s="145"/>
      <c r="JES1164" s="145"/>
      <c r="JET1164" s="145"/>
      <c r="JEU1164" s="145"/>
      <c r="JEV1164" s="145"/>
      <c r="JEW1164" s="37"/>
      <c r="JEX1164" s="5"/>
      <c r="JEY1164" s="144"/>
      <c r="JEZ1164" s="93"/>
      <c r="JFA1164" s="145"/>
      <c r="JFB1164" s="145"/>
      <c r="JFC1164" s="145"/>
      <c r="JFD1164" s="145"/>
      <c r="JFE1164" s="145"/>
      <c r="JFF1164" s="37"/>
      <c r="JFG1164" s="5"/>
      <c r="JFH1164" s="144"/>
      <c r="JFI1164" s="93"/>
      <c r="JFJ1164" s="145"/>
      <c r="JFK1164" s="145"/>
      <c r="JFL1164" s="145"/>
      <c r="JFM1164" s="145"/>
      <c r="JFN1164" s="145"/>
      <c r="JFO1164" s="37"/>
      <c r="JFP1164" s="5"/>
      <c r="JFQ1164" s="144"/>
      <c r="JFR1164" s="93"/>
      <c r="JFS1164" s="145"/>
      <c r="JFT1164" s="145"/>
      <c r="JFU1164" s="145"/>
      <c r="JFV1164" s="145"/>
      <c r="JFW1164" s="145"/>
      <c r="JFX1164" s="37"/>
      <c r="JFY1164" s="5"/>
      <c r="JFZ1164" s="144"/>
      <c r="JGA1164" s="93"/>
      <c r="JGB1164" s="145"/>
      <c r="JGC1164" s="145"/>
      <c r="JGD1164" s="145"/>
      <c r="JGE1164" s="145"/>
      <c r="JGF1164" s="145"/>
      <c r="JGG1164" s="37"/>
      <c r="JGH1164" s="5"/>
      <c r="JGI1164" s="144"/>
      <c r="JGJ1164" s="93"/>
      <c r="JGK1164" s="145"/>
      <c r="JGL1164" s="145"/>
      <c r="JGM1164" s="145"/>
      <c r="JGN1164" s="145"/>
      <c r="JGO1164" s="145"/>
      <c r="JGP1164" s="37"/>
      <c r="JGQ1164" s="5"/>
      <c r="JGR1164" s="144"/>
      <c r="JGS1164" s="93"/>
      <c r="JGT1164" s="145"/>
      <c r="JGU1164" s="145"/>
      <c r="JGV1164" s="145"/>
      <c r="JGW1164" s="145"/>
      <c r="JGX1164" s="145"/>
      <c r="JGY1164" s="37"/>
      <c r="JGZ1164" s="5"/>
      <c r="JHA1164" s="144"/>
      <c r="JHB1164" s="93"/>
      <c r="JHC1164" s="145"/>
      <c r="JHD1164" s="145"/>
      <c r="JHE1164" s="145"/>
      <c r="JHF1164" s="145"/>
      <c r="JHG1164" s="145"/>
      <c r="JHH1164" s="37"/>
      <c r="JHI1164" s="5"/>
      <c r="JHJ1164" s="144"/>
      <c r="JHK1164" s="93"/>
      <c r="JHL1164" s="145"/>
      <c r="JHM1164" s="145"/>
      <c r="JHN1164" s="145"/>
      <c r="JHO1164" s="145"/>
      <c r="JHP1164" s="145"/>
      <c r="JHQ1164" s="37"/>
      <c r="JHR1164" s="5"/>
      <c r="JHS1164" s="144"/>
      <c r="JHT1164" s="93"/>
      <c r="JHU1164" s="145"/>
      <c r="JHV1164" s="145"/>
      <c r="JHW1164" s="145"/>
      <c r="JHX1164" s="145"/>
      <c r="JHY1164" s="145"/>
      <c r="JHZ1164" s="37"/>
      <c r="JIA1164" s="5"/>
      <c r="JIB1164" s="144"/>
      <c r="JIC1164" s="93"/>
      <c r="JID1164" s="145"/>
      <c r="JIE1164" s="145"/>
      <c r="JIF1164" s="145"/>
      <c r="JIG1164" s="145"/>
      <c r="JIH1164" s="145"/>
      <c r="JII1164" s="37"/>
      <c r="JIJ1164" s="5"/>
      <c r="JIK1164" s="144"/>
      <c r="JIL1164" s="93"/>
      <c r="JIM1164" s="145"/>
      <c r="JIN1164" s="145"/>
      <c r="JIO1164" s="145"/>
      <c r="JIP1164" s="145"/>
      <c r="JIQ1164" s="145"/>
      <c r="JIR1164" s="37"/>
      <c r="JIS1164" s="5"/>
      <c r="JIT1164" s="144"/>
      <c r="JIU1164" s="93"/>
      <c r="JIV1164" s="145"/>
      <c r="JIW1164" s="145"/>
      <c r="JIX1164" s="145"/>
      <c r="JIY1164" s="145"/>
      <c r="JIZ1164" s="145"/>
      <c r="JJA1164" s="37"/>
      <c r="JJB1164" s="5"/>
      <c r="JJC1164" s="144"/>
      <c r="JJD1164" s="93"/>
      <c r="JJE1164" s="145"/>
      <c r="JJF1164" s="145"/>
      <c r="JJG1164" s="145"/>
      <c r="JJH1164" s="145"/>
      <c r="JJI1164" s="145"/>
      <c r="JJJ1164" s="37"/>
      <c r="JJK1164" s="5"/>
      <c r="JJL1164" s="144"/>
      <c r="JJM1164" s="93"/>
      <c r="JJN1164" s="145"/>
      <c r="JJO1164" s="145"/>
      <c r="JJP1164" s="145"/>
      <c r="JJQ1164" s="145"/>
      <c r="JJR1164" s="145"/>
      <c r="JJS1164" s="37"/>
      <c r="JJT1164" s="5"/>
      <c r="JJU1164" s="144"/>
      <c r="JJV1164" s="93"/>
      <c r="JJW1164" s="145"/>
      <c r="JJX1164" s="145"/>
      <c r="JJY1164" s="145"/>
      <c r="JJZ1164" s="145"/>
      <c r="JKA1164" s="145"/>
      <c r="JKB1164" s="37"/>
      <c r="JKC1164" s="5"/>
      <c r="JKD1164" s="144"/>
      <c r="JKE1164" s="93"/>
      <c r="JKF1164" s="145"/>
      <c r="JKG1164" s="145"/>
      <c r="JKH1164" s="145"/>
      <c r="JKI1164" s="145"/>
      <c r="JKJ1164" s="145"/>
      <c r="JKK1164" s="37"/>
      <c r="JKL1164" s="5"/>
      <c r="JKM1164" s="144"/>
      <c r="JKN1164" s="93"/>
      <c r="JKO1164" s="145"/>
      <c r="JKP1164" s="145"/>
      <c r="JKQ1164" s="145"/>
      <c r="JKR1164" s="145"/>
      <c r="JKS1164" s="145"/>
      <c r="JKT1164" s="37"/>
      <c r="JKU1164" s="5"/>
      <c r="JKV1164" s="144"/>
      <c r="JKW1164" s="93"/>
      <c r="JKX1164" s="145"/>
      <c r="JKY1164" s="145"/>
      <c r="JKZ1164" s="145"/>
      <c r="JLA1164" s="145"/>
      <c r="JLB1164" s="145"/>
      <c r="JLC1164" s="37"/>
      <c r="JLD1164" s="5"/>
      <c r="JLE1164" s="144"/>
      <c r="JLF1164" s="93"/>
      <c r="JLG1164" s="145"/>
      <c r="JLH1164" s="145"/>
      <c r="JLI1164" s="145"/>
      <c r="JLJ1164" s="145"/>
      <c r="JLK1164" s="145"/>
      <c r="JLL1164" s="37"/>
      <c r="JLM1164" s="5"/>
      <c r="JLN1164" s="144"/>
      <c r="JLO1164" s="93"/>
      <c r="JLP1164" s="145"/>
      <c r="JLQ1164" s="145"/>
      <c r="JLR1164" s="145"/>
      <c r="JLS1164" s="145"/>
      <c r="JLT1164" s="145"/>
      <c r="JLU1164" s="37"/>
      <c r="JLV1164" s="5"/>
      <c r="JLW1164" s="144"/>
      <c r="JLX1164" s="93"/>
      <c r="JLY1164" s="145"/>
      <c r="JLZ1164" s="145"/>
      <c r="JMA1164" s="145"/>
      <c r="JMB1164" s="145"/>
      <c r="JMC1164" s="145"/>
      <c r="JMD1164" s="37"/>
      <c r="JME1164" s="5"/>
      <c r="JMF1164" s="144"/>
      <c r="JMG1164" s="93"/>
      <c r="JMH1164" s="145"/>
      <c r="JMI1164" s="145"/>
      <c r="JMJ1164" s="145"/>
      <c r="JMK1164" s="145"/>
      <c r="JML1164" s="145"/>
      <c r="JMM1164" s="37"/>
      <c r="JMN1164" s="5"/>
      <c r="JMO1164" s="144"/>
      <c r="JMP1164" s="93"/>
      <c r="JMQ1164" s="145"/>
      <c r="JMR1164" s="145"/>
      <c r="JMS1164" s="145"/>
      <c r="JMT1164" s="145"/>
      <c r="JMU1164" s="145"/>
      <c r="JMV1164" s="37"/>
      <c r="JMW1164" s="5"/>
      <c r="JMX1164" s="144"/>
      <c r="JMY1164" s="93"/>
      <c r="JMZ1164" s="145"/>
      <c r="JNA1164" s="145"/>
      <c r="JNB1164" s="145"/>
      <c r="JNC1164" s="145"/>
      <c r="JND1164" s="145"/>
      <c r="JNE1164" s="37"/>
      <c r="JNF1164" s="5"/>
      <c r="JNG1164" s="144"/>
      <c r="JNH1164" s="93"/>
      <c r="JNI1164" s="145"/>
      <c r="JNJ1164" s="145"/>
      <c r="JNK1164" s="145"/>
      <c r="JNL1164" s="145"/>
      <c r="JNM1164" s="145"/>
      <c r="JNN1164" s="37"/>
      <c r="JNO1164" s="5"/>
      <c r="JNP1164" s="144"/>
      <c r="JNQ1164" s="93"/>
      <c r="JNR1164" s="145"/>
      <c r="JNS1164" s="145"/>
      <c r="JNT1164" s="145"/>
      <c r="JNU1164" s="145"/>
      <c r="JNV1164" s="145"/>
      <c r="JNW1164" s="37"/>
      <c r="JNX1164" s="5"/>
      <c r="JNY1164" s="144"/>
      <c r="JNZ1164" s="93"/>
      <c r="JOA1164" s="145"/>
      <c r="JOB1164" s="145"/>
      <c r="JOC1164" s="145"/>
      <c r="JOD1164" s="145"/>
      <c r="JOE1164" s="145"/>
      <c r="JOF1164" s="37"/>
      <c r="JOG1164" s="5"/>
      <c r="JOH1164" s="144"/>
      <c r="JOI1164" s="93"/>
      <c r="JOJ1164" s="145"/>
      <c r="JOK1164" s="145"/>
      <c r="JOL1164" s="145"/>
      <c r="JOM1164" s="145"/>
      <c r="JON1164" s="145"/>
      <c r="JOO1164" s="37"/>
      <c r="JOP1164" s="5"/>
      <c r="JOQ1164" s="144"/>
      <c r="JOR1164" s="93"/>
      <c r="JOS1164" s="145"/>
      <c r="JOT1164" s="145"/>
      <c r="JOU1164" s="145"/>
      <c r="JOV1164" s="145"/>
      <c r="JOW1164" s="145"/>
      <c r="JOX1164" s="37"/>
      <c r="JOY1164" s="5"/>
      <c r="JOZ1164" s="144"/>
      <c r="JPA1164" s="93"/>
      <c r="JPB1164" s="145"/>
      <c r="JPC1164" s="145"/>
      <c r="JPD1164" s="145"/>
      <c r="JPE1164" s="145"/>
      <c r="JPF1164" s="145"/>
      <c r="JPG1164" s="37"/>
      <c r="JPH1164" s="5"/>
      <c r="JPI1164" s="144"/>
      <c r="JPJ1164" s="93"/>
      <c r="JPK1164" s="145"/>
      <c r="JPL1164" s="145"/>
      <c r="JPM1164" s="145"/>
      <c r="JPN1164" s="145"/>
      <c r="JPO1164" s="145"/>
      <c r="JPP1164" s="37"/>
      <c r="JPQ1164" s="5"/>
      <c r="JPR1164" s="144"/>
      <c r="JPS1164" s="93"/>
      <c r="JPT1164" s="145"/>
      <c r="JPU1164" s="145"/>
      <c r="JPV1164" s="145"/>
      <c r="JPW1164" s="145"/>
      <c r="JPX1164" s="145"/>
      <c r="JPY1164" s="37"/>
      <c r="JPZ1164" s="5"/>
      <c r="JQA1164" s="144"/>
      <c r="JQB1164" s="93"/>
      <c r="JQC1164" s="145"/>
      <c r="JQD1164" s="145"/>
      <c r="JQE1164" s="145"/>
      <c r="JQF1164" s="145"/>
      <c r="JQG1164" s="145"/>
      <c r="JQH1164" s="37"/>
      <c r="JQI1164" s="5"/>
      <c r="JQJ1164" s="144"/>
      <c r="JQK1164" s="93"/>
      <c r="JQL1164" s="145"/>
      <c r="JQM1164" s="145"/>
      <c r="JQN1164" s="145"/>
      <c r="JQO1164" s="145"/>
      <c r="JQP1164" s="145"/>
      <c r="JQQ1164" s="37"/>
      <c r="JQR1164" s="5"/>
      <c r="JQS1164" s="144"/>
      <c r="JQT1164" s="93"/>
      <c r="JQU1164" s="145"/>
      <c r="JQV1164" s="145"/>
      <c r="JQW1164" s="145"/>
      <c r="JQX1164" s="145"/>
      <c r="JQY1164" s="145"/>
      <c r="JQZ1164" s="37"/>
      <c r="JRA1164" s="5"/>
      <c r="JRB1164" s="144"/>
      <c r="JRC1164" s="93"/>
      <c r="JRD1164" s="145"/>
      <c r="JRE1164" s="145"/>
      <c r="JRF1164" s="145"/>
      <c r="JRG1164" s="145"/>
      <c r="JRH1164" s="145"/>
      <c r="JRI1164" s="37"/>
      <c r="JRJ1164" s="5"/>
      <c r="JRK1164" s="144"/>
      <c r="JRL1164" s="93"/>
      <c r="JRM1164" s="145"/>
      <c r="JRN1164" s="145"/>
      <c r="JRO1164" s="145"/>
      <c r="JRP1164" s="145"/>
      <c r="JRQ1164" s="145"/>
      <c r="JRR1164" s="37"/>
      <c r="JRS1164" s="5"/>
      <c r="JRT1164" s="144"/>
      <c r="JRU1164" s="93"/>
      <c r="JRV1164" s="145"/>
      <c r="JRW1164" s="145"/>
      <c r="JRX1164" s="145"/>
      <c r="JRY1164" s="145"/>
      <c r="JRZ1164" s="145"/>
      <c r="JSA1164" s="37"/>
      <c r="JSB1164" s="5"/>
      <c r="JSC1164" s="144"/>
      <c r="JSD1164" s="93"/>
      <c r="JSE1164" s="145"/>
      <c r="JSF1164" s="145"/>
      <c r="JSG1164" s="145"/>
      <c r="JSH1164" s="145"/>
      <c r="JSI1164" s="145"/>
      <c r="JSJ1164" s="37"/>
      <c r="JSK1164" s="5"/>
      <c r="JSL1164" s="144"/>
      <c r="JSM1164" s="93"/>
      <c r="JSN1164" s="145"/>
      <c r="JSO1164" s="145"/>
      <c r="JSP1164" s="145"/>
      <c r="JSQ1164" s="145"/>
      <c r="JSR1164" s="145"/>
      <c r="JSS1164" s="37"/>
      <c r="JST1164" s="5"/>
      <c r="JSU1164" s="144"/>
      <c r="JSV1164" s="93"/>
      <c r="JSW1164" s="145"/>
      <c r="JSX1164" s="145"/>
      <c r="JSY1164" s="145"/>
      <c r="JSZ1164" s="145"/>
      <c r="JTA1164" s="145"/>
      <c r="JTB1164" s="37"/>
      <c r="JTC1164" s="5"/>
      <c r="JTD1164" s="144"/>
      <c r="JTE1164" s="93"/>
      <c r="JTF1164" s="145"/>
      <c r="JTG1164" s="145"/>
      <c r="JTH1164" s="145"/>
      <c r="JTI1164" s="145"/>
      <c r="JTJ1164" s="145"/>
      <c r="JTK1164" s="37"/>
      <c r="JTL1164" s="5"/>
      <c r="JTM1164" s="144"/>
      <c r="JTN1164" s="93"/>
      <c r="JTO1164" s="145"/>
      <c r="JTP1164" s="145"/>
      <c r="JTQ1164" s="145"/>
      <c r="JTR1164" s="145"/>
      <c r="JTS1164" s="145"/>
      <c r="JTT1164" s="37"/>
      <c r="JTU1164" s="5"/>
      <c r="JTV1164" s="144"/>
      <c r="JTW1164" s="93"/>
      <c r="JTX1164" s="145"/>
      <c r="JTY1164" s="145"/>
      <c r="JTZ1164" s="145"/>
      <c r="JUA1164" s="145"/>
      <c r="JUB1164" s="145"/>
      <c r="JUC1164" s="37"/>
      <c r="JUD1164" s="5"/>
      <c r="JUE1164" s="144"/>
      <c r="JUF1164" s="93"/>
      <c r="JUG1164" s="145"/>
      <c r="JUH1164" s="145"/>
      <c r="JUI1164" s="145"/>
      <c r="JUJ1164" s="145"/>
      <c r="JUK1164" s="145"/>
      <c r="JUL1164" s="37"/>
      <c r="JUM1164" s="5"/>
      <c r="JUN1164" s="144"/>
      <c r="JUO1164" s="93"/>
      <c r="JUP1164" s="145"/>
      <c r="JUQ1164" s="145"/>
      <c r="JUR1164" s="145"/>
      <c r="JUS1164" s="145"/>
      <c r="JUT1164" s="145"/>
      <c r="JUU1164" s="37"/>
      <c r="JUV1164" s="5"/>
      <c r="JUW1164" s="144"/>
      <c r="JUX1164" s="93"/>
      <c r="JUY1164" s="145"/>
      <c r="JUZ1164" s="145"/>
      <c r="JVA1164" s="145"/>
      <c r="JVB1164" s="145"/>
      <c r="JVC1164" s="145"/>
      <c r="JVD1164" s="37"/>
      <c r="JVE1164" s="5"/>
      <c r="JVF1164" s="144"/>
      <c r="JVG1164" s="93"/>
      <c r="JVH1164" s="145"/>
      <c r="JVI1164" s="145"/>
      <c r="JVJ1164" s="145"/>
      <c r="JVK1164" s="145"/>
      <c r="JVL1164" s="145"/>
      <c r="JVM1164" s="37"/>
      <c r="JVN1164" s="5"/>
      <c r="JVO1164" s="144"/>
      <c r="JVP1164" s="93"/>
      <c r="JVQ1164" s="145"/>
      <c r="JVR1164" s="145"/>
      <c r="JVS1164" s="145"/>
      <c r="JVT1164" s="145"/>
      <c r="JVU1164" s="145"/>
      <c r="JVV1164" s="37"/>
      <c r="JVW1164" s="5"/>
      <c r="JVX1164" s="144"/>
      <c r="JVY1164" s="93"/>
      <c r="JVZ1164" s="145"/>
      <c r="JWA1164" s="145"/>
      <c r="JWB1164" s="145"/>
      <c r="JWC1164" s="145"/>
      <c r="JWD1164" s="145"/>
      <c r="JWE1164" s="37"/>
      <c r="JWF1164" s="5"/>
      <c r="JWG1164" s="144"/>
      <c r="JWH1164" s="93"/>
      <c r="JWI1164" s="145"/>
      <c r="JWJ1164" s="145"/>
      <c r="JWK1164" s="145"/>
      <c r="JWL1164" s="145"/>
      <c r="JWM1164" s="145"/>
      <c r="JWN1164" s="37"/>
      <c r="JWO1164" s="5"/>
      <c r="JWP1164" s="144"/>
      <c r="JWQ1164" s="93"/>
      <c r="JWR1164" s="145"/>
      <c r="JWS1164" s="145"/>
      <c r="JWT1164" s="145"/>
      <c r="JWU1164" s="145"/>
      <c r="JWV1164" s="145"/>
      <c r="JWW1164" s="37"/>
      <c r="JWX1164" s="5"/>
      <c r="JWY1164" s="144"/>
      <c r="JWZ1164" s="93"/>
      <c r="JXA1164" s="145"/>
      <c r="JXB1164" s="145"/>
      <c r="JXC1164" s="145"/>
      <c r="JXD1164" s="145"/>
      <c r="JXE1164" s="145"/>
      <c r="JXF1164" s="37"/>
      <c r="JXG1164" s="5"/>
      <c r="JXH1164" s="144"/>
      <c r="JXI1164" s="93"/>
      <c r="JXJ1164" s="145"/>
      <c r="JXK1164" s="145"/>
      <c r="JXL1164" s="145"/>
      <c r="JXM1164" s="145"/>
      <c r="JXN1164" s="145"/>
      <c r="JXO1164" s="37"/>
      <c r="JXP1164" s="5"/>
      <c r="JXQ1164" s="144"/>
      <c r="JXR1164" s="93"/>
      <c r="JXS1164" s="145"/>
      <c r="JXT1164" s="145"/>
      <c r="JXU1164" s="145"/>
      <c r="JXV1164" s="145"/>
      <c r="JXW1164" s="145"/>
      <c r="JXX1164" s="37"/>
      <c r="JXY1164" s="5"/>
      <c r="JXZ1164" s="144"/>
      <c r="JYA1164" s="93"/>
      <c r="JYB1164" s="145"/>
      <c r="JYC1164" s="145"/>
      <c r="JYD1164" s="145"/>
      <c r="JYE1164" s="145"/>
      <c r="JYF1164" s="145"/>
      <c r="JYG1164" s="37"/>
      <c r="JYH1164" s="5"/>
      <c r="JYI1164" s="144"/>
      <c r="JYJ1164" s="93"/>
      <c r="JYK1164" s="145"/>
      <c r="JYL1164" s="145"/>
      <c r="JYM1164" s="145"/>
      <c r="JYN1164" s="145"/>
      <c r="JYO1164" s="145"/>
      <c r="JYP1164" s="37"/>
      <c r="JYQ1164" s="5"/>
      <c r="JYR1164" s="144"/>
      <c r="JYS1164" s="93"/>
      <c r="JYT1164" s="145"/>
      <c r="JYU1164" s="145"/>
      <c r="JYV1164" s="145"/>
      <c r="JYW1164" s="145"/>
      <c r="JYX1164" s="145"/>
      <c r="JYY1164" s="37"/>
      <c r="JYZ1164" s="5"/>
      <c r="JZA1164" s="144"/>
      <c r="JZB1164" s="93"/>
      <c r="JZC1164" s="145"/>
      <c r="JZD1164" s="145"/>
      <c r="JZE1164" s="145"/>
      <c r="JZF1164" s="145"/>
      <c r="JZG1164" s="145"/>
      <c r="JZH1164" s="37"/>
      <c r="JZI1164" s="5"/>
      <c r="JZJ1164" s="144"/>
      <c r="JZK1164" s="93"/>
      <c r="JZL1164" s="145"/>
      <c r="JZM1164" s="145"/>
      <c r="JZN1164" s="145"/>
      <c r="JZO1164" s="145"/>
      <c r="JZP1164" s="145"/>
      <c r="JZQ1164" s="37"/>
      <c r="JZR1164" s="5"/>
      <c r="JZS1164" s="144"/>
      <c r="JZT1164" s="93"/>
      <c r="JZU1164" s="145"/>
      <c r="JZV1164" s="145"/>
      <c r="JZW1164" s="145"/>
      <c r="JZX1164" s="145"/>
      <c r="JZY1164" s="145"/>
      <c r="JZZ1164" s="37"/>
      <c r="KAA1164" s="5"/>
      <c r="KAB1164" s="144"/>
      <c r="KAC1164" s="93"/>
      <c r="KAD1164" s="145"/>
      <c r="KAE1164" s="145"/>
      <c r="KAF1164" s="145"/>
      <c r="KAG1164" s="145"/>
      <c r="KAH1164" s="145"/>
      <c r="KAI1164" s="37"/>
      <c r="KAJ1164" s="5"/>
      <c r="KAK1164" s="144"/>
      <c r="KAL1164" s="93"/>
      <c r="KAM1164" s="145"/>
      <c r="KAN1164" s="145"/>
      <c r="KAO1164" s="145"/>
      <c r="KAP1164" s="145"/>
      <c r="KAQ1164" s="145"/>
      <c r="KAR1164" s="37"/>
      <c r="KAS1164" s="5"/>
      <c r="KAT1164" s="144"/>
      <c r="KAU1164" s="93"/>
      <c r="KAV1164" s="145"/>
      <c r="KAW1164" s="145"/>
      <c r="KAX1164" s="145"/>
      <c r="KAY1164" s="145"/>
      <c r="KAZ1164" s="145"/>
      <c r="KBA1164" s="37"/>
      <c r="KBB1164" s="5"/>
      <c r="KBC1164" s="144"/>
      <c r="KBD1164" s="93"/>
      <c r="KBE1164" s="145"/>
      <c r="KBF1164" s="145"/>
      <c r="KBG1164" s="145"/>
      <c r="KBH1164" s="145"/>
      <c r="KBI1164" s="145"/>
      <c r="KBJ1164" s="37"/>
      <c r="KBK1164" s="5"/>
      <c r="KBL1164" s="144"/>
      <c r="KBM1164" s="93"/>
      <c r="KBN1164" s="145"/>
      <c r="KBO1164" s="145"/>
      <c r="KBP1164" s="145"/>
      <c r="KBQ1164" s="145"/>
      <c r="KBR1164" s="145"/>
      <c r="KBS1164" s="37"/>
      <c r="KBT1164" s="5"/>
      <c r="KBU1164" s="144"/>
      <c r="KBV1164" s="93"/>
      <c r="KBW1164" s="145"/>
      <c r="KBX1164" s="145"/>
      <c r="KBY1164" s="145"/>
      <c r="KBZ1164" s="145"/>
      <c r="KCA1164" s="145"/>
      <c r="KCB1164" s="37"/>
      <c r="KCC1164" s="5"/>
      <c r="KCD1164" s="144"/>
      <c r="KCE1164" s="93"/>
      <c r="KCF1164" s="145"/>
      <c r="KCG1164" s="145"/>
      <c r="KCH1164" s="145"/>
      <c r="KCI1164" s="145"/>
      <c r="KCJ1164" s="145"/>
      <c r="KCK1164" s="37"/>
      <c r="KCL1164" s="5"/>
      <c r="KCM1164" s="144"/>
      <c r="KCN1164" s="93"/>
      <c r="KCO1164" s="145"/>
      <c r="KCP1164" s="145"/>
      <c r="KCQ1164" s="145"/>
      <c r="KCR1164" s="145"/>
      <c r="KCS1164" s="145"/>
      <c r="KCT1164" s="37"/>
      <c r="KCU1164" s="5"/>
      <c r="KCV1164" s="144"/>
      <c r="KCW1164" s="93"/>
      <c r="KCX1164" s="145"/>
      <c r="KCY1164" s="145"/>
      <c r="KCZ1164" s="145"/>
      <c r="KDA1164" s="145"/>
      <c r="KDB1164" s="145"/>
      <c r="KDC1164" s="37"/>
      <c r="KDD1164" s="5"/>
      <c r="KDE1164" s="144"/>
      <c r="KDF1164" s="93"/>
      <c r="KDG1164" s="145"/>
      <c r="KDH1164" s="145"/>
      <c r="KDI1164" s="145"/>
      <c r="KDJ1164" s="145"/>
      <c r="KDK1164" s="145"/>
      <c r="KDL1164" s="37"/>
      <c r="KDM1164" s="5"/>
      <c r="KDN1164" s="144"/>
      <c r="KDO1164" s="93"/>
      <c r="KDP1164" s="145"/>
      <c r="KDQ1164" s="145"/>
      <c r="KDR1164" s="145"/>
      <c r="KDS1164" s="145"/>
      <c r="KDT1164" s="145"/>
      <c r="KDU1164" s="37"/>
      <c r="KDV1164" s="5"/>
      <c r="KDW1164" s="144"/>
      <c r="KDX1164" s="93"/>
      <c r="KDY1164" s="145"/>
      <c r="KDZ1164" s="145"/>
      <c r="KEA1164" s="145"/>
      <c r="KEB1164" s="145"/>
      <c r="KEC1164" s="145"/>
      <c r="KED1164" s="37"/>
      <c r="KEE1164" s="5"/>
      <c r="KEF1164" s="144"/>
      <c r="KEG1164" s="93"/>
      <c r="KEH1164" s="145"/>
      <c r="KEI1164" s="145"/>
      <c r="KEJ1164" s="145"/>
      <c r="KEK1164" s="145"/>
      <c r="KEL1164" s="145"/>
      <c r="KEM1164" s="37"/>
      <c r="KEN1164" s="5"/>
      <c r="KEO1164" s="144"/>
      <c r="KEP1164" s="93"/>
      <c r="KEQ1164" s="145"/>
      <c r="KER1164" s="145"/>
      <c r="KES1164" s="145"/>
      <c r="KET1164" s="145"/>
      <c r="KEU1164" s="145"/>
      <c r="KEV1164" s="37"/>
      <c r="KEW1164" s="5"/>
      <c r="KEX1164" s="144"/>
      <c r="KEY1164" s="93"/>
      <c r="KEZ1164" s="145"/>
      <c r="KFA1164" s="145"/>
      <c r="KFB1164" s="145"/>
      <c r="KFC1164" s="145"/>
      <c r="KFD1164" s="145"/>
      <c r="KFE1164" s="37"/>
      <c r="KFF1164" s="5"/>
      <c r="KFG1164" s="144"/>
      <c r="KFH1164" s="93"/>
      <c r="KFI1164" s="145"/>
      <c r="KFJ1164" s="145"/>
      <c r="KFK1164" s="145"/>
      <c r="KFL1164" s="145"/>
      <c r="KFM1164" s="145"/>
      <c r="KFN1164" s="37"/>
      <c r="KFO1164" s="5"/>
      <c r="KFP1164" s="144"/>
      <c r="KFQ1164" s="93"/>
      <c r="KFR1164" s="145"/>
      <c r="KFS1164" s="145"/>
      <c r="KFT1164" s="145"/>
      <c r="KFU1164" s="145"/>
      <c r="KFV1164" s="145"/>
      <c r="KFW1164" s="37"/>
      <c r="KFX1164" s="5"/>
      <c r="KFY1164" s="144"/>
      <c r="KFZ1164" s="93"/>
      <c r="KGA1164" s="145"/>
      <c r="KGB1164" s="145"/>
      <c r="KGC1164" s="145"/>
      <c r="KGD1164" s="145"/>
      <c r="KGE1164" s="145"/>
      <c r="KGF1164" s="37"/>
      <c r="KGG1164" s="5"/>
      <c r="KGH1164" s="144"/>
      <c r="KGI1164" s="93"/>
      <c r="KGJ1164" s="145"/>
      <c r="KGK1164" s="145"/>
      <c r="KGL1164" s="145"/>
      <c r="KGM1164" s="145"/>
      <c r="KGN1164" s="145"/>
      <c r="KGO1164" s="37"/>
      <c r="KGP1164" s="5"/>
      <c r="KGQ1164" s="144"/>
      <c r="KGR1164" s="93"/>
      <c r="KGS1164" s="145"/>
      <c r="KGT1164" s="145"/>
      <c r="KGU1164" s="145"/>
      <c r="KGV1164" s="145"/>
      <c r="KGW1164" s="145"/>
      <c r="KGX1164" s="37"/>
      <c r="KGY1164" s="5"/>
      <c r="KGZ1164" s="144"/>
      <c r="KHA1164" s="93"/>
      <c r="KHB1164" s="145"/>
      <c r="KHC1164" s="145"/>
      <c r="KHD1164" s="145"/>
      <c r="KHE1164" s="145"/>
      <c r="KHF1164" s="145"/>
      <c r="KHG1164" s="37"/>
      <c r="KHH1164" s="5"/>
      <c r="KHI1164" s="144"/>
      <c r="KHJ1164" s="93"/>
      <c r="KHK1164" s="145"/>
      <c r="KHL1164" s="145"/>
      <c r="KHM1164" s="145"/>
      <c r="KHN1164" s="145"/>
      <c r="KHO1164" s="145"/>
      <c r="KHP1164" s="37"/>
      <c r="KHQ1164" s="5"/>
      <c r="KHR1164" s="144"/>
      <c r="KHS1164" s="93"/>
      <c r="KHT1164" s="145"/>
      <c r="KHU1164" s="145"/>
      <c r="KHV1164" s="145"/>
      <c r="KHW1164" s="145"/>
      <c r="KHX1164" s="145"/>
      <c r="KHY1164" s="37"/>
      <c r="KHZ1164" s="5"/>
      <c r="KIA1164" s="144"/>
      <c r="KIB1164" s="93"/>
      <c r="KIC1164" s="145"/>
      <c r="KID1164" s="145"/>
      <c r="KIE1164" s="145"/>
      <c r="KIF1164" s="145"/>
      <c r="KIG1164" s="145"/>
      <c r="KIH1164" s="37"/>
      <c r="KII1164" s="5"/>
      <c r="KIJ1164" s="144"/>
      <c r="KIK1164" s="93"/>
      <c r="KIL1164" s="145"/>
      <c r="KIM1164" s="145"/>
      <c r="KIN1164" s="145"/>
      <c r="KIO1164" s="145"/>
      <c r="KIP1164" s="145"/>
      <c r="KIQ1164" s="37"/>
      <c r="KIR1164" s="5"/>
      <c r="KIS1164" s="144"/>
      <c r="KIT1164" s="93"/>
      <c r="KIU1164" s="145"/>
      <c r="KIV1164" s="145"/>
      <c r="KIW1164" s="145"/>
      <c r="KIX1164" s="145"/>
      <c r="KIY1164" s="145"/>
      <c r="KIZ1164" s="37"/>
      <c r="KJA1164" s="5"/>
      <c r="KJB1164" s="144"/>
      <c r="KJC1164" s="93"/>
      <c r="KJD1164" s="145"/>
      <c r="KJE1164" s="145"/>
      <c r="KJF1164" s="145"/>
      <c r="KJG1164" s="145"/>
      <c r="KJH1164" s="145"/>
      <c r="KJI1164" s="37"/>
      <c r="KJJ1164" s="5"/>
      <c r="KJK1164" s="144"/>
      <c r="KJL1164" s="93"/>
      <c r="KJM1164" s="145"/>
      <c r="KJN1164" s="145"/>
      <c r="KJO1164" s="145"/>
      <c r="KJP1164" s="145"/>
      <c r="KJQ1164" s="145"/>
      <c r="KJR1164" s="37"/>
      <c r="KJS1164" s="5"/>
      <c r="KJT1164" s="144"/>
      <c r="KJU1164" s="93"/>
      <c r="KJV1164" s="145"/>
      <c r="KJW1164" s="145"/>
      <c r="KJX1164" s="145"/>
      <c r="KJY1164" s="145"/>
      <c r="KJZ1164" s="145"/>
      <c r="KKA1164" s="37"/>
      <c r="KKB1164" s="5"/>
      <c r="KKC1164" s="144"/>
      <c r="KKD1164" s="93"/>
      <c r="KKE1164" s="145"/>
      <c r="KKF1164" s="145"/>
      <c r="KKG1164" s="145"/>
      <c r="KKH1164" s="145"/>
      <c r="KKI1164" s="145"/>
      <c r="KKJ1164" s="37"/>
      <c r="KKK1164" s="5"/>
      <c r="KKL1164" s="144"/>
      <c r="KKM1164" s="93"/>
      <c r="KKN1164" s="145"/>
      <c r="KKO1164" s="145"/>
      <c r="KKP1164" s="145"/>
      <c r="KKQ1164" s="145"/>
      <c r="KKR1164" s="145"/>
      <c r="KKS1164" s="37"/>
      <c r="KKT1164" s="5"/>
      <c r="KKU1164" s="144"/>
      <c r="KKV1164" s="93"/>
      <c r="KKW1164" s="145"/>
      <c r="KKX1164" s="145"/>
      <c r="KKY1164" s="145"/>
      <c r="KKZ1164" s="145"/>
      <c r="KLA1164" s="145"/>
      <c r="KLB1164" s="37"/>
      <c r="KLC1164" s="5"/>
      <c r="KLD1164" s="144"/>
      <c r="KLE1164" s="93"/>
      <c r="KLF1164" s="145"/>
      <c r="KLG1164" s="145"/>
      <c r="KLH1164" s="145"/>
      <c r="KLI1164" s="145"/>
      <c r="KLJ1164" s="145"/>
      <c r="KLK1164" s="37"/>
      <c r="KLL1164" s="5"/>
      <c r="KLM1164" s="144"/>
      <c r="KLN1164" s="93"/>
      <c r="KLO1164" s="145"/>
      <c r="KLP1164" s="145"/>
      <c r="KLQ1164" s="145"/>
      <c r="KLR1164" s="145"/>
      <c r="KLS1164" s="145"/>
      <c r="KLT1164" s="37"/>
      <c r="KLU1164" s="5"/>
      <c r="KLV1164" s="144"/>
      <c r="KLW1164" s="93"/>
      <c r="KLX1164" s="145"/>
      <c r="KLY1164" s="145"/>
      <c r="KLZ1164" s="145"/>
      <c r="KMA1164" s="145"/>
      <c r="KMB1164" s="145"/>
      <c r="KMC1164" s="37"/>
      <c r="KMD1164" s="5"/>
      <c r="KME1164" s="144"/>
      <c r="KMF1164" s="93"/>
      <c r="KMG1164" s="145"/>
      <c r="KMH1164" s="145"/>
      <c r="KMI1164" s="145"/>
      <c r="KMJ1164" s="145"/>
      <c r="KMK1164" s="145"/>
      <c r="KML1164" s="37"/>
      <c r="KMM1164" s="5"/>
      <c r="KMN1164" s="144"/>
      <c r="KMO1164" s="93"/>
      <c r="KMP1164" s="145"/>
      <c r="KMQ1164" s="145"/>
      <c r="KMR1164" s="145"/>
      <c r="KMS1164" s="145"/>
      <c r="KMT1164" s="145"/>
      <c r="KMU1164" s="37"/>
      <c r="KMV1164" s="5"/>
      <c r="KMW1164" s="144"/>
      <c r="KMX1164" s="93"/>
      <c r="KMY1164" s="145"/>
      <c r="KMZ1164" s="145"/>
      <c r="KNA1164" s="145"/>
      <c r="KNB1164" s="145"/>
      <c r="KNC1164" s="145"/>
      <c r="KND1164" s="37"/>
      <c r="KNE1164" s="5"/>
      <c r="KNF1164" s="144"/>
      <c r="KNG1164" s="93"/>
      <c r="KNH1164" s="145"/>
      <c r="KNI1164" s="145"/>
      <c r="KNJ1164" s="145"/>
      <c r="KNK1164" s="145"/>
      <c r="KNL1164" s="145"/>
      <c r="KNM1164" s="37"/>
      <c r="KNN1164" s="5"/>
      <c r="KNO1164" s="144"/>
      <c r="KNP1164" s="93"/>
      <c r="KNQ1164" s="145"/>
      <c r="KNR1164" s="145"/>
      <c r="KNS1164" s="145"/>
      <c r="KNT1164" s="145"/>
      <c r="KNU1164" s="145"/>
      <c r="KNV1164" s="37"/>
      <c r="KNW1164" s="5"/>
      <c r="KNX1164" s="144"/>
      <c r="KNY1164" s="93"/>
      <c r="KNZ1164" s="145"/>
      <c r="KOA1164" s="145"/>
      <c r="KOB1164" s="145"/>
      <c r="KOC1164" s="145"/>
      <c r="KOD1164" s="145"/>
      <c r="KOE1164" s="37"/>
      <c r="KOF1164" s="5"/>
      <c r="KOG1164" s="144"/>
      <c r="KOH1164" s="93"/>
      <c r="KOI1164" s="145"/>
      <c r="KOJ1164" s="145"/>
      <c r="KOK1164" s="145"/>
      <c r="KOL1164" s="145"/>
      <c r="KOM1164" s="145"/>
      <c r="KON1164" s="37"/>
      <c r="KOO1164" s="5"/>
      <c r="KOP1164" s="144"/>
      <c r="KOQ1164" s="93"/>
      <c r="KOR1164" s="145"/>
      <c r="KOS1164" s="145"/>
      <c r="KOT1164" s="145"/>
      <c r="KOU1164" s="145"/>
      <c r="KOV1164" s="145"/>
      <c r="KOW1164" s="37"/>
      <c r="KOX1164" s="5"/>
      <c r="KOY1164" s="144"/>
      <c r="KOZ1164" s="93"/>
      <c r="KPA1164" s="145"/>
      <c r="KPB1164" s="145"/>
      <c r="KPC1164" s="145"/>
      <c r="KPD1164" s="145"/>
      <c r="KPE1164" s="145"/>
      <c r="KPF1164" s="37"/>
      <c r="KPG1164" s="5"/>
      <c r="KPH1164" s="144"/>
      <c r="KPI1164" s="93"/>
      <c r="KPJ1164" s="145"/>
      <c r="KPK1164" s="145"/>
      <c r="KPL1164" s="145"/>
      <c r="KPM1164" s="145"/>
      <c r="KPN1164" s="145"/>
      <c r="KPO1164" s="37"/>
      <c r="KPP1164" s="5"/>
      <c r="KPQ1164" s="144"/>
      <c r="KPR1164" s="93"/>
      <c r="KPS1164" s="145"/>
      <c r="KPT1164" s="145"/>
      <c r="KPU1164" s="145"/>
      <c r="KPV1164" s="145"/>
      <c r="KPW1164" s="145"/>
      <c r="KPX1164" s="37"/>
      <c r="KPY1164" s="5"/>
      <c r="KPZ1164" s="144"/>
      <c r="KQA1164" s="93"/>
      <c r="KQB1164" s="145"/>
      <c r="KQC1164" s="145"/>
      <c r="KQD1164" s="145"/>
      <c r="KQE1164" s="145"/>
      <c r="KQF1164" s="145"/>
      <c r="KQG1164" s="37"/>
      <c r="KQH1164" s="5"/>
      <c r="KQI1164" s="144"/>
      <c r="KQJ1164" s="93"/>
      <c r="KQK1164" s="145"/>
      <c r="KQL1164" s="145"/>
      <c r="KQM1164" s="145"/>
      <c r="KQN1164" s="145"/>
      <c r="KQO1164" s="145"/>
      <c r="KQP1164" s="37"/>
      <c r="KQQ1164" s="5"/>
      <c r="KQR1164" s="144"/>
      <c r="KQS1164" s="93"/>
      <c r="KQT1164" s="145"/>
      <c r="KQU1164" s="145"/>
      <c r="KQV1164" s="145"/>
      <c r="KQW1164" s="145"/>
      <c r="KQX1164" s="145"/>
      <c r="KQY1164" s="37"/>
      <c r="KQZ1164" s="5"/>
      <c r="KRA1164" s="144"/>
      <c r="KRB1164" s="93"/>
      <c r="KRC1164" s="145"/>
      <c r="KRD1164" s="145"/>
      <c r="KRE1164" s="145"/>
      <c r="KRF1164" s="145"/>
      <c r="KRG1164" s="145"/>
      <c r="KRH1164" s="37"/>
      <c r="KRI1164" s="5"/>
      <c r="KRJ1164" s="144"/>
      <c r="KRK1164" s="93"/>
      <c r="KRL1164" s="145"/>
      <c r="KRM1164" s="145"/>
      <c r="KRN1164" s="145"/>
      <c r="KRO1164" s="145"/>
      <c r="KRP1164" s="145"/>
      <c r="KRQ1164" s="37"/>
      <c r="KRR1164" s="5"/>
      <c r="KRS1164" s="144"/>
      <c r="KRT1164" s="93"/>
      <c r="KRU1164" s="145"/>
      <c r="KRV1164" s="145"/>
      <c r="KRW1164" s="145"/>
      <c r="KRX1164" s="145"/>
      <c r="KRY1164" s="145"/>
      <c r="KRZ1164" s="37"/>
      <c r="KSA1164" s="5"/>
      <c r="KSB1164" s="144"/>
      <c r="KSC1164" s="93"/>
      <c r="KSD1164" s="145"/>
      <c r="KSE1164" s="145"/>
      <c r="KSF1164" s="145"/>
      <c r="KSG1164" s="145"/>
      <c r="KSH1164" s="145"/>
      <c r="KSI1164" s="37"/>
      <c r="KSJ1164" s="5"/>
      <c r="KSK1164" s="144"/>
      <c r="KSL1164" s="93"/>
      <c r="KSM1164" s="145"/>
      <c r="KSN1164" s="145"/>
      <c r="KSO1164" s="145"/>
      <c r="KSP1164" s="145"/>
      <c r="KSQ1164" s="145"/>
      <c r="KSR1164" s="37"/>
      <c r="KSS1164" s="5"/>
      <c r="KST1164" s="144"/>
      <c r="KSU1164" s="93"/>
      <c r="KSV1164" s="145"/>
      <c r="KSW1164" s="145"/>
      <c r="KSX1164" s="145"/>
      <c r="KSY1164" s="145"/>
      <c r="KSZ1164" s="145"/>
      <c r="KTA1164" s="37"/>
      <c r="KTB1164" s="5"/>
      <c r="KTC1164" s="144"/>
      <c r="KTD1164" s="93"/>
      <c r="KTE1164" s="145"/>
      <c r="KTF1164" s="145"/>
      <c r="KTG1164" s="145"/>
      <c r="KTH1164" s="145"/>
      <c r="KTI1164" s="145"/>
      <c r="KTJ1164" s="37"/>
      <c r="KTK1164" s="5"/>
      <c r="KTL1164" s="144"/>
      <c r="KTM1164" s="93"/>
      <c r="KTN1164" s="145"/>
      <c r="KTO1164" s="145"/>
      <c r="KTP1164" s="145"/>
      <c r="KTQ1164" s="145"/>
      <c r="KTR1164" s="145"/>
      <c r="KTS1164" s="37"/>
      <c r="KTT1164" s="5"/>
      <c r="KTU1164" s="144"/>
      <c r="KTV1164" s="93"/>
      <c r="KTW1164" s="145"/>
      <c r="KTX1164" s="145"/>
      <c r="KTY1164" s="145"/>
      <c r="KTZ1164" s="145"/>
      <c r="KUA1164" s="145"/>
      <c r="KUB1164" s="37"/>
      <c r="KUC1164" s="5"/>
      <c r="KUD1164" s="144"/>
      <c r="KUE1164" s="93"/>
      <c r="KUF1164" s="145"/>
      <c r="KUG1164" s="145"/>
      <c r="KUH1164" s="145"/>
      <c r="KUI1164" s="145"/>
      <c r="KUJ1164" s="145"/>
      <c r="KUK1164" s="37"/>
      <c r="KUL1164" s="5"/>
      <c r="KUM1164" s="144"/>
      <c r="KUN1164" s="93"/>
      <c r="KUO1164" s="145"/>
      <c r="KUP1164" s="145"/>
      <c r="KUQ1164" s="145"/>
      <c r="KUR1164" s="145"/>
      <c r="KUS1164" s="145"/>
      <c r="KUT1164" s="37"/>
      <c r="KUU1164" s="5"/>
      <c r="KUV1164" s="144"/>
      <c r="KUW1164" s="93"/>
      <c r="KUX1164" s="145"/>
      <c r="KUY1164" s="145"/>
      <c r="KUZ1164" s="145"/>
      <c r="KVA1164" s="145"/>
      <c r="KVB1164" s="145"/>
      <c r="KVC1164" s="37"/>
      <c r="KVD1164" s="5"/>
      <c r="KVE1164" s="144"/>
      <c r="KVF1164" s="93"/>
      <c r="KVG1164" s="145"/>
      <c r="KVH1164" s="145"/>
      <c r="KVI1164" s="145"/>
      <c r="KVJ1164" s="145"/>
      <c r="KVK1164" s="145"/>
      <c r="KVL1164" s="37"/>
      <c r="KVM1164" s="5"/>
      <c r="KVN1164" s="144"/>
      <c r="KVO1164" s="93"/>
      <c r="KVP1164" s="145"/>
      <c r="KVQ1164" s="145"/>
      <c r="KVR1164" s="145"/>
      <c r="KVS1164" s="145"/>
      <c r="KVT1164" s="145"/>
      <c r="KVU1164" s="37"/>
      <c r="KVV1164" s="5"/>
      <c r="KVW1164" s="144"/>
      <c r="KVX1164" s="93"/>
      <c r="KVY1164" s="145"/>
      <c r="KVZ1164" s="145"/>
      <c r="KWA1164" s="145"/>
      <c r="KWB1164" s="145"/>
      <c r="KWC1164" s="145"/>
      <c r="KWD1164" s="37"/>
      <c r="KWE1164" s="5"/>
      <c r="KWF1164" s="144"/>
      <c r="KWG1164" s="93"/>
      <c r="KWH1164" s="145"/>
      <c r="KWI1164" s="145"/>
      <c r="KWJ1164" s="145"/>
      <c r="KWK1164" s="145"/>
      <c r="KWL1164" s="145"/>
      <c r="KWM1164" s="37"/>
      <c r="KWN1164" s="5"/>
      <c r="KWO1164" s="144"/>
      <c r="KWP1164" s="93"/>
      <c r="KWQ1164" s="145"/>
      <c r="KWR1164" s="145"/>
      <c r="KWS1164" s="145"/>
      <c r="KWT1164" s="145"/>
      <c r="KWU1164" s="145"/>
      <c r="KWV1164" s="37"/>
      <c r="KWW1164" s="5"/>
      <c r="KWX1164" s="144"/>
      <c r="KWY1164" s="93"/>
      <c r="KWZ1164" s="145"/>
      <c r="KXA1164" s="145"/>
      <c r="KXB1164" s="145"/>
      <c r="KXC1164" s="145"/>
      <c r="KXD1164" s="145"/>
      <c r="KXE1164" s="37"/>
      <c r="KXF1164" s="5"/>
      <c r="KXG1164" s="144"/>
      <c r="KXH1164" s="93"/>
      <c r="KXI1164" s="145"/>
      <c r="KXJ1164" s="145"/>
      <c r="KXK1164" s="145"/>
      <c r="KXL1164" s="145"/>
      <c r="KXM1164" s="145"/>
      <c r="KXN1164" s="37"/>
      <c r="KXO1164" s="5"/>
      <c r="KXP1164" s="144"/>
      <c r="KXQ1164" s="93"/>
      <c r="KXR1164" s="145"/>
      <c r="KXS1164" s="145"/>
      <c r="KXT1164" s="145"/>
      <c r="KXU1164" s="145"/>
      <c r="KXV1164" s="145"/>
      <c r="KXW1164" s="37"/>
      <c r="KXX1164" s="5"/>
      <c r="KXY1164" s="144"/>
      <c r="KXZ1164" s="93"/>
      <c r="KYA1164" s="145"/>
      <c r="KYB1164" s="145"/>
      <c r="KYC1164" s="145"/>
      <c r="KYD1164" s="145"/>
      <c r="KYE1164" s="145"/>
      <c r="KYF1164" s="37"/>
      <c r="KYG1164" s="5"/>
      <c r="KYH1164" s="144"/>
      <c r="KYI1164" s="93"/>
      <c r="KYJ1164" s="145"/>
      <c r="KYK1164" s="145"/>
      <c r="KYL1164" s="145"/>
      <c r="KYM1164" s="145"/>
      <c r="KYN1164" s="145"/>
      <c r="KYO1164" s="37"/>
      <c r="KYP1164" s="5"/>
      <c r="KYQ1164" s="144"/>
      <c r="KYR1164" s="93"/>
      <c r="KYS1164" s="145"/>
      <c r="KYT1164" s="145"/>
      <c r="KYU1164" s="145"/>
      <c r="KYV1164" s="145"/>
      <c r="KYW1164" s="145"/>
      <c r="KYX1164" s="37"/>
      <c r="KYY1164" s="5"/>
      <c r="KYZ1164" s="144"/>
      <c r="KZA1164" s="93"/>
      <c r="KZB1164" s="145"/>
      <c r="KZC1164" s="145"/>
      <c r="KZD1164" s="145"/>
      <c r="KZE1164" s="145"/>
      <c r="KZF1164" s="145"/>
      <c r="KZG1164" s="37"/>
      <c r="KZH1164" s="5"/>
      <c r="KZI1164" s="144"/>
      <c r="KZJ1164" s="93"/>
      <c r="KZK1164" s="145"/>
      <c r="KZL1164" s="145"/>
      <c r="KZM1164" s="145"/>
      <c r="KZN1164" s="145"/>
      <c r="KZO1164" s="145"/>
      <c r="KZP1164" s="37"/>
      <c r="KZQ1164" s="5"/>
      <c r="KZR1164" s="144"/>
      <c r="KZS1164" s="93"/>
      <c r="KZT1164" s="145"/>
      <c r="KZU1164" s="145"/>
      <c r="KZV1164" s="145"/>
      <c r="KZW1164" s="145"/>
      <c r="KZX1164" s="145"/>
      <c r="KZY1164" s="37"/>
      <c r="KZZ1164" s="5"/>
      <c r="LAA1164" s="144"/>
      <c r="LAB1164" s="93"/>
      <c r="LAC1164" s="145"/>
      <c r="LAD1164" s="145"/>
      <c r="LAE1164" s="145"/>
      <c r="LAF1164" s="145"/>
      <c r="LAG1164" s="145"/>
      <c r="LAH1164" s="37"/>
      <c r="LAI1164" s="5"/>
      <c r="LAJ1164" s="144"/>
      <c r="LAK1164" s="93"/>
      <c r="LAL1164" s="145"/>
      <c r="LAM1164" s="145"/>
      <c r="LAN1164" s="145"/>
      <c r="LAO1164" s="145"/>
      <c r="LAP1164" s="145"/>
      <c r="LAQ1164" s="37"/>
      <c r="LAR1164" s="5"/>
      <c r="LAS1164" s="144"/>
      <c r="LAT1164" s="93"/>
      <c r="LAU1164" s="145"/>
      <c r="LAV1164" s="145"/>
      <c r="LAW1164" s="145"/>
      <c r="LAX1164" s="145"/>
      <c r="LAY1164" s="145"/>
      <c r="LAZ1164" s="37"/>
      <c r="LBA1164" s="5"/>
      <c r="LBB1164" s="144"/>
      <c r="LBC1164" s="93"/>
      <c r="LBD1164" s="145"/>
      <c r="LBE1164" s="145"/>
      <c r="LBF1164" s="145"/>
      <c r="LBG1164" s="145"/>
      <c r="LBH1164" s="145"/>
      <c r="LBI1164" s="37"/>
      <c r="LBJ1164" s="5"/>
      <c r="LBK1164" s="144"/>
      <c r="LBL1164" s="93"/>
      <c r="LBM1164" s="145"/>
      <c r="LBN1164" s="145"/>
      <c r="LBO1164" s="145"/>
      <c r="LBP1164" s="145"/>
      <c r="LBQ1164" s="145"/>
      <c r="LBR1164" s="37"/>
      <c r="LBS1164" s="5"/>
      <c r="LBT1164" s="144"/>
      <c r="LBU1164" s="93"/>
      <c r="LBV1164" s="145"/>
      <c r="LBW1164" s="145"/>
      <c r="LBX1164" s="145"/>
      <c r="LBY1164" s="145"/>
      <c r="LBZ1164" s="145"/>
      <c r="LCA1164" s="37"/>
      <c r="LCB1164" s="5"/>
      <c r="LCC1164" s="144"/>
      <c r="LCD1164" s="93"/>
      <c r="LCE1164" s="145"/>
      <c r="LCF1164" s="145"/>
      <c r="LCG1164" s="145"/>
      <c r="LCH1164" s="145"/>
      <c r="LCI1164" s="145"/>
      <c r="LCJ1164" s="37"/>
      <c r="LCK1164" s="5"/>
      <c r="LCL1164" s="144"/>
      <c r="LCM1164" s="93"/>
      <c r="LCN1164" s="145"/>
      <c r="LCO1164" s="145"/>
      <c r="LCP1164" s="145"/>
      <c r="LCQ1164" s="145"/>
      <c r="LCR1164" s="145"/>
      <c r="LCS1164" s="37"/>
      <c r="LCT1164" s="5"/>
      <c r="LCU1164" s="144"/>
      <c r="LCV1164" s="93"/>
      <c r="LCW1164" s="145"/>
      <c r="LCX1164" s="145"/>
      <c r="LCY1164" s="145"/>
      <c r="LCZ1164" s="145"/>
      <c r="LDA1164" s="145"/>
      <c r="LDB1164" s="37"/>
      <c r="LDC1164" s="5"/>
      <c r="LDD1164" s="144"/>
      <c r="LDE1164" s="93"/>
      <c r="LDF1164" s="145"/>
      <c r="LDG1164" s="145"/>
      <c r="LDH1164" s="145"/>
      <c r="LDI1164" s="145"/>
      <c r="LDJ1164" s="145"/>
      <c r="LDK1164" s="37"/>
      <c r="LDL1164" s="5"/>
      <c r="LDM1164" s="144"/>
      <c r="LDN1164" s="93"/>
      <c r="LDO1164" s="145"/>
      <c r="LDP1164" s="145"/>
      <c r="LDQ1164" s="145"/>
      <c r="LDR1164" s="145"/>
      <c r="LDS1164" s="145"/>
      <c r="LDT1164" s="37"/>
      <c r="LDU1164" s="5"/>
      <c r="LDV1164" s="144"/>
      <c r="LDW1164" s="93"/>
      <c r="LDX1164" s="145"/>
      <c r="LDY1164" s="145"/>
      <c r="LDZ1164" s="145"/>
      <c r="LEA1164" s="145"/>
      <c r="LEB1164" s="145"/>
      <c r="LEC1164" s="37"/>
      <c r="LED1164" s="5"/>
      <c r="LEE1164" s="144"/>
      <c r="LEF1164" s="93"/>
      <c r="LEG1164" s="145"/>
      <c r="LEH1164" s="145"/>
      <c r="LEI1164" s="145"/>
      <c r="LEJ1164" s="145"/>
      <c r="LEK1164" s="145"/>
      <c r="LEL1164" s="37"/>
      <c r="LEM1164" s="5"/>
      <c r="LEN1164" s="144"/>
      <c r="LEO1164" s="93"/>
      <c r="LEP1164" s="145"/>
      <c r="LEQ1164" s="145"/>
      <c r="LER1164" s="145"/>
      <c r="LES1164" s="145"/>
      <c r="LET1164" s="145"/>
      <c r="LEU1164" s="37"/>
      <c r="LEV1164" s="5"/>
      <c r="LEW1164" s="144"/>
      <c r="LEX1164" s="93"/>
      <c r="LEY1164" s="145"/>
      <c r="LEZ1164" s="145"/>
      <c r="LFA1164" s="145"/>
      <c r="LFB1164" s="145"/>
      <c r="LFC1164" s="145"/>
      <c r="LFD1164" s="37"/>
      <c r="LFE1164" s="5"/>
      <c r="LFF1164" s="144"/>
      <c r="LFG1164" s="93"/>
      <c r="LFH1164" s="145"/>
      <c r="LFI1164" s="145"/>
      <c r="LFJ1164" s="145"/>
      <c r="LFK1164" s="145"/>
      <c r="LFL1164" s="145"/>
      <c r="LFM1164" s="37"/>
      <c r="LFN1164" s="5"/>
      <c r="LFO1164" s="144"/>
      <c r="LFP1164" s="93"/>
      <c r="LFQ1164" s="145"/>
      <c r="LFR1164" s="145"/>
      <c r="LFS1164" s="145"/>
      <c r="LFT1164" s="145"/>
      <c r="LFU1164" s="145"/>
      <c r="LFV1164" s="37"/>
      <c r="LFW1164" s="5"/>
      <c r="LFX1164" s="144"/>
      <c r="LFY1164" s="93"/>
      <c r="LFZ1164" s="145"/>
      <c r="LGA1164" s="145"/>
      <c r="LGB1164" s="145"/>
      <c r="LGC1164" s="145"/>
      <c r="LGD1164" s="145"/>
      <c r="LGE1164" s="37"/>
      <c r="LGF1164" s="5"/>
      <c r="LGG1164" s="144"/>
      <c r="LGH1164" s="93"/>
      <c r="LGI1164" s="145"/>
      <c r="LGJ1164" s="145"/>
      <c r="LGK1164" s="145"/>
      <c r="LGL1164" s="145"/>
      <c r="LGM1164" s="145"/>
      <c r="LGN1164" s="37"/>
      <c r="LGO1164" s="5"/>
      <c r="LGP1164" s="144"/>
      <c r="LGQ1164" s="93"/>
      <c r="LGR1164" s="145"/>
      <c r="LGS1164" s="145"/>
      <c r="LGT1164" s="145"/>
      <c r="LGU1164" s="145"/>
      <c r="LGV1164" s="145"/>
      <c r="LGW1164" s="37"/>
      <c r="LGX1164" s="5"/>
      <c r="LGY1164" s="144"/>
      <c r="LGZ1164" s="93"/>
      <c r="LHA1164" s="145"/>
      <c r="LHB1164" s="145"/>
      <c r="LHC1164" s="145"/>
      <c r="LHD1164" s="145"/>
      <c r="LHE1164" s="145"/>
      <c r="LHF1164" s="37"/>
      <c r="LHG1164" s="5"/>
      <c r="LHH1164" s="144"/>
      <c r="LHI1164" s="93"/>
      <c r="LHJ1164" s="145"/>
      <c r="LHK1164" s="145"/>
      <c r="LHL1164" s="145"/>
      <c r="LHM1164" s="145"/>
      <c r="LHN1164" s="145"/>
      <c r="LHO1164" s="37"/>
      <c r="LHP1164" s="5"/>
      <c r="LHQ1164" s="144"/>
      <c r="LHR1164" s="93"/>
      <c r="LHS1164" s="145"/>
      <c r="LHT1164" s="145"/>
      <c r="LHU1164" s="145"/>
      <c r="LHV1164" s="145"/>
      <c r="LHW1164" s="145"/>
      <c r="LHX1164" s="37"/>
      <c r="LHY1164" s="5"/>
      <c r="LHZ1164" s="144"/>
      <c r="LIA1164" s="93"/>
      <c r="LIB1164" s="145"/>
      <c r="LIC1164" s="145"/>
      <c r="LID1164" s="145"/>
      <c r="LIE1164" s="145"/>
      <c r="LIF1164" s="145"/>
      <c r="LIG1164" s="37"/>
      <c r="LIH1164" s="5"/>
      <c r="LII1164" s="144"/>
      <c r="LIJ1164" s="93"/>
      <c r="LIK1164" s="145"/>
      <c r="LIL1164" s="145"/>
      <c r="LIM1164" s="145"/>
      <c r="LIN1164" s="145"/>
      <c r="LIO1164" s="145"/>
      <c r="LIP1164" s="37"/>
      <c r="LIQ1164" s="5"/>
      <c r="LIR1164" s="144"/>
      <c r="LIS1164" s="93"/>
      <c r="LIT1164" s="145"/>
      <c r="LIU1164" s="145"/>
      <c r="LIV1164" s="145"/>
      <c r="LIW1164" s="145"/>
      <c r="LIX1164" s="145"/>
      <c r="LIY1164" s="37"/>
      <c r="LIZ1164" s="5"/>
      <c r="LJA1164" s="144"/>
      <c r="LJB1164" s="93"/>
      <c r="LJC1164" s="145"/>
      <c r="LJD1164" s="145"/>
      <c r="LJE1164" s="145"/>
      <c r="LJF1164" s="145"/>
      <c r="LJG1164" s="145"/>
      <c r="LJH1164" s="37"/>
      <c r="LJI1164" s="5"/>
      <c r="LJJ1164" s="144"/>
      <c r="LJK1164" s="93"/>
      <c r="LJL1164" s="145"/>
      <c r="LJM1164" s="145"/>
      <c r="LJN1164" s="145"/>
      <c r="LJO1164" s="145"/>
      <c r="LJP1164" s="145"/>
      <c r="LJQ1164" s="37"/>
      <c r="LJR1164" s="5"/>
      <c r="LJS1164" s="144"/>
      <c r="LJT1164" s="93"/>
      <c r="LJU1164" s="145"/>
      <c r="LJV1164" s="145"/>
      <c r="LJW1164" s="145"/>
      <c r="LJX1164" s="145"/>
      <c r="LJY1164" s="145"/>
      <c r="LJZ1164" s="37"/>
      <c r="LKA1164" s="5"/>
      <c r="LKB1164" s="144"/>
      <c r="LKC1164" s="93"/>
      <c r="LKD1164" s="145"/>
      <c r="LKE1164" s="145"/>
      <c r="LKF1164" s="145"/>
      <c r="LKG1164" s="145"/>
      <c r="LKH1164" s="145"/>
      <c r="LKI1164" s="37"/>
      <c r="LKJ1164" s="5"/>
      <c r="LKK1164" s="144"/>
      <c r="LKL1164" s="93"/>
      <c r="LKM1164" s="145"/>
      <c r="LKN1164" s="145"/>
      <c r="LKO1164" s="145"/>
      <c r="LKP1164" s="145"/>
      <c r="LKQ1164" s="145"/>
      <c r="LKR1164" s="37"/>
      <c r="LKS1164" s="5"/>
      <c r="LKT1164" s="144"/>
      <c r="LKU1164" s="93"/>
      <c r="LKV1164" s="145"/>
      <c r="LKW1164" s="145"/>
      <c r="LKX1164" s="145"/>
      <c r="LKY1164" s="145"/>
      <c r="LKZ1164" s="145"/>
      <c r="LLA1164" s="37"/>
      <c r="LLB1164" s="5"/>
      <c r="LLC1164" s="144"/>
      <c r="LLD1164" s="93"/>
      <c r="LLE1164" s="145"/>
      <c r="LLF1164" s="145"/>
      <c r="LLG1164" s="145"/>
      <c r="LLH1164" s="145"/>
      <c r="LLI1164" s="145"/>
      <c r="LLJ1164" s="37"/>
      <c r="LLK1164" s="5"/>
      <c r="LLL1164" s="144"/>
      <c r="LLM1164" s="93"/>
      <c r="LLN1164" s="145"/>
      <c r="LLO1164" s="145"/>
      <c r="LLP1164" s="145"/>
      <c r="LLQ1164" s="145"/>
      <c r="LLR1164" s="145"/>
      <c r="LLS1164" s="37"/>
      <c r="LLT1164" s="5"/>
      <c r="LLU1164" s="144"/>
      <c r="LLV1164" s="93"/>
      <c r="LLW1164" s="145"/>
      <c r="LLX1164" s="145"/>
      <c r="LLY1164" s="145"/>
      <c r="LLZ1164" s="145"/>
      <c r="LMA1164" s="145"/>
      <c r="LMB1164" s="37"/>
      <c r="LMC1164" s="5"/>
      <c r="LMD1164" s="144"/>
      <c r="LME1164" s="93"/>
      <c r="LMF1164" s="145"/>
      <c r="LMG1164" s="145"/>
      <c r="LMH1164" s="145"/>
      <c r="LMI1164" s="145"/>
      <c r="LMJ1164" s="145"/>
      <c r="LMK1164" s="37"/>
      <c r="LML1164" s="5"/>
      <c r="LMM1164" s="144"/>
      <c r="LMN1164" s="93"/>
      <c r="LMO1164" s="145"/>
      <c r="LMP1164" s="145"/>
      <c r="LMQ1164" s="145"/>
      <c r="LMR1164" s="145"/>
      <c r="LMS1164" s="145"/>
      <c r="LMT1164" s="37"/>
      <c r="LMU1164" s="5"/>
      <c r="LMV1164" s="144"/>
      <c r="LMW1164" s="93"/>
      <c r="LMX1164" s="145"/>
      <c r="LMY1164" s="145"/>
      <c r="LMZ1164" s="145"/>
      <c r="LNA1164" s="145"/>
      <c r="LNB1164" s="145"/>
      <c r="LNC1164" s="37"/>
      <c r="LND1164" s="5"/>
      <c r="LNE1164" s="144"/>
      <c r="LNF1164" s="93"/>
      <c r="LNG1164" s="145"/>
      <c r="LNH1164" s="145"/>
      <c r="LNI1164" s="145"/>
      <c r="LNJ1164" s="145"/>
      <c r="LNK1164" s="145"/>
      <c r="LNL1164" s="37"/>
      <c r="LNM1164" s="5"/>
      <c r="LNN1164" s="144"/>
      <c r="LNO1164" s="93"/>
      <c r="LNP1164" s="145"/>
      <c r="LNQ1164" s="145"/>
      <c r="LNR1164" s="145"/>
      <c r="LNS1164" s="145"/>
      <c r="LNT1164" s="145"/>
      <c r="LNU1164" s="37"/>
      <c r="LNV1164" s="5"/>
      <c r="LNW1164" s="144"/>
      <c r="LNX1164" s="93"/>
      <c r="LNY1164" s="145"/>
      <c r="LNZ1164" s="145"/>
      <c r="LOA1164" s="145"/>
      <c r="LOB1164" s="145"/>
      <c r="LOC1164" s="145"/>
      <c r="LOD1164" s="37"/>
      <c r="LOE1164" s="5"/>
      <c r="LOF1164" s="144"/>
      <c r="LOG1164" s="93"/>
      <c r="LOH1164" s="145"/>
      <c r="LOI1164" s="145"/>
      <c r="LOJ1164" s="145"/>
      <c r="LOK1164" s="145"/>
      <c r="LOL1164" s="145"/>
      <c r="LOM1164" s="37"/>
      <c r="LON1164" s="5"/>
      <c r="LOO1164" s="144"/>
      <c r="LOP1164" s="93"/>
      <c r="LOQ1164" s="145"/>
      <c r="LOR1164" s="145"/>
      <c r="LOS1164" s="145"/>
      <c r="LOT1164" s="145"/>
      <c r="LOU1164" s="145"/>
      <c r="LOV1164" s="37"/>
      <c r="LOW1164" s="5"/>
      <c r="LOX1164" s="144"/>
      <c r="LOY1164" s="93"/>
      <c r="LOZ1164" s="145"/>
      <c r="LPA1164" s="145"/>
      <c r="LPB1164" s="145"/>
      <c r="LPC1164" s="145"/>
      <c r="LPD1164" s="145"/>
      <c r="LPE1164" s="37"/>
      <c r="LPF1164" s="5"/>
      <c r="LPG1164" s="144"/>
      <c r="LPH1164" s="93"/>
      <c r="LPI1164" s="145"/>
      <c r="LPJ1164" s="145"/>
      <c r="LPK1164" s="145"/>
      <c r="LPL1164" s="145"/>
      <c r="LPM1164" s="145"/>
      <c r="LPN1164" s="37"/>
      <c r="LPO1164" s="5"/>
      <c r="LPP1164" s="144"/>
      <c r="LPQ1164" s="93"/>
      <c r="LPR1164" s="145"/>
      <c r="LPS1164" s="145"/>
      <c r="LPT1164" s="145"/>
      <c r="LPU1164" s="145"/>
      <c r="LPV1164" s="145"/>
      <c r="LPW1164" s="37"/>
      <c r="LPX1164" s="5"/>
      <c r="LPY1164" s="144"/>
      <c r="LPZ1164" s="93"/>
      <c r="LQA1164" s="145"/>
      <c r="LQB1164" s="145"/>
      <c r="LQC1164" s="145"/>
      <c r="LQD1164" s="145"/>
      <c r="LQE1164" s="145"/>
      <c r="LQF1164" s="37"/>
      <c r="LQG1164" s="5"/>
      <c r="LQH1164" s="144"/>
      <c r="LQI1164" s="93"/>
      <c r="LQJ1164" s="145"/>
      <c r="LQK1164" s="145"/>
      <c r="LQL1164" s="145"/>
      <c r="LQM1164" s="145"/>
      <c r="LQN1164" s="145"/>
      <c r="LQO1164" s="37"/>
      <c r="LQP1164" s="5"/>
      <c r="LQQ1164" s="144"/>
      <c r="LQR1164" s="93"/>
      <c r="LQS1164" s="145"/>
      <c r="LQT1164" s="145"/>
      <c r="LQU1164" s="145"/>
      <c r="LQV1164" s="145"/>
      <c r="LQW1164" s="145"/>
      <c r="LQX1164" s="37"/>
      <c r="LQY1164" s="5"/>
      <c r="LQZ1164" s="144"/>
      <c r="LRA1164" s="93"/>
      <c r="LRB1164" s="145"/>
      <c r="LRC1164" s="145"/>
      <c r="LRD1164" s="145"/>
      <c r="LRE1164" s="145"/>
      <c r="LRF1164" s="145"/>
      <c r="LRG1164" s="37"/>
      <c r="LRH1164" s="5"/>
      <c r="LRI1164" s="144"/>
      <c r="LRJ1164" s="93"/>
      <c r="LRK1164" s="145"/>
      <c r="LRL1164" s="145"/>
      <c r="LRM1164" s="145"/>
      <c r="LRN1164" s="145"/>
      <c r="LRO1164" s="145"/>
      <c r="LRP1164" s="37"/>
      <c r="LRQ1164" s="5"/>
      <c r="LRR1164" s="144"/>
      <c r="LRS1164" s="93"/>
      <c r="LRT1164" s="145"/>
      <c r="LRU1164" s="145"/>
      <c r="LRV1164" s="145"/>
      <c r="LRW1164" s="145"/>
      <c r="LRX1164" s="145"/>
      <c r="LRY1164" s="37"/>
      <c r="LRZ1164" s="5"/>
      <c r="LSA1164" s="144"/>
      <c r="LSB1164" s="93"/>
      <c r="LSC1164" s="145"/>
      <c r="LSD1164" s="145"/>
      <c r="LSE1164" s="145"/>
      <c r="LSF1164" s="145"/>
      <c r="LSG1164" s="145"/>
      <c r="LSH1164" s="37"/>
      <c r="LSI1164" s="5"/>
      <c r="LSJ1164" s="144"/>
      <c r="LSK1164" s="93"/>
      <c r="LSL1164" s="145"/>
      <c r="LSM1164" s="145"/>
      <c r="LSN1164" s="145"/>
      <c r="LSO1164" s="145"/>
      <c r="LSP1164" s="145"/>
      <c r="LSQ1164" s="37"/>
      <c r="LSR1164" s="5"/>
      <c r="LSS1164" s="144"/>
      <c r="LST1164" s="93"/>
      <c r="LSU1164" s="145"/>
      <c r="LSV1164" s="145"/>
      <c r="LSW1164" s="145"/>
      <c r="LSX1164" s="145"/>
      <c r="LSY1164" s="145"/>
      <c r="LSZ1164" s="37"/>
      <c r="LTA1164" s="5"/>
      <c r="LTB1164" s="144"/>
      <c r="LTC1164" s="93"/>
      <c r="LTD1164" s="145"/>
      <c r="LTE1164" s="145"/>
      <c r="LTF1164" s="145"/>
      <c r="LTG1164" s="145"/>
      <c r="LTH1164" s="145"/>
      <c r="LTI1164" s="37"/>
      <c r="LTJ1164" s="5"/>
      <c r="LTK1164" s="144"/>
      <c r="LTL1164" s="93"/>
      <c r="LTM1164" s="145"/>
      <c r="LTN1164" s="145"/>
      <c r="LTO1164" s="145"/>
      <c r="LTP1164" s="145"/>
      <c r="LTQ1164" s="145"/>
      <c r="LTR1164" s="37"/>
      <c r="LTS1164" s="5"/>
      <c r="LTT1164" s="144"/>
      <c r="LTU1164" s="93"/>
      <c r="LTV1164" s="145"/>
      <c r="LTW1164" s="145"/>
      <c r="LTX1164" s="145"/>
      <c r="LTY1164" s="145"/>
      <c r="LTZ1164" s="145"/>
      <c r="LUA1164" s="37"/>
      <c r="LUB1164" s="5"/>
      <c r="LUC1164" s="144"/>
      <c r="LUD1164" s="93"/>
      <c r="LUE1164" s="145"/>
      <c r="LUF1164" s="145"/>
      <c r="LUG1164" s="145"/>
      <c r="LUH1164" s="145"/>
      <c r="LUI1164" s="145"/>
      <c r="LUJ1164" s="37"/>
      <c r="LUK1164" s="5"/>
      <c r="LUL1164" s="144"/>
      <c r="LUM1164" s="93"/>
      <c r="LUN1164" s="145"/>
      <c r="LUO1164" s="145"/>
      <c r="LUP1164" s="145"/>
      <c r="LUQ1164" s="145"/>
      <c r="LUR1164" s="145"/>
      <c r="LUS1164" s="37"/>
      <c r="LUT1164" s="5"/>
      <c r="LUU1164" s="144"/>
      <c r="LUV1164" s="93"/>
      <c r="LUW1164" s="145"/>
      <c r="LUX1164" s="145"/>
      <c r="LUY1164" s="145"/>
      <c r="LUZ1164" s="145"/>
      <c r="LVA1164" s="145"/>
      <c r="LVB1164" s="37"/>
      <c r="LVC1164" s="5"/>
      <c r="LVD1164" s="144"/>
      <c r="LVE1164" s="93"/>
      <c r="LVF1164" s="145"/>
      <c r="LVG1164" s="145"/>
      <c r="LVH1164" s="145"/>
      <c r="LVI1164" s="145"/>
      <c r="LVJ1164" s="145"/>
      <c r="LVK1164" s="37"/>
      <c r="LVL1164" s="5"/>
      <c r="LVM1164" s="144"/>
      <c r="LVN1164" s="93"/>
      <c r="LVO1164" s="145"/>
      <c r="LVP1164" s="145"/>
      <c r="LVQ1164" s="145"/>
      <c r="LVR1164" s="145"/>
      <c r="LVS1164" s="145"/>
      <c r="LVT1164" s="37"/>
      <c r="LVU1164" s="5"/>
      <c r="LVV1164" s="144"/>
      <c r="LVW1164" s="93"/>
      <c r="LVX1164" s="145"/>
      <c r="LVY1164" s="145"/>
      <c r="LVZ1164" s="145"/>
      <c r="LWA1164" s="145"/>
      <c r="LWB1164" s="145"/>
      <c r="LWC1164" s="37"/>
      <c r="LWD1164" s="5"/>
      <c r="LWE1164" s="144"/>
      <c r="LWF1164" s="93"/>
      <c r="LWG1164" s="145"/>
      <c r="LWH1164" s="145"/>
      <c r="LWI1164" s="145"/>
      <c r="LWJ1164" s="145"/>
      <c r="LWK1164" s="145"/>
      <c r="LWL1164" s="37"/>
      <c r="LWM1164" s="5"/>
      <c r="LWN1164" s="144"/>
      <c r="LWO1164" s="93"/>
      <c r="LWP1164" s="145"/>
      <c r="LWQ1164" s="145"/>
      <c r="LWR1164" s="145"/>
      <c r="LWS1164" s="145"/>
      <c r="LWT1164" s="145"/>
      <c r="LWU1164" s="37"/>
      <c r="LWV1164" s="5"/>
      <c r="LWW1164" s="144"/>
      <c r="LWX1164" s="93"/>
      <c r="LWY1164" s="145"/>
      <c r="LWZ1164" s="145"/>
      <c r="LXA1164" s="145"/>
      <c r="LXB1164" s="145"/>
      <c r="LXC1164" s="145"/>
      <c r="LXD1164" s="37"/>
      <c r="LXE1164" s="5"/>
      <c r="LXF1164" s="144"/>
      <c r="LXG1164" s="93"/>
      <c r="LXH1164" s="145"/>
      <c r="LXI1164" s="145"/>
      <c r="LXJ1164" s="145"/>
      <c r="LXK1164" s="145"/>
      <c r="LXL1164" s="145"/>
      <c r="LXM1164" s="37"/>
      <c r="LXN1164" s="5"/>
      <c r="LXO1164" s="144"/>
      <c r="LXP1164" s="93"/>
      <c r="LXQ1164" s="145"/>
      <c r="LXR1164" s="145"/>
      <c r="LXS1164" s="145"/>
      <c r="LXT1164" s="145"/>
      <c r="LXU1164" s="145"/>
      <c r="LXV1164" s="37"/>
      <c r="LXW1164" s="5"/>
      <c r="LXX1164" s="144"/>
      <c r="LXY1164" s="93"/>
      <c r="LXZ1164" s="145"/>
      <c r="LYA1164" s="145"/>
      <c r="LYB1164" s="145"/>
      <c r="LYC1164" s="145"/>
      <c r="LYD1164" s="145"/>
      <c r="LYE1164" s="37"/>
      <c r="LYF1164" s="5"/>
      <c r="LYG1164" s="144"/>
      <c r="LYH1164" s="93"/>
      <c r="LYI1164" s="145"/>
      <c r="LYJ1164" s="145"/>
      <c r="LYK1164" s="145"/>
      <c r="LYL1164" s="145"/>
      <c r="LYM1164" s="145"/>
      <c r="LYN1164" s="37"/>
      <c r="LYO1164" s="5"/>
      <c r="LYP1164" s="144"/>
      <c r="LYQ1164" s="93"/>
      <c r="LYR1164" s="145"/>
      <c r="LYS1164" s="145"/>
      <c r="LYT1164" s="145"/>
      <c r="LYU1164" s="145"/>
      <c r="LYV1164" s="145"/>
      <c r="LYW1164" s="37"/>
      <c r="LYX1164" s="5"/>
      <c r="LYY1164" s="144"/>
      <c r="LYZ1164" s="93"/>
      <c r="LZA1164" s="145"/>
      <c r="LZB1164" s="145"/>
      <c r="LZC1164" s="145"/>
      <c r="LZD1164" s="145"/>
      <c r="LZE1164" s="145"/>
      <c r="LZF1164" s="37"/>
      <c r="LZG1164" s="5"/>
      <c r="LZH1164" s="144"/>
      <c r="LZI1164" s="93"/>
      <c r="LZJ1164" s="145"/>
      <c r="LZK1164" s="145"/>
      <c r="LZL1164" s="145"/>
      <c r="LZM1164" s="145"/>
      <c r="LZN1164" s="145"/>
      <c r="LZO1164" s="37"/>
      <c r="LZP1164" s="5"/>
      <c r="LZQ1164" s="144"/>
      <c r="LZR1164" s="93"/>
      <c r="LZS1164" s="145"/>
      <c r="LZT1164" s="145"/>
      <c r="LZU1164" s="145"/>
      <c r="LZV1164" s="145"/>
      <c r="LZW1164" s="145"/>
      <c r="LZX1164" s="37"/>
      <c r="LZY1164" s="5"/>
      <c r="LZZ1164" s="144"/>
      <c r="MAA1164" s="93"/>
      <c r="MAB1164" s="145"/>
      <c r="MAC1164" s="145"/>
      <c r="MAD1164" s="145"/>
      <c r="MAE1164" s="145"/>
      <c r="MAF1164" s="145"/>
      <c r="MAG1164" s="37"/>
      <c r="MAH1164" s="5"/>
      <c r="MAI1164" s="144"/>
      <c r="MAJ1164" s="93"/>
      <c r="MAK1164" s="145"/>
      <c r="MAL1164" s="145"/>
      <c r="MAM1164" s="145"/>
      <c r="MAN1164" s="145"/>
      <c r="MAO1164" s="145"/>
      <c r="MAP1164" s="37"/>
      <c r="MAQ1164" s="5"/>
      <c r="MAR1164" s="144"/>
      <c r="MAS1164" s="93"/>
      <c r="MAT1164" s="145"/>
      <c r="MAU1164" s="145"/>
      <c r="MAV1164" s="145"/>
      <c r="MAW1164" s="145"/>
      <c r="MAX1164" s="145"/>
      <c r="MAY1164" s="37"/>
      <c r="MAZ1164" s="5"/>
      <c r="MBA1164" s="144"/>
      <c r="MBB1164" s="93"/>
      <c r="MBC1164" s="145"/>
      <c r="MBD1164" s="145"/>
      <c r="MBE1164" s="145"/>
      <c r="MBF1164" s="145"/>
      <c r="MBG1164" s="145"/>
      <c r="MBH1164" s="37"/>
      <c r="MBI1164" s="5"/>
      <c r="MBJ1164" s="144"/>
      <c r="MBK1164" s="93"/>
      <c r="MBL1164" s="145"/>
      <c r="MBM1164" s="145"/>
      <c r="MBN1164" s="145"/>
      <c r="MBO1164" s="145"/>
      <c r="MBP1164" s="145"/>
      <c r="MBQ1164" s="37"/>
      <c r="MBR1164" s="5"/>
      <c r="MBS1164" s="144"/>
      <c r="MBT1164" s="93"/>
      <c r="MBU1164" s="145"/>
      <c r="MBV1164" s="145"/>
      <c r="MBW1164" s="145"/>
      <c r="MBX1164" s="145"/>
      <c r="MBY1164" s="145"/>
      <c r="MBZ1164" s="37"/>
      <c r="MCA1164" s="5"/>
      <c r="MCB1164" s="144"/>
      <c r="MCC1164" s="93"/>
      <c r="MCD1164" s="145"/>
      <c r="MCE1164" s="145"/>
      <c r="MCF1164" s="145"/>
      <c r="MCG1164" s="145"/>
      <c r="MCH1164" s="145"/>
      <c r="MCI1164" s="37"/>
      <c r="MCJ1164" s="5"/>
      <c r="MCK1164" s="144"/>
      <c r="MCL1164" s="93"/>
      <c r="MCM1164" s="145"/>
      <c r="MCN1164" s="145"/>
      <c r="MCO1164" s="145"/>
      <c r="MCP1164" s="145"/>
      <c r="MCQ1164" s="145"/>
      <c r="MCR1164" s="37"/>
      <c r="MCS1164" s="5"/>
      <c r="MCT1164" s="144"/>
      <c r="MCU1164" s="93"/>
      <c r="MCV1164" s="145"/>
      <c r="MCW1164" s="145"/>
      <c r="MCX1164" s="145"/>
      <c r="MCY1164" s="145"/>
      <c r="MCZ1164" s="145"/>
      <c r="MDA1164" s="37"/>
      <c r="MDB1164" s="5"/>
      <c r="MDC1164" s="144"/>
      <c r="MDD1164" s="93"/>
      <c r="MDE1164" s="145"/>
      <c r="MDF1164" s="145"/>
      <c r="MDG1164" s="145"/>
      <c r="MDH1164" s="145"/>
      <c r="MDI1164" s="145"/>
      <c r="MDJ1164" s="37"/>
      <c r="MDK1164" s="5"/>
      <c r="MDL1164" s="144"/>
      <c r="MDM1164" s="93"/>
      <c r="MDN1164" s="145"/>
      <c r="MDO1164" s="145"/>
      <c r="MDP1164" s="145"/>
      <c r="MDQ1164" s="145"/>
      <c r="MDR1164" s="145"/>
      <c r="MDS1164" s="37"/>
      <c r="MDT1164" s="5"/>
      <c r="MDU1164" s="144"/>
      <c r="MDV1164" s="93"/>
      <c r="MDW1164" s="145"/>
      <c r="MDX1164" s="145"/>
      <c r="MDY1164" s="145"/>
      <c r="MDZ1164" s="145"/>
      <c r="MEA1164" s="145"/>
      <c r="MEB1164" s="37"/>
      <c r="MEC1164" s="5"/>
      <c r="MED1164" s="144"/>
      <c r="MEE1164" s="93"/>
      <c r="MEF1164" s="145"/>
      <c r="MEG1164" s="145"/>
      <c r="MEH1164" s="145"/>
      <c r="MEI1164" s="145"/>
      <c r="MEJ1164" s="145"/>
      <c r="MEK1164" s="37"/>
      <c r="MEL1164" s="5"/>
      <c r="MEM1164" s="144"/>
      <c r="MEN1164" s="93"/>
      <c r="MEO1164" s="145"/>
      <c r="MEP1164" s="145"/>
      <c r="MEQ1164" s="145"/>
      <c r="MER1164" s="145"/>
      <c r="MES1164" s="145"/>
      <c r="MET1164" s="37"/>
      <c r="MEU1164" s="5"/>
      <c r="MEV1164" s="144"/>
      <c r="MEW1164" s="93"/>
      <c r="MEX1164" s="145"/>
      <c r="MEY1164" s="145"/>
      <c r="MEZ1164" s="145"/>
      <c r="MFA1164" s="145"/>
      <c r="MFB1164" s="145"/>
      <c r="MFC1164" s="37"/>
      <c r="MFD1164" s="5"/>
      <c r="MFE1164" s="144"/>
      <c r="MFF1164" s="93"/>
      <c r="MFG1164" s="145"/>
      <c r="MFH1164" s="145"/>
      <c r="MFI1164" s="145"/>
      <c r="MFJ1164" s="145"/>
      <c r="MFK1164" s="145"/>
      <c r="MFL1164" s="37"/>
      <c r="MFM1164" s="5"/>
      <c r="MFN1164" s="144"/>
      <c r="MFO1164" s="93"/>
      <c r="MFP1164" s="145"/>
      <c r="MFQ1164" s="145"/>
      <c r="MFR1164" s="145"/>
      <c r="MFS1164" s="145"/>
      <c r="MFT1164" s="145"/>
      <c r="MFU1164" s="37"/>
      <c r="MFV1164" s="5"/>
      <c r="MFW1164" s="144"/>
      <c r="MFX1164" s="93"/>
      <c r="MFY1164" s="145"/>
      <c r="MFZ1164" s="145"/>
      <c r="MGA1164" s="145"/>
      <c r="MGB1164" s="145"/>
      <c r="MGC1164" s="145"/>
      <c r="MGD1164" s="37"/>
      <c r="MGE1164" s="5"/>
      <c r="MGF1164" s="144"/>
      <c r="MGG1164" s="93"/>
      <c r="MGH1164" s="145"/>
      <c r="MGI1164" s="145"/>
      <c r="MGJ1164" s="145"/>
      <c r="MGK1164" s="145"/>
      <c r="MGL1164" s="145"/>
      <c r="MGM1164" s="37"/>
      <c r="MGN1164" s="5"/>
      <c r="MGO1164" s="144"/>
      <c r="MGP1164" s="93"/>
      <c r="MGQ1164" s="145"/>
      <c r="MGR1164" s="145"/>
      <c r="MGS1164" s="145"/>
      <c r="MGT1164" s="145"/>
      <c r="MGU1164" s="145"/>
      <c r="MGV1164" s="37"/>
      <c r="MGW1164" s="5"/>
      <c r="MGX1164" s="144"/>
      <c r="MGY1164" s="93"/>
      <c r="MGZ1164" s="145"/>
      <c r="MHA1164" s="145"/>
      <c r="MHB1164" s="145"/>
      <c r="MHC1164" s="145"/>
      <c r="MHD1164" s="145"/>
      <c r="MHE1164" s="37"/>
      <c r="MHF1164" s="5"/>
      <c r="MHG1164" s="144"/>
      <c r="MHH1164" s="93"/>
      <c r="MHI1164" s="145"/>
      <c r="MHJ1164" s="145"/>
      <c r="MHK1164" s="145"/>
      <c r="MHL1164" s="145"/>
      <c r="MHM1164" s="145"/>
      <c r="MHN1164" s="37"/>
      <c r="MHO1164" s="5"/>
      <c r="MHP1164" s="144"/>
      <c r="MHQ1164" s="93"/>
      <c r="MHR1164" s="145"/>
      <c r="MHS1164" s="145"/>
      <c r="MHT1164" s="145"/>
      <c r="MHU1164" s="145"/>
      <c r="MHV1164" s="145"/>
      <c r="MHW1164" s="37"/>
      <c r="MHX1164" s="5"/>
      <c r="MHY1164" s="144"/>
      <c r="MHZ1164" s="93"/>
      <c r="MIA1164" s="145"/>
      <c r="MIB1164" s="145"/>
      <c r="MIC1164" s="145"/>
      <c r="MID1164" s="145"/>
      <c r="MIE1164" s="145"/>
      <c r="MIF1164" s="37"/>
      <c r="MIG1164" s="5"/>
      <c r="MIH1164" s="144"/>
      <c r="MII1164" s="93"/>
      <c r="MIJ1164" s="145"/>
      <c r="MIK1164" s="145"/>
      <c r="MIL1164" s="145"/>
      <c r="MIM1164" s="145"/>
      <c r="MIN1164" s="145"/>
      <c r="MIO1164" s="37"/>
      <c r="MIP1164" s="5"/>
      <c r="MIQ1164" s="144"/>
      <c r="MIR1164" s="93"/>
      <c r="MIS1164" s="145"/>
      <c r="MIT1164" s="145"/>
      <c r="MIU1164" s="145"/>
      <c r="MIV1164" s="145"/>
      <c r="MIW1164" s="145"/>
      <c r="MIX1164" s="37"/>
      <c r="MIY1164" s="5"/>
      <c r="MIZ1164" s="144"/>
      <c r="MJA1164" s="93"/>
      <c r="MJB1164" s="145"/>
      <c r="MJC1164" s="145"/>
      <c r="MJD1164" s="145"/>
      <c r="MJE1164" s="145"/>
      <c r="MJF1164" s="145"/>
      <c r="MJG1164" s="37"/>
      <c r="MJH1164" s="5"/>
      <c r="MJI1164" s="144"/>
      <c r="MJJ1164" s="93"/>
      <c r="MJK1164" s="145"/>
      <c r="MJL1164" s="145"/>
      <c r="MJM1164" s="145"/>
      <c r="MJN1164" s="145"/>
      <c r="MJO1164" s="145"/>
      <c r="MJP1164" s="37"/>
      <c r="MJQ1164" s="5"/>
      <c r="MJR1164" s="144"/>
      <c r="MJS1164" s="93"/>
      <c r="MJT1164" s="145"/>
      <c r="MJU1164" s="145"/>
      <c r="MJV1164" s="145"/>
      <c r="MJW1164" s="145"/>
      <c r="MJX1164" s="145"/>
      <c r="MJY1164" s="37"/>
      <c r="MJZ1164" s="5"/>
      <c r="MKA1164" s="144"/>
      <c r="MKB1164" s="93"/>
      <c r="MKC1164" s="145"/>
      <c r="MKD1164" s="145"/>
      <c r="MKE1164" s="145"/>
      <c r="MKF1164" s="145"/>
      <c r="MKG1164" s="145"/>
      <c r="MKH1164" s="37"/>
      <c r="MKI1164" s="5"/>
      <c r="MKJ1164" s="144"/>
      <c r="MKK1164" s="93"/>
      <c r="MKL1164" s="145"/>
      <c r="MKM1164" s="145"/>
      <c r="MKN1164" s="145"/>
      <c r="MKO1164" s="145"/>
      <c r="MKP1164" s="145"/>
      <c r="MKQ1164" s="37"/>
      <c r="MKR1164" s="5"/>
      <c r="MKS1164" s="144"/>
      <c r="MKT1164" s="93"/>
      <c r="MKU1164" s="145"/>
      <c r="MKV1164" s="145"/>
      <c r="MKW1164" s="145"/>
      <c r="MKX1164" s="145"/>
      <c r="MKY1164" s="145"/>
      <c r="MKZ1164" s="37"/>
      <c r="MLA1164" s="5"/>
      <c r="MLB1164" s="144"/>
      <c r="MLC1164" s="93"/>
      <c r="MLD1164" s="145"/>
      <c r="MLE1164" s="145"/>
      <c r="MLF1164" s="145"/>
      <c r="MLG1164" s="145"/>
      <c r="MLH1164" s="145"/>
      <c r="MLI1164" s="37"/>
      <c r="MLJ1164" s="5"/>
      <c r="MLK1164" s="144"/>
      <c r="MLL1164" s="93"/>
      <c r="MLM1164" s="145"/>
      <c r="MLN1164" s="145"/>
      <c r="MLO1164" s="145"/>
      <c r="MLP1164" s="145"/>
      <c r="MLQ1164" s="145"/>
      <c r="MLR1164" s="37"/>
      <c r="MLS1164" s="5"/>
      <c r="MLT1164" s="144"/>
      <c r="MLU1164" s="93"/>
      <c r="MLV1164" s="145"/>
      <c r="MLW1164" s="145"/>
      <c r="MLX1164" s="145"/>
      <c r="MLY1164" s="145"/>
      <c r="MLZ1164" s="145"/>
      <c r="MMA1164" s="37"/>
      <c r="MMB1164" s="5"/>
      <c r="MMC1164" s="144"/>
      <c r="MMD1164" s="93"/>
      <c r="MME1164" s="145"/>
      <c r="MMF1164" s="145"/>
      <c r="MMG1164" s="145"/>
      <c r="MMH1164" s="145"/>
      <c r="MMI1164" s="145"/>
      <c r="MMJ1164" s="37"/>
      <c r="MMK1164" s="5"/>
      <c r="MML1164" s="144"/>
      <c r="MMM1164" s="93"/>
      <c r="MMN1164" s="145"/>
      <c r="MMO1164" s="145"/>
      <c r="MMP1164" s="145"/>
      <c r="MMQ1164" s="145"/>
      <c r="MMR1164" s="145"/>
      <c r="MMS1164" s="37"/>
      <c r="MMT1164" s="5"/>
      <c r="MMU1164" s="144"/>
      <c r="MMV1164" s="93"/>
      <c r="MMW1164" s="145"/>
      <c r="MMX1164" s="145"/>
      <c r="MMY1164" s="145"/>
      <c r="MMZ1164" s="145"/>
      <c r="MNA1164" s="145"/>
      <c r="MNB1164" s="37"/>
      <c r="MNC1164" s="5"/>
      <c r="MND1164" s="144"/>
      <c r="MNE1164" s="93"/>
      <c r="MNF1164" s="145"/>
      <c r="MNG1164" s="145"/>
      <c r="MNH1164" s="145"/>
      <c r="MNI1164" s="145"/>
      <c r="MNJ1164" s="145"/>
      <c r="MNK1164" s="37"/>
      <c r="MNL1164" s="5"/>
      <c r="MNM1164" s="144"/>
      <c r="MNN1164" s="93"/>
      <c r="MNO1164" s="145"/>
      <c r="MNP1164" s="145"/>
      <c r="MNQ1164" s="145"/>
      <c r="MNR1164" s="145"/>
      <c r="MNS1164" s="145"/>
      <c r="MNT1164" s="37"/>
      <c r="MNU1164" s="5"/>
      <c r="MNV1164" s="144"/>
      <c r="MNW1164" s="93"/>
      <c r="MNX1164" s="145"/>
      <c r="MNY1164" s="145"/>
      <c r="MNZ1164" s="145"/>
      <c r="MOA1164" s="145"/>
      <c r="MOB1164" s="145"/>
      <c r="MOC1164" s="37"/>
      <c r="MOD1164" s="5"/>
      <c r="MOE1164" s="144"/>
      <c r="MOF1164" s="93"/>
      <c r="MOG1164" s="145"/>
      <c r="MOH1164" s="145"/>
      <c r="MOI1164" s="145"/>
      <c r="MOJ1164" s="145"/>
      <c r="MOK1164" s="145"/>
      <c r="MOL1164" s="37"/>
      <c r="MOM1164" s="5"/>
      <c r="MON1164" s="144"/>
      <c r="MOO1164" s="93"/>
      <c r="MOP1164" s="145"/>
      <c r="MOQ1164" s="145"/>
      <c r="MOR1164" s="145"/>
      <c r="MOS1164" s="145"/>
      <c r="MOT1164" s="145"/>
      <c r="MOU1164" s="37"/>
      <c r="MOV1164" s="5"/>
      <c r="MOW1164" s="144"/>
      <c r="MOX1164" s="93"/>
      <c r="MOY1164" s="145"/>
      <c r="MOZ1164" s="145"/>
      <c r="MPA1164" s="145"/>
      <c r="MPB1164" s="145"/>
      <c r="MPC1164" s="145"/>
      <c r="MPD1164" s="37"/>
      <c r="MPE1164" s="5"/>
      <c r="MPF1164" s="144"/>
      <c r="MPG1164" s="93"/>
      <c r="MPH1164" s="145"/>
      <c r="MPI1164" s="145"/>
      <c r="MPJ1164" s="145"/>
      <c r="MPK1164" s="145"/>
      <c r="MPL1164" s="145"/>
      <c r="MPM1164" s="37"/>
      <c r="MPN1164" s="5"/>
      <c r="MPO1164" s="144"/>
      <c r="MPP1164" s="93"/>
      <c r="MPQ1164" s="145"/>
      <c r="MPR1164" s="145"/>
      <c r="MPS1164" s="145"/>
      <c r="MPT1164" s="145"/>
      <c r="MPU1164" s="145"/>
      <c r="MPV1164" s="37"/>
      <c r="MPW1164" s="5"/>
      <c r="MPX1164" s="144"/>
      <c r="MPY1164" s="93"/>
      <c r="MPZ1164" s="145"/>
      <c r="MQA1164" s="145"/>
      <c r="MQB1164" s="145"/>
      <c r="MQC1164" s="145"/>
      <c r="MQD1164" s="145"/>
      <c r="MQE1164" s="37"/>
      <c r="MQF1164" s="5"/>
      <c r="MQG1164" s="144"/>
      <c r="MQH1164" s="93"/>
      <c r="MQI1164" s="145"/>
      <c r="MQJ1164" s="145"/>
      <c r="MQK1164" s="145"/>
      <c r="MQL1164" s="145"/>
      <c r="MQM1164" s="145"/>
      <c r="MQN1164" s="37"/>
      <c r="MQO1164" s="5"/>
      <c r="MQP1164" s="144"/>
      <c r="MQQ1164" s="93"/>
      <c r="MQR1164" s="145"/>
      <c r="MQS1164" s="145"/>
      <c r="MQT1164" s="145"/>
      <c r="MQU1164" s="145"/>
      <c r="MQV1164" s="145"/>
      <c r="MQW1164" s="37"/>
      <c r="MQX1164" s="5"/>
      <c r="MQY1164" s="144"/>
      <c r="MQZ1164" s="93"/>
      <c r="MRA1164" s="145"/>
      <c r="MRB1164" s="145"/>
      <c r="MRC1164" s="145"/>
      <c r="MRD1164" s="145"/>
      <c r="MRE1164" s="145"/>
      <c r="MRF1164" s="37"/>
      <c r="MRG1164" s="5"/>
      <c r="MRH1164" s="144"/>
      <c r="MRI1164" s="93"/>
      <c r="MRJ1164" s="145"/>
      <c r="MRK1164" s="145"/>
      <c r="MRL1164" s="145"/>
      <c r="MRM1164" s="145"/>
      <c r="MRN1164" s="145"/>
      <c r="MRO1164" s="37"/>
      <c r="MRP1164" s="5"/>
      <c r="MRQ1164" s="144"/>
      <c r="MRR1164" s="93"/>
      <c r="MRS1164" s="145"/>
      <c r="MRT1164" s="145"/>
      <c r="MRU1164" s="145"/>
      <c r="MRV1164" s="145"/>
      <c r="MRW1164" s="145"/>
      <c r="MRX1164" s="37"/>
      <c r="MRY1164" s="5"/>
      <c r="MRZ1164" s="144"/>
      <c r="MSA1164" s="93"/>
      <c r="MSB1164" s="145"/>
      <c r="MSC1164" s="145"/>
      <c r="MSD1164" s="145"/>
      <c r="MSE1164" s="145"/>
      <c r="MSF1164" s="145"/>
      <c r="MSG1164" s="37"/>
      <c r="MSH1164" s="5"/>
      <c r="MSI1164" s="144"/>
      <c r="MSJ1164" s="93"/>
      <c r="MSK1164" s="145"/>
      <c r="MSL1164" s="145"/>
      <c r="MSM1164" s="145"/>
      <c r="MSN1164" s="145"/>
      <c r="MSO1164" s="145"/>
      <c r="MSP1164" s="37"/>
      <c r="MSQ1164" s="5"/>
      <c r="MSR1164" s="144"/>
      <c r="MSS1164" s="93"/>
      <c r="MST1164" s="145"/>
      <c r="MSU1164" s="145"/>
      <c r="MSV1164" s="145"/>
      <c r="MSW1164" s="145"/>
      <c r="MSX1164" s="145"/>
      <c r="MSY1164" s="37"/>
      <c r="MSZ1164" s="5"/>
      <c r="MTA1164" s="144"/>
      <c r="MTB1164" s="93"/>
      <c r="MTC1164" s="145"/>
      <c r="MTD1164" s="145"/>
      <c r="MTE1164" s="145"/>
      <c r="MTF1164" s="145"/>
      <c r="MTG1164" s="145"/>
      <c r="MTH1164" s="37"/>
      <c r="MTI1164" s="5"/>
      <c r="MTJ1164" s="144"/>
      <c r="MTK1164" s="93"/>
      <c r="MTL1164" s="145"/>
      <c r="MTM1164" s="145"/>
      <c r="MTN1164" s="145"/>
      <c r="MTO1164" s="145"/>
      <c r="MTP1164" s="145"/>
      <c r="MTQ1164" s="37"/>
      <c r="MTR1164" s="5"/>
      <c r="MTS1164" s="144"/>
      <c r="MTT1164" s="93"/>
      <c r="MTU1164" s="145"/>
      <c r="MTV1164" s="145"/>
      <c r="MTW1164" s="145"/>
      <c r="MTX1164" s="145"/>
      <c r="MTY1164" s="145"/>
      <c r="MTZ1164" s="37"/>
      <c r="MUA1164" s="5"/>
      <c r="MUB1164" s="144"/>
      <c r="MUC1164" s="93"/>
      <c r="MUD1164" s="145"/>
      <c r="MUE1164" s="145"/>
      <c r="MUF1164" s="145"/>
      <c r="MUG1164" s="145"/>
      <c r="MUH1164" s="145"/>
      <c r="MUI1164" s="37"/>
      <c r="MUJ1164" s="5"/>
      <c r="MUK1164" s="144"/>
      <c r="MUL1164" s="93"/>
      <c r="MUM1164" s="145"/>
      <c r="MUN1164" s="145"/>
      <c r="MUO1164" s="145"/>
      <c r="MUP1164" s="145"/>
      <c r="MUQ1164" s="145"/>
      <c r="MUR1164" s="37"/>
      <c r="MUS1164" s="5"/>
      <c r="MUT1164" s="144"/>
      <c r="MUU1164" s="93"/>
      <c r="MUV1164" s="145"/>
      <c r="MUW1164" s="145"/>
      <c r="MUX1164" s="145"/>
      <c r="MUY1164" s="145"/>
      <c r="MUZ1164" s="145"/>
      <c r="MVA1164" s="37"/>
      <c r="MVB1164" s="5"/>
      <c r="MVC1164" s="144"/>
      <c r="MVD1164" s="93"/>
      <c r="MVE1164" s="145"/>
      <c r="MVF1164" s="145"/>
      <c r="MVG1164" s="145"/>
      <c r="MVH1164" s="145"/>
      <c r="MVI1164" s="145"/>
      <c r="MVJ1164" s="37"/>
      <c r="MVK1164" s="5"/>
      <c r="MVL1164" s="144"/>
      <c r="MVM1164" s="93"/>
      <c r="MVN1164" s="145"/>
      <c r="MVO1164" s="145"/>
      <c r="MVP1164" s="145"/>
      <c r="MVQ1164" s="145"/>
      <c r="MVR1164" s="145"/>
      <c r="MVS1164" s="37"/>
      <c r="MVT1164" s="5"/>
      <c r="MVU1164" s="144"/>
      <c r="MVV1164" s="93"/>
      <c r="MVW1164" s="145"/>
      <c r="MVX1164" s="145"/>
      <c r="MVY1164" s="145"/>
      <c r="MVZ1164" s="145"/>
      <c r="MWA1164" s="145"/>
      <c r="MWB1164" s="37"/>
      <c r="MWC1164" s="5"/>
      <c r="MWD1164" s="144"/>
      <c r="MWE1164" s="93"/>
      <c r="MWF1164" s="145"/>
      <c r="MWG1164" s="145"/>
      <c r="MWH1164" s="145"/>
      <c r="MWI1164" s="145"/>
      <c r="MWJ1164" s="145"/>
      <c r="MWK1164" s="37"/>
      <c r="MWL1164" s="5"/>
      <c r="MWM1164" s="144"/>
      <c r="MWN1164" s="93"/>
      <c r="MWO1164" s="145"/>
      <c r="MWP1164" s="145"/>
      <c r="MWQ1164" s="145"/>
      <c r="MWR1164" s="145"/>
      <c r="MWS1164" s="145"/>
      <c r="MWT1164" s="37"/>
      <c r="MWU1164" s="5"/>
      <c r="MWV1164" s="144"/>
      <c r="MWW1164" s="93"/>
      <c r="MWX1164" s="145"/>
      <c r="MWY1164" s="145"/>
      <c r="MWZ1164" s="145"/>
      <c r="MXA1164" s="145"/>
      <c r="MXB1164" s="145"/>
      <c r="MXC1164" s="37"/>
      <c r="MXD1164" s="5"/>
      <c r="MXE1164" s="144"/>
      <c r="MXF1164" s="93"/>
      <c r="MXG1164" s="145"/>
      <c r="MXH1164" s="145"/>
      <c r="MXI1164" s="145"/>
      <c r="MXJ1164" s="145"/>
      <c r="MXK1164" s="145"/>
      <c r="MXL1164" s="37"/>
      <c r="MXM1164" s="5"/>
      <c r="MXN1164" s="144"/>
      <c r="MXO1164" s="93"/>
      <c r="MXP1164" s="145"/>
      <c r="MXQ1164" s="145"/>
      <c r="MXR1164" s="145"/>
      <c r="MXS1164" s="145"/>
      <c r="MXT1164" s="145"/>
      <c r="MXU1164" s="37"/>
      <c r="MXV1164" s="5"/>
      <c r="MXW1164" s="144"/>
      <c r="MXX1164" s="93"/>
      <c r="MXY1164" s="145"/>
      <c r="MXZ1164" s="145"/>
      <c r="MYA1164" s="145"/>
      <c r="MYB1164" s="145"/>
      <c r="MYC1164" s="145"/>
      <c r="MYD1164" s="37"/>
      <c r="MYE1164" s="5"/>
      <c r="MYF1164" s="144"/>
      <c r="MYG1164" s="93"/>
      <c r="MYH1164" s="145"/>
      <c r="MYI1164" s="145"/>
      <c r="MYJ1164" s="145"/>
      <c r="MYK1164" s="145"/>
      <c r="MYL1164" s="145"/>
      <c r="MYM1164" s="37"/>
      <c r="MYN1164" s="5"/>
      <c r="MYO1164" s="144"/>
      <c r="MYP1164" s="93"/>
      <c r="MYQ1164" s="145"/>
      <c r="MYR1164" s="145"/>
      <c r="MYS1164" s="145"/>
      <c r="MYT1164" s="145"/>
      <c r="MYU1164" s="145"/>
      <c r="MYV1164" s="37"/>
      <c r="MYW1164" s="5"/>
      <c r="MYX1164" s="144"/>
      <c r="MYY1164" s="93"/>
      <c r="MYZ1164" s="145"/>
      <c r="MZA1164" s="145"/>
      <c r="MZB1164" s="145"/>
      <c r="MZC1164" s="145"/>
      <c r="MZD1164" s="145"/>
      <c r="MZE1164" s="37"/>
      <c r="MZF1164" s="5"/>
      <c r="MZG1164" s="144"/>
      <c r="MZH1164" s="93"/>
      <c r="MZI1164" s="145"/>
      <c r="MZJ1164" s="145"/>
      <c r="MZK1164" s="145"/>
      <c r="MZL1164" s="145"/>
      <c r="MZM1164" s="145"/>
      <c r="MZN1164" s="37"/>
      <c r="MZO1164" s="5"/>
      <c r="MZP1164" s="144"/>
      <c r="MZQ1164" s="93"/>
      <c r="MZR1164" s="145"/>
      <c r="MZS1164" s="145"/>
      <c r="MZT1164" s="145"/>
      <c r="MZU1164" s="145"/>
      <c r="MZV1164" s="145"/>
      <c r="MZW1164" s="37"/>
      <c r="MZX1164" s="5"/>
      <c r="MZY1164" s="144"/>
      <c r="MZZ1164" s="93"/>
      <c r="NAA1164" s="145"/>
      <c r="NAB1164" s="145"/>
      <c r="NAC1164" s="145"/>
      <c r="NAD1164" s="145"/>
      <c r="NAE1164" s="145"/>
      <c r="NAF1164" s="37"/>
      <c r="NAG1164" s="5"/>
      <c r="NAH1164" s="144"/>
      <c r="NAI1164" s="93"/>
      <c r="NAJ1164" s="145"/>
      <c r="NAK1164" s="145"/>
      <c r="NAL1164" s="145"/>
      <c r="NAM1164" s="145"/>
      <c r="NAN1164" s="145"/>
      <c r="NAO1164" s="37"/>
      <c r="NAP1164" s="5"/>
      <c r="NAQ1164" s="144"/>
      <c r="NAR1164" s="93"/>
      <c r="NAS1164" s="145"/>
      <c r="NAT1164" s="145"/>
      <c r="NAU1164" s="145"/>
      <c r="NAV1164" s="145"/>
      <c r="NAW1164" s="145"/>
      <c r="NAX1164" s="37"/>
      <c r="NAY1164" s="5"/>
      <c r="NAZ1164" s="144"/>
      <c r="NBA1164" s="93"/>
      <c r="NBB1164" s="145"/>
      <c r="NBC1164" s="145"/>
      <c r="NBD1164" s="145"/>
      <c r="NBE1164" s="145"/>
      <c r="NBF1164" s="145"/>
      <c r="NBG1164" s="37"/>
      <c r="NBH1164" s="5"/>
      <c r="NBI1164" s="144"/>
      <c r="NBJ1164" s="93"/>
      <c r="NBK1164" s="145"/>
      <c r="NBL1164" s="145"/>
      <c r="NBM1164" s="145"/>
      <c r="NBN1164" s="145"/>
      <c r="NBO1164" s="145"/>
      <c r="NBP1164" s="37"/>
      <c r="NBQ1164" s="5"/>
      <c r="NBR1164" s="144"/>
      <c r="NBS1164" s="93"/>
      <c r="NBT1164" s="145"/>
      <c r="NBU1164" s="145"/>
      <c r="NBV1164" s="145"/>
      <c r="NBW1164" s="145"/>
      <c r="NBX1164" s="145"/>
      <c r="NBY1164" s="37"/>
      <c r="NBZ1164" s="5"/>
      <c r="NCA1164" s="144"/>
      <c r="NCB1164" s="93"/>
      <c r="NCC1164" s="145"/>
      <c r="NCD1164" s="145"/>
      <c r="NCE1164" s="145"/>
      <c r="NCF1164" s="145"/>
      <c r="NCG1164" s="145"/>
      <c r="NCH1164" s="37"/>
      <c r="NCI1164" s="5"/>
      <c r="NCJ1164" s="144"/>
      <c r="NCK1164" s="93"/>
      <c r="NCL1164" s="145"/>
      <c r="NCM1164" s="145"/>
      <c r="NCN1164" s="145"/>
      <c r="NCO1164" s="145"/>
      <c r="NCP1164" s="145"/>
      <c r="NCQ1164" s="37"/>
      <c r="NCR1164" s="5"/>
      <c r="NCS1164" s="144"/>
      <c r="NCT1164" s="93"/>
      <c r="NCU1164" s="145"/>
      <c r="NCV1164" s="145"/>
      <c r="NCW1164" s="145"/>
      <c r="NCX1164" s="145"/>
      <c r="NCY1164" s="145"/>
      <c r="NCZ1164" s="37"/>
      <c r="NDA1164" s="5"/>
      <c r="NDB1164" s="144"/>
      <c r="NDC1164" s="93"/>
      <c r="NDD1164" s="145"/>
      <c r="NDE1164" s="145"/>
      <c r="NDF1164" s="145"/>
      <c r="NDG1164" s="145"/>
      <c r="NDH1164" s="145"/>
      <c r="NDI1164" s="37"/>
      <c r="NDJ1164" s="5"/>
      <c r="NDK1164" s="144"/>
      <c r="NDL1164" s="93"/>
      <c r="NDM1164" s="145"/>
      <c r="NDN1164" s="145"/>
      <c r="NDO1164" s="145"/>
      <c r="NDP1164" s="145"/>
      <c r="NDQ1164" s="145"/>
      <c r="NDR1164" s="37"/>
      <c r="NDS1164" s="5"/>
      <c r="NDT1164" s="144"/>
      <c r="NDU1164" s="93"/>
      <c r="NDV1164" s="145"/>
      <c r="NDW1164" s="145"/>
      <c r="NDX1164" s="145"/>
      <c r="NDY1164" s="145"/>
      <c r="NDZ1164" s="145"/>
      <c r="NEA1164" s="37"/>
      <c r="NEB1164" s="5"/>
      <c r="NEC1164" s="144"/>
      <c r="NED1164" s="93"/>
      <c r="NEE1164" s="145"/>
      <c r="NEF1164" s="145"/>
      <c r="NEG1164" s="145"/>
      <c r="NEH1164" s="145"/>
      <c r="NEI1164" s="145"/>
      <c r="NEJ1164" s="37"/>
      <c r="NEK1164" s="5"/>
      <c r="NEL1164" s="144"/>
      <c r="NEM1164" s="93"/>
      <c r="NEN1164" s="145"/>
      <c r="NEO1164" s="145"/>
      <c r="NEP1164" s="145"/>
      <c r="NEQ1164" s="145"/>
      <c r="NER1164" s="145"/>
      <c r="NES1164" s="37"/>
      <c r="NET1164" s="5"/>
      <c r="NEU1164" s="144"/>
      <c r="NEV1164" s="93"/>
      <c r="NEW1164" s="145"/>
      <c r="NEX1164" s="145"/>
      <c r="NEY1164" s="145"/>
      <c r="NEZ1164" s="145"/>
      <c r="NFA1164" s="145"/>
      <c r="NFB1164" s="37"/>
      <c r="NFC1164" s="5"/>
      <c r="NFD1164" s="144"/>
      <c r="NFE1164" s="93"/>
      <c r="NFF1164" s="145"/>
      <c r="NFG1164" s="145"/>
      <c r="NFH1164" s="145"/>
      <c r="NFI1164" s="145"/>
      <c r="NFJ1164" s="145"/>
      <c r="NFK1164" s="37"/>
      <c r="NFL1164" s="5"/>
      <c r="NFM1164" s="144"/>
      <c r="NFN1164" s="93"/>
      <c r="NFO1164" s="145"/>
      <c r="NFP1164" s="145"/>
      <c r="NFQ1164" s="145"/>
      <c r="NFR1164" s="145"/>
      <c r="NFS1164" s="145"/>
      <c r="NFT1164" s="37"/>
      <c r="NFU1164" s="5"/>
      <c r="NFV1164" s="144"/>
      <c r="NFW1164" s="93"/>
      <c r="NFX1164" s="145"/>
      <c r="NFY1164" s="145"/>
      <c r="NFZ1164" s="145"/>
      <c r="NGA1164" s="145"/>
      <c r="NGB1164" s="145"/>
      <c r="NGC1164" s="37"/>
      <c r="NGD1164" s="5"/>
      <c r="NGE1164" s="144"/>
      <c r="NGF1164" s="93"/>
      <c r="NGG1164" s="145"/>
      <c r="NGH1164" s="145"/>
      <c r="NGI1164" s="145"/>
      <c r="NGJ1164" s="145"/>
      <c r="NGK1164" s="145"/>
      <c r="NGL1164" s="37"/>
      <c r="NGM1164" s="5"/>
      <c r="NGN1164" s="144"/>
      <c r="NGO1164" s="93"/>
      <c r="NGP1164" s="145"/>
      <c r="NGQ1164" s="145"/>
      <c r="NGR1164" s="145"/>
      <c r="NGS1164" s="145"/>
      <c r="NGT1164" s="145"/>
      <c r="NGU1164" s="37"/>
      <c r="NGV1164" s="5"/>
      <c r="NGW1164" s="144"/>
      <c r="NGX1164" s="93"/>
      <c r="NGY1164" s="145"/>
      <c r="NGZ1164" s="145"/>
      <c r="NHA1164" s="145"/>
      <c r="NHB1164" s="145"/>
      <c r="NHC1164" s="145"/>
      <c r="NHD1164" s="37"/>
      <c r="NHE1164" s="5"/>
      <c r="NHF1164" s="144"/>
      <c r="NHG1164" s="93"/>
      <c r="NHH1164" s="145"/>
      <c r="NHI1164" s="145"/>
      <c r="NHJ1164" s="145"/>
      <c r="NHK1164" s="145"/>
      <c r="NHL1164" s="145"/>
      <c r="NHM1164" s="37"/>
      <c r="NHN1164" s="5"/>
      <c r="NHO1164" s="144"/>
      <c r="NHP1164" s="93"/>
      <c r="NHQ1164" s="145"/>
      <c r="NHR1164" s="145"/>
      <c r="NHS1164" s="145"/>
      <c r="NHT1164" s="145"/>
      <c r="NHU1164" s="145"/>
      <c r="NHV1164" s="37"/>
      <c r="NHW1164" s="5"/>
      <c r="NHX1164" s="144"/>
      <c r="NHY1164" s="93"/>
      <c r="NHZ1164" s="145"/>
      <c r="NIA1164" s="145"/>
      <c r="NIB1164" s="145"/>
      <c r="NIC1164" s="145"/>
      <c r="NID1164" s="145"/>
      <c r="NIE1164" s="37"/>
      <c r="NIF1164" s="5"/>
      <c r="NIG1164" s="144"/>
      <c r="NIH1164" s="93"/>
      <c r="NII1164" s="145"/>
      <c r="NIJ1164" s="145"/>
      <c r="NIK1164" s="145"/>
      <c r="NIL1164" s="145"/>
      <c r="NIM1164" s="145"/>
      <c r="NIN1164" s="37"/>
      <c r="NIO1164" s="5"/>
      <c r="NIP1164" s="144"/>
      <c r="NIQ1164" s="93"/>
      <c r="NIR1164" s="145"/>
      <c r="NIS1164" s="145"/>
      <c r="NIT1164" s="145"/>
      <c r="NIU1164" s="145"/>
      <c r="NIV1164" s="145"/>
      <c r="NIW1164" s="37"/>
      <c r="NIX1164" s="5"/>
      <c r="NIY1164" s="144"/>
      <c r="NIZ1164" s="93"/>
      <c r="NJA1164" s="145"/>
      <c r="NJB1164" s="145"/>
      <c r="NJC1164" s="145"/>
      <c r="NJD1164" s="145"/>
      <c r="NJE1164" s="145"/>
      <c r="NJF1164" s="37"/>
      <c r="NJG1164" s="5"/>
      <c r="NJH1164" s="144"/>
      <c r="NJI1164" s="93"/>
      <c r="NJJ1164" s="145"/>
      <c r="NJK1164" s="145"/>
      <c r="NJL1164" s="145"/>
      <c r="NJM1164" s="145"/>
      <c r="NJN1164" s="145"/>
      <c r="NJO1164" s="37"/>
      <c r="NJP1164" s="5"/>
      <c r="NJQ1164" s="144"/>
      <c r="NJR1164" s="93"/>
      <c r="NJS1164" s="145"/>
      <c r="NJT1164" s="145"/>
      <c r="NJU1164" s="145"/>
      <c r="NJV1164" s="145"/>
      <c r="NJW1164" s="145"/>
      <c r="NJX1164" s="37"/>
      <c r="NJY1164" s="5"/>
      <c r="NJZ1164" s="144"/>
      <c r="NKA1164" s="93"/>
      <c r="NKB1164" s="145"/>
      <c r="NKC1164" s="145"/>
      <c r="NKD1164" s="145"/>
      <c r="NKE1164" s="145"/>
      <c r="NKF1164" s="145"/>
      <c r="NKG1164" s="37"/>
      <c r="NKH1164" s="5"/>
      <c r="NKI1164" s="144"/>
      <c r="NKJ1164" s="93"/>
      <c r="NKK1164" s="145"/>
      <c r="NKL1164" s="145"/>
      <c r="NKM1164" s="145"/>
      <c r="NKN1164" s="145"/>
      <c r="NKO1164" s="145"/>
      <c r="NKP1164" s="37"/>
      <c r="NKQ1164" s="5"/>
      <c r="NKR1164" s="144"/>
      <c r="NKS1164" s="93"/>
      <c r="NKT1164" s="145"/>
      <c r="NKU1164" s="145"/>
      <c r="NKV1164" s="145"/>
      <c r="NKW1164" s="145"/>
      <c r="NKX1164" s="145"/>
      <c r="NKY1164" s="37"/>
      <c r="NKZ1164" s="5"/>
      <c r="NLA1164" s="144"/>
      <c r="NLB1164" s="93"/>
      <c r="NLC1164" s="145"/>
      <c r="NLD1164" s="145"/>
      <c r="NLE1164" s="145"/>
      <c r="NLF1164" s="145"/>
      <c r="NLG1164" s="145"/>
      <c r="NLH1164" s="37"/>
      <c r="NLI1164" s="5"/>
      <c r="NLJ1164" s="144"/>
      <c r="NLK1164" s="93"/>
      <c r="NLL1164" s="145"/>
      <c r="NLM1164" s="145"/>
      <c r="NLN1164" s="145"/>
      <c r="NLO1164" s="145"/>
      <c r="NLP1164" s="145"/>
      <c r="NLQ1164" s="37"/>
      <c r="NLR1164" s="5"/>
      <c r="NLS1164" s="144"/>
      <c r="NLT1164" s="93"/>
      <c r="NLU1164" s="145"/>
      <c r="NLV1164" s="145"/>
      <c r="NLW1164" s="145"/>
      <c r="NLX1164" s="145"/>
      <c r="NLY1164" s="145"/>
      <c r="NLZ1164" s="37"/>
      <c r="NMA1164" s="5"/>
      <c r="NMB1164" s="144"/>
      <c r="NMC1164" s="93"/>
      <c r="NMD1164" s="145"/>
      <c r="NME1164" s="145"/>
      <c r="NMF1164" s="145"/>
      <c r="NMG1164" s="145"/>
      <c r="NMH1164" s="145"/>
      <c r="NMI1164" s="37"/>
      <c r="NMJ1164" s="5"/>
      <c r="NMK1164" s="144"/>
      <c r="NML1164" s="93"/>
      <c r="NMM1164" s="145"/>
      <c r="NMN1164" s="145"/>
      <c r="NMO1164" s="145"/>
      <c r="NMP1164" s="145"/>
      <c r="NMQ1164" s="145"/>
      <c r="NMR1164" s="37"/>
      <c r="NMS1164" s="5"/>
      <c r="NMT1164" s="144"/>
      <c r="NMU1164" s="93"/>
      <c r="NMV1164" s="145"/>
      <c r="NMW1164" s="145"/>
      <c r="NMX1164" s="145"/>
      <c r="NMY1164" s="145"/>
      <c r="NMZ1164" s="145"/>
      <c r="NNA1164" s="37"/>
      <c r="NNB1164" s="5"/>
      <c r="NNC1164" s="144"/>
      <c r="NND1164" s="93"/>
      <c r="NNE1164" s="145"/>
      <c r="NNF1164" s="145"/>
      <c r="NNG1164" s="145"/>
      <c r="NNH1164" s="145"/>
      <c r="NNI1164" s="145"/>
      <c r="NNJ1164" s="37"/>
      <c r="NNK1164" s="5"/>
      <c r="NNL1164" s="144"/>
      <c r="NNM1164" s="93"/>
      <c r="NNN1164" s="145"/>
      <c r="NNO1164" s="145"/>
      <c r="NNP1164" s="145"/>
      <c r="NNQ1164" s="145"/>
      <c r="NNR1164" s="145"/>
      <c r="NNS1164" s="37"/>
      <c r="NNT1164" s="5"/>
      <c r="NNU1164" s="144"/>
      <c r="NNV1164" s="93"/>
      <c r="NNW1164" s="145"/>
      <c r="NNX1164" s="145"/>
      <c r="NNY1164" s="145"/>
      <c r="NNZ1164" s="145"/>
      <c r="NOA1164" s="145"/>
      <c r="NOB1164" s="37"/>
      <c r="NOC1164" s="5"/>
      <c r="NOD1164" s="144"/>
      <c r="NOE1164" s="93"/>
      <c r="NOF1164" s="145"/>
      <c r="NOG1164" s="145"/>
      <c r="NOH1164" s="145"/>
      <c r="NOI1164" s="145"/>
      <c r="NOJ1164" s="145"/>
      <c r="NOK1164" s="37"/>
      <c r="NOL1164" s="5"/>
      <c r="NOM1164" s="144"/>
      <c r="NON1164" s="93"/>
      <c r="NOO1164" s="145"/>
      <c r="NOP1164" s="145"/>
      <c r="NOQ1164" s="145"/>
      <c r="NOR1164" s="145"/>
      <c r="NOS1164" s="145"/>
      <c r="NOT1164" s="37"/>
      <c r="NOU1164" s="5"/>
      <c r="NOV1164" s="144"/>
      <c r="NOW1164" s="93"/>
      <c r="NOX1164" s="145"/>
      <c r="NOY1164" s="145"/>
      <c r="NOZ1164" s="145"/>
      <c r="NPA1164" s="145"/>
      <c r="NPB1164" s="145"/>
      <c r="NPC1164" s="37"/>
      <c r="NPD1164" s="5"/>
      <c r="NPE1164" s="144"/>
      <c r="NPF1164" s="93"/>
      <c r="NPG1164" s="145"/>
      <c r="NPH1164" s="145"/>
      <c r="NPI1164" s="145"/>
      <c r="NPJ1164" s="145"/>
      <c r="NPK1164" s="145"/>
      <c r="NPL1164" s="37"/>
      <c r="NPM1164" s="5"/>
      <c r="NPN1164" s="144"/>
      <c r="NPO1164" s="93"/>
      <c r="NPP1164" s="145"/>
      <c r="NPQ1164" s="145"/>
      <c r="NPR1164" s="145"/>
      <c r="NPS1164" s="145"/>
      <c r="NPT1164" s="145"/>
      <c r="NPU1164" s="37"/>
      <c r="NPV1164" s="5"/>
      <c r="NPW1164" s="144"/>
      <c r="NPX1164" s="93"/>
      <c r="NPY1164" s="145"/>
      <c r="NPZ1164" s="145"/>
      <c r="NQA1164" s="145"/>
      <c r="NQB1164" s="145"/>
      <c r="NQC1164" s="145"/>
      <c r="NQD1164" s="37"/>
      <c r="NQE1164" s="5"/>
      <c r="NQF1164" s="144"/>
      <c r="NQG1164" s="93"/>
      <c r="NQH1164" s="145"/>
      <c r="NQI1164" s="145"/>
      <c r="NQJ1164" s="145"/>
      <c r="NQK1164" s="145"/>
      <c r="NQL1164" s="145"/>
      <c r="NQM1164" s="37"/>
      <c r="NQN1164" s="5"/>
      <c r="NQO1164" s="144"/>
      <c r="NQP1164" s="93"/>
      <c r="NQQ1164" s="145"/>
      <c r="NQR1164" s="145"/>
      <c r="NQS1164" s="145"/>
      <c r="NQT1164" s="145"/>
      <c r="NQU1164" s="145"/>
      <c r="NQV1164" s="37"/>
      <c r="NQW1164" s="5"/>
      <c r="NQX1164" s="144"/>
      <c r="NQY1164" s="93"/>
      <c r="NQZ1164" s="145"/>
      <c r="NRA1164" s="145"/>
      <c r="NRB1164" s="145"/>
      <c r="NRC1164" s="145"/>
      <c r="NRD1164" s="145"/>
      <c r="NRE1164" s="37"/>
      <c r="NRF1164" s="5"/>
      <c r="NRG1164" s="144"/>
      <c r="NRH1164" s="93"/>
      <c r="NRI1164" s="145"/>
      <c r="NRJ1164" s="145"/>
      <c r="NRK1164" s="145"/>
      <c r="NRL1164" s="145"/>
      <c r="NRM1164" s="145"/>
      <c r="NRN1164" s="37"/>
      <c r="NRO1164" s="5"/>
      <c r="NRP1164" s="144"/>
      <c r="NRQ1164" s="93"/>
      <c r="NRR1164" s="145"/>
      <c r="NRS1164" s="145"/>
      <c r="NRT1164" s="145"/>
      <c r="NRU1164" s="145"/>
      <c r="NRV1164" s="145"/>
      <c r="NRW1164" s="37"/>
      <c r="NRX1164" s="5"/>
      <c r="NRY1164" s="144"/>
      <c r="NRZ1164" s="93"/>
      <c r="NSA1164" s="145"/>
      <c r="NSB1164" s="145"/>
      <c r="NSC1164" s="145"/>
      <c r="NSD1164" s="145"/>
      <c r="NSE1164" s="145"/>
      <c r="NSF1164" s="37"/>
      <c r="NSG1164" s="5"/>
      <c r="NSH1164" s="144"/>
      <c r="NSI1164" s="93"/>
      <c r="NSJ1164" s="145"/>
      <c r="NSK1164" s="145"/>
      <c r="NSL1164" s="145"/>
      <c r="NSM1164" s="145"/>
      <c r="NSN1164" s="145"/>
      <c r="NSO1164" s="37"/>
      <c r="NSP1164" s="5"/>
      <c r="NSQ1164" s="144"/>
      <c r="NSR1164" s="93"/>
      <c r="NSS1164" s="145"/>
      <c r="NST1164" s="145"/>
      <c r="NSU1164" s="145"/>
      <c r="NSV1164" s="145"/>
      <c r="NSW1164" s="145"/>
      <c r="NSX1164" s="37"/>
      <c r="NSY1164" s="5"/>
      <c r="NSZ1164" s="144"/>
      <c r="NTA1164" s="93"/>
      <c r="NTB1164" s="145"/>
      <c r="NTC1164" s="145"/>
      <c r="NTD1164" s="145"/>
      <c r="NTE1164" s="145"/>
      <c r="NTF1164" s="145"/>
      <c r="NTG1164" s="37"/>
      <c r="NTH1164" s="5"/>
      <c r="NTI1164" s="144"/>
      <c r="NTJ1164" s="93"/>
      <c r="NTK1164" s="145"/>
      <c r="NTL1164" s="145"/>
      <c r="NTM1164" s="145"/>
      <c r="NTN1164" s="145"/>
      <c r="NTO1164" s="145"/>
      <c r="NTP1164" s="37"/>
      <c r="NTQ1164" s="5"/>
      <c r="NTR1164" s="144"/>
      <c r="NTS1164" s="93"/>
      <c r="NTT1164" s="145"/>
      <c r="NTU1164" s="145"/>
      <c r="NTV1164" s="145"/>
      <c r="NTW1164" s="145"/>
      <c r="NTX1164" s="145"/>
      <c r="NTY1164" s="37"/>
      <c r="NTZ1164" s="5"/>
      <c r="NUA1164" s="144"/>
      <c r="NUB1164" s="93"/>
      <c r="NUC1164" s="145"/>
      <c r="NUD1164" s="145"/>
      <c r="NUE1164" s="145"/>
      <c r="NUF1164" s="145"/>
      <c r="NUG1164" s="145"/>
      <c r="NUH1164" s="37"/>
      <c r="NUI1164" s="5"/>
      <c r="NUJ1164" s="144"/>
      <c r="NUK1164" s="93"/>
      <c r="NUL1164" s="145"/>
      <c r="NUM1164" s="145"/>
      <c r="NUN1164" s="145"/>
      <c r="NUO1164" s="145"/>
      <c r="NUP1164" s="145"/>
      <c r="NUQ1164" s="37"/>
      <c r="NUR1164" s="5"/>
      <c r="NUS1164" s="144"/>
      <c r="NUT1164" s="93"/>
      <c r="NUU1164" s="145"/>
      <c r="NUV1164" s="145"/>
      <c r="NUW1164" s="145"/>
      <c r="NUX1164" s="145"/>
      <c r="NUY1164" s="145"/>
      <c r="NUZ1164" s="37"/>
      <c r="NVA1164" s="5"/>
      <c r="NVB1164" s="144"/>
      <c r="NVC1164" s="93"/>
      <c r="NVD1164" s="145"/>
      <c r="NVE1164" s="145"/>
      <c r="NVF1164" s="145"/>
      <c r="NVG1164" s="145"/>
      <c r="NVH1164" s="145"/>
      <c r="NVI1164" s="37"/>
      <c r="NVJ1164" s="5"/>
      <c r="NVK1164" s="144"/>
      <c r="NVL1164" s="93"/>
      <c r="NVM1164" s="145"/>
      <c r="NVN1164" s="145"/>
      <c r="NVO1164" s="145"/>
      <c r="NVP1164" s="145"/>
      <c r="NVQ1164" s="145"/>
      <c r="NVR1164" s="37"/>
      <c r="NVS1164" s="5"/>
      <c r="NVT1164" s="144"/>
      <c r="NVU1164" s="93"/>
      <c r="NVV1164" s="145"/>
      <c r="NVW1164" s="145"/>
      <c r="NVX1164" s="145"/>
      <c r="NVY1164" s="145"/>
      <c r="NVZ1164" s="145"/>
      <c r="NWA1164" s="37"/>
      <c r="NWB1164" s="5"/>
      <c r="NWC1164" s="144"/>
      <c r="NWD1164" s="93"/>
      <c r="NWE1164" s="145"/>
      <c r="NWF1164" s="145"/>
      <c r="NWG1164" s="145"/>
      <c r="NWH1164" s="145"/>
      <c r="NWI1164" s="145"/>
      <c r="NWJ1164" s="37"/>
      <c r="NWK1164" s="5"/>
      <c r="NWL1164" s="144"/>
      <c r="NWM1164" s="93"/>
      <c r="NWN1164" s="145"/>
      <c r="NWO1164" s="145"/>
      <c r="NWP1164" s="145"/>
      <c r="NWQ1164" s="145"/>
      <c r="NWR1164" s="145"/>
      <c r="NWS1164" s="37"/>
      <c r="NWT1164" s="5"/>
      <c r="NWU1164" s="144"/>
      <c r="NWV1164" s="93"/>
      <c r="NWW1164" s="145"/>
      <c r="NWX1164" s="145"/>
      <c r="NWY1164" s="145"/>
      <c r="NWZ1164" s="145"/>
      <c r="NXA1164" s="145"/>
      <c r="NXB1164" s="37"/>
      <c r="NXC1164" s="5"/>
      <c r="NXD1164" s="144"/>
      <c r="NXE1164" s="93"/>
      <c r="NXF1164" s="145"/>
      <c r="NXG1164" s="145"/>
      <c r="NXH1164" s="145"/>
      <c r="NXI1164" s="145"/>
      <c r="NXJ1164" s="145"/>
      <c r="NXK1164" s="37"/>
      <c r="NXL1164" s="5"/>
      <c r="NXM1164" s="144"/>
      <c r="NXN1164" s="93"/>
      <c r="NXO1164" s="145"/>
      <c r="NXP1164" s="145"/>
      <c r="NXQ1164" s="145"/>
      <c r="NXR1164" s="145"/>
      <c r="NXS1164" s="145"/>
      <c r="NXT1164" s="37"/>
      <c r="NXU1164" s="5"/>
      <c r="NXV1164" s="144"/>
      <c r="NXW1164" s="93"/>
      <c r="NXX1164" s="145"/>
      <c r="NXY1164" s="145"/>
      <c r="NXZ1164" s="145"/>
      <c r="NYA1164" s="145"/>
      <c r="NYB1164" s="145"/>
      <c r="NYC1164" s="37"/>
      <c r="NYD1164" s="5"/>
      <c r="NYE1164" s="144"/>
      <c r="NYF1164" s="93"/>
      <c r="NYG1164" s="145"/>
      <c r="NYH1164" s="145"/>
      <c r="NYI1164" s="145"/>
      <c r="NYJ1164" s="145"/>
      <c r="NYK1164" s="145"/>
      <c r="NYL1164" s="37"/>
      <c r="NYM1164" s="5"/>
      <c r="NYN1164" s="144"/>
      <c r="NYO1164" s="93"/>
      <c r="NYP1164" s="145"/>
      <c r="NYQ1164" s="145"/>
      <c r="NYR1164" s="145"/>
      <c r="NYS1164" s="145"/>
      <c r="NYT1164" s="145"/>
      <c r="NYU1164" s="37"/>
      <c r="NYV1164" s="5"/>
      <c r="NYW1164" s="144"/>
      <c r="NYX1164" s="93"/>
      <c r="NYY1164" s="145"/>
      <c r="NYZ1164" s="145"/>
      <c r="NZA1164" s="145"/>
      <c r="NZB1164" s="145"/>
      <c r="NZC1164" s="145"/>
      <c r="NZD1164" s="37"/>
      <c r="NZE1164" s="5"/>
      <c r="NZF1164" s="144"/>
      <c r="NZG1164" s="93"/>
      <c r="NZH1164" s="145"/>
      <c r="NZI1164" s="145"/>
      <c r="NZJ1164" s="145"/>
      <c r="NZK1164" s="145"/>
      <c r="NZL1164" s="145"/>
      <c r="NZM1164" s="37"/>
      <c r="NZN1164" s="5"/>
      <c r="NZO1164" s="144"/>
      <c r="NZP1164" s="93"/>
      <c r="NZQ1164" s="145"/>
      <c r="NZR1164" s="145"/>
      <c r="NZS1164" s="145"/>
      <c r="NZT1164" s="145"/>
      <c r="NZU1164" s="145"/>
      <c r="NZV1164" s="37"/>
      <c r="NZW1164" s="5"/>
      <c r="NZX1164" s="144"/>
      <c r="NZY1164" s="93"/>
      <c r="NZZ1164" s="145"/>
      <c r="OAA1164" s="145"/>
      <c r="OAB1164" s="145"/>
      <c r="OAC1164" s="145"/>
      <c r="OAD1164" s="145"/>
      <c r="OAE1164" s="37"/>
      <c r="OAF1164" s="5"/>
      <c r="OAG1164" s="144"/>
      <c r="OAH1164" s="93"/>
      <c r="OAI1164" s="145"/>
      <c r="OAJ1164" s="145"/>
      <c r="OAK1164" s="145"/>
      <c r="OAL1164" s="145"/>
      <c r="OAM1164" s="145"/>
      <c r="OAN1164" s="37"/>
      <c r="OAO1164" s="5"/>
      <c r="OAP1164" s="144"/>
      <c r="OAQ1164" s="93"/>
      <c r="OAR1164" s="145"/>
      <c r="OAS1164" s="145"/>
      <c r="OAT1164" s="145"/>
      <c r="OAU1164" s="145"/>
      <c r="OAV1164" s="145"/>
      <c r="OAW1164" s="37"/>
      <c r="OAX1164" s="5"/>
      <c r="OAY1164" s="144"/>
      <c r="OAZ1164" s="93"/>
      <c r="OBA1164" s="145"/>
      <c r="OBB1164" s="145"/>
      <c r="OBC1164" s="145"/>
      <c r="OBD1164" s="145"/>
      <c r="OBE1164" s="145"/>
      <c r="OBF1164" s="37"/>
      <c r="OBG1164" s="5"/>
      <c r="OBH1164" s="144"/>
      <c r="OBI1164" s="93"/>
      <c r="OBJ1164" s="145"/>
      <c r="OBK1164" s="145"/>
      <c r="OBL1164" s="145"/>
      <c r="OBM1164" s="145"/>
      <c r="OBN1164" s="145"/>
      <c r="OBO1164" s="37"/>
      <c r="OBP1164" s="5"/>
      <c r="OBQ1164" s="144"/>
      <c r="OBR1164" s="93"/>
      <c r="OBS1164" s="145"/>
      <c r="OBT1164" s="145"/>
      <c r="OBU1164" s="145"/>
      <c r="OBV1164" s="145"/>
      <c r="OBW1164" s="145"/>
      <c r="OBX1164" s="37"/>
      <c r="OBY1164" s="5"/>
      <c r="OBZ1164" s="144"/>
      <c r="OCA1164" s="93"/>
      <c r="OCB1164" s="145"/>
      <c r="OCC1164" s="145"/>
      <c r="OCD1164" s="145"/>
      <c r="OCE1164" s="145"/>
      <c r="OCF1164" s="145"/>
      <c r="OCG1164" s="37"/>
      <c r="OCH1164" s="5"/>
      <c r="OCI1164" s="144"/>
      <c r="OCJ1164" s="93"/>
      <c r="OCK1164" s="145"/>
      <c r="OCL1164" s="145"/>
      <c r="OCM1164" s="145"/>
      <c r="OCN1164" s="145"/>
      <c r="OCO1164" s="145"/>
      <c r="OCP1164" s="37"/>
      <c r="OCQ1164" s="5"/>
      <c r="OCR1164" s="144"/>
      <c r="OCS1164" s="93"/>
      <c r="OCT1164" s="145"/>
      <c r="OCU1164" s="145"/>
      <c r="OCV1164" s="145"/>
      <c r="OCW1164" s="145"/>
      <c r="OCX1164" s="145"/>
      <c r="OCY1164" s="37"/>
      <c r="OCZ1164" s="5"/>
      <c r="ODA1164" s="144"/>
      <c r="ODB1164" s="93"/>
      <c r="ODC1164" s="145"/>
      <c r="ODD1164" s="145"/>
      <c r="ODE1164" s="145"/>
      <c r="ODF1164" s="145"/>
      <c r="ODG1164" s="145"/>
      <c r="ODH1164" s="37"/>
      <c r="ODI1164" s="5"/>
      <c r="ODJ1164" s="144"/>
      <c r="ODK1164" s="93"/>
      <c r="ODL1164" s="145"/>
      <c r="ODM1164" s="145"/>
      <c r="ODN1164" s="145"/>
      <c r="ODO1164" s="145"/>
      <c r="ODP1164" s="145"/>
      <c r="ODQ1164" s="37"/>
      <c r="ODR1164" s="5"/>
      <c r="ODS1164" s="144"/>
      <c r="ODT1164" s="93"/>
      <c r="ODU1164" s="145"/>
      <c r="ODV1164" s="145"/>
      <c r="ODW1164" s="145"/>
      <c r="ODX1164" s="145"/>
      <c r="ODY1164" s="145"/>
      <c r="ODZ1164" s="37"/>
      <c r="OEA1164" s="5"/>
      <c r="OEB1164" s="144"/>
      <c r="OEC1164" s="93"/>
      <c r="OED1164" s="145"/>
      <c r="OEE1164" s="145"/>
      <c r="OEF1164" s="145"/>
      <c r="OEG1164" s="145"/>
      <c r="OEH1164" s="145"/>
      <c r="OEI1164" s="37"/>
      <c r="OEJ1164" s="5"/>
      <c r="OEK1164" s="144"/>
      <c r="OEL1164" s="93"/>
      <c r="OEM1164" s="145"/>
      <c r="OEN1164" s="145"/>
      <c r="OEO1164" s="145"/>
      <c r="OEP1164" s="145"/>
      <c r="OEQ1164" s="145"/>
      <c r="OER1164" s="37"/>
      <c r="OES1164" s="5"/>
      <c r="OET1164" s="144"/>
      <c r="OEU1164" s="93"/>
      <c r="OEV1164" s="145"/>
      <c r="OEW1164" s="145"/>
      <c r="OEX1164" s="145"/>
      <c r="OEY1164" s="145"/>
      <c r="OEZ1164" s="145"/>
      <c r="OFA1164" s="37"/>
      <c r="OFB1164" s="5"/>
      <c r="OFC1164" s="144"/>
      <c r="OFD1164" s="93"/>
      <c r="OFE1164" s="145"/>
      <c r="OFF1164" s="145"/>
      <c r="OFG1164" s="145"/>
      <c r="OFH1164" s="145"/>
      <c r="OFI1164" s="145"/>
      <c r="OFJ1164" s="37"/>
      <c r="OFK1164" s="5"/>
      <c r="OFL1164" s="144"/>
      <c r="OFM1164" s="93"/>
      <c r="OFN1164" s="145"/>
      <c r="OFO1164" s="145"/>
      <c r="OFP1164" s="145"/>
      <c r="OFQ1164" s="145"/>
      <c r="OFR1164" s="145"/>
      <c r="OFS1164" s="37"/>
      <c r="OFT1164" s="5"/>
      <c r="OFU1164" s="144"/>
      <c r="OFV1164" s="93"/>
      <c r="OFW1164" s="145"/>
      <c r="OFX1164" s="145"/>
      <c r="OFY1164" s="145"/>
      <c r="OFZ1164" s="145"/>
      <c r="OGA1164" s="145"/>
      <c r="OGB1164" s="37"/>
      <c r="OGC1164" s="5"/>
      <c r="OGD1164" s="144"/>
      <c r="OGE1164" s="93"/>
      <c r="OGF1164" s="145"/>
      <c r="OGG1164" s="145"/>
      <c r="OGH1164" s="145"/>
      <c r="OGI1164" s="145"/>
      <c r="OGJ1164" s="145"/>
      <c r="OGK1164" s="37"/>
      <c r="OGL1164" s="5"/>
      <c r="OGM1164" s="144"/>
      <c r="OGN1164" s="93"/>
      <c r="OGO1164" s="145"/>
      <c r="OGP1164" s="145"/>
      <c r="OGQ1164" s="145"/>
      <c r="OGR1164" s="145"/>
      <c r="OGS1164" s="145"/>
      <c r="OGT1164" s="37"/>
      <c r="OGU1164" s="5"/>
      <c r="OGV1164" s="144"/>
      <c r="OGW1164" s="93"/>
      <c r="OGX1164" s="145"/>
      <c r="OGY1164" s="145"/>
      <c r="OGZ1164" s="145"/>
      <c r="OHA1164" s="145"/>
      <c r="OHB1164" s="145"/>
      <c r="OHC1164" s="37"/>
      <c r="OHD1164" s="5"/>
      <c r="OHE1164" s="144"/>
      <c r="OHF1164" s="93"/>
      <c r="OHG1164" s="145"/>
      <c r="OHH1164" s="145"/>
      <c r="OHI1164" s="145"/>
      <c r="OHJ1164" s="145"/>
      <c r="OHK1164" s="145"/>
      <c r="OHL1164" s="37"/>
      <c r="OHM1164" s="5"/>
      <c r="OHN1164" s="144"/>
      <c r="OHO1164" s="93"/>
      <c r="OHP1164" s="145"/>
      <c r="OHQ1164" s="145"/>
      <c r="OHR1164" s="145"/>
      <c r="OHS1164" s="145"/>
      <c r="OHT1164" s="145"/>
      <c r="OHU1164" s="37"/>
      <c r="OHV1164" s="5"/>
      <c r="OHW1164" s="144"/>
      <c r="OHX1164" s="93"/>
      <c r="OHY1164" s="145"/>
      <c r="OHZ1164" s="145"/>
      <c r="OIA1164" s="145"/>
      <c r="OIB1164" s="145"/>
      <c r="OIC1164" s="145"/>
      <c r="OID1164" s="37"/>
      <c r="OIE1164" s="5"/>
      <c r="OIF1164" s="144"/>
      <c r="OIG1164" s="93"/>
      <c r="OIH1164" s="145"/>
      <c r="OII1164" s="145"/>
      <c r="OIJ1164" s="145"/>
      <c r="OIK1164" s="145"/>
      <c r="OIL1164" s="145"/>
      <c r="OIM1164" s="37"/>
      <c r="OIN1164" s="5"/>
      <c r="OIO1164" s="144"/>
      <c r="OIP1164" s="93"/>
      <c r="OIQ1164" s="145"/>
      <c r="OIR1164" s="145"/>
      <c r="OIS1164" s="145"/>
      <c r="OIT1164" s="145"/>
      <c r="OIU1164" s="145"/>
      <c r="OIV1164" s="37"/>
      <c r="OIW1164" s="5"/>
      <c r="OIX1164" s="144"/>
      <c r="OIY1164" s="93"/>
      <c r="OIZ1164" s="145"/>
      <c r="OJA1164" s="145"/>
      <c r="OJB1164" s="145"/>
      <c r="OJC1164" s="145"/>
      <c r="OJD1164" s="145"/>
      <c r="OJE1164" s="37"/>
      <c r="OJF1164" s="5"/>
      <c r="OJG1164" s="144"/>
      <c r="OJH1164" s="93"/>
      <c r="OJI1164" s="145"/>
      <c r="OJJ1164" s="145"/>
      <c r="OJK1164" s="145"/>
      <c r="OJL1164" s="145"/>
      <c r="OJM1164" s="145"/>
      <c r="OJN1164" s="37"/>
      <c r="OJO1164" s="5"/>
      <c r="OJP1164" s="144"/>
      <c r="OJQ1164" s="93"/>
      <c r="OJR1164" s="145"/>
      <c r="OJS1164" s="145"/>
      <c r="OJT1164" s="145"/>
      <c r="OJU1164" s="145"/>
      <c r="OJV1164" s="145"/>
      <c r="OJW1164" s="37"/>
      <c r="OJX1164" s="5"/>
      <c r="OJY1164" s="144"/>
      <c r="OJZ1164" s="93"/>
      <c r="OKA1164" s="145"/>
      <c r="OKB1164" s="145"/>
      <c r="OKC1164" s="145"/>
      <c r="OKD1164" s="145"/>
      <c r="OKE1164" s="145"/>
      <c r="OKF1164" s="37"/>
      <c r="OKG1164" s="5"/>
      <c r="OKH1164" s="144"/>
      <c r="OKI1164" s="93"/>
      <c r="OKJ1164" s="145"/>
      <c r="OKK1164" s="145"/>
      <c r="OKL1164" s="145"/>
      <c r="OKM1164" s="145"/>
      <c r="OKN1164" s="145"/>
      <c r="OKO1164" s="37"/>
      <c r="OKP1164" s="5"/>
      <c r="OKQ1164" s="144"/>
      <c r="OKR1164" s="93"/>
      <c r="OKS1164" s="145"/>
      <c r="OKT1164" s="145"/>
      <c r="OKU1164" s="145"/>
      <c r="OKV1164" s="145"/>
      <c r="OKW1164" s="145"/>
      <c r="OKX1164" s="37"/>
      <c r="OKY1164" s="5"/>
      <c r="OKZ1164" s="144"/>
      <c r="OLA1164" s="93"/>
      <c r="OLB1164" s="145"/>
      <c r="OLC1164" s="145"/>
      <c r="OLD1164" s="145"/>
      <c r="OLE1164" s="145"/>
      <c r="OLF1164" s="145"/>
      <c r="OLG1164" s="37"/>
      <c r="OLH1164" s="5"/>
      <c r="OLI1164" s="144"/>
      <c r="OLJ1164" s="93"/>
      <c r="OLK1164" s="145"/>
      <c r="OLL1164" s="145"/>
      <c r="OLM1164" s="145"/>
      <c r="OLN1164" s="145"/>
      <c r="OLO1164" s="145"/>
      <c r="OLP1164" s="37"/>
      <c r="OLQ1164" s="5"/>
      <c r="OLR1164" s="144"/>
      <c r="OLS1164" s="93"/>
      <c r="OLT1164" s="145"/>
      <c r="OLU1164" s="145"/>
      <c r="OLV1164" s="145"/>
      <c r="OLW1164" s="145"/>
      <c r="OLX1164" s="145"/>
      <c r="OLY1164" s="37"/>
      <c r="OLZ1164" s="5"/>
      <c r="OMA1164" s="144"/>
      <c r="OMB1164" s="93"/>
      <c r="OMC1164" s="145"/>
      <c r="OMD1164" s="145"/>
      <c r="OME1164" s="145"/>
      <c r="OMF1164" s="145"/>
      <c r="OMG1164" s="145"/>
      <c r="OMH1164" s="37"/>
      <c r="OMI1164" s="5"/>
      <c r="OMJ1164" s="144"/>
      <c r="OMK1164" s="93"/>
      <c r="OML1164" s="145"/>
      <c r="OMM1164" s="145"/>
      <c r="OMN1164" s="145"/>
      <c r="OMO1164" s="145"/>
      <c r="OMP1164" s="145"/>
      <c r="OMQ1164" s="37"/>
      <c r="OMR1164" s="5"/>
      <c r="OMS1164" s="144"/>
      <c r="OMT1164" s="93"/>
      <c r="OMU1164" s="145"/>
      <c r="OMV1164" s="145"/>
      <c r="OMW1164" s="145"/>
      <c r="OMX1164" s="145"/>
      <c r="OMY1164" s="145"/>
      <c r="OMZ1164" s="37"/>
      <c r="ONA1164" s="5"/>
      <c r="ONB1164" s="144"/>
      <c r="ONC1164" s="93"/>
      <c r="OND1164" s="145"/>
      <c r="ONE1164" s="145"/>
      <c r="ONF1164" s="145"/>
      <c r="ONG1164" s="145"/>
      <c r="ONH1164" s="145"/>
      <c r="ONI1164" s="37"/>
      <c r="ONJ1164" s="5"/>
      <c r="ONK1164" s="144"/>
      <c r="ONL1164" s="93"/>
      <c r="ONM1164" s="145"/>
      <c r="ONN1164" s="145"/>
      <c r="ONO1164" s="145"/>
      <c r="ONP1164" s="145"/>
      <c r="ONQ1164" s="145"/>
      <c r="ONR1164" s="37"/>
      <c r="ONS1164" s="5"/>
      <c r="ONT1164" s="144"/>
      <c r="ONU1164" s="93"/>
      <c r="ONV1164" s="145"/>
      <c r="ONW1164" s="145"/>
      <c r="ONX1164" s="145"/>
      <c r="ONY1164" s="145"/>
      <c r="ONZ1164" s="145"/>
      <c r="OOA1164" s="37"/>
      <c r="OOB1164" s="5"/>
      <c r="OOC1164" s="144"/>
      <c r="OOD1164" s="93"/>
      <c r="OOE1164" s="145"/>
      <c r="OOF1164" s="145"/>
      <c r="OOG1164" s="145"/>
      <c r="OOH1164" s="145"/>
      <c r="OOI1164" s="145"/>
      <c r="OOJ1164" s="37"/>
      <c r="OOK1164" s="5"/>
      <c r="OOL1164" s="144"/>
      <c r="OOM1164" s="93"/>
      <c r="OON1164" s="145"/>
      <c r="OOO1164" s="145"/>
      <c r="OOP1164" s="145"/>
      <c r="OOQ1164" s="145"/>
      <c r="OOR1164" s="145"/>
      <c r="OOS1164" s="37"/>
      <c r="OOT1164" s="5"/>
      <c r="OOU1164" s="144"/>
      <c r="OOV1164" s="93"/>
      <c r="OOW1164" s="145"/>
      <c r="OOX1164" s="145"/>
      <c r="OOY1164" s="145"/>
      <c r="OOZ1164" s="145"/>
      <c r="OPA1164" s="145"/>
      <c r="OPB1164" s="37"/>
      <c r="OPC1164" s="5"/>
      <c r="OPD1164" s="144"/>
      <c r="OPE1164" s="93"/>
      <c r="OPF1164" s="145"/>
      <c r="OPG1164" s="145"/>
      <c r="OPH1164" s="145"/>
      <c r="OPI1164" s="145"/>
      <c r="OPJ1164" s="145"/>
      <c r="OPK1164" s="37"/>
      <c r="OPL1164" s="5"/>
      <c r="OPM1164" s="144"/>
      <c r="OPN1164" s="93"/>
      <c r="OPO1164" s="145"/>
      <c r="OPP1164" s="145"/>
      <c r="OPQ1164" s="145"/>
      <c r="OPR1164" s="145"/>
      <c r="OPS1164" s="145"/>
      <c r="OPT1164" s="37"/>
      <c r="OPU1164" s="5"/>
      <c r="OPV1164" s="144"/>
      <c r="OPW1164" s="93"/>
      <c r="OPX1164" s="145"/>
      <c r="OPY1164" s="145"/>
      <c r="OPZ1164" s="145"/>
      <c r="OQA1164" s="145"/>
      <c r="OQB1164" s="145"/>
      <c r="OQC1164" s="37"/>
      <c r="OQD1164" s="5"/>
      <c r="OQE1164" s="144"/>
      <c r="OQF1164" s="93"/>
      <c r="OQG1164" s="145"/>
      <c r="OQH1164" s="145"/>
      <c r="OQI1164" s="145"/>
      <c r="OQJ1164" s="145"/>
      <c r="OQK1164" s="145"/>
      <c r="OQL1164" s="37"/>
      <c r="OQM1164" s="5"/>
      <c r="OQN1164" s="144"/>
      <c r="OQO1164" s="93"/>
      <c r="OQP1164" s="145"/>
      <c r="OQQ1164" s="145"/>
      <c r="OQR1164" s="145"/>
      <c r="OQS1164" s="145"/>
      <c r="OQT1164" s="145"/>
      <c r="OQU1164" s="37"/>
      <c r="OQV1164" s="5"/>
      <c r="OQW1164" s="144"/>
      <c r="OQX1164" s="93"/>
      <c r="OQY1164" s="145"/>
      <c r="OQZ1164" s="145"/>
      <c r="ORA1164" s="145"/>
      <c r="ORB1164" s="145"/>
      <c r="ORC1164" s="145"/>
      <c r="ORD1164" s="37"/>
      <c r="ORE1164" s="5"/>
      <c r="ORF1164" s="144"/>
      <c r="ORG1164" s="93"/>
      <c r="ORH1164" s="145"/>
      <c r="ORI1164" s="145"/>
      <c r="ORJ1164" s="145"/>
      <c r="ORK1164" s="145"/>
      <c r="ORL1164" s="145"/>
      <c r="ORM1164" s="37"/>
      <c r="ORN1164" s="5"/>
      <c r="ORO1164" s="144"/>
      <c r="ORP1164" s="93"/>
      <c r="ORQ1164" s="145"/>
      <c r="ORR1164" s="145"/>
      <c r="ORS1164" s="145"/>
      <c r="ORT1164" s="145"/>
      <c r="ORU1164" s="145"/>
      <c r="ORV1164" s="37"/>
      <c r="ORW1164" s="5"/>
      <c r="ORX1164" s="144"/>
      <c r="ORY1164" s="93"/>
      <c r="ORZ1164" s="145"/>
      <c r="OSA1164" s="145"/>
      <c r="OSB1164" s="145"/>
      <c r="OSC1164" s="145"/>
      <c r="OSD1164" s="145"/>
      <c r="OSE1164" s="37"/>
      <c r="OSF1164" s="5"/>
      <c r="OSG1164" s="144"/>
      <c r="OSH1164" s="93"/>
      <c r="OSI1164" s="145"/>
      <c r="OSJ1164" s="145"/>
      <c r="OSK1164" s="145"/>
      <c r="OSL1164" s="145"/>
      <c r="OSM1164" s="145"/>
      <c r="OSN1164" s="37"/>
      <c r="OSO1164" s="5"/>
      <c r="OSP1164" s="144"/>
      <c r="OSQ1164" s="93"/>
      <c r="OSR1164" s="145"/>
      <c r="OSS1164" s="145"/>
      <c r="OST1164" s="145"/>
      <c r="OSU1164" s="145"/>
      <c r="OSV1164" s="145"/>
      <c r="OSW1164" s="37"/>
      <c r="OSX1164" s="5"/>
      <c r="OSY1164" s="144"/>
      <c r="OSZ1164" s="93"/>
      <c r="OTA1164" s="145"/>
      <c r="OTB1164" s="145"/>
      <c r="OTC1164" s="145"/>
      <c r="OTD1164" s="145"/>
      <c r="OTE1164" s="145"/>
      <c r="OTF1164" s="37"/>
      <c r="OTG1164" s="5"/>
      <c r="OTH1164" s="144"/>
      <c r="OTI1164" s="93"/>
      <c r="OTJ1164" s="145"/>
      <c r="OTK1164" s="145"/>
      <c r="OTL1164" s="145"/>
      <c r="OTM1164" s="145"/>
      <c r="OTN1164" s="145"/>
      <c r="OTO1164" s="37"/>
      <c r="OTP1164" s="5"/>
      <c r="OTQ1164" s="144"/>
      <c r="OTR1164" s="93"/>
      <c r="OTS1164" s="145"/>
      <c r="OTT1164" s="145"/>
      <c r="OTU1164" s="145"/>
      <c r="OTV1164" s="145"/>
      <c r="OTW1164" s="145"/>
      <c r="OTX1164" s="37"/>
      <c r="OTY1164" s="5"/>
      <c r="OTZ1164" s="144"/>
      <c r="OUA1164" s="93"/>
      <c r="OUB1164" s="145"/>
      <c r="OUC1164" s="145"/>
      <c r="OUD1164" s="145"/>
      <c r="OUE1164" s="145"/>
      <c r="OUF1164" s="145"/>
      <c r="OUG1164" s="37"/>
      <c r="OUH1164" s="5"/>
      <c r="OUI1164" s="144"/>
      <c r="OUJ1164" s="93"/>
      <c r="OUK1164" s="145"/>
      <c r="OUL1164" s="145"/>
      <c r="OUM1164" s="145"/>
      <c r="OUN1164" s="145"/>
      <c r="OUO1164" s="145"/>
      <c r="OUP1164" s="37"/>
      <c r="OUQ1164" s="5"/>
      <c r="OUR1164" s="144"/>
      <c r="OUS1164" s="93"/>
      <c r="OUT1164" s="145"/>
      <c r="OUU1164" s="145"/>
      <c r="OUV1164" s="145"/>
      <c r="OUW1164" s="145"/>
      <c r="OUX1164" s="145"/>
      <c r="OUY1164" s="37"/>
      <c r="OUZ1164" s="5"/>
      <c r="OVA1164" s="144"/>
      <c r="OVB1164" s="93"/>
      <c r="OVC1164" s="145"/>
      <c r="OVD1164" s="145"/>
      <c r="OVE1164" s="145"/>
      <c r="OVF1164" s="145"/>
      <c r="OVG1164" s="145"/>
      <c r="OVH1164" s="37"/>
      <c r="OVI1164" s="5"/>
      <c r="OVJ1164" s="144"/>
      <c r="OVK1164" s="93"/>
      <c r="OVL1164" s="145"/>
      <c r="OVM1164" s="145"/>
      <c r="OVN1164" s="145"/>
      <c r="OVO1164" s="145"/>
      <c r="OVP1164" s="145"/>
      <c r="OVQ1164" s="37"/>
      <c r="OVR1164" s="5"/>
      <c r="OVS1164" s="144"/>
      <c r="OVT1164" s="93"/>
      <c r="OVU1164" s="145"/>
      <c r="OVV1164" s="145"/>
      <c r="OVW1164" s="145"/>
      <c r="OVX1164" s="145"/>
      <c r="OVY1164" s="145"/>
      <c r="OVZ1164" s="37"/>
      <c r="OWA1164" s="5"/>
      <c r="OWB1164" s="144"/>
      <c r="OWC1164" s="93"/>
      <c r="OWD1164" s="145"/>
      <c r="OWE1164" s="145"/>
      <c r="OWF1164" s="145"/>
      <c r="OWG1164" s="145"/>
      <c r="OWH1164" s="145"/>
      <c r="OWI1164" s="37"/>
      <c r="OWJ1164" s="5"/>
      <c r="OWK1164" s="144"/>
      <c r="OWL1164" s="93"/>
      <c r="OWM1164" s="145"/>
      <c r="OWN1164" s="145"/>
      <c r="OWO1164" s="145"/>
      <c r="OWP1164" s="145"/>
      <c r="OWQ1164" s="145"/>
      <c r="OWR1164" s="37"/>
      <c r="OWS1164" s="5"/>
      <c r="OWT1164" s="144"/>
      <c r="OWU1164" s="93"/>
      <c r="OWV1164" s="145"/>
      <c r="OWW1164" s="145"/>
      <c r="OWX1164" s="145"/>
      <c r="OWY1164" s="145"/>
      <c r="OWZ1164" s="145"/>
      <c r="OXA1164" s="37"/>
      <c r="OXB1164" s="5"/>
      <c r="OXC1164" s="144"/>
      <c r="OXD1164" s="93"/>
      <c r="OXE1164" s="145"/>
      <c r="OXF1164" s="145"/>
      <c r="OXG1164" s="145"/>
      <c r="OXH1164" s="145"/>
      <c r="OXI1164" s="145"/>
      <c r="OXJ1164" s="37"/>
      <c r="OXK1164" s="5"/>
      <c r="OXL1164" s="144"/>
      <c r="OXM1164" s="93"/>
      <c r="OXN1164" s="145"/>
      <c r="OXO1164" s="145"/>
      <c r="OXP1164" s="145"/>
      <c r="OXQ1164" s="145"/>
      <c r="OXR1164" s="145"/>
      <c r="OXS1164" s="37"/>
      <c r="OXT1164" s="5"/>
      <c r="OXU1164" s="144"/>
      <c r="OXV1164" s="93"/>
      <c r="OXW1164" s="145"/>
      <c r="OXX1164" s="145"/>
      <c r="OXY1164" s="145"/>
      <c r="OXZ1164" s="145"/>
      <c r="OYA1164" s="145"/>
      <c r="OYB1164" s="37"/>
      <c r="OYC1164" s="5"/>
      <c r="OYD1164" s="144"/>
      <c r="OYE1164" s="93"/>
      <c r="OYF1164" s="145"/>
      <c r="OYG1164" s="145"/>
      <c r="OYH1164" s="145"/>
      <c r="OYI1164" s="145"/>
      <c r="OYJ1164" s="145"/>
      <c r="OYK1164" s="37"/>
      <c r="OYL1164" s="5"/>
      <c r="OYM1164" s="144"/>
      <c r="OYN1164" s="93"/>
      <c r="OYO1164" s="145"/>
      <c r="OYP1164" s="145"/>
      <c r="OYQ1164" s="145"/>
      <c r="OYR1164" s="145"/>
      <c r="OYS1164" s="145"/>
      <c r="OYT1164" s="37"/>
      <c r="OYU1164" s="5"/>
      <c r="OYV1164" s="144"/>
      <c r="OYW1164" s="93"/>
      <c r="OYX1164" s="145"/>
      <c r="OYY1164" s="145"/>
      <c r="OYZ1164" s="145"/>
      <c r="OZA1164" s="145"/>
      <c r="OZB1164" s="145"/>
      <c r="OZC1164" s="37"/>
      <c r="OZD1164" s="5"/>
      <c r="OZE1164" s="144"/>
      <c r="OZF1164" s="93"/>
      <c r="OZG1164" s="145"/>
      <c r="OZH1164" s="145"/>
      <c r="OZI1164" s="145"/>
      <c r="OZJ1164" s="145"/>
      <c r="OZK1164" s="145"/>
      <c r="OZL1164" s="37"/>
      <c r="OZM1164" s="5"/>
      <c r="OZN1164" s="144"/>
      <c r="OZO1164" s="93"/>
      <c r="OZP1164" s="145"/>
      <c r="OZQ1164" s="145"/>
      <c r="OZR1164" s="145"/>
      <c r="OZS1164" s="145"/>
      <c r="OZT1164" s="145"/>
      <c r="OZU1164" s="37"/>
      <c r="OZV1164" s="5"/>
      <c r="OZW1164" s="144"/>
      <c r="OZX1164" s="93"/>
      <c r="OZY1164" s="145"/>
      <c r="OZZ1164" s="145"/>
      <c r="PAA1164" s="145"/>
      <c r="PAB1164" s="145"/>
      <c r="PAC1164" s="145"/>
      <c r="PAD1164" s="37"/>
      <c r="PAE1164" s="5"/>
      <c r="PAF1164" s="144"/>
      <c r="PAG1164" s="93"/>
      <c r="PAH1164" s="145"/>
      <c r="PAI1164" s="145"/>
      <c r="PAJ1164" s="145"/>
      <c r="PAK1164" s="145"/>
      <c r="PAL1164" s="145"/>
      <c r="PAM1164" s="37"/>
      <c r="PAN1164" s="5"/>
      <c r="PAO1164" s="144"/>
      <c r="PAP1164" s="93"/>
      <c r="PAQ1164" s="145"/>
      <c r="PAR1164" s="145"/>
      <c r="PAS1164" s="145"/>
      <c r="PAT1164" s="145"/>
      <c r="PAU1164" s="145"/>
      <c r="PAV1164" s="37"/>
      <c r="PAW1164" s="5"/>
      <c r="PAX1164" s="144"/>
      <c r="PAY1164" s="93"/>
      <c r="PAZ1164" s="145"/>
      <c r="PBA1164" s="145"/>
      <c r="PBB1164" s="145"/>
      <c r="PBC1164" s="145"/>
      <c r="PBD1164" s="145"/>
      <c r="PBE1164" s="37"/>
      <c r="PBF1164" s="5"/>
      <c r="PBG1164" s="144"/>
      <c r="PBH1164" s="93"/>
      <c r="PBI1164" s="145"/>
      <c r="PBJ1164" s="145"/>
      <c r="PBK1164" s="145"/>
      <c r="PBL1164" s="145"/>
      <c r="PBM1164" s="145"/>
      <c r="PBN1164" s="37"/>
      <c r="PBO1164" s="5"/>
      <c r="PBP1164" s="144"/>
      <c r="PBQ1164" s="93"/>
      <c r="PBR1164" s="145"/>
      <c r="PBS1164" s="145"/>
      <c r="PBT1164" s="145"/>
      <c r="PBU1164" s="145"/>
      <c r="PBV1164" s="145"/>
      <c r="PBW1164" s="37"/>
      <c r="PBX1164" s="5"/>
      <c r="PBY1164" s="144"/>
      <c r="PBZ1164" s="93"/>
      <c r="PCA1164" s="145"/>
      <c r="PCB1164" s="145"/>
      <c r="PCC1164" s="145"/>
      <c r="PCD1164" s="145"/>
      <c r="PCE1164" s="145"/>
      <c r="PCF1164" s="37"/>
      <c r="PCG1164" s="5"/>
      <c r="PCH1164" s="144"/>
      <c r="PCI1164" s="93"/>
      <c r="PCJ1164" s="145"/>
      <c r="PCK1164" s="145"/>
      <c r="PCL1164" s="145"/>
      <c r="PCM1164" s="145"/>
      <c r="PCN1164" s="145"/>
      <c r="PCO1164" s="37"/>
      <c r="PCP1164" s="5"/>
      <c r="PCQ1164" s="144"/>
      <c r="PCR1164" s="93"/>
      <c r="PCS1164" s="145"/>
      <c r="PCT1164" s="145"/>
      <c r="PCU1164" s="145"/>
      <c r="PCV1164" s="145"/>
      <c r="PCW1164" s="145"/>
      <c r="PCX1164" s="37"/>
      <c r="PCY1164" s="5"/>
      <c r="PCZ1164" s="144"/>
      <c r="PDA1164" s="93"/>
      <c r="PDB1164" s="145"/>
      <c r="PDC1164" s="145"/>
      <c r="PDD1164" s="145"/>
      <c r="PDE1164" s="145"/>
      <c r="PDF1164" s="145"/>
      <c r="PDG1164" s="37"/>
      <c r="PDH1164" s="5"/>
      <c r="PDI1164" s="144"/>
      <c r="PDJ1164" s="93"/>
      <c r="PDK1164" s="145"/>
      <c r="PDL1164" s="145"/>
      <c r="PDM1164" s="145"/>
      <c r="PDN1164" s="145"/>
      <c r="PDO1164" s="145"/>
      <c r="PDP1164" s="37"/>
      <c r="PDQ1164" s="5"/>
      <c r="PDR1164" s="144"/>
      <c r="PDS1164" s="93"/>
      <c r="PDT1164" s="145"/>
      <c r="PDU1164" s="145"/>
      <c r="PDV1164" s="145"/>
      <c r="PDW1164" s="145"/>
      <c r="PDX1164" s="145"/>
      <c r="PDY1164" s="37"/>
      <c r="PDZ1164" s="5"/>
      <c r="PEA1164" s="144"/>
      <c r="PEB1164" s="93"/>
      <c r="PEC1164" s="145"/>
      <c r="PED1164" s="145"/>
      <c r="PEE1164" s="145"/>
      <c r="PEF1164" s="145"/>
      <c r="PEG1164" s="145"/>
      <c r="PEH1164" s="37"/>
      <c r="PEI1164" s="5"/>
      <c r="PEJ1164" s="144"/>
      <c r="PEK1164" s="93"/>
      <c r="PEL1164" s="145"/>
      <c r="PEM1164" s="145"/>
      <c r="PEN1164" s="145"/>
      <c r="PEO1164" s="145"/>
      <c r="PEP1164" s="145"/>
      <c r="PEQ1164" s="37"/>
      <c r="PER1164" s="5"/>
      <c r="PES1164" s="144"/>
      <c r="PET1164" s="93"/>
      <c r="PEU1164" s="145"/>
      <c r="PEV1164" s="145"/>
      <c r="PEW1164" s="145"/>
      <c r="PEX1164" s="145"/>
      <c r="PEY1164" s="145"/>
      <c r="PEZ1164" s="37"/>
      <c r="PFA1164" s="5"/>
      <c r="PFB1164" s="144"/>
      <c r="PFC1164" s="93"/>
      <c r="PFD1164" s="145"/>
      <c r="PFE1164" s="145"/>
      <c r="PFF1164" s="145"/>
      <c r="PFG1164" s="145"/>
      <c r="PFH1164" s="145"/>
      <c r="PFI1164" s="37"/>
      <c r="PFJ1164" s="5"/>
      <c r="PFK1164" s="144"/>
      <c r="PFL1164" s="93"/>
      <c r="PFM1164" s="145"/>
      <c r="PFN1164" s="145"/>
      <c r="PFO1164" s="145"/>
      <c r="PFP1164" s="145"/>
      <c r="PFQ1164" s="145"/>
      <c r="PFR1164" s="37"/>
      <c r="PFS1164" s="5"/>
      <c r="PFT1164" s="144"/>
      <c r="PFU1164" s="93"/>
      <c r="PFV1164" s="145"/>
      <c r="PFW1164" s="145"/>
      <c r="PFX1164" s="145"/>
      <c r="PFY1164" s="145"/>
      <c r="PFZ1164" s="145"/>
      <c r="PGA1164" s="37"/>
      <c r="PGB1164" s="5"/>
      <c r="PGC1164" s="144"/>
      <c r="PGD1164" s="93"/>
      <c r="PGE1164" s="145"/>
      <c r="PGF1164" s="145"/>
      <c r="PGG1164" s="145"/>
      <c r="PGH1164" s="145"/>
      <c r="PGI1164" s="145"/>
      <c r="PGJ1164" s="37"/>
      <c r="PGK1164" s="5"/>
      <c r="PGL1164" s="144"/>
      <c r="PGM1164" s="93"/>
      <c r="PGN1164" s="145"/>
      <c r="PGO1164" s="145"/>
      <c r="PGP1164" s="145"/>
      <c r="PGQ1164" s="145"/>
      <c r="PGR1164" s="145"/>
      <c r="PGS1164" s="37"/>
      <c r="PGT1164" s="5"/>
      <c r="PGU1164" s="144"/>
      <c r="PGV1164" s="93"/>
      <c r="PGW1164" s="145"/>
      <c r="PGX1164" s="145"/>
      <c r="PGY1164" s="145"/>
      <c r="PGZ1164" s="145"/>
      <c r="PHA1164" s="145"/>
      <c r="PHB1164" s="37"/>
      <c r="PHC1164" s="5"/>
      <c r="PHD1164" s="144"/>
      <c r="PHE1164" s="93"/>
      <c r="PHF1164" s="145"/>
      <c r="PHG1164" s="145"/>
      <c r="PHH1164" s="145"/>
      <c r="PHI1164" s="145"/>
      <c r="PHJ1164" s="145"/>
      <c r="PHK1164" s="37"/>
      <c r="PHL1164" s="5"/>
      <c r="PHM1164" s="144"/>
      <c r="PHN1164" s="93"/>
      <c r="PHO1164" s="145"/>
      <c r="PHP1164" s="145"/>
      <c r="PHQ1164" s="145"/>
      <c r="PHR1164" s="145"/>
      <c r="PHS1164" s="145"/>
      <c r="PHT1164" s="37"/>
      <c r="PHU1164" s="5"/>
      <c r="PHV1164" s="144"/>
      <c r="PHW1164" s="93"/>
      <c r="PHX1164" s="145"/>
      <c r="PHY1164" s="145"/>
      <c r="PHZ1164" s="145"/>
      <c r="PIA1164" s="145"/>
      <c r="PIB1164" s="145"/>
      <c r="PIC1164" s="37"/>
      <c r="PID1164" s="5"/>
      <c r="PIE1164" s="144"/>
      <c r="PIF1164" s="93"/>
      <c r="PIG1164" s="145"/>
      <c r="PIH1164" s="145"/>
      <c r="PII1164" s="145"/>
      <c r="PIJ1164" s="145"/>
      <c r="PIK1164" s="145"/>
      <c r="PIL1164" s="37"/>
      <c r="PIM1164" s="5"/>
      <c r="PIN1164" s="144"/>
      <c r="PIO1164" s="93"/>
      <c r="PIP1164" s="145"/>
      <c r="PIQ1164" s="145"/>
      <c r="PIR1164" s="145"/>
      <c r="PIS1164" s="145"/>
      <c r="PIT1164" s="145"/>
      <c r="PIU1164" s="37"/>
      <c r="PIV1164" s="5"/>
      <c r="PIW1164" s="144"/>
      <c r="PIX1164" s="93"/>
      <c r="PIY1164" s="145"/>
      <c r="PIZ1164" s="145"/>
      <c r="PJA1164" s="145"/>
      <c r="PJB1164" s="145"/>
      <c r="PJC1164" s="145"/>
      <c r="PJD1164" s="37"/>
      <c r="PJE1164" s="5"/>
      <c r="PJF1164" s="144"/>
      <c r="PJG1164" s="93"/>
      <c r="PJH1164" s="145"/>
      <c r="PJI1164" s="145"/>
      <c r="PJJ1164" s="145"/>
      <c r="PJK1164" s="145"/>
      <c r="PJL1164" s="145"/>
      <c r="PJM1164" s="37"/>
      <c r="PJN1164" s="5"/>
      <c r="PJO1164" s="144"/>
      <c r="PJP1164" s="93"/>
      <c r="PJQ1164" s="145"/>
      <c r="PJR1164" s="145"/>
      <c r="PJS1164" s="145"/>
      <c r="PJT1164" s="145"/>
      <c r="PJU1164" s="145"/>
      <c r="PJV1164" s="37"/>
      <c r="PJW1164" s="5"/>
      <c r="PJX1164" s="144"/>
      <c r="PJY1164" s="93"/>
      <c r="PJZ1164" s="145"/>
      <c r="PKA1164" s="145"/>
      <c r="PKB1164" s="145"/>
      <c r="PKC1164" s="145"/>
      <c r="PKD1164" s="145"/>
      <c r="PKE1164" s="37"/>
      <c r="PKF1164" s="5"/>
      <c r="PKG1164" s="144"/>
      <c r="PKH1164" s="93"/>
      <c r="PKI1164" s="145"/>
      <c r="PKJ1164" s="145"/>
      <c r="PKK1164" s="145"/>
      <c r="PKL1164" s="145"/>
      <c r="PKM1164" s="145"/>
      <c r="PKN1164" s="37"/>
      <c r="PKO1164" s="5"/>
      <c r="PKP1164" s="144"/>
      <c r="PKQ1164" s="93"/>
      <c r="PKR1164" s="145"/>
      <c r="PKS1164" s="145"/>
      <c r="PKT1164" s="145"/>
      <c r="PKU1164" s="145"/>
      <c r="PKV1164" s="145"/>
      <c r="PKW1164" s="37"/>
      <c r="PKX1164" s="5"/>
      <c r="PKY1164" s="144"/>
      <c r="PKZ1164" s="93"/>
      <c r="PLA1164" s="145"/>
      <c r="PLB1164" s="145"/>
      <c r="PLC1164" s="145"/>
      <c r="PLD1164" s="145"/>
      <c r="PLE1164" s="145"/>
      <c r="PLF1164" s="37"/>
      <c r="PLG1164" s="5"/>
      <c r="PLH1164" s="144"/>
      <c r="PLI1164" s="93"/>
      <c r="PLJ1164" s="145"/>
      <c r="PLK1164" s="145"/>
      <c r="PLL1164" s="145"/>
      <c r="PLM1164" s="145"/>
      <c r="PLN1164" s="145"/>
      <c r="PLO1164" s="37"/>
      <c r="PLP1164" s="5"/>
      <c r="PLQ1164" s="144"/>
      <c r="PLR1164" s="93"/>
      <c r="PLS1164" s="145"/>
      <c r="PLT1164" s="145"/>
      <c r="PLU1164" s="145"/>
      <c r="PLV1164" s="145"/>
      <c r="PLW1164" s="145"/>
      <c r="PLX1164" s="37"/>
      <c r="PLY1164" s="5"/>
      <c r="PLZ1164" s="144"/>
      <c r="PMA1164" s="93"/>
      <c r="PMB1164" s="145"/>
      <c r="PMC1164" s="145"/>
      <c r="PMD1164" s="145"/>
      <c r="PME1164" s="145"/>
      <c r="PMF1164" s="145"/>
      <c r="PMG1164" s="37"/>
      <c r="PMH1164" s="5"/>
      <c r="PMI1164" s="144"/>
      <c r="PMJ1164" s="93"/>
      <c r="PMK1164" s="145"/>
      <c r="PML1164" s="145"/>
      <c r="PMM1164" s="145"/>
      <c r="PMN1164" s="145"/>
      <c r="PMO1164" s="145"/>
      <c r="PMP1164" s="37"/>
      <c r="PMQ1164" s="5"/>
      <c r="PMR1164" s="144"/>
      <c r="PMS1164" s="93"/>
      <c r="PMT1164" s="145"/>
      <c r="PMU1164" s="145"/>
      <c r="PMV1164" s="145"/>
      <c r="PMW1164" s="145"/>
      <c r="PMX1164" s="145"/>
      <c r="PMY1164" s="37"/>
      <c r="PMZ1164" s="5"/>
      <c r="PNA1164" s="144"/>
      <c r="PNB1164" s="93"/>
      <c r="PNC1164" s="145"/>
      <c r="PND1164" s="145"/>
      <c r="PNE1164" s="145"/>
      <c r="PNF1164" s="145"/>
      <c r="PNG1164" s="145"/>
      <c r="PNH1164" s="37"/>
      <c r="PNI1164" s="5"/>
      <c r="PNJ1164" s="144"/>
      <c r="PNK1164" s="93"/>
      <c r="PNL1164" s="145"/>
      <c r="PNM1164" s="145"/>
      <c r="PNN1164" s="145"/>
      <c r="PNO1164" s="145"/>
      <c r="PNP1164" s="145"/>
      <c r="PNQ1164" s="37"/>
      <c r="PNR1164" s="5"/>
      <c r="PNS1164" s="144"/>
      <c r="PNT1164" s="93"/>
      <c r="PNU1164" s="145"/>
      <c r="PNV1164" s="145"/>
      <c r="PNW1164" s="145"/>
      <c r="PNX1164" s="145"/>
      <c r="PNY1164" s="145"/>
      <c r="PNZ1164" s="37"/>
      <c r="POA1164" s="5"/>
      <c r="POB1164" s="144"/>
      <c r="POC1164" s="93"/>
      <c r="POD1164" s="145"/>
      <c r="POE1164" s="145"/>
      <c r="POF1164" s="145"/>
      <c r="POG1164" s="145"/>
      <c r="POH1164" s="145"/>
      <c r="POI1164" s="37"/>
      <c r="POJ1164" s="5"/>
      <c r="POK1164" s="144"/>
      <c r="POL1164" s="93"/>
      <c r="POM1164" s="145"/>
      <c r="PON1164" s="145"/>
      <c r="POO1164" s="145"/>
      <c r="POP1164" s="145"/>
      <c r="POQ1164" s="145"/>
      <c r="POR1164" s="37"/>
      <c r="POS1164" s="5"/>
      <c r="POT1164" s="144"/>
      <c r="POU1164" s="93"/>
      <c r="POV1164" s="145"/>
      <c r="POW1164" s="145"/>
      <c r="POX1164" s="145"/>
      <c r="POY1164" s="145"/>
      <c r="POZ1164" s="145"/>
      <c r="PPA1164" s="37"/>
      <c r="PPB1164" s="5"/>
      <c r="PPC1164" s="144"/>
      <c r="PPD1164" s="93"/>
      <c r="PPE1164" s="145"/>
      <c r="PPF1164" s="145"/>
      <c r="PPG1164" s="145"/>
      <c r="PPH1164" s="145"/>
      <c r="PPI1164" s="145"/>
      <c r="PPJ1164" s="37"/>
      <c r="PPK1164" s="5"/>
      <c r="PPL1164" s="144"/>
      <c r="PPM1164" s="93"/>
      <c r="PPN1164" s="145"/>
      <c r="PPO1164" s="145"/>
      <c r="PPP1164" s="145"/>
      <c r="PPQ1164" s="145"/>
      <c r="PPR1164" s="145"/>
      <c r="PPS1164" s="37"/>
      <c r="PPT1164" s="5"/>
      <c r="PPU1164" s="144"/>
      <c r="PPV1164" s="93"/>
      <c r="PPW1164" s="145"/>
      <c r="PPX1164" s="145"/>
      <c r="PPY1164" s="145"/>
      <c r="PPZ1164" s="145"/>
      <c r="PQA1164" s="145"/>
      <c r="PQB1164" s="37"/>
      <c r="PQC1164" s="5"/>
      <c r="PQD1164" s="144"/>
      <c r="PQE1164" s="93"/>
      <c r="PQF1164" s="145"/>
      <c r="PQG1164" s="145"/>
      <c r="PQH1164" s="145"/>
      <c r="PQI1164" s="145"/>
      <c r="PQJ1164" s="145"/>
      <c r="PQK1164" s="37"/>
      <c r="PQL1164" s="5"/>
      <c r="PQM1164" s="144"/>
      <c r="PQN1164" s="93"/>
      <c r="PQO1164" s="145"/>
      <c r="PQP1164" s="145"/>
      <c r="PQQ1164" s="145"/>
      <c r="PQR1164" s="145"/>
      <c r="PQS1164" s="145"/>
      <c r="PQT1164" s="37"/>
      <c r="PQU1164" s="5"/>
      <c r="PQV1164" s="144"/>
      <c r="PQW1164" s="93"/>
      <c r="PQX1164" s="145"/>
      <c r="PQY1164" s="145"/>
      <c r="PQZ1164" s="145"/>
      <c r="PRA1164" s="145"/>
      <c r="PRB1164" s="145"/>
      <c r="PRC1164" s="37"/>
      <c r="PRD1164" s="5"/>
      <c r="PRE1164" s="144"/>
      <c r="PRF1164" s="93"/>
      <c r="PRG1164" s="145"/>
      <c r="PRH1164" s="145"/>
      <c r="PRI1164" s="145"/>
      <c r="PRJ1164" s="145"/>
      <c r="PRK1164" s="145"/>
      <c r="PRL1164" s="37"/>
      <c r="PRM1164" s="5"/>
      <c r="PRN1164" s="144"/>
      <c r="PRO1164" s="93"/>
      <c r="PRP1164" s="145"/>
      <c r="PRQ1164" s="145"/>
      <c r="PRR1164" s="145"/>
      <c r="PRS1164" s="145"/>
      <c r="PRT1164" s="145"/>
      <c r="PRU1164" s="37"/>
      <c r="PRV1164" s="5"/>
      <c r="PRW1164" s="144"/>
      <c r="PRX1164" s="93"/>
      <c r="PRY1164" s="145"/>
      <c r="PRZ1164" s="145"/>
      <c r="PSA1164" s="145"/>
      <c r="PSB1164" s="145"/>
      <c r="PSC1164" s="145"/>
      <c r="PSD1164" s="37"/>
      <c r="PSE1164" s="5"/>
      <c r="PSF1164" s="144"/>
      <c r="PSG1164" s="93"/>
      <c r="PSH1164" s="145"/>
      <c r="PSI1164" s="145"/>
      <c r="PSJ1164" s="145"/>
      <c r="PSK1164" s="145"/>
      <c r="PSL1164" s="145"/>
      <c r="PSM1164" s="37"/>
      <c r="PSN1164" s="5"/>
      <c r="PSO1164" s="144"/>
      <c r="PSP1164" s="93"/>
      <c r="PSQ1164" s="145"/>
      <c r="PSR1164" s="145"/>
      <c r="PSS1164" s="145"/>
      <c r="PST1164" s="145"/>
      <c r="PSU1164" s="145"/>
      <c r="PSV1164" s="37"/>
      <c r="PSW1164" s="5"/>
      <c r="PSX1164" s="144"/>
      <c r="PSY1164" s="93"/>
      <c r="PSZ1164" s="145"/>
      <c r="PTA1164" s="145"/>
      <c r="PTB1164" s="145"/>
      <c r="PTC1164" s="145"/>
      <c r="PTD1164" s="145"/>
      <c r="PTE1164" s="37"/>
      <c r="PTF1164" s="5"/>
      <c r="PTG1164" s="144"/>
      <c r="PTH1164" s="93"/>
      <c r="PTI1164" s="145"/>
      <c r="PTJ1164" s="145"/>
      <c r="PTK1164" s="145"/>
      <c r="PTL1164" s="145"/>
      <c r="PTM1164" s="145"/>
      <c r="PTN1164" s="37"/>
      <c r="PTO1164" s="5"/>
      <c r="PTP1164" s="144"/>
      <c r="PTQ1164" s="93"/>
      <c r="PTR1164" s="145"/>
      <c r="PTS1164" s="145"/>
      <c r="PTT1164" s="145"/>
      <c r="PTU1164" s="145"/>
      <c r="PTV1164" s="145"/>
      <c r="PTW1164" s="37"/>
      <c r="PTX1164" s="5"/>
      <c r="PTY1164" s="144"/>
      <c r="PTZ1164" s="93"/>
      <c r="PUA1164" s="145"/>
      <c r="PUB1164" s="145"/>
      <c r="PUC1164" s="145"/>
      <c r="PUD1164" s="145"/>
      <c r="PUE1164" s="145"/>
      <c r="PUF1164" s="37"/>
      <c r="PUG1164" s="5"/>
      <c r="PUH1164" s="144"/>
      <c r="PUI1164" s="93"/>
      <c r="PUJ1164" s="145"/>
      <c r="PUK1164" s="145"/>
      <c r="PUL1164" s="145"/>
      <c r="PUM1164" s="145"/>
      <c r="PUN1164" s="145"/>
      <c r="PUO1164" s="37"/>
      <c r="PUP1164" s="5"/>
      <c r="PUQ1164" s="144"/>
      <c r="PUR1164" s="93"/>
      <c r="PUS1164" s="145"/>
      <c r="PUT1164" s="145"/>
      <c r="PUU1164" s="145"/>
      <c r="PUV1164" s="145"/>
      <c r="PUW1164" s="145"/>
      <c r="PUX1164" s="37"/>
      <c r="PUY1164" s="5"/>
      <c r="PUZ1164" s="144"/>
      <c r="PVA1164" s="93"/>
      <c r="PVB1164" s="145"/>
      <c r="PVC1164" s="145"/>
      <c r="PVD1164" s="145"/>
      <c r="PVE1164" s="145"/>
      <c r="PVF1164" s="145"/>
      <c r="PVG1164" s="37"/>
      <c r="PVH1164" s="5"/>
      <c r="PVI1164" s="144"/>
      <c r="PVJ1164" s="93"/>
      <c r="PVK1164" s="145"/>
      <c r="PVL1164" s="145"/>
      <c r="PVM1164" s="145"/>
      <c r="PVN1164" s="145"/>
      <c r="PVO1164" s="145"/>
      <c r="PVP1164" s="37"/>
      <c r="PVQ1164" s="5"/>
      <c r="PVR1164" s="144"/>
      <c r="PVS1164" s="93"/>
      <c r="PVT1164" s="145"/>
      <c r="PVU1164" s="145"/>
      <c r="PVV1164" s="145"/>
      <c r="PVW1164" s="145"/>
      <c r="PVX1164" s="145"/>
      <c r="PVY1164" s="37"/>
      <c r="PVZ1164" s="5"/>
      <c r="PWA1164" s="144"/>
      <c r="PWB1164" s="93"/>
      <c r="PWC1164" s="145"/>
      <c r="PWD1164" s="145"/>
      <c r="PWE1164" s="145"/>
      <c r="PWF1164" s="145"/>
      <c r="PWG1164" s="145"/>
      <c r="PWH1164" s="37"/>
      <c r="PWI1164" s="5"/>
      <c r="PWJ1164" s="144"/>
      <c r="PWK1164" s="93"/>
      <c r="PWL1164" s="145"/>
      <c r="PWM1164" s="145"/>
      <c r="PWN1164" s="145"/>
      <c r="PWO1164" s="145"/>
      <c r="PWP1164" s="145"/>
      <c r="PWQ1164" s="37"/>
      <c r="PWR1164" s="5"/>
      <c r="PWS1164" s="144"/>
      <c r="PWT1164" s="93"/>
      <c r="PWU1164" s="145"/>
      <c r="PWV1164" s="145"/>
      <c r="PWW1164" s="145"/>
      <c r="PWX1164" s="145"/>
      <c r="PWY1164" s="145"/>
      <c r="PWZ1164" s="37"/>
      <c r="PXA1164" s="5"/>
      <c r="PXB1164" s="144"/>
      <c r="PXC1164" s="93"/>
      <c r="PXD1164" s="145"/>
      <c r="PXE1164" s="145"/>
      <c r="PXF1164" s="145"/>
      <c r="PXG1164" s="145"/>
      <c r="PXH1164" s="145"/>
      <c r="PXI1164" s="37"/>
      <c r="PXJ1164" s="5"/>
      <c r="PXK1164" s="144"/>
      <c r="PXL1164" s="93"/>
      <c r="PXM1164" s="145"/>
      <c r="PXN1164" s="145"/>
      <c r="PXO1164" s="145"/>
      <c r="PXP1164" s="145"/>
      <c r="PXQ1164" s="145"/>
      <c r="PXR1164" s="37"/>
      <c r="PXS1164" s="5"/>
      <c r="PXT1164" s="144"/>
      <c r="PXU1164" s="93"/>
      <c r="PXV1164" s="145"/>
      <c r="PXW1164" s="145"/>
      <c r="PXX1164" s="145"/>
      <c r="PXY1164" s="145"/>
      <c r="PXZ1164" s="145"/>
      <c r="PYA1164" s="37"/>
      <c r="PYB1164" s="5"/>
      <c r="PYC1164" s="144"/>
      <c r="PYD1164" s="93"/>
      <c r="PYE1164" s="145"/>
      <c r="PYF1164" s="145"/>
      <c r="PYG1164" s="145"/>
      <c r="PYH1164" s="145"/>
      <c r="PYI1164" s="145"/>
      <c r="PYJ1164" s="37"/>
      <c r="PYK1164" s="5"/>
      <c r="PYL1164" s="144"/>
      <c r="PYM1164" s="93"/>
      <c r="PYN1164" s="145"/>
      <c r="PYO1164" s="145"/>
      <c r="PYP1164" s="145"/>
      <c r="PYQ1164" s="145"/>
      <c r="PYR1164" s="145"/>
      <c r="PYS1164" s="37"/>
      <c r="PYT1164" s="5"/>
      <c r="PYU1164" s="144"/>
      <c r="PYV1164" s="93"/>
      <c r="PYW1164" s="145"/>
      <c r="PYX1164" s="145"/>
      <c r="PYY1164" s="145"/>
      <c r="PYZ1164" s="145"/>
      <c r="PZA1164" s="145"/>
      <c r="PZB1164" s="37"/>
      <c r="PZC1164" s="5"/>
      <c r="PZD1164" s="144"/>
      <c r="PZE1164" s="93"/>
      <c r="PZF1164" s="145"/>
      <c r="PZG1164" s="145"/>
      <c r="PZH1164" s="145"/>
      <c r="PZI1164" s="145"/>
      <c r="PZJ1164" s="145"/>
      <c r="PZK1164" s="37"/>
      <c r="PZL1164" s="5"/>
      <c r="PZM1164" s="144"/>
      <c r="PZN1164" s="93"/>
      <c r="PZO1164" s="145"/>
      <c r="PZP1164" s="145"/>
      <c r="PZQ1164" s="145"/>
      <c r="PZR1164" s="145"/>
      <c r="PZS1164" s="145"/>
      <c r="PZT1164" s="37"/>
      <c r="PZU1164" s="5"/>
      <c r="PZV1164" s="144"/>
      <c r="PZW1164" s="93"/>
      <c r="PZX1164" s="145"/>
      <c r="PZY1164" s="145"/>
      <c r="PZZ1164" s="145"/>
      <c r="QAA1164" s="145"/>
      <c r="QAB1164" s="145"/>
      <c r="QAC1164" s="37"/>
      <c r="QAD1164" s="5"/>
      <c r="QAE1164" s="144"/>
      <c r="QAF1164" s="93"/>
      <c r="QAG1164" s="145"/>
      <c r="QAH1164" s="145"/>
      <c r="QAI1164" s="145"/>
      <c r="QAJ1164" s="145"/>
      <c r="QAK1164" s="145"/>
      <c r="QAL1164" s="37"/>
      <c r="QAM1164" s="5"/>
      <c r="QAN1164" s="144"/>
      <c r="QAO1164" s="93"/>
      <c r="QAP1164" s="145"/>
      <c r="QAQ1164" s="145"/>
      <c r="QAR1164" s="145"/>
      <c r="QAS1164" s="145"/>
      <c r="QAT1164" s="145"/>
      <c r="QAU1164" s="37"/>
      <c r="QAV1164" s="5"/>
      <c r="QAW1164" s="144"/>
      <c r="QAX1164" s="93"/>
      <c r="QAY1164" s="145"/>
      <c r="QAZ1164" s="145"/>
      <c r="QBA1164" s="145"/>
      <c r="QBB1164" s="145"/>
      <c r="QBC1164" s="145"/>
      <c r="QBD1164" s="37"/>
      <c r="QBE1164" s="5"/>
      <c r="QBF1164" s="144"/>
      <c r="QBG1164" s="93"/>
      <c r="QBH1164" s="145"/>
      <c r="QBI1164" s="145"/>
      <c r="QBJ1164" s="145"/>
      <c r="QBK1164" s="145"/>
      <c r="QBL1164" s="145"/>
      <c r="QBM1164" s="37"/>
      <c r="QBN1164" s="5"/>
      <c r="QBO1164" s="144"/>
      <c r="QBP1164" s="93"/>
      <c r="QBQ1164" s="145"/>
      <c r="QBR1164" s="145"/>
      <c r="QBS1164" s="145"/>
      <c r="QBT1164" s="145"/>
      <c r="QBU1164" s="145"/>
      <c r="QBV1164" s="37"/>
      <c r="QBW1164" s="5"/>
      <c r="QBX1164" s="144"/>
      <c r="QBY1164" s="93"/>
      <c r="QBZ1164" s="145"/>
      <c r="QCA1164" s="145"/>
      <c r="QCB1164" s="145"/>
      <c r="QCC1164" s="145"/>
      <c r="QCD1164" s="145"/>
      <c r="QCE1164" s="37"/>
      <c r="QCF1164" s="5"/>
      <c r="QCG1164" s="144"/>
      <c r="QCH1164" s="93"/>
      <c r="QCI1164" s="145"/>
      <c r="QCJ1164" s="145"/>
      <c r="QCK1164" s="145"/>
      <c r="QCL1164" s="145"/>
      <c r="QCM1164" s="145"/>
      <c r="QCN1164" s="37"/>
      <c r="QCO1164" s="5"/>
      <c r="QCP1164" s="144"/>
      <c r="QCQ1164" s="93"/>
      <c r="QCR1164" s="145"/>
      <c r="QCS1164" s="145"/>
      <c r="QCT1164" s="145"/>
      <c r="QCU1164" s="145"/>
      <c r="QCV1164" s="145"/>
      <c r="QCW1164" s="37"/>
      <c r="QCX1164" s="5"/>
      <c r="QCY1164" s="144"/>
      <c r="QCZ1164" s="93"/>
      <c r="QDA1164" s="145"/>
      <c r="QDB1164" s="145"/>
      <c r="QDC1164" s="145"/>
      <c r="QDD1164" s="145"/>
      <c r="QDE1164" s="145"/>
      <c r="QDF1164" s="37"/>
      <c r="QDG1164" s="5"/>
      <c r="QDH1164" s="144"/>
      <c r="QDI1164" s="93"/>
      <c r="QDJ1164" s="145"/>
      <c r="QDK1164" s="145"/>
      <c r="QDL1164" s="145"/>
      <c r="QDM1164" s="145"/>
      <c r="QDN1164" s="145"/>
      <c r="QDO1164" s="37"/>
      <c r="QDP1164" s="5"/>
      <c r="QDQ1164" s="144"/>
      <c r="QDR1164" s="93"/>
      <c r="QDS1164" s="145"/>
      <c r="QDT1164" s="145"/>
      <c r="QDU1164" s="145"/>
      <c r="QDV1164" s="145"/>
      <c r="QDW1164" s="145"/>
      <c r="QDX1164" s="37"/>
      <c r="QDY1164" s="5"/>
      <c r="QDZ1164" s="144"/>
      <c r="QEA1164" s="93"/>
      <c r="QEB1164" s="145"/>
      <c r="QEC1164" s="145"/>
      <c r="QED1164" s="145"/>
      <c r="QEE1164" s="145"/>
      <c r="QEF1164" s="145"/>
      <c r="QEG1164" s="37"/>
      <c r="QEH1164" s="5"/>
      <c r="QEI1164" s="144"/>
      <c r="QEJ1164" s="93"/>
      <c r="QEK1164" s="145"/>
      <c r="QEL1164" s="145"/>
      <c r="QEM1164" s="145"/>
      <c r="QEN1164" s="145"/>
      <c r="QEO1164" s="145"/>
      <c r="QEP1164" s="37"/>
      <c r="QEQ1164" s="5"/>
      <c r="QER1164" s="144"/>
      <c r="QES1164" s="93"/>
      <c r="QET1164" s="145"/>
      <c r="QEU1164" s="145"/>
      <c r="QEV1164" s="145"/>
      <c r="QEW1164" s="145"/>
      <c r="QEX1164" s="145"/>
      <c r="QEY1164" s="37"/>
      <c r="QEZ1164" s="5"/>
      <c r="QFA1164" s="144"/>
      <c r="QFB1164" s="93"/>
      <c r="QFC1164" s="145"/>
      <c r="QFD1164" s="145"/>
      <c r="QFE1164" s="145"/>
      <c r="QFF1164" s="145"/>
      <c r="QFG1164" s="145"/>
      <c r="QFH1164" s="37"/>
      <c r="QFI1164" s="5"/>
      <c r="QFJ1164" s="144"/>
      <c r="QFK1164" s="93"/>
      <c r="QFL1164" s="145"/>
      <c r="QFM1164" s="145"/>
      <c r="QFN1164" s="145"/>
      <c r="QFO1164" s="145"/>
      <c r="QFP1164" s="145"/>
      <c r="QFQ1164" s="37"/>
      <c r="QFR1164" s="5"/>
      <c r="QFS1164" s="144"/>
      <c r="QFT1164" s="93"/>
      <c r="QFU1164" s="145"/>
      <c r="QFV1164" s="145"/>
      <c r="QFW1164" s="145"/>
      <c r="QFX1164" s="145"/>
      <c r="QFY1164" s="145"/>
      <c r="QFZ1164" s="37"/>
      <c r="QGA1164" s="5"/>
      <c r="QGB1164" s="144"/>
      <c r="QGC1164" s="93"/>
      <c r="QGD1164" s="145"/>
      <c r="QGE1164" s="145"/>
      <c r="QGF1164" s="145"/>
      <c r="QGG1164" s="145"/>
      <c r="QGH1164" s="145"/>
      <c r="QGI1164" s="37"/>
      <c r="QGJ1164" s="5"/>
      <c r="QGK1164" s="144"/>
      <c r="QGL1164" s="93"/>
      <c r="QGM1164" s="145"/>
      <c r="QGN1164" s="145"/>
      <c r="QGO1164" s="145"/>
      <c r="QGP1164" s="145"/>
      <c r="QGQ1164" s="145"/>
      <c r="QGR1164" s="37"/>
      <c r="QGS1164" s="5"/>
      <c r="QGT1164" s="144"/>
      <c r="QGU1164" s="93"/>
      <c r="QGV1164" s="145"/>
      <c r="QGW1164" s="145"/>
      <c r="QGX1164" s="145"/>
      <c r="QGY1164" s="145"/>
      <c r="QGZ1164" s="145"/>
      <c r="QHA1164" s="37"/>
      <c r="QHB1164" s="5"/>
      <c r="QHC1164" s="144"/>
      <c r="QHD1164" s="93"/>
      <c r="QHE1164" s="145"/>
      <c r="QHF1164" s="145"/>
      <c r="QHG1164" s="145"/>
      <c r="QHH1164" s="145"/>
      <c r="QHI1164" s="145"/>
      <c r="QHJ1164" s="37"/>
      <c r="QHK1164" s="5"/>
      <c r="QHL1164" s="144"/>
      <c r="QHM1164" s="93"/>
      <c r="QHN1164" s="145"/>
      <c r="QHO1164" s="145"/>
      <c r="QHP1164" s="145"/>
      <c r="QHQ1164" s="145"/>
      <c r="QHR1164" s="145"/>
      <c r="QHS1164" s="37"/>
      <c r="QHT1164" s="5"/>
      <c r="QHU1164" s="144"/>
      <c r="QHV1164" s="93"/>
      <c r="QHW1164" s="145"/>
      <c r="QHX1164" s="145"/>
      <c r="QHY1164" s="145"/>
      <c r="QHZ1164" s="145"/>
      <c r="QIA1164" s="145"/>
      <c r="QIB1164" s="37"/>
      <c r="QIC1164" s="5"/>
      <c r="QID1164" s="144"/>
      <c r="QIE1164" s="93"/>
      <c r="QIF1164" s="145"/>
      <c r="QIG1164" s="145"/>
      <c r="QIH1164" s="145"/>
      <c r="QII1164" s="145"/>
      <c r="QIJ1164" s="145"/>
      <c r="QIK1164" s="37"/>
      <c r="QIL1164" s="5"/>
      <c r="QIM1164" s="144"/>
      <c r="QIN1164" s="93"/>
      <c r="QIO1164" s="145"/>
      <c r="QIP1164" s="145"/>
      <c r="QIQ1164" s="145"/>
      <c r="QIR1164" s="145"/>
      <c r="QIS1164" s="145"/>
      <c r="QIT1164" s="37"/>
      <c r="QIU1164" s="5"/>
      <c r="QIV1164" s="144"/>
      <c r="QIW1164" s="93"/>
      <c r="QIX1164" s="145"/>
      <c r="QIY1164" s="145"/>
      <c r="QIZ1164" s="145"/>
      <c r="QJA1164" s="145"/>
      <c r="QJB1164" s="145"/>
      <c r="QJC1164" s="37"/>
      <c r="QJD1164" s="5"/>
      <c r="QJE1164" s="144"/>
      <c r="QJF1164" s="93"/>
      <c r="QJG1164" s="145"/>
      <c r="QJH1164" s="145"/>
      <c r="QJI1164" s="145"/>
      <c r="QJJ1164" s="145"/>
      <c r="QJK1164" s="145"/>
      <c r="QJL1164" s="37"/>
      <c r="QJM1164" s="5"/>
      <c r="QJN1164" s="144"/>
      <c r="QJO1164" s="93"/>
      <c r="QJP1164" s="145"/>
      <c r="QJQ1164" s="145"/>
      <c r="QJR1164" s="145"/>
      <c r="QJS1164" s="145"/>
      <c r="QJT1164" s="145"/>
      <c r="QJU1164" s="37"/>
      <c r="QJV1164" s="5"/>
      <c r="QJW1164" s="144"/>
      <c r="QJX1164" s="93"/>
      <c r="QJY1164" s="145"/>
      <c r="QJZ1164" s="145"/>
      <c r="QKA1164" s="145"/>
      <c r="QKB1164" s="145"/>
      <c r="QKC1164" s="145"/>
      <c r="QKD1164" s="37"/>
      <c r="QKE1164" s="5"/>
      <c r="QKF1164" s="144"/>
      <c r="QKG1164" s="93"/>
      <c r="QKH1164" s="145"/>
      <c r="QKI1164" s="145"/>
      <c r="QKJ1164" s="145"/>
      <c r="QKK1164" s="145"/>
      <c r="QKL1164" s="145"/>
      <c r="QKM1164" s="37"/>
      <c r="QKN1164" s="5"/>
      <c r="QKO1164" s="144"/>
      <c r="QKP1164" s="93"/>
      <c r="QKQ1164" s="145"/>
      <c r="QKR1164" s="145"/>
      <c r="QKS1164" s="145"/>
      <c r="QKT1164" s="145"/>
      <c r="QKU1164" s="145"/>
      <c r="QKV1164" s="37"/>
      <c r="QKW1164" s="5"/>
      <c r="QKX1164" s="144"/>
      <c r="QKY1164" s="93"/>
      <c r="QKZ1164" s="145"/>
      <c r="QLA1164" s="145"/>
      <c r="QLB1164" s="145"/>
      <c r="QLC1164" s="145"/>
      <c r="QLD1164" s="145"/>
      <c r="QLE1164" s="37"/>
      <c r="QLF1164" s="5"/>
      <c r="QLG1164" s="144"/>
      <c r="QLH1164" s="93"/>
      <c r="QLI1164" s="145"/>
      <c r="QLJ1164" s="145"/>
      <c r="QLK1164" s="145"/>
      <c r="QLL1164" s="145"/>
      <c r="QLM1164" s="145"/>
      <c r="QLN1164" s="37"/>
      <c r="QLO1164" s="5"/>
      <c r="QLP1164" s="144"/>
      <c r="QLQ1164" s="93"/>
      <c r="QLR1164" s="145"/>
      <c r="QLS1164" s="145"/>
      <c r="QLT1164" s="145"/>
      <c r="QLU1164" s="145"/>
      <c r="QLV1164" s="145"/>
      <c r="QLW1164" s="37"/>
      <c r="QLX1164" s="5"/>
      <c r="QLY1164" s="144"/>
      <c r="QLZ1164" s="93"/>
      <c r="QMA1164" s="145"/>
      <c r="QMB1164" s="145"/>
      <c r="QMC1164" s="145"/>
      <c r="QMD1164" s="145"/>
      <c r="QME1164" s="145"/>
      <c r="QMF1164" s="37"/>
      <c r="QMG1164" s="5"/>
      <c r="QMH1164" s="144"/>
      <c r="QMI1164" s="93"/>
      <c r="QMJ1164" s="145"/>
      <c r="QMK1164" s="145"/>
      <c r="QML1164" s="145"/>
      <c r="QMM1164" s="145"/>
      <c r="QMN1164" s="145"/>
      <c r="QMO1164" s="37"/>
      <c r="QMP1164" s="5"/>
      <c r="QMQ1164" s="144"/>
      <c r="QMR1164" s="93"/>
      <c r="QMS1164" s="145"/>
      <c r="QMT1164" s="145"/>
      <c r="QMU1164" s="145"/>
      <c r="QMV1164" s="145"/>
      <c r="QMW1164" s="145"/>
      <c r="QMX1164" s="37"/>
      <c r="QMY1164" s="5"/>
      <c r="QMZ1164" s="144"/>
      <c r="QNA1164" s="93"/>
      <c r="QNB1164" s="145"/>
      <c r="QNC1164" s="145"/>
      <c r="QND1164" s="145"/>
      <c r="QNE1164" s="145"/>
      <c r="QNF1164" s="145"/>
      <c r="QNG1164" s="37"/>
      <c r="QNH1164" s="5"/>
      <c r="QNI1164" s="144"/>
      <c r="QNJ1164" s="93"/>
      <c r="QNK1164" s="145"/>
      <c r="QNL1164" s="145"/>
      <c r="QNM1164" s="145"/>
      <c r="QNN1164" s="145"/>
      <c r="QNO1164" s="145"/>
      <c r="QNP1164" s="37"/>
      <c r="QNQ1164" s="5"/>
      <c r="QNR1164" s="144"/>
      <c r="QNS1164" s="93"/>
      <c r="QNT1164" s="145"/>
      <c r="QNU1164" s="145"/>
      <c r="QNV1164" s="145"/>
      <c r="QNW1164" s="145"/>
      <c r="QNX1164" s="145"/>
      <c r="QNY1164" s="37"/>
      <c r="QNZ1164" s="5"/>
      <c r="QOA1164" s="144"/>
      <c r="QOB1164" s="93"/>
      <c r="QOC1164" s="145"/>
      <c r="QOD1164" s="145"/>
      <c r="QOE1164" s="145"/>
      <c r="QOF1164" s="145"/>
      <c r="QOG1164" s="145"/>
      <c r="QOH1164" s="37"/>
      <c r="QOI1164" s="5"/>
      <c r="QOJ1164" s="144"/>
      <c r="QOK1164" s="93"/>
      <c r="QOL1164" s="145"/>
      <c r="QOM1164" s="145"/>
      <c r="QON1164" s="145"/>
      <c r="QOO1164" s="145"/>
      <c r="QOP1164" s="145"/>
      <c r="QOQ1164" s="37"/>
      <c r="QOR1164" s="5"/>
      <c r="QOS1164" s="144"/>
      <c r="QOT1164" s="93"/>
      <c r="QOU1164" s="145"/>
      <c r="QOV1164" s="145"/>
      <c r="QOW1164" s="145"/>
      <c r="QOX1164" s="145"/>
      <c r="QOY1164" s="145"/>
      <c r="QOZ1164" s="37"/>
      <c r="QPA1164" s="5"/>
      <c r="QPB1164" s="144"/>
      <c r="QPC1164" s="93"/>
      <c r="QPD1164" s="145"/>
      <c r="QPE1164" s="145"/>
      <c r="QPF1164" s="145"/>
      <c r="QPG1164" s="145"/>
      <c r="QPH1164" s="145"/>
      <c r="QPI1164" s="37"/>
      <c r="QPJ1164" s="5"/>
      <c r="QPK1164" s="144"/>
      <c r="QPL1164" s="93"/>
      <c r="QPM1164" s="145"/>
      <c r="QPN1164" s="145"/>
      <c r="QPO1164" s="145"/>
      <c r="QPP1164" s="145"/>
      <c r="QPQ1164" s="145"/>
      <c r="QPR1164" s="37"/>
      <c r="QPS1164" s="5"/>
      <c r="QPT1164" s="144"/>
      <c r="QPU1164" s="93"/>
      <c r="QPV1164" s="145"/>
      <c r="QPW1164" s="145"/>
      <c r="QPX1164" s="145"/>
      <c r="QPY1164" s="145"/>
      <c r="QPZ1164" s="145"/>
      <c r="QQA1164" s="37"/>
      <c r="QQB1164" s="5"/>
      <c r="QQC1164" s="144"/>
      <c r="QQD1164" s="93"/>
      <c r="QQE1164" s="145"/>
      <c r="QQF1164" s="145"/>
      <c r="QQG1164" s="145"/>
      <c r="QQH1164" s="145"/>
      <c r="QQI1164" s="145"/>
      <c r="QQJ1164" s="37"/>
      <c r="QQK1164" s="5"/>
      <c r="QQL1164" s="144"/>
      <c r="QQM1164" s="93"/>
      <c r="QQN1164" s="145"/>
      <c r="QQO1164" s="145"/>
      <c r="QQP1164" s="145"/>
      <c r="QQQ1164" s="145"/>
      <c r="QQR1164" s="145"/>
      <c r="QQS1164" s="37"/>
      <c r="QQT1164" s="5"/>
      <c r="QQU1164" s="144"/>
      <c r="QQV1164" s="93"/>
      <c r="QQW1164" s="145"/>
      <c r="QQX1164" s="145"/>
      <c r="QQY1164" s="145"/>
      <c r="QQZ1164" s="145"/>
      <c r="QRA1164" s="145"/>
      <c r="QRB1164" s="37"/>
      <c r="QRC1164" s="5"/>
      <c r="QRD1164" s="144"/>
      <c r="QRE1164" s="93"/>
      <c r="QRF1164" s="145"/>
      <c r="QRG1164" s="145"/>
      <c r="QRH1164" s="145"/>
      <c r="QRI1164" s="145"/>
      <c r="QRJ1164" s="145"/>
      <c r="QRK1164" s="37"/>
      <c r="QRL1164" s="5"/>
      <c r="QRM1164" s="144"/>
      <c r="QRN1164" s="93"/>
      <c r="QRO1164" s="145"/>
      <c r="QRP1164" s="145"/>
      <c r="QRQ1164" s="145"/>
      <c r="QRR1164" s="145"/>
      <c r="QRS1164" s="145"/>
      <c r="QRT1164" s="37"/>
      <c r="QRU1164" s="5"/>
      <c r="QRV1164" s="144"/>
      <c r="QRW1164" s="93"/>
      <c r="QRX1164" s="145"/>
      <c r="QRY1164" s="145"/>
      <c r="QRZ1164" s="145"/>
      <c r="QSA1164" s="145"/>
      <c r="QSB1164" s="145"/>
      <c r="QSC1164" s="37"/>
      <c r="QSD1164" s="5"/>
      <c r="QSE1164" s="144"/>
      <c r="QSF1164" s="93"/>
      <c r="QSG1164" s="145"/>
      <c r="QSH1164" s="145"/>
      <c r="QSI1164" s="145"/>
      <c r="QSJ1164" s="145"/>
      <c r="QSK1164" s="145"/>
      <c r="QSL1164" s="37"/>
      <c r="QSM1164" s="5"/>
      <c r="QSN1164" s="144"/>
      <c r="QSO1164" s="93"/>
      <c r="QSP1164" s="145"/>
      <c r="QSQ1164" s="145"/>
      <c r="QSR1164" s="145"/>
      <c r="QSS1164" s="145"/>
      <c r="QST1164" s="145"/>
      <c r="QSU1164" s="37"/>
      <c r="QSV1164" s="5"/>
      <c r="QSW1164" s="144"/>
      <c r="QSX1164" s="93"/>
      <c r="QSY1164" s="145"/>
      <c r="QSZ1164" s="145"/>
      <c r="QTA1164" s="145"/>
      <c r="QTB1164" s="145"/>
      <c r="QTC1164" s="145"/>
      <c r="QTD1164" s="37"/>
      <c r="QTE1164" s="5"/>
      <c r="QTF1164" s="144"/>
      <c r="QTG1164" s="93"/>
      <c r="QTH1164" s="145"/>
      <c r="QTI1164" s="145"/>
      <c r="QTJ1164" s="145"/>
      <c r="QTK1164" s="145"/>
      <c r="QTL1164" s="145"/>
      <c r="QTM1164" s="37"/>
      <c r="QTN1164" s="5"/>
      <c r="QTO1164" s="144"/>
      <c r="QTP1164" s="93"/>
      <c r="QTQ1164" s="145"/>
      <c r="QTR1164" s="145"/>
      <c r="QTS1164" s="145"/>
      <c r="QTT1164" s="145"/>
      <c r="QTU1164" s="145"/>
      <c r="QTV1164" s="37"/>
      <c r="QTW1164" s="5"/>
      <c r="QTX1164" s="144"/>
      <c r="QTY1164" s="93"/>
      <c r="QTZ1164" s="145"/>
      <c r="QUA1164" s="145"/>
      <c r="QUB1164" s="145"/>
      <c r="QUC1164" s="145"/>
      <c r="QUD1164" s="145"/>
      <c r="QUE1164" s="37"/>
      <c r="QUF1164" s="5"/>
      <c r="QUG1164" s="144"/>
      <c r="QUH1164" s="93"/>
      <c r="QUI1164" s="145"/>
      <c r="QUJ1164" s="145"/>
      <c r="QUK1164" s="145"/>
      <c r="QUL1164" s="145"/>
      <c r="QUM1164" s="145"/>
      <c r="QUN1164" s="37"/>
      <c r="QUO1164" s="5"/>
      <c r="QUP1164" s="144"/>
      <c r="QUQ1164" s="93"/>
      <c r="QUR1164" s="145"/>
      <c r="QUS1164" s="145"/>
      <c r="QUT1164" s="145"/>
      <c r="QUU1164" s="145"/>
      <c r="QUV1164" s="145"/>
      <c r="QUW1164" s="37"/>
      <c r="QUX1164" s="5"/>
      <c r="QUY1164" s="144"/>
      <c r="QUZ1164" s="93"/>
      <c r="QVA1164" s="145"/>
      <c r="QVB1164" s="145"/>
      <c r="QVC1164" s="145"/>
      <c r="QVD1164" s="145"/>
      <c r="QVE1164" s="145"/>
      <c r="QVF1164" s="37"/>
      <c r="QVG1164" s="5"/>
      <c r="QVH1164" s="144"/>
      <c r="QVI1164" s="93"/>
      <c r="QVJ1164" s="145"/>
      <c r="QVK1164" s="145"/>
      <c r="QVL1164" s="145"/>
      <c r="QVM1164" s="145"/>
      <c r="QVN1164" s="145"/>
      <c r="QVO1164" s="37"/>
      <c r="QVP1164" s="5"/>
      <c r="QVQ1164" s="144"/>
      <c r="QVR1164" s="93"/>
      <c r="QVS1164" s="145"/>
      <c r="QVT1164" s="145"/>
      <c r="QVU1164" s="145"/>
      <c r="QVV1164" s="145"/>
      <c r="QVW1164" s="145"/>
      <c r="QVX1164" s="37"/>
      <c r="QVY1164" s="5"/>
      <c r="QVZ1164" s="144"/>
      <c r="QWA1164" s="93"/>
      <c r="QWB1164" s="145"/>
      <c r="QWC1164" s="145"/>
      <c r="QWD1164" s="145"/>
      <c r="QWE1164" s="145"/>
      <c r="QWF1164" s="145"/>
      <c r="QWG1164" s="37"/>
      <c r="QWH1164" s="5"/>
      <c r="QWI1164" s="144"/>
      <c r="QWJ1164" s="93"/>
      <c r="QWK1164" s="145"/>
      <c r="QWL1164" s="145"/>
      <c r="QWM1164" s="145"/>
      <c r="QWN1164" s="145"/>
      <c r="QWO1164" s="145"/>
      <c r="QWP1164" s="37"/>
      <c r="QWQ1164" s="5"/>
      <c r="QWR1164" s="144"/>
      <c r="QWS1164" s="93"/>
      <c r="QWT1164" s="145"/>
      <c r="QWU1164" s="145"/>
      <c r="QWV1164" s="145"/>
      <c r="QWW1164" s="145"/>
      <c r="QWX1164" s="145"/>
      <c r="QWY1164" s="37"/>
      <c r="QWZ1164" s="5"/>
      <c r="QXA1164" s="144"/>
      <c r="QXB1164" s="93"/>
      <c r="QXC1164" s="145"/>
      <c r="QXD1164" s="145"/>
      <c r="QXE1164" s="145"/>
      <c r="QXF1164" s="145"/>
      <c r="QXG1164" s="145"/>
      <c r="QXH1164" s="37"/>
      <c r="QXI1164" s="5"/>
      <c r="QXJ1164" s="144"/>
      <c r="QXK1164" s="93"/>
      <c r="QXL1164" s="145"/>
      <c r="QXM1164" s="145"/>
      <c r="QXN1164" s="145"/>
      <c r="QXO1164" s="145"/>
      <c r="QXP1164" s="145"/>
      <c r="QXQ1164" s="37"/>
      <c r="QXR1164" s="5"/>
      <c r="QXS1164" s="144"/>
      <c r="QXT1164" s="93"/>
      <c r="QXU1164" s="145"/>
      <c r="QXV1164" s="145"/>
      <c r="QXW1164" s="145"/>
      <c r="QXX1164" s="145"/>
      <c r="QXY1164" s="145"/>
      <c r="QXZ1164" s="37"/>
      <c r="QYA1164" s="5"/>
      <c r="QYB1164" s="144"/>
      <c r="QYC1164" s="93"/>
      <c r="QYD1164" s="145"/>
      <c r="QYE1164" s="145"/>
      <c r="QYF1164" s="145"/>
      <c r="QYG1164" s="145"/>
      <c r="QYH1164" s="145"/>
      <c r="QYI1164" s="37"/>
      <c r="QYJ1164" s="5"/>
      <c r="QYK1164" s="144"/>
      <c r="QYL1164" s="93"/>
      <c r="QYM1164" s="145"/>
      <c r="QYN1164" s="145"/>
      <c r="QYO1164" s="145"/>
      <c r="QYP1164" s="145"/>
      <c r="QYQ1164" s="145"/>
      <c r="QYR1164" s="37"/>
      <c r="QYS1164" s="5"/>
      <c r="QYT1164" s="144"/>
      <c r="QYU1164" s="93"/>
      <c r="QYV1164" s="145"/>
      <c r="QYW1164" s="145"/>
      <c r="QYX1164" s="145"/>
      <c r="QYY1164" s="145"/>
      <c r="QYZ1164" s="145"/>
      <c r="QZA1164" s="37"/>
      <c r="QZB1164" s="5"/>
      <c r="QZC1164" s="144"/>
      <c r="QZD1164" s="93"/>
      <c r="QZE1164" s="145"/>
      <c r="QZF1164" s="145"/>
      <c r="QZG1164" s="145"/>
      <c r="QZH1164" s="145"/>
      <c r="QZI1164" s="145"/>
      <c r="QZJ1164" s="37"/>
      <c r="QZK1164" s="5"/>
      <c r="QZL1164" s="144"/>
      <c r="QZM1164" s="93"/>
      <c r="QZN1164" s="145"/>
      <c r="QZO1164" s="145"/>
      <c r="QZP1164" s="145"/>
      <c r="QZQ1164" s="145"/>
      <c r="QZR1164" s="145"/>
      <c r="QZS1164" s="37"/>
      <c r="QZT1164" s="5"/>
      <c r="QZU1164" s="144"/>
      <c r="QZV1164" s="93"/>
      <c r="QZW1164" s="145"/>
      <c r="QZX1164" s="145"/>
      <c r="QZY1164" s="145"/>
      <c r="QZZ1164" s="145"/>
      <c r="RAA1164" s="145"/>
      <c r="RAB1164" s="37"/>
      <c r="RAC1164" s="5"/>
      <c r="RAD1164" s="144"/>
      <c r="RAE1164" s="93"/>
      <c r="RAF1164" s="145"/>
      <c r="RAG1164" s="145"/>
      <c r="RAH1164" s="145"/>
      <c r="RAI1164" s="145"/>
      <c r="RAJ1164" s="145"/>
      <c r="RAK1164" s="37"/>
      <c r="RAL1164" s="5"/>
      <c r="RAM1164" s="144"/>
      <c r="RAN1164" s="93"/>
      <c r="RAO1164" s="145"/>
      <c r="RAP1164" s="145"/>
      <c r="RAQ1164" s="145"/>
      <c r="RAR1164" s="145"/>
      <c r="RAS1164" s="145"/>
      <c r="RAT1164" s="37"/>
      <c r="RAU1164" s="5"/>
      <c r="RAV1164" s="144"/>
      <c r="RAW1164" s="93"/>
      <c r="RAX1164" s="145"/>
      <c r="RAY1164" s="145"/>
      <c r="RAZ1164" s="145"/>
      <c r="RBA1164" s="145"/>
      <c r="RBB1164" s="145"/>
      <c r="RBC1164" s="37"/>
      <c r="RBD1164" s="5"/>
      <c r="RBE1164" s="144"/>
      <c r="RBF1164" s="93"/>
      <c r="RBG1164" s="145"/>
      <c r="RBH1164" s="145"/>
      <c r="RBI1164" s="145"/>
      <c r="RBJ1164" s="145"/>
      <c r="RBK1164" s="145"/>
      <c r="RBL1164" s="37"/>
      <c r="RBM1164" s="5"/>
      <c r="RBN1164" s="144"/>
      <c r="RBO1164" s="93"/>
      <c r="RBP1164" s="145"/>
      <c r="RBQ1164" s="145"/>
      <c r="RBR1164" s="145"/>
      <c r="RBS1164" s="145"/>
      <c r="RBT1164" s="145"/>
      <c r="RBU1164" s="37"/>
      <c r="RBV1164" s="5"/>
      <c r="RBW1164" s="144"/>
      <c r="RBX1164" s="93"/>
      <c r="RBY1164" s="145"/>
      <c r="RBZ1164" s="145"/>
      <c r="RCA1164" s="145"/>
      <c r="RCB1164" s="145"/>
      <c r="RCC1164" s="145"/>
      <c r="RCD1164" s="37"/>
      <c r="RCE1164" s="5"/>
      <c r="RCF1164" s="144"/>
      <c r="RCG1164" s="93"/>
      <c r="RCH1164" s="145"/>
      <c r="RCI1164" s="145"/>
      <c r="RCJ1164" s="145"/>
      <c r="RCK1164" s="145"/>
      <c r="RCL1164" s="145"/>
      <c r="RCM1164" s="37"/>
      <c r="RCN1164" s="5"/>
      <c r="RCO1164" s="144"/>
      <c r="RCP1164" s="93"/>
      <c r="RCQ1164" s="145"/>
      <c r="RCR1164" s="145"/>
      <c r="RCS1164" s="145"/>
      <c r="RCT1164" s="145"/>
      <c r="RCU1164" s="145"/>
      <c r="RCV1164" s="37"/>
      <c r="RCW1164" s="5"/>
      <c r="RCX1164" s="144"/>
      <c r="RCY1164" s="93"/>
      <c r="RCZ1164" s="145"/>
      <c r="RDA1164" s="145"/>
      <c r="RDB1164" s="145"/>
      <c r="RDC1164" s="145"/>
      <c r="RDD1164" s="145"/>
      <c r="RDE1164" s="37"/>
      <c r="RDF1164" s="5"/>
      <c r="RDG1164" s="144"/>
      <c r="RDH1164" s="93"/>
      <c r="RDI1164" s="145"/>
      <c r="RDJ1164" s="145"/>
      <c r="RDK1164" s="145"/>
      <c r="RDL1164" s="145"/>
      <c r="RDM1164" s="145"/>
      <c r="RDN1164" s="37"/>
      <c r="RDO1164" s="5"/>
      <c r="RDP1164" s="144"/>
      <c r="RDQ1164" s="93"/>
      <c r="RDR1164" s="145"/>
      <c r="RDS1164" s="145"/>
      <c r="RDT1164" s="145"/>
      <c r="RDU1164" s="145"/>
      <c r="RDV1164" s="145"/>
      <c r="RDW1164" s="37"/>
      <c r="RDX1164" s="5"/>
      <c r="RDY1164" s="144"/>
      <c r="RDZ1164" s="93"/>
      <c r="REA1164" s="145"/>
      <c r="REB1164" s="145"/>
      <c r="REC1164" s="145"/>
      <c r="RED1164" s="145"/>
      <c r="REE1164" s="145"/>
      <c r="REF1164" s="37"/>
      <c r="REG1164" s="5"/>
      <c r="REH1164" s="144"/>
      <c r="REI1164" s="93"/>
      <c r="REJ1164" s="145"/>
      <c r="REK1164" s="145"/>
      <c r="REL1164" s="145"/>
      <c r="REM1164" s="145"/>
      <c r="REN1164" s="145"/>
      <c r="REO1164" s="37"/>
      <c r="REP1164" s="5"/>
      <c r="REQ1164" s="144"/>
      <c r="RER1164" s="93"/>
      <c r="RES1164" s="145"/>
      <c r="RET1164" s="145"/>
      <c r="REU1164" s="145"/>
      <c r="REV1164" s="145"/>
      <c r="REW1164" s="145"/>
      <c r="REX1164" s="37"/>
      <c r="REY1164" s="5"/>
      <c r="REZ1164" s="144"/>
      <c r="RFA1164" s="93"/>
      <c r="RFB1164" s="145"/>
      <c r="RFC1164" s="145"/>
      <c r="RFD1164" s="145"/>
      <c r="RFE1164" s="145"/>
      <c r="RFF1164" s="145"/>
      <c r="RFG1164" s="37"/>
      <c r="RFH1164" s="5"/>
      <c r="RFI1164" s="144"/>
      <c r="RFJ1164" s="93"/>
      <c r="RFK1164" s="145"/>
      <c r="RFL1164" s="145"/>
      <c r="RFM1164" s="145"/>
      <c r="RFN1164" s="145"/>
      <c r="RFO1164" s="145"/>
      <c r="RFP1164" s="37"/>
      <c r="RFQ1164" s="5"/>
      <c r="RFR1164" s="144"/>
      <c r="RFS1164" s="93"/>
      <c r="RFT1164" s="145"/>
      <c r="RFU1164" s="145"/>
      <c r="RFV1164" s="145"/>
      <c r="RFW1164" s="145"/>
      <c r="RFX1164" s="145"/>
      <c r="RFY1164" s="37"/>
      <c r="RFZ1164" s="5"/>
      <c r="RGA1164" s="144"/>
      <c r="RGB1164" s="93"/>
      <c r="RGC1164" s="145"/>
      <c r="RGD1164" s="145"/>
      <c r="RGE1164" s="145"/>
      <c r="RGF1164" s="145"/>
      <c r="RGG1164" s="145"/>
      <c r="RGH1164" s="37"/>
      <c r="RGI1164" s="5"/>
      <c r="RGJ1164" s="144"/>
      <c r="RGK1164" s="93"/>
      <c r="RGL1164" s="145"/>
      <c r="RGM1164" s="145"/>
      <c r="RGN1164" s="145"/>
      <c r="RGO1164" s="145"/>
      <c r="RGP1164" s="145"/>
      <c r="RGQ1164" s="37"/>
      <c r="RGR1164" s="5"/>
      <c r="RGS1164" s="144"/>
      <c r="RGT1164" s="93"/>
      <c r="RGU1164" s="145"/>
      <c r="RGV1164" s="145"/>
      <c r="RGW1164" s="145"/>
      <c r="RGX1164" s="145"/>
      <c r="RGY1164" s="145"/>
      <c r="RGZ1164" s="37"/>
      <c r="RHA1164" s="5"/>
      <c r="RHB1164" s="144"/>
      <c r="RHC1164" s="93"/>
      <c r="RHD1164" s="145"/>
      <c r="RHE1164" s="145"/>
      <c r="RHF1164" s="145"/>
      <c r="RHG1164" s="145"/>
      <c r="RHH1164" s="145"/>
      <c r="RHI1164" s="37"/>
      <c r="RHJ1164" s="5"/>
      <c r="RHK1164" s="144"/>
      <c r="RHL1164" s="93"/>
      <c r="RHM1164" s="145"/>
      <c r="RHN1164" s="145"/>
      <c r="RHO1164" s="145"/>
      <c r="RHP1164" s="145"/>
      <c r="RHQ1164" s="145"/>
      <c r="RHR1164" s="37"/>
      <c r="RHS1164" s="5"/>
      <c r="RHT1164" s="144"/>
      <c r="RHU1164" s="93"/>
      <c r="RHV1164" s="145"/>
      <c r="RHW1164" s="145"/>
      <c r="RHX1164" s="145"/>
      <c r="RHY1164" s="145"/>
      <c r="RHZ1164" s="145"/>
      <c r="RIA1164" s="37"/>
      <c r="RIB1164" s="5"/>
      <c r="RIC1164" s="144"/>
      <c r="RID1164" s="93"/>
      <c r="RIE1164" s="145"/>
      <c r="RIF1164" s="145"/>
      <c r="RIG1164" s="145"/>
      <c r="RIH1164" s="145"/>
      <c r="RII1164" s="145"/>
      <c r="RIJ1164" s="37"/>
      <c r="RIK1164" s="5"/>
      <c r="RIL1164" s="144"/>
      <c r="RIM1164" s="93"/>
      <c r="RIN1164" s="145"/>
      <c r="RIO1164" s="145"/>
      <c r="RIP1164" s="145"/>
      <c r="RIQ1164" s="145"/>
      <c r="RIR1164" s="145"/>
      <c r="RIS1164" s="37"/>
      <c r="RIT1164" s="5"/>
      <c r="RIU1164" s="144"/>
      <c r="RIV1164" s="93"/>
      <c r="RIW1164" s="145"/>
      <c r="RIX1164" s="145"/>
      <c r="RIY1164" s="145"/>
      <c r="RIZ1164" s="145"/>
      <c r="RJA1164" s="145"/>
      <c r="RJB1164" s="37"/>
      <c r="RJC1164" s="5"/>
      <c r="RJD1164" s="144"/>
      <c r="RJE1164" s="93"/>
      <c r="RJF1164" s="145"/>
      <c r="RJG1164" s="145"/>
      <c r="RJH1164" s="145"/>
      <c r="RJI1164" s="145"/>
      <c r="RJJ1164" s="145"/>
      <c r="RJK1164" s="37"/>
      <c r="RJL1164" s="5"/>
      <c r="RJM1164" s="144"/>
      <c r="RJN1164" s="93"/>
      <c r="RJO1164" s="145"/>
      <c r="RJP1164" s="145"/>
      <c r="RJQ1164" s="145"/>
      <c r="RJR1164" s="145"/>
      <c r="RJS1164" s="145"/>
      <c r="RJT1164" s="37"/>
      <c r="RJU1164" s="5"/>
      <c r="RJV1164" s="144"/>
      <c r="RJW1164" s="93"/>
      <c r="RJX1164" s="145"/>
      <c r="RJY1164" s="145"/>
      <c r="RJZ1164" s="145"/>
      <c r="RKA1164" s="145"/>
      <c r="RKB1164" s="145"/>
      <c r="RKC1164" s="37"/>
      <c r="RKD1164" s="5"/>
      <c r="RKE1164" s="144"/>
      <c r="RKF1164" s="93"/>
      <c r="RKG1164" s="145"/>
      <c r="RKH1164" s="145"/>
      <c r="RKI1164" s="145"/>
      <c r="RKJ1164" s="145"/>
      <c r="RKK1164" s="145"/>
      <c r="RKL1164" s="37"/>
      <c r="RKM1164" s="5"/>
      <c r="RKN1164" s="144"/>
      <c r="RKO1164" s="93"/>
      <c r="RKP1164" s="145"/>
      <c r="RKQ1164" s="145"/>
      <c r="RKR1164" s="145"/>
      <c r="RKS1164" s="145"/>
      <c r="RKT1164" s="145"/>
      <c r="RKU1164" s="37"/>
      <c r="RKV1164" s="5"/>
      <c r="RKW1164" s="144"/>
      <c r="RKX1164" s="93"/>
      <c r="RKY1164" s="145"/>
      <c r="RKZ1164" s="145"/>
      <c r="RLA1164" s="145"/>
      <c r="RLB1164" s="145"/>
      <c r="RLC1164" s="145"/>
      <c r="RLD1164" s="37"/>
      <c r="RLE1164" s="5"/>
      <c r="RLF1164" s="144"/>
      <c r="RLG1164" s="93"/>
      <c r="RLH1164" s="145"/>
      <c r="RLI1164" s="145"/>
      <c r="RLJ1164" s="145"/>
      <c r="RLK1164" s="145"/>
      <c r="RLL1164" s="145"/>
      <c r="RLM1164" s="37"/>
      <c r="RLN1164" s="5"/>
      <c r="RLO1164" s="144"/>
      <c r="RLP1164" s="93"/>
      <c r="RLQ1164" s="145"/>
      <c r="RLR1164" s="145"/>
      <c r="RLS1164" s="145"/>
      <c r="RLT1164" s="145"/>
      <c r="RLU1164" s="145"/>
      <c r="RLV1164" s="37"/>
      <c r="RLW1164" s="5"/>
      <c r="RLX1164" s="144"/>
      <c r="RLY1164" s="93"/>
      <c r="RLZ1164" s="145"/>
      <c r="RMA1164" s="145"/>
      <c r="RMB1164" s="145"/>
      <c r="RMC1164" s="145"/>
      <c r="RMD1164" s="145"/>
      <c r="RME1164" s="37"/>
      <c r="RMF1164" s="5"/>
      <c r="RMG1164" s="144"/>
      <c r="RMH1164" s="93"/>
      <c r="RMI1164" s="145"/>
      <c r="RMJ1164" s="145"/>
      <c r="RMK1164" s="145"/>
      <c r="RML1164" s="145"/>
      <c r="RMM1164" s="145"/>
      <c r="RMN1164" s="37"/>
      <c r="RMO1164" s="5"/>
      <c r="RMP1164" s="144"/>
      <c r="RMQ1164" s="93"/>
      <c r="RMR1164" s="145"/>
      <c r="RMS1164" s="145"/>
      <c r="RMT1164" s="145"/>
      <c r="RMU1164" s="145"/>
      <c r="RMV1164" s="145"/>
      <c r="RMW1164" s="37"/>
      <c r="RMX1164" s="5"/>
      <c r="RMY1164" s="144"/>
      <c r="RMZ1164" s="93"/>
      <c r="RNA1164" s="145"/>
      <c r="RNB1164" s="145"/>
      <c r="RNC1164" s="145"/>
      <c r="RND1164" s="145"/>
      <c r="RNE1164" s="145"/>
      <c r="RNF1164" s="37"/>
      <c r="RNG1164" s="5"/>
      <c r="RNH1164" s="144"/>
      <c r="RNI1164" s="93"/>
      <c r="RNJ1164" s="145"/>
      <c r="RNK1164" s="145"/>
      <c r="RNL1164" s="145"/>
      <c r="RNM1164" s="145"/>
      <c r="RNN1164" s="145"/>
      <c r="RNO1164" s="37"/>
      <c r="RNP1164" s="5"/>
      <c r="RNQ1164" s="144"/>
      <c r="RNR1164" s="93"/>
      <c r="RNS1164" s="145"/>
      <c r="RNT1164" s="145"/>
      <c r="RNU1164" s="145"/>
      <c r="RNV1164" s="145"/>
      <c r="RNW1164" s="145"/>
      <c r="RNX1164" s="37"/>
      <c r="RNY1164" s="5"/>
      <c r="RNZ1164" s="144"/>
      <c r="ROA1164" s="93"/>
      <c r="ROB1164" s="145"/>
      <c r="ROC1164" s="145"/>
      <c r="ROD1164" s="145"/>
      <c r="ROE1164" s="145"/>
      <c r="ROF1164" s="145"/>
      <c r="ROG1164" s="37"/>
      <c r="ROH1164" s="5"/>
      <c r="ROI1164" s="144"/>
      <c r="ROJ1164" s="93"/>
      <c r="ROK1164" s="145"/>
      <c r="ROL1164" s="145"/>
      <c r="ROM1164" s="145"/>
      <c r="RON1164" s="145"/>
      <c r="ROO1164" s="145"/>
      <c r="ROP1164" s="37"/>
      <c r="ROQ1164" s="5"/>
      <c r="ROR1164" s="144"/>
      <c r="ROS1164" s="93"/>
      <c r="ROT1164" s="145"/>
      <c r="ROU1164" s="145"/>
      <c r="ROV1164" s="145"/>
      <c r="ROW1164" s="145"/>
      <c r="ROX1164" s="145"/>
      <c r="ROY1164" s="37"/>
      <c r="ROZ1164" s="5"/>
      <c r="RPA1164" s="144"/>
      <c r="RPB1164" s="93"/>
      <c r="RPC1164" s="145"/>
      <c r="RPD1164" s="145"/>
      <c r="RPE1164" s="145"/>
      <c r="RPF1164" s="145"/>
      <c r="RPG1164" s="145"/>
      <c r="RPH1164" s="37"/>
      <c r="RPI1164" s="5"/>
      <c r="RPJ1164" s="144"/>
      <c r="RPK1164" s="93"/>
      <c r="RPL1164" s="145"/>
      <c r="RPM1164" s="145"/>
      <c r="RPN1164" s="145"/>
      <c r="RPO1164" s="145"/>
      <c r="RPP1164" s="145"/>
      <c r="RPQ1164" s="37"/>
      <c r="RPR1164" s="5"/>
      <c r="RPS1164" s="144"/>
      <c r="RPT1164" s="93"/>
      <c r="RPU1164" s="145"/>
      <c r="RPV1164" s="145"/>
      <c r="RPW1164" s="145"/>
      <c r="RPX1164" s="145"/>
      <c r="RPY1164" s="145"/>
      <c r="RPZ1164" s="37"/>
      <c r="RQA1164" s="5"/>
      <c r="RQB1164" s="144"/>
      <c r="RQC1164" s="93"/>
      <c r="RQD1164" s="145"/>
      <c r="RQE1164" s="145"/>
      <c r="RQF1164" s="145"/>
      <c r="RQG1164" s="145"/>
      <c r="RQH1164" s="145"/>
      <c r="RQI1164" s="37"/>
      <c r="RQJ1164" s="5"/>
      <c r="RQK1164" s="144"/>
      <c r="RQL1164" s="93"/>
      <c r="RQM1164" s="145"/>
      <c r="RQN1164" s="145"/>
      <c r="RQO1164" s="145"/>
      <c r="RQP1164" s="145"/>
      <c r="RQQ1164" s="145"/>
      <c r="RQR1164" s="37"/>
      <c r="RQS1164" s="5"/>
      <c r="RQT1164" s="144"/>
      <c r="RQU1164" s="93"/>
      <c r="RQV1164" s="145"/>
      <c r="RQW1164" s="145"/>
      <c r="RQX1164" s="145"/>
      <c r="RQY1164" s="145"/>
      <c r="RQZ1164" s="145"/>
      <c r="RRA1164" s="37"/>
      <c r="RRB1164" s="5"/>
      <c r="RRC1164" s="144"/>
      <c r="RRD1164" s="93"/>
      <c r="RRE1164" s="145"/>
      <c r="RRF1164" s="145"/>
      <c r="RRG1164" s="145"/>
      <c r="RRH1164" s="145"/>
      <c r="RRI1164" s="145"/>
      <c r="RRJ1164" s="37"/>
      <c r="RRK1164" s="5"/>
      <c r="RRL1164" s="144"/>
      <c r="RRM1164" s="93"/>
      <c r="RRN1164" s="145"/>
      <c r="RRO1164" s="145"/>
      <c r="RRP1164" s="145"/>
      <c r="RRQ1164" s="145"/>
      <c r="RRR1164" s="145"/>
      <c r="RRS1164" s="37"/>
      <c r="RRT1164" s="5"/>
      <c r="RRU1164" s="144"/>
      <c r="RRV1164" s="93"/>
      <c r="RRW1164" s="145"/>
      <c r="RRX1164" s="145"/>
      <c r="RRY1164" s="145"/>
      <c r="RRZ1164" s="145"/>
      <c r="RSA1164" s="145"/>
      <c r="RSB1164" s="37"/>
      <c r="RSC1164" s="5"/>
      <c r="RSD1164" s="144"/>
      <c r="RSE1164" s="93"/>
      <c r="RSF1164" s="145"/>
      <c r="RSG1164" s="145"/>
      <c r="RSH1164" s="145"/>
      <c r="RSI1164" s="145"/>
      <c r="RSJ1164" s="145"/>
      <c r="RSK1164" s="37"/>
      <c r="RSL1164" s="5"/>
      <c r="RSM1164" s="144"/>
      <c r="RSN1164" s="93"/>
      <c r="RSO1164" s="145"/>
      <c r="RSP1164" s="145"/>
      <c r="RSQ1164" s="145"/>
      <c r="RSR1164" s="145"/>
      <c r="RSS1164" s="145"/>
      <c r="RST1164" s="37"/>
      <c r="RSU1164" s="5"/>
      <c r="RSV1164" s="144"/>
      <c r="RSW1164" s="93"/>
      <c r="RSX1164" s="145"/>
      <c r="RSY1164" s="145"/>
      <c r="RSZ1164" s="145"/>
      <c r="RTA1164" s="145"/>
      <c r="RTB1164" s="145"/>
      <c r="RTC1164" s="37"/>
      <c r="RTD1164" s="5"/>
      <c r="RTE1164" s="144"/>
      <c r="RTF1164" s="93"/>
      <c r="RTG1164" s="145"/>
      <c r="RTH1164" s="145"/>
      <c r="RTI1164" s="145"/>
      <c r="RTJ1164" s="145"/>
      <c r="RTK1164" s="145"/>
      <c r="RTL1164" s="37"/>
      <c r="RTM1164" s="5"/>
      <c r="RTN1164" s="144"/>
      <c r="RTO1164" s="93"/>
      <c r="RTP1164" s="145"/>
      <c r="RTQ1164" s="145"/>
      <c r="RTR1164" s="145"/>
      <c r="RTS1164" s="145"/>
      <c r="RTT1164" s="145"/>
      <c r="RTU1164" s="37"/>
      <c r="RTV1164" s="5"/>
      <c r="RTW1164" s="144"/>
      <c r="RTX1164" s="93"/>
      <c r="RTY1164" s="145"/>
      <c r="RTZ1164" s="145"/>
      <c r="RUA1164" s="145"/>
      <c r="RUB1164" s="145"/>
      <c r="RUC1164" s="145"/>
      <c r="RUD1164" s="37"/>
      <c r="RUE1164" s="5"/>
      <c r="RUF1164" s="144"/>
      <c r="RUG1164" s="93"/>
      <c r="RUH1164" s="145"/>
      <c r="RUI1164" s="145"/>
      <c r="RUJ1164" s="145"/>
      <c r="RUK1164" s="145"/>
      <c r="RUL1164" s="145"/>
      <c r="RUM1164" s="37"/>
      <c r="RUN1164" s="5"/>
      <c r="RUO1164" s="144"/>
      <c r="RUP1164" s="93"/>
      <c r="RUQ1164" s="145"/>
      <c r="RUR1164" s="145"/>
      <c r="RUS1164" s="145"/>
      <c r="RUT1164" s="145"/>
      <c r="RUU1164" s="145"/>
      <c r="RUV1164" s="37"/>
      <c r="RUW1164" s="5"/>
      <c r="RUX1164" s="144"/>
      <c r="RUY1164" s="93"/>
      <c r="RUZ1164" s="145"/>
      <c r="RVA1164" s="145"/>
      <c r="RVB1164" s="145"/>
      <c r="RVC1164" s="145"/>
      <c r="RVD1164" s="145"/>
      <c r="RVE1164" s="37"/>
      <c r="RVF1164" s="5"/>
      <c r="RVG1164" s="144"/>
      <c r="RVH1164" s="93"/>
      <c r="RVI1164" s="145"/>
      <c r="RVJ1164" s="145"/>
      <c r="RVK1164" s="145"/>
      <c r="RVL1164" s="145"/>
      <c r="RVM1164" s="145"/>
      <c r="RVN1164" s="37"/>
      <c r="RVO1164" s="5"/>
      <c r="RVP1164" s="144"/>
      <c r="RVQ1164" s="93"/>
      <c r="RVR1164" s="145"/>
      <c r="RVS1164" s="145"/>
      <c r="RVT1164" s="145"/>
      <c r="RVU1164" s="145"/>
      <c r="RVV1164" s="145"/>
      <c r="RVW1164" s="37"/>
      <c r="RVX1164" s="5"/>
      <c r="RVY1164" s="144"/>
      <c r="RVZ1164" s="93"/>
      <c r="RWA1164" s="145"/>
      <c r="RWB1164" s="145"/>
      <c r="RWC1164" s="145"/>
      <c r="RWD1164" s="145"/>
      <c r="RWE1164" s="145"/>
      <c r="RWF1164" s="37"/>
      <c r="RWG1164" s="5"/>
      <c r="RWH1164" s="144"/>
      <c r="RWI1164" s="93"/>
      <c r="RWJ1164" s="145"/>
      <c r="RWK1164" s="145"/>
      <c r="RWL1164" s="145"/>
      <c r="RWM1164" s="145"/>
      <c r="RWN1164" s="145"/>
      <c r="RWO1164" s="37"/>
      <c r="RWP1164" s="5"/>
      <c r="RWQ1164" s="144"/>
      <c r="RWR1164" s="93"/>
      <c r="RWS1164" s="145"/>
      <c r="RWT1164" s="145"/>
      <c r="RWU1164" s="145"/>
      <c r="RWV1164" s="145"/>
      <c r="RWW1164" s="145"/>
      <c r="RWX1164" s="37"/>
      <c r="RWY1164" s="5"/>
      <c r="RWZ1164" s="144"/>
      <c r="RXA1164" s="93"/>
      <c r="RXB1164" s="145"/>
      <c r="RXC1164" s="145"/>
      <c r="RXD1164" s="145"/>
      <c r="RXE1164" s="145"/>
      <c r="RXF1164" s="145"/>
      <c r="RXG1164" s="37"/>
      <c r="RXH1164" s="5"/>
      <c r="RXI1164" s="144"/>
      <c r="RXJ1164" s="93"/>
      <c r="RXK1164" s="145"/>
      <c r="RXL1164" s="145"/>
      <c r="RXM1164" s="145"/>
      <c r="RXN1164" s="145"/>
      <c r="RXO1164" s="145"/>
      <c r="RXP1164" s="37"/>
      <c r="RXQ1164" s="5"/>
      <c r="RXR1164" s="144"/>
      <c r="RXS1164" s="93"/>
      <c r="RXT1164" s="145"/>
      <c r="RXU1164" s="145"/>
      <c r="RXV1164" s="145"/>
      <c r="RXW1164" s="145"/>
      <c r="RXX1164" s="145"/>
      <c r="RXY1164" s="37"/>
      <c r="RXZ1164" s="5"/>
      <c r="RYA1164" s="144"/>
      <c r="RYB1164" s="93"/>
      <c r="RYC1164" s="145"/>
      <c r="RYD1164" s="145"/>
      <c r="RYE1164" s="145"/>
      <c r="RYF1164" s="145"/>
      <c r="RYG1164" s="145"/>
      <c r="RYH1164" s="37"/>
      <c r="RYI1164" s="5"/>
      <c r="RYJ1164" s="144"/>
      <c r="RYK1164" s="93"/>
      <c r="RYL1164" s="145"/>
      <c r="RYM1164" s="145"/>
      <c r="RYN1164" s="145"/>
      <c r="RYO1164" s="145"/>
      <c r="RYP1164" s="145"/>
      <c r="RYQ1164" s="37"/>
      <c r="RYR1164" s="5"/>
      <c r="RYS1164" s="144"/>
      <c r="RYT1164" s="93"/>
      <c r="RYU1164" s="145"/>
      <c r="RYV1164" s="145"/>
      <c r="RYW1164" s="145"/>
      <c r="RYX1164" s="145"/>
      <c r="RYY1164" s="145"/>
      <c r="RYZ1164" s="37"/>
      <c r="RZA1164" s="5"/>
      <c r="RZB1164" s="144"/>
      <c r="RZC1164" s="93"/>
      <c r="RZD1164" s="145"/>
      <c r="RZE1164" s="145"/>
      <c r="RZF1164" s="145"/>
      <c r="RZG1164" s="145"/>
      <c r="RZH1164" s="145"/>
      <c r="RZI1164" s="37"/>
      <c r="RZJ1164" s="5"/>
      <c r="RZK1164" s="144"/>
      <c r="RZL1164" s="93"/>
      <c r="RZM1164" s="145"/>
      <c r="RZN1164" s="145"/>
      <c r="RZO1164" s="145"/>
      <c r="RZP1164" s="145"/>
      <c r="RZQ1164" s="145"/>
      <c r="RZR1164" s="37"/>
      <c r="RZS1164" s="5"/>
      <c r="RZT1164" s="144"/>
      <c r="RZU1164" s="93"/>
      <c r="RZV1164" s="145"/>
      <c r="RZW1164" s="145"/>
      <c r="RZX1164" s="145"/>
      <c r="RZY1164" s="145"/>
      <c r="RZZ1164" s="145"/>
      <c r="SAA1164" s="37"/>
      <c r="SAB1164" s="5"/>
      <c r="SAC1164" s="144"/>
      <c r="SAD1164" s="93"/>
      <c r="SAE1164" s="145"/>
      <c r="SAF1164" s="145"/>
      <c r="SAG1164" s="145"/>
      <c r="SAH1164" s="145"/>
      <c r="SAI1164" s="145"/>
      <c r="SAJ1164" s="37"/>
      <c r="SAK1164" s="5"/>
      <c r="SAL1164" s="144"/>
      <c r="SAM1164" s="93"/>
      <c r="SAN1164" s="145"/>
      <c r="SAO1164" s="145"/>
      <c r="SAP1164" s="145"/>
      <c r="SAQ1164" s="145"/>
      <c r="SAR1164" s="145"/>
      <c r="SAS1164" s="37"/>
      <c r="SAT1164" s="5"/>
      <c r="SAU1164" s="144"/>
      <c r="SAV1164" s="93"/>
      <c r="SAW1164" s="145"/>
      <c r="SAX1164" s="145"/>
      <c r="SAY1164" s="145"/>
      <c r="SAZ1164" s="145"/>
      <c r="SBA1164" s="145"/>
      <c r="SBB1164" s="37"/>
      <c r="SBC1164" s="5"/>
      <c r="SBD1164" s="144"/>
      <c r="SBE1164" s="93"/>
      <c r="SBF1164" s="145"/>
      <c r="SBG1164" s="145"/>
      <c r="SBH1164" s="145"/>
      <c r="SBI1164" s="145"/>
      <c r="SBJ1164" s="145"/>
      <c r="SBK1164" s="37"/>
      <c r="SBL1164" s="5"/>
      <c r="SBM1164" s="144"/>
      <c r="SBN1164" s="93"/>
      <c r="SBO1164" s="145"/>
      <c r="SBP1164" s="145"/>
      <c r="SBQ1164" s="145"/>
      <c r="SBR1164" s="145"/>
      <c r="SBS1164" s="145"/>
      <c r="SBT1164" s="37"/>
      <c r="SBU1164" s="5"/>
      <c r="SBV1164" s="144"/>
      <c r="SBW1164" s="93"/>
      <c r="SBX1164" s="145"/>
      <c r="SBY1164" s="145"/>
      <c r="SBZ1164" s="145"/>
      <c r="SCA1164" s="145"/>
      <c r="SCB1164" s="145"/>
      <c r="SCC1164" s="37"/>
      <c r="SCD1164" s="5"/>
      <c r="SCE1164" s="144"/>
      <c r="SCF1164" s="93"/>
      <c r="SCG1164" s="145"/>
      <c r="SCH1164" s="145"/>
      <c r="SCI1164" s="145"/>
      <c r="SCJ1164" s="145"/>
      <c r="SCK1164" s="145"/>
      <c r="SCL1164" s="37"/>
      <c r="SCM1164" s="5"/>
      <c r="SCN1164" s="144"/>
      <c r="SCO1164" s="93"/>
      <c r="SCP1164" s="145"/>
      <c r="SCQ1164" s="145"/>
      <c r="SCR1164" s="145"/>
      <c r="SCS1164" s="145"/>
      <c r="SCT1164" s="145"/>
      <c r="SCU1164" s="37"/>
      <c r="SCV1164" s="5"/>
      <c r="SCW1164" s="144"/>
      <c r="SCX1164" s="93"/>
      <c r="SCY1164" s="145"/>
      <c r="SCZ1164" s="145"/>
      <c r="SDA1164" s="145"/>
      <c r="SDB1164" s="145"/>
      <c r="SDC1164" s="145"/>
      <c r="SDD1164" s="37"/>
      <c r="SDE1164" s="5"/>
      <c r="SDF1164" s="144"/>
      <c r="SDG1164" s="93"/>
      <c r="SDH1164" s="145"/>
      <c r="SDI1164" s="145"/>
      <c r="SDJ1164" s="145"/>
      <c r="SDK1164" s="145"/>
      <c r="SDL1164" s="145"/>
      <c r="SDM1164" s="37"/>
      <c r="SDN1164" s="5"/>
      <c r="SDO1164" s="144"/>
      <c r="SDP1164" s="93"/>
      <c r="SDQ1164" s="145"/>
      <c r="SDR1164" s="145"/>
      <c r="SDS1164" s="145"/>
      <c r="SDT1164" s="145"/>
      <c r="SDU1164" s="145"/>
      <c r="SDV1164" s="37"/>
      <c r="SDW1164" s="5"/>
      <c r="SDX1164" s="144"/>
      <c r="SDY1164" s="93"/>
      <c r="SDZ1164" s="145"/>
      <c r="SEA1164" s="145"/>
      <c r="SEB1164" s="145"/>
      <c r="SEC1164" s="145"/>
      <c r="SED1164" s="145"/>
      <c r="SEE1164" s="37"/>
      <c r="SEF1164" s="5"/>
      <c r="SEG1164" s="144"/>
      <c r="SEH1164" s="93"/>
      <c r="SEI1164" s="145"/>
      <c r="SEJ1164" s="145"/>
      <c r="SEK1164" s="145"/>
      <c r="SEL1164" s="145"/>
      <c r="SEM1164" s="145"/>
      <c r="SEN1164" s="37"/>
      <c r="SEO1164" s="5"/>
      <c r="SEP1164" s="144"/>
      <c r="SEQ1164" s="93"/>
      <c r="SER1164" s="145"/>
      <c r="SES1164" s="145"/>
      <c r="SET1164" s="145"/>
      <c r="SEU1164" s="145"/>
      <c r="SEV1164" s="145"/>
      <c r="SEW1164" s="37"/>
      <c r="SEX1164" s="5"/>
      <c r="SEY1164" s="144"/>
      <c r="SEZ1164" s="93"/>
      <c r="SFA1164" s="145"/>
      <c r="SFB1164" s="145"/>
      <c r="SFC1164" s="145"/>
      <c r="SFD1164" s="145"/>
      <c r="SFE1164" s="145"/>
      <c r="SFF1164" s="37"/>
      <c r="SFG1164" s="5"/>
      <c r="SFH1164" s="144"/>
      <c r="SFI1164" s="93"/>
      <c r="SFJ1164" s="145"/>
      <c r="SFK1164" s="145"/>
      <c r="SFL1164" s="145"/>
      <c r="SFM1164" s="145"/>
      <c r="SFN1164" s="145"/>
      <c r="SFO1164" s="37"/>
      <c r="SFP1164" s="5"/>
      <c r="SFQ1164" s="144"/>
      <c r="SFR1164" s="93"/>
      <c r="SFS1164" s="145"/>
      <c r="SFT1164" s="145"/>
      <c r="SFU1164" s="145"/>
      <c r="SFV1164" s="145"/>
      <c r="SFW1164" s="145"/>
      <c r="SFX1164" s="37"/>
      <c r="SFY1164" s="5"/>
      <c r="SFZ1164" s="144"/>
      <c r="SGA1164" s="93"/>
      <c r="SGB1164" s="145"/>
      <c r="SGC1164" s="145"/>
      <c r="SGD1164" s="145"/>
      <c r="SGE1164" s="145"/>
      <c r="SGF1164" s="145"/>
      <c r="SGG1164" s="37"/>
      <c r="SGH1164" s="5"/>
      <c r="SGI1164" s="144"/>
      <c r="SGJ1164" s="93"/>
      <c r="SGK1164" s="145"/>
      <c r="SGL1164" s="145"/>
      <c r="SGM1164" s="145"/>
      <c r="SGN1164" s="145"/>
      <c r="SGO1164" s="145"/>
      <c r="SGP1164" s="37"/>
      <c r="SGQ1164" s="5"/>
      <c r="SGR1164" s="144"/>
      <c r="SGS1164" s="93"/>
      <c r="SGT1164" s="145"/>
      <c r="SGU1164" s="145"/>
      <c r="SGV1164" s="145"/>
      <c r="SGW1164" s="145"/>
      <c r="SGX1164" s="145"/>
      <c r="SGY1164" s="37"/>
      <c r="SGZ1164" s="5"/>
      <c r="SHA1164" s="144"/>
      <c r="SHB1164" s="93"/>
      <c r="SHC1164" s="145"/>
      <c r="SHD1164" s="145"/>
      <c r="SHE1164" s="145"/>
      <c r="SHF1164" s="145"/>
      <c r="SHG1164" s="145"/>
      <c r="SHH1164" s="37"/>
      <c r="SHI1164" s="5"/>
      <c r="SHJ1164" s="144"/>
      <c r="SHK1164" s="93"/>
      <c r="SHL1164" s="145"/>
      <c r="SHM1164" s="145"/>
      <c r="SHN1164" s="145"/>
      <c r="SHO1164" s="145"/>
      <c r="SHP1164" s="145"/>
      <c r="SHQ1164" s="37"/>
      <c r="SHR1164" s="5"/>
      <c r="SHS1164" s="144"/>
      <c r="SHT1164" s="93"/>
      <c r="SHU1164" s="145"/>
      <c r="SHV1164" s="145"/>
      <c r="SHW1164" s="145"/>
      <c r="SHX1164" s="145"/>
      <c r="SHY1164" s="145"/>
      <c r="SHZ1164" s="37"/>
      <c r="SIA1164" s="5"/>
      <c r="SIB1164" s="144"/>
      <c r="SIC1164" s="93"/>
      <c r="SID1164" s="145"/>
      <c r="SIE1164" s="145"/>
      <c r="SIF1164" s="145"/>
      <c r="SIG1164" s="145"/>
      <c r="SIH1164" s="145"/>
      <c r="SII1164" s="37"/>
      <c r="SIJ1164" s="5"/>
      <c r="SIK1164" s="144"/>
      <c r="SIL1164" s="93"/>
      <c r="SIM1164" s="145"/>
      <c r="SIN1164" s="145"/>
      <c r="SIO1164" s="145"/>
      <c r="SIP1164" s="145"/>
      <c r="SIQ1164" s="145"/>
      <c r="SIR1164" s="37"/>
      <c r="SIS1164" s="5"/>
      <c r="SIT1164" s="144"/>
      <c r="SIU1164" s="93"/>
      <c r="SIV1164" s="145"/>
      <c r="SIW1164" s="145"/>
      <c r="SIX1164" s="145"/>
      <c r="SIY1164" s="145"/>
      <c r="SIZ1164" s="145"/>
      <c r="SJA1164" s="37"/>
      <c r="SJB1164" s="5"/>
      <c r="SJC1164" s="144"/>
      <c r="SJD1164" s="93"/>
      <c r="SJE1164" s="145"/>
      <c r="SJF1164" s="145"/>
      <c r="SJG1164" s="145"/>
      <c r="SJH1164" s="145"/>
      <c r="SJI1164" s="145"/>
      <c r="SJJ1164" s="37"/>
      <c r="SJK1164" s="5"/>
      <c r="SJL1164" s="144"/>
      <c r="SJM1164" s="93"/>
      <c r="SJN1164" s="145"/>
      <c r="SJO1164" s="145"/>
      <c r="SJP1164" s="145"/>
      <c r="SJQ1164" s="145"/>
      <c r="SJR1164" s="145"/>
      <c r="SJS1164" s="37"/>
      <c r="SJT1164" s="5"/>
      <c r="SJU1164" s="144"/>
      <c r="SJV1164" s="93"/>
      <c r="SJW1164" s="145"/>
      <c r="SJX1164" s="145"/>
      <c r="SJY1164" s="145"/>
      <c r="SJZ1164" s="145"/>
      <c r="SKA1164" s="145"/>
      <c r="SKB1164" s="37"/>
      <c r="SKC1164" s="5"/>
      <c r="SKD1164" s="144"/>
      <c r="SKE1164" s="93"/>
      <c r="SKF1164" s="145"/>
      <c r="SKG1164" s="145"/>
      <c r="SKH1164" s="145"/>
      <c r="SKI1164" s="145"/>
      <c r="SKJ1164" s="145"/>
      <c r="SKK1164" s="37"/>
      <c r="SKL1164" s="5"/>
      <c r="SKM1164" s="144"/>
      <c r="SKN1164" s="93"/>
      <c r="SKO1164" s="145"/>
      <c r="SKP1164" s="145"/>
      <c r="SKQ1164" s="145"/>
      <c r="SKR1164" s="145"/>
      <c r="SKS1164" s="145"/>
      <c r="SKT1164" s="37"/>
      <c r="SKU1164" s="5"/>
      <c r="SKV1164" s="144"/>
      <c r="SKW1164" s="93"/>
      <c r="SKX1164" s="145"/>
      <c r="SKY1164" s="145"/>
      <c r="SKZ1164" s="145"/>
      <c r="SLA1164" s="145"/>
      <c r="SLB1164" s="145"/>
      <c r="SLC1164" s="37"/>
      <c r="SLD1164" s="5"/>
      <c r="SLE1164" s="144"/>
      <c r="SLF1164" s="93"/>
      <c r="SLG1164" s="145"/>
      <c r="SLH1164" s="145"/>
      <c r="SLI1164" s="145"/>
      <c r="SLJ1164" s="145"/>
      <c r="SLK1164" s="145"/>
      <c r="SLL1164" s="37"/>
      <c r="SLM1164" s="5"/>
      <c r="SLN1164" s="144"/>
      <c r="SLO1164" s="93"/>
      <c r="SLP1164" s="145"/>
      <c r="SLQ1164" s="145"/>
      <c r="SLR1164" s="145"/>
      <c r="SLS1164" s="145"/>
      <c r="SLT1164" s="145"/>
      <c r="SLU1164" s="37"/>
      <c r="SLV1164" s="5"/>
      <c r="SLW1164" s="144"/>
      <c r="SLX1164" s="93"/>
      <c r="SLY1164" s="145"/>
      <c r="SLZ1164" s="145"/>
      <c r="SMA1164" s="145"/>
      <c r="SMB1164" s="145"/>
      <c r="SMC1164" s="145"/>
      <c r="SMD1164" s="37"/>
      <c r="SME1164" s="5"/>
      <c r="SMF1164" s="144"/>
      <c r="SMG1164" s="93"/>
      <c r="SMH1164" s="145"/>
      <c r="SMI1164" s="145"/>
      <c r="SMJ1164" s="145"/>
      <c r="SMK1164" s="145"/>
      <c r="SML1164" s="145"/>
      <c r="SMM1164" s="37"/>
      <c r="SMN1164" s="5"/>
      <c r="SMO1164" s="144"/>
      <c r="SMP1164" s="93"/>
      <c r="SMQ1164" s="145"/>
      <c r="SMR1164" s="145"/>
      <c r="SMS1164" s="145"/>
      <c r="SMT1164" s="145"/>
      <c r="SMU1164" s="145"/>
      <c r="SMV1164" s="37"/>
      <c r="SMW1164" s="5"/>
      <c r="SMX1164" s="144"/>
      <c r="SMY1164" s="93"/>
      <c r="SMZ1164" s="145"/>
      <c r="SNA1164" s="145"/>
      <c r="SNB1164" s="145"/>
      <c r="SNC1164" s="145"/>
      <c r="SND1164" s="145"/>
      <c r="SNE1164" s="37"/>
      <c r="SNF1164" s="5"/>
      <c r="SNG1164" s="144"/>
      <c r="SNH1164" s="93"/>
      <c r="SNI1164" s="145"/>
      <c r="SNJ1164" s="145"/>
      <c r="SNK1164" s="145"/>
      <c r="SNL1164" s="145"/>
      <c r="SNM1164" s="145"/>
      <c r="SNN1164" s="37"/>
      <c r="SNO1164" s="5"/>
      <c r="SNP1164" s="144"/>
      <c r="SNQ1164" s="93"/>
      <c r="SNR1164" s="145"/>
      <c r="SNS1164" s="145"/>
      <c r="SNT1164" s="145"/>
      <c r="SNU1164" s="145"/>
      <c r="SNV1164" s="145"/>
      <c r="SNW1164" s="37"/>
      <c r="SNX1164" s="5"/>
      <c r="SNY1164" s="144"/>
      <c r="SNZ1164" s="93"/>
      <c r="SOA1164" s="145"/>
      <c r="SOB1164" s="145"/>
      <c r="SOC1164" s="145"/>
      <c r="SOD1164" s="145"/>
      <c r="SOE1164" s="145"/>
      <c r="SOF1164" s="37"/>
      <c r="SOG1164" s="5"/>
      <c r="SOH1164" s="144"/>
      <c r="SOI1164" s="93"/>
      <c r="SOJ1164" s="145"/>
      <c r="SOK1164" s="145"/>
      <c r="SOL1164" s="145"/>
      <c r="SOM1164" s="145"/>
      <c r="SON1164" s="145"/>
      <c r="SOO1164" s="37"/>
      <c r="SOP1164" s="5"/>
      <c r="SOQ1164" s="144"/>
      <c r="SOR1164" s="93"/>
      <c r="SOS1164" s="145"/>
      <c r="SOT1164" s="145"/>
      <c r="SOU1164" s="145"/>
      <c r="SOV1164" s="145"/>
      <c r="SOW1164" s="145"/>
      <c r="SOX1164" s="37"/>
      <c r="SOY1164" s="5"/>
      <c r="SOZ1164" s="144"/>
      <c r="SPA1164" s="93"/>
      <c r="SPB1164" s="145"/>
      <c r="SPC1164" s="145"/>
      <c r="SPD1164" s="145"/>
      <c r="SPE1164" s="145"/>
      <c r="SPF1164" s="145"/>
      <c r="SPG1164" s="37"/>
      <c r="SPH1164" s="5"/>
      <c r="SPI1164" s="144"/>
      <c r="SPJ1164" s="93"/>
      <c r="SPK1164" s="145"/>
      <c r="SPL1164" s="145"/>
      <c r="SPM1164" s="145"/>
      <c r="SPN1164" s="145"/>
      <c r="SPO1164" s="145"/>
      <c r="SPP1164" s="37"/>
      <c r="SPQ1164" s="5"/>
      <c r="SPR1164" s="144"/>
      <c r="SPS1164" s="93"/>
      <c r="SPT1164" s="145"/>
      <c r="SPU1164" s="145"/>
      <c r="SPV1164" s="145"/>
      <c r="SPW1164" s="145"/>
      <c r="SPX1164" s="145"/>
      <c r="SPY1164" s="37"/>
      <c r="SPZ1164" s="5"/>
      <c r="SQA1164" s="144"/>
      <c r="SQB1164" s="93"/>
      <c r="SQC1164" s="145"/>
      <c r="SQD1164" s="145"/>
      <c r="SQE1164" s="145"/>
      <c r="SQF1164" s="145"/>
      <c r="SQG1164" s="145"/>
      <c r="SQH1164" s="37"/>
      <c r="SQI1164" s="5"/>
      <c r="SQJ1164" s="144"/>
      <c r="SQK1164" s="93"/>
      <c r="SQL1164" s="145"/>
      <c r="SQM1164" s="145"/>
      <c r="SQN1164" s="145"/>
      <c r="SQO1164" s="145"/>
      <c r="SQP1164" s="145"/>
      <c r="SQQ1164" s="37"/>
      <c r="SQR1164" s="5"/>
      <c r="SQS1164" s="144"/>
      <c r="SQT1164" s="93"/>
      <c r="SQU1164" s="145"/>
      <c r="SQV1164" s="145"/>
      <c r="SQW1164" s="145"/>
      <c r="SQX1164" s="145"/>
      <c r="SQY1164" s="145"/>
      <c r="SQZ1164" s="37"/>
      <c r="SRA1164" s="5"/>
      <c r="SRB1164" s="144"/>
      <c r="SRC1164" s="93"/>
      <c r="SRD1164" s="145"/>
      <c r="SRE1164" s="145"/>
      <c r="SRF1164" s="145"/>
      <c r="SRG1164" s="145"/>
      <c r="SRH1164" s="145"/>
      <c r="SRI1164" s="37"/>
      <c r="SRJ1164" s="5"/>
      <c r="SRK1164" s="144"/>
      <c r="SRL1164" s="93"/>
      <c r="SRM1164" s="145"/>
      <c r="SRN1164" s="145"/>
      <c r="SRO1164" s="145"/>
      <c r="SRP1164" s="145"/>
      <c r="SRQ1164" s="145"/>
      <c r="SRR1164" s="37"/>
      <c r="SRS1164" s="5"/>
      <c r="SRT1164" s="144"/>
      <c r="SRU1164" s="93"/>
      <c r="SRV1164" s="145"/>
      <c r="SRW1164" s="145"/>
      <c r="SRX1164" s="145"/>
      <c r="SRY1164" s="145"/>
      <c r="SRZ1164" s="145"/>
      <c r="SSA1164" s="37"/>
      <c r="SSB1164" s="5"/>
      <c r="SSC1164" s="144"/>
      <c r="SSD1164" s="93"/>
      <c r="SSE1164" s="145"/>
      <c r="SSF1164" s="145"/>
      <c r="SSG1164" s="145"/>
      <c r="SSH1164" s="145"/>
      <c r="SSI1164" s="145"/>
      <c r="SSJ1164" s="37"/>
      <c r="SSK1164" s="5"/>
      <c r="SSL1164" s="144"/>
      <c r="SSM1164" s="93"/>
      <c r="SSN1164" s="145"/>
      <c r="SSO1164" s="145"/>
      <c r="SSP1164" s="145"/>
      <c r="SSQ1164" s="145"/>
      <c r="SSR1164" s="145"/>
      <c r="SSS1164" s="37"/>
      <c r="SST1164" s="5"/>
      <c r="SSU1164" s="144"/>
      <c r="SSV1164" s="93"/>
      <c r="SSW1164" s="145"/>
      <c r="SSX1164" s="145"/>
      <c r="SSY1164" s="145"/>
      <c r="SSZ1164" s="145"/>
      <c r="STA1164" s="145"/>
      <c r="STB1164" s="37"/>
      <c r="STC1164" s="5"/>
      <c r="STD1164" s="144"/>
      <c r="STE1164" s="93"/>
      <c r="STF1164" s="145"/>
      <c r="STG1164" s="145"/>
      <c r="STH1164" s="145"/>
      <c r="STI1164" s="145"/>
      <c r="STJ1164" s="145"/>
      <c r="STK1164" s="37"/>
      <c r="STL1164" s="5"/>
      <c r="STM1164" s="144"/>
      <c r="STN1164" s="93"/>
      <c r="STO1164" s="145"/>
      <c r="STP1164" s="145"/>
      <c r="STQ1164" s="145"/>
      <c r="STR1164" s="145"/>
      <c r="STS1164" s="145"/>
      <c r="STT1164" s="37"/>
      <c r="STU1164" s="5"/>
      <c r="STV1164" s="144"/>
      <c r="STW1164" s="93"/>
      <c r="STX1164" s="145"/>
      <c r="STY1164" s="145"/>
      <c r="STZ1164" s="145"/>
      <c r="SUA1164" s="145"/>
      <c r="SUB1164" s="145"/>
      <c r="SUC1164" s="37"/>
      <c r="SUD1164" s="5"/>
      <c r="SUE1164" s="144"/>
      <c r="SUF1164" s="93"/>
      <c r="SUG1164" s="145"/>
      <c r="SUH1164" s="145"/>
      <c r="SUI1164" s="145"/>
      <c r="SUJ1164" s="145"/>
      <c r="SUK1164" s="145"/>
      <c r="SUL1164" s="37"/>
      <c r="SUM1164" s="5"/>
      <c r="SUN1164" s="144"/>
      <c r="SUO1164" s="93"/>
      <c r="SUP1164" s="145"/>
      <c r="SUQ1164" s="145"/>
      <c r="SUR1164" s="145"/>
      <c r="SUS1164" s="145"/>
      <c r="SUT1164" s="145"/>
      <c r="SUU1164" s="37"/>
      <c r="SUV1164" s="5"/>
      <c r="SUW1164" s="144"/>
      <c r="SUX1164" s="93"/>
      <c r="SUY1164" s="145"/>
      <c r="SUZ1164" s="145"/>
      <c r="SVA1164" s="145"/>
      <c r="SVB1164" s="145"/>
      <c r="SVC1164" s="145"/>
      <c r="SVD1164" s="37"/>
      <c r="SVE1164" s="5"/>
      <c r="SVF1164" s="144"/>
      <c r="SVG1164" s="93"/>
      <c r="SVH1164" s="145"/>
      <c r="SVI1164" s="145"/>
      <c r="SVJ1164" s="145"/>
      <c r="SVK1164" s="145"/>
      <c r="SVL1164" s="145"/>
      <c r="SVM1164" s="37"/>
      <c r="SVN1164" s="5"/>
      <c r="SVO1164" s="144"/>
      <c r="SVP1164" s="93"/>
      <c r="SVQ1164" s="145"/>
      <c r="SVR1164" s="145"/>
      <c r="SVS1164" s="145"/>
      <c r="SVT1164" s="145"/>
      <c r="SVU1164" s="145"/>
      <c r="SVV1164" s="37"/>
      <c r="SVW1164" s="5"/>
      <c r="SVX1164" s="144"/>
      <c r="SVY1164" s="93"/>
      <c r="SVZ1164" s="145"/>
      <c r="SWA1164" s="145"/>
      <c r="SWB1164" s="145"/>
      <c r="SWC1164" s="145"/>
      <c r="SWD1164" s="145"/>
      <c r="SWE1164" s="37"/>
      <c r="SWF1164" s="5"/>
      <c r="SWG1164" s="144"/>
      <c r="SWH1164" s="93"/>
      <c r="SWI1164" s="145"/>
      <c r="SWJ1164" s="145"/>
      <c r="SWK1164" s="145"/>
      <c r="SWL1164" s="145"/>
      <c r="SWM1164" s="145"/>
      <c r="SWN1164" s="37"/>
      <c r="SWO1164" s="5"/>
      <c r="SWP1164" s="144"/>
      <c r="SWQ1164" s="93"/>
      <c r="SWR1164" s="145"/>
      <c r="SWS1164" s="145"/>
      <c r="SWT1164" s="145"/>
      <c r="SWU1164" s="145"/>
      <c r="SWV1164" s="145"/>
      <c r="SWW1164" s="37"/>
      <c r="SWX1164" s="5"/>
      <c r="SWY1164" s="144"/>
      <c r="SWZ1164" s="93"/>
      <c r="SXA1164" s="145"/>
      <c r="SXB1164" s="145"/>
      <c r="SXC1164" s="145"/>
      <c r="SXD1164" s="145"/>
      <c r="SXE1164" s="145"/>
      <c r="SXF1164" s="37"/>
      <c r="SXG1164" s="5"/>
      <c r="SXH1164" s="144"/>
      <c r="SXI1164" s="93"/>
      <c r="SXJ1164" s="145"/>
      <c r="SXK1164" s="145"/>
      <c r="SXL1164" s="145"/>
      <c r="SXM1164" s="145"/>
      <c r="SXN1164" s="145"/>
      <c r="SXO1164" s="37"/>
      <c r="SXP1164" s="5"/>
      <c r="SXQ1164" s="144"/>
      <c r="SXR1164" s="93"/>
      <c r="SXS1164" s="145"/>
      <c r="SXT1164" s="145"/>
      <c r="SXU1164" s="145"/>
      <c r="SXV1164" s="145"/>
      <c r="SXW1164" s="145"/>
      <c r="SXX1164" s="37"/>
      <c r="SXY1164" s="5"/>
      <c r="SXZ1164" s="144"/>
      <c r="SYA1164" s="93"/>
      <c r="SYB1164" s="145"/>
      <c r="SYC1164" s="145"/>
      <c r="SYD1164" s="145"/>
      <c r="SYE1164" s="145"/>
      <c r="SYF1164" s="145"/>
      <c r="SYG1164" s="37"/>
      <c r="SYH1164" s="5"/>
      <c r="SYI1164" s="144"/>
      <c r="SYJ1164" s="93"/>
      <c r="SYK1164" s="145"/>
      <c r="SYL1164" s="145"/>
      <c r="SYM1164" s="145"/>
      <c r="SYN1164" s="145"/>
      <c r="SYO1164" s="145"/>
      <c r="SYP1164" s="37"/>
      <c r="SYQ1164" s="5"/>
      <c r="SYR1164" s="144"/>
      <c r="SYS1164" s="93"/>
      <c r="SYT1164" s="145"/>
      <c r="SYU1164" s="145"/>
      <c r="SYV1164" s="145"/>
      <c r="SYW1164" s="145"/>
      <c r="SYX1164" s="145"/>
      <c r="SYY1164" s="37"/>
      <c r="SYZ1164" s="5"/>
      <c r="SZA1164" s="144"/>
      <c r="SZB1164" s="93"/>
      <c r="SZC1164" s="145"/>
      <c r="SZD1164" s="145"/>
      <c r="SZE1164" s="145"/>
      <c r="SZF1164" s="145"/>
      <c r="SZG1164" s="145"/>
      <c r="SZH1164" s="37"/>
      <c r="SZI1164" s="5"/>
      <c r="SZJ1164" s="144"/>
      <c r="SZK1164" s="93"/>
      <c r="SZL1164" s="145"/>
      <c r="SZM1164" s="145"/>
      <c r="SZN1164" s="145"/>
      <c r="SZO1164" s="145"/>
      <c r="SZP1164" s="145"/>
      <c r="SZQ1164" s="37"/>
      <c r="SZR1164" s="5"/>
      <c r="SZS1164" s="144"/>
      <c r="SZT1164" s="93"/>
      <c r="SZU1164" s="145"/>
      <c r="SZV1164" s="145"/>
      <c r="SZW1164" s="145"/>
      <c r="SZX1164" s="145"/>
      <c r="SZY1164" s="145"/>
      <c r="SZZ1164" s="37"/>
      <c r="TAA1164" s="5"/>
      <c r="TAB1164" s="144"/>
      <c r="TAC1164" s="93"/>
      <c r="TAD1164" s="145"/>
      <c r="TAE1164" s="145"/>
      <c r="TAF1164" s="145"/>
      <c r="TAG1164" s="145"/>
      <c r="TAH1164" s="145"/>
      <c r="TAI1164" s="37"/>
      <c r="TAJ1164" s="5"/>
      <c r="TAK1164" s="144"/>
      <c r="TAL1164" s="93"/>
      <c r="TAM1164" s="145"/>
      <c r="TAN1164" s="145"/>
      <c r="TAO1164" s="145"/>
      <c r="TAP1164" s="145"/>
      <c r="TAQ1164" s="145"/>
      <c r="TAR1164" s="37"/>
      <c r="TAS1164" s="5"/>
      <c r="TAT1164" s="144"/>
      <c r="TAU1164" s="93"/>
      <c r="TAV1164" s="145"/>
      <c r="TAW1164" s="145"/>
      <c r="TAX1164" s="145"/>
      <c r="TAY1164" s="145"/>
      <c r="TAZ1164" s="145"/>
      <c r="TBA1164" s="37"/>
      <c r="TBB1164" s="5"/>
      <c r="TBC1164" s="144"/>
      <c r="TBD1164" s="93"/>
      <c r="TBE1164" s="145"/>
      <c r="TBF1164" s="145"/>
      <c r="TBG1164" s="145"/>
      <c r="TBH1164" s="145"/>
      <c r="TBI1164" s="145"/>
      <c r="TBJ1164" s="37"/>
      <c r="TBK1164" s="5"/>
      <c r="TBL1164" s="144"/>
      <c r="TBM1164" s="93"/>
      <c r="TBN1164" s="145"/>
      <c r="TBO1164" s="145"/>
      <c r="TBP1164" s="145"/>
      <c r="TBQ1164" s="145"/>
      <c r="TBR1164" s="145"/>
      <c r="TBS1164" s="37"/>
      <c r="TBT1164" s="5"/>
      <c r="TBU1164" s="144"/>
      <c r="TBV1164" s="93"/>
      <c r="TBW1164" s="145"/>
      <c r="TBX1164" s="145"/>
      <c r="TBY1164" s="145"/>
      <c r="TBZ1164" s="145"/>
      <c r="TCA1164" s="145"/>
      <c r="TCB1164" s="37"/>
      <c r="TCC1164" s="5"/>
      <c r="TCD1164" s="144"/>
      <c r="TCE1164" s="93"/>
      <c r="TCF1164" s="145"/>
      <c r="TCG1164" s="145"/>
      <c r="TCH1164" s="145"/>
      <c r="TCI1164" s="145"/>
      <c r="TCJ1164" s="145"/>
      <c r="TCK1164" s="37"/>
      <c r="TCL1164" s="5"/>
      <c r="TCM1164" s="144"/>
      <c r="TCN1164" s="93"/>
      <c r="TCO1164" s="145"/>
      <c r="TCP1164" s="145"/>
      <c r="TCQ1164" s="145"/>
      <c r="TCR1164" s="145"/>
      <c r="TCS1164" s="145"/>
      <c r="TCT1164" s="37"/>
      <c r="TCU1164" s="5"/>
      <c r="TCV1164" s="144"/>
      <c r="TCW1164" s="93"/>
      <c r="TCX1164" s="145"/>
      <c r="TCY1164" s="145"/>
      <c r="TCZ1164" s="145"/>
      <c r="TDA1164" s="145"/>
      <c r="TDB1164" s="145"/>
      <c r="TDC1164" s="37"/>
      <c r="TDD1164" s="5"/>
      <c r="TDE1164" s="144"/>
      <c r="TDF1164" s="93"/>
      <c r="TDG1164" s="145"/>
      <c r="TDH1164" s="145"/>
      <c r="TDI1164" s="145"/>
      <c r="TDJ1164" s="145"/>
      <c r="TDK1164" s="145"/>
      <c r="TDL1164" s="37"/>
      <c r="TDM1164" s="5"/>
      <c r="TDN1164" s="144"/>
      <c r="TDO1164" s="93"/>
      <c r="TDP1164" s="145"/>
      <c r="TDQ1164" s="145"/>
      <c r="TDR1164" s="145"/>
      <c r="TDS1164" s="145"/>
      <c r="TDT1164" s="145"/>
      <c r="TDU1164" s="37"/>
      <c r="TDV1164" s="5"/>
      <c r="TDW1164" s="144"/>
      <c r="TDX1164" s="93"/>
      <c r="TDY1164" s="145"/>
      <c r="TDZ1164" s="145"/>
      <c r="TEA1164" s="145"/>
      <c r="TEB1164" s="145"/>
      <c r="TEC1164" s="145"/>
      <c r="TED1164" s="37"/>
      <c r="TEE1164" s="5"/>
      <c r="TEF1164" s="144"/>
      <c r="TEG1164" s="93"/>
      <c r="TEH1164" s="145"/>
      <c r="TEI1164" s="145"/>
      <c r="TEJ1164" s="145"/>
      <c r="TEK1164" s="145"/>
      <c r="TEL1164" s="145"/>
      <c r="TEM1164" s="37"/>
      <c r="TEN1164" s="5"/>
      <c r="TEO1164" s="144"/>
      <c r="TEP1164" s="93"/>
      <c r="TEQ1164" s="145"/>
      <c r="TER1164" s="145"/>
      <c r="TES1164" s="145"/>
      <c r="TET1164" s="145"/>
      <c r="TEU1164" s="145"/>
      <c r="TEV1164" s="37"/>
      <c r="TEW1164" s="5"/>
      <c r="TEX1164" s="144"/>
      <c r="TEY1164" s="93"/>
      <c r="TEZ1164" s="145"/>
      <c r="TFA1164" s="145"/>
      <c r="TFB1164" s="145"/>
      <c r="TFC1164" s="145"/>
      <c r="TFD1164" s="145"/>
      <c r="TFE1164" s="37"/>
      <c r="TFF1164" s="5"/>
      <c r="TFG1164" s="144"/>
      <c r="TFH1164" s="93"/>
      <c r="TFI1164" s="145"/>
      <c r="TFJ1164" s="145"/>
      <c r="TFK1164" s="145"/>
      <c r="TFL1164" s="145"/>
      <c r="TFM1164" s="145"/>
      <c r="TFN1164" s="37"/>
      <c r="TFO1164" s="5"/>
      <c r="TFP1164" s="144"/>
      <c r="TFQ1164" s="93"/>
      <c r="TFR1164" s="145"/>
      <c r="TFS1164" s="145"/>
      <c r="TFT1164" s="145"/>
      <c r="TFU1164" s="145"/>
      <c r="TFV1164" s="145"/>
      <c r="TFW1164" s="37"/>
      <c r="TFX1164" s="5"/>
      <c r="TFY1164" s="144"/>
      <c r="TFZ1164" s="93"/>
      <c r="TGA1164" s="145"/>
      <c r="TGB1164" s="145"/>
      <c r="TGC1164" s="145"/>
      <c r="TGD1164" s="145"/>
      <c r="TGE1164" s="145"/>
      <c r="TGF1164" s="37"/>
      <c r="TGG1164" s="5"/>
      <c r="TGH1164" s="144"/>
      <c r="TGI1164" s="93"/>
      <c r="TGJ1164" s="145"/>
      <c r="TGK1164" s="145"/>
      <c r="TGL1164" s="145"/>
      <c r="TGM1164" s="145"/>
      <c r="TGN1164" s="145"/>
      <c r="TGO1164" s="37"/>
      <c r="TGP1164" s="5"/>
      <c r="TGQ1164" s="144"/>
      <c r="TGR1164" s="93"/>
      <c r="TGS1164" s="145"/>
      <c r="TGT1164" s="145"/>
      <c r="TGU1164" s="145"/>
      <c r="TGV1164" s="145"/>
      <c r="TGW1164" s="145"/>
      <c r="TGX1164" s="37"/>
      <c r="TGY1164" s="5"/>
      <c r="TGZ1164" s="144"/>
      <c r="THA1164" s="93"/>
      <c r="THB1164" s="145"/>
      <c r="THC1164" s="145"/>
      <c r="THD1164" s="145"/>
      <c r="THE1164" s="145"/>
      <c r="THF1164" s="145"/>
      <c r="THG1164" s="37"/>
      <c r="THH1164" s="5"/>
      <c r="THI1164" s="144"/>
      <c r="THJ1164" s="93"/>
      <c r="THK1164" s="145"/>
      <c r="THL1164" s="145"/>
      <c r="THM1164" s="145"/>
      <c r="THN1164" s="145"/>
      <c r="THO1164" s="145"/>
      <c r="THP1164" s="37"/>
      <c r="THQ1164" s="5"/>
      <c r="THR1164" s="144"/>
      <c r="THS1164" s="93"/>
      <c r="THT1164" s="145"/>
      <c r="THU1164" s="145"/>
      <c r="THV1164" s="145"/>
      <c r="THW1164" s="145"/>
      <c r="THX1164" s="145"/>
      <c r="THY1164" s="37"/>
      <c r="THZ1164" s="5"/>
      <c r="TIA1164" s="144"/>
      <c r="TIB1164" s="93"/>
      <c r="TIC1164" s="145"/>
      <c r="TID1164" s="145"/>
      <c r="TIE1164" s="145"/>
      <c r="TIF1164" s="145"/>
      <c r="TIG1164" s="145"/>
      <c r="TIH1164" s="37"/>
      <c r="TII1164" s="5"/>
      <c r="TIJ1164" s="144"/>
      <c r="TIK1164" s="93"/>
      <c r="TIL1164" s="145"/>
      <c r="TIM1164" s="145"/>
      <c r="TIN1164" s="145"/>
      <c r="TIO1164" s="145"/>
      <c r="TIP1164" s="145"/>
      <c r="TIQ1164" s="37"/>
      <c r="TIR1164" s="5"/>
      <c r="TIS1164" s="144"/>
      <c r="TIT1164" s="93"/>
      <c r="TIU1164" s="145"/>
      <c r="TIV1164" s="145"/>
      <c r="TIW1164" s="145"/>
      <c r="TIX1164" s="145"/>
      <c r="TIY1164" s="145"/>
      <c r="TIZ1164" s="37"/>
      <c r="TJA1164" s="5"/>
      <c r="TJB1164" s="144"/>
      <c r="TJC1164" s="93"/>
      <c r="TJD1164" s="145"/>
      <c r="TJE1164" s="145"/>
      <c r="TJF1164" s="145"/>
      <c r="TJG1164" s="145"/>
      <c r="TJH1164" s="145"/>
      <c r="TJI1164" s="37"/>
      <c r="TJJ1164" s="5"/>
      <c r="TJK1164" s="144"/>
      <c r="TJL1164" s="93"/>
      <c r="TJM1164" s="145"/>
      <c r="TJN1164" s="145"/>
      <c r="TJO1164" s="145"/>
      <c r="TJP1164" s="145"/>
      <c r="TJQ1164" s="145"/>
      <c r="TJR1164" s="37"/>
      <c r="TJS1164" s="5"/>
      <c r="TJT1164" s="144"/>
      <c r="TJU1164" s="93"/>
      <c r="TJV1164" s="145"/>
      <c r="TJW1164" s="145"/>
      <c r="TJX1164" s="145"/>
      <c r="TJY1164" s="145"/>
      <c r="TJZ1164" s="145"/>
      <c r="TKA1164" s="37"/>
      <c r="TKB1164" s="5"/>
      <c r="TKC1164" s="144"/>
      <c r="TKD1164" s="93"/>
      <c r="TKE1164" s="145"/>
      <c r="TKF1164" s="145"/>
      <c r="TKG1164" s="145"/>
      <c r="TKH1164" s="145"/>
      <c r="TKI1164" s="145"/>
      <c r="TKJ1164" s="37"/>
      <c r="TKK1164" s="5"/>
      <c r="TKL1164" s="144"/>
      <c r="TKM1164" s="93"/>
      <c r="TKN1164" s="145"/>
      <c r="TKO1164" s="145"/>
      <c r="TKP1164" s="145"/>
      <c r="TKQ1164" s="145"/>
      <c r="TKR1164" s="145"/>
      <c r="TKS1164" s="37"/>
      <c r="TKT1164" s="5"/>
      <c r="TKU1164" s="144"/>
      <c r="TKV1164" s="93"/>
      <c r="TKW1164" s="145"/>
      <c r="TKX1164" s="145"/>
      <c r="TKY1164" s="145"/>
      <c r="TKZ1164" s="145"/>
      <c r="TLA1164" s="145"/>
      <c r="TLB1164" s="37"/>
      <c r="TLC1164" s="5"/>
      <c r="TLD1164" s="144"/>
      <c r="TLE1164" s="93"/>
      <c r="TLF1164" s="145"/>
      <c r="TLG1164" s="145"/>
      <c r="TLH1164" s="145"/>
      <c r="TLI1164" s="145"/>
      <c r="TLJ1164" s="145"/>
      <c r="TLK1164" s="37"/>
      <c r="TLL1164" s="5"/>
      <c r="TLM1164" s="144"/>
      <c r="TLN1164" s="93"/>
      <c r="TLO1164" s="145"/>
      <c r="TLP1164" s="145"/>
      <c r="TLQ1164" s="145"/>
      <c r="TLR1164" s="145"/>
      <c r="TLS1164" s="145"/>
      <c r="TLT1164" s="37"/>
      <c r="TLU1164" s="5"/>
      <c r="TLV1164" s="144"/>
      <c r="TLW1164" s="93"/>
      <c r="TLX1164" s="145"/>
      <c r="TLY1164" s="145"/>
      <c r="TLZ1164" s="145"/>
      <c r="TMA1164" s="145"/>
      <c r="TMB1164" s="145"/>
      <c r="TMC1164" s="37"/>
      <c r="TMD1164" s="5"/>
      <c r="TME1164" s="144"/>
      <c r="TMF1164" s="93"/>
      <c r="TMG1164" s="145"/>
      <c r="TMH1164" s="145"/>
      <c r="TMI1164" s="145"/>
      <c r="TMJ1164" s="145"/>
      <c r="TMK1164" s="145"/>
      <c r="TML1164" s="37"/>
      <c r="TMM1164" s="5"/>
      <c r="TMN1164" s="144"/>
      <c r="TMO1164" s="93"/>
      <c r="TMP1164" s="145"/>
      <c r="TMQ1164" s="145"/>
      <c r="TMR1164" s="145"/>
      <c r="TMS1164" s="145"/>
      <c r="TMT1164" s="145"/>
      <c r="TMU1164" s="37"/>
      <c r="TMV1164" s="5"/>
      <c r="TMW1164" s="144"/>
      <c r="TMX1164" s="93"/>
      <c r="TMY1164" s="145"/>
      <c r="TMZ1164" s="145"/>
      <c r="TNA1164" s="145"/>
      <c r="TNB1164" s="145"/>
      <c r="TNC1164" s="145"/>
      <c r="TND1164" s="37"/>
      <c r="TNE1164" s="5"/>
      <c r="TNF1164" s="144"/>
      <c r="TNG1164" s="93"/>
      <c r="TNH1164" s="145"/>
      <c r="TNI1164" s="145"/>
      <c r="TNJ1164" s="145"/>
      <c r="TNK1164" s="145"/>
      <c r="TNL1164" s="145"/>
      <c r="TNM1164" s="37"/>
      <c r="TNN1164" s="5"/>
      <c r="TNO1164" s="144"/>
      <c r="TNP1164" s="93"/>
      <c r="TNQ1164" s="145"/>
      <c r="TNR1164" s="145"/>
      <c r="TNS1164" s="145"/>
      <c r="TNT1164" s="145"/>
      <c r="TNU1164" s="145"/>
      <c r="TNV1164" s="37"/>
      <c r="TNW1164" s="5"/>
      <c r="TNX1164" s="144"/>
      <c r="TNY1164" s="93"/>
      <c r="TNZ1164" s="145"/>
      <c r="TOA1164" s="145"/>
      <c r="TOB1164" s="145"/>
      <c r="TOC1164" s="145"/>
      <c r="TOD1164" s="145"/>
      <c r="TOE1164" s="37"/>
      <c r="TOF1164" s="5"/>
      <c r="TOG1164" s="144"/>
      <c r="TOH1164" s="93"/>
      <c r="TOI1164" s="145"/>
      <c r="TOJ1164" s="145"/>
      <c r="TOK1164" s="145"/>
      <c r="TOL1164" s="145"/>
      <c r="TOM1164" s="145"/>
      <c r="TON1164" s="37"/>
      <c r="TOO1164" s="5"/>
      <c r="TOP1164" s="144"/>
      <c r="TOQ1164" s="93"/>
      <c r="TOR1164" s="145"/>
      <c r="TOS1164" s="145"/>
      <c r="TOT1164" s="145"/>
      <c r="TOU1164" s="145"/>
      <c r="TOV1164" s="145"/>
      <c r="TOW1164" s="37"/>
      <c r="TOX1164" s="5"/>
      <c r="TOY1164" s="144"/>
      <c r="TOZ1164" s="93"/>
      <c r="TPA1164" s="145"/>
      <c r="TPB1164" s="145"/>
      <c r="TPC1164" s="145"/>
      <c r="TPD1164" s="145"/>
      <c r="TPE1164" s="145"/>
      <c r="TPF1164" s="37"/>
      <c r="TPG1164" s="5"/>
      <c r="TPH1164" s="144"/>
      <c r="TPI1164" s="93"/>
      <c r="TPJ1164" s="145"/>
      <c r="TPK1164" s="145"/>
      <c r="TPL1164" s="145"/>
      <c r="TPM1164" s="145"/>
      <c r="TPN1164" s="145"/>
      <c r="TPO1164" s="37"/>
      <c r="TPP1164" s="5"/>
      <c r="TPQ1164" s="144"/>
      <c r="TPR1164" s="93"/>
      <c r="TPS1164" s="145"/>
      <c r="TPT1164" s="145"/>
      <c r="TPU1164" s="145"/>
      <c r="TPV1164" s="145"/>
      <c r="TPW1164" s="145"/>
      <c r="TPX1164" s="37"/>
      <c r="TPY1164" s="5"/>
      <c r="TPZ1164" s="144"/>
      <c r="TQA1164" s="93"/>
      <c r="TQB1164" s="145"/>
      <c r="TQC1164" s="145"/>
      <c r="TQD1164" s="145"/>
      <c r="TQE1164" s="145"/>
      <c r="TQF1164" s="145"/>
      <c r="TQG1164" s="37"/>
      <c r="TQH1164" s="5"/>
      <c r="TQI1164" s="144"/>
      <c r="TQJ1164" s="93"/>
      <c r="TQK1164" s="145"/>
      <c r="TQL1164" s="145"/>
      <c r="TQM1164" s="145"/>
      <c r="TQN1164" s="145"/>
      <c r="TQO1164" s="145"/>
      <c r="TQP1164" s="37"/>
      <c r="TQQ1164" s="5"/>
      <c r="TQR1164" s="144"/>
      <c r="TQS1164" s="93"/>
      <c r="TQT1164" s="145"/>
      <c r="TQU1164" s="145"/>
      <c r="TQV1164" s="145"/>
      <c r="TQW1164" s="145"/>
      <c r="TQX1164" s="145"/>
      <c r="TQY1164" s="37"/>
      <c r="TQZ1164" s="5"/>
      <c r="TRA1164" s="144"/>
      <c r="TRB1164" s="93"/>
      <c r="TRC1164" s="145"/>
      <c r="TRD1164" s="145"/>
      <c r="TRE1164" s="145"/>
      <c r="TRF1164" s="145"/>
      <c r="TRG1164" s="145"/>
      <c r="TRH1164" s="37"/>
      <c r="TRI1164" s="5"/>
      <c r="TRJ1164" s="144"/>
      <c r="TRK1164" s="93"/>
      <c r="TRL1164" s="145"/>
      <c r="TRM1164" s="145"/>
      <c r="TRN1164" s="145"/>
      <c r="TRO1164" s="145"/>
      <c r="TRP1164" s="145"/>
      <c r="TRQ1164" s="37"/>
      <c r="TRR1164" s="5"/>
      <c r="TRS1164" s="144"/>
      <c r="TRT1164" s="93"/>
      <c r="TRU1164" s="145"/>
      <c r="TRV1164" s="145"/>
      <c r="TRW1164" s="145"/>
      <c r="TRX1164" s="145"/>
      <c r="TRY1164" s="145"/>
      <c r="TRZ1164" s="37"/>
      <c r="TSA1164" s="5"/>
      <c r="TSB1164" s="144"/>
      <c r="TSC1164" s="93"/>
      <c r="TSD1164" s="145"/>
      <c r="TSE1164" s="145"/>
      <c r="TSF1164" s="145"/>
      <c r="TSG1164" s="145"/>
      <c r="TSH1164" s="145"/>
      <c r="TSI1164" s="37"/>
      <c r="TSJ1164" s="5"/>
      <c r="TSK1164" s="144"/>
      <c r="TSL1164" s="93"/>
      <c r="TSM1164" s="145"/>
      <c r="TSN1164" s="145"/>
      <c r="TSO1164" s="145"/>
      <c r="TSP1164" s="145"/>
      <c r="TSQ1164" s="145"/>
      <c r="TSR1164" s="37"/>
      <c r="TSS1164" s="5"/>
      <c r="TST1164" s="144"/>
      <c r="TSU1164" s="93"/>
      <c r="TSV1164" s="145"/>
      <c r="TSW1164" s="145"/>
      <c r="TSX1164" s="145"/>
      <c r="TSY1164" s="145"/>
      <c r="TSZ1164" s="145"/>
      <c r="TTA1164" s="37"/>
      <c r="TTB1164" s="5"/>
      <c r="TTC1164" s="144"/>
      <c r="TTD1164" s="93"/>
      <c r="TTE1164" s="145"/>
      <c r="TTF1164" s="145"/>
      <c r="TTG1164" s="145"/>
      <c r="TTH1164" s="145"/>
      <c r="TTI1164" s="145"/>
      <c r="TTJ1164" s="37"/>
      <c r="TTK1164" s="5"/>
      <c r="TTL1164" s="144"/>
      <c r="TTM1164" s="93"/>
      <c r="TTN1164" s="145"/>
      <c r="TTO1164" s="145"/>
      <c r="TTP1164" s="145"/>
      <c r="TTQ1164" s="145"/>
      <c r="TTR1164" s="145"/>
      <c r="TTS1164" s="37"/>
      <c r="TTT1164" s="5"/>
      <c r="TTU1164" s="144"/>
      <c r="TTV1164" s="93"/>
      <c r="TTW1164" s="145"/>
      <c r="TTX1164" s="145"/>
      <c r="TTY1164" s="145"/>
      <c r="TTZ1164" s="145"/>
      <c r="TUA1164" s="145"/>
      <c r="TUB1164" s="37"/>
      <c r="TUC1164" s="5"/>
      <c r="TUD1164" s="144"/>
      <c r="TUE1164" s="93"/>
      <c r="TUF1164" s="145"/>
      <c r="TUG1164" s="145"/>
      <c r="TUH1164" s="145"/>
      <c r="TUI1164" s="145"/>
      <c r="TUJ1164" s="145"/>
      <c r="TUK1164" s="37"/>
      <c r="TUL1164" s="5"/>
      <c r="TUM1164" s="144"/>
      <c r="TUN1164" s="93"/>
      <c r="TUO1164" s="145"/>
      <c r="TUP1164" s="145"/>
      <c r="TUQ1164" s="145"/>
      <c r="TUR1164" s="145"/>
      <c r="TUS1164" s="145"/>
      <c r="TUT1164" s="37"/>
      <c r="TUU1164" s="5"/>
      <c r="TUV1164" s="144"/>
      <c r="TUW1164" s="93"/>
      <c r="TUX1164" s="145"/>
      <c r="TUY1164" s="145"/>
      <c r="TUZ1164" s="145"/>
      <c r="TVA1164" s="145"/>
      <c r="TVB1164" s="145"/>
      <c r="TVC1164" s="37"/>
      <c r="TVD1164" s="5"/>
      <c r="TVE1164" s="144"/>
      <c r="TVF1164" s="93"/>
      <c r="TVG1164" s="145"/>
      <c r="TVH1164" s="145"/>
      <c r="TVI1164" s="145"/>
      <c r="TVJ1164" s="145"/>
      <c r="TVK1164" s="145"/>
      <c r="TVL1164" s="37"/>
      <c r="TVM1164" s="5"/>
      <c r="TVN1164" s="144"/>
      <c r="TVO1164" s="93"/>
      <c r="TVP1164" s="145"/>
      <c r="TVQ1164" s="145"/>
      <c r="TVR1164" s="145"/>
      <c r="TVS1164" s="145"/>
      <c r="TVT1164" s="145"/>
      <c r="TVU1164" s="37"/>
      <c r="TVV1164" s="5"/>
      <c r="TVW1164" s="144"/>
      <c r="TVX1164" s="93"/>
      <c r="TVY1164" s="145"/>
      <c r="TVZ1164" s="145"/>
      <c r="TWA1164" s="145"/>
      <c r="TWB1164" s="145"/>
      <c r="TWC1164" s="145"/>
      <c r="TWD1164" s="37"/>
      <c r="TWE1164" s="5"/>
      <c r="TWF1164" s="144"/>
      <c r="TWG1164" s="93"/>
      <c r="TWH1164" s="145"/>
      <c r="TWI1164" s="145"/>
      <c r="TWJ1164" s="145"/>
      <c r="TWK1164" s="145"/>
      <c r="TWL1164" s="145"/>
      <c r="TWM1164" s="37"/>
      <c r="TWN1164" s="5"/>
      <c r="TWO1164" s="144"/>
      <c r="TWP1164" s="93"/>
      <c r="TWQ1164" s="145"/>
      <c r="TWR1164" s="145"/>
      <c r="TWS1164" s="145"/>
      <c r="TWT1164" s="145"/>
      <c r="TWU1164" s="145"/>
      <c r="TWV1164" s="37"/>
      <c r="TWW1164" s="5"/>
      <c r="TWX1164" s="144"/>
      <c r="TWY1164" s="93"/>
      <c r="TWZ1164" s="145"/>
      <c r="TXA1164" s="145"/>
      <c r="TXB1164" s="145"/>
      <c r="TXC1164" s="145"/>
      <c r="TXD1164" s="145"/>
      <c r="TXE1164" s="37"/>
      <c r="TXF1164" s="5"/>
      <c r="TXG1164" s="144"/>
      <c r="TXH1164" s="93"/>
      <c r="TXI1164" s="145"/>
      <c r="TXJ1164" s="145"/>
      <c r="TXK1164" s="145"/>
      <c r="TXL1164" s="145"/>
      <c r="TXM1164" s="145"/>
      <c r="TXN1164" s="37"/>
      <c r="TXO1164" s="5"/>
      <c r="TXP1164" s="144"/>
      <c r="TXQ1164" s="93"/>
      <c r="TXR1164" s="145"/>
      <c r="TXS1164" s="145"/>
      <c r="TXT1164" s="145"/>
      <c r="TXU1164" s="145"/>
      <c r="TXV1164" s="145"/>
      <c r="TXW1164" s="37"/>
      <c r="TXX1164" s="5"/>
      <c r="TXY1164" s="144"/>
      <c r="TXZ1164" s="93"/>
      <c r="TYA1164" s="145"/>
      <c r="TYB1164" s="145"/>
      <c r="TYC1164" s="145"/>
      <c r="TYD1164" s="145"/>
      <c r="TYE1164" s="145"/>
      <c r="TYF1164" s="37"/>
      <c r="TYG1164" s="5"/>
      <c r="TYH1164" s="144"/>
      <c r="TYI1164" s="93"/>
      <c r="TYJ1164" s="145"/>
      <c r="TYK1164" s="145"/>
      <c r="TYL1164" s="145"/>
      <c r="TYM1164" s="145"/>
      <c r="TYN1164" s="145"/>
      <c r="TYO1164" s="37"/>
      <c r="TYP1164" s="5"/>
      <c r="TYQ1164" s="144"/>
      <c r="TYR1164" s="93"/>
      <c r="TYS1164" s="145"/>
      <c r="TYT1164" s="145"/>
      <c r="TYU1164" s="145"/>
      <c r="TYV1164" s="145"/>
      <c r="TYW1164" s="145"/>
      <c r="TYX1164" s="37"/>
      <c r="TYY1164" s="5"/>
      <c r="TYZ1164" s="144"/>
      <c r="TZA1164" s="93"/>
      <c r="TZB1164" s="145"/>
      <c r="TZC1164" s="145"/>
      <c r="TZD1164" s="145"/>
      <c r="TZE1164" s="145"/>
      <c r="TZF1164" s="145"/>
      <c r="TZG1164" s="37"/>
      <c r="TZH1164" s="5"/>
      <c r="TZI1164" s="144"/>
      <c r="TZJ1164" s="93"/>
      <c r="TZK1164" s="145"/>
      <c r="TZL1164" s="145"/>
      <c r="TZM1164" s="145"/>
      <c r="TZN1164" s="145"/>
      <c r="TZO1164" s="145"/>
      <c r="TZP1164" s="37"/>
      <c r="TZQ1164" s="5"/>
      <c r="TZR1164" s="144"/>
      <c r="TZS1164" s="93"/>
      <c r="TZT1164" s="145"/>
      <c r="TZU1164" s="145"/>
      <c r="TZV1164" s="145"/>
      <c r="TZW1164" s="145"/>
      <c r="TZX1164" s="145"/>
      <c r="TZY1164" s="37"/>
      <c r="TZZ1164" s="5"/>
      <c r="UAA1164" s="144"/>
      <c r="UAB1164" s="93"/>
      <c r="UAC1164" s="145"/>
      <c r="UAD1164" s="145"/>
      <c r="UAE1164" s="145"/>
      <c r="UAF1164" s="145"/>
      <c r="UAG1164" s="145"/>
      <c r="UAH1164" s="37"/>
      <c r="UAI1164" s="5"/>
      <c r="UAJ1164" s="144"/>
      <c r="UAK1164" s="93"/>
      <c r="UAL1164" s="145"/>
      <c r="UAM1164" s="145"/>
      <c r="UAN1164" s="145"/>
      <c r="UAO1164" s="145"/>
      <c r="UAP1164" s="145"/>
      <c r="UAQ1164" s="37"/>
      <c r="UAR1164" s="5"/>
      <c r="UAS1164" s="144"/>
      <c r="UAT1164" s="93"/>
      <c r="UAU1164" s="145"/>
      <c r="UAV1164" s="145"/>
      <c r="UAW1164" s="145"/>
      <c r="UAX1164" s="145"/>
      <c r="UAY1164" s="145"/>
      <c r="UAZ1164" s="37"/>
      <c r="UBA1164" s="5"/>
      <c r="UBB1164" s="144"/>
      <c r="UBC1164" s="93"/>
      <c r="UBD1164" s="145"/>
      <c r="UBE1164" s="145"/>
      <c r="UBF1164" s="145"/>
      <c r="UBG1164" s="145"/>
      <c r="UBH1164" s="145"/>
      <c r="UBI1164" s="37"/>
      <c r="UBJ1164" s="5"/>
      <c r="UBK1164" s="144"/>
      <c r="UBL1164" s="93"/>
      <c r="UBM1164" s="145"/>
      <c r="UBN1164" s="145"/>
      <c r="UBO1164" s="145"/>
      <c r="UBP1164" s="145"/>
      <c r="UBQ1164" s="145"/>
      <c r="UBR1164" s="37"/>
      <c r="UBS1164" s="5"/>
      <c r="UBT1164" s="144"/>
      <c r="UBU1164" s="93"/>
      <c r="UBV1164" s="145"/>
      <c r="UBW1164" s="145"/>
      <c r="UBX1164" s="145"/>
      <c r="UBY1164" s="145"/>
      <c r="UBZ1164" s="145"/>
      <c r="UCA1164" s="37"/>
      <c r="UCB1164" s="5"/>
      <c r="UCC1164" s="144"/>
      <c r="UCD1164" s="93"/>
      <c r="UCE1164" s="145"/>
      <c r="UCF1164" s="145"/>
      <c r="UCG1164" s="145"/>
      <c r="UCH1164" s="145"/>
      <c r="UCI1164" s="145"/>
      <c r="UCJ1164" s="37"/>
      <c r="UCK1164" s="5"/>
      <c r="UCL1164" s="144"/>
      <c r="UCM1164" s="93"/>
      <c r="UCN1164" s="145"/>
      <c r="UCO1164" s="145"/>
      <c r="UCP1164" s="145"/>
      <c r="UCQ1164" s="145"/>
      <c r="UCR1164" s="145"/>
      <c r="UCS1164" s="37"/>
      <c r="UCT1164" s="5"/>
      <c r="UCU1164" s="144"/>
      <c r="UCV1164" s="93"/>
      <c r="UCW1164" s="145"/>
      <c r="UCX1164" s="145"/>
      <c r="UCY1164" s="145"/>
      <c r="UCZ1164" s="145"/>
      <c r="UDA1164" s="145"/>
      <c r="UDB1164" s="37"/>
      <c r="UDC1164" s="5"/>
      <c r="UDD1164" s="144"/>
      <c r="UDE1164" s="93"/>
      <c r="UDF1164" s="145"/>
      <c r="UDG1164" s="145"/>
      <c r="UDH1164" s="145"/>
      <c r="UDI1164" s="145"/>
      <c r="UDJ1164" s="145"/>
      <c r="UDK1164" s="37"/>
      <c r="UDL1164" s="5"/>
      <c r="UDM1164" s="144"/>
      <c r="UDN1164" s="93"/>
      <c r="UDO1164" s="145"/>
      <c r="UDP1164" s="145"/>
      <c r="UDQ1164" s="145"/>
      <c r="UDR1164" s="145"/>
      <c r="UDS1164" s="145"/>
      <c r="UDT1164" s="37"/>
      <c r="UDU1164" s="5"/>
      <c r="UDV1164" s="144"/>
      <c r="UDW1164" s="93"/>
      <c r="UDX1164" s="145"/>
      <c r="UDY1164" s="145"/>
      <c r="UDZ1164" s="145"/>
      <c r="UEA1164" s="145"/>
      <c r="UEB1164" s="145"/>
      <c r="UEC1164" s="37"/>
      <c r="UED1164" s="5"/>
      <c r="UEE1164" s="144"/>
      <c r="UEF1164" s="93"/>
      <c r="UEG1164" s="145"/>
      <c r="UEH1164" s="145"/>
      <c r="UEI1164" s="145"/>
      <c r="UEJ1164" s="145"/>
      <c r="UEK1164" s="145"/>
      <c r="UEL1164" s="37"/>
      <c r="UEM1164" s="5"/>
      <c r="UEN1164" s="144"/>
      <c r="UEO1164" s="93"/>
      <c r="UEP1164" s="145"/>
      <c r="UEQ1164" s="145"/>
      <c r="UER1164" s="145"/>
      <c r="UES1164" s="145"/>
      <c r="UET1164" s="145"/>
      <c r="UEU1164" s="37"/>
      <c r="UEV1164" s="5"/>
      <c r="UEW1164" s="144"/>
      <c r="UEX1164" s="93"/>
      <c r="UEY1164" s="145"/>
      <c r="UEZ1164" s="145"/>
      <c r="UFA1164" s="145"/>
      <c r="UFB1164" s="145"/>
      <c r="UFC1164" s="145"/>
      <c r="UFD1164" s="37"/>
      <c r="UFE1164" s="5"/>
      <c r="UFF1164" s="144"/>
      <c r="UFG1164" s="93"/>
      <c r="UFH1164" s="145"/>
      <c r="UFI1164" s="145"/>
      <c r="UFJ1164" s="145"/>
      <c r="UFK1164" s="145"/>
      <c r="UFL1164" s="145"/>
      <c r="UFM1164" s="37"/>
      <c r="UFN1164" s="5"/>
      <c r="UFO1164" s="144"/>
      <c r="UFP1164" s="93"/>
      <c r="UFQ1164" s="145"/>
      <c r="UFR1164" s="145"/>
      <c r="UFS1164" s="145"/>
      <c r="UFT1164" s="145"/>
      <c r="UFU1164" s="145"/>
      <c r="UFV1164" s="37"/>
      <c r="UFW1164" s="5"/>
      <c r="UFX1164" s="144"/>
      <c r="UFY1164" s="93"/>
      <c r="UFZ1164" s="145"/>
      <c r="UGA1164" s="145"/>
      <c r="UGB1164" s="145"/>
      <c r="UGC1164" s="145"/>
      <c r="UGD1164" s="145"/>
      <c r="UGE1164" s="37"/>
      <c r="UGF1164" s="5"/>
      <c r="UGG1164" s="144"/>
      <c r="UGH1164" s="93"/>
      <c r="UGI1164" s="145"/>
      <c r="UGJ1164" s="145"/>
      <c r="UGK1164" s="145"/>
      <c r="UGL1164" s="145"/>
      <c r="UGM1164" s="145"/>
      <c r="UGN1164" s="37"/>
      <c r="UGO1164" s="5"/>
      <c r="UGP1164" s="144"/>
      <c r="UGQ1164" s="93"/>
      <c r="UGR1164" s="145"/>
      <c r="UGS1164" s="145"/>
      <c r="UGT1164" s="145"/>
      <c r="UGU1164" s="145"/>
      <c r="UGV1164" s="145"/>
      <c r="UGW1164" s="37"/>
      <c r="UGX1164" s="5"/>
      <c r="UGY1164" s="144"/>
      <c r="UGZ1164" s="93"/>
      <c r="UHA1164" s="145"/>
      <c r="UHB1164" s="145"/>
      <c r="UHC1164" s="145"/>
      <c r="UHD1164" s="145"/>
      <c r="UHE1164" s="145"/>
      <c r="UHF1164" s="37"/>
      <c r="UHG1164" s="5"/>
      <c r="UHH1164" s="144"/>
      <c r="UHI1164" s="93"/>
      <c r="UHJ1164" s="145"/>
      <c r="UHK1164" s="145"/>
      <c r="UHL1164" s="145"/>
      <c r="UHM1164" s="145"/>
      <c r="UHN1164" s="145"/>
      <c r="UHO1164" s="37"/>
      <c r="UHP1164" s="5"/>
      <c r="UHQ1164" s="144"/>
      <c r="UHR1164" s="93"/>
      <c r="UHS1164" s="145"/>
      <c r="UHT1164" s="145"/>
      <c r="UHU1164" s="145"/>
      <c r="UHV1164" s="145"/>
      <c r="UHW1164" s="145"/>
      <c r="UHX1164" s="37"/>
      <c r="UHY1164" s="5"/>
      <c r="UHZ1164" s="144"/>
      <c r="UIA1164" s="93"/>
      <c r="UIB1164" s="145"/>
      <c r="UIC1164" s="145"/>
      <c r="UID1164" s="145"/>
      <c r="UIE1164" s="145"/>
      <c r="UIF1164" s="145"/>
      <c r="UIG1164" s="37"/>
      <c r="UIH1164" s="5"/>
      <c r="UII1164" s="144"/>
      <c r="UIJ1164" s="93"/>
      <c r="UIK1164" s="145"/>
      <c r="UIL1164" s="145"/>
      <c r="UIM1164" s="145"/>
      <c r="UIN1164" s="145"/>
      <c r="UIO1164" s="145"/>
      <c r="UIP1164" s="37"/>
      <c r="UIQ1164" s="5"/>
      <c r="UIR1164" s="144"/>
      <c r="UIS1164" s="93"/>
      <c r="UIT1164" s="145"/>
      <c r="UIU1164" s="145"/>
      <c r="UIV1164" s="145"/>
      <c r="UIW1164" s="145"/>
      <c r="UIX1164" s="145"/>
      <c r="UIY1164" s="37"/>
      <c r="UIZ1164" s="5"/>
      <c r="UJA1164" s="144"/>
      <c r="UJB1164" s="93"/>
      <c r="UJC1164" s="145"/>
      <c r="UJD1164" s="145"/>
      <c r="UJE1164" s="145"/>
      <c r="UJF1164" s="145"/>
      <c r="UJG1164" s="145"/>
      <c r="UJH1164" s="37"/>
      <c r="UJI1164" s="5"/>
      <c r="UJJ1164" s="144"/>
      <c r="UJK1164" s="93"/>
      <c r="UJL1164" s="145"/>
      <c r="UJM1164" s="145"/>
      <c r="UJN1164" s="145"/>
      <c r="UJO1164" s="145"/>
      <c r="UJP1164" s="145"/>
      <c r="UJQ1164" s="37"/>
      <c r="UJR1164" s="5"/>
      <c r="UJS1164" s="144"/>
      <c r="UJT1164" s="93"/>
      <c r="UJU1164" s="145"/>
      <c r="UJV1164" s="145"/>
      <c r="UJW1164" s="145"/>
      <c r="UJX1164" s="145"/>
      <c r="UJY1164" s="145"/>
      <c r="UJZ1164" s="37"/>
      <c r="UKA1164" s="5"/>
      <c r="UKB1164" s="144"/>
      <c r="UKC1164" s="93"/>
      <c r="UKD1164" s="145"/>
      <c r="UKE1164" s="145"/>
      <c r="UKF1164" s="145"/>
      <c r="UKG1164" s="145"/>
      <c r="UKH1164" s="145"/>
      <c r="UKI1164" s="37"/>
      <c r="UKJ1164" s="5"/>
      <c r="UKK1164" s="144"/>
      <c r="UKL1164" s="93"/>
      <c r="UKM1164" s="145"/>
      <c r="UKN1164" s="145"/>
      <c r="UKO1164" s="145"/>
      <c r="UKP1164" s="145"/>
      <c r="UKQ1164" s="145"/>
      <c r="UKR1164" s="37"/>
      <c r="UKS1164" s="5"/>
      <c r="UKT1164" s="144"/>
      <c r="UKU1164" s="93"/>
      <c r="UKV1164" s="145"/>
      <c r="UKW1164" s="145"/>
      <c r="UKX1164" s="145"/>
      <c r="UKY1164" s="145"/>
      <c r="UKZ1164" s="145"/>
      <c r="ULA1164" s="37"/>
      <c r="ULB1164" s="5"/>
      <c r="ULC1164" s="144"/>
      <c r="ULD1164" s="93"/>
      <c r="ULE1164" s="145"/>
      <c r="ULF1164" s="145"/>
      <c r="ULG1164" s="145"/>
      <c r="ULH1164" s="145"/>
      <c r="ULI1164" s="145"/>
      <c r="ULJ1164" s="37"/>
      <c r="ULK1164" s="5"/>
      <c r="ULL1164" s="144"/>
      <c r="ULM1164" s="93"/>
      <c r="ULN1164" s="145"/>
      <c r="ULO1164" s="145"/>
      <c r="ULP1164" s="145"/>
      <c r="ULQ1164" s="145"/>
      <c r="ULR1164" s="145"/>
      <c r="ULS1164" s="37"/>
      <c r="ULT1164" s="5"/>
      <c r="ULU1164" s="144"/>
      <c r="ULV1164" s="93"/>
      <c r="ULW1164" s="145"/>
      <c r="ULX1164" s="145"/>
      <c r="ULY1164" s="145"/>
      <c r="ULZ1164" s="145"/>
      <c r="UMA1164" s="145"/>
      <c r="UMB1164" s="37"/>
      <c r="UMC1164" s="5"/>
      <c r="UMD1164" s="144"/>
      <c r="UME1164" s="93"/>
      <c r="UMF1164" s="145"/>
      <c r="UMG1164" s="145"/>
      <c r="UMH1164" s="145"/>
      <c r="UMI1164" s="145"/>
      <c r="UMJ1164" s="145"/>
      <c r="UMK1164" s="37"/>
      <c r="UML1164" s="5"/>
      <c r="UMM1164" s="144"/>
      <c r="UMN1164" s="93"/>
      <c r="UMO1164" s="145"/>
      <c r="UMP1164" s="145"/>
      <c r="UMQ1164" s="145"/>
      <c r="UMR1164" s="145"/>
      <c r="UMS1164" s="145"/>
      <c r="UMT1164" s="37"/>
      <c r="UMU1164" s="5"/>
      <c r="UMV1164" s="144"/>
      <c r="UMW1164" s="93"/>
      <c r="UMX1164" s="145"/>
      <c r="UMY1164" s="145"/>
      <c r="UMZ1164" s="145"/>
      <c r="UNA1164" s="145"/>
      <c r="UNB1164" s="145"/>
      <c r="UNC1164" s="37"/>
      <c r="UND1164" s="5"/>
      <c r="UNE1164" s="144"/>
      <c r="UNF1164" s="93"/>
      <c r="UNG1164" s="145"/>
      <c r="UNH1164" s="145"/>
      <c r="UNI1164" s="145"/>
      <c r="UNJ1164" s="145"/>
      <c r="UNK1164" s="145"/>
      <c r="UNL1164" s="37"/>
      <c r="UNM1164" s="5"/>
      <c r="UNN1164" s="144"/>
      <c r="UNO1164" s="93"/>
      <c r="UNP1164" s="145"/>
      <c r="UNQ1164" s="145"/>
      <c r="UNR1164" s="145"/>
      <c r="UNS1164" s="145"/>
      <c r="UNT1164" s="145"/>
      <c r="UNU1164" s="37"/>
      <c r="UNV1164" s="5"/>
      <c r="UNW1164" s="144"/>
      <c r="UNX1164" s="93"/>
      <c r="UNY1164" s="145"/>
      <c r="UNZ1164" s="145"/>
      <c r="UOA1164" s="145"/>
      <c r="UOB1164" s="145"/>
      <c r="UOC1164" s="145"/>
      <c r="UOD1164" s="37"/>
      <c r="UOE1164" s="5"/>
      <c r="UOF1164" s="144"/>
      <c r="UOG1164" s="93"/>
      <c r="UOH1164" s="145"/>
      <c r="UOI1164" s="145"/>
      <c r="UOJ1164" s="145"/>
      <c r="UOK1164" s="145"/>
      <c r="UOL1164" s="145"/>
      <c r="UOM1164" s="37"/>
      <c r="UON1164" s="5"/>
      <c r="UOO1164" s="144"/>
      <c r="UOP1164" s="93"/>
      <c r="UOQ1164" s="145"/>
      <c r="UOR1164" s="145"/>
      <c r="UOS1164" s="145"/>
      <c r="UOT1164" s="145"/>
      <c r="UOU1164" s="145"/>
      <c r="UOV1164" s="37"/>
      <c r="UOW1164" s="5"/>
      <c r="UOX1164" s="144"/>
      <c r="UOY1164" s="93"/>
      <c r="UOZ1164" s="145"/>
      <c r="UPA1164" s="145"/>
      <c r="UPB1164" s="145"/>
      <c r="UPC1164" s="145"/>
      <c r="UPD1164" s="145"/>
      <c r="UPE1164" s="37"/>
      <c r="UPF1164" s="5"/>
      <c r="UPG1164" s="144"/>
      <c r="UPH1164" s="93"/>
      <c r="UPI1164" s="145"/>
      <c r="UPJ1164" s="145"/>
      <c r="UPK1164" s="145"/>
      <c r="UPL1164" s="145"/>
      <c r="UPM1164" s="145"/>
      <c r="UPN1164" s="37"/>
      <c r="UPO1164" s="5"/>
      <c r="UPP1164" s="144"/>
      <c r="UPQ1164" s="93"/>
      <c r="UPR1164" s="145"/>
      <c r="UPS1164" s="145"/>
      <c r="UPT1164" s="145"/>
      <c r="UPU1164" s="145"/>
      <c r="UPV1164" s="145"/>
      <c r="UPW1164" s="37"/>
      <c r="UPX1164" s="5"/>
      <c r="UPY1164" s="144"/>
      <c r="UPZ1164" s="93"/>
      <c r="UQA1164" s="145"/>
      <c r="UQB1164" s="145"/>
      <c r="UQC1164" s="145"/>
      <c r="UQD1164" s="145"/>
      <c r="UQE1164" s="145"/>
      <c r="UQF1164" s="37"/>
      <c r="UQG1164" s="5"/>
      <c r="UQH1164" s="144"/>
      <c r="UQI1164" s="93"/>
      <c r="UQJ1164" s="145"/>
      <c r="UQK1164" s="145"/>
      <c r="UQL1164" s="145"/>
      <c r="UQM1164" s="145"/>
      <c r="UQN1164" s="145"/>
      <c r="UQO1164" s="37"/>
      <c r="UQP1164" s="5"/>
      <c r="UQQ1164" s="144"/>
      <c r="UQR1164" s="93"/>
      <c r="UQS1164" s="145"/>
      <c r="UQT1164" s="145"/>
      <c r="UQU1164" s="145"/>
      <c r="UQV1164" s="145"/>
      <c r="UQW1164" s="145"/>
      <c r="UQX1164" s="37"/>
      <c r="UQY1164" s="5"/>
      <c r="UQZ1164" s="144"/>
      <c r="URA1164" s="93"/>
      <c r="URB1164" s="145"/>
      <c r="URC1164" s="145"/>
      <c r="URD1164" s="145"/>
      <c r="URE1164" s="145"/>
      <c r="URF1164" s="145"/>
      <c r="URG1164" s="37"/>
      <c r="URH1164" s="5"/>
      <c r="URI1164" s="144"/>
      <c r="URJ1164" s="93"/>
      <c r="URK1164" s="145"/>
      <c r="URL1164" s="145"/>
      <c r="URM1164" s="145"/>
      <c r="URN1164" s="145"/>
      <c r="URO1164" s="145"/>
      <c r="URP1164" s="37"/>
      <c r="URQ1164" s="5"/>
      <c r="URR1164" s="144"/>
      <c r="URS1164" s="93"/>
      <c r="URT1164" s="145"/>
      <c r="URU1164" s="145"/>
      <c r="URV1164" s="145"/>
      <c r="URW1164" s="145"/>
      <c r="URX1164" s="145"/>
      <c r="URY1164" s="37"/>
      <c r="URZ1164" s="5"/>
      <c r="USA1164" s="144"/>
      <c r="USB1164" s="93"/>
      <c r="USC1164" s="145"/>
      <c r="USD1164" s="145"/>
      <c r="USE1164" s="145"/>
      <c r="USF1164" s="145"/>
      <c r="USG1164" s="145"/>
      <c r="USH1164" s="37"/>
      <c r="USI1164" s="5"/>
      <c r="USJ1164" s="144"/>
      <c r="USK1164" s="93"/>
      <c r="USL1164" s="145"/>
      <c r="USM1164" s="145"/>
      <c r="USN1164" s="145"/>
      <c r="USO1164" s="145"/>
      <c r="USP1164" s="145"/>
      <c r="USQ1164" s="37"/>
      <c r="USR1164" s="5"/>
      <c r="USS1164" s="144"/>
      <c r="UST1164" s="93"/>
      <c r="USU1164" s="145"/>
      <c r="USV1164" s="145"/>
      <c r="USW1164" s="145"/>
      <c r="USX1164" s="145"/>
      <c r="USY1164" s="145"/>
      <c r="USZ1164" s="37"/>
      <c r="UTA1164" s="5"/>
      <c r="UTB1164" s="144"/>
      <c r="UTC1164" s="93"/>
      <c r="UTD1164" s="145"/>
      <c r="UTE1164" s="145"/>
      <c r="UTF1164" s="145"/>
      <c r="UTG1164" s="145"/>
      <c r="UTH1164" s="145"/>
      <c r="UTI1164" s="37"/>
      <c r="UTJ1164" s="5"/>
      <c r="UTK1164" s="144"/>
      <c r="UTL1164" s="93"/>
      <c r="UTM1164" s="145"/>
      <c r="UTN1164" s="145"/>
      <c r="UTO1164" s="145"/>
      <c r="UTP1164" s="145"/>
      <c r="UTQ1164" s="145"/>
      <c r="UTR1164" s="37"/>
      <c r="UTS1164" s="5"/>
      <c r="UTT1164" s="144"/>
      <c r="UTU1164" s="93"/>
      <c r="UTV1164" s="145"/>
      <c r="UTW1164" s="145"/>
      <c r="UTX1164" s="145"/>
      <c r="UTY1164" s="145"/>
      <c r="UTZ1164" s="145"/>
      <c r="UUA1164" s="37"/>
      <c r="UUB1164" s="5"/>
      <c r="UUC1164" s="144"/>
      <c r="UUD1164" s="93"/>
      <c r="UUE1164" s="145"/>
      <c r="UUF1164" s="145"/>
      <c r="UUG1164" s="145"/>
      <c r="UUH1164" s="145"/>
      <c r="UUI1164" s="145"/>
      <c r="UUJ1164" s="37"/>
      <c r="UUK1164" s="5"/>
      <c r="UUL1164" s="144"/>
      <c r="UUM1164" s="93"/>
      <c r="UUN1164" s="145"/>
      <c r="UUO1164" s="145"/>
      <c r="UUP1164" s="145"/>
      <c r="UUQ1164" s="145"/>
      <c r="UUR1164" s="145"/>
      <c r="UUS1164" s="37"/>
      <c r="UUT1164" s="5"/>
      <c r="UUU1164" s="144"/>
      <c r="UUV1164" s="93"/>
      <c r="UUW1164" s="145"/>
      <c r="UUX1164" s="145"/>
      <c r="UUY1164" s="145"/>
      <c r="UUZ1164" s="145"/>
      <c r="UVA1164" s="145"/>
      <c r="UVB1164" s="37"/>
      <c r="UVC1164" s="5"/>
      <c r="UVD1164" s="144"/>
      <c r="UVE1164" s="93"/>
      <c r="UVF1164" s="145"/>
      <c r="UVG1164" s="145"/>
      <c r="UVH1164" s="145"/>
      <c r="UVI1164" s="145"/>
      <c r="UVJ1164" s="145"/>
      <c r="UVK1164" s="37"/>
      <c r="UVL1164" s="5"/>
      <c r="UVM1164" s="144"/>
      <c r="UVN1164" s="93"/>
      <c r="UVO1164" s="145"/>
      <c r="UVP1164" s="145"/>
      <c r="UVQ1164" s="145"/>
      <c r="UVR1164" s="145"/>
      <c r="UVS1164" s="145"/>
      <c r="UVT1164" s="37"/>
      <c r="UVU1164" s="5"/>
      <c r="UVV1164" s="144"/>
      <c r="UVW1164" s="93"/>
      <c r="UVX1164" s="145"/>
      <c r="UVY1164" s="145"/>
      <c r="UVZ1164" s="145"/>
      <c r="UWA1164" s="145"/>
      <c r="UWB1164" s="145"/>
      <c r="UWC1164" s="37"/>
      <c r="UWD1164" s="5"/>
      <c r="UWE1164" s="144"/>
      <c r="UWF1164" s="93"/>
      <c r="UWG1164" s="145"/>
      <c r="UWH1164" s="145"/>
      <c r="UWI1164" s="145"/>
      <c r="UWJ1164" s="145"/>
      <c r="UWK1164" s="145"/>
      <c r="UWL1164" s="37"/>
      <c r="UWM1164" s="5"/>
      <c r="UWN1164" s="144"/>
      <c r="UWO1164" s="93"/>
      <c r="UWP1164" s="145"/>
      <c r="UWQ1164" s="145"/>
      <c r="UWR1164" s="145"/>
      <c r="UWS1164" s="145"/>
      <c r="UWT1164" s="145"/>
      <c r="UWU1164" s="37"/>
      <c r="UWV1164" s="5"/>
      <c r="UWW1164" s="144"/>
      <c r="UWX1164" s="93"/>
      <c r="UWY1164" s="145"/>
      <c r="UWZ1164" s="145"/>
      <c r="UXA1164" s="145"/>
      <c r="UXB1164" s="145"/>
      <c r="UXC1164" s="145"/>
      <c r="UXD1164" s="37"/>
      <c r="UXE1164" s="5"/>
      <c r="UXF1164" s="144"/>
      <c r="UXG1164" s="93"/>
      <c r="UXH1164" s="145"/>
      <c r="UXI1164" s="145"/>
      <c r="UXJ1164" s="145"/>
      <c r="UXK1164" s="145"/>
      <c r="UXL1164" s="145"/>
      <c r="UXM1164" s="37"/>
      <c r="UXN1164" s="5"/>
      <c r="UXO1164" s="144"/>
      <c r="UXP1164" s="93"/>
      <c r="UXQ1164" s="145"/>
      <c r="UXR1164" s="145"/>
      <c r="UXS1164" s="145"/>
      <c r="UXT1164" s="145"/>
      <c r="UXU1164" s="145"/>
      <c r="UXV1164" s="37"/>
      <c r="UXW1164" s="5"/>
      <c r="UXX1164" s="144"/>
      <c r="UXY1164" s="93"/>
      <c r="UXZ1164" s="145"/>
      <c r="UYA1164" s="145"/>
      <c r="UYB1164" s="145"/>
      <c r="UYC1164" s="145"/>
      <c r="UYD1164" s="145"/>
      <c r="UYE1164" s="37"/>
      <c r="UYF1164" s="5"/>
      <c r="UYG1164" s="144"/>
      <c r="UYH1164" s="93"/>
      <c r="UYI1164" s="145"/>
      <c r="UYJ1164" s="145"/>
      <c r="UYK1164" s="145"/>
      <c r="UYL1164" s="145"/>
      <c r="UYM1164" s="145"/>
      <c r="UYN1164" s="37"/>
      <c r="UYO1164" s="5"/>
      <c r="UYP1164" s="144"/>
      <c r="UYQ1164" s="93"/>
      <c r="UYR1164" s="145"/>
      <c r="UYS1164" s="145"/>
      <c r="UYT1164" s="145"/>
      <c r="UYU1164" s="145"/>
      <c r="UYV1164" s="145"/>
      <c r="UYW1164" s="37"/>
      <c r="UYX1164" s="5"/>
      <c r="UYY1164" s="144"/>
      <c r="UYZ1164" s="93"/>
      <c r="UZA1164" s="145"/>
      <c r="UZB1164" s="145"/>
      <c r="UZC1164" s="145"/>
      <c r="UZD1164" s="145"/>
      <c r="UZE1164" s="145"/>
      <c r="UZF1164" s="37"/>
      <c r="UZG1164" s="5"/>
      <c r="UZH1164" s="144"/>
      <c r="UZI1164" s="93"/>
      <c r="UZJ1164" s="145"/>
      <c r="UZK1164" s="145"/>
      <c r="UZL1164" s="145"/>
      <c r="UZM1164" s="145"/>
      <c r="UZN1164" s="145"/>
      <c r="UZO1164" s="37"/>
      <c r="UZP1164" s="5"/>
      <c r="UZQ1164" s="144"/>
      <c r="UZR1164" s="93"/>
      <c r="UZS1164" s="145"/>
      <c r="UZT1164" s="145"/>
      <c r="UZU1164" s="145"/>
      <c r="UZV1164" s="145"/>
      <c r="UZW1164" s="145"/>
      <c r="UZX1164" s="37"/>
      <c r="UZY1164" s="5"/>
      <c r="UZZ1164" s="144"/>
      <c r="VAA1164" s="93"/>
      <c r="VAB1164" s="145"/>
      <c r="VAC1164" s="145"/>
      <c r="VAD1164" s="145"/>
      <c r="VAE1164" s="145"/>
      <c r="VAF1164" s="145"/>
      <c r="VAG1164" s="37"/>
      <c r="VAH1164" s="5"/>
      <c r="VAI1164" s="144"/>
      <c r="VAJ1164" s="93"/>
      <c r="VAK1164" s="145"/>
      <c r="VAL1164" s="145"/>
      <c r="VAM1164" s="145"/>
      <c r="VAN1164" s="145"/>
      <c r="VAO1164" s="145"/>
      <c r="VAP1164" s="37"/>
      <c r="VAQ1164" s="5"/>
      <c r="VAR1164" s="144"/>
      <c r="VAS1164" s="93"/>
      <c r="VAT1164" s="145"/>
      <c r="VAU1164" s="145"/>
      <c r="VAV1164" s="145"/>
      <c r="VAW1164" s="145"/>
      <c r="VAX1164" s="145"/>
      <c r="VAY1164" s="37"/>
      <c r="VAZ1164" s="5"/>
      <c r="VBA1164" s="144"/>
      <c r="VBB1164" s="93"/>
      <c r="VBC1164" s="145"/>
      <c r="VBD1164" s="145"/>
      <c r="VBE1164" s="145"/>
      <c r="VBF1164" s="145"/>
      <c r="VBG1164" s="145"/>
      <c r="VBH1164" s="37"/>
      <c r="VBI1164" s="5"/>
      <c r="VBJ1164" s="144"/>
      <c r="VBK1164" s="93"/>
      <c r="VBL1164" s="145"/>
      <c r="VBM1164" s="145"/>
      <c r="VBN1164" s="145"/>
      <c r="VBO1164" s="145"/>
      <c r="VBP1164" s="145"/>
      <c r="VBQ1164" s="37"/>
      <c r="VBR1164" s="5"/>
      <c r="VBS1164" s="144"/>
      <c r="VBT1164" s="93"/>
      <c r="VBU1164" s="145"/>
      <c r="VBV1164" s="145"/>
      <c r="VBW1164" s="145"/>
      <c r="VBX1164" s="145"/>
      <c r="VBY1164" s="145"/>
      <c r="VBZ1164" s="37"/>
      <c r="VCA1164" s="5"/>
      <c r="VCB1164" s="144"/>
      <c r="VCC1164" s="93"/>
      <c r="VCD1164" s="145"/>
      <c r="VCE1164" s="145"/>
      <c r="VCF1164" s="145"/>
      <c r="VCG1164" s="145"/>
      <c r="VCH1164" s="145"/>
      <c r="VCI1164" s="37"/>
      <c r="VCJ1164" s="5"/>
      <c r="VCK1164" s="144"/>
      <c r="VCL1164" s="93"/>
      <c r="VCM1164" s="145"/>
      <c r="VCN1164" s="145"/>
      <c r="VCO1164" s="145"/>
      <c r="VCP1164" s="145"/>
      <c r="VCQ1164" s="145"/>
      <c r="VCR1164" s="37"/>
      <c r="VCS1164" s="5"/>
      <c r="VCT1164" s="144"/>
      <c r="VCU1164" s="93"/>
      <c r="VCV1164" s="145"/>
      <c r="VCW1164" s="145"/>
      <c r="VCX1164" s="145"/>
      <c r="VCY1164" s="145"/>
      <c r="VCZ1164" s="145"/>
      <c r="VDA1164" s="37"/>
      <c r="VDB1164" s="5"/>
      <c r="VDC1164" s="144"/>
      <c r="VDD1164" s="93"/>
      <c r="VDE1164" s="145"/>
      <c r="VDF1164" s="145"/>
      <c r="VDG1164" s="145"/>
      <c r="VDH1164" s="145"/>
      <c r="VDI1164" s="145"/>
      <c r="VDJ1164" s="37"/>
      <c r="VDK1164" s="5"/>
      <c r="VDL1164" s="144"/>
      <c r="VDM1164" s="93"/>
      <c r="VDN1164" s="145"/>
      <c r="VDO1164" s="145"/>
      <c r="VDP1164" s="145"/>
      <c r="VDQ1164" s="145"/>
      <c r="VDR1164" s="145"/>
      <c r="VDS1164" s="37"/>
      <c r="VDT1164" s="5"/>
      <c r="VDU1164" s="144"/>
      <c r="VDV1164" s="93"/>
      <c r="VDW1164" s="145"/>
      <c r="VDX1164" s="145"/>
      <c r="VDY1164" s="145"/>
      <c r="VDZ1164" s="145"/>
      <c r="VEA1164" s="145"/>
      <c r="VEB1164" s="37"/>
      <c r="VEC1164" s="5"/>
      <c r="VED1164" s="144"/>
      <c r="VEE1164" s="93"/>
      <c r="VEF1164" s="145"/>
      <c r="VEG1164" s="145"/>
      <c r="VEH1164" s="145"/>
      <c r="VEI1164" s="145"/>
      <c r="VEJ1164" s="145"/>
      <c r="VEK1164" s="37"/>
      <c r="VEL1164" s="5"/>
      <c r="VEM1164" s="144"/>
      <c r="VEN1164" s="93"/>
      <c r="VEO1164" s="145"/>
      <c r="VEP1164" s="145"/>
      <c r="VEQ1164" s="145"/>
      <c r="VER1164" s="145"/>
      <c r="VES1164" s="145"/>
      <c r="VET1164" s="37"/>
      <c r="VEU1164" s="5"/>
      <c r="VEV1164" s="144"/>
      <c r="VEW1164" s="93"/>
      <c r="VEX1164" s="145"/>
      <c r="VEY1164" s="145"/>
      <c r="VEZ1164" s="145"/>
      <c r="VFA1164" s="145"/>
      <c r="VFB1164" s="145"/>
      <c r="VFC1164" s="37"/>
      <c r="VFD1164" s="5"/>
      <c r="VFE1164" s="144"/>
      <c r="VFF1164" s="93"/>
      <c r="VFG1164" s="145"/>
      <c r="VFH1164" s="145"/>
      <c r="VFI1164" s="145"/>
      <c r="VFJ1164" s="145"/>
      <c r="VFK1164" s="145"/>
      <c r="VFL1164" s="37"/>
      <c r="VFM1164" s="5"/>
      <c r="VFN1164" s="144"/>
      <c r="VFO1164" s="93"/>
      <c r="VFP1164" s="145"/>
      <c r="VFQ1164" s="145"/>
      <c r="VFR1164" s="145"/>
      <c r="VFS1164" s="145"/>
      <c r="VFT1164" s="145"/>
      <c r="VFU1164" s="37"/>
      <c r="VFV1164" s="5"/>
      <c r="VFW1164" s="144"/>
      <c r="VFX1164" s="93"/>
      <c r="VFY1164" s="145"/>
      <c r="VFZ1164" s="145"/>
      <c r="VGA1164" s="145"/>
      <c r="VGB1164" s="145"/>
      <c r="VGC1164" s="145"/>
      <c r="VGD1164" s="37"/>
      <c r="VGE1164" s="5"/>
      <c r="VGF1164" s="144"/>
      <c r="VGG1164" s="93"/>
      <c r="VGH1164" s="145"/>
      <c r="VGI1164" s="145"/>
      <c r="VGJ1164" s="145"/>
      <c r="VGK1164" s="145"/>
      <c r="VGL1164" s="145"/>
      <c r="VGM1164" s="37"/>
      <c r="VGN1164" s="5"/>
      <c r="VGO1164" s="144"/>
      <c r="VGP1164" s="93"/>
      <c r="VGQ1164" s="145"/>
      <c r="VGR1164" s="145"/>
      <c r="VGS1164" s="145"/>
      <c r="VGT1164" s="145"/>
      <c r="VGU1164" s="145"/>
      <c r="VGV1164" s="37"/>
      <c r="VGW1164" s="5"/>
      <c r="VGX1164" s="144"/>
      <c r="VGY1164" s="93"/>
      <c r="VGZ1164" s="145"/>
      <c r="VHA1164" s="145"/>
      <c r="VHB1164" s="145"/>
      <c r="VHC1164" s="145"/>
      <c r="VHD1164" s="145"/>
      <c r="VHE1164" s="37"/>
      <c r="VHF1164" s="5"/>
      <c r="VHG1164" s="144"/>
      <c r="VHH1164" s="93"/>
      <c r="VHI1164" s="145"/>
      <c r="VHJ1164" s="145"/>
      <c r="VHK1164" s="145"/>
      <c r="VHL1164" s="145"/>
      <c r="VHM1164" s="145"/>
      <c r="VHN1164" s="37"/>
      <c r="VHO1164" s="5"/>
      <c r="VHP1164" s="144"/>
      <c r="VHQ1164" s="93"/>
      <c r="VHR1164" s="145"/>
      <c r="VHS1164" s="145"/>
      <c r="VHT1164" s="145"/>
      <c r="VHU1164" s="145"/>
      <c r="VHV1164" s="145"/>
      <c r="VHW1164" s="37"/>
      <c r="VHX1164" s="5"/>
      <c r="VHY1164" s="144"/>
      <c r="VHZ1164" s="93"/>
      <c r="VIA1164" s="145"/>
      <c r="VIB1164" s="145"/>
      <c r="VIC1164" s="145"/>
      <c r="VID1164" s="145"/>
      <c r="VIE1164" s="145"/>
      <c r="VIF1164" s="37"/>
      <c r="VIG1164" s="5"/>
      <c r="VIH1164" s="144"/>
      <c r="VII1164" s="93"/>
      <c r="VIJ1164" s="145"/>
      <c r="VIK1164" s="145"/>
      <c r="VIL1164" s="145"/>
      <c r="VIM1164" s="145"/>
      <c r="VIN1164" s="145"/>
      <c r="VIO1164" s="37"/>
      <c r="VIP1164" s="5"/>
      <c r="VIQ1164" s="144"/>
      <c r="VIR1164" s="93"/>
      <c r="VIS1164" s="145"/>
      <c r="VIT1164" s="145"/>
      <c r="VIU1164" s="145"/>
      <c r="VIV1164" s="145"/>
      <c r="VIW1164" s="145"/>
      <c r="VIX1164" s="37"/>
      <c r="VIY1164" s="5"/>
      <c r="VIZ1164" s="144"/>
      <c r="VJA1164" s="93"/>
      <c r="VJB1164" s="145"/>
      <c r="VJC1164" s="145"/>
      <c r="VJD1164" s="145"/>
      <c r="VJE1164" s="145"/>
      <c r="VJF1164" s="145"/>
      <c r="VJG1164" s="37"/>
      <c r="VJH1164" s="5"/>
      <c r="VJI1164" s="144"/>
      <c r="VJJ1164" s="93"/>
      <c r="VJK1164" s="145"/>
      <c r="VJL1164" s="145"/>
      <c r="VJM1164" s="145"/>
      <c r="VJN1164" s="145"/>
      <c r="VJO1164" s="145"/>
      <c r="VJP1164" s="37"/>
      <c r="VJQ1164" s="5"/>
      <c r="VJR1164" s="144"/>
      <c r="VJS1164" s="93"/>
      <c r="VJT1164" s="145"/>
      <c r="VJU1164" s="145"/>
      <c r="VJV1164" s="145"/>
      <c r="VJW1164" s="145"/>
      <c r="VJX1164" s="145"/>
      <c r="VJY1164" s="37"/>
      <c r="VJZ1164" s="5"/>
      <c r="VKA1164" s="144"/>
      <c r="VKB1164" s="93"/>
      <c r="VKC1164" s="145"/>
      <c r="VKD1164" s="145"/>
      <c r="VKE1164" s="145"/>
      <c r="VKF1164" s="145"/>
      <c r="VKG1164" s="145"/>
      <c r="VKH1164" s="37"/>
      <c r="VKI1164" s="5"/>
      <c r="VKJ1164" s="144"/>
      <c r="VKK1164" s="93"/>
      <c r="VKL1164" s="145"/>
      <c r="VKM1164" s="145"/>
      <c r="VKN1164" s="145"/>
      <c r="VKO1164" s="145"/>
      <c r="VKP1164" s="145"/>
      <c r="VKQ1164" s="37"/>
      <c r="VKR1164" s="5"/>
      <c r="VKS1164" s="144"/>
      <c r="VKT1164" s="93"/>
      <c r="VKU1164" s="145"/>
      <c r="VKV1164" s="145"/>
      <c r="VKW1164" s="145"/>
      <c r="VKX1164" s="145"/>
      <c r="VKY1164" s="145"/>
      <c r="VKZ1164" s="37"/>
      <c r="VLA1164" s="5"/>
      <c r="VLB1164" s="144"/>
      <c r="VLC1164" s="93"/>
      <c r="VLD1164" s="145"/>
      <c r="VLE1164" s="145"/>
      <c r="VLF1164" s="145"/>
      <c r="VLG1164" s="145"/>
      <c r="VLH1164" s="145"/>
      <c r="VLI1164" s="37"/>
      <c r="VLJ1164" s="5"/>
      <c r="VLK1164" s="144"/>
      <c r="VLL1164" s="93"/>
      <c r="VLM1164" s="145"/>
      <c r="VLN1164" s="145"/>
      <c r="VLO1164" s="145"/>
      <c r="VLP1164" s="145"/>
      <c r="VLQ1164" s="145"/>
      <c r="VLR1164" s="37"/>
      <c r="VLS1164" s="5"/>
      <c r="VLT1164" s="144"/>
      <c r="VLU1164" s="93"/>
      <c r="VLV1164" s="145"/>
      <c r="VLW1164" s="145"/>
      <c r="VLX1164" s="145"/>
      <c r="VLY1164" s="145"/>
      <c r="VLZ1164" s="145"/>
      <c r="VMA1164" s="37"/>
      <c r="VMB1164" s="5"/>
      <c r="VMC1164" s="144"/>
      <c r="VMD1164" s="93"/>
      <c r="VME1164" s="145"/>
      <c r="VMF1164" s="145"/>
      <c r="VMG1164" s="145"/>
      <c r="VMH1164" s="145"/>
      <c r="VMI1164" s="145"/>
      <c r="VMJ1164" s="37"/>
      <c r="VMK1164" s="5"/>
      <c r="VML1164" s="144"/>
      <c r="VMM1164" s="93"/>
      <c r="VMN1164" s="145"/>
      <c r="VMO1164" s="145"/>
      <c r="VMP1164" s="145"/>
      <c r="VMQ1164" s="145"/>
      <c r="VMR1164" s="145"/>
      <c r="VMS1164" s="37"/>
      <c r="VMT1164" s="5"/>
      <c r="VMU1164" s="144"/>
      <c r="VMV1164" s="93"/>
      <c r="VMW1164" s="145"/>
      <c r="VMX1164" s="145"/>
      <c r="VMY1164" s="145"/>
      <c r="VMZ1164" s="145"/>
      <c r="VNA1164" s="145"/>
      <c r="VNB1164" s="37"/>
      <c r="VNC1164" s="5"/>
      <c r="VND1164" s="144"/>
      <c r="VNE1164" s="93"/>
      <c r="VNF1164" s="145"/>
      <c r="VNG1164" s="145"/>
      <c r="VNH1164" s="145"/>
      <c r="VNI1164" s="145"/>
      <c r="VNJ1164" s="145"/>
      <c r="VNK1164" s="37"/>
      <c r="VNL1164" s="5"/>
      <c r="VNM1164" s="144"/>
      <c r="VNN1164" s="93"/>
      <c r="VNO1164" s="145"/>
      <c r="VNP1164" s="145"/>
      <c r="VNQ1164" s="145"/>
      <c r="VNR1164" s="145"/>
      <c r="VNS1164" s="145"/>
      <c r="VNT1164" s="37"/>
      <c r="VNU1164" s="5"/>
      <c r="VNV1164" s="144"/>
      <c r="VNW1164" s="93"/>
      <c r="VNX1164" s="145"/>
      <c r="VNY1164" s="145"/>
      <c r="VNZ1164" s="145"/>
      <c r="VOA1164" s="145"/>
      <c r="VOB1164" s="145"/>
      <c r="VOC1164" s="37"/>
      <c r="VOD1164" s="5"/>
      <c r="VOE1164" s="144"/>
      <c r="VOF1164" s="93"/>
      <c r="VOG1164" s="145"/>
      <c r="VOH1164" s="145"/>
      <c r="VOI1164" s="145"/>
      <c r="VOJ1164" s="145"/>
      <c r="VOK1164" s="145"/>
      <c r="VOL1164" s="37"/>
      <c r="VOM1164" s="5"/>
      <c r="VON1164" s="144"/>
      <c r="VOO1164" s="93"/>
      <c r="VOP1164" s="145"/>
      <c r="VOQ1164" s="145"/>
      <c r="VOR1164" s="145"/>
      <c r="VOS1164" s="145"/>
      <c r="VOT1164" s="145"/>
      <c r="VOU1164" s="37"/>
      <c r="VOV1164" s="5"/>
      <c r="VOW1164" s="144"/>
      <c r="VOX1164" s="93"/>
      <c r="VOY1164" s="145"/>
      <c r="VOZ1164" s="145"/>
      <c r="VPA1164" s="145"/>
      <c r="VPB1164" s="145"/>
      <c r="VPC1164" s="145"/>
      <c r="VPD1164" s="37"/>
      <c r="VPE1164" s="5"/>
      <c r="VPF1164" s="144"/>
      <c r="VPG1164" s="93"/>
      <c r="VPH1164" s="145"/>
      <c r="VPI1164" s="145"/>
      <c r="VPJ1164" s="145"/>
      <c r="VPK1164" s="145"/>
      <c r="VPL1164" s="145"/>
      <c r="VPM1164" s="37"/>
      <c r="VPN1164" s="5"/>
      <c r="VPO1164" s="144"/>
      <c r="VPP1164" s="93"/>
      <c r="VPQ1164" s="145"/>
      <c r="VPR1164" s="145"/>
      <c r="VPS1164" s="145"/>
      <c r="VPT1164" s="145"/>
      <c r="VPU1164" s="145"/>
      <c r="VPV1164" s="37"/>
      <c r="VPW1164" s="5"/>
      <c r="VPX1164" s="144"/>
      <c r="VPY1164" s="93"/>
      <c r="VPZ1164" s="145"/>
      <c r="VQA1164" s="145"/>
      <c r="VQB1164" s="145"/>
      <c r="VQC1164" s="145"/>
      <c r="VQD1164" s="145"/>
      <c r="VQE1164" s="37"/>
      <c r="VQF1164" s="5"/>
      <c r="VQG1164" s="144"/>
      <c r="VQH1164" s="93"/>
      <c r="VQI1164" s="145"/>
      <c r="VQJ1164" s="145"/>
      <c r="VQK1164" s="145"/>
      <c r="VQL1164" s="145"/>
      <c r="VQM1164" s="145"/>
      <c r="VQN1164" s="37"/>
      <c r="VQO1164" s="5"/>
      <c r="VQP1164" s="144"/>
      <c r="VQQ1164" s="93"/>
      <c r="VQR1164" s="145"/>
      <c r="VQS1164" s="145"/>
      <c r="VQT1164" s="145"/>
      <c r="VQU1164" s="145"/>
      <c r="VQV1164" s="145"/>
      <c r="VQW1164" s="37"/>
      <c r="VQX1164" s="5"/>
      <c r="VQY1164" s="144"/>
      <c r="VQZ1164" s="93"/>
      <c r="VRA1164" s="145"/>
      <c r="VRB1164" s="145"/>
      <c r="VRC1164" s="145"/>
      <c r="VRD1164" s="145"/>
      <c r="VRE1164" s="145"/>
      <c r="VRF1164" s="37"/>
      <c r="VRG1164" s="5"/>
      <c r="VRH1164" s="144"/>
      <c r="VRI1164" s="93"/>
      <c r="VRJ1164" s="145"/>
      <c r="VRK1164" s="145"/>
      <c r="VRL1164" s="145"/>
      <c r="VRM1164" s="145"/>
      <c r="VRN1164" s="145"/>
      <c r="VRO1164" s="37"/>
      <c r="VRP1164" s="5"/>
      <c r="VRQ1164" s="144"/>
      <c r="VRR1164" s="93"/>
      <c r="VRS1164" s="145"/>
      <c r="VRT1164" s="145"/>
      <c r="VRU1164" s="145"/>
      <c r="VRV1164" s="145"/>
      <c r="VRW1164" s="145"/>
      <c r="VRX1164" s="37"/>
      <c r="VRY1164" s="5"/>
      <c r="VRZ1164" s="144"/>
      <c r="VSA1164" s="93"/>
      <c r="VSB1164" s="145"/>
      <c r="VSC1164" s="145"/>
      <c r="VSD1164" s="145"/>
      <c r="VSE1164" s="145"/>
      <c r="VSF1164" s="145"/>
      <c r="VSG1164" s="37"/>
      <c r="VSH1164" s="5"/>
      <c r="VSI1164" s="144"/>
      <c r="VSJ1164" s="93"/>
      <c r="VSK1164" s="145"/>
      <c r="VSL1164" s="145"/>
      <c r="VSM1164" s="145"/>
      <c r="VSN1164" s="145"/>
      <c r="VSO1164" s="145"/>
      <c r="VSP1164" s="37"/>
      <c r="VSQ1164" s="5"/>
      <c r="VSR1164" s="144"/>
      <c r="VSS1164" s="93"/>
      <c r="VST1164" s="145"/>
      <c r="VSU1164" s="145"/>
      <c r="VSV1164" s="145"/>
      <c r="VSW1164" s="145"/>
      <c r="VSX1164" s="145"/>
      <c r="VSY1164" s="37"/>
      <c r="VSZ1164" s="5"/>
      <c r="VTA1164" s="144"/>
      <c r="VTB1164" s="93"/>
      <c r="VTC1164" s="145"/>
      <c r="VTD1164" s="145"/>
      <c r="VTE1164" s="145"/>
      <c r="VTF1164" s="145"/>
      <c r="VTG1164" s="145"/>
      <c r="VTH1164" s="37"/>
      <c r="VTI1164" s="5"/>
      <c r="VTJ1164" s="144"/>
      <c r="VTK1164" s="93"/>
      <c r="VTL1164" s="145"/>
      <c r="VTM1164" s="145"/>
      <c r="VTN1164" s="145"/>
      <c r="VTO1164" s="145"/>
      <c r="VTP1164" s="145"/>
      <c r="VTQ1164" s="37"/>
      <c r="VTR1164" s="5"/>
      <c r="VTS1164" s="144"/>
      <c r="VTT1164" s="93"/>
      <c r="VTU1164" s="145"/>
      <c r="VTV1164" s="145"/>
      <c r="VTW1164" s="145"/>
      <c r="VTX1164" s="145"/>
      <c r="VTY1164" s="145"/>
      <c r="VTZ1164" s="37"/>
      <c r="VUA1164" s="5"/>
      <c r="VUB1164" s="144"/>
      <c r="VUC1164" s="93"/>
      <c r="VUD1164" s="145"/>
      <c r="VUE1164" s="145"/>
      <c r="VUF1164" s="145"/>
      <c r="VUG1164" s="145"/>
      <c r="VUH1164" s="145"/>
      <c r="VUI1164" s="37"/>
      <c r="VUJ1164" s="5"/>
      <c r="VUK1164" s="144"/>
      <c r="VUL1164" s="93"/>
      <c r="VUM1164" s="145"/>
      <c r="VUN1164" s="145"/>
      <c r="VUO1164" s="145"/>
      <c r="VUP1164" s="145"/>
      <c r="VUQ1164" s="145"/>
      <c r="VUR1164" s="37"/>
      <c r="VUS1164" s="5"/>
      <c r="VUT1164" s="144"/>
      <c r="VUU1164" s="93"/>
      <c r="VUV1164" s="145"/>
      <c r="VUW1164" s="145"/>
      <c r="VUX1164" s="145"/>
      <c r="VUY1164" s="145"/>
      <c r="VUZ1164" s="145"/>
      <c r="VVA1164" s="37"/>
      <c r="VVB1164" s="5"/>
      <c r="VVC1164" s="144"/>
      <c r="VVD1164" s="93"/>
      <c r="VVE1164" s="145"/>
      <c r="VVF1164" s="145"/>
      <c r="VVG1164" s="145"/>
      <c r="VVH1164" s="145"/>
      <c r="VVI1164" s="145"/>
      <c r="VVJ1164" s="37"/>
      <c r="VVK1164" s="5"/>
      <c r="VVL1164" s="144"/>
      <c r="VVM1164" s="93"/>
      <c r="VVN1164" s="145"/>
      <c r="VVO1164" s="145"/>
      <c r="VVP1164" s="145"/>
      <c r="VVQ1164" s="145"/>
      <c r="VVR1164" s="145"/>
      <c r="VVS1164" s="37"/>
      <c r="VVT1164" s="5"/>
      <c r="VVU1164" s="144"/>
      <c r="VVV1164" s="93"/>
      <c r="VVW1164" s="145"/>
      <c r="VVX1164" s="145"/>
      <c r="VVY1164" s="145"/>
      <c r="VVZ1164" s="145"/>
      <c r="VWA1164" s="145"/>
      <c r="VWB1164" s="37"/>
      <c r="VWC1164" s="5"/>
      <c r="VWD1164" s="144"/>
      <c r="VWE1164" s="93"/>
      <c r="VWF1164" s="145"/>
      <c r="VWG1164" s="145"/>
      <c r="VWH1164" s="145"/>
      <c r="VWI1164" s="145"/>
      <c r="VWJ1164" s="145"/>
      <c r="VWK1164" s="37"/>
      <c r="VWL1164" s="5"/>
      <c r="VWM1164" s="144"/>
      <c r="VWN1164" s="93"/>
      <c r="VWO1164" s="145"/>
      <c r="VWP1164" s="145"/>
      <c r="VWQ1164" s="145"/>
      <c r="VWR1164" s="145"/>
      <c r="VWS1164" s="145"/>
      <c r="VWT1164" s="37"/>
      <c r="VWU1164" s="5"/>
      <c r="VWV1164" s="144"/>
      <c r="VWW1164" s="93"/>
      <c r="VWX1164" s="145"/>
      <c r="VWY1164" s="145"/>
      <c r="VWZ1164" s="145"/>
      <c r="VXA1164" s="145"/>
      <c r="VXB1164" s="145"/>
      <c r="VXC1164" s="37"/>
      <c r="VXD1164" s="5"/>
      <c r="VXE1164" s="144"/>
      <c r="VXF1164" s="93"/>
      <c r="VXG1164" s="145"/>
      <c r="VXH1164" s="145"/>
      <c r="VXI1164" s="145"/>
      <c r="VXJ1164" s="145"/>
      <c r="VXK1164" s="145"/>
      <c r="VXL1164" s="37"/>
      <c r="VXM1164" s="5"/>
      <c r="VXN1164" s="144"/>
      <c r="VXO1164" s="93"/>
      <c r="VXP1164" s="145"/>
      <c r="VXQ1164" s="145"/>
      <c r="VXR1164" s="145"/>
      <c r="VXS1164" s="145"/>
      <c r="VXT1164" s="145"/>
      <c r="VXU1164" s="37"/>
      <c r="VXV1164" s="5"/>
      <c r="VXW1164" s="144"/>
      <c r="VXX1164" s="93"/>
      <c r="VXY1164" s="145"/>
      <c r="VXZ1164" s="145"/>
      <c r="VYA1164" s="145"/>
      <c r="VYB1164" s="145"/>
      <c r="VYC1164" s="145"/>
      <c r="VYD1164" s="37"/>
      <c r="VYE1164" s="5"/>
      <c r="VYF1164" s="144"/>
      <c r="VYG1164" s="93"/>
      <c r="VYH1164" s="145"/>
      <c r="VYI1164" s="145"/>
      <c r="VYJ1164" s="145"/>
      <c r="VYK1164" s="145"/>
      <c r="VYL1164" s="145"/>
      <c r="VYM1164" s="37"/>
      <c r="VYN1164" s="5"/>
      <c r="VYO1164" s="144"/>
      <c r="VYP1164" s="93"/>
      <c r="VYQ1164" s="145"/>
      <c r="VYR1164" s="145"/>
      <c r="VYS1164" s="145"/>
      <c r="VYT1164" s="145"/>
      <c r="VYU1164" s="145"/>
      <c r="VYV1164" s="37"/>
      <c r="VYW1164" s="5"/>
      <c r="VYX1164" s="144"/>
      <c r="VYY1164" s="93"/>
      <c r="VYZ1164" s="145"/>
      <c r="VZA1164" s="145"/>
      <c r="VZB1164" s="145"/>
      <c r="VZC1164" s="145"/>
      <c r="VZD1164" s="145"/>
      <c r="VZE1164" s="37"/>
      <c r="VZF1164" s="5"/>
      <c r="VZG1164" s="144"/>
      <c r="VZH1164" s="93"/>
      <c r="VZI1164" s="145"/>
      <c r="VZJ1164" s="145"/>
      <c r="VZK1164" s="145"/>
      <c r="VZL1164" s="145"/>
      <c r="VZM1164" s="145"/>
      <c r="VZN1164" s="37"/>
      <c r="VZO1164" s="5"/>
      <c r="VZP1164" s="144"/>
      <c r="VZQ1164" s="93"/>
      <c r="VZR1164" s="145"/>
      <c r="VZS1164" s="145"/>
      <c r="VZT1164" s="145"/>
      <c r="VZU1164" s="145"/>
      <c r="VZV1164" s="145"/>
      <c r="VZW1164" s="37"/>
      <c r="VZX1164" s="5"/>
      <c r="VZY1164" s="144"/>
      <c r="VZZ1164" s="93"/>
      <c r="WAA1164" s="145"/>
      <c r="WAB1164" s="145"/>
      <c r="WAC1164" s="145"/>
      <c r="WAD1164" s="145"/>
      <c r="WAE1164" s="145"/>
      <c r="WAF1164" s="37"/>
      <c r="WAG1164" s="5"/>
      <c r="WAH1164" s="144"/>
      <c r="WAI1164" s="93"/>
      <c r="WAJ1164" s="145"/>
      <c r="WAK1164" s="145"/>
      <c r="WAL1164" s="145"/>
      <c r="WAM1164" s="145"/>
      <c r="WAN1164" s="145"/>
      <c r="WAO1164" s="37"/>
      <c r="WAP1164" s="5"/>
      <c r="WAQ1164" s="144"/>
      <c r="WAR1164" s="93"/>
      <c r="WAS1164" s="145"/>
      <c r="WAT1164" s="145"/>
      <c r="WAU1164" s="145"/>
      <c r="WAV1164" s="145"/>
      <c r="WAW1164" s="145"/>
      <c r="WAX1164" s="37"/>
      <c r="WAY1164" s="5"/>
      <c r="WAZ1164" s="144"/>
      <c r="WBA1164" s="93"/>
      <c r="WBB1164" s="145"/>
      <c r="WBC1164" s="145"/>
      <c r="WBD1164" s="145"/>
      <c r="WBE1164" s="145"/>
      <c r="WBF1164" s="145"/>
      <c r="WBG1164" s="37"/>
      <c r="WBH1164" s="5"/>
      <c r="WBI1164" s="144"/>
      <c r="WBJ1164" s="93"/>
      <c r="WBK1164" s="145"/>
      <c r="WBL1164" s="145"/>
      <c r="WBM1164" s="145"/>
      <c r="WBN1164" s="145"/>
      <c r="WBO1164" s="145"/>
      <c r="WBP1164" s="37"/>
      <c r="WBQ1164" s="5"/>
      <c r="WBR1164" s="144"/>
      <c r="WBS1164" s="93"/>
      <c r="WBT1164" s="145"/>
      <c r="WBU1164" s="145"/>
      <c r="WBV1164" s="145"/>
      <c r="WBW1164" s="145"/>
      <c r="WBX1164" s="145"/>
      <c r="WBY1164" s="37"/>
      <c r="WBZ1164" s="5"/>
      <c r="WCA1164" s="144"/>
      <c r="WCB1164" s="93"/>
      <c r="WCC1164" s="145"/>
      <c r="WCD1164" s="145"/>
      <c r="WCE1164" s="145"/>
      <c r="WCF1164" s="145"/>
      <c r="WCG1164" s="145"/>
      <c r="WCH1164" s="37"/>
      <c r="WCI1164" s="5"/>
      <c r="WCJ1164" s="144"/>
      <c r="WCK1164" s="93"/>
      <c r="WCL1164" s="145"/>
      <c r="WCM1164" s="145"/>
      <c r="WCN1164" s="145"/>
      <c r="WCO1164" s="145"/>
      <c r="WCP1164" s="145"/>
      <c r="WCQ1164" s="37"/>
      <c r="WCR1164" s="5"/>
      <c r="WCS1164" s="144"/>
      <c r="WCT1164" s="93"/>
      <c r="WCU1164" s="145"/>
      <c r="WCV1164" s="145"/>
      <c r="WCW1164" s="145"/>
      <c r="WCX1164" s="145"/>
      <c r="WCY1164" s="145"/>
      <c r="WCZ1164" s="37"/>
      <c r="WDA1164" s="5"/>
      <c r="WDB1164" s="144"/>
      <c r="WDC1164" s="93"/>
      <c r="WDD1164" s="145"/>
      <c r="WDE1164" s="145"/>
      <c r="WDF1164" s="145"/>
      <c r="WDG1164" s="145"/>
      <c r="WDH1164" s="145"/>
      <c r="WDI1164" s="37"/>
      <c r="WDJ1164" s="5"/>
      <c r="WDK1164" s="144"/>
      <c r="WDL1164" s="93"/>
      <c r="WDM1164" s="145"/>
      <c r="WDN1164" s="145"/>
      <c r="WDO1164" s="145"/>
      <c r="WDP1164" s="145"/>
      <c r="WDQ1164" s="145"/>
      <c r="WDR1164" s="37"/>
      <c r="WDS1164" s="5"/>
      <c r="WDT1164" s="144"/>
      <c r="WDU1164" s="93"/>
      <c r="WDV1164" s="145"/>
      <c r="WDW1164" s="145"/>
      <c r="WDX1164" s="145"/>
      <c r="WDY1164" s="145"/>
      <c r="WDZ1164" s="145"/>
      <c r="WEA1164" s="37"/>
      <c r="WEB1164" s="5"/>
      <c r="WEC1164" s="144"/>
      <c r="WED1164" s="93"/>
      <c r="WEE1164" s="145"/>
      <c r="WEF1164" s="145"/>
      <c r="WEG1164" s="145"/>
      <c r="WEH1164" s="145"/>
      <c r="WEI1164" s="145"/>
      <c r="WEJ1164" s="37"/>
      <c r="WEK1164" s="5"/>
      <c r="WEL1164" s="144"/>
      <c r="WEM1164" s="93"/>
      <c r="WEN1164" s="145"/>
      <c r="WEO1164" s="145"/>
      <c r="WEP1164" s="145"/>
      <c r="WEQ1164" s="145"/>
      <c r="WER1164" s="145"/>
      <c r="WES1164" s="37"/>
      <c r="WET1164" s="5"/>
      <c r="WEU1164" s="144"/>
      <c r="WEV1164" s="93"/>
      <c r="WEW1164" s="145"/>
      <c r="WEX1164" s="145"/>
      <c r="WEY1164" s="145"/>
      <c r="WEZ1164" s="145"/>
      <c r="WFA1164" s="145"/>
      <c r="WFB1164" s="37"/>
      <c r="WFC1164" s="5"/>
      <c r="WFD1164" s="144"/>
      <c r="WFE1164" s="93"/>
      <c r="WFF1164" s="145"/>
      <c r="WFG1164" s="145"/>
      <c r="WFH1164" s="145"/>
      <c r="WFI1164" s="145"/>
      <c r="WFJ1164" s="145"/>
      <c r="WFK1164" s="37"/>
      <c r="WFL1164" s="5"/>
      <c r="WFM1164" s="144"/>
      <c r="WFN1164" s="93"/>
      <c r="WFO1164" s="145"/>
      <c r="WFP1164" s="145"/>
      <c r="WFQ1164" s="145"/>
      <c r="WFR1164" s="145"/>
      <c r="WFS1164" s="145"/>
      <c r="WFT1164" s="37"/>
      <c r="WFU1164" s="5"/>
      <c r="WFV1164" s="144"/>
      <c r="WFW1164" s="93"/>
      <c r="WFX1164" s="145"/>
      <c r="WFY1164" s="145"/>
      <c r="WFZ1164" s="145"/>
      <c r="WGA1164" s="145"/>
      <c r="WGB1164" s="145"/>
      <c r="WGC1164" s="37"/>
      <c r="WGD1164" s="5"/>
      <c r="WGE1164" s="144"/>
      <c r="WGF1164" s="93"/>
      <c r="WGG1164" s="145"/>
      <c r="WGH1164" s="145"/>
      <c r="WGI1164" s="145"/>
      <c r="WGJ1164" s="145"/>
      <c r="WGK1164" s="145"/>
      <c r="WGL1164" s="37"/>
      <c r="WGM1164" s="5"/>
      <c r="WGN1164" s="144"/>
      <c r="WGO1164" s="93"/>
      <c r="WGP1164" s="145"/>
      <c r="WGQ1164" s="145"/>
      <c r="WGR1164" s="145"/>
      <c r="WGS1164" s="145"/>
      <c r="WGT1164" s="145"/>
      <c r="WGU1164" s="37"/>
      <c r="WGV1164" s="5"/>
      <c r="WGW1164" s="144"/>
      <c r="WGX1164" s="93"/>
      <c r="WGY1164" s="145"/>
      <c r="WGZ1164" s="145"/>
      <c r="WHA1164" s="145"/>
      <c r="WHB1164" s="145"/>
      <c r="WHC1164" s="145"/>
      <c r="WHD1164" s="37"/>
      <c r="WHE1164" s="5"/>
      <c r="WHF1164" s="144"/>
      <c r="WHG1164" s="93"/>
      <c r="WHH1164" s="145"/>
      <c r="WHI1164" s="145"/>
      <c r="WHJ1164" s="145"/>
      <c r="WHK1164" s="145"/>
      <c r="WHL1164" s="145"/>
      <c r="WHM1164" s="37"/>
      <c r="WHN1164" s="5"/>
      <c r="WHO1164" s="144"/>
      <c r="WHP1164" s="93"/>
      <c r="WHQ1164" s="145"/>
      <c r="WHR1164" s="145"/>
      <c r="WHS1164" s="145"/>
      <c r="WHT1164" s="145"/>
      <c r="WHU1164" s="145"/>
      <c r="WHV1164" s="37"/>
      <c r="WHW1164" s="5"/>
      <c r="WHX1164" s="144"/>
      <c r="WHY1164" s="93"/>
      <c r="WHZ1164" s="145"/>
      <c r="WIA1164" s="145"/>
      <c r="WIB1164" s="145"/>
      <c r="WIC1164" s="145"/>
      <c r="WID1164" s="145"/>
      <c r="WIE1164" s="37"/>
      <c r="WIF1164" s="5"/>
      <c r="WIG1164" s="144"/>
      <c r="WIH1164" s="93"/>
      <c r="WII1164" s="145"/>
      <c r="WIJ1164" s="145"/>
      <c r="WIK1164" s="145"/>
      <c r="WIL1164" s="145"/>
      <c r="WIM1164" s="145"/>
      <c r="WIN1164" s="37"/>
      <c r="WIO1164" s="5"/>
      <c r="WIP1164" s="144"/>
      <c r="WIQ1164" s="93"/>
      <c r="WIR1164" s="145"/>
      <c r="WIS1164" s="145"/>
      <c r="WIT1164" s="145"/>
      <c r="WIU1164" s="145"/>
      <c r="WIV1164" s="145"/>
      <c r="WIW1164" s="37"/>
      <c r="WIX1164" s="5"/>
      <c r="WIY1164" s="144"/>
      <c r="WIZ1164" s="93"/>
      <c r="WJA1164" s="145"/>
      <c r="WJB1164" s="145"/>
      <c r="WJC1164" s="145"/>
      <c r="WJD1164" s="145"/>
      <c r="WJE1164" s="145"/>
      <c r="WJF1164" s="37"/>
      <c r="WJG1164" s="5"/>
      <c r="WJH1164" s="144"/>
      <c r="WJI1164" s="93"/>
      <c r="WJJ1164" s="145"/>
      <c r="WJK1164" s="145"/>
      <c r="WJL1164" s="145"/>
      <c r="WJM1164" s="145"/>
      <c r="WJN1164" s="145"/>
      <c r="WJO1164" s="37"/>
      <c r="WJP1164" s="5"/>
      <c r="WJQ1164" s="144"/>
      <c r="WJR1164" s="93"/>
      <c r="WJS1164" s="145"/>
      <c r="WJT1164" s="145"/>
      <c r="WJU1164" s="145"/>
      <c r="WJV1164" s="145"/>
      <c r="WJW1164" s="145"/>
      <c r="WJX1164" s="37"/>
      <c r="WJY1164" s="5"/>
      <c r="WJZ1164" s="144"/>
      <c r="WKA1164" s="93"/>
      <c r="WKB1164" s="145"/>
      <c r="WKC1164" s="145"/>
      <c r="WKD1164" s="145"/>
      <c r="WKE1164" s="145"/>
      <c r="WKF1164" s="145"/>
      <c r="WKG1164" s="37"/>
      <c r="WKH1164" s="5"/>
      <c r="WKI1164" s="144"/>
      <c r="WKJ1164" s="93"/>
      <c r="WKK1164" s="145"/>
      <c r="WKL1164" s="145"/>
      <c r="WKM1164" s="145"/>
      <c r="WKN1164" s="145"/>
      <c r="WKO1164" s="145"/>
      <c r="WKP1164" s="37"/>
      <c r="WKQ1164" s="5"/>
      <c r="WKR1164" s="144"/>
      <c r="WKS1164" s="93"/>
      <c r="WKT1164" s="145"/>
      <c r="WKU1164" s="145"/>
      <c r="WKV1164" s="145"/>
      <c r="WKW1164" s="145"/>
      <c r="WKX1164" s="145"/>
      <c r="WKY1164" s="37"/>
      <c r="WKZ1164" s="5"/>
      <c r="WLA1164" s="144"/>
      <c r="WLB1164" s="93"/>
      <c r="WLC1164" s="145"/>
      <c r="WLD1164" s="145"/>
      <c r="WLE1164" s="145"/>
      <c r="WLF1164" s="145"/>
      <c r="WLG1164" s="145"/>
      <c r="WLH1164" s="37"/>
      <c r="WLI1164" s="5"/>
      <c r="WLJ1164" s="144"/>
      <c r="WLK1164" s="93"/>
      <c r="WLL1164" s="145"/>
      <c r="WLM1164" s="145"/>
      <c r="WLN1164" s="145"/>
      <c r="WLO1164" s="145"/>
      <c r="WLP1164" s="145"/>
      <c r="WLQ1164" s="37"/>
      <c r="WLR1164" s="5"/>
      <c r="WLS1164" s="144"/>
      <c r="WLT1164" s="93"/>
      <c r="WLU1164" s="145"/>
      <c r="WLV1164" s="145"/>
      <c r="WLW1164" s="145"/>
      <c r="WLX1164" s="145"/>
      <c r="WLY1164" s="145"/>
      <c r="WLZ1164" s="37"/>
      <c r="WMA1164" s="5"/>
      <c r="WMB1164" s="144"/>
      <c r="WMC1164" s="93"/>
      <c r="WMD1164" s="145"/>
      <c r="WME1164" s="145"/>
      <c r="WMF1164" s="145"/>
      <c r="WMG1164" s="145"/>
      <c r="WMH1164" s="145"/>
      <c r="WMI1164" s="37"/>
      <c r="WMJ1164" s="5"/>
      <c r="WMK1164" s="144"/>
      <c r="WML1164" s="93"/>
      <c r="WMM1164" s="145"/>
      <c r="WMN1164" s="145"/>
      <c r="WMO1164" s="145"/>
      <c r="WMP1164" s="145"/>
      <c r="WMQ1164" s="145"/>
      <c r="WMR1164" s="37"/>
      <c r="WMS1164" s="5"/>
      <c r="WMT1164" s="144"/>
      <c r="WMU1164" s="93"/>
      <c r="WMV1164" s="145"/>
      <c r="WMW1164" s="145"/>
      <c r="WMX1164" s="145"/>
      <c r="WMY1164" s="145"/>
      <c r="WMZ1164" s="145"/>
      <c r="WNA1164" s="37"/>
      <c r="WNB1164" s="5"/>
      <c r="WNC1164" s="144"/>
      <c r="WND1164" s="93"/>
      <c r="WNE1164" s="145"/>
      <c r="WNF1164" s="145"/>
      <c r="WNG1164" s="145"/>
      <c r="WNH1164" s="145"/>
      <c r="WNI1164" s="145"/>
      <c r="WNJ1164" s="37"/>
      <c r="WNK1164" s="5"/>
      <c r="WNL1164" s="144"/>
      <c r="WNM1164" s="93"/>
      <c r="WNN1164" s="145"/>
      <c r="WNO1164" s="145"/>
      <c r="WNP1164" s="145"/>
      <c r="WNQ1164" s="145"/>
      <c r="WNR1164" s="145"/>
      <c r="WNS1164" s="37"/>
      <c r="WNT1164" s="5"/>
      <c r="WNU1164" s="144"/>
      <c r="WNV1164" s="93"/>
      <c r="WNW1164" s="145"/>
      <c r="WNX1164" s="145"/>
      <c r="WNY1164" s="145"/>
      <c r="WNZ1164" s="145"/>
      <c r="WOA1164" s="145"/>
      <c r="WOB1164" s="37"/>
      <c r="WOC1164" s="5"/>
      <c r="WOD1164" s="144"/>
      <c r="WOE1164" s="93"/>
      <c r="WOF1164" s="145"/>
      <c r="WOG1164" s="145"/>
      <c r="WOH1164" s="145"/>
      <c r="WOI1164" s="145"/>
      <c r="WOJ1164" s="145"/>
      <c r="WOK1164" s="37"/>
      <c r="WOL1164" s="5"/>
      <c r="WOM1164" s="144"/>
      <c r="WON1164" s="93"/>
      <c r="WOO1164" s="145"/>
      <c r="WOP1164" s="145"/>
      <c r="WOQ1164" s="145"/>
      <c r="WOR1164" s="145"/>
      <c r="WOS1164" s="145"/>
      <c r="WOT1164" s="37"/>
      <c r="WOU1164" s="5"/>
      <c r="WOV1164" s="144"/>
      <c r="WOW1164" s="93"/>
      <c r="WOX1164" s="145"/>
      <c r="WOY1164" s="145"/>
      <c r="WOZ1164" s="145"/>
      <c r="WPA1164" s="145"/>
      <c r="WPB1164" s="145"/>
      <c r="WPC1164" s="37"/>
      <c r="WPD1164" s="5"/>
      <c r="WPE1164" s="144"/>
      <c r="WPF1164" s="93"/>
      <c r="WPG1164" s="145"/>
      <c r="WPH1164" s="145"/>
      <c r="WPI1164" s="145"/>
      <c r="WPJ1164" s="145"/>
      <c r="WPK1164" s="145"/>
      <c r="WPL1164" s="37"/>
      <c r="WPM1164" s="5"/>
      <c r="WPN1164" s="144"/>
      <c r="WPO1164" s="93"/>
      <c r="WPP1164" s="145"/>
      <c r="WPQ1164" s="145"/>
      <c r="WPR1164" s="145"/>
      <c r="WPS1164" s="145"/>
      <c r="WPT1164" s="145"/>
      <c r="WPU1164" s="37"/>
      <c r="WPV1164" s="5"/>
      <c r="WPW1164" s="144"/>
      <c r="WPX1164" s="93"/>
      <c r="WPY1164" s="145"/>
      <c r="WPZ1164" s="145"/>
      <c r="WQA1164" s="145"/>
      <c r="WQB1164" s="145"/>
      <c r="WQC1164" s="145"/>
      <c r="WQD1164" s="37"/>
      <c r="WQE1164" s="5"/>
      <c r="WQF1164" s="144"/>
      <c r="WQG1164" s="93"/>
      <c r="WQH1164" s="145"/>
      <c r="WQI1164" s="145"/>
      <c r="WQJ1164" s="145"/>
      <c r="WQK1164" s="145"/>
      <c r="WQL1164" s="145"/>
      <c r="WQM1164" s="37"/>
      <c r="WQN1164" s="5"/>
      <c r="WQO1164" s="144"/>
      <c r="WQP1164" s="93"/>
      <c r="WQQ1164" s="145"/>
      <c r="WQR1164" s="145"/>
      <c r="WQS1164" s="145"/>
      <c r="WQT1164" s="145"/>
      <c r="WQU1164" s="145"/>
      <c r="WQV1164" s="37"/>
      <c r="WQW1164" s="5"/>
      <c r="WQX1164" s="144"/>
      <c r="WQY1164" s="93"/>
      <c r="WQZ1164" s="145"/>
      <c r="WRA1164" s="145"/>
      <c r="WRB1164" s="145"/>
      <c r="WRC1164" s="145"/>
      <c r="WRD1164" s="145"/>
      <c r="WRE1164" s="37"/>
      <c r="WRF1164" s="5"/>
      <c r="WRG1164" s="144"/>
      <c r="WRH1164" s="93"/>
      <c r="WRI1164" s="145"/>
      <c r="WRJ1164" s="145"/>
      <c r="WRK1164" s="145"/>
      <c r="WRL1164" s="145"/>
      <c r="WRM1164" s="145"/>
      <c r="WRN1164" s="37"/>
      <c r="WRO1164" s="5"/>
      <c r="WRP1164" s="144"/>
      <c r="WRQ1164" s="93"/>
      <c r="WRR1164" s="145"/>
      <c r="WRS1164" s="145"/>
      <c r="WRT1164" s="145"/>
      <c r="WRU1164" s="145"/>
      <c r="WRV1164" s="145"/>
      <c r="WRW1164" s="37"/>
      <c r="WRX1164" s="5"/>
      <c r="WRY1164" s="144"/>
      <c r="WRZ1164" s="93"/>
      <c r="WSA1164" s="145"/>
      <c r="WSB1164" s="145"/>
      <c r="WSC1164" s="145"/>
      <c r="WSD1164" s="145"/>
      <c r="WSE1164" s="145"/>
      <c r="WSF1164" s="37"/>
      <c r="WSG1164" s="5"/>
      <c r="WSH1164" s="144"/>
      <c r="WSI1164" s="93"/>
      <c r="WSJ1164" s="145"/>
      <c r="WSK1164" s="145"/>
      <c r="WSL1164" s="145"/>
      <c r="WSM1164" s="145"/>
      <c r="WSN1164" s="145"/>
      <c r="WSO1164" s="37"/>
      <c r="WSP1164" s="5"/>
      <c r="WSQ1164" s="144"/>
      <c r="WSR1164" s="93"/>
      <c r="WSS1164" s="145"/>
      <c r="WST1164" s="145"/>
      <c r="WSU1164" s="145"/>
      <c r="WSV1164" s="145"/>
      <c r="WSW1164" s="145"/>
      <c r="WSX1164" s="37"/>
      <c r="WSY1164" s="5"/>
      <c r="WSZ1164" s="144"/>
      <c r="WTA1164" s="93"/>
      <c r="WTB1164" s="145"/>
      <c r="WTC1164" s="145"/>
      <c r="WTD1164" s="145"/>
      <c r="WTE1164" s="145"/>
      <c r="WTF1164" s="145"/>
      <c r="WTG1164" s="37"/>
      <c r="WTH1164" s="5"/>
      <c r="WTI1164" s="144"/>
      <c r="WTJ1164" s="93"/>
      <c r="WTK1164" s="145"/>
      <c r="WTL1164" s="145"/>
      <c r="WTM1164" s="145"/>
      <c r="WTN1164" s="145"/>
      <c r="WTO1164" s="145"/>
      <c r="WTP1164" s="37"/>
      <c r="WTQ1164" s="5"/>
      <c r="WTR1164" s="144"/>
      <c r="WTS1164" s="93"/>
      <c r="WTT1164" s="145"/>
      <c r="WTU1164" s="145"/>
      <c r="WTV1164" s="145"/>
      <c r="WTW1164" s="145"/>
      <c r="WTX1164" s="145"/>
      <c r="WTY1164" s="37"/>
      <c r="WTZ1164" s="5"/>
      <c r="WUA1164" s="144"/>
      <c r="WUB1164" s="93"/>
      <c r="WUC1164" s="145"/>
      <c r="WUD1164" s="145"/>
      <c r="WUE1164" s="145"/>
      <c r="WUF1164" s="145"/>
      <c r="WUG1164" s="145"/>
      <c r="WUH1164" s="37"/>
      <c r="WUI1164" s="5"/>
      <c r="WUJ1164" s="144"/>
      <c r="WUK1164" s="93"/>
      <c r="WUL1164" s="145"/>
      <c r="WUM1164" s="145"/>
      <c r="WUN1164" s="145"/>
      <c r="WUO1164" s="145"/>
      <c r="WUP1164" s="145"/>
      <c r="WUQ1164" s="37"/>
      <c r="WUR1164" s="5"/>
      <c r="WUS1164" s="144"/>
      <c r="WUT1164" s="93"/>
      <c r="WUU1164" s="145"/>
      <c r="WUV1164" s="145"/>
      <c r="WUW1164" s="145"/>
      <c r="WUX1164" s="145"/>
      <c r="WUY1164" s="145"/>
      <c r="WUZ1164" s="37"/>
      <c r="WVA1164" s="5"/>
      <c r="WVB1164" s="144"/>
      <c r="WVC1164" s="93"/>
      <c r="WVD1164" s="145"/>
      <c r="WVE1164" s="145"/>
      <c r="WVF1164" s="145"/>
      <c r="WVG1164" s="145"/>
      <c r="WVH1164" s="145"/>
      <c r="WVI1164" s="37"/>
      <c r="WVJ1164" s="5"/>
      <c r="WVK1164" s="144"/>
      <c r="WVL1164" s="93"/>
      <c r="WVM1164" s="145"/>
      <c r="WVN1164" s="145"/>
      <c r="WVO1164" s="145"/>
      <c r="WVP1164" s="145"/>
      <c r="WVQ1164" s="145"/>
      <c r="WVR1164" s="37"/>
      <c r="WVS1164" s="5"/>
      <c r="WVT1164" s="144"/>
      <c r="WVU1164" s="93"/>
      <c r="WVV1164" s="145"/>
      <c r="WVW1164" s="145"/>
      <c r="WVX1164" s="145"/>
      <c r="WVY1164" s="145"/>
      <c r="WVZ1164" s="145"/>
      <c r="WWA1164" s="37"/>
      <c r="WWB1164" s="5"/>
      <c r="WWC1164" s="144"/>
      <c r="WWD1164" s="93"/>
      <c r="WWE1164" s="145"/>
      <c r="WWF1164" s="145"/>
      <c r="WWG1164" s="145"/>
      <c r="WWH1164" s="145"/>
      <c r="WWI1164" s="145"/>
      <c r="WWJ1164" s="37"/>
      <c r="WWK1164" s="5"/>
      <c r="WWL1164" s="144"/>
      <c r="WWM1164" s="93"/>
      <c r="WWN1164" s="145"/>
      <c r="WWO1164" s="145"/>
      <c r="WWP1164" s="145"/>
      <c r="WWQ1164" s="145"/>
      <c r="WWR1164" s="145"/>
      <c r="WWS1164" s="37"/>
      <c r="WWT1164" s="5"/>
      <c r="WWU1164" s="144"/>
      <c r="WWV1164" s="93"/>
      <c r="WWW1164" s="145"/>
      <c r="WWX1164" s="145"/>
      <c r="WWY1164" s="145"/>
      <c r="WWZ1164" s="145"/>
      <c r="WXA1164" s="145"/>
      <c r="WXB1164" s="37"/>
      <c r="WXC1164" s="5"/>
      <c r="WXD1164" s="144"/>
      <c r="WXE1164" s="93"/>
      <c r="WXF1164" s="145"/>
      <c r="WXG1164" s="145"/>
      <c r="WXH1164" s="145"/>
      <c r="WXI1164" s="145"/>
      <c r="WXJ1164" s="145"/>
      <c r="WXK1164" s="37"/>
      <c r="WXL1164" s="5"/>
      <c r="WXM1164" s="144"/>
      <c r="WXN1164" s="93"/>
      <c r="WXO1164" s="145"/>
      <c r="WXP1164" s="145"/>
      <c r="WXQ1164" s="145"/>
      <c r="WXR1164" s="145"/>
      <c r="WXS1164" s="145"/>
      <c r="WXT1164" s="37"/>
      <c r="WXU1164" s="5"/>
      <c r="WXV1164" s="144"/>
      <c r="WXW1164" s="93"/>
      <c r="WXX1164" s="145"/>
      <c r="WXY1164" s="145"/>
      <c r="WXZ1164" s="145"/>
      <c r="WYA1164" s="145"/>
      <c r="WYB1164" s="145"/>
      <c r="WYC1164" s="37"/>
      <c r="WYD1164" s="5"/>
      <c r="WYE1164" s="144"/>
      <c r="WYF1164" s="93"/>
      <c r="WYG1164" s="145"/>
      <c r="WYH1164" s="145"/>
      <c r="WYI1164" s="145"/>
      <c r="WYJ1164" s="145"/>
      <c r="WYK1164" s="145"/>
      <c r="WYL1164" s="37"/>
      <c r="WYM1164" s="5"/>
      <c r="WYN1164" s="144"/>
      <c r="WYO1164" s="93"/>
      <c r="WYP1164" s="145"/>
      <c r="WYQ1164" s="145"/>
      <c r="WYR1164" s="145"/>
      <c r="WYS1164" s="145"/>
      <c r="WYT1164" s="145"/>
      <c r="WYU1164" s="37"/>
      <c r="WYV1164" s="5"/>
      <c r="WYW1164" s="144"/>
      <c r="WYX1164" s="93"/>
      <c r="WYY1164" s="145"/>
      <c r="WYZ1164" s="145"/>
      <c r="WZA1164" s="145"/>
      <c r="WZB1164" s="145"/>
      <c r="WZC1164" s="145"/>
      <c r="WZD1164" s="37"/>
      <c r="WZE1164" s="5"/>
      <c r="WZF1164" s="144"/>
      <c r="WZG1164" s="93"/>
      <c r="WZH1164" s="145"/>
      <c r="WZI1164" s="145"/>
      <c r="WZJ1164" s="145"/>
      <c r="WZK1164" s="145"/>
      <c r="WZL1164" s="145"/>
      <c r="WZM1164" s="37"/>
      <c r="WZN1164" s="5"/>
      <c r="WZO1164" s="144"/>
      <c r="WZP1164" s="93"/>
      <c r="WZQ1164" s="145"/>
      <c r="WZR1164" s="145"/>
      <c r="WZS1164" s="145"/>
      <c r="WZT1164" s="145"/>
      <c r="WZU1164" s="145"/>
      <c r="WZV1164" s="37"/>
      <c r="WZW1164" s="5"/>
      <c r="WZX1164" s="144"/>
      <c r="WZY1164" s="93"/>
      <c r="WZZ1164" s="145"/>
      <c r="XAA1164" s="145"/>
      <c r="XAB1164" s="145"/>
      <c r="XAC1164" s="145"/>
      <c r="XAD1164" s="145"/>
      <c r="XAE1164" s="37"/>
      <c r="XAF1164" s="5"/>
      <c r="XAG1164" s="144"/>
      <c r="XAH1164" s="93"/>
      <c r="XAI1164" s="145"/>
      <c r="XAJ1164" s="145"/>
      <c r="XAK1164" s="145"/>
      <c r="XAL1164" s="145"/>
      <c r="XAM1164" s="145"/>
      <c r="XAN1164" s="37"/>
      <c r="XAO1164" s="5"/>
      <c r="XAP1164" s="144"/>
      <c r="XAQ1164" s="93"/>
      <c r="XAR1164" s="145"/>
      <c r="XAS1164" s="145"/>
      <c r="XAT1164" s="145"/>
      <c r="XAU1164" s="145"/>
      <c r="XAV1164" s="145"/>
      <c r="XAW1164" s="37"/>
      <c r="XAX1164" s="5"/>
      <c r="XAY1164" s="144"/>
      <c r="XAZ1164" s="93"/>
      <c r="XBA1164" s="145"/>
      <c r="XBB1164" s="145"/>
      <c r="XBC1164" s="145"/>
      <c r="XBD1164" s="145"/>
      <c r="XBE1164" s="145"/>
      <c r="XBF1164" s="37"/>
      <c r="XBG1164" s="5"/>
      <c r="XBH1164" s="144"/>
      <c r="XBI1164" s="93"/>
      <c r="XBJ1164" s="145"/>
      <c r="XBK1164" s="145"/>
      <c r="XBL1164" s="145"/>
      <c r="XBM1164" s="145"/>
      <c r="XBN1164" s="145"/>
      <c r="XBO1164" s="37"/>
      <c r="XBP1164" s="5"/>
      <c r="XBQ1164" s="144"/>
      <c r="XBR1164" s="93"/>
      <c r="XBS1164" s="145"/>
      <c r="XBT1164" s="145"/>
      <c r="XBU1164" s="145"/>
      <c r="XBV1164" s="145"/>
      <c r="XBW1164" s="145"/>
      <c r="XBX1164" s="37"/>
      <c r="XBY1164" s="5"/>
      <c r="XBZ1164" s="144"/>
      <c r="XCA1164" s="93"/>
      <c r="XCB1164" s="145"/>
      <c r="XCC1164" s="145"/>
      <c r="XCD1164" s="145"/>
      <c r="XCE1164" s="145"/>
      <c r="XCF1164" s="145"/>
      <c r="XCG1164" s="37"/>
      <c r="XCH1164" s="5"/>
      <c r="XCI1164" s="144"/>
      <c r="XCJ1164" s="93"/>
      <c r="XCK1164" s="145"/>
      <c r="XCL1164" s="145"/>
      <c r="XCM1164" s="145"/>
      <c r="XCN1164" s="145"/>
      <c r="XCO1164" s="145"/>
      <c r="XCP1164" s="37"/>
      <c r="XCQ1164" s="5"/>
      <c r="XCR1164" s="144"/>
      <c r="XCS1164" s="93"/>
      <c r="XCT1164" s="145"/>
      <c r="XCU1164" s="145"/>
      <c r="XCV1164" s="145"/>
      <c r="XCW1164" s="145"/>
      <c r="XCX1164" s="145"/>
      <c r="XCY1164" s="37"/>
      <c r="XCZ1164" s="5"/>
      <c r="XDA1164" s="144"/>
      <c r="XDB1164" s="93"/>
      <c r="XDC1164" s="145"/>
      <c r="XDD1164" s="145"/>
      <c r="XDE1164" s="145"/>
      <c r="XDF1164" s="145"/>
      <c r="XDG1164" s="145"/>
      <c r="XDH1164" s="37"/>
      <c r="XDI1164" s="5"/>
      <c r="XDJ1164" s="144"/>
      <c r="XDK1164" s="93"/>
      <c r="XDL1164" s="145"/>
      <c r="XDM1164" s="145"/>
      <c r="XDN1164" s="145"/>
      <c r="XDO1164" s="145"/>
      <c r="XDP1164" s="145"/>
      <c r="XDQ1164" s="37"/>
      <c r="XDR1164" s="5"/>
      <c r="XDS1164" s="144"/>
      <c r="XDT1164" s="93"/>
      <c r="XDU1164" s="145"/>
      <c r="XDV1164" s="145"/>
      <c r="XDW1164" s="145"/>
      <c r="XDX1164" s="145"/>
      <c r="XDY1164" s="145"/>
      <c r="XDZ1164" s="37"/>
      <c r="XEA1164" s="5"/>
      <c r="XEB1164" s="144"/>
      <c r="XEC1164" s="93"/>
      <c r="XED1164" s="145"/>
      <c r="XEE1164" s="145"/>
      <c r="XEF1164" s="145"/>
      <c r="XEG1164" s="145"/>
      <c r="XEH1164" s="145"/>
      <c r="XEI1164" s="37"/>
      <c r="XEJ1164" s="5"/>
      <c r="XEK1164" s="144"/>
      <c r="XEL1164" s="93"/>
      <c r="XEM1164" s="145"/>
      <c r="XEN1164" s="145"/>
      <c r="XEO1164" s="145"/>
      <c r="XEP1164" s="145"/>
      <c r="XEQ1164" s="145"/>
      <c r="XER1164" s="37"/>
      <c r="XES1164" s="5"/>
      <c r="XET1164" s="144"/>
      <c r="XEU1164" s="93"/>
      <c r="XEV1164" s="145"/>
      <c r="XEW1164" s="145"/>
      <c r="XEX1164" s="145"/>
      <c r="XEY1164" s="145"/>
      <c r="XEZ1164" s="145"/>
      <c r="XFA1164" s="37"/>
      <c r="XFB1164" s="5"/>
      <c r="XFC1164" s="144"/>
      <c r="XFD1164" s="93"/>
    </row>
    <row r="1165" spans="1:16384" hidden="1" x14ac:dyDescent="0.2">
      <c r="A1165" s="120">
        <v>5</v>
      </c>
      <c r="B1165" s="34" t="s">
        <v>2533</v>
      </c>
      <c r="C1165" s="155">
        <f t="shared" ref="C1165" si="1279">D1165-7</f>
        <v>46043</v>
      </c>
      <c r="D1165" s="48">
        <f t="shared" si="1249"/>
        <v>46050</v>
      </c>
      <c r="E1165" s="143">
        <f>D1165+33</f>
        <v>46083</v>
      </c>
      <c r="F1165" s="143">
        <f>D1165+34</f>
        <v>46084</v>
      </c>
      <c r="G1165" s="143">
        <f>D1165+36</f>
        <v>46086</v>
      </c>
      <c r="H1165" s="143">
        <f>D1165+39</f>
        <v>46089</v>
      </c>
      <c r="I1165" s="143">
        <f>D1165+40</f>
        <v>46090</v>
      </c>
      <c r="J1165" s="37"/>
      <c r="K1165" s="5"/>
      <c r="L1165" s="144"/>
      <c r="M1165" s="93"/>
      <c r="N1165" s="145"/>
      <c r="O1165" s="145"/>
      <c r="P1165" s="145"/>
      <c r="Q1165" s="145"/>
      <c r="R1165" s="145"/>
      <c r="S1165" s="37"/>
      <c r="T1165" s="5"/>
      <c r="U1165" s="144"/>
      <c r="V1165" s="93"/>
      <c r="W1165" s="145"/>
      <c r="X1165" s="145"/>
      <c r="Y1165" s="145"/>
      <c r="Z1165" s="145"/>
      <c r="AA1165" s="145"/>
      <c r="AB1165" s="37"/>
      <c r="AC1165" s="5"/>
      <c r="AD1165" s="144"/>
      <c r="AE1165" s="93"/>
      <c r="AF1165" s="145"/>
      <c r="AG1165" s="145"/>
      <c r="AH1165" s="145"/>
      <c r="AI1165" s="145"/>
      <c r="AJ1165" s="145"/>
      <c r="AK1165" s="37"/>
      <c r="AL1165" s="5"/>
      <c r="AM1165" s="144"/>
      <c r="AN1165" s="93"/>
      <c r="AO1165" s="145"/>
      <c r="AP1165" s="145"/>
      <c r="AQ1165" s="145"/>
      <c r="AR1165" s="145"/>
      <c r="AS1165" s="145"/>
      <c r="AT1165" s="37"/>
      <c r="AU1165" s="5"/>
      <c r="AV1165" s="144"/>
      <c r="AW1165" s="93"/>
      <c r="AX1165" s="145"/>
      <c r="AY1165" s="145"/>
      <c r="AZ1165" s="145"/>
      <c r="BA1165" s="145"/>
      <c r="BB1165" s="145"/>
      <c r="BC1165" s="37"/>
      <c r="BD1165" s="5"/>
      <c r="BE1165" s="144"/>
      <c r="BF1165" s="93"/>
      <c r="BG1165" s="145"/>
      <c r="BH1165" s="145"/>
      <c r="BI1165" s="145"/>
      <c r="BJ1165" s="145"/>
      <c r="BK1165" s="145"/>
      <c r="BL1165" s="37"/>
      <c r="BM1165" s="5"/>
      <c r="BN1165" s="144"/>
      <c r="BO1165" s="93"/>
      <c r="BP1165" s="145"/>
      <c r="BQ1165" s="145"/>
      <c r="BR1165" s="145"/>
      <c r="BS1165" s="145"/>
      <c r="BT1165" s="145"/>
      <c r="BU1165" s="37"/>
      <c r="BV1165" s="5"/>
      <c r="BW1165" s="144"/>
      <c r="BX1165" s="93"/>
      <c r="BY1165" s="145"/>
      <c r="BZ1165" s="145"/>
      <c r="CA1165" s="145"/>
      <c r="CB1165" s="145"/>
      <c r="CC1165" s="145"/>
      <c r="CD1165" s="37"/>
      <c r="CE1165" s="5"/>
      <c r="CF1165" s="144"/>
      <c r="CG1165" s="93"/>
      <c r="CH1165" s="145"/>
      <c r="CI1165" s="145"/>
      <c r="CJ1165" s="145"/>
      <c r="CK1165" s="145"/>
      <c r="CL1165" s="145"/>
      <c r="CM1165" s="37"/>
      <c r="CN1165" s="5"/>
      <c r="CO1165" s="144"/>
      <c r="CP1165" s="93"/>
      <c r="CQ1165" s="145"/>
      <c r="CR1165" s="145"/>
      <c r="CS1165" s="145"/>
      <c r="CT1165" s="145"/>
      <c r="CU1165" s="145"/>
      <c r="CV1165" s="37"/>
      <c r="CW1165" s="5"/>
      <c r="CX1165" s="144"/>
      <c r="CY1165" s="93"/>
      <c r="CZ1165" s="145"/>
      <c r="DA1165" s="145"/>
      <c r="DB1165" s="145"/>
      <c r="DC1165" s="145"/>
      <c r="DD1165" s="145"/>
      <c r="DE1165" s="37"/>
      <c r="DF1165" s="5"/>
      <c r="DG1165" s="144"/>
      <c r="DH1165" s="93"/>
      <c r="DI1165" s="145"/>
      <c r="DJ1165" s="145"/>
      <c r="DK1165" s="145"/>
      <c r="DL1165" s="145"/>
      <c r="DM1165" s="145"/>
      <c r="DN1165" s="37"/>
      <c r="DO1165" s="5"/>
      <c r="DP1165" s="144"/>
      <c r="DQ1165" s="93"/>
      <c r="DR1165" s="145"/>
      <c r="DS1165" s="145"/>
      <c r="DT1165" s="145"/>
      <c r="DU1165" s="145"/>
      <c r="DV1165" s="145"/>
      <c r="DW1165" s="37"/>
      <c r="DX1165" s="5"/>
      <c r="DY1165" s="144"/>
      <c r="DZ1165" s="93"/>
      <c r="EA1165" s="145"/>
      <c r="EB1165" s="145"/>
      <c r="EC1165" s="145"/>
      <c r="ED1165" s="145"/>
      <c r="EE1165" s="145"/>
      <c r="EF1165" s="37"/>
      <c r="EG1165" s="5"/>
      <c r="EH1165" s="144"/>
      <c r="EI1165" s="93"/>
      <c r="EJ1165" s="145"/>
      <c r="EK1165" s="145"/>
      <c r="EL1165" s="145"/>
      <c r="EM1165" s="145"/>
      <c r="EN1165" s="145"/>
      <c r="EO1165" s="37"/>
      <c r="EP1165" s="5"/>
      <c r="EQ1165" s="144"/>
      <c r="ER1165" s="93"/>
      <c r="ES1165" s="145"/>
      <c r="ET1165" s="145"/>
      <c r="EU1165" s="145"/>
      <c r="EV1165" s="145"/>
      <c r="EW1165" s="145"/>
      <c r="EX1165" s="37"/>
      <c r="EY1165" s="5"/>
      <c r="EZ1165" s="144"/>
      <c r="FA1165" s="93"/>
      <c r="FB1165" s="145"/>
      <c r="FC1165" s="145"/>
      <c r="FD1165" s="145"/>
      <c r="FE1165" s="145"/>
      <c r="FF1165" s="145"/>
      <c r="FG1165" s="37"/>
      <c r="FH1165" s="5"/>
      <c r="FI1165" s="144"/>
      <c r="FJ1165" s="93"/>
      <c r="FK1165" s="145"/>
      <c r="FL1165" s="145"/>
      <c r="FM1165" s="145"/>
      <c r="FN1165" s="145"/>
      <c r="FO1165" s="145"/>
      <c r="FP1165" s="37"/>
      <c r="FQ1165" s="5"/>
      <c r="FR1165" s="144"/>
      <c r="FS1165" s="93"/>
      <c r="FT1165" s="145"/>
      <c r="FU1165" s="145"/>
      <c r="FV1165" s="145"/>
      <c r="FW1165" s="145"/>
      <c r="FX1165" s="145"/>
      <c r="FY1165" s="37"/>
      <c r="FZ1165" s="5"/>
      <c r="GA1165" s="144"/>
      <c r="GB1165" s="93"/>
      <c r="GC1165" s="145"/>
      <c r="GD1165" s="145"/>
      <c r="GE1165" s="145"/>
      <c r="GF1165" s="145"/>
      <c r="GG1165" s="145"/>
      <c r="GH1165" s="37"/>
      <c r="GI1165" s="5"/>
      <c r="GJ1165" s="144"/>
      <c r="GK1165" s="93"/>
      <c r="GL1165" s="145"/>
      <c r="GM1165" s="145"/>
      <c r="GN1165" s="145"/>
      <c r="GO1165" s="145"/>
      <c r="GP1165" s="145"/>
      <c r="GQ1165" s="37"/>
      <c r="GR1165" s="5"/>
      <c r="GS1165" s="144"/>
      <c r="GT1165" s="93"/>
      <c r="GU1165" s="145"/>
      <c r="GV1165" s="145"/>
      <c r="GW1165" s="145"/>
      <c r="GX1165" s="145"/>
      <c r="GY1165" s="145"/>
      <c r="GZ1165" s="37"/>
      <c r="HA1165" s="5"/>
      <c r="HB1165" s="144"/>
      <c r="HC1165" s="93"/>
      <c r="HD1165" s="145"/>
      <c r="HE1165" s="145"/>
      <c r="HF1165" s="145"/>
      <c r="HG1165" s="145"/>
      <c r="HH1165" s="145"/>
      <c r="HI1165" s="37"/>
      <c r="HJ1165" s="5"/>
      <c r="HK1165" s="144"/>
      <c r="HL1165" s="93"/>
      <c r="HM1165" s="145"/>
      <c r="HN1165" s="145"/>
      <c r="HO1165" s="145"/>
      <c r="HP1165" s="145"/>
      <c r="HQ1165" s="145"/>
      <c r="HR1165" s="37"/>
      <c r="HS1165" s="5"/>
      <c r="HT1165" s="144"/>
      <c r="HU1165" s="93"/>
      <c r="HV1165" s="145"/>
      <c r="HW1165" s="145"/>
      <c r="HX1165" s="145"/>
      <c r="HY1165" s="145"/>
      <c r="HZ1165" s="145"/>
      <c r="IA1165" s="37"/>
      <c r="IB1165" s="5"/>
      <c r="IC1165" s="144"/>
      <c r="ID1165" s="93"/>
      <c r="IE1165" s="145"/>
      <c r="IF1165" s="145"/>
      <c r="IG1165" s="145"/>
      <c r="IH1165" s="145"/>
      <c r="II1165" s="145"/>
      <c r="IJ1165" s="37"/>
      <c r="IK1165" s="5"/>
      <c r="IL1165" s="144"/>
      <c r="IM1165" s="93"/>
      <c r="IN1165" s="145"/>
      <c r="IO1165" s="145"/>
      <c r="IP1165" s="145"/>
      <c r="IQ1165" s="145"/>
      <c r="IR1165" s="145"/>
      <c r="IS1165" s="37"/>
      <c r="IT1165" s="5"/>
      <c r="IU1165" s="144"/>
      <c r="IV1165" s="93"/>
      <c r="IW1165" s="145"/>
      <c r="IX1165" s="145"/>
      <c r="IY1165" s="145"/>
      <c r="IZ1165" s="145"/>
      <c r="JA1165" s="145"/>
      <c r="JB1165" s="37"/>
      <c r="JC1165" s="5"/>
      <c r="JD1165" s="144"/>
      <c r="JE1165" s="93"/>
      <c r="JF1165" s="145"/>
      <c r="JG1165" s="145"/>
      <c r="JH1165" s="145"/>
      <c r="JI1165" s="145"/>
      <c r="JJ1165" s="145"/>
      <c r="JK1165" s="37"/>
      <c r="JL1165" s="5"/>
      <c r="JM1165" s="144"/>
      <c r="JN1165" s="93"/>
      <c r="JO1165" s="145"/>
      <c r="JP1165" s="145"/>
      <c r="JQ1165" s="145"/>
      <c r="JR1165" s="145"/>
      <c r="JS1165" s="145"/>
      <c r="JT1165" s="37"/>
      <c r="JU1165" s="5"/>
      <c r="JV1165" s="144"/>
      <c r="JW1165" s="93"/>
      <c r="JX1165" s="145"/>
      <c r="JY1165" s="145"/>
      <c r="JZ1165" s="145"/>
      <c r="KA1165" s="145"/>
      <c r="KB1165" s="145"/>
      <c r="KC1165" s="37"/>
      <c r="KD1165" s="5"/>
      <c r="KE1165" s="144"/>
      <c r="KF1165" s="93"/>
      <c r="KG1165" s="145"/>
      <c r="KH1165" s="145"/>
      <c r="KI1165" s="145"/>
      <c r="KJ1165" s="145"/>
      <c r="KK1165" s="145"/>
      <c r="KL1165" s="37"/>
      <c r="KM1165" s="5"/>
      <c r="KN1165" s="144"/>
      <c r="KO1165" s="93"/>
      <c r="KP1165" s="145"/>
      <c r="KQ1165" s="145"/>
      <c r="KR1165" s="145"/>
      <c r="KS1165" s="145"/>
      <c r="KT1165" s="145"/>
      <c r="KU1165" s="37"/>
      <c r="KV1165" s="5"/>
      <c r="KW1165" s="144"/>
      <c r="KX1165" s="93"/>
      <c r="KY1165" s="145"/>
      <c r="KZ1165" s="145"/>
      <c r="LA1165" s="145"/>
      <c r="LB1165" s="145"/>
      <c r="LC1165" s="145"/>
      <c r="LD1165" s="37"/>
      <c r="LE1165" s="5"/>
      <c r="LF1165" s="144"/>
      <c r="LG1165" s="93"/>
      <c r="LH1165" s="145"/>
      <c r="LI1165" s="145"/>
      <c r="LJ1165" s="145"/>
      <c r="LK1165" s="145"/>
      <c r="LL1165" s="145"/>
      <c r="LM1165" s="37"/>
      <c r="LN1165" s="5"/>
      <c r="LO1165" s="144"/>
      <c r="LP1165" s="93"/>
      <c r="LQ1165" s="145"/>
      <c r="LR1165" s="145"/>
      <c r="LS1165" s="145"/>
      <c r="LT1165" s="145"/>
      <c r="LU1165" s="145"/>
      <c r="LV1165" s="37"/>
      <c r="LW1165" s="5"/>
      <c r="LX1165" s="144"/>
      <c r="LY1165" s="93"/>
      <c r="LZ1165" s="145"/>
      <c r="MA1165" s="145"/>
      <c r="MB1165" s="145"/>
      <c r="MC1165" s="145"/>
      <c r="MD1165" s="145"/>
      <c r="ME1165" s="37"/>
      <c r="MF1165" s="5"/>
      <c r="MG1165" s="144"/>
      <c r="MH1165" s="93"/>
      <c r="MI1165" s="145"/>
      <c r="MJ1165" s="145"/>
      <c r="MK1165" s="145"/>
      <c r="ML1165" s="145"/>
      <c r="MM1165" s="145"/>
      <c r="MN1165" s="37"/>
      <c r="MO1165" s="5"/>
      <c r="MP1165" s="144"/>
      <c r="MQ1165" s="93"/>
      <c r="MR1165" s="145"/>
      <c r="MS1165" s="145"/>
      <c r="MT1165" s="145"/>
      <c r="MU1165" s="145"/>
      <c r="MV1165" s="145"/>
      <c r="MW1165" s="37"/>
      <c r="MX1165" s="5"/>
      <c r="MY1165" s="144"/>
      <c r="MZ1165" s="93"/>
      <c r="NA1165" s="145"/>
      <c r="NB1165" s="145"/>
      <c r="NC1165" s="145"/>
      <c r="ND1165" s="145"/>
      <c r="NE1165" s="145"/>
      <c r="NF1165" s="37"/>
      <c r="NG1165" s="5"/>
      <c r="NH1165" s="144"/>
      <c r="NI1165" s="93"/>
      <c r="NJ1165" s="145"/>
      <c r="NK1165" s="145"/>
      <c r="NL1165" s="145"/>
      <c r="NM1165" s="145"/>
      <c r="NN1165" s="145"/>
      <c r="NO1165" s="37"/>
      <c r="NP1165" s="5"/>
      <c r="NQ1165" s="144"/>
      <c r="NR1165" s="93"/>
      <c r="NS1165" s="145"/>
      <c r="NT1165" s="145"/>
      <c r="NU1165" s="145"/>
      <c r="NV1165" s="145"/>
      <c r="NW1165" s="145"/>
      <c r="NX1165" s="37"/>
      <c r="NY1165" s="5"/>
      <c r="NZ1165" s="144"/>
      <c r="OA1165" s="93"/>
      <c r="OB1165" s="145"/>
      <c r="OC1165" s="145"/>
      <c r="OD1165" s="145"/>
      <c r="OE1165" s="145"/>
      <c r="OF1165" s="145"/>
      <c r="OG1165" s="37"/>
      <c r="OH1165" s="5"/>
      <c r="OI1165" s="144"/>
      <c r="OJ1165" s="93"/>
      <c r="OK1165" s="145"/>
      <c r="OL1165" s="145"/>
      <c r="OM1165" s="145"/>
      <c r="ON1165" s="145"/>
      <c r="OO1165" s="145"/>
      <c r="OP1165" s="37"/>
      <c r="OQ1165" s="5"/>
      <c r="OR1165" s="144"/>
      <c r="OS1165" s="93"/>
      <c r="OT1165" s="145"/>
      <c r="OU1165" s="145"/>
      <c r="OV1165" s="145"/>
      <c r="OW1165" s="145"/>
      <c r="OX1165" s="145"/>
      <c r="OY1165" s="37"/>
      <c r="OZ1165" s="5"/>
      <c r="PA1165" s="144"/>
      <c r="PB1165" s="93"/>
      <c r="PC1165" s="145"/>
      <c r="PD1165" s="145"/>
      <c r="PE1165" s="145"/>
      <c r="PF1165" s="145"/>
      <c r="PG1165" s="145"/>
      <c r="PH1165" s="37"/>
      <c r="PI1165" s="5"/>
      <c r="PJ1165" s="144"/>
      <c r="PK1165" s="93"/>
      <c r="PL1165" s="145"/>
      <c r="PM1165" s="145"/>
      <c r="PN1165" s="145"/>
      <c r="PO1165" s="145"/>
      <c r="PP1165" s="145"/>
      <c r="PQ1165" s="37"/>
      <c r="PR1165" s="5"/>
      <c r="PS1165" s="144"/>
      <c r="PT1165" s="93"/>
      <c r="PU1165" s="145"/>
      <c r="PV1165" s="145"/>
      <c r="PW1165" s="145"/>
      <c r="PX1165" s="145"/>
      <c r="PY1165" s="145"/>
      <c r="PZ1165" s="37"/>
      <c r="QA1165" s="5"/>
      <c r="QB1165" s="144"/>
      <c r="QC1165" s="93"/>
      <c r="QD1165" s="145"/>
      <c r="QE1165" s="145"/>
      <c r="QF1165" s="145"/>
      <c r="QG1165" s="145"/>
      <c r="QH1165" s="145"/>
      <c r="QI1165" s="37"/>
      <c r="QJ1165" s="5"/>
      <c r="QK1165" s="144"/>
      <c r="QL1165" s="93"/>
      <c r="QM1165" s="145"/>
      <c r="QN1165" s="145"/>
      <c r="QO1165" s="145"/>
      <c r="QP1165" s="145"/>
      <c r="QQ1165" s="145"/>
      <c r="QR1165" s="37"/>
      <c r="QS1165" s="5"/>
      <c r="QT1165" s="144"/>
      <c r="QU1165" s="93"/>
      <c r="QV1165" s="145"/>
      <c r="QW1165" s="145"/>
      <c r="QX1165" s="145"/>
      <c r="QY1165" s="145"/>
      <c r="QZ1165" s="145"/>
      <c r="RA1165" s="37"/>
      <c r="RB1165" s="5"/>
      <c r="RC1165" s="144"/>
      <c r="RD1165" s="93"/>
      <c r="RE1165" s="145"/>
      <c r="RF1165" s="145"/>
      <c r="RG1165" s="145"/>
      <c r="RH1165" s="145"/>
      <c r="RI1165" s="145"/>
      <c r="RJ1165" s="37"/>
      <c r="RK1165" s="5"/>
      <c r="RL1165" s="144"/>
      <c r="RM1165" s="93"/>
      <c r="RN1165" s="145"/>
      <c r="RO1165" s="145"/>
      <c r="RP1165" s="145"/>
      <c r="RQ1165" s="145"/>
      <c r="RR1165" s="145"/>
      <c r="RS1165" s="37"/>
      <c r="RT1165" s="5"/>
      <c r="RU1165" s="144"/>
      <c r="RV1165" s="93"/>
      <c r="RW1165" s="145"/>
      <c r="RX1165" s="145"/>
      <c r="RY1165" s="145"/>
      <c r="RZ1165" s="145"/>
      <c r="SA1165" s="145"/>
      <c r="SB1165" s="37"/>
      <c r="SC1165" s="5"/>
      <c r="SD1165" s="144"/>
      <c r="SE1165" s="93"/>
      <c r="SF1165" s="145"/>
      <c r="SG1165" s="145"/>
      <c r="SH1165" s="145"/>
      <c r="SI1165" s="145"/>
      <c r="SJ1165" s="145"/>
      <c r="SK1165" s="37"/>
      <c r="SL1165" s="5"/>
      <c r="SM1165" s="144"/>
      <c r="SN1165" s="93"/>
      <c r="SO1165" s="145"/>
      <c r="SP1165" s="145"/>
      <c r="SQ1165" s="145"/>
      <c r="SR1165" s="145"/>
      <c r="SS1165" s="145"/>
      <c r="ST1165" s="37"/>
      <c r="SU1165" s="5"/>
      <c r="SV1165" s="144"/>
      <c r="SW1165" s="93"/>
      <c r="SX1165" s="145"/>
      <c r="SY1165" s="145"/>
      <c r="SZ1165" s="145"/>
      <c r="TA1165" s="145"/>
      <c r="TB1165" s="145"/>
      <c r="TC1165" s="37"/>
      <c r="TD1165" s="5"/>
      <c r="TE1165" s="144"/>
      <c r="TF1165" s="93"/>
      <c r="TG1165" s="145"/>
      <c r="TH1165" s="145"/>
      <c r="TI1165" s="145"/>
      <c r="TJ1165" s="145"/>
      <c r="TK1165" s="145"/>
      <c r="TL1165" s="37"/>
      <c r="TM1165" s="5"/>
      <c r="TN1165" s="144"/>
      <c r="TO1165" s="93"/>
      <c r="TP1165" s="145"/>
      <c r="TQ1165" s="145"/>
      <c r="TR1165" s="145"/>
      <c r="TS1165" s="145"/>
      <c r="TT1165" s="145"/>
      <c r="TU1165" s="37"/>
      <c r="TV1165" s="5"/>
      <c r="TW1165" s="144"/>
      <c r="TX1165" s="93"/>
      <c r="TY1165" s="145"/>
      <c r="TZ1165" s="145"/>
      <c r="UA1165" s="145"/>
      <c r="UB1165" s="145"/>
      <c r="UC1165" s="145"/>
      <c r="UD1165" s="37"/>
      <c r="UE1165" s="5"/>
      <c r="UF1165" s="144"/>
      <c r="UG1165" s="93"/>
      <c r="UH1165" s="145"/>
      <c r="UI1165" s="145"/>
      <c r="UJ1165" s="145"/>
      <c r="UK1165" s="145"/>
      <c r="UL1165" s="145"/>
      <c r="UM1165" s="37"/>
      <c r="UN1165" s="5"/>
      <c r="UO1165" s="144"/>
      <c r="UP1165" s="93"/>
      <c r="UQ1165" s="145"/>
      <c r="UR1165" s="145"/>
      <c r="US1165" s="145"/>
      <c r="UT1165" s="145"/>
      <c r="UU1165" s="145"/>
      <c r="UV1165" s="37"/>
      <c r="UW1165" s="5"/>
      <c r="UX1165" s="144"/>
      <c r="UY1165" s="93"/>
      <c r="UZ1165" s="145"/>
      <c r="VA1165" s="145"/>
      <c r="VB1165" s="145"/>
      <c r="VC1165" s="145"/>
      <c r="VD1165" s="145"/>
      <c r="VE1165" s="37"/>
      <c r="VF1165" s="5"/>
      <c r="VG1165" s="144"/>
      <c r="VH1165" s="93"/>
      <c r="VI1165" s="145"/>
      <c r="VJ1165" s="145"/>
      <c r="VK1165" s="145"/>
      <c r="VL1165" s="145"/>
      <c r="VM1165" s="145"/>
      <c r="VN1165" s="37"/>
      <c r="VO1165" s="5"/>
      <c r="VP1165" s="144"/>
      <c r="VQ1165" s="93"/>
      <c r="VR1165" s="145"/>
      <c r="VS1165" s="145"/>
      <c r="VT1165" s="145"/>
      <c r="VU1165" s="145"/>
      <c r="VV1165" s="145"/>
      <c r="VW1165" s="37"/>
      <c r="VX1165" s="5"/>
      <c r="VY1165" s="144"/>
      <c r="VZ1165" s="93"/>
      <c r="WA1165" s="145"/>
      <c r="WB1165" s="145"/>
      <c r="WC1165" s="145"/>
      <c r="WD1165" s="145"/>
      <c r="WE1165" s="145"/>
      <c r="WF1165" s="37"/>
      <c r="WG1165" s="5"/>
      <c r="WH1165" s="144"/>
      <c r="WI1165" s="93"/>
      <c r="WJ1165" s="145"/>
      <c r="WK1165" s="145"/>
      <c r="WL1165" s="145"/>
      <c r="WM1165" s="145"/>
      <c r="WN1165" s="145"/>
      <c r="WO1165" s="37"/>
      <c r="WP1165" s="5"/>
      <c r="WQ1165" s="144"/>
      <c r="WR1165" s="93"/>
      <c r="WS1165" s="145"/>
      <c r="WT1165" s="145"/>
      <c r="WU1165" s="145"/>
      <c r="WV1165" s="145"/>
      <c r="WW1165" s="145"/>
      <c r="WX1165" s="37"/>
      <c r="WY1165" s="5"/>
      <c r="WZ1165" s="144"/>
      <c r="XA1165" s="93"/>
      <c r="XB1165" s="145"/>
      <c r="XC1165" s="145"/>
      <c r="XD1165" s="145"/>
      <c r="XE1165" s="145"/>
      <c r="XF1165" s="145"/>
      <c r="XG1165" s="37"/>
      <c r="XH1165" s="5"/>
      <c r="XI1165" s="144"/>
      <c r="XJ1165" s="93"/>
      <c r="XK1165" s="145"/>
      <c r="XL1165" s="145"/>
      <c r="XM1165" s="145"/>
      <c r="XN1165" s="145"/>
      <c r="XO1165" s="145"/>
      <c r="XP1165" s="37"/>
      <c r="XQ1165" s="5"/>
      <c r="XR1165" s="144"/>
      <c r="XS1165" s="93"/>
      <c r="XT1165" s="145"/>
      <c r="XU1165" s="145"/>
      <c r="XV1165" s="145"/>
      <c r="XW1165" s="145"/>
      <c r="XX1165" s="145"/>
      <c r="XY1165" s="37"/>
      <c r="XZ1165" s="5"/>
      <c r="YA1165" s="144"/>
      <c r="YB1165" s="93"/>
      <c r="YC1165" s="145"/>
      <c r="YD1165" s="145"/>
      <c r="YE1165" s="145"/>
      <c r="YF1165" s="145"/>
      <c r="YG1165" s="145"/>
      <c r="YH1165" s="37"/>
      <c r="YI1165" s="5"/>
      <c r="YJ1165" s="144"/>
      <c r="YK1165" s="93"/>
      <c r="YL1165" s="145"/>
      <c r="YM1165" s="145"/>
      <c r="YN1165" s="145"/>
      <c r="YO1165" s="145"/>
      <c r="YP1165" s="145"/>
      <c r="YQ1165" s="37"/>
      <c r="YR1165" s="5"/>
      <c r="YS1165" s="144"/>
      <c r="YT1165" s="93"/>
      <c r="YU1165" s="145"/>
      <c r="YV1165" s="145"/>
      <c r="YW1165" s="145"/>
      <c r="YX1165" s="145"/>
      <c r="YY1165" s="145"/>
      <c r="YZ1165" s="37"/>
      <c r="ZA1165" s="5"/>
      <c r="ZB1165" s="144"/>
      <c r="ZC1165" s="93"/>
      <c r="ZD1165" s="145"/>
      <c r="ZE1165" s="145"/>
      <c r="ZF1165" s="145"/>
      <c r="ZG1165" s="145"/>
      <c r="ZH1165" s="145"/>
      <c r="ZI1165" s="37"/>
      <c r="ZJ1165" s="5"/>
      <c r="ZK1165" s="144"/>
      <c r="ZL1165" s="93"/>
      <c r="ZM1165" s="145"/>
      <c r="ZN1165" s="145"/>
      <c r="ZO1165" s="145"/>
      <c r="ZP1165" s="145"/>
      <c r="ZQ1165" s="145"/>
      <c r="ZR1165" s="37"/>
      <c r="ZS1165" s="5"/>
      <c r="ZT1165" s="144"/>
      <c r="ZU1165" s="93"/>
      <c r="ZV1165" s="145"/>
      <c r="ZW1165" s="145"/>
      <c r="ZX1165" s="145"/>
      <c r="ZY1165" s="145"/>
      <c r="ZZ1165" s="145"/>
      <c r="AAA1165" s="37"/>
      <c r="AAB1165" s="5"/>
      <c r="AAC1165" s="144"/>
      <c r="AAD1165" s="93"/>
      <c r="AAE1165" s="145"/>
      <c r="AAF1165" s="145"/>
      <c r="AAG1165" s="145"/>
      <c r="AAH1165" s="145"/>
      <c r="AAI1165" s="145"/>
      <c r="AAJ1165" s="37"/>
      <c r="AAK1165" s="5"/>
      <c r="AAL1165" s="144"/>
      <c r="AAM1165" s="93"/>
      <c r="AAN1165" s="145"/>
      <c r="AAO1165" s="145"/>
      <c r="AAP1165" s="145"/>
      <c r="AAQ1165" s="145"/>
      <c r="AAR1165" s="145"/>
      <c r="AAS1165" s="37"/>
      <c r="AAT1165" s="5"/>
      <c r="AAU1165" s="144"/>
      <c r="AAV1165" s="93"/>
      <c r="AAW1165" s="145"/>
      <c r="AAX1165" s="145"/>
      <c r="AAY1165" s="145"/>
      <c r="AAZ1165" s="145"/>
      <c r="ABA1165" s="145"/>
      <c r="ABB1165" s="37"/>
      <c r="ABC1165" s="5"/>
      <c r="ABD1165" s="144"/>
      <c r="ABE1165" s="93"/>
      <c r="ABF1165" s="145"/>
      <c r="ABG1165" s="145"/>
      <c r="ABH1165" s="145"/>
      <c r="ABI1165" s="145"/>
      <c r="ABJ1165" s="145"/>
      <c r="ABK1165" s="37"/>
      <c r="ABL1165" s="5"/>
      <c r="ABM1165" s="144"/>
      <c r="ABN1165" s="93"/>
      <c r="ABO1165" s="145"/>
      <c r="ABP1165" s="145"/>
      <c r="ABQ1165" s="145"/>
      <c r="ABR1165" s="145"/>
      <c r="ABS1165" s="145"/>
      <c r="ABT1165" s="37"/>
      <c r="ABU1165" s="5"/>
      <c r="ABV1165" s="144"/>
      <c r="ABW1165" s="93"/>
      <c r="ABX1165" s="145"/>
      <c r="ABY1165" s="145"/>
      <c r="ABZ1165" s="145"/>
      <c r="ACA1165" s="145"/>
      <c r="ACB1165" s="145"/>
      <c r="ACC1165" s="37"/>
      <c r="ACD1165" s="5"/>
      <c r="ACE1165" s="144"/>
      <c r="ACF1165" s="93"/>
      <c r="ACG1165" s="145"/>
      <c r="ACH1165" s="145"/>
      <c r="ACI1165" s="145"/>
      <c r="ACJ1165" s="145"/>
      <c r="ACK1165" s="145"/>
      <c r="ACL1165" s="37"/>
      <c r="ACM1165" s="5"/>
      <c r="ACN1165" s="144"/>
      <c r="ACO1165" s="93"/>
      <c r="ACP1165" s="145"/>
      <c r="ACQ1165" s="145"/>
      <c r="ACR1165" s="145"/>
      <c r="ACS1165" s="145"/>
      <c r="ACT1165" s="145"/>
      <c r="ACU1165" s="37"/>
      <c r="ACV1165" s="5"/>
      <c r="ACW1165" s="144"/>
      <c r="ACX1165" s="93"/>
      <c r="ACY1165" s="145"/>
      <c r="ACZ1165" s="145"/>
      <c r="ADA1165" s="145"/>
      <c r="ADB1165" s="145"/>
      <c r="ADC1165" s="145"/>
      <c r="ADD1165" s="37"/>
      <c r="ADE1165" s="5"/>
      <c r="ADF1165" s="144"/>
      <c r="ADG1165" s="93"/>
      <c r="ADH1165" s="145"/>
      <c r="ADI1165" s="145"/>
      <c r="ADJ1165" s="145"/>
      <c r="ADK1165" s="145"/>
      <c r="ADL1165" s="145"/>
      <c r="ADM1165" s="37"/>
      <c r="ADN1165" s="5"/>
      <c r="ADO1165" s="144"/>
      <c r="ADP1165" s="93"/>
      <c r="ADQ1165" s="145"/>
      <c r="ADR1165" s="145"/>
      <c r="ADS1165" s="145"/>
      <c r="ADT1165" s="145"/>
      <c r="ADU1165" s="145"/>
      <c r="ADV1165" s="37"/>
      <c r="ADW1165" s="5"/>
      <c r="ADX1165" s="144"/>
      <c r="ADY1165" s="93"/>
      <c r="ADZ1165" s="145"/>
      <c r="AEA1165" s="145"/>
      <c r="AEB1165" s="145"/>
      <c r="AEC1165" s="145"/>
      <c r="AED1165" s="145"/>
      <c r="AEE1165" s="37"/>
      <c r="AEF1165" s="5"/>
      <c r="AEG1165" s="144"/>
      <c r="AEH1165" s="93"/>
      <c r="AEI1165" s="145"/>
      <c r="AEJ1165" s="145"/>
      <c r="AEK1165" s="145"/>
      <c r="AEL1165" s="145"/>
      <c r="AEM1165" s="145"/>
      <c r="AEN1165" s="37"/>
      <c r="AEO1165" s="5"/>
      <c r="AEP1165" s="144"/>
      <c r="AEQ1165" s="93"/>
      <c r="AER1165" s="145"/>
      <c r="AES1165" s="145"/>
      <c r="AET1165" s="145"/>
      <c r="AEU1165" s="145"/>
      <c r="AEV1165" s="145"/>
      <c r="AEW1165" s="37"/>
      <c r="AEX1165" s="5"/>
      <c r="AEY1165" s="144"/>
      <c r="AEZ1165" s="93"/>
      <c r="AFA1165" s="145"/>
      <c r="AFB1165" s="145"/>
      <c r="AFC1165" s="145"/>
      <c r="AFD1165" s="145"/>
      <c r="AFE1165" s="145"/>
      <c r="AFF1165" s="37"/>
      <c r="AFG1165" s="5"/>
      <c r="AFH1165" s="144"/>
      <c r="AFI1165" s="93"/>
      <c r="AFJ1165" s="145"/>
      <c r="AFK1165" s="145"/>
      <c r="AFL1165" s="145"/>
      <c r="AFM1165" s="145"/>
      <c r="AFN1165" s="145"/>
      <c r="AFO1165" s="37"/>
      <c r="AFP1165" s="5"/>
      <c r="AFQ1165" s="144"/>
      <c r="AFR1165" s="93"/>
      <c r="AFS1165" s="145"/>
      <c r="AFT1165" s="145"/>
      <c r="AFU1165" s="145"/>
      <c r="AFV1165" s="145"/>
      <c r="AFW1165" s="145"/>
      <c r="AFX1165" s="37"/>
      <c r="AFY1165" s="5"/>
      <c r="AFZ1165" s="144"/>
      <c r="AGA1165" s="93"/>
      <c r="AGB1165" s="145"/>
      <c r="AGC1165" s="145"/>
      <c r="AGD1165" s="145"/>
      <c r="AGE1165" s="145"/>
      <c r="AGF1165" s="145"/>
      <c r="AGG1165" s="37"/>
      <c r="AGH1165" s="5"/>
      <c r="AGI1165" s="144"/>
      <c r="AGJ1165" s="93"/>
      <c r="AGK1165" s="145"/>
      <c r="AGL1165" s="145"/>
      <c r="AGM1165" s="145"/>
      <c r="AGN1165" s="145"/>
      <c r="AGO1165" s="145"/>
      <c r="AGP1165" s="37"/>
      <c r="AGQ1165" s="5"/>
      <c r="AGR1165" s="144"/>
      <c r="AGS1165" s="93"/>
      <c r="AGT1165" s="145"/>
      <c r="AGU1165" s="145"/>
      <c r="AGV1165" s="145"/>
      <c r="AGW1165" s="145"/>
      <c r="AGX1165" s="145"/>
      <c r="AGY1165" s="37"/>
      <c r="AGZ1165" s="5"/>
      <c r="AHA1165" s="144"/>
      <c r="AHB1165" s="93"/>
      <c r="AHC1165" s="145"/>
      <c r="AHD1165" s="145"/>
      <c r="AHE1165" s="145"/>
      <c r="AHF1165" s="145"/>
      <c r="AHG1165" s="145"/>
      <c r="AHH1165" s="37"/>
      <c r="AHI1165" s="5"/>
      <c r="AHJ1165" s="144"/>
      <c r="AHK1165" s="93"/>
      <c r="AHL1165" s="145"/>
      <c r="AHM1165" s="145"/>
      <c r="AHN1165" s="145"/>
      <c r="AHO1165" s="145"/>
      <c r="AHP1165" s="145"/>
      <c r="AHQ1165" s="37"/>
      <c r="AHR1165" s="5"/>
      <c r="AHS1165" s="144"/>
      <c r="AHT1165" s="93"/>
      <c r="AHU1165" s="145"/>
      <c r="AHV1165" s="145"/>
      <c r="AHW1165" s="145"/>
      <c r="AHX1165" s="145"/>
      <c r="AHY1165" s="145"/>
      <c r="AHZ1165" s="37"/>
      <c r="AIA1165" s="5"/>
      <c r="AIB1165" s="144"/>
      <c r="AIC1165" s="93"/>
      <c r="AID1165" s="145"/>
      <c r="AIE1165" s="145"/>
      <c r="AIF1165" s="145"/>
      <c r="AIG1165" s="145"/>
      <c r="AIH1165" s="145"/>
      <c r="AII1165" s="37"/>
      <c r="AIJ1165" s="5"/>
      <c r="AIK1165" s="144"/>
      <c r="AIL1165" s="93"/>
      <c r="AIM1165" s="145"/>
      <c r="AIN1165" s="145"/>
      <c r="AIO1165" s="145"/>
      <c r="AIP1165" s="145"/>
      <c r="AIQ1165" s="145"/>
      <c r="AIR1165" s="37"/>
      <c r="AIS1165" s="5"/>
      <c r="AIT1165" s="144"/>
      <c r="AIU1165" s="93"/>
      <c r="AIV1165" s="145"/>
      <c r="AIW1165" s="145"/>
      <c r="AIX1165" s="145"/>
      <c r="AIY1165" s="145"/>
      <c r="AIZ1165" s="145"/>
      <c r="AJA1165" s="37"/>
      <c r="AJB1165" s="5"/>
      <c r="AJC1165" s="144"/>
      <c r="AJD1165" s="93"/>
      <c r="AJE1165" s="145"/>
      <c r="AJF1165" s="145"/>
      <c r="AJG1165" s="145"/>
      <c r="AJH1165" s="145"/>
      <c r="AJI1165" s="145"/>
      <c r="AJJ1165" s="37"/>
      <c r="AJK1165" s="5"/>
      <c r="AJL1165" s="144"/>
      <c r="AJM1165" s="93"/>
      <c r="AJN1165" s="145"/>
      <c r="AJO1165" s="145"/>
      <c r="AJP1165" s="145"/>
      <c r="AJQ1165" s="145"/>
      <c r="AJR1165" s="145"/>
      <c r="AJS1165" s="37"/>
      <c r="AJT1165" s="5"/>
      <c r="AJU1165" s="144"/>
      <c r="AJV1165" s="93"/>
      <c r="AJW1165" s="145"/>
      <c r="AJX1165" s="145"/>
      <c r="AJY1165" s="145"/>
      <c r="AJZ1165" s="145"/>
      <c r="AKA1165" s="145"/>
      <c r="AKB1165" s="37"/>
      <c r="AKC1165" s="5"/>
      <c r="AKD1165" s="144"/>
      <c r="AKE1165" s="93"/>
      <c r="AKF1165" s="145"/>
      <c r="AKG1165" s="145"/>
      <c r="AKH1165" s="145"/>
      <c r="AKI1165" s="145"/>
      <c r="AKJ1165" s="145"/>
      <c r="AKK1165" s="37"/>
      <c r="AKL1165" s="5"/>
      <c r="AKM1165" s="144"/>
      <c r="AKN1165" s="93"/>
      <c r="AKO1165" s="145"/>
      <c r="AKP1165" s="145"/>
      <c r="AKQ1165" s="145"/>
      <c r="AKR1165" s="145"/>
      <c r="AKS1165" s="145"/>
      <c r="AKT1165" s="37"/>
      <c r="AKU1165" s="5"/>
      <c r="AKV1165" s="144"/>
      <c r="AKW1165" s="93"/>
      <c r="AKX1165" s="145"/>
      <c r="AKY1165" s="145"/>
      <c r="AKZ1165" s="145"/>
      <c r="ALA1165" s="145"/>
      <c r="ALB1165" s="145"/>
      <c r="ALC1165" s="37"/>
      <c r="ALD1165" s="5"/>
      <c r="ALE1165" s="144"/>
      <c r="ALF1165" s="93"/>
      <c r="ALG1165" s="145"/>
      <c r="ALH1165" s="145"/>
      <c r="ALI1165" s="145"/>
      <c r="ALJ1165" s="145"/>
      <c r="ALK1165" s="145"/>
      <c r="ALL1165" s="37"/>
      <c r="ALM1165" s="5"/>
      <c r="ALN1165" s="144"/>
      <c r="ALO1165" s="93"/>
      <c r="ALP1165" s="145"/>
      <c r="ALQ1165" s="145"/>
      <c r="ALR1165" s="145"/>
      <c r="ALS1165" s="145"/>
      <c r="ALT1165" s="145"/>
      <c r="ALU1165" s="37"/>
      <c r="ALV1165" s="5"/>
      <c r="ALW1165" s="144"/>
      <c r="ALX1165" s="93"/>
      <c r="ALY1165" s="145"/>
      <c r="ALZ1165" s="145"/>
      <c r="AMA1165" s="145"/>
      <c r="AMB1165" s="145"/>
      <c r="AMC1165" s="145"/>
      <c r="AMD1165" s="37"/>
      <c r="AME1165" s="5"/>
      <c r="AMF1165" s="144"/>
      <c r="AMG1165" s="93"/>
      <c r="AMH1165" s="145"/>
      <c r="AMI1165" s="145"/>
      <c r="AMJ1165" s="145"/>
      <c r="AMK1165" s="145"/>
      <c r="AML1165" s="145"/>
      <c r="AMM1165" s="37"/>
      <c r="AMN1165" s="5"/>
      <c r="AMO1165" s="144"/>
      <c r="AMP1165" s="93"/>
      <c r="AMQ1165" s="145"/>
      <c r="AMR1165" s="145"/>
      <c r="AMS1165" s="145"/>
      <c r="AMT1165" s="145"/>
      <c r="AMU1165" s="145"/>
      <c r="AMV1165" s="37"/>
      <c r="AMW1165" s="5"/>
      <c r="AMX1165" s="144"/>
      <c r="AMY1165" s="93"/>
      <c r="AMZ1165" s="145"/>
      <c r="ANA1165" s="145"/>
      <c r="ANB1165" s="145"/>
      <c r="ANC1165" s="145"/>
      <c r="AND1165" s="145"/>
      <c r="ANE1165" s="37"/>
      <c r="ANF1165" s="5"/>
      <c r="ANG1165" s="144"/>
      <c r="ANH1165" s="93"/>
      <c r="ANI1165" s="145"/>
      <c r="ANJ1165" s="145"/>
      <c r="ANK1165" s="145"/>
      <c r="ANL1165" s="145"/>
      <c r="ANM1165" s="145"/>
      <c r="ANN1165" s="37"/>
      <c r="ANO1165" s="5"/>
      <c r="ANP1165" s="144"/>
      <c r="ANQ1165" s="93"/>
      <c r="ANR1165" s="145"/>
      <c r="ANS1165" s="145"/>
      <c r="ANT1165" s="145"/>
      <c r="ANU1165" s="145"/>
      <c r="ANV1165" s="145"/>
      <c r="ANW1165" s="37"/>
      <c r="ANX1165" s="5"/>
      <c r="ANY1165" s="144"/>
      <c r="ANZ1165" s="93"/>
      <c r="AOA1165" s="145"/>
      <c r="AOB1165" s="145"/>
      <c r="AOC1165" s="145"/>
      <c r="AOD1165" s="145"/>
      <c r="AOE1165" s="145"/>
      <c r="AOF1165" s="37"/>
      <c r="AOG1165" s="5"/>
      <c r="AOH1165" s="144"/>
      <c r="AOI1165" s="93"/>
      <c r="AOJ1165" s="145"/>
      <c r="AOK1165" s="145"/>
      <c r="AOL1165" s="145"/>
      <c r="AOM1165" s="145"/>
      <c r="AON1165" s="145"/>
      <c r="AOO1165" s="37"/>
      <c r="AOP1165" s="5"/>
      <c r="AOQ1165" s="144"/>
      <c r="AOR1165" s="93"/>
      <c r="AOS1165" s="145"/>
      <c r="AOT1165" s="145"/>
      <c r="AOU1165" s="145"/>
      <c r="AOV1165" s="145"/>
      <c r="AOW1165" s="145"/>
      <c r="AOX1165" s="37"/>
      <c r="AOY1165" s="5"/>
      <c r="AOZ1165" s="144"/>
      <c r="APA1165" s="93"/>
      <c r="APB1165" s="145"/>
      <c r="APC1165" s="145"/>
      <c r="APD1165" s="145"/>
      <c r="APE1165" s="145"/>
      <c r="APF1165" s="145"/>
      <c r="APG1165" s="37"/>
      <c r="APH1165" s="5"/>
      <c r="API1165" s="144"/>
      <c r="APJ1165" s="93"/>
      <c r="APK1165" s="145"/>
      <c r="APL1165" s="145"/>
      <c r="APM1165" s="145"/>
      <c r="APN1165" s="145"/>
      <c r="APO1165" s="145"/>
      <c r="APP1165" s="37"/>
      <c r="APQ1165" s="5"/>
      <c r="APR1165" s="144"/>
      <c r="APS1165" s="93"/>
      <c r="APT1165" s="145"/>
      <c r="APU1165" s="145"/>
      <c r="APV1165" s="145"/>
      <c r="APW1165" s="145"/>
      <c r="APX1165" s="145"/>
      <c r="APY1165" s="37"/>
      <c r="APZ1165" s="5"/>
      <c r="AQA1165" s="144"/>
      <c r="AQB1165" s="93"/>
      <c r="AQC1165" s="145"/>
      <c r="AQD1165" s="145"/>
      <c r="AQE1165" s="145"/>
      <c r="AQF1165" s="145"/>
      <c r="AQG1165" s="145"/>
      <c r="AQH1165" s="37"/>
      <c r="AQI1165" s="5"/>
      <c r="AQJ1165" s="144"/>
      <c r="AQK1165" s="93"/>
      <c r="AQL1165" s="145"/>
      <c r="AQM1165" s="145"/>
      <c r="AQN1165" s="145"/>
      <c r="AQO1165" s="145"/>
      <c r="AQP1165" s="145"/>
      <c r="AQQ1165" s="37"/>
      <c r="AQR1165" s="5"/>
      <c r="AQS1165" s="144"/>
      <c r="AQT1165" s="93"/>
      <c r="AQU1165" s="145"/>
      <c r="AQV1165" s="145"/>
      <c r="AQW1165" s="145"/>
      <c r="AQX1165" s="145"/>
      <c r="AQY1165" s="145"/>
      <c r="AQZ1165" s="37"/>
      <c r="ARA1165" s="5"/>
      <c r="ARB1165" s="144"/>
      <c r="ARC1165" s="93"/>
      <c r="ARD1165" s="145"/>
      <c r="ARE1165" s="145"/>
      <c r="ARF1165" s="145"/>
      <c r="ARG1165" s="145"/>
      <c r="ARH1165" s="145"/>
      <c r="ARI1165" s="37"/>
      <c r="ARJ1165" s="5"/>
      <c r="ARK1165" s="144"/>
      <c r="ARL1165" s="93"/>
      <c r="ARM1165" s="145"/>
      <c r="ARN1165" s="145"/>
      <c r="ARO1165" s="145"/>
      <c r="ARP1165" s="145"/>
      <c r="ARQ1165" s="145"/>
      <c r="ARR1165" s="37"/>
      <c r="ARS1165" s="5"/>
      <c r="ART1165" s="144"/>
      <c r="ARU1165" s="93"/>
      <c r="ARV1165" s="145"/>
      <c r="ARW1165" s="145"/>
      <c r="ARX1165" s="145"/>
      <c r="ARY1165" s="145"/>
      <c r="ARZ1165" s="145"/>
      <c r="ASA1165" s="37"/>
      <c r="ASB1165" s="5"/>
      <c r="ASC1165" s="144"/>
      <c r="ASD1165" s="93"/>
      <c r="ASE1165" s="145"/>
      <c r="ASF1165" s="145"/>
      <c r="ASG1165" s="145"/>
      <c r="ASH1165" s="145"/>
      <c r="ASI1165" s="145"/>
      <c r="ASJ1165" s="37"/>
      <c r="ASK1165" s="5"/>
      <c r="ASL1165" s="144"/>
      <c r="ASM1165" s="93"/>
      <c r="ASN1165" s="145"/>
      <c r="ASO1165" s="145"/>
      <c r="ASP1165" s="145"/>
      <c r="ASQ1165" s="145"/>
      <c r="ASR1165" s="145"/>
      <c r="ASS1165" s="37"/>
      <c r="AST1165" s="5"/>
      <c r="ASU1165" s="144"/>
      <c r="ASV1165" s="93"/>
      <c r="ASW1165" s="145"/>
      <c r="ASX1165" s="145"/>
      <c r="ASY1165" s="145"/>
      <c r="ASZ1165" s="145"/>
      <c r="ATA1165" s="145"/>
      <c r="ATB1165" s="37"/>
      <c r="ATC1165" s="5"/>
      <c r="ATD1165" s="144"/>
      <c r="ATE1165" s="93"/>
      <c r="ATF1165" s="145"/>
      <c r="ATG1165" s="145"/>
      <c r="ATH1165" s="145"/>
      <c r="ATI1165" s="145"/>
      <c r="ATJ1165" s="145"/>
      <c r="ATK1165" s="37"/>
      <c r="ATL1165" s="5"/>
      <c r="ATM1165" s="144"/>
      <c r="ATN1165" s="93"/>
      <c r="ATO1165" s="145"/>
      <c r="ATP1165" s="145"/>
      <c r="ATQ1165" s="145"/>
      <c r="ATR1165" s="145"/>
      <c r="ATS1165" s="145"/>
      <c r="ATT1165" s="37"/>
      <c r="ATU1165" s="5"/>
      <c r="ATV1165" s="144"/>
      <c r="ATW1165" s="93"/>
      <c r="ATX1165" s="145"/>
      <c r="ATY1165" s="145"/>
      <c r="ATZ1165" s="145"/>
      <c r="AUA1165" s="145"/>
      <c r="AUB1165" s="145"/>
      <c r="AUC1165" s="37"/>
      <c r="AUD1165" s="5"/>
      <c r="AUE1165" s="144"/>
      <c r="AUF1165" s="93"/>
      <c r="AUG1165" s="145"/>
      <c r="AUH1165" s="145"/>
      <c r="AUI1165" s="145"/>
      <c r="AUJ1165" s="145"/>
      <c r="AUK1165" s="145"/>
      <c r="AUL1165" s="37"/>
      <c r="AUM1165" s="5"/>
      <c r="AUN1165" s="144"/>
      <c r="AUO1165" s="93"/>
      <c r="AUP1165" s="145"/>
      <c r="AUQ1165" s="145"/>
      <c r="AUR1165" s="145"/>
      <c r="AUS1165" s="145"/>
      <c r="AUT1165" s="145"/>
      <c r="AUU1165" s="37"/>
      <c r="AUV1165" s="5"/>
      <c r="AUW1165" s="144"/>
      <c r="AUX1165" s="93"/>
      <c r="AUY1165" s="145"/>
      <c r="AUZ1165" s="145"/>
      <c r="AVA1165" s="145"/>
      <c r="AVB1165" s="145"/>
      <c r="AVC1165" s="145"/>
      <c r="AVD1165" s="37"/>
      <c r="AVE1165" s="5"/>
      <c r="AVF1165" s="144"/>
      <c r="AVG1165" s="93"/>
      <c r="AVH1165" s="145"/>
      <c r="AVI1165" s="145"/>
      <c r="AVJ1165" s="145"/>
      <c r="AVK1165" s="145"/>
      <c r="AVL1165" s="145"/>
      <c r="AVM1165" s="37"/>
      <c r="AVN1165" s="5"/>
      <c r="AVO1165" s="144"/>
      <c r="AVP1165" s="93"/>
      <c r="AVQ1165" s="145"/>
      <c r="AVR1165" s="145"/>
      <c r="AVS1165" s="145"/>
      <c r="AVT1165" s="145"/>
      <c r="AVU1165" s="145"/>
      <c r="AVV1165" s="37"/>
      <c r="AVW1165" s="5"/>
      <c r="AVX1165" s="144"/>
      <c r="AVY1165" s="93"/>
      <c r="AVZ1165" s="145"/>
      <c r="AWA1165" s="145"/>
      <c r="AWB1165" s="145"/>
      <c r="AWC1165" s="145"/>
      <c r="AWD1165" s="145"/>
      <c r="AWE1165" s="37"/>
      <c r="AWF1165" s="5"/>
      <c r="AWG1165" s="144"/>
      <c r="AWH1165" s="93"/>
      <c r="AWI1165" s="145"/>
      <c r="AWJ1165" s="145"/>
      <c r="AWK1165" s="145"/>
      <c r="AWL1165" s="145"/>
      <c r="AWM1165" s="145"/>
      <c r="AWN1165" s="37"/>
      <c r="AWO1165" s="5"/>
      <c r="AWP1165" s="144"/>
      <c r="AWQ1165" s="93"/>
      <c r="AWR1165" s="145"/>
      <c r="AWS1165" s="145"/>
      <c r="AWT1165" s="145"/>
      <c r="AWU1165" s="145"/>
      <c r="AWV1165" s="145"/>
      <c r="AWW1165" s="37"/>
      <c r="AWX1165" s="5"/>
      <c r="AWY1165" s="144"/>
      <c r="AWZ1165" s="93"/>
      <c r="AXA1165" s="145"/>
      <c r="AXB1165" s="145"/>
      <c r="AXC1165" s="145"/>
      <c r="AXD1165" s="145"/>
      <c r="AXE1165" s="145"/>
      <c r="AXF1165" s="37"/>
      <c r="AXG1165" s="5"/>
      <c r="AXH1165" s="144"/>
      <c r="AXI1165" s="93"/>
      <c r="AXJ1165" s="145"/>
      <c r="AXK1165" s="145"/>
      <c r="AXL1165" s="145"/>
      <c r="AXM1165" s="145"/>
      <c r="AXN1165" s="145"/>
      <c r="AXO1165" s="37"/>
      <c r="AXP1165" s="5"/>
      <c r="AXQ1165" s="144"/>
      <c r="AXR1165" s="93"/>
      <c r="AXS1165" s="145"/>
      <c r="AXT1165" s="145"/>
      <c r="AXU1165" s="145"/>
      <c r="AXV1165" s="145"/>
      <c r="AXW1165" s="145"/>
      <c r="AXX1165" s="37"/>
      <c r="AXY1165" s="5"/>
      <c r="AXZ1165" s="144"/>
      <c r="AYA1165" s="93"/>
      <c r="AYB1165" s="145"/>
      <c r="AYC1165" s="145"/>
      <c r="AYD1165" s="145"/>
      <c r="AYE1165" s="145"/>
      <c r="AYF1165" s="145"/>
      <c r="AYG1165" s="37"/>
      <c r="AYH1165" s="5"/>
      <c r="AYI1165" s="144"/>
      <c r="AYJ1165" s="93"/>
      <c r="AYK1165" s="145"/>
      <c r="AYL1165" s="145"/>
      <c r="AYM1165" s="145"/>
      <c r="AYN1165" s="145"/>
      <c r="AYO1165" s="145"/>
      <c r="AYP1165" s="37"/>
      <c r="AYQ1165" s="5"/>
      <c r="AYR1165" s="144"/>
      <c r="AYS1165" s="93"/>
      <c r="AYT1165" s="145"/>
      <c r="AYU1165" s="145"/>
      <c r="AYV1165" s="145"/>
      <c r="AYW1165" s="145"/>
      <c r="AYX1165" s="145"/>
      <c r="AYY1165" s="37"/>
      <c r="AYZ1165" s="5"/>
      <c r="AZA1165" s="144"/>
      <c r="AZB1165" s="93"/>
      <c r="AZC1165" s="145"/>
      <c r="AZD1165" s="145"/>
      <c r="AZE1165" s="145"/>
      <c r="AZF1165" s="145"/>
      <c r="AZG1165" s="145"/>
      <c r="AZH1165" s="37"/>
      <c r="AZI1165" s="5"/>
      <c r="AZJ1165" s="144"/>
      <c r="AZK1165" s="93"/>
      <c r="AZL1165" s="145"/>
      <c r="AZM1165" s="145"/>
      <c r="AZN1165" s="145"/>
      <c r="AZO1165" s="145"/>
      <c r="AZP1165" s="145"/>
      <c r="AZQ1165" s="37"/>
      <c r="AZR1165" s="5"/>
      <c r="AZS1165" s="144"/>
      <c r="AZT1165" s="93"/>
      <c r="AZU1165" s="145"/>
      <c r="AZV1165" s="145"/>
      <c r="AZW1165" s="145"/>
      <c r="AZX1165" s="145"/>
      <c r="AZY1165" s="145"/>
      <c r="AZZ1165" s="37"/>
      <c r="BAA1165" s="5"/>
      <c r="BAB1165" s="144"/>
      <c r="BAC1165" s="93"/>
      <c r="BAD1165" s="145"/>
      <c r="BAE1165" s="145"/>
      <c r="BAF1165" s="145"/>
      <c r="BAG1165" s="145"/>
      <c r="BAH1165" s="145"/>
      <c r="BAI1165" s="37"/>
      <c r="BAJ1165" s="5"/>
      <c r="BAK1165" s="144"/>
      <c r="BAL1165" s="93"/>
      <c r="BAM1165" s="145"/>
      <c r="BAN1165" s="145"/>
      <c r="BAO1165" s="145"/>
      <c r="BAP1165" s="145"/>
      <c r="BAQ1165" s="145"/>
      <c r="BAR1165" s="37"/>
      <c r="BAS1165" s="5"/>
      <c r="BAT1165" s="144"/>
      <c r="BAU1165" s="93"/>
      <c r="BAV1165" s="145"/>
      <c r="BAW1165" s="145"/>
      <c r="BAX1165" s="145"/>
      <c r="BAY1165" s="145"/>
      <c r="BAZ1165" s="145"/>
      <c r="BBA1165" s="37"/>
      <c r="BBB1165" s="5"/>
      <c r="BBC1165" s="144"/>
      <c r="BBD1165" s="93"/>
      <c r="BBE1165" s="145"/>
      <c r="BBF1165" s="145"/>
      <c r="BBG1165" s="145"/>
      <c r="BBH1165" s="145"/>
      <c r="BBI1165" s="145"/>
      <c r="BBJ1165" s="37"/>
      <c r="BBK1165" s="5"/>
      <c r="BBL1165" s="144"/>
      <c r="BBM1165" s="93"/>
      <c r="BBN1165" s="145"/>
      <c r="BBO1165" s="145"/>
      <c r="BBP1165" s="145"/>
      <c r="BBQ1165" s="145"/>
      <c r="BBR1165" s="145"/>
      <c r="BBS1165" s="37"/>
      <c r="BBT1165" s="5"/>
      <c r="BBU1165" s="144"/>
      <c r="BBV1165" s="93"/>
      <c r="BBW1165" s="145"/>
      <c r="BBX1165" s="145"/>
      <c r="BBY1165" s="145"/>
      <c r="BBZ1165" s="145"/>
      <c r="BCA1165" s="145"/>
      <c r="BCB1165" s="37"/>
      <c r="BCC1165" s="5"/>
      <c r="BCD1165" s="144"/>
      <c r="BCE1165" s="93"/>
      <c r="BCF1165" s="145"/>
      <c r="BCG1165" s="145"/>
      <c r="BCH1165" s="145"/>
      <c r="BCI1165" s="145"/>
      <c r="BCJ1165" s="145"/>
      <c r="BCK1165" s="37"/>
      <c r="BCL1165" s="5"/>
      <c r="BCM1165" s="144"/>
      <c r="BCN1165" s="93"/>
      <c r="BCO1165" s="145"/>
      <c r="BCP1165" s="145"/>
      <c r="BCQ1165" s="145"/>
      <c r="BCR1165" s="145"/>
      <c r="BCS1165" s="145"/>
      <c r="BCT1165" s="37"/>
      <c r="BCU1165" s="5"/>
      <c r="BCV1165" s="144"/>
      <c r="BCW1165" s="93"/>
      <c r="BCX1165" s="145"/>
      <c r="BCY1165" s="145"/>
      <c r="BCZ1165" s="145"/>
      <c r="BDA1165" s="145"/>
      <c r="BDB1165" s="145"/>
      <c r="BDC1165" s="37"/>
      <c r="BDD1165" s="5"/>
      <c r="BDE1165" s="144"/>
      <c r="BDF1165" s="93"/>
      <c r="BDG1165" s="145"/>
      <c r="BDH1165" s="145"/>
      <c r="BDI1165" s="145"/>
      <c r="BDJ1165" s="145"/>
      <c r="BDK1165" s="145"/>
      <c r="BDL1165" s="37"/>
      <c r="BDM1165" s="5"/>
      <c r="BDN1165" s="144"/>
      <c r="BDO1165" s="93"/>
      <c r="BDP1165" s="145"/>
      <c r="BDQ1165" s="145"/>
      <c r="BDR1165" s="145"/>
      <c r="BDS1165" s="145"/>
      <c r="BDT1165" s="145"/>
      <c r="BDU1165" s="37"/>
      <c r="BDV1165" s="5"/>
      <c r="BDW1165" s="144"/>
      <c r="BDX1165" s="93"/>
      <c r="BDY1165" s="145"/>
      <c r="BDZ1165" s="145"/>
      <c r="BEA1165" s="145"/>
      <c r="BEB1165" s="145"/>
      <c r="BEC1165" s="145"/>
      <c r="BED1165" s="37"/>
      <c r="BEE1165" s="5"/>
      <c r="BEF1165" s="144"/>
      <c r="BEG1165" s="93"/>
      <c r="BEH1165" s="145"/>
      <c r="BEI1165" s="145"/>
      <c r="BEJ1165" s="145"/>
      <c r="BEK1165" s="145"/>
      <c r="BEL1165" s="145"/>
      <c r="BEM1165" s="37"/>
      <c r="BEN1165" s="5"/>
      <c r="BEO1165" s="144"/>
      <c r="BEP1165" s="93"/>
      <c r="BEQ1165" s="145"/>
      <c r="BER1165" s="145"/>
      <c r="BES1165" s="145"/>
      <c r="BET1165" s="145"/>
      <c r="BEU1165" s="145"/>
      <c r="BEV1165" s="37"/>
      <c r="BEW1165" s="5"/>
      <c r="BEX1165" s="144"/>
      <c r="BEY1165" s="93"/>
      <c r="BEZ1165" s="145"/>
      <c r="BFA1165" s="145"/>
      <c r="BFB1165" s="145"/>
      <c r="BFC1165" s="145"/>
      <c r="BFD1165" s="145"/>
      <c r="BFE1165" s="37"/>
      <c r="BFF1165" s="5"/>
      <c r="BFG1165" s="144"/>
      <c r="BFH1165" s="93"/>
      <c r="BFI1165" s="145"/>
      <c r="BFJ1165" s="145"/>
      <c r="BFK1165" s="145"/>
      <c r="BFL1165" s="145"/>
      <c r="BFM1165" s="145"/>
      <c r="BFN1165" s="37"/>
      <c r="BFO1165" s="5"/>
      <c r="BFP1165" s="144"/>
      <c r="BFQ1165" s="93"/>
      <c r="BFR1165" s="145"/>
      <c r="BFS1165" s="145"/>
      <c r="BFT1165" s="145"/>
      <c r="BFU1165" s="145"/>
      <c r="BFV1165" s="145"/>
      <c r="BFW1165" s="37"/>
      <c r="BFX1165" s="5"/>
      <c r="BFY1165" s="144"/>
      <c r="BFZ1165" s="93"/>
      <c r="BGA1165" s="145"/>
      <c r="BGB1165" s="145"/>
      <c r="BGC1165" s="145"/>
      <c r="BGD1165" s="145"/>
      <c r="BGE1165" s="145"/>
      <c r="BGF1165" s="37"/>
      <c r="BGG1165" s="5"/>
      <c r="BGH1165" s="144"/>
      <c r="BGI1165" s="93"/>
      <c r="BGJ1165" s="145"/>
      <c r="BGK1165" s="145"/>
      <c r="BGL1165" s="145"/>
      <c r="BGM1165" s="145"/>
      <c r="BGN1165" s="145"/>
      <c r="BGO1165" s="37"/>
      <c r="BGP1165" s="5"/>
      <c r="BGQ1165" s="144"/>
      <c r="BGR1165" s="93"/>
      <c r="BGS1165" s="145"/>
      <c r="BGT1165" s="145"/>
      <c r="BGU1165" s="145"/>
      <c r="BGV1165" s="145"/>
      <c r="BGW1165" s="145"/>
      <c r="BGX1165" s="37"/>
      <c r="BGY1165" s="5"/>
      <c r="BGZ1165" s="144"/>
      <c r="BHA1165" s="93"/>
      <c r="BHB1165" s="145"/>
      <c r="BHC1165" s="145"/>
      <c r="BHD1165" s="145"/>
      <c r="BHE1165" s="145"/>
      <c r="BHF1165" s="145"/>
      <c r="BHG1165" s="37"/>
      <c r="BHH1165" s="5"/>
      <c r="BHI1165" s="144"/>
      <c r="BHJ1165" s="93"/>
      <c r="BHK1165" s="145"/>
      <c r="BHL1165" s="145"/>
      <c r="BHM1165" s="145"/>
      <c r="BHN1165" s="145"/>
      <c r="BHO1165" s="145"/>
      <c r="BHP1165" s="37"/>
      <c r="BHQ1165" s="5"/>
      <c r="BHR1165" s="144"/>
      <c r="BHS1165" s="93"/>
      <c r="BHT1165" s="145"/>
      <c r="BHU1165" s="145"/>
      <c r="BHV1165" s="145"/>
      <c r="BHW1165" s="145"/>
      <c r="BHX1165" s="145"/>
      <c r="BHY1165" s="37"/>
      <c r="BHZ1165" s="5"/>
      <c r="BIA1165" s="144"/>
      <c r="BIB1165" s="93"/>
      <c r="BIC1165" s="145"/>
      <c r="BID1165" s="145"/>
      <c r="BIE1165" s="145"/>
      <c r="BIF1165" s="145"/>
      <c r="BIG1165" s="145"/>
      <c r="BIH1165" s="37"/>
      <c r="BII1165" s="5"/>
      <c r="BIJ1165" s="144"/>
      <c r="BIK1165" s="93"/>
      <c r="BIL1165" s="145"/>
      <c r="BIM1165" s="145"/>
      <c r="BIN1165" s="145"/>
      <c r="BIO1165" s="145"/>
      <c r="BIP1165" s="145"/>
      <c r="BIQ1165" s="37"/>
      <c r="BIR1165" s="5"/>
      <c r="BIS1165" s="144"/>
      <c r="BIT1165" s="93"/>
      <c r="BIU1165" s="145"/>
      <c r="BIV1165" s="145"/>
      <c r="BIW1165" s="145"/>
      <c r="BIX1165" s="145"/>
      <c r="BIY1165" s="145"/>
      <c r="BIZ1165" s="37"/>
      <c r="BJA1165" s="5"/>
      <c r="BJB1165" s="144"/>
      <c r="BJC1165" s="93"/>
      <c r="BJD1165" s="145"/>
      <c r="BJE1165" s="145"/>
      <c r="BJF1165" s="145"/>
      <c r="BJG1165" s="145"/>
      <c r="BJH1165" s="145"/>
      <c r="BJI1165" s="37"/>
      <c r="BJJ1165" s="5"/>
      <c r="BJK1165" s="144"/>
      <c r="BJL1165" s="93"/>
      <c r="BJM1165" s="145"/>
      <c r="BJN1165" s="145"/>
      <c r="BJO1165" s="145"/>
      <c r="BJP1165" s="145"/>
      <c r="BJQ1165" s="145"/>
      <c r="BJR1165" s="37"/>
      <c r="BJS1165" s="5"/>
      <c r="BJT1165" s="144"/>
      <c r="BJU1165" s="93"/>
      <c r="BJV1165" s="145"/>
      <c r="BJW1165" s="145"/>
      <c r="BJX1165" s="145"/>
      <c r="BJY1165" s="145"/>
      <c r="BJZ1165" s="145"/>
      <c r="BKA1165" s="37"/>
      <c r="BKB1165" s="5"/>
      <c r="BKC1165" s="144"/>
      <c r="BKD1165" s="93"/>
      <c r="BKE1165" s="145"/>
      <c r="BKF1165" s="145"/>
      <c r="BKG1165" s="145"/>
      <c r="BKH1165" s="145"/>
      <c r="BKI1165" s="145"/>
      <c r="BKJ1165" s="37"/>
      <c r="BKK1165" s="5"/>
      <c r="BKL1165" s="144"/>
      <c r="BKM1165" s="93"/>
      <c r="BKN1165" s="145"/>
      <c r="BKO1165" s="145"/>
      <c r="BKP1165" s="145"/>
      <c r="BKQ1165" s="145"/>
      <c r="BKR1165" s="145"/>
      <c r="BKS1165" s="37"/>
      <c r="BKT1165" s="5"/>
      <c r="BKU1165" s="144"/>
      <c r="BKV1165" s="93"/>
      <c r="BKW1165" s="145"/>
      <c r="BKX1165" s="145"/>
      <c r="BKY1165" s="145"/>
      <c r="BKZ1165" s="145"/>
      <c r="BLA1165" s="145"/>
      <c r="BLB1165" s="37"/>
      <c r="BLC1165" s="5"/>
      <c r="BLD1165" s="144"/>
      <c r="BLE1165" s="93"/>
      <c r="BLF1165" s="145"/>
      <c r="BLG1165" s="145"/>
      <c r="BLH1165" s="145"/>
      <c r="BLI1165" s="145"/>
      <c r="BLJ1165" s="145"/>
      <c r="BLK1165" s="37"/>
      <c r="BLL1165" s="5"/>
      <c r="BLM1165" s="144"/>
      <c r="BLN1165" s="93"/>
      <c r="BLO1165" s="145"/>
      <c r="BLP1165" s="145"/>
      <c r="BLQ1165" s="145"/>
      <c r="BLR1165" s="145"/>
      <c r="BLS1165" s="145"/>
      <c r="BLT1165" s="37"/>
      <c r="BLU1165" s="5"/>
      <c r="BLV1165" s="144"/>
      <c r="BLW1165" s="93"/>
      <c r="BLX1165" s="145"/>
      <c r="BLY1165" s="145"/>
      <c r="BLZ1165" s="145"/>
      <c r="BMA1165" s="145"/>
      <c r="BMB1165" s="145"/>
      <c r="BMC1165" s="37"/>
      <c r="BMD1165" s="5"/>
      <c r="BME1165" s="144"/>
      <c r="BMF1165" s="93"/>
      <c r="BMG1165" s="145"/>
      <c r="BMH1165" s="145"/>
      <c r="BMI1165" s="145"/>
      <c r="BMJ1165" s="145"/>
      <c r="BMK1165" s="145"/>
      <c r="BML1165" s="37"/>
      <c r="BMM1165" s="5"/>
      <c r="BMN1165" s="144"/>
      <c r="BMO1165" s="93"/>
      <c r="BMP1165" s="145"/>
      <c r="BMQ1165" s="145"/>
      <c r="BMR1165" s="145"/>
      <c r="BMS1165" s="145"/>
      <c r="BMT1165" s="145"/>
      <c r="BMU1165" s="37"/>
      <c r="BMV1165" s="5"/>
      <c r="BMW1165" s="144"/>
      <c r="BMX1165" s="93"/>
      <c r="BMY1165" s="145"/>
      <c r="BMZ1165" s="145"/>
      <c r="BNA1165" s="145"/>
      <c r="BNB1165" s="145"/>
      <c r="BNC1165" s="145"/>
      <c r="BND1165" s="37"/>
      <c r="BNE1165" s="5"/>
      <c r="BNF1165" s="144"/>
      <c r="BNG1165" s="93"/>
      <c r="BNH1165" s="145"/>
      <c r="BNI1165" s="145"/>
      <c r="BNJ1165" s="145"/>
      <c r="BNK1165" s="145"/>
      <c r="BNL1165" s="145"/>
      <c r="BNM1165" s="37"/>
      <c r="BNN1165" s="5"/>
      <c r="BNO1165" s="144"/>
      <c r="BNP1165" s="93"/>
      <c r="BNQ1165" s="145"/>
      <c r="BNR1165" s="145"/>
      <c r="BNS1165" s="145"/>
      <c r="BNT1165" s="145"/>
      <c r="BNU1165" s="145"/>
      <c r="BNV1165" s="37"/>
      <c r="BNW1165" s="5"/>
      <c r="BNX1165" s="144"/>
      <c r="BNY1165" s="93"/>
      <c r="BNZ1165" s="145"/>
      <c r="BOA1165" s="145"/>
      <c r="BOB1165" s="145"/>
      <c r="BOC1165" s="145"/>
      <c r="BOD1165" s="145"/>
      <c r="BOE1165" s="37"/>
      <c r="BOF1165" s="5"/>
      <c r="BOG1165" s="144"/>
      <c r="BOH1165" s="93"/>
      <c r="BOI1165" s="145"/>
      <c r="BOJ1165" s="145"/>
      <c r="BOK1165" s="145"/>
      <c r="BOL1165" s="145"/>
      <c r="BOM1165" s="145"/>
      <c r="BON1165" s="37"/>
      <c r="BOO1165" s="5"/>
      <c r="BOP1165" s="144"/>
      <c r="BOQ1165" s="93"/>
      <c r="BOR1165" s="145"/>
      <c r="BOS1165" s="145"/>
      <c r="BOT1165" s="145"/>
      <c r="BOU1165" s="145"/>
      <c r="BOV1165" s="145"/>
      <c r="BOW1165" s="37"/>
      <c r="BOX1165" s="5"/>
      <c r="BOY1165" s="144"/>
      <c r="BOZ1165" s="93"/>
      <c r="BPA1165" s="145"/>
      <c r="BPB1165" s="145"/>
      <c r="BPC1165" s="145"/>
      <c r="BPD1165" s="145"/>
      <c r="BPE1165" s="145"/>
      <c r="BPF1165" s="37"/>
      <c r="BPG1165" s="5"/>
      <c r="BPH1165" s="144"/>
      <c r="BPI1165" s="93"/>
      <c r="BPJ1165" s="145"/>
      <c r="BPK1165" s="145"/>
      <c r="BPL1165" s="145"/>
      <c r="BPM1165" s="145"/>
      <c r="BPN1165" s="145"/>
      <c r="BPO1165" s="37"/>
      <c r="BPP1165" s="5"/>
      <c r="BPQ1165" s="144"/>
      <c r="BPR1165" s="93"/>
      <c r="BPS1165" s="145"/>
      <c r="BPT1165" s="145"/>
      <c r="BPU1165" s="145"/>
      <c r="BPV1165" s="145"/>
      <c r="BPW1165" s="145"/>
      <c r="BPX1165" s="37"/>
      <c r="BPY1165" s="5"/>
      <c r="BPZ1165" s="144"/>
      <c r="BQA1165" s="93"/>
      <c r="BQB1165" s="145"/>
      <c r="BQC1165" s="145"/>
      <c r="BQD1165" s="145"/>
      <c r="BQE1165" s="145"/>
      <c r="BQF1165" s="145"/>
      <c r="BQG1165" s="37"/>
      <c r="BQH1165" s="5"/>
      <c r="BQI1165" s="144"/>
      <c r="BQJ1165" s="93"/>
      <c r="BQK1165" s="145"/>
      <c r="BQL1165" s="145"/>
      <c r="BQM1165" s="145"/>
      <c r="BQN1165" s="145"/>
      <c r="BQO1165" s="145"/>
      <c r="BQP1165" s="37"/>
      <c r="BQQ1165" s="5"/>
      <c r="BQR1165" s="144"/>
      <c r="BQS1165" s="93"/>
      <c r="BQT1165" s="145"/>
      <c r="BQU1165" s="145"/>
      <c r="BQV1165" s="145"/>
      <c r="BQW1165" s="145"/>
      <c r="BQX1165" s="145"/>
      <c r="BQY1165" s="37"/>
      <c r="BQZ1165" s="5"/>
      <c r="BRA1165" s="144"/>
      <c r="BRB1165" s="93"/>
      <c r="BRC1165" s="145"/>
      <c r="BRD1165" s="145"/>
      <c r="BRE1165" s="145"/>
      <c r="BRF1165" s="145"/>
      <c r="BRG1165" s="145"/>
      <c r="BRH1165" s="37"/>
      <c r="BRI1165" s="5"/>
      <c r="BRJ1165" s="144"/>
      <c r="BRK1165" s="93"/>
      <c r="BRL1165" s="145"/>
      <c r="BRM1165" s="145"/>
      <c r="BRN1165" s="145"/>
      <c r="BRO1165" s="145"/>
      <c r="BRP1165" s="145"/>
      <c r="BRQ1165" s="37"/>
      <c r="BRR1165" s="5"/>
      <c r="BRS1165" s="144"/>
      <c r="BRT1165" s="93"/>
      <c r="BRU1165" s="145"/>
      <c r="BRV1165" s="145"/>
      <c r="BRW1165" s="145"/>
      <c r="BRX1165" s="145"/>
      <c r="BRY1165" s="145"/>
      <c r="BRZ1165" s="37"/>
      <c r="BSA1165" s="5"/>
      <c r="BSB1165" s="144"/>
      <c r="BSC1165" s="93"/>
      <c r="BSD1165" s="145"/>
      <c r="BSE1165" s="145"/>
      <c r="BSF1165" s="145"/>
      <c r="BSG1165" s="145"/>
      <c r="BSH1165" s="145"/>
      <c r="BSI1165" s="37"/>
      <c r="BSJ1165" s="5"/>
      <c r="BSK1165" s="144"/>
      <c r="BSL1165" s="93"/>
      <c r="BSM1165" s="145"/>
      <c r="BSN1165" s="145"/>
      <c r="BSO1165" s="145"/>
      <c r="BSP1165" s="145"/>
      <c r="BSQ1165" s="145"/>
      <c r="BSR1165" s="37"/>
      <c r="BSS1165" s="5"/>
      <c r="BST1165" s="144"/>
      <c r="BSU1165" s="93"/>
      <c r="BSV1165" s="145"/>
      <c r="BSW1165" s="145"/>
      <c r="BSX1165" s="145"/>
      <c r="BSY1165" s="145"/>
      <c r="BSZ1165" s="145"/>
      <c r="BTA1165" s="37"/>
      <c r="BTB1165" s="5"/>
      <c r="BTC1165" s="144"/>
      <c r="BTD1165" s="93"/>
      <c r="BTE1165" s="145"/>
      <c r="BTF1165" s="145"/>
      <c r="BTG1165" s="145"/>
      <c r="BTH1165" s="145"/>
      <c r="BTI1165" s="145"/>
      <c r="BTJ1165" s="37"/>
      <c r="BTK1165" s="5"/>
      <c r="BTL1165" s="144"/>
      <c r="BTM1165" s="93"/>
      <c r="BTN1165" s="145"/>
      <c r="BTO1165" s="145"/>
      <c r="BTP1165" s="145"/>
      <c r="BTQ1165" s="145"/>
      <c r="BTR1165" s="145"/>
      <c r="BTS1165" s="37"/>
      <c r="BTT1165" s="5"/>
      <c r="BTU1165" s="144"/>
      <c r="BTV1165" s="93"/>
      <c r="BTW1165" s="145"/>
      <c r="BTX1165" s="145"/>
      <c r="BTY1165" s="145"/>
      <c r="BTZ1165" s="145"/>
      <c r="BUA1165" s="145"/>
      <c r="BUB1165" s="37"/>
      <c r="BUC1165" s="5"/>
      <c r="BUD1165" s="144"/>
      <c r="BUE1165" s="93"/>
      <c r="BUF1165" s="145"/>
      <c r="BUG1165" s="145"/>
      <c r="BUH1165" s="145"/>
      <c r="BUI1165" s="145"/>
      <c r="BUJ1165" s="145"/>
      <c r="BUK1165" s="37"/>
      <c r="BUL1165" s="5"/>
      <c r="BUM1165" s="144"/>
      <c r="BUN1165" s="93"/>
      <c r="BUO1165" s="145"/>
      <c r="BUP1165" s="145"/>
      <c r="BUQ1165" s="145"/>
      <c r="BUR1165" s="145"/>
      <c r="BUS1165" s="145"/>
      <c r="BUT1165" s="37"/>
      <c r="BUU1165" s="5"/>
      <c r="BUV1165" s="144"/>
      <c r="BUW1165" s="93"/>
      <c r="BUX1165" s="145"/>
      <c r="BUY1165" s="145"/>
      <c r="BUZ1165" s="145"/>
      <c r="BVA1165" s="145"/>
      <c r="BVB1165" s="145"/>
      <c r="BVC1165" s="37"/>
      <c r="BVD1165" s="5"/>
      <c r="BVE1165" s="144"/>
      <c r="BVF1165" s="93"/>
      <c r="BVG1165" s="145"/>
      <c r="BVH1165" s="145"/>
      <c r="BVI1165" s="145"/>
      <c r="BVJ1165" s="145"/>
      <c r="BVK1165" s="145"/>
      <c r="BVL1165" s="37"/>
      <c r="BVM1165" s="5"/>
      <c r="BVN1165" s="144"/>
      <c r="BVO1165" s="93"/>
      <c r="BVP1165" s="145"/>
      <c r="BVQ1165" s="145"/>
      <c r="BVR1165" s="145"/>
      <c r="BVS1165" s="145"/>
      <c r="BVT1165" s="145"/>
      <c r="BVU1165" s="37"/>
      <c r="BVV1165" s="5"/>
      <c r="BVW1165" s="144"/>
      <c r="BVX1165" s="93"/>
      <c r="BVY1165" s="145"/>
      <c r="BVZ1165" s="145"/>
      <c r="BWA1165" s="145"/>
      <c r="BWB1165" s="145"/>
      <c r="BWC1165" s="145"/>
      <c r="BWD1165" s="37"/>
      <c r="BWE1165" s="5"/>
      <c r="BWF1165" s="144"/>
      <c r="BWG1165" s="93"/>
      <c r="BWH1165" s="145"/>
      <c r="BWI1165" s="145"/>
      <c r="BWJ1165" s="145"/>
      <c r="BWK1165" s="145"/>
      <c r="BWL1165" s="145"/>
      <c r="BWM1165" s="37"/>
      <c r="BWN1165" s="5"/>
      <c r="BWO1165" s="144"/>
      <c r="BWP1165" s="93"/>
      <c r="BWQ1165" s="145"/>
      <c r="BWR1165" s="145"/>
      <c r="BWS1165" s="145"/>
      <c r="BWT1165" s="145"/>
      <c r="BWU1165" s="145"/>
      <c r="BWV1165" s="37"/>
      <c r="BWW1165" s="5"/>
      <c r="BWX1165" s="144"/>
      <c r="BWY1165" s="93"/>
      <c r="BWZ1165" s="145"/>
      <c r="BXA1165" s="145"/>
      <c r="BXB1165" s="145"/>
      <c r="BXC1165" s="145"/>
      <c r="BXD1165" s="145"/>
      <c r="BXE1165" s="37"/>
      <c r="BXF1165" s="5"/>
      <c r="BXG1165" s="144"/>
      <c r="BXH1165" s="93"/>
      <c r="BXI1165" s="145"/>
      <c r="BXJ1165" s="145"/>
      <c r="BXK1165" s="145"/>
      <c r="BXL1165" s="145"/>
      <c r="BXM1165" s="145"/>
      <c r="BXN1165" s="37"/>
      <c r="BXO1165" s="5"/>
      <c r="BXP1165" s="144"/>
      <c r="BXQ1165" s="93"/>
      <c r="BXR1165" s="145"/>
      <c r="BXS1165" s="145"/>
      <c r="BXT1165" s="145"/>
      <c r="BXU1165" s="145"/>
      <c r="BXV1165" s="145"/>
      <c r="BXW1165" s="37"/>
      <c r="BXX1165" s="5"/>
      <c r="BXY1165" s="144"/>
      <c r="BXZ1165" s="93"/>
      <c r="BYA1165" s="145"/>
      <c r="BYB1165" s="145"/>
      <c r="BYC1165" s="145"/>
      <c r="BYD1165" s="145"/>
      <c r="BYE1165" s="145"/>
      <c r="BYF1165" s="37"/>
      <c r="BYG1165" s="5"/>
      <c r="BYH1165" s="144"/>
      <c r="BYI1165" s="93"/>
      <c r="BYJ1165" s="145"/>
      <c r="BYK1165" s="145"/>
      <c r="BYL1165" s="145"/>
      <c r="BYM1165" s="145"/>
      <c r="BYN1165" s="145"/>
      <c r="BYO1165" s="37"/>
      <c r="BYP1165" s="5"/>
      <c r="BYQ1165" s="144"/>
      <c r="BYR1165" s="93"/>
      <c r="BYS1165" s="145"/>
      <c r="BYT1165" s="145"/>
      <c r="BYU1165" s="145"/>
      <c r="BYV1165" s="145"/>
      <c r="BYW1165" s="145"/>
      <c r="BYX1165" s="37"/>
      <c r="BYY1165" s="5"/>
      <c r="BYZ1165" s="144"/>
      <c r="BZA1165" s="93"/>
      <c r="BZB1165" s="145"/>
      <c r="BZC1165" s="145"/>
      <c r="BZD1165" s="145"/>
      <c r="BZE1165" s="145"/>
      <c r="BZF1165" s="145"/>
      <c r="BZG1165" s="37"/>
      <c r="BZH1165" s="5"/>
      <c r="BZI1165" s="144"/>
      <c r="BZJ1165" s="93"/>
      <c r="BZK1165" s="145"/>
      <c r="BZL1165" s="145"/>
      <c r="BZM1165" s="145"/>
      <c r="BZN1165" s="145"/>
      <c r="BZO1165" s="145"/>
      <c r="BZP1165" s="37"/>
      <c r="BZQ1165" s="5"/>
      <c r="BZR1165" s="144"/>
      <c r="BZS1165" s="93"/>
      <c r="BZT1165" s="145"/>
      <c r="BZU1165" s="145"/>
      <c r="BZV1165" s="145"/>
      <c r="BZW1165" s="145"/>
      <c r="BZX1165" s="145"/>
      <c r="BZY1165" s="37"/>
      <c r="BZZ1165" s="5"/>
      <c r="CAA1165" s="144"/>
      <c r="CAB1165" s="93"/>
      <c r="CAC1165" s="145"/>
      <c r="CAD1165" s="145"/>
      <c r="CAE1165" s="145"/>
      <c r="CAF1165" s="145"/>
      <c r="CAG1165" s="145"/>
      <c r="CAH1165" s="37"/>
      <c r="CAI1165" s="5"/>
      <c r="CAJ1165" s="144"/>
      <c r="CAK1165" s="93"/>
      <c r="CAL1165" s="145"/>
      <c r="CAM1165" s="145"/>
      <c r="CAN1165" s="145"/>
      <c r="CAO1165" s="145"/>
      <c r="CAP1165" s="145"/>
      <c r="CAQ1165" s="37"/>
      <c r="CAR1165" s="5"/>
      <c r="CAS1165" s="144"/>
      <c r="CAT1165" s="93"/>
      <c r="CAU1165" s="145"/>
      <c r="CAV1165" s="145"/>
      <c r="CAW1165" s="145"/>
      <c r="CAX1165" s="145"/>
      <c r="CAY1165" s="145"/>
      <c r="CAZ1165" s="37"/>
      <c r="CBA1165" s="5"/>
      <c r="CBB1165" s="144"/>
      <c r="CBC1165" s="93"/>
      <c r="CBD1165" s="145"/>
      <c r="CBE1165" s="145"/>
      <c r="CBF1165" s="145"/>
      <c r="CBG1165" s="145"/>
      <c r="CBH1165" s="145"/>
      <c r="CBI1165" s="37"/>
      <c r="CBJ1165" s="5"/>
      <c r="CBK1165" s="144"/>
      <c r="CBL1165" s="93"/>
      <c r="CBM1165" s="145"/>
      <c r="CBN1165" s="145"/>
      <c r="CBO1165" s="145"/>
      <c r="CBP1165" s="145"/>
      <c r="CBQ1165" s="145"/>
      <c r="CBR1165" s="37"/>
      <c r="CBS1165" s="5"/>
      <c r="CBT1165" s="144"/>
      <c r="CBU1165" s="93"/>
      <c r="CBV1165" s="145"/>
      <c r="CBW1165" s="145"/>
      <c r="CBX1165" s="145"/>
      <c r="CBY1165" s="145"/>
      <c r="CBZ1165" s="145"/>
      <c r="CCA1165" s="37"/>
      <c r="CCB1165" s="5"/>
      <c r="CCC1165" s="144"/>
      <c r="CCD1165" s="93"/>
      <c r="CCE1165" s="145"/>
      <c r="CCF1165" s="145"/>
      <c r="CCG1165" s="145"/>
      <c r="CCH1165" s="145"/>
      <c r="CCI1165" s="145"/>
      <c r="CCJ1165" s="37"/>
      <c r="CCK1165" s="5"/>
      <c r="CCL1165" s="144"/>
      <c r="CCM1165" s="93"/>
      <c r="CCN1165" s="145"/>
      <c r="CCO1165" s="145"/>
      <c r="CCP1165" s="145"/>
      <c r="CCQ1165" s="145"/>
      <c r="CCR1165" s="145"/>
      <c r="CCS1165" s="37"/>
      <c r="CCT1165" s="5"/>
      <c r="CCU1165" s="144"/>
      <c r="CCV1165" s="93"/>
      <c r="CCW1165" s="145"/>
      <c r="CCX1165" s="145"/>
      <c r="CCY1165" s="145"/>
      <c r="CCZ1165" s="145"/>
      <c r="CDA1165" s="145"/>
      <c r="CDB1165" s="37"/>
      <c r="CDC1165" s="5"/>
      <c r="CDD1165" s="144"/>
      <c r="CDE1165" s="93"/>
      <c r="CDF1165" s="145"/>
      <c r="CDG1165" s="145"/>
      <c r="CDH1165" s="145"/>
      <c r="CDI1165" s="145"/>
      <c r="CDJ1165" s="145"/>
      <c r="CDK1165" s="37"/>
      <c r="CDL1165" s="5"/>
      <c r="CDM1165" s="144"/>
      <c r="CDN1165" s="93"/>
      <c r="CDO1165" s="145"/>
      <c r="CDP1165" s="145"/>
      <c r="CDQ1165" s="145"/>
      <c r="CDR1165" s="145"/>
      <c r="CDS1165" s="145"/>
      <c r="CDT1165" s="37"/>
      <c r="CDU1165" s="5"/>
      <c r="CDV1165" s="144"/>
      <c r="CDW1165" s="93"/>
      <c r="CDX1165" s="145"/>
      <c r="CDY1165" s="145"/>
      <c r="CDZ1165" s="145"/>
      <c r="CEA1165" s="145"/>
      <c r="CEB1165" s="145"/>
      <c r="CEC1165" s="37"/>
      <c r="CED1165" s="5"/>
      <c r="CEE1165" s="144"/>
      <c r="CEF1165" s="93"/>
      <c r="CEG1165" s="145"/>
      <c r="CEH1165" s="145"/>
      <c r="CEI1165" s="145"/>
      <c r="CEJ1165" s="145"/>
      <c r="CEK1165" s="145"/>
      <c r="CEL1165" s="37"/>
      <c r="CEM1165" s="5"/>
      <c r="CEN1165" s="144"/>
      <c r="CEO1165" s="93"/>
      <c r="CEP1165" s="145"/>
      <c r="CEQ1165" s="145"/>
      <c r="CER1165" s="145"/>
      <c r="CES1165" s="145"/>
      <c r="CET1165" s="145"/>
      <c r="CEU1165" s="37"/>
      <c r="CEV1165" s="5"/>
      <c r="CEW1165" s="144"/>
      <c r="CEX1165" s="93"/>
      <c r="CEY1165" s="145"/>
      <c r="CEZ1165" s="145"/>
      <c r="CFA1165" s="145"/>
      <c r="CFB1165" s="145"/>
      <c r="CFC1165" s="145"/>
      <c r="CFD1165" s="37"/>
      <c r="CFE1165" s="5"/>
      <c r="CFF1165" s="144"/>
      <c r="CFG1165" s="93"/>
      <c r="CFH1165" s="145"/>
      <c r="CFI1165" s="145"/>
      <c r="CFJ1165" s="145"/>
      <c r="CFK1165" s="145"/>
      <c r="CFL1165" s="145"/>
      <c r="CFM1165" s="37"/>
      <c r="CFN1165" s="5"/>
      <c r="CFO1165" s="144"/>
      <c r="CFP1165" s="93"/>
      <c r="CFQ1165" s="145"/>
      <c r="CFR1165" s="145"/>
      <c r="CFS1165" s="145"/>
      <c r="CFT1165" s="145"/>
      <c r="CFU1165" s="145"/>
      <c r="CFV1165" s="37"/>
      <c r="CFW1165" s="5"/>
      <c r="CFX1165" s="144"/>
      <c r="CFY1165" s="93"/>
      <c r="CFZ1165" s="145"/>
      <c r="CGA1165" s="145"/>
      <c r="CGB1165" s="145"/>
      <c r="CGC1165" s="145"/>
      <c r="CGD1165" s="145"/>
      <c r="CGE1165" s="37"/>
      <c r="CGF1165" s="5"/>
      <c r="CGG1165" s="144"/>
      <c r="CGH1165" s="93"/>
      <c r="CGI1165" s="145"/>
      <c r="CGJ1165" s="145"/>
      <c r="CGK1165" s="145"/>
      <c r="CGL1165" s="145"/>
      <c r="CGM1165" s="145"/>
      <c r="CGN1165" s="37"/>
      <c r="CGO1165" s="5"/>
      <c r="CGP1165" s="144"/>
      <c r="CGQ1165" s="93"/>
      <c r="CGR1165" s="145"/>
      <c r="CGS1165" s="145"/>
      <c r="CGT1165" s="145"/>
      <c r="CGU1165" s="145"/>
      <c r="CGV1165" s="145"/>
      <c r="CGW1165" s="37"/>
      <c r="CGX1165" s="5"/>
      <c r="CGY1165" s="144"/>
      <c r="CGZ1165" s="93"/>
      <c r="CHA1165" s="145"/>
      <c r="CHB1165" s="145"/>
      <c r="CHC1165" s="145"/>
      <c r="CHD1165" s="145"/>
      <c r="CHE1165" s="145"/>
      <c r="CHF1165" s="37"/>
      <c r="CHG1165" s="5"/>
      <c r="CHH1165" s="144"/>
      <c r="CHI1165" s="93"/>
      <c r="CHJ1165" s="145"/>
      <c r="CHK1165" s="145"/>
      <c r="CHL1165" s="145"/>
      <c r="CHM1165" s="145"/>
      <c r="CHN1165" s="145"/>
      <c r="CHO1165" s="37"/>
      <c r="CHP1165" s="5"/>
      <c r="CHQ1165" s="144"/>
      <c r="CHR1165" s="93"/>
      <c r="CHS1165" s="145"/>
      <c r="CHT1165" s="145"/>
      <c r="CHU1165" s="145"/>
      <c r="CHV1165" s="145"/>
      <c r="CHW1165" s="145"/>
      <c r="CHX1165" s="37"/>
      <c r="CHY1165" s="5"/>
      <c r="CHZ1165" s="144"/>
      <c r="CIA1165" s="93"/>
      <c r="CIB1165" s="145"/>
      <c r="CIC1165" s="145"/>
      <c r="CID1165" s="145"/>
      <c r="CIE1165" s="145"/>
      <c r="CIF1165" s="145"/>
      <c r="CIG1165" s="37"/>
      <c r="CIH1165" s="5"/>
      <c r="CII1165" s="144"/>
      <c r="CIJ1165" s="93"/>
      <c r="CIK1165" s="145"/>
      <c r="CIL1165" s="145"/>
      <c r="CIM1165" s="145"/>
      <c r="CIN1165" s="145"/>
      <c r="CIO1165" s="145"/>
      <c r="CIP1165" s="37"/>
      <c r="CIQ1165" s="5"/>
      <c r="CIR1165" s="144"/>
      <c r="CIS1165" s="93"/>
      <c r="CIT1165" s="145"/>
      <c r="CIU1165" s="145"/>
      <c r="CIV1165" s="145"/>
      <c r="CIW1165" s="145"/>
      <c r="CIX1165" s="145"/>
      <c r="CIY1165" s="37"/>
      <c r="CIZ1165" s="5"/>
      <c r="CJA1165" s="144"/>
      <c r="CJB1165" s="93"/>
      <c r="CJC1165" s="145"/>
      <c r="CJD1165" s="145"/>
      <c r="CJE1165" s="145"/>
      <c r="CJF1165" s="145"/>
      <c r="CJG1165" s="145"/>
      <c r="CJH1165" s="37"/>
      <c r="CJI1165" s="5"/>
      <c r="CJJ1165" s="144"/>
      <c r="CJK1165" s="93"/>
      <c r="CJL1165" s="145"/>
      <c r="CJM1165" s="145"/>
      <c r="CJN1165" s="145"/>
      <c r="CJO1165" s="145"/>
      <c r="CJP1165" s="145"/>
      <c r="CJQ1165" s="37"/>
      <c r="CJR1165" s="5"/>
      <c r="CJS1165" s="144"/>
      <c r="CJT1165" s="93"/>
      <c r="CJU1165" s="145"/>
      <c r="CJV1165" s="145"/>
      <c r="CJW1165" s="145"/>
      <c r="CJX1165" s="145"/>
      <c r="CJY1165" s="145"/>
      <c r="CJZ1165" s="37"/>
      <c r="CKA1165" s="5"/>
      <c r="CKB1165" s="144"/>
      <c r="CKC1165" s="93"/>
      <c r="CKD1165" s="145"/>
      <c r="CKE1165" s="145"/>
      <c r="CKF1165" s="145"/>
      <c r="CKG1165" s="145"/>
      <c r="CKH1165" s="145"/>
      <c r="CKI1165" s="37"/>
      <c r="CKJ1165" s="5"/>
      <c r="CKK1165" s="144"/>
      <c r="CKL1165" s="93"/>
      <c r="CKM1165" s="145"/>
      <c r="CKN1165" s="145"/>
      <c r="CKO1165" s="145"/>
      <c r="CKP1165" s="145"/>
      <c r="CKQ1165" s="145"/>
      <c r="CKR1165" s="37"/>
      <c r="CKS1165" s="5"/>
      <c r="CKT1165" s="144"/>
      <c r="CKU1165" s="93"/>
      <c r="CKV1165" s="145"/>
      <c r="CKW1165" s="145"/>
      <c r="CKX1165" s="145"/>
      <c r="CKY1165" s="145"/>
      <c r="CKZ1165" s="145"/>
      <c r="CLA1165" s="37"/>
      <c r="CLB1165" s="5"/>
      <c r="CLC1165" s="144"/>
      <c r="CLD1165" s="93"/>
      <c r="CLE1165" s="145"/>
      <c r="CLF1165" s="145"/>
      <c r="CLG1165" s="145"/>
      <c r="CLH1165" s="145"/>
      <c r="CLI1165" s="145"/>
      <c r="CLJ1165" s="37"/>
      <c r="CLK1165" s="5"/>
      <c r="CLL1165" s="144"/>
      <c r="CLM1165" s="93"/>
      <c r="CLN1165" s="145"/>
      <c r="CLO1165" s="145"/>
      <c r="CLP1165" s="145"/>
      <c r="CLQ1165" s="145"/>
      <c r="CLR1165" s="145"/>
      <c r="CLS1165" s="37"/>
      <c r="CLT1165" s="5"/>
      <c r="CLU1165" s="144"/>
      <c r="CLV1165" s="93"/>
      <c r="CLW1165" s="145"/>
      <c r="CLX1165" s="145"/>
      <c r="CLY1165" s="145"/>
      <c r="CLZ1165" s="145"/>
      <c r="CMA1165" s="145"/>
      <c r="CMB1165" s="37"/>
      <c r="CMC1165" s="5"/>
      <c r="CMD1165" s="144"/>
      <c r="CME1165" s="93"/>
      <c r="CMF1165" s="145"/>
      <c r="CMG1165" s="145"/>
      <c r="CMH1165" s="145"/>
      <c r="CMI1165" s="145"/>
      <c r="CMJ1165" s="145"/>
      <c r="CMK1165" s="37"/>
      <c r="CML1165" s="5"/>
      <c r="CMM1165" s="144"/>
      <c r="CMN1165" s="93"/>
      <c r="CMO1165" s="145"/>
      <c r="CMP1165" s="145"/>
      <c r="CMQ1165" s="145"/>
      <c r="CMR1165" s="145"/>
      <c r="CMS1165" s="145"/>
      <c r="CMT1165" s="37"/>
      <c r="CMU1165" s="5"/>
      <c r="CMV1165" s="144"/>
      <c r="CMW1165" s="93"/>
      <c r="CMX1165" s="145"/>
      <c r="CMY1165" s="145"/>
      <c r="CMZ1165" s="145"/>
      <c r="CNA1165" s="145"/>
      <c r="CNB1165" s="145"/>
      <c r="CNC1165" s="37"/>
      <c r="CND1165" s="5"/>
      <c r="CNE1165" s="144"/>
      <c r="CNF1165" s="93"/>
      <c r="CNG1165" s="145"/>
      <c r="CNH1165" s="145"/>
      <c r="CNI1165" s="145"/>
      <c r="CNJ1165" s="145"/>
      <c r="CNK1165" s="145"/>
      <c r="CNL1165" s="37"/>
      <c r="CNM1165" s="5"/>
      <c r="CNN1165" s="144"/>
      <c r="CNO1165" s="93"/>
      <c r="CNP1165" s="145"/>
      <c r="CNQ1165" s="145"/>
      <c r="CNR1165" s="145"/>
      <c r="CNS1165" s="145"/>
      <c r="CNT1165" s="145"/>
      <c r="CNU1165" s="37"/>
      <c r="CNV1165" s="5"/>
      <c r="CNW1165" s="144"/>
      <c r="CNX1165" s="93"/>
      <c r="CNY1165" s="145"/>
      <c r="CNZ1165" s="145"/>
      <c r="COA1165" s="145"/>
      <c r="COB1165" s="145"/>
      <c r="COC1165" s="145"/>
      <c r="COD1165" s="37"/>
      <c r="COE1165" s="5"/>
      <c r="COF1165" s="144"/>
      <c r="COG1165" s="93"/>
      <c r="COH1165" s="145"/>
      <c r="COI1165" s="145"/>
      <c r="COJ1165" s="145"/>
      <c r="COK1165" s="145"/>
      <c r="COL1165" s="145"/>
      <c r="COM1165" s="37"/>
      <c r="CON1165" s="5"/>
      <c r="COO1165" s="144"/>
      <c r="COP1165" s="93"/>
      <c r="COQ1165" s="145"/>
      <c r="COR1165" s="145"/>
      <c r="COS1165" s="145"/>
      <c r="COT1165" s="145"/>
      <c r="COU1165" s="145"/>
      <c r="COV1165" s="37"/>
      <c r="COW1165" s="5"/>
      <c r="COX1165" s="144"/>
      <c r="COY1165" s="93"/>
      <c r="COZ1165" s="145"/>
      <c r="CPA1165" s="145"/>
      <c r="CPB1165" s="145"/>
      <c r="CPC1165" s="145"/>
      <c r="CPD1165" s="145"/>
      <c r="CPE1165" s="37"/>
      <c r="CPF1165" s="5"/>
      <c r="CPG1165" s="144"/>
      <c r="CPH1165" s="93"/>
      <c r="CPI1165" s="145"/>
      <c r="CPJ1165" s="145"/>
      <c r="CPK1165" s="145"/>
      <c r="CPL1165" s="145"/>
      <c r="CPM1165" s="145"/>
      <c r="CPN1165" s="37"/>
      <c r="CPO1165" s="5"/>
      <c r="CPP1165" s="144"/>
      <c r="CPQ1165" s="93"/>
      <c r="CPR1165" s="145"/>
      <c r="CPS1165" s="145"/>
      <c r="CPT1165" s="145"/>
      <c r="CPU1165" s="145"/>
      <c r="CPV1165" s="145"/>
      <c r="CPW1165" s="37"/>
      <c r="CPX1165" s="5"/>
      <c r="CPY1165" s="144"/>
      <c r="CPZ1165" s="93"/>
      <c r="CQA1165" s="145"/>
      <c r="CQB1165" s="145"/>
      <c r="CQC1165" s="145"/>
      <c r="CQD1165" s="145"/>
      <c r="CQE1165" s="145"/>
      <c r="CQF1165" s="37"/>
      <c r="CQG1165" s="5"/>
      <c r="CQH1165" s="144"/>
      <c r="CQI1165" s="93"/>
      <c r="CQJ1165" s="145"/>
      <c r="CQK1165" s="145"/>
      <c r="CQL1165" s="145"/>
      <c r="CQM1165" s="145"/>
      <c r="CQN1165" s="145"/>
      <c r="CQO1165" s="37"/>
      <c r="CQP1165" s="5"/>
      <c r="CQQ1165" s="144"/>
      <c r="CQR1165" s="93"/>
      <c r="CQS1165" s="145"/>
      <c r="CQT1165" s="145"/>
      <c r="CQU1165" s="145"/>
      <c r="CQV1165" s="145"/>
      <c r="CQW1165" s="145"/>
      <c r="CQX1165" s="37"/>
      <c r="CQY1165" s="5"/>
      <c r="CQZ1165" s="144"/>
      <c r="CRA1165" s="93"/>
      <c r="CRB1165" s="145"/>
      <c r="CRC1165" s="145"/>
      <c r="CRD1165" s="145"/>
      <c r="CRE1165" s="145"/>
      <c r="CRF1165" s="145"/>
      <c r="CRG1165" s="37"/>
      <c r="CRH1165" s="5"/>
      <c r="CRI1165" s="144"/>
      <c r="CRJ1165" s="93"/>
      <c r="CRK1165" s="145"/>
      <c r="CRL1165" s="145"/>
      <c r="CRM1165" s="145"/>
      <c r="CRN1165" s="145"/>
      <c r="CRO1165" s="145"/>
      <c r="CRP1165" s="37"/>
      <c r="CRQ1165" s="5"/>
      <c r="CRR1165" s="144"/>
      <c r="CRS1165" s="93"/>
      <c r="CRT1165" s="145"/>
      <c r="CRU1165" s="145"/>
      <c r="CRV1165" s="145"/>
      <c r="CRW1165" s="145"/>
      <c r="CRX1165" s="145"/>
      <c r="CRY1165" s="37"/>
      <c r="CRZ1165" s="5"/>
      <c r="CSA1165" s="144"/>
      <c r="CSB1165" s="93"/>
      <c r="CSC1165" s="145"/>
      <c r="CSD1165" s="145"/>
      <c r="CSE1165" s="145"/>
      <c r="CSF1165" s="145"/>
      <c r="CSG1165" s="145"/>
      <c r="CSH1165" s="37"/>
      <c r="CSI1165" s="5"/>
      <c r="CSJ1165" s="144"/>
      <c r="CSK1165" s="93"/>
      <c r="CSL1165" s="145"/>
      <c r="CSM1165" s="145"/>
      <c r="CSN1165" s="145"/>
      <c r="CSO1165" s="145"/>
      <c r="CSP1165" s="145"/>
      <c r="CSQ1165" s="37"/>
      <c r="CSR1165" s="5"/>
      <c r="CSS1165" s="144"/>
      <c r="CST1165" s="93"/>
      <c r="CSU1165" s="145"/>
      <c r="CSV1165" s="145"/>
      <c r="CSW1165" s="145"/>
      <c r="CSX1165" s="145"/>
      <c r="CSY1165" s="145"/>
      <c r="CSZ1165" s="37"/>
      <c r="CTA1165" s="5"/>
      <c r="CTB1165" s="144"/>
      <c r="CTC1165" s="93"/>
      <c r="CTD1165" s="145"/>
      <c r="CTE1165" s="145"/>
      <c r="CTF1165" s="145"/>
      <c r="CTG1165" s="145"/>
      <c r="CTH1165" s="145"/>
      <c r="CTI1165" s="37"/>
      <c r="CTJ1165" s="5"/>
      <c r="CTK1165" s="144"/>
      <c r="CTL1165" s="93"/>
      <c r="CTM1165" s="145"/>
      <c r="CTN1165" s="145"/>
      <c r="CTO1165" s="145"/>
      <c r="CTP1165" s="145"/>
      <c r="CTQ1165" s="145"/>
      <c r="CTR1165" s="37"/>
      <c r="CTS1165" s="5"/>
      <c r="CTT1165" s="144"/>
      <c r="CTU1165" s="93"/>
      <c r="CTV1165" s="145"/>
      <c r="CTW1165" s="145"/>
      <c r="CTX1165" s="145"/>
      <c r="CTY1165" s="145"/>
      <c r="CTZ1165" s="145"/>
      <c r="CUA1165" s="37"/>
      <c r="CUB1165" s="5"/>
      <c r="CUC1165" s="144"/>
      <c r="CUD1165" s="93"/>
      <c r="CUE1165" s="145"/>
      <c r="CUF1165" s="145"/>
      <c r="CUG1165" s="145"/>
      <c r="CUH1165" s="145"/>
      <c r="CUI1165" s="145"/>
      <c r="CUJ1165" s="37"/>
      <c r="CUK1165" s="5"/>
      <c r="CUL1165" s="144"/>
      <c r="CUM1165" s="93"/>
      <c r="CUN1165" s="145"/>
      <c r="CUO1165" s="145"/>
      <c r="CUP1165" s="145"/>
      <c r="CUQ1165" s="145"/>
      <c r="CUR1165" s="145"/>
      <c r="CUS1165" s="37"/>
      <c r="CUT1165" s="5"/>
      <c r="CUU1165" s="144"/>
      <c r="CUV1165" s="93"/>
      <c r="CUW1165" s="145"/>
      <c r="CUX1165" s="145"/>
      <c r="CUY1165" s="145"/>
      <c r="CUZ1165" s="145"/>
      <c r="CVA1165" s="145"/>
      <c r="CVB1165" s="37"/>
      <c r="CVC1165" s="5"/>
      <c r="CVD1165" s="144"/>
      <c r="CVE1165" s="93"/>
      <c r="CVF1165" s="145"/>
      <c r="CVG1165" s="145"/>
      <c r="CVH1165" s="145"/>
      <c r="CVI1165" s="145"/>
      <c r="CVJ1165" s="145"/>
      <c r="CVK1165" s="37"/>
      <c r="CVL1165" s="5"/>
      <c r="CVM1165" s="144"/>
      <c r="CVN1165" s="93"/>
      <c r="CVO1165" s="145"/>
      <c r="CVP1165" s="145"/>
      <c r="CVQ1165" s="145"/>
      <c r="CVR1165" s="145"/>
      <c r="CVS1165" s="145"/>
      <c r="CVT1165" s="37"/>
      <c r="CVU1165" s="5"/>
      <c r="CVV1165" s="144"/>
      <c r="CVW1165" s="93"/>
      <c r="CVX1165" s="145"/>
      <c r="CVY1165" s="145"/>
      <c r="CVZ1165" s="145"/>
      <c r="CWA1165" s="145"/>
      <c r="CWB1165" s="145"/>
      <c r="CWC1165" s="37"/>
      <c r="CWD1165" s="5"/>
      <c r="CWE1165" s="144"/>
      <c r="CWF1165" s="93"/>
      <c r="CWG1165" s="145"/>
      <c r="CWH1165" s="145"/>
      <c r="CWI1165" s="145"/>
      <c r="CWJ1165" s="145"/>
      <c r="CWK1165" s="145"/>
      <c r="CWL1165" s="37"/>
      <c r="CWM1165" s="5"/>
      <c r="CWN1165" s="144"/>
      <c r="CWO1165" s="93"/>
      <c r="CWP1165" s="145"/>
      <c r="CWQ1165" s="145"/>
      <c r="CWR1165" s="145"/>
      <c r="CWS1165" s="145"/>
      <c r="CWT1165" s="145"/>
      <c r="CWU1165" s="37"/>
      <c r="CWV1165" s="5"/>
      <c r="CWW1165" s="144"/>
      <c r="CWX1165" s="93"/>
      <c r="CWY1165" s="145"/>
      <c r="CWZ1165" s="145"/>
      <c r="CXA1165" s="145"/>
      <c r="CXB1165" s="145"/>
      <c r="CXC1165" s="145"/>
      <c r="CXD1165" s="37"/>
      <c r="CXE1165" s="5"/>
      <c r="CXF1165" s="144"/>
      <c r="CXG1165" s="93"/>
      <c r="CXH1165" s="145"/>
      <c r="CXI1165" s="145"/>
      <c r="CXJ1165" s="145"/>
      <c r="CXK1165" s="145"/>
      <c r="CXL1165" s="145"/>
      <c r="CXM1165" s="37"/>
      <c r="CXN1165" s="5"/>
      <c r="CXO1165" s="144"/>
      <c r="CXP1165" s="93"/>
      <c r="CXQ1165" s="145"/>
      <c r="CXR1165" s="145"/>
      <c r="CXS1165" s="145"/>
      <c r="CXT1165" s="145"/>
      <c r="CXU1165" s="145"/>
      <c r="CXV1165" s="37"/>
      <c r="CXW1165" s="5"/>
      <c r="CXX1165" s="144"/>
      <c r="CXY1165" s="93"/>
      <c r="CXZ1165" s="145"/>
      <c r="CYA1165" s="145"/>
      <c r="CYB1165" s="145"/>
      <c r="CYC1165" s="145"/>
      <c r="CYD1165" s="145"/>
      <c r="CYE1165" s="37"/>
      <c r="CYF1165" s="5"/>
      <c r="CYG1165" s="144"/>
      <c r="CYH1165" s="93"/>
      <c r="CYI1165" s="145"/>
      <c r="CYJ1165" s="145"/>
      <c r="CYK1165" s="145"/>
      <c r="CYL1165" s="145"/>
      <c r="CYM1165" s="145"/>
      <c r="CYN1165" s="37"/>
      <c r="CYO1165" s="5"/>
      <c r="CYP1165" s="144"/>
      <c r="CYQ1165" s="93"/>
      <c r="CYR1165" s="145"/>
      <c r="CYS1165" s="145"/>
      <c r="CYT1165" s="145"/>
      <c r="CYU1165" s="145"/>
      <c r="CYV1165" s="145"/>
      <c r="CYW1165" s="37"/>
      <c r="CYX1165" s="5"/>
      <c r="CYY1165" s="144"/>
      <c r="CYZ1165" s="93"/>
      <c r="CZA1165" s="145"/>
      <c r="CZB1165" s="145"/>
      <c r="CZC1165" s="145"/>
      <c r="CZD1165" s="145"/>
      <c r="CZE1165" s="145"/>
      <c r="CZF1165" s="37"/>
      <c r="CZG1165" s="5"/>
      <c r="CZH1165" s="144"/>
      <c r="CZI1165" s="93"/>
      <c r="CZJ1165" s="145"/>
      <c r="CZK1165" s="145"/>
      <c r="CZL1165" s="145"/>
      <c r="CZM1165" s="145"/>
      <c r="CZN1165" s="145"/>
      <c r="CZO1165" s="37"/>
      <c r="CZP1165" s="5"/>
      <c r="CZQ1165" s="144"/>
      <c r="CZR1165" s="93"/>
      <c r="CZS1165" s="145"/>
      <c r="CZT1165" s="145"/>
      <c r="CZU1165" s="145"/>
      <c r="CZV1165" s="145"/>
      <c r="CZW1165" s="145"/>
      <c r="CZX1165" s="37"/>
      <c r="CZY1165" s="5"/>
      <c r="CZZ1165" s="144"/>
      <c r="DAA1165" s="93"/>
      <c r="DAB1165" s="145"/>
      <c r="DAC1165" s="145"/>
      <c r="DAD1165" s="145"/>
      <c r="DAE1165" s="145"/>
      <c r="DAF1165" s="145"/>
      <c r="DAG1165" s="37"/>
      <c r="DAH1165" s="5"/>
      <c r="DAI1165" s="144"/>
      <c r="DAJ1165" s="93"/>
      <c r="DAK1165" s="145"/>
      <c r="DAL1165" s="145"/>
      <c r="DAM1165" s="145"/>
      <c r="DAN1165" s="145"/>
      <c r="DAO1165" s="145"/>
      <c r="DAP1165" s="37"/>
      <c r="DAQ1165" s="5"/>
      <c r="DAR1165" s="144"/>
      <c r="DAS1165" s="93"/>
      <c r="DAT1165" s="145"/>
      <c r="DAU1165" s="145"/>
      <c r="DAV1165" s="145"/>
      <c r="DAW1165" s="145"/>
      <c r="DAX1165" s="145"/>
      <c r="DAY1165" s="37"/>
      <c r="DAZ1165" s="5"/>
      <c r="DBA1165" s="144"/>
      <c r="DBB1165" s="93"/>
      <c r="DBC1165" s="145"/>
      <c r="DBD1165" s="145"/>
      <c r="DBE1165" s="145"/>
      <c r="DBF1165" s="145"/>
      <c r="DBG1165" s="145"/>
      <c r="DBH1165" s="37"/>
      <c r="DBI1165" s="5"/>
      <c r="DBJ1165" s="144"/>
      <c r="DBK1165" s="93"/>
      <c r="DBL1165" s="145"/>
      <c r="DBM1165" s="145"/>
      <c r="DBN1165" s="145"/>
      <c r="DBO1165" s="145"/>
      <c r="DBP1165" s="145"/>
      <c r="DBQ1165" s="37"/>
      <c r="DBR1165" s="5"/>
      <c r="DBS1165" s="144"/>
      <c r="DBT1165" s="93"/>
      <c r="DBU1165" s="145"/>
      <c r="DBV1165" s="145"/>
      <c r="DBW1165" s="145"/>
      <c r="DBX1165" s="145"/>
      <c r="DBY1165" s="145"/>
      <c r="DBZ1165" s="37"/>
      <c r="DCA1165" s="5"/>
      <c r="DCB1165" s="144"/>
      <c r="DCC1165" s="93"/>
      <c r="DCD1165" s="145"/>
      <c r="DCE1165" s="145"/>
      <c r="DCF1165" s="145"/>
      <c r="DCG1165" s="145"/>
      <c r="DCH1165" s="145"/>
      <c r="DCI1165" s="37"/>
      <c r="DCJ1165" s="5"/>
      <c r="DCK1165" s="144"/>
      <c r="DCL1165" s="93"/>
      <c r="DCM1165" s="145"/>
      <c r="DCN1165" s="145"/>
      <c r="DCO1165" s="145"/>
      <c r="DCP1165" s="145"/>
      <c r="DCQ1165" s="145"/>
      <c r="DCR1165" s="37"/>
      <c r="DCS1165" s="5"/>
      <c r="DCT1165" s="144"/>
      <c r="DCU1165" s="93"/>
      <c r="DCV1165" s="145"/>
      <c r="DCW1165" s="145"/>
      <c r="DCX1165" s="145"/>
      <c r="DCY1165" s="145"/>
      <c r="DCZ1165" s="145"/>
      <c r="DDA1165" s="37"/>
      <c r="DDB1165" s="5"/>
      <c r="DDC1165" s="144"/>
      <c r="DDD1165" s="93"/>
      <c r="DDE1165" s="145"/>
      <c r="DDF1165" s="145"/>
      <c r="DDG1165" s="145"/>
      <c r="DDH1165" s="145"/>
      <c r="DDI1165" s="145"/>
      <c r="DDJ1165" s="37"/>
      <c r="DDK1165" s="5"/>
      <c r="DDL1165" s="144"/>
      <c r="DDM1165" s="93"/>
      <c r="DDN1165" s="145"/>
      <c r="DDO1165" s="145"/>
      <c r="DDP1165" s="145"/>
      <c r="DDQ1165" s="145"/>
      <c r="DDR1165" s="145"/>
      <c r="DDS1165" s="37"/>
      <c r="DDT1165" s="5"/>
      <c r="DDU1165" s="144"/>
      <c r="DDV1165" s="93"/>
      <c r="DDW1165" s="145"/>
      <c r="DDX1165" s="145"/>
      <c r="DDY1165" s="145"/>
      <c r="DDZ1165" s="145"/>
      <c r="DEA1165" s="145"/>
      <c r="DEB1165" s="37"/>
      <c r="DEC1165" s="5"/>
      <c r="DED1165" s="144"/>
      <c r="DEE1165" s="93"/>
      <c r="DEF1165" s="145"/>
      <c r="DEG1165" s="145"/>
      <c r="DEH1165" s="145"/>
      <c r="DEI1165" s="145"/>
      <c r="DEJ1165" s="145"/>
      <c r="DEK1165" s="37"/>
      <c r="DEL1165" s="5"/>
      <c r="DEM1165" s="144"/>
      <c r="DEN1165" s="93"/>
      <c r="DEO1165" s="145"/>
      <c r="DEP1165" s="145"/>
      <c r="DEQ1165" s="145"/>
      <c r="DER1165" s="145"/>
      <c r="DES1165" s="145"/>
      <c r="DET1165" s="37"/>
      <c r="DEU1165" s="5"/>
      <c r="DEV1165" s="144"/>
      <c r="DEW1165" s="93"/>
      <c r="DEX1165" s="145"/>
      <c r="DEY1165" s="145"/>
      <c r="DEZ1165" s="145"/>
      <c r="DFA1165" s="145"/>
      <c r="DFB1165" s="145"/>
      <c r="DFC1165" s="37"/>
      <c r="DFD1165" s="5"/>
      <c r="DFE1165" s="144"/>
      <c r="DFF1165" s="93"/>
      <c r="DFG1165" s="145"/>
      <c r="DFH1165" s="145"/>
      <c r="DFI1165" s="145"/>
      <c r="DFJ1165" s="145"/>
      <c r="DFK1165" s="145"/>
      <c r="DFL1165" s="37"/>
      <c r="DFM1165" s="5"/>
      <c r="DFN1165" s="144"/>
      <c r="DFO1165" s="93"/>
      <c r="DFP1165" s="145"/>
      <c r="DFQ1165" s="145"/>
      <c r="DFR1165" s="145"/>
      <c r="DFS1165" s="145"/>
      <c r="DFT1165" s="145"/>
      <c r="DFU1165" s="37"/>
      <c r="DFV1165" s="5"/>
      <c r="DFW1165" s="144"/>
      <c r="DFX1165" s="93"/>
      <c r="DFY1165" s="145"/>
      <c r="DFZ1165" s="145"/>
      <c r="DGA1165" s="145"/>
      <c r="DGB1165" s="145"/>
      <c r="DGC1165" s="145"/>
      <c r="DGD1165" s="37"/>
      <c r="DGE1165" s="5"/>
      <c r="DGF1165" s="144"/>
      <c r="DGG1165" s="93"/>
      <c r="DGH1165" s="145"/>
      <c r="DGI1165" s="145"/>
      <c r="DGJ1165" s="145"/>
      <c r="DGK1165" s="145"/>
      <c r="DGL1165" s="145"/>
      <c r="DGM1165" s="37"/>
      <c r="DGN1165" s="5"/>
      <c r="DGO1165" s="144"/>
      <c r="DGP1165" s="93"/>
      <c r="DGQ1165" s="145"/>
      <c r="DGR1165" s="145"/>
      <c r="DGS1165" s="145"/>
      <c r="DGT1165" s="145"/>
      <c r="DGU1165" s="145"/>
      <c r="DGV1165" s="37"/>
      <c r="DGW1165" s="5"/>
      <c r="DGX1165" s="144"/>
      <c r="DGY1165" s="93"/>
      <c r="DGZ1165" s="145"/>
      <c r="DHA1165" s="145"/>
      <c r="DHB1165" s="145"/>
      <c r="DHC1165" s="145"/>
      <c r="DHD1165" s="145"/>
      <c r="DHE1165" s="37"/>
      <c r="DHF1165" s="5"/>
      <c r="DHG1165" s="144"/>
      <c r="DHH1165" s="93"/>
      <c r="DHI1165" s="145"/>
      <c r="DHJ1165" s="145"/>
      <c r="DHK1165" s="145"/>
      <c r="DHL1165" s="145"/>
      <c r="DHM1165" s="145"/>
      <c r="DHN1165" s="37"/>
      <c r="DHO1165" s="5"/>
      <c r="DHP1165" s="144"/>
      <c r="DHQ1165" s="93"/>
      <c r="DHR1165" s="145"/>
      <c r="DHS1165" s="145"/>
      <c r="DHT1165" s="145"/>
      <c r="DHU1165" s="145"/>
      <c r="DHV1165" s="145"/>
      <c r="DHW1165" s="37"/>
      <c r="DHX1165" s="5"/>
      <c r="DHY1165" s="144"/>
      <c r="DHZ1165" s="93"/>
      <c r="DIA1165" s="145"/>
      <c r="DIB1165" s="145"/>
      <c r="DIC1165" s="145"/>
      <c r="DID1165" s="145"/>
      <c r="DIE1165" s="145"/>
      <c r="DIF1165" s="37"/>
      <c r="DIG1165" s="5"/>
      <c r="DIH1165" s="144"/>
      <c r="DII1165" s="93"/>
      <c r="DIJ1165" s="145"/>
      <c r="DIK1165" s="145"/>
      <c r="DIL1165" s="145"/>
      <c r="DIM1165" s="145"/>
      <c r="DIN1165" s="145"/>
      <c r="DIO1165" s="37"/>
      <c r="DIP1165" s="5"/>
      <c r="DIQ1165" s="144"/>
      <c r="DIR1165" s="93"/>
      <c r="DIS1165" s="145"/>
      <c r="DIT1165" s="145"/>
      <c r="DIU1165" s="145"/>
      <c r="DIV1165" s="145"/>
      <c r="DIW1165" s="145"/>
      <c r="DIX1165" s="37"/>
      <c r="DIY1165" s="5"/>
      <c r="DIZ1165" s="144"/>
      <c r="DJA1165" s="93"/>
      <c r="DJB1165" s="145"/>
      <c r="DJC1165" s="145"/>
      <c r="DJD1165" s="145"/>
      <c r="DJE1165" s="145"/>
      <c r="DJF1165" s="145"/>
      <c r="DJG1165" s="37"/>
      <c r="DJH1165" s="5"/>
      <c r="DJI1165" s="144"/>
      <c r="DJJ1165" s="93"/>
      <c r="DJK1165" s="145"/>
      <c r="DJL1165" s="145"/>
      <c r="DJM1165" s="145"/>
      <c r="DJN1165" s="145"/>
      <c r="DJO1165" s="145"/>
      <c r="DJP1165" s="37"/>
      <c r="DJQ1165" s="5"/>
      <c r="DJR1165" s="144"/>
      <c r="DJS1165" s="93"/>
      <c r="DJT1165" s="145"/>
      <c r="DJU1165" s="145"/>
      <c r="DJV1165" s="145"/>
      <c r="DJW1165" s="145"/>
      <c r="DJX1165" s="145"/>
      <c r="DJY1165" s="37"/>
      <c r="DJZ1165" s="5"/>
      <c r="DKA1165" s="144"/>
      <c r="DKB1165" s="93"/>
      <c r="DKC1165" s="145"/>
      <c r="DKD1165" s="145"/>
      <c r="DKE1165" s="145"/>
      <c r="DKF1165" s="145"/>
      <c r="DKG1165" s="145"/>
      <c r="DKH1165" s="37"/>
      <c r="DKI1165" s="5"/>
      <c r="DKJ1165" s="144"/>
      <c r="DKK1165" s="93"/>
      <c r="DKL1165" s="145"/>
      <c r="DKM1165" s="145"/>
      <c r="DKN1165" s="145"/>
      <c r="DKO1165" s="145"/>
      <c r="DKP1165" s="145"/>
      <c r="DKQ1165" s="37"/>
      <c r="DKR1165" s="5"/>
      <c r="DKS1165" s="144"/>
      <c r="DKT1165" s="93"/>
      <c r="DKU1165" s="145"/>
      <c r="DKV1165" s="145"/>
      <c r="DKW1165" s="145"/>
      <c r="DKX1165" s="145"/>
      <c r="DKY1165" s="145"/>
      <c r="DKZ1165" s="37"/>
      <c r="DLA1165" s="5"/>
      <c r="DLB1165" s="144"/>
      <c r="DLC1165" s="93"/>
      <c r="DLD1165" s="145"/>
      <c r="DLE1165" s="145"/>
      <c r="DLF1165" s="145"/>
      <c r="DLG1165" s="145"/>
      <c r="DLH1165" s="145"/>
      <c r="DLI1165" s="37"/>
      <c r="DLJ1165" s="5"/>
      <c r="DLK1165" s="144"/>
      <c r="DLL1165" s="93"/>
      <c r="DLM1165" s="145"/>
      <c r="DLN1165" s="145"/>
      <c r="DLO1165" s="145"/>
      <c r="DLP1165" s="145"/>
      <c r="DLQ1165" s="145"/>
      <c r="DLR1165" s="37"/>
      <c r="DLS1165" s="5"/>
      <c r="DLT1165" s="144"/>
      <c r="DLU1165" s="93"/>
      <c r="DLV1165" s="145"/>
      <c r="DLW1165" s="145"/>
      <c r="DLX1165" s="145"/>
      <c r="DLY1165" s="145"/>
      <c r="DLZ1165" s="145"/>
      <c r="DMA1165" s="37"/>
      <c r="DMB1165" s="5"/>
      <c r="DMC1165" s="144"/>
      <c r="DMD1165" s="93"/>
      <c r="DME1165" s="145"/>
      <c r="DMF1165" s="145"/>
      <c r="DMG1165" s="145"/>
      <c r="DMH1165" s="145"/>
      <c r="DMI1165" s="145"/>
      <c r="DMJ1165" s="37"/>
      <c r="DMK1165" s="5"/>
      <c r="DML1165" s="144"/>
      <c r="DMM1165" s="93"/>
      <c r="DMN1165" s="145"/>
      <c r="DMO1165" s="145"/>
      <c r="DMP1165" s="145"/>
      <c r="DMQ1165" s="145"/>
      <c r="DMR1165" s="145"/>
      <c r="DMS1165" s="37"/>
      <c r="DMT1165" s="5"/>
      <c r="DMU1165" s="144"/>
      <c r="DMV1165" s="93"/>
      <c r="DMW1165" s="145"/>
      <c r="DMX1165" s="145"/>
      <c r="DMY1165" s="145"/>
      <c r="DMZ1165" s="145"/>
      <c r="DNA1165" s="145"/>
      <c r="DNB1165" s="37"/>
      <c r="DNC1165" s="5"/>
      <c r="DND1165" s="144"/>
      <c r="DNE1165" s="93"/>
      <c r="DNF1165" s="145"/>
      <c r="DNG1165" s="145"/>
      <c r="DNH1165" s="145"/>
      <c r="DNI1165" s="145"/>
      <c r="DNJ1165" s="145"/>
      <c r="DNK1165" s="37"/>
      <c r="DNL1165" s="5"/>
      <c r="DNM1165" s="144"/>
      <c r="DNN1165" s="93"/>
      <c r="DNO1165" s="145"/>
      <c r="DNP1165" s="145"/>
      <c r="DNQ1165" s="145"/>
      <c r="DNR1165" s="145"/>
      <c r="DNS1165" s="145"/>
      <c r="DNT1165" s="37"/>
      <c r="DNU1165" s="5"/>
      <c r="DNV1165" s="144"/>
      <c r="DNW1165" s="93"/>
      <c r="DNX1165" s="145"/>
      <c r="DNY1165" s="145"/>
      <c r="DNZ1165" s="145"/>
      <c r="DOA1165" s="145"/>
      <c r="DOB1165" s="145"/>
      <c r="DOC1165" s="37"/>
      <c r="DOD1165" s="5"/>
      <c r="DOE1165" s="144"/>
      <c r="DOF1165" s="93"/>
      <c r="DOG1165" s="145"/>
      <c r="DOH1165" s="145"/>
      <c r="DOI1165" s="145"/>
      <c r="DOJ1165" s="145"/>
      <c r="DOK1165" s="145"/>
      <c r="DOL1165" s="37"/>
      <c r="DOM1165" s="5"/>
      <c r="DON1165" s="144"/>
      <c r="DOO1165" s="93"/>
      <c r="DOP1165" s="145"/>
      <c r="DOQ1165" s="145"/>
      <c r="DOR1165" s="145"/>
      <c r="DOS1165" s="145"/>
      <c r="DOT1165" s="145"/>
      <c r="DOU1165" s="37"/>
      <c r="DOV1165" s="5"/>
      <c r="DOW1165" s="144"/>
      <c r="DOX1165" s="93"/>
      <c r="DOY1165" s="145"/>
      <c r="DOZ1165" s="145"/>
      <c r="DPA1165" s="145"/>
      <c r="DPB1165" s="145"/>
      <c r="DPC1165" s="145"/>
      <c r="DPD1165" s="37"/>
      <c r="DPE1165" s="5"/>
      <c r="DPF1165" s="144"/>
      <c r="DPG1165" s="93"/>
      <c r="DPH1165" s="145"/>
      <c r="DPI1165" s="145"/>
      <c r="DPJ1165" s="145"/>
      <c r="DPK1165" s="145"/>
      <c r="DPL1165" s="145"/>
      <c r="DPM1165" s="37"/>
      <c r="DPN1165" s="5"/>
      <c r="DPO1165" s="144"/>
      <c r="DPP1165" s="93"/>
      <c r="DPQ1165" s="145"/>
      <c r="DPR1165" s="145"/>
      <c r="DPS1165" s="145"/>
      <c r="DPT1165" s="145"/>
      <c r="DPU1165" s="145"/>
      <c r="DPV1165" s="37"/>
      <c r="DPW1165" s="5"/>
      <c r="DPX1165" s="144"/>
      <c r="DPY1165" s="93"/>
      <c r="DPZ1165" s="145"/>
      <c r="DQA1165" s="145"/>
      <c r="DQB1165" s="145"/>
      <c r="DQC1165" s="145"/>
      <c r="DQD1165" s="145"/>
      <c r="DQE1165" s="37"/>
      <c r="DQF1165" s="5"/>
      <c r="DQG1165" s="144"/>
      <c r="DQH1165" s="93"/>
      <c r="DQI1165" s="145"/>
      <c r="DQJ1165" s="145"/>
      <c r="DQK1165" s="145"/>
      <c r="DQL1165" s="145"/>
      <c r="DQM1165" s="145"/>
      <c r="DQN1165" s="37"/>
      <c r="DQO1165" s="5"/>
      <c r="DQP1165" s="144"/>
      <c r="DQQ1165" s="93"/>
      <c r="DQR1165" s="145"/>
      <c r="DQS1165" s="145"/>
      <c r="DQT1165" s="145"/>
      <c r="DQU1165" s="145"/>
      <c r="DQV1165" s="145"/>
      <c r="DQW1165" s="37"/>
      <c r="DQX1165" s="5"/>
      <c r="DQY1165" s="144"/>
      <c r="DQZ1165" s="93"/>
      <c r="DRA1165" s="145"/>
      <c r="DRB1165" s="145"/>
      <c r="DRC1165" s="145"/>
      <c r="DRD1165" s="145"/>
      <c r="DRE1165" s="145"/>
      <c r="DRF1165" s="37"/>
      <c r="DRG1165" s="5"/>
      <c r="DRH1165" s="144"/>
      <c r="DRI1165" s="93"/>
      <c r="DRJ1165" s="145"/>
      <c r="DRK1165" s="145"/>
      <c r="DRL1165" s="145"/>
      <c r="DRM1165" s="145"/>
      <c r="DRN1165" s="145"/>
      <c r="DRO1165" s="37"/>
      <c r="DRP1165" s="5"/>
      <c r="DRQ1165" s="144"/>
      <c r="DRR1165" s="93"/>
      <c r="DRS1165" s="145"/>
      <c r="DRT1165" s="145"/>
      <c r="DRU1165" s="145"/>
      <c r="DRV1165" s="145"/>
      <c r="DRW1165" s="145"/>
      <c r="DRX1165" s="37"/>
      <c r="DRY1165" s="5"/>
      <c r="DRZ1165" s="144"/>
      <c r="DSA1165" s="93"/>
      <c r="DSB1165" s="145"/>
      <c r="DSC1165" s="145"/>
      <c r="DSD1165" s="145"/>
      <c r="DSE1165" s="145"/>
      <c r="DSF1165" s="145"/>
      <c r="DSG1165" s="37"/>
      <c r="DSH1165" s="5"/>
      <c r="DSI1165" s="144"/>
      <c r="DSJ1165" s="93"/>
      <c r="DSK1165" s="145"/>
      <c r="DSL1165" s="145"/>
      <c r="DSM1165" s="145"/>
      <c r="DSN1165" s="145"/>
      <c r="DSO1165" s="145"/>
      <c r="DSP1165" s="37"/>
      <c r="DSQ1165" s="5"/>
      <c r="DSR1165" s="144"/>
      <c r="DSS1165" s="93"/>
      <c r="DST1165" s="145"/>
      <c r="DSU1165" s="145"/>
      <c r="DSV1165" s="145"/>
      <c r="DSW1165" s="145"/>
      <c r="DSX1165" s="145"/>
      <c r="DSY1165" s="37"/>
      <c r="DSZ1165" s="5"/>
      <c r="DTA1165" s="144"/>
      <c r="DTB1165" s="93"/>
      <c r="DTC1165" s="145"/>
      <c r="DTD1165" s="145"/>
      <c r="DTE1165" s="145"/>
      <c r="DTF1165" s="145"/>
      <c r="DTG1165" s="145"/>
      <c r="DTH1165" s="37"/>
      <c r="DTI1165" s="5"/>
      <c r="DTJ1165" s="144"/>
      <c r="DTK1165" s="93"/>
      <c r="DTL1165" s="145"/>
      <c r="DTM1165" s="145"/>
      <c r="DTN1165" s="145"/>
      <c r="DTO1165" s="145"/>
      <c r="DTP1165" s="145"/>
      <c r="DTQ1165" s="37"/>
      <c r="DTR1165" s="5"/>
      <c r="DTS1165" s="144"/>
      <c r="DTT1165" s="93"/>
      <c r="DTU1165" s="145"/>
      <c r="DTV1165" s="145"/>
      <c r="DTW1165" s="145"/>
      <c r="DTX1165" s="145"/>
      <c r="DTY1165" s="145"/>
      <c r="DTZ1165" s="37"/>
      <c r="DUA1165" s="5"/>
      <c r="DUB1165" s="144"/>
      <c r="DUC1165" s="93"/>
      <c r="DUD1165" s="145"/>
      <c r="DUE1165" s="145"/>
      <c r="DUF1165" s="145"/>
      <c r="DUG1165" s="145"/>
      <c r="DUH1165" s="145"/>
      <c r="DUI1165" s="37"/>
      <c r="DUJ1165" s="5"/>
      <c r="DUK1165" s="144"/>
      <c r="DUL1165" s="93"/>
      <c r="DUM1165" s="145"/>
      <c r="DUN1165" s="145"/>
      <c r="DUO1165" s="145"/>
      <c r="DUP1165" s="145"/>
      <c r="DUQ1165" s="145"/>
      <c r="DUR1165" s="37"/>
      <c r="DUS1165" s="5"/>
      <c r="DUT1165" s="144"/>
      <c r="DUU1165" s="93"/>
      <c r="DUV1165" s="145"/>
      <c r="DUW1165" s="145"/>
      <c r="DUX1165" s="145"/>
      <c r="DUY1165" s="145"/>
      <c r="DUZ1165" s="145"/>
      <c r="DVA1165" s="37"/>
      <c r="DVB1165" s="5"/>
      <c r="DVC1165" s="144"/>
      <c r="DVD1165" s="93"/>
      <c r="DVE1165" s="145"/>
      <c r="DVF1165" s="145"/>
      <c r="DVG1165" s="145"/>
      <c r="DVH1165" s="145"/>
      <c r="DVI1165" s="145"/>
      <c r="DVJ1165" s="37"/>
      <c r="DVK1165" s="5"/>
      <c r="DVL1165" s="144"/>
      <c r="DVM1165" s="93"/>
      <c r="DVN1165" s="145"/>
      <c r="DVO1165" s="145"/>
      <c r="DVP1165" s="145"/>
      <c r="DVQ1165" s="145"/>
      <c r="DVR1165" s="145"/>
      <c r="DVS1165" s="37"/>
      <c r="DVT1165" s="5"/>
      <c r="DVU1165" s="144"/>
      <c r="DVV1165" s="93"/>
      <c r="DVW1165" s="145"/>
      <c r="DVX1165" s="145"/>
      <c r="DVY1165" s="145"/>
      <c r="DVZ1165" s="145"/>
      <c r="DWA1165" s="145"/>
      <c r="DWB1165" s="37"/>
      <c r="DWC1165" s="5"/>
      <c r="DWD1165" s="144"/>
      <c r="DWE1165" s="93"/>
      <c r="DWF1165" s="145"/>
      <c r="DWG1165" s="145"/>
      <c r="DWH1165" s="145"/>
      <c r="DWI1165" s="145"/>
      <c r="DWJ1165" s="145"/>
      <c r="DWK1165" s="37"/>
      <c r="DWL1165" s="5"/>
      <c r="DWM1165" s="144"/>
      <c r="DWN1165" s="93"/>
      <c r="DWO1165" s="145"/>
      <c r="DWP1165" s="145"/>
      <c r="DWQ1165" s="145"/>
      <c r="DWR1165" s="145"/>
      <c r="DWS1165" s="145"/>
      <c r="DWT1165" s="37"/>
      <c r="DWU1165" s="5"/>
      <c r="DWV1165" s="144"/>
      <c r="DWW1165" s="93"/>
      <c r="DWX1165" s="145"/>
      <c r="DWY1165" s="145"/>
      <c r="DWZ1165" s="145"/>
      <c r="DXA1165" s="145"/>
      <c r="DXB1165" s="145"/>
      <c r="DXC1165" s="37"/>
      <c r="DXD1165" s="5"/>
      <c r="DXE1165" s="144"/>
      <c r="DXF1165" s="93"/>
      <c r="DXG1165" s="145"/>
      <c r="DXH1165" s="145"/>
      <c r="DXI1165" s="145"/>
      <c r="DXJ1165" s="145"/>
      <c r="DXK1165" s="145"/>
      <c r="DXL1165" s="37"/>
      <c r="DXM1165" s="5"/>
      <c r="DXN1165" s="144"/>
      <c r="DXO1165" s="93"/>
      <c r="DXP1165" s="145"/>
      <c r="DXQ1165" s="145"/>
      <c r="DXR1165" s="145"/>
      <c r="DXS1165" s="145"/>
      <c r="DXT1165" s="145"/>
      <c r="DXU1165" s="37"/>
      <c r="DXV1165" s="5"/>
      <c r="DXW1165" s="144"/>
      <c r="DXX1165" s="93"/>
      <c r="DXY1165" s="145"/>
      <c r="DXZ1165" s="145"/>
      <c r="DYA1165" s="145"/>
      <c r="DYB1165" s="145"/>
      <c r="DYC1165" s="145"/>
      <c r="DYD1165" s="37"/>
      <c r="DYE1165" s="5"/>
      <c r="DYF1165" s="144"/>
      <c r="DYG1165" s="93"/>
      <c r="DYH1165" s="145"/>
      <c r="DYI1165" s="145"/>
      <c r="DYJ1165" s="145"/>
      <c r="DYK1165" s="145"/>
      <c r="DYL1165" s="145"/>
      <c r="DYM1165" s="37"/>
      <c r="DYN1165" s="5"/>
      <c r="DYO1165" s="144"/>
      <c r="DYP1165" s="93"/>
      <c r="DYQ1165" s="145"/>
      <c r="DYR1165" s="145"/>
      <c r="DYS1165" s="145"/>
      <c r="DYT1165" s="145"/>
      <c r="DYU1165" s="145"/>
      <c r="DYV1165" s="37"/>
      <c r="DYW1165" s="5"/>
      <c r="DYX1165" s="144"/>
      <c r="DYY1165" s="93"/>
      <c r="DYZ1165" s="145"/>
      <c r="DZA1165" s="145"/>
      <c r="DZB1165" s="145"/>
      <c r="DZC1165" s="145"/>
      <c r="DZD1165" s="145"/>
      <c r="DZE1165" s="37"/>
      <c r="DZF1165" s="5"/>
      <c r="DZG1165" s="144"/>
      <c r="DZH1165" s="93"/>
      <c r="DZI1165" s="145"/>
      <c r="DZJ1165" s="145"/>
      <c r="DZK1165" s="145"/>
      <c r="DZL1165" s="145"/>
      <c r="DZM1165" s="145"/>
      <c r="DZN1165" s="37"/>
      <c r="DZO1165" s="5"/>
      <c r="DZP1165" s="144"/>
      <c r="DZQ1165" s="93"/>
      <c r="DZR1165" s="145"/>
      <c r="DZS1165" s="145"/>
      <c r="DZT1165" s="145"/>
      <c r="DZU1165" s="145"/>
      <c r="DZV1165" s="145"/>
      <c r="DZW1165" s="37"/>
      <c r="DZX1165" s="5"/>
      <c r="DZY1165" s="144"/>
      <c r="DZZ1165" s="93"/>
      <c r="EAA1165" s="145"/>
      <c r="EAB1165" s="145"/>
      <c r="EAC1165" s="145"/>
      <c r="EAD1165" s="145"/>
      <c r="EAE1165" s="145"/>
      <c r="EAF1165" s="37"/>
      <c r="EAG1165" s="5"/>
      <c r="EAH1165" s="144"/>
      <c r="EAI1165" s="93"/>
      <c r="EAJ1165" s="145"/>
      <c r="EAK1165" s="145"/>
      <c r="EAL1165" s="145"/>
      <c r="EAM1165" s="145"/>
      <c r="EAN1165" s="145"/>
      <c r="EAO1165" s="37"/>
      <c r="EAP1165" s="5"/>
      <c r="EAQ1165" s="144"/>
      <c r="EAR1165" s="93"/>
      <c r="EAS1165" s="145"/>
      <c r="EAT1165" s="145"/>
      <c r="EAU1165" s="145"/>
      <c r="EAV1165" s="145"/>
      <c r="EAW1165" s="145"/>
      <c r="EAX1165" s="37"/>
      <c r="EAY1165" s="5"/>
      <c r="EAZ1165" s="144"/>
      <c r="EBA1165" s="93"/>
      <c r="EBB1165" s="145"/>
      <c r="EBC1165" s="145"/>
      <c r="EBD1165" s="145"/>
      <c r="EBE1165" s="145"/>
      <c r="EBF1165" s="145"/>
      <c r="EBG1165" s="37"/>
      <c r="EBH1165" s="5"/>
      <c r="EBI1165" s="144"/>
      <c r="EBJ1165" s="93"/>
      <c r="EBK1165" s="145"/>
      <c r="EBL1165" s="145"/>
      <c r="EBM1165" s="145"/>
      <c r="EBN1165" s="145"/>
      <c r="EBO1165" s="145"/>
      <c r="EBP1165" s="37"/>
      <c r="EBQ1165" s="5"/>
      <c r="EBR1165" s="144"/>
      <c r="EBS1165" s="93"/>
      <c r="EBT1165" s="145"/>
      <c r="EBU1165" s="145"/>
      <c r="EBV1165" s="145"/>
      <c r="EBW1165" s="145"/>
      <c r="EBX1165" s="145"/>
      <c r="EBY1165" s="37"/>
      <c r="EBZ1165" s="5"/>
      <c r="ECA1165" s="144"/>
      <c r="ECB1165" s="93"/>
      <c r="ECC1165" s="145"/>
      <c r="ECD1165" s="145"/>
      <c r="ECE1165" s="145"/>
      <c r="ECF1165" s="145"/>
      <c r="ECG1165" s="145"/>
      <c r="ECH1165" s="37"/>
      <c r="ECI1165" s="5"/>
      <c r="ECJ1165" s="144"/>
      <c r="ECK1165" s="93"/>
      <c r="ECL1165" s="145"/>
      <c r="ECM1165" s="145"/>
      <c r="ECN1165" s="145"/>
      <c r="ECO1165" s="145"/>
      <c r="ECP1165" s="145"/>
      <c r="ECQ1165" s="37"/>
      <c r="ECR1165" s="5"/>
      <c r="ECS1165" s="144"/>
      <c r="ECT1165" s="93"/>
      <c r="ECU1165" s="145"/>
      <c r="ECV1165" s="145"/>
      <c r="ECW1165" s="145"/>
      <c r="ECX1165" s="145"/>
      <c r="ECY1165" s="145"/>
      <c r="ECZ1165" s="37"/>
      <c r="EDA1165" s="5"/>
      <c r="EDB1165" s="144"/>
      <c r="EDC1165" s="93"/>
      <c r="EDD1165" s="145"/>
      <c r="EDE1165" s="145"/>
      <c r="EDF1165" s="145"/>
      <c r="EDG1165" s="145"/>
      <c r="EDH1165" s="145"/>
      <c r="EDI1165" s="37"/>
      <c r="EDJ1165" s="5"/>
      <c r="EDK1165" s="144"/>
      <c r="EDL1165" s="93"/>
      <c r="EDM1165" s="145"/>
      <c r="EDN1165" s="145"/>
      <c r="EDO1165" s="145"/>
      <c r="EDP1165" s="145"/>
      <c r="EDQ1165" s="145"/>
      <c r="EDR1165" s="37"/>
      <c r="EDS1165" s="5"/>
      <c r="EDT1165" s="144"/>
      <c r="EDU1165" s="93"/>
      <c r="EDV1165" s="145"/>
      <c r="EDW1165" s="145"/>
      <c r="EDX1165" s="145"/>
      <c r="EDY1165" s="145"/>
      <c r="EDZ1165" s="145"/>
      <c r="EEA1165" s="37"/>
      <c r="EEB1165" s="5"/>
      <c r="EEC1165" s="144"/>
      <c r="EED1165" s="93"/>
      <c r="EEE1165" s="145"/>
      <c r="EEF1165" s="145"/>
      <c r="EEG1165" s="145"/>
      <c r="EEH1165" s="145"/>
      <c r="EEI1165" s="145"/>
      <c r="EEJ1165" s="37"/>
      <c r="EEK1165" s="5"/>
      <c r="EEL1165" s="144"/>
      <c r="EEM1165" s="93"/>
      <c r="EEN1165" s="145"/>
      <c r="EEO1165" s="145"/>
      <c r="EEP1165" s="145"/>
      <c r="EEQ1165" s="145"/>
      <c r="EER1165" s="145"/>
      <c r="EES1165" s="37"/>
      <c r="EET1165" s="5"/>
      <c r="EEU1165" s="144"/>
      <c r="EEV1165" s="93"/>
      <c r="EEW1165" s="145"/>
      <c r="EEX1165" s="145"/>
      <c r="EEY1165" s="145"/>
      <c r="EEZ1165" s="145"/>
      <c r="EFA1165" s="145"/>
      <c r="EFB1165" s="37"/>
      <c r="EFC1165" s="5"/>
      <c r="EFD1165" s="144"/>
      <c r="EFE1165" s="93"/>
      <c r="EFF1165" s="145"/>
      <c r="EFG1165" s="145"/>
      <c r="EFH1165" s="145"/>
      <c r="EFI1165" s="145"/>
      <c r="EFJ1165" s="145"/>
      <c r="EFK1165" s="37"/>
      <c r="EFL1165" s="5"/>
      <c r="EFM1165" s="144"/>
      <c r="EFN1165" s="93"/>
      <c r="EFO1165" s="145"/>
      <c r="EFP1165" s="145"/>
      <c r="EFQ1165" s="145"/>
      <c r="EFR1165" s="145"/>
      <c r="EFS1165" s="145"/>
      <c r="EFT1165" s="37"/>
      <c r="EFU1165" s="5"/>
      <c r="EFV1165" s="144"/>
      <c r="EFW1165" s="93"/>
      <c r="EFX1165" s="145"/>
      <c r="EFY1165" s="145"/>
      <c r="EFZ1165" s="145"/>
      <c r="EGA1165" s="145"/>
      <c r="EGB1165" s="145"/>
      <c r="EGC1165" s="37"/>
      <c r="EGD1165" s="5"/>
      <c r="EGE1165" s="144"/>
      <c r="EGF1165" s="93"/>
      <c r="EGG1165" s="145"/>
      <c r="EGH1165" s="145"/>
      <c r="EGI1165" s="145"/>
      <c r="EGJ1165" s="145"/>
      <c r="EGK1165" s="145"/>
      <c r="EGL1165" s="37"/>
      <c r="EGM1165" s="5"/>
      <c r="EGN1165" s="144"/>
      <c r="EGO1165" s="93"/>
      <c r="EGP1165" s="145"/>
      <c r="EGQ1165" s="145"/>
      <c r="EGR1165" s="145"/>
      <c r="EGS1165" s="145"/>
      <c r="EGT1165" s="145"/>
      <c r="EGU1165" s="37"/>
      <c r="EGV1165" s="5"/>
      <c r="EGW1165" s="144"/>
      <c r="EGX1165" s="93"/>
      <c r="EGY1165" s="145"/>
      <c r="EGZ1165" s="145"/>
      <c r="EHA1165" s="145"/>
      <c r="EHB1165" s="145"/>
      <c r="EHC1165" s="145"/>
      <c r="EHD1165" s="37"/>
      <c r="EHE1165" s="5"/>
      <c r="EHF1165" s="144"/>
      <c r="EHG1165" s="93"/>
      <c r="EHH1165" s="145"/>
      <c r="EHI1165" s="145"/>
      <c r="EHJ1165" s="145"/>
      <c r="EHK1165" s="145"/>
      <c r="EHL1165" s="145"/>
      <c r="EHM1165" s="37"/>
      <c r="EHN1165" s="5"/>
      <c r="EHO1165" s="144"/>
      <c r="EHP1165" s="93"/>
      <c r="EHQ1165" s="145"/>
      <c r="EHR1165" s="145"/>
      <c r="EHS1165" s="145"/>
      <c r="EHT1165" s="145"/>
      <c r="EHU1165" s="145"/>
      <c r="EHV1165" s="37"/>
      <c r="EHW1165" s="5"/>
      <c r="EHX1165" s="144"/>
      <c r="EHY1165" s="93"/>
      <c r="EHZ1165" s="145"/>
      <c r="EIA1165" s="145"/>
      <c r="EIB1165" s="145"/>
      <c r="EIC1165" s="145"/>
      <c r="EID1165" s="145"/>
      <c r="EIE1165" s="37"/>
      <c r="EIF1165" s="5"/>
      <c r="EIG1165" s="144"/>
      <c r="EIH1165" s="93"/>
      <c r="EII1165" s="145"/>
      <c r="EIJ1165" s="145"/>
      <c r="EIK1165" s="145"/>
      <c r="EIL1165" s="145"/>
      <c r="EIM1165" s="145"/>
      <c r="EIN1165" s="37"/>
      <c r="EIO1165" s="5"/>
      <c r="EIP1165" s="144"/>
      <c r="EIQ1165" s="93"/>
      <c r="EIR1165" s="145"/>
      <c r="EIS1165" s="145"/>
      <c r="EIT1165" s="145"/>
      <c r="EIU1165" s="145"/>
      <c r="EIV1165" s="145"/>
      <c r="EIW1165" s="37"/>
      <c r="EIX1165" s="5"/>
      <c r="EIY1165" s="144"/>
      <c r="EIZ1165" s="93"/>
      <c r="EJA1165" s="145"/>
      <c r="EJB1165" s="145"/>
      <c r="EJC1165" s="145"/>
      <c r="EJD1165" s="145"/>
      <c r="EJE1165" s="145"/>
      <c r="EJF1165" s="37"/>
      <c r="EJG1165" s="5"/>
      <c r="EJH1165" s="144"/>
      <c r="EJI1165" s="93"/>
      <c r="EJJ1165" s="145"/>
      <c r="EJK1165" s="145"/>
      <c r="EJL1165" s="145"/>
      <c r="EJM1165" s="145"/>
      <c r="EJN1165" s="145"/>
      <c r="EJO1165" s="37"/>
      <c r="EJP1165" s="5"/>
      <c r="EJQ1165" s="144"/>
      <c r="EJR1165" s="93"/>
      <c r="EJS1165" s="145"/>
      <c r="EJT1165" s="145"/>
      <c r="EJU1165" s="145"/>
      <c r="EJV1165" s="145"/>
      <c r="EJW1165" s="145"/>
      <c r="EJX1165" s="37"/>
      <c r="EJY1165" s="5"/>
      <c r="EJZ1165" s="144"/>
      <c r="EKA1165" s="93"/>
      <c r="EKB1165" s="145"/>
      <c r="EKC1165" s="145"/>
      <c r="EKD1165" s="145"/>
      <c r="EKE1165" s="145"/>
      <c r="EKF1165" s="145"/>
      <c r="EKG1165" s="37"/>
      <c r="EKH1165" s="5"/>
      <c r="EKI1165" s="144"/>
      <c r="EKJ1165" s="93"/>
      <c r="EKK1165" s="145"/>
      <c r="EKL1165" s="145"/>
      <c r="EKM1165" s="145"/>
      <c r="EKN1165" s="145"/>
      <c r="EKO1165" s="145"/>
      <c r="EKP1165" s="37"/>
      <c r="EKQ1165" s="5"/>
      <c r="EKR1165" s="144"/>
      <c r="EKS1165" s="93"/>
      <c r="EKT1165" s="145"/>
      <c r="EKU1165" s="145"/>
      <c r="EKV1165" s="145"/>
      <c r="EKW1165" s="145"/>
      <c r="EKX1165" s="145"/>
      <c r="EKY1165" s="37"/>
      <c r="EKZ1165" s="5"/>
      <c r="ELA1165" s="144"/>
      <c r="ELB1165" s="93"/>
      <c r="ELC1165" s="145"/>
      <c r="ELD1165" s="145"/>
      <c r="ELE1165" s="145"/>
      <c r="ELF1165" s="145"/>
      <c r="ELG1165" s="145"/>
      <c r="ELH1165" s="37"/>
      <c r="ELI1165" s="5"/>
      <c r="ELJ1165" s="144"/>
      <c r="ELK1165" s="93"/>
      <c r="ELL1165" s="145"/>
      <c r="ELM1165" s="145"/>
      <c r="ELN1165" s="145"/>
      <c r="ELO1165" s="145"/>
      <c r="ELP1165" s="145"/>
      <c r="ELQ1165" s="37"/>
      <c r="ELR1165" s="5"/>
      <c r="ELS1165" s="144"/>
      <c r="ELT1165" s="93"/>
      <c r="ELU1165" s="145"/>
      <c r="ELV1165" s="145"/>
      <c r="ELW1165" s="145"/>
      <c r="ELX1165" s="145"/>
      <c r="ELY1165" s="145"/>
      <c r="ELZ1165" s="37"/>
      <c r="EMA1165" s="5"/>
      <c r="EMB1165" s="144"/>
      <c r="EMC1165" s="93"/>
      <c r="EMD1165" s="145"/>
      <c r="EME1165" s="145"/>
      <c r="EMF1165" s="145"/>
      <c r="EMG1165" s="145"/>
      <c r="EMH1165" s="145"/>
      <c r="EMI1165" s="37"/>
      <c r="EMJ1165" s="5"/>
      <c r="EMK1165" s="144"/>
      <c r="EML1165" s="93"/>
      <c r="EMM1165" s="145"/>
      <c r="EMN1165" s="145"/>
      <c r="EMO1165" s="145"/>
      <c r="EMP1165" s="145"/>
      <c r="EMQ1165" s="145"/>
      <c r="EMR1165" s="37"/>
      <c r="EMS1165" s="5"/>
      <c r="EMT1165" s="144"/>
      <c r="EMU1165" s="93"/>
      <c r="EMV1165" s="145"/>
      <c r="EMW1165" s="145"/>
      <c r="EMX1165" s="145"/>
      <c r="EMY1165" s="145"/>
      <c r="EMZ1165" s="145"/>
      <c r="ENA1165" s="37"/>
      <c r="ENB1165" s="5"/>
      <c r="ENC1165" s="144"/>
      <c r="END1165" s="93"/>
      <c r="ENE1165" s="145"/>
      <c r="ENF1165" s="145"/>
      <c r="ENG1165" s="145"/>
      <c r="ENH1165" s="145"/>
      <c r="ENI1165" s="145"/>
      <c r="ENJ1165" s="37"/>
      <c r="ENK1165" s="5"/>
      <c r="ENL1165" s="144"/>
      <c r="ENM1165" s="93"/>
      <c r="ENN1165" s="145"/>
      <c r="ENO1165" s="145"/>
      <c r="ENP1165" s="145"/>
      <c r="ENQ1165" s="145"/>
      <c r="ENR1165" s="145"/>
      <c r="ENS1165" s="37"/>
      <c r="ENT1165" s="5"/>
      <c r="ENU1165" s="144"/>
      <c r="ENV1165" s="93"/>
      <c r="ENW1165" s="145"/>
      <c r="ENX1165" s="145"/>
      <c r="ENY1165" s="145"/>
      <c r="ENZ1165" s="145"/>
      <c r="EOA1165" s="145"/>
      <c r="EOB1165" s="37"/>
      <c r="EOC1165" s="5"/>
      <c r="EOD1165" s="144"/>
      <c r="EOE1165" s="93"/>
      <c r="EOF1165" s="145"/>
      <c r="EOG1165" s="145"/>
      <c r="EOH1165" s="145"/>
      <c r="EOI1165" s="145"/>
      <c r="EOJ1165" s="145"/>
      <c r="EOK1165" s="37"/>
      <c r="EOL1165" s="5"/>
      <c r="EOM1165" s="144"/>
      <c r="EON1165" s="93"/>
      <c r="EOO1165" s="145"/>
      <c r="EOP1165" s="145"/>
      <c r="EOQ1165" s="145"/>
      <c r="EOR1165" s="145"/>
      <c r="EOS1165" s="145"/>
      <c r="EOT1165" s="37"/>
      <c r="EOU1165" s="5"/>
      <c r="EOV1165" s="144"/>
      <c r="EOW1165" s="93"/>
      <c r="EOX1165" s="145"/>
      <c r="EOY1165" s="145"/>
      <c r="EOZ1165" s="145"/>
      <c r="EPA1165" s="145"/>
      <c r="EPB1165" s="145"/>
      <c r="EPC1165" s="37"/>
      <c r="EPD1165" s="5"/>
      <c r="EPE1165" s="144"/>
      <c r="EPF1165" s="93"/>
      <c r="EPG1165" s="145"/>
      <c r="EPH1165" s="145"/>
      <c r="EPI1165" s="145"/>
      <c r="EPJ1165" s="145"/>
      <c r="EPK1165" s="145"/>
      <c r="EPL1165" s="37"/>
      <c r="EPM1165" s="5"/>
      <c r="EPN1165" s="144"/>
      <c r="EPO1165" s="93"/>
      <c r="EPP1165" s="145"/>
      <c r="EPQ1165" s="145"/>
      <c r="EPR1165" s="145"/>
      <c r="EPS1165" s="145"/>
      <c r="EPT1165" s="145"/>
      <c r="EPU1165" s="37"/>
      <c r="EPV1165" s="5"/>
      <c r="EPW1165" s="144"/>
      <c r="EPX1165" s="93"/>
      <c r="EPY1165" s="145"/>
      <c r="EPZ1165" s="145"/>
      <c r="EQA1165" s="145"/>
      <c r="EQB1165" s="145"/>
      <c r="EQC1165" s="145"/>
      <c r="EQD1165" s="37"/>
      <c r="EQE1165" s="5"/>
      <c r="EQF1165" s="144"/>
      <c r="EQG1165" s="93"/>
      <c r="EQH1165" s="145"/>
      <c r="EQI1165" s="145"/>
      <c r="EQJ1165" s="145"/>
      <c r="EQK1165" s="145"/>
      <c r="EQL1165" s="145"/>
      <c r="EQM1165" s="37"/>
      <c r="EQN1165" s="5"/>
      <c r="EQO1165" s="144"/>
      <c r="EQP1165" s="93"/>
      <c r="EQQ1165" s="145"/>
      <c r="EQR1165" s="145"/>
      <c r="EQS1165" s="145"/>
      <c r="EQT1165" s="145"/>
      <c r="EQU1165" s="145"/>
      <c r="EQV1165" s="37"/>
      <c r="EQW1165" s="5"/>
      <c r="EQX1165" s="144"/>
      <c r="EQY1165" s="93"/>
      <c r="EQZ1165" s="145"/>
      <c r="ERA1165" s="145"/>
      <c r="ERB1165" s="145"/>
      <c r="ERC1165" s="145"/>
      <c r="ERD1165" s="145"/>
      <c r="ERE1165" s="37"/>
      <c r="ERF1165" s="5"/>
      <c r="ERG1165" s="144"/>
      <c r="ERH1165" s="93"/>
      <c r="ERI1165" s="145"/>
      <c r="ERJ1165" s="145"/>
      <c r="ERK1165" s="145"/>
      <c r="ERL1165" s="145"/>
      <c r="ERM1165" s="145"/>
      <c r="ERN1165" s="37"/>
      <c r="ERO1165" s="5"/>
      <c r="ERP1165" s="144"/>
      <c r="ERQ1165" s="93"/>
      <c r="ERR1165" s="145"/>
      <c r="ERS1165" s="145"/>
      <c r="ERT1165" s="145"/>
      <c r="ERU1165" s="145"/>
      <c r="ERV1165" s="145"/>
      <c r="ERW1165" s="37"/>
      <c r="ERX1165" s="5"/>
      <c r="ERY1165" s="144"/>
      <c r="ERZ1165" s="93"/>
      <c r="ESA1165" s="145"/>
      <c r="ESB1165" s="145"/>
      <c r="ESC1165" s="145"/>
      <c r="ESD1165" s="145"/>
      <c r="ESE1165" s="145"/>
      <c r="ESF1165" s="37"/>
      <c r="ESG1165" s="5"/>
      <c r="ESH1165" s="144"/>
      <c r="ESI1165" s="93"/>
      <c r="ESJ1165" s="145"/>
      <c r="ESK1165" s="145"/>
      <c r="ESL1165" s="145"/>
      <c r="ESM1165" s="145"/>
      <c r="ESN1165" s="145"/>
      <c r="ESO1165" s="37"/>
      <c r="ESP1165" s="5"/>
      <c r="ESQ1165" s="144"/>
      <c r="ESR1165" s="93"/>
      <c r="ESS1165" s="145"/>
      <c r="EST1165" s="145"/>
      <c r="ESU1165" s="145"/>
      <c r="ESV1165" s="145"/>
      <c r="ESW1165" s="145"/>
      <c r="ESX1165" s="37"/>
      <c r="ESY1165" s="5"/>
      <c r="ESZ1165" s="144"/>
      <c r="ETA1165" s="93"/>
      <c r="ETB1165" s="145"/>
      <c r="ETC1165" s="145"/>
      <c r="ETD1165" s="145"/>
      <c r="ETE1165" s="145"/>
      <c r="ETF1165" s="145"/>
      <c r="ETG1165" s="37"/>
      <c r="ETH1165" s="5"/>
      <c r="ETI1165" s="144"/>
      <c r="ETJ1165" s="93"/>
      <c r="ETK1165" s="145"/>
      <c r="ETL1165" s="145"/>
      <c r="ETM1165" s="145"/>
      <c r="ETN1165" s="145"/>
      <c r="ETO1165" s="145"/>
      <c r="ETP1165" s="37"/>
      <c r="ETQ1165" s="5"/>
      <c r="ETR1165" s="144"/>
      <c r="ETS1165" s="93"/>
      <c r="ETT1165" s="145"/>
      <c r="ETU1165" s="145"/>
      <c r="ETV1165" s="145"/>
      <c r="ETW1165" s="145"/>
      <c r="ETX1165" s="145"/>
      <c r="ETY1165" s="37"/>
      <c r="ETZ1165" s="5"/>
      <c r="EUA1165" s="144"/>
      <c r="EUB1165" s="93"/>
      <c r="EUC1165" s="145"/>
      <c r="EUD1165" s="145"/>
      <c r="EUE1165" s="145"/>
      <c r="EUF1165" s="145"/>
      <c r="EUG1165" s="145"/>
      <c r="EUH1165" s="37"/>
      <c r="EUI1165" s="5"/>
      <c r="EUJ1165" s="144"/>
      <c r="EUK1165" s="93"/>
      <c r="EUL1165" s="145"/>
      <c r="EUM1165" s="145"/>
      <c r="EUN1165" s="145"/>
      <c r="EUO1165" s="145"/>
      <c r="EUP1165" s="145"/>
      <c r="EUQ1165" s="37"/>
      <c r="EUR1165" s="5"/>
      <c r="EUS1165" s="144"/>
      <c r="EUT1165" s="93"/>
      <c r="EUU1165" s="145"/>
      <c r="EUV1165" s="145"/>
      <c r="EUW1165" s="145"/>
      <c r="EUX1165" s="145"/>
      <c r="EUY1165" s="145"/>
      <c r="EUZ1165" s="37"/>
      <c r="EVA1165" s="5"/>
      <c r="EVB1165" s="144"/>
      <c r="EVC1165" s="93"/>
      <c r="EVD1165" s="145"/>
      <c r="EVE1165" s="145"/>
      <c r="EVF1165" s="145"/>
      <c r="EVG1165" s="145"/>
      <c r="EVH1165" s="145"/>
      <c r="EVI1165" s="37"/>
      <c r="EVJ1165" s="5"/>
      <c r="EVK1165" s="144"/>
      <c r="EVL1165" s="93"/>
      <c r="EVM1165" s="145"/>
      <c r="EVN1165" s="145"/>
      <c r="EVO1165" s="145"/>
      <c r="EVP1165" s="145"/>
      <c r="EVQ1165" s="145"/>
      <c r="EVR1165" s="37"/>
      <c r="EVS1165" s="5"/>
      <c r="EVT1165" s="144"/>
      <c r="EVU1165" s="93"/>
      <c r="EVV1165" s="145"/>
      <c r="EVW1165" s="145"/>
      <c r="EVX1165" s="145"/>
      <c r="EVY1165" s="145"/>
      <c r="EVZ1165" s="145"/>
      <c r="EWA1165" s="37"/>
      <c r="EWB1165" s="5"/>
      <c r="EWC1165" s="144"/>
      <c r="EWD1165" s="93"/>
      <c r="EWE1165" s="145"/>
      <c r="EWF1165" s="145"/>
      <c r="EWG1165" s="145"/>
      <c r="EWH1165" s="145"/>
      <c r="EWI1165" s="145"/>
      <c r="EWJ1165" s="37"/>
      <c r="EWK1165" s="5"/>
      <c r="EWL1165" s="144"/>
      <c r="EWM1165" s="93"/>
      <c r="EWN1165" s="145"/>
      <c r="EWO1165" s="145"/>
      <c r="EWP1165" s="145"/>
      <c r="EWQ1165" s="145"/>
      <c r="EWR1165" s="145"/>
      <c r="EWS1165" s="37"/>
      <c r="EWT1165" s="5"/>
      <c r="EWU1165" s="144"/>
      <c r="EWV1165" s="93"/>
      <c r="EWW1165" s="145"/>
      <c r="EWX1165" s="145"/>
      <c r="EWY1165" s="145"/>
      <c r="EWZ1165" s="145"/>
      <c r="EXA1165" s="145"/>
      <c r="EXB1165" s="37"/>
      <c r="EXC1165" s="5"/>
      <c r="EXD1165" s="144"/>
      <c r="EXE1165" s="93"/>
      <c r="EXF1165" s="145"/>
      <c r="EXG1165" s="145"/>
      <c r="EXH1165" s="145"/>
      <c r="EXI1165" s="145"/>
      <c r="EXJ1165" s="145"/>
      <c r="EXK1165" s="37"/>
      <c r="EXL1165" s="5"/>
      <c r="EXM1165" s="144"/>
      <c r="EXN1165" s="93"/>
      <c r="EXO1165" s="145"/>
      <c r="EXP1165" s="145"/>
      <c r="EXQ1165" s="145"/>
      <c r="EXR1165" s="145"/>
      <c r="EXS1165" s="145"/>
      <c r="EXT1165" s="37"/>
      <c r="EXU1165" s="5"/>
      <c r="EXV1165" s="144"/>
      <c r="EXW1165" s="93"/>
      <c r="EXX1165" s="145"/>
      <c r="EXY1165" s="145"/>
      <c r="EXZ1165" s="145"/>
      <c r="EYA1165" s="145"/>
      <c r="EYB1165" s="145"/>
      <c r="EYC1165" s="37"/>
      <c r="EYD1165" s="5"/>
      <c r="EYE1165" s="144"/>
      <c r="EYF1165" s="93"/>
      <c r="EYG1165" s="145"/>
      <c r="EYH1165" s="145"/>
      <c r="EYI1165" s="145"/>
      <c r="EYJ1165" s="145"/>
      <c r="EYK1165" s="145"/>
      <c r="EYL1165" s="37"/>
      <c r="EYM1165" s="5"/>
      <c r="EYN1165" s="144"/>
      <c r="EYO1165" s="93"/>
      <c r="EYP1165" s="145"/>
      <c r="EYQ1165" s="145"/>
      <c r="EYR1165" s="145"/>
      <c r="EYS1165" s="145"/>
      <c r="EYT1165" s="145"/>
      <c r="EYU1165" s="37"/>
      <c r="EYV1165" s="5"/>
      <c r="EYW1165" s="144"/>
      <c r="EYX1165" s="93"/>
      <c r="EYY1165" s="145"/>
      <c r="EYZ1165" s="145"/>
      <c r="EZA1165" s="145"/>
      <c r="EZB1165" s="145"/>
      <c r="EZC1165" s="145"/>
      <c r="EZD1165" s="37"/>
      <c r="EZE1165" s="5"/>
      <c r="EZF1165" s="144"/>
      <c r="EZG1165" s="93"/>
      <c r="EZH1165" s="145"/>
      <c r="EZI1165" s="145"/>
      <c r="EZJ1165" s="145"/>
      <c r="EZK1165" s="145"/>
      <c r="EZL1165" s="145"/>
      <c r="EZM1165" s="37"/>
      <c r="EZN1165" s="5"/>
      <c r="EZO1165" s="144"/>
      <c r="EZP1165" s="93"/>
      <c r="EZQ1165" s="145"/>
      <c r="EZR1165" s="145"/>
      <c r="EZS1165" s="145"/>
      <c r="EZT1165" s="145"/>
      <c r="EZU1165" s="145"/>
      <c r="EZV1165" s="37"/>
      <c r="EZW1165" s="5"/>
      <c r="EZX1165" s="144"/>
      <c r="EZY1165" s="93"/>
      <c r="EZZ1165" s="145"/>
      <c r="FAA1165" s="145"/>
      <c r="FAB1165" s="145"/>
      <c r="FAC1165" s="145"/>
      <c r="FAD1165" s="145"/>
      <c r="FAE1165" s="37"/>
      <c r="FAF1165" s="5"/>
      <c r="FAG1165" s="144"/>
      <c r="FAH1165" s="93"/>
      <c r="FAI1165" s="145"/>
      <c r="FAJ1165" s="145"/>
      <c r="FAK1165" s="145"/>
      <c r="FAL1165" s="145"/>
      <c r="FAM1165" s="145"/>
      <c r="FAN1165" s="37"/>
      <c r="FAO1165" s="5"/>
      <c r="FAP1165" s="144"/>
      <c r="FAQ1165" s="93"/>
      <c r="FAR1165" s="145"/>
      <c r="FAS1165" s="145"/>
      <c r="FAT1165" s="145"/>
      <c r="FAU1165" s="145"/>
      <c r="FAV1165" s="145"/>
      <c r="FAW1165" s="37"/>
      <c r="FAX1165" s="5"/>
      <c r="FAY1165" s="144"/>
      <c r="FAZ1165" s="93"/>
      <c r="FBA1165" s="145"/>
      <c r="FBB1165" s="145"/>
      <c r="FBC1165" s="145"/>
      <c r="FBD1165" s="145"/>
      <c r="FBE1165" s="145"/>
      <c r="FBF1165" s="37"/>
      <c r="FBG1165" s="5"/>
      <c r="FBH1165" s="144"/>
      <c r="FBI1165" s="93"/>
      <c r="FBJ1165" s="145"/>
      <c r="FBK1165" s="145"/>
      <c r="FBL1165" s="145"/>
      <c r="FBM1165" s="145"/>
      <c r="FBN1165" s="145"/>
      <c r="FBO1165" s="37"/>
      <c r="FBP1165" s="5"/>
      <c r="FBQ1165" s="144"/>
      <c r="FBR1165" s="93"/>
      <c r="FBS1165" s="145"/>
      <c r="FBT1165" s="145"/>
      <c r="FBU1165" s="145"/>
      <c r="FBV1165" s="145"/>
      <c r="FBW1165" s="145"/>
      <c r="FBX1165" s="37"/>
      <c r="FBY1165" s="5"/>
      <c r="FBZ1165" s="144"/>
      <c r="FCA1165" s="93"/>
      <c r="FCB1165" s="145"/>
      <c r="FCC1165" s="145"/>
      <c r="FCD1165" s="145"/>
      <c r="FCE1165" s="145"/>
      <c r="FCF1165" s="145"/>
      <c r="FCG1165" s="37"/>
      <c r="FCH1165" s="5"/>
      <c r="FCI1165" s="144"/>
      <c r="FCJ1165" s="93"/>
      <c r="FCK1165" s="145"/>
      <c r="FCL1165" s="145"/>
      <c r="FCM1165" s="145"/>
      <c r="FCN1165" s="145"/>
      <c r="FCO1165" s="145"/>
      <c r="FCP1165" s="37"/>
      <c r="FCQ1165" s="5"/>
      <c r="FCR1165" s="144"/>
      <c r="FCS1165" s="93"/>
      <c r="FCT1165" s="145"/>
      <c r="FCU1165" s="145"/>
      <c r="FCV1165" s="145"/>
      <c r="FCW1165" s="145"/>
      <c r="FCX1165" s="145"/>
      <c r="FCY1165" s="37"/>
      <c r="FCZ1165" s="5"/>
      <c r="FDA1165" s="144"/>
      <c r="FDB1165" s="93"/>
      <c r="FDC1165" s="145"/>
      <c r="FDD1165" s="145"/>
      <c r="FDE1165" s="145"/>
      <c r="FDF1165" s="145"/>
      <c r="FDG1165" s="145"/>
      <c r="FDH1165" s="37"/>
      <c r="FDI1165" s="5"/>
      <c r="FDJ1165" s="144"/>
      <c r="FDK1165" s="93"/>
      <c r="FDL1165" s="145"/>
      <c r="FDM1165" s="145"/>
      <c r="FDN1165" s="145"/>
      <c r="FDO1165" s="145"/>
      <c r="FDP1165" s="145"/>
      <c r="FDQ1165" s="37"/>
      <c r="FDR1165" s="5"/>
      <c r="FDS1165" s="144"/>
      <c r="FDT1165" s="93"/>
      <c r="FDU1165" s="145"/>
      <c r="FDV1165" s="145"/>
      <c r="FDW1165" s="145"/>
      <c r="FDX1165" s="145"/>
      <c r="FDY1165" s="145"/>
      <c r="FDZ1165" s="37"/>
      <c r="FEA1165" s="5"/>
      <c r="FEB1165" s="144"/>
      <c r="FEC1165" s="93"/>
      <c r="FED1165" s="145"/>
      <c r="FEE1165" s="145"/>
      <c r="FEF1165" s="145"/>
      <c r="FEG1165" s="145"/>
      <c r="FEH1165" s="145"/>
      <c r="FEI1165" s="37"/>
      <c r="FEJ1165" s="5"/>
      <c r="FEK1165" s="144"/>
      <c r="FEL1165" s="93"/>
      <c r="FEM1165" s="145"/>
      <c r="FEN1165" s="145"/>
      <c r="FEO1165" s="145"/>
      <c r="FEP1165" s="145"/>
      <c r="FEQ1165" s="145"/>
      <c r="FER1165" s="37"/>
      <c r="FES1165" s="5"/>
      <c r="FET1165" s="144"/>
      <c r="FEU1165" s="93"/>
      <c r="FEV1165" s="145"/>
      <c r="FEW1165" s="145"/>
      <c r="FEX1165" s="145"/>
      <c r="FEY1165" s="145"/>
      <c r="FEZ1165" s="145"/>
      <c r="FFA1165" s="37"/>
      <c r="FFB1165" s="5"/>
      <c r="FFC1165" s="144"/>
      <c r="FFD1165" s="93"/>
      <c r="FFE1165" s="145"/>
      <c r="FFF1165" s="145"/>
      <c r="FFG1165" s="145"/>
      <c r="FFH1165" s="145"/>
      <c r="FFI1165" s="145"/>
      <c r="FFJ1165" s="37"/>
      <c r="FFK1165" s="5"/>
      <c r="FFL1165" s="144"/>
      <c r="FFM1165" s="93"/>
      <c r="FFN1165" s="145"/>
      <c r="FFO1165" s="145"/>
      <c r="FFP1165" s="145"/>
      <c r="FFQ1165" s="145"/>
      <c r="FFR1165" s="145"/>
      <c r="FFS1165" s="37"/>
      <c r="FFT1165" s="5"/>
      <c r="FFU1165" s="144"/>
      <c r="FFV1165" s="93"/>
      <c r="FFW1165" s="145"/>
      <c r="FFX1165" s="145"/>
      <c r="FFY1165" s="145"/>
      <c r="FFZ1165" s="145"/>
      <c r="FGA1165" s="145"/>
      <c r="FGB1165" s="37"/>
      <c r="FGC1165" s="5"/>
      <c r="FGD1165" s="144"/>
      <c r="FGE1165" s="93"/>
      <c r="FGF1165" s="145"/>
      <c r="FGG1165" s="145"/>
      <c r="FGH1165" s="145"/>
      <c r="FGI1165" s="145"/>
      <c r="FGJ1165" s="145"/>
      <c r="FGK1165" s="37"/>
      <c r="FGL1165" s="5"/>
      <c r="FGM1165" s="144"/>
      <c r="FGN1165" s="93"/>
      <c r="FGO1165" s="145"/>
      <c r="FGP1165" s="145"/>
      <c r="FGQ1165" s="145"/>
      <c r="FGR1165" s="145"/>
      <c r="FGS1165" s="145"/>
      <c r="FGT1165" s="37"/>
      <c r="FGU1165" s="5"/>
      <c r="FGV1165" s="144"/>
      <c r="FGW1165" s="93"/>
      <c r="FGX1165" s="145"/>
      <c r="FGY1165" s="145"/>
      <c r="FGZ1165" s="145"/>
      <c r="FHA1165" s="145"/>
      <c r="FHB1165" s="145"/>
      <c r="FHC1165" s="37"/>
      <c r="FHD1165" s="5"/>
      <c r="FHE1165" s="144"/>
      <c r="FHF1165" s="93"/>
      <c r="FHG1165" s="145"/>
      <c r="FHH1165" s="145"/>
      <c r="FHI1165" s="145"/>
      <c r="FHJ1165" s="145"/>
      <c r="FHK1165" s="145"/>
      <c r="FHL1165" s="37"/>
      <c r="FHM1165" s="5"/>
      <c r="FHN1165" s="144"/>
      <c r="FHO1165" s="93"/>
      <c r="FHP1165" s="145"/>
      <c r="FHQ1165" s="145"/>
      <c r="FHR1165" s="145"/>
      <c r="FHS1165" s="145"/>
      <c r="FHT1165" s="145"/>
      <c r="FHU1165" s="37"/>
      <c r="FHV1165" s="5"/>
      <c r="FHW1165" s="144"/>
      <c r="FHX1165" s="93"/>
      <c r="FHY1165" s="145"/>
      <c r="FHZ1165" s="145"/>
      <c r="FIA1165" s="145"/>
      <c r="FIB1165" s="145"/>
      <c r="FIC1165" s="145"/>
      <c r="FID1165" s="37"/>
      <c r="FIE1165" s="5"/>
      <c r="FIF1165" s="144"/>
      <c r="FIG1165" s="93"/>
      <c r="FIH1165" s="145"/>
      <c r="FII1165" s="145"/>
      <c r="FIJ1165" s="145"/>
      <c r="FIK1165" s="145"/>
      <c r="FIL1165" s="145"/>
      <c r="FIM1165" s="37"/>
      <c r="FIN1165" s="5"/>
      <c r="FIO1165" s="144"/>
      <c r="FIP1165" s="93"/>
      <c r="FIQ1165" s="145"/>
      <c r="FIR1165" s="145"/>
      <c r="FIS1165" s="145"/>
      <c r="FIT1165" s="145"/>
      <c r="FIU1165" s="145"/>
      <c r="FIV1165" s="37"/>
      <c r="FIW1165" s="5"/>
      <c r="FIX1165" s="144"/>
      <c r="FIY1165" s="93"/>
      <c r="FIZ1165" s="145"/>
      <c r="FJA1165" s="145"/>
      <c r="FJB1165" s="145"/>
      <c r="FJC1165" s="145"/>
      <c r="FJD1165" s="145"/>
      <c r="FJE1165" s="37"/>
      <c r="FJF1165" s="5"/>
      <c r="FJG1165" s="144"/>
      <c r="FJH1165" s="93"/>
      <c r="FJI1165" s="145"/>
      <c r="FJJ1165" s="145"/>
      <c r="FJK1165" s="145"/>
      <c r="FJL1165" s="145"/>
      <c r="FJM1165" s="145"/>
      <c r="FJN1165" s="37"/>
      <c r="FJO1165" s="5"/>
      <c r="FJP1165" s="144"/>
      <c r="FJQ1165" s="93"/>
      <c r="FJR1165" s="145"/>
      <c r="FJS1165" s="145"/>
      <c r="FJT1165" s="145"/>
      <c r="FJU1165" s="145"/>
      <c r="FJV1165" s="145"/>
      <c r="FJW1165" s="37"/>
      <c r="FJX1165" s="5"/>
      <c r="FJY1165" s="144"/>
      <c r="FJZ1165" s="93"/>
      <c r="FKA1165" s="145"/>
      <c r="FKB1165" s="145"/>
      <c r="FKC1165" s="145"/>
      <c r="FKD1165" s="145"/>
      <c r="FKE1165" s="145"/>
      <c r="FKF1165" s="37"/>
      <c r="FKG1165" s="5"/>
      <c r="FKH1165" s="144"/>
      <c r="FKI1165" s="93"/>
      <c r="FKJ1165" s="145"/>
      <c r="FKK1165" s="145"/>
      <c r="FKL1165" s="145"/>
      <c r="FKM1165" s="145"/>
      <c r="FKN1165" s="145"/>
      <c r="FKO1165" s="37"/>
      <c r="FKP1165" s="5"/>
      <c r="FKQ1165" s="144"/>
      <c r="FKR1165" s="93"/>
      <c r="FKS1165" s="145"/>
      <c r="FKT1165" s="145"/>
      <c r="FKU1165" s="145"/>
      <c r="FKV1165" s="145"/>
      <c r="FKW1165" s="145"/>
      <c r="FKX1165" s="37"/>
      <c r="FKY1165" s="5"/>
      <c r="FKZ1165" s="144"/>
      <c r="FLA1165" s="93"/>
      <c r="FLB1165" s="145"/>
      <c r="FLC1165" s="145"/>
      <c r="FLD1165" s="145"/>
      <c r="FLE1165" s="145"/>
      <c r="FLF1165" s="145"/>
      <c r="FLG1165" s="37"/>
      <c r="FLH1165" s="5"/>
      <c r="FLI1165" s="144"/>
      <c r="FLJ1165" s="93"/>
      <c r="FLK1165" s="145"/>
      <c r="FLL1165" s="145"/>
      <c r="FLM1165" s="145"/>
      <c r="FLN1165" s="145"/>
      <c r="FLO1165" s="145"/>
      <c r="FLP1165" s="37"/>
      <c r="FLQ1165" s="5"/>
      <c r="FLR1165" s="144"/>
      <c r="FLS1165" s="93"/>
      <c r="FLT1165" s="145"/>
      <c r="FLU1165" s="145"/>
      <c r="FLV1165" s="145"/>
      <c r="FLW1165" s="145"/>
      <c r="FLX1165" s="145"/>
      <c r="FLY1165" s="37"/>
      <c r="FLZ1165" s="5"/>
      <c r="FMA1165" s="144"/>
      <c r="FMB1165" s="93"/>
      <c r="FMC1165" s="145"/>
      <c r="FMD1165" s="145"/>
      <c r="FME1165" s="145"/>
      <c r="FMF1165" s="145"/>
      <c r="FMG1165" s="145"/>
      <c r="FMH1165" s="37"/>
      <c r="FMI1165" s="5"/>
      <c r="FMJ1165" s="144"/>
      <c r="FMK1165" s="93"/>
      <c r="FML1165" s="145"/>
      <c r="FMM1165" s="145"/>
      <c r="FMN1165" s="145"/>
      <c r="FMO1165" s="145"/>
      <c r="FMP1165" s="145"/>
      <c r="FMQ1165" s="37"/>
      <c r="FMR1165" s="5"/>
      <c r="FMS1165" s="144"/>
      <c r="FMT1165" s="93"/>
      <c r="FMU1165" s="145"/>
      <c r="FMV1165" s="145"/>
      <c r="FMW1165" s="145"/>
      <c r="FMX1165" s="145"/>
      <c r="FMY1165" s="145"/>
      <c r="FMZ1165" s="37"/>
      <c r="FNA1165" s="5"/>
      <c r="FNB1165" s="144"/>
      <c r="FNC1165" s="93"/>
      <c r="FND1165" s="145"/>
      <c r="FNE1165" s="145"/>
      <c r="FNF1165" s="145"/>
      <c r="FNG1165" s="145"/>
      <c r="FNH1165" s="145"/>
      <c r="FNI1165" s="37"/>
      <c r="FNJ1165" s="5"/>
      <c r="FNK1165" s="144"/>
      <c r="FNL1165" s="93"/>
      <c r="FNM1165" s="145"/>
      <c r="FNN1165" s="145"/>
      <c r="FNO1165" s="145"/>
      <c r="FNP1165" s="145"/>
      <c r="FNQ1165" s="145"/>
      <c r="FNR1165" s="37"/>
      <c r="FNS1165" s="5"/>
      <c r="FNT1165" s="144"/>
      <c r="FNU1165" s="93"/>
      <c r="FNV1165" s="145"/>
      <c r="FNW1165" s="145"/>
      <c r="FNX1165" s="145"/>
      <c r="FNY1165" s="145"/>
      <c r="FNZ1165" s="145"/>
      <c r="FOA1165" s="37"/>
      <c r="FOB1165" s="5"/>
      <c r="FOC1165" s="144"/>
      <c r="FOD1165" s="93"/>
      <c r="FOE1165" s="145"/>
      <c r="FOF1165" s="145"/>
      <c r="FOG1165" s="145"/>
      <c r="FOH1165" s="145"/>
      <c r="FOI1165" s="145"/>
      <c r="FOJ1165" s="37"/>
      <c r="FOK1165" s="5"/>
      <c r="FOL1165" s="144"/>
      <c r="FOM1165" s="93"/>
      <c r="FON1165" s="145"/>
      <c r="FOO1165" s="145"/>
      <c r="FOP1165" s="145"/>
      <c r="FOQ1165" s="145"/>
      <c r="FOR1165" s="145"/>
      <c r="FOS1165" s="37"/>
      <c r="FOT1165" s="5"/>
      <c r="FOU1165" s="144"/>
      <c r="FOV1165" s="93"/>
      <c r="FOW1165" s="145"/>
      <c r="FOX1165" s="145"/>
      <c r="FOY1165" s="145"/>
      <c r="FOZ1165" s="145"/>
      <c r="FPA1165" s="145"/>
      <c r="FPB1165" s="37"/>
      <c r="FPC1165" s="5"/>
      <c r="FPD1165" s="144"/>
      <c r="FPE1165" s="93"/>
      <c r="FPF1165" s="145"/>
      <c r="FPG1165" s="145"/>
      <c r="FPH1165" s="145"/>
      <c r="FPI1165" s="145"/>
      <c r="FPJ1165" s="145"/>
      <c r="FPK1165" s="37"/>
      <c r="FPL1165" s="5"/>
      <c r="FPM1165" s="144"/>
      <c r="FPN1165" s="93"/>
      <c r="FPO1165" s="145"/>
      <c r="FPP1165" s="145"/>
      <c r="FPQ1165" s="145"/>
      <c r="FPR1165" s="145"/>
      <c r="FPS1165" s="145"/>
      <c r="FPT1165" s="37"/>
      <c r="FPU1165" s="5"/>
      <c r="FPV1165" s="144"/>
      <c r="FPW1165" s="93"/>
      <c r="FPX1165" s="145"/>
      <c r="FPY1165" s="145"/>
      <c r="FPZ1165" s="145"/>
      <c r="FQA1165" s="145"/>
      <c r="FQB1165" s="145"/>
      <c r="FQC1165" s="37"/>
      <c r="FQD1165" s="5"/>
      <c r="FQE1165" s="144"/>
      <c r="FQF1165" s="93"/>
      <c r="FQG1165" s="145"/>
      <c r="FQH1165" s="145"/>
      <c r="FQI1165" s="145"/>
      <c r="FQJ1165" s="145"/>
      <c r="FQK1165" s="145"/>
      <c r="FQL1165" s="37"/>
      <c r="FQM1165" s="5"/>
      <c r="FQN1165" s="144"/>
      <c r="FQO1165" s="93"/>
      <c r="FQP1165" s="145"/>
      <c r="FQQ1165" s="145"/>
      <c r="FQR1165" s="145"/>
      <c r="FQS1165" s="145"/>
      <c r="FQT1165" s="145"/>
      <c r="FQU1165" s="37"/>
      <c r="FQV1165" s="5"/>
      <c r="FQW1165" s="144"/>
      <c r="FQX1165" s="93"/>
      <c r="FQY1165" s="145"/>
      <c r="FQZ1165" s="145"/>
      <c r="FRA1165" s="145"/>
      <c r="FRB1165" s="145"/>
      <c r="FRC1165" s="145"/>
      <c r="FRD1165" s="37"/>
      <c r="FRE1165" s="5"/>
      <c r="FRF1165" s="144"/>
      <c r="FRG1165" s="93"/>
      <c r="FRH1165" s="145"/>
      <c r="FRI1165" s="145"/>
      <c r="FRJ1165" s="145"/>
      <c r="FRK1165" s="145"/>
      <c r="FRL1165" s="145"/>
      <c r="FRM1165" s="37"/>
      <c r="FRN1165" s="5"/>
      <c r="FRO1165" s="144"/>
      <c r="FRP1165" s="93"/>
      <c r="FRQ1165" s="145"/>
      <c r="FRR1165" s="145"/>
      <c r="FRS1165" s="145"/>
      <c r="FRT1165" s="145"/>
      <c r="FRU1165" s="145"/>
      <c r="FRV1165" s="37"/>
      <c r="FRW1165" s="5"/>
      <c r="FRX1165" s="144"/>
      <c r="FRY1165" s="93"/>
      <c r="FRZ1165" s="145"/>
      <c r="FSA1165" s="145"/>
      <c r="FSB1165" s="145"/>
      <c r="FSC1165" s="145"/>
      <c r="FSD1165" s="145"/>
      <c r="FSE1165" s="37"/>
      <c r="FSF1165" s="5"/>
      <c r="FSG1165" s="144"/>
      <c r="FSH1165" s="93"/>
      <c r="FSI1165" s="145"/>
      <c r="FSJ1165" s="145"/>
      <c r="FSK1165" s="145"/>
      <c r="FSL1165" s="145"/>
      <c r="FSM1165" s="145"/>
      <c r="FSN1165" s="37"/>
      <c r="FSO1165" s="5"/>
      <c r="FSP1165" s="144"/>
      <c r="FSQ1165" s="93"/>
      <c r="FSR1165" s="145"/>
      <c r="FSS1165" s="145"/>
      <c r="FST1165" s="145"/>
      <c r="FSU1165" s="145"/>
      <c r="FSV1165" s="145"/>
      <c r="FSW1165" s="37"/>
      <c r="FSX1165" s="5"/>
      <c r="FSY1165" s="144"/>
      <c r="FSZ1165" s="93"/>
      <c r="FTA1165" s="145"/>
      <c r="FTB1165" s="145"/>
      <c r="FTC1165" s="145"/>
      <c r="FTD1165" s="145"/>
      <c r="FTE1165" s="145"/>
      <c r="FTF1165" s="37"/>
      <c r="FTG1165" s="5"/>
      <c r="FTH1165" s="144"/>
      <c r="FTI1165" s="93"/>
      <c r="FTJ1165" s="145"/>
      <c r="FTK1165" s="145"/>
      <c r="FTL1165" s="145"/>
      <c r="FTM1165" s="145"/>
      <c r="FTN1165" s="145"/>
      <c r="FTO1165" s="37"/>
      <c r="FTP1165" s="5"/>
      <c r="FTQ1165" s="144"/>
      <c r="FTR1165" s="93"/>
      <c r="FTS1165" s="145"/>
      <c r="FTT1165" s="145"/>
      <c r="FTU1165" s="145"/>
      <c r="FTV1165" s="145"/>
      <c r="FTW1165" s="145"/>
      <c r="FTX1165" s="37"/>
      <c r="FTY1165" s="5"/>
      <c r="FTZ1165" s="144"/>
      <c r="FUA1165" s="93"/>
      <c r="FUB1165" s="145"/>
      <c r="FUC1165" s="145"/>
      <c r="FUD1165" s="145"/>
      <c r="FUE1165" s="145"/>
      <c r="FUF1165" s="145"/>
      <c r="FUG1165" s="37"/>
      <c r="FUH1165" s="5"/>
      <c r="FUI1165" s="144"/>
      <c r="FUJ1165" s="93"/>
      <c r="FUK1165" s="145"/>
      <c r="FUL1165" s="145"/>
      <c r="FUM1165" s="145"/>
      <c r="FUN1165" s="145"/>
      <c r="FUO1165" s="145"/>
      <c r="FUP1165" s="37"/>
      <c r="FUQ1165" s="5"/>
      <c r="FUR1165" s="144"/>
      <c r="FUS1165" s="93"/>
      <c r="FUT1165" s="145"/>
      <c r="FUU1165" s="145"/>
      <c r="FUV1165" s="145"/>
      <c r="FUW1165" s="145"/>
      <c r="FUX1165" s="145"/>
      <c r="FUY1165" s="37"/>
      <c r="FUZ1165" s="5"/>
      <c r="FVA1165" s="144"/>
      <c r="FVB1165" s="93"/>
      <c r="FVC1165" s="145"/>
      <c r="FVD1165" s="145"/>
      <c r="FVE1165" s="145"/>
      <c r="FVF1165" s="145"/>
      <c r="FVG1165" s="145"/>
      <c r="FVH1165" s="37"/>
      <c r="FVI1165" s="5"/>
      <c r="FVJ1165" s="144"/>
      <c r="FVK1165" s="93"/>
      <c r="FVL1165" s="145"/>
      <c r="FVM1165" s="145"/>
      <c r="FVN1165" s="145"/>
      <c r="FVO1165" s="145"/>
      <c r="FVP1165" s="145"/>
      <c r="FVQ1165" s="37"/>
      <c r="FVR1165" s="5"/>
      <c r="FVS1165" s="144"/>
      <c r="FVT1165" s="93"/>
      <c r="FVU1165" s="145"/>
      <c r="FVV1165" s="145"/>
      <c r="FVW1165" s="145"/>
      <c r="FVX1165" s="145"/>
      <c r="FVY1165" s="145"/>
      <c r="FVZ1165" s="37"/>
      <c r="FWA1165" s="5"/>
      <c r="FWB1165" s="144"/>
      <c r="FWC1165" s="93"/>
      <c r="FWD1165" s="145"/>
      <c r="FWE1165" s="145"/>
      <c r="FWF1165" s="145"/>
      <c r="FWG1165" s="145"/>
      <c r="FWH1165" s="145"/>
      <c r="FWI1165" s="37"/>
      <c r="FWJ1165" s="5"/>
      <c r="FWK1165" s="144"/>
      <c r="FWL1165" s="93"/>
      <c r="FWM1165" s="145"/>
      <c r="FWN1165" s="145"/>
      <c r="FWO1165" s="145"/>
      <c r="FWP1165" s="145"/>
      <c r="FWQ1165" s="145"/>
      <c r="FWR1165" s="37"/>
      <c r="FWS1165" s="5"/>
      <c r="FWT1165" s="144"/>
      <c r="FWU1165" s="93"/>
      <c r="FWV1165" s="145"/>
      <c r="FWW1165" s="145"/>
      <c r="FWX1165" s="145"/>
      <c r="FWY1165" s="145"/>
      <c r="FWZ1165" s="145"/>
      <c r="FXA1165" s="37"/>
      <c r="FXB1165" s="5"/>
      <c r="FXC1165" s="144"/>
      <c r="FXD1165" s="93"/>
      <c r="FXE1165" s="145"/>
      <c r="FXF1165" s="145"/>
      <c r="FXG1165" s="145"/>
      <c r="FXH1165" s="145"/>
      <c r="FXI1165" s="145"/>
      <c r="FXJ1165" s="37"/>
      <c r="FXK1165" s="5"/>
      <c r="FXL1165" s="144"/>
      <c r="FXM1165" s="93"/>
      <c r="FXN1165" s="145"/>
      <c r="FXO1165" s="145"/>
      <c r="FXP1165" s="145"/>
      <c r="FXQ1165" s="145"/>
      <c r="FXR1165" s="145"/>
      <c r="FXS1165" s="37"/>
      <c r="FXT1165" s="5"/>
      <c r="FXU1165" s="144"/>
      <c r="FXV1165" s="93"/>
      <c r="FXW1165" s="145"/>
      <c r="FXX1165" s="145"/>
      <c r="FXY1165" s="145"/>
      <c r="FXZ1165" s="145"/>
      <c r="FYA1165" s="145"/>
      <c r="FYB1165" s="37"/>
      <c r="FYC1165" s="5"/>
      <c r="FYD1165" s="144"/>
      <c r="FYE1165" s="93"/>
      <c r="FYF1165" s="145"/>
      <c r="FYG1165" s="145"/>
      <c r="FYH1165" s="145"/>
      <c r="FYI1165" s="145"/>
      <c r="FYJ1165" s="145"/>
      <c r="FYK1165" s="37"/>
      <c r="FYL1165" s="5"/>
      <c r="FYM1165" s="144"/>
      <c r="FYN1165" s="93"/>
      <c r="FYO1165" s="145"/>
      <c r="FYP1165" s="145"/>
      <c r="FYQ1165" s="145"/>
      <c r="FYR1165" s="145"/>
      <c r="FYS1165" s="145"/>
      <c r="FYT1165" s="37"/>
      <c r="FYU1165" s="5"/>
      <c r="FYV1165" s="144"/>
      <c r="FYW1165" s="93"/>
      <c r="FYX1165" s="145"/>
      <c r="FYY1165" s="145"/>
      <c r="FYZ1165" s="145"/>
      <c r="FZA1165" s="145"/>
      <c r="FZB1165" s="145"/>
      <c r="FZC1165" s="37"/>
      <c r="FZD1165" s="5"/>
      <c r="FZE1165" s="144"/>
      <c r="FZF1165" s="93"/>
      <c r="FZG1165" s="145"/>
      <c r="FZH1165" s="145"/>
      <c r="FZI1165" s="145"/>
      <c r="FZJ1165" s="145"/>
      <c r="FZK1165" s="145"/>
      <c r="FZL1165" s="37"/>
      <c r="FZM1165" s="5"/>
      <c r="FZN1165" s="144"/>
      <c r="FZO1165" s="93"/>
      <c r="FZP1165" s="145"/>
      <c r="FZQ1165" s="145"/>
      <c r="FZR1165" s="145"/>
      <c r="FZS1165" s="145"/>
      <c r="FZT1165" s="145"/>
      <c r="FZU1165" s="37"/>
      <c r="FZV1165" s="5"/>
      <c r="FZW1165" s="144"/>
      <c r="FZX1165" s="93"/>
      <c r="FZY1165" s="145"/>
      <c r="FZZ1165" s="145"/>
      <c r="GAA1165" s="145"/>
      <c r="GAB1165" s="145"/>
      <c r="GAC1165" s="145"/>
      <c r="GAD1165" s="37"/>
      <c r="GAE1165" s="5"/>
      <c r="GAF1165" s="144"/>
      <c r="GAG1165" s="93"/>
      <c r="GAH1165" s="145"/>
      <c r="GAI1165" s="145"/>
      <c r="GAJ1165" s="145"/>
      <c r="GAK1165" s="145"/>
      <c r="GAL1165" s="145"/>
      <c r="GAM1165" s="37"/>
      <c r="GAN1165" s="5"/>
      <c r="GAO1165" s="144"/>
      <c r="GAP1165" s="93"/>
      <c r="GAQ1165" s="145"/>
      <c r="GAR1165" s="145"/>
      <c r="GAS1165" s="145"/>
      <c r="GAT1165" s="145"/>
      <c r="GAU1165" s="145"/>
      <c r="GAV1165" s="37"/>
      <c r="GAW1165" s="5"/>
      <c r="GAX1165" s="144"/>
      <c r="GAY1165" s="93"/>
      <c r="GAZ1165" s="145"/>
      <c r="GBA1165" s="145"/>
      <c r="GBB1165" s="145"/>
      <c r="GBC1165" s="145"/>
      <c r="GBD1165" s="145"/>
      <c r="GBE1165" s="37"/>
      <c r="GBF1165" s="5"/>
      <c r="GBG1165" s="144"/>
      <c r="GBH1165" s="93"/>
      <c r="GBI1165" s="145"/>
      <c r="GBJ1165" s="145"/>
      <c r="GBK1165" s="145"/>
      <c r="GBL1165" s="145"/>
      <c r="GBM1165" s="145"/>
      <c r="GBN1165" s="37"/>
      <c r="GBO1165" s="5"/>
      <c r="GBP1165" s="144"/>
      <c r="GBQ1165" s="93"/>
      <c r="GBR1165" s="145"/>
      <c r="GBS1165" s="145"/>
      <c r="GBT1165" s="145"/>
      <c r="GBU1165" s="145"/>
      <c r="GBV1165" s="145"/>
      <c r="GBW1165" s="37"/>
      <c r="GBX1165" s="5"/>
      <c r="GBY1165" s="144"/>
      <c r="GBZ1165" s="93"/>
      <c r="GCA1165" s="145"/>
      <c r="GCB1165" s="145"/>
      <c r="GCC1165" s="145"/>
      <c r="GCD1165" s="145"/>
      <c r="GCE1165" s="145"/>
      <c r="GCF1165" s="37"/>
      <c r="GCG1165" s="5"/>
      <c r="GCH1165" s="144"/>
      <c r="GCI1165" s="93"/>
      <c r="GCJ1165" s="145"/>
      <c r="GCK1165" s="145"/>
      <c r="GCL1165" s="145"/>
      <c r="GCM1165" s="145"/>
      <c r="GCN1165" s="145"/>
      <c r="GCO1165" s="37"/>
      <c r="GCP1165" s="5"/>
      <c r="GCQ1165" s="144"/>
      <c r="GCR1165" s="93"/>
      <c r="GCS1165" s="145"/>
      <c r="GCT1165" s="145"/>
      <c r="GCU1165" s="145"/>
      <c r="GCV1165" s="145"/>
      <c r="GCW1165" s="145"/>
      <c r="GCX1165" s="37"/>
      <c r="GCY1165" s="5"/>
      <c r="GCZ1165" s="144"/>
      <c r="GDA1165" s="93"/>
      <c r="GDB1165" s="145"/>
      <c r="GDC1165" s="145"/>
      <c r="GDD1165" s="145"/>
      <c r="GDE1165" s="145"/>
      <c r="GDF1165" s="145"/>
      <c r="GDG1165" s="37"/>
      <c r="GDH1165" s="5"/>
      <c r="GDI1165" s="144"/>
      <c r="GDJ1165" s="93"/>
      <c r="GDK1165" s="145"/>
      <c r="GDL1165" s="145"/>
      <c r="GDM1165" s="145"/>
      <c r="GDN1165" s="145"/>
      <c r="GDO1165" s="145"/>
      <c r="GDP1165" s="37"/>
      <c r="GDQ1165" s="5"/>
      <c r="GDR1165" s="144"/>
      <c r="GDS1165" s="93"/>
      <c r="GDT1165" s="145"/>
      <c r="GDU1165" s="145"/>
      <c r="GDV1165" s="145"/>
      <c r="GDW1165" s="145"/>
      <c r="GDX1165" s="145"/>
      <c r="GDY1165" s="37"/>
      <c r="GDZ1165" s="5"/>
      <c r="GEA1165" s="144"/>
      <c r="GEB1165" s="93"/>
      <c r="GEC1165" s="145"/>
      <c r="GED1165" s="145"/>
      <c r="GEE1165" s="145"/>
      <c r="GEF1165" s="145"/>
      <c r="GEG1165" s="145"/>
      <c r="GEH1165" s="37"/>
      <c r="GEI1165" s="5"/>
      <c r="GEJ1165" s="144"/>
      <c r="GEK1165" s="93"/>
      <c r="GEL1165" s="145"/>
      <c r="GEM1165" s="145"/>
      <c r="GEN1165" s="145"/>
      <c r="GEO1165" s="145"/>
      <c r="GEP1165" s="145"/>
      <c r="GEQ1165" s="37"/>
      <c r="GER1165" s="5"/>
      <c r="GES1165" s="144"/>
      <c r="GET1165" s="93"/>
      <c r="GEU1165" s="145"/>
      <c r="GEV1165" s="145"/>
      <c r="GEW1165" s="145"/>
      <c r="GEX1165" s="145"/>
      <c r="GEY1165" s="145"/>
      <c r="GEZ1165" s="37"/>
      <c r="GFA1165" s="5"/>
      <c r="GFB1165" s="144"/>
      <c r="GFC1165" s="93"/>
      <c r="GFD1165" s="145"/>
      <c r="GFE1165" s="145"/>
      <c r="GFF1165" s="145"/>
      <c r="GFG1165" s="145"/>
      <c r="GFH1165" s="145"/>
      <c r="GFI1165" s="37"/>
      <c r="GFJ1165" s="5"/>
      <c r="GFK1165" s="144"/>
      <c r="GFL1165" s="93"/>
      <c r="GFM1165" s="145"/>
      <c r="GFN1165" s="145"/>
      <c r="GFO1165" s="145"/>
      <c r="GFP1165" s="145"/>
      <c r="GFQ1165" s="145"/>
      <c r="GFR1165" s="37"/>
      <c r="GFS1165" s="5"/>
      <c r="GFT1165" s="144"/>
      <c r="GFU1165" s="93"/>
      <c r="GFV1165" s="145"/>
      <c r="GFW1165" s="145"/>
      <c r="GFX1165" s="145"/>
      <c r="GFY1165" s="145"/>
      <c r="GFZ1165" s="145"/>
      <c r="GGA1165" s="37"/>
      <c r="GGB1165" s="5"/>
      <c r="GGC1165" s="144"/>
      <c r="GGD1165" s="93"/>
      <c r="GGE1165" s="145"/>
      <c r="GGF1165" s="145"/>
      <c r="GGG1165" s="145"/>
      <c r="GGH1165" s="145"/>
      <c r="GGI1165" s="145"/>
      <c r="GGJ1165" s="37"/>
      <c r="GGK1165" s="5"/>
      <c r="GGL1165" s="144"/>
      <c r="GGM1165" s="93"/>
      <c r="GGN1165" s="145"/>
      <c r="GGO1165" s="145"/>
      <c r="GGP1165" s="145"/>
      <c r="GGQ1165" s="145"/>
      <c r="GGR1165" s="145"/>
      <c r="GGS1165" s="37"/>
      <c r="GGT1165" s="5"/>
      <c r="GGU1165" s="144"/>
      <c r="GGV1165" s="93"/>
      <c r="GGW1165" s="145"/>
      <c r="GGX1165" s="145"/>
      <c r="GGY1165" s="145"/>
      <c r="GGZ1165" s="145"/>
      <c r="GHA1165" s="145"/>
      <c r="GHB1165" s="37"/>
      <c r="GHC1165" s="5"/>
      <c r="GHD1165" s="144"/>
      <c r="GHE1165" s="93"/>
      <c r="GHF1165" s="145"/>
      <c r="GHG1165" s="145"/>
      <c r="GHH1165" s="145"/>
      <c r="GHI1165" s="145"/>
      <c r="GHJ1165" s="145"/>
      <c r="GHK1165" s="37"/>
      <c r="GHL1165" s="5"/>
      <c r="GHM1165" s="144"/>
      <c r="GHN1165" s="93"/>
      <c r="GHO1165" s="145"/>
      <c r="GHP1165" s="145"/>
      <c r="GHQ1165" s="145"/>
      <c r="GHR1165" s="145"/>
      <c r="GHS1165" s="145"/>
      <c r="GHT1165" s="37"/>
      <c r="GHU1165" s="5"/>
      <c r="GHV1165" s="144"/>
      <c r="GHW1165" s="93"/>
      <c r="GHX1165" s="145"/>
      <c r="GHY1165" s="145"/>
      <c r="GHZ1165" s="145"/>
      <c r="GIA1165" s="145"/>
      <c r="GIB1165" s="145"/>
      <c r="GIC1165" s="37"/>
      <c r="GID1165" s="5"/>
      <c r="GIE1165" s="144"/>
      <c r="GIF1165" s="93"/>
      <c r="GIG1165" s="145"/>
      <c r="GIH1165" s="145"/>
      <c r="GII1165" s="145"/>
      <c r="GIJ1165" s="145"/>
      <c r="GIK1165" s="145"/>
      <c r="GIL1165" s="37"/>
      <c r="GIM1165" s="5"/>
      <c r="GIN1165" s="144"/>
      <c r="GIO1165" s="93"/>
      <c r="GIP1165" s="145"/>
      <c r="GIQ1165" s="145"/>
      <c r="GIR1165" s="145"/>
      <c r="GIS1165" s="145"/>
      <c r="GIT1165" s="145"/>
      <c r="GIU1165" s="37"/>
      <c r="GIV1165" s="5"/>
      <c r="GIW1165" s="144"/>
      <c r="GIX1165" s="93"/>
      <c r="GIY1165" s="145"/>
      <c r="GIZ1165" s="145"/>
      <c r="GJA1165" s="145"/>
      <c r="GJB1165" s="145"/>
      <c r="GJC1165" s="145"/>
      <c r="GJD1165" s="37"/>
      <c r="GJE1165" s="5"/>
      <c r="GJF1165" s="144"/>
      <c r="GJG1165" s="93"/>
      <c r="GJH1165" s="145"/>
      <c r="GJI1165" s="145"/>
      <c r="GJJ1165" s="145"/>
      <c r="GJK1165" s="145"/>
      <c r="GJL1165" s="145"/>
      <c r="GJM1165" s="37"/>
      <c r="GJN1165" s="5"/>
      <c r="GJO1165" s="144"/>
      <c r="GJP1165" s="93"/>
      <c r="GJQ1165" s="145"/>
      <c r="GJR1165" s="145"/>
      <c r="GJS1165" s="145"/>
      <c r="GJT1165" s="145"/>
      <c r="GJU1165" s="145"/>
      <c r="GJV1165" s="37"/>
      <c r="GJW1165" s="5"/>
      <c r="GJX1165" s="144"/>
      <c r="GJY1165" s="93"/>
      <c r="GJZ1165" s="145"/>
      <c r="GKA1165" s="145"/>
      <c r="GKB1165" s="145"/>
      <c r="GKC1165" s="145"/>
      <c r="GKD1165" s="145"/>
      <c r="GKE1165" s="37"/>
      <c r="GKF1165" s="5"/>
      <c r="GKG1165" s="144"/>
      <c r="GKH1165" s="93"/>
      <c r="GKI1165" s="145"/>
      <c r="GKJ1165" s="145"/>
      <c r="GKK1165" s="145"/>
      <c r="GKL1165" s="145"/>
      <c r="GKM1165" s="145"/>
      <c r="GKN1165" s="37"/>
      <c r="GKO1165" s="5"/>
      <c r="GKP1165" s="144"/>
      <c r="GKQ1165" s="93"/>
      <c r="GKR1165" s="145"/>
      <c r="GKS1165" s="145"/>
      <c r="GKT1165" s="145"/>
      <c r="GKU1165" s="145"/>
      <c r="GKV1165" s="145"/>
      <c r="GKW1165" s="37"/>
      <c r="GKX1165" s="5"/>
      <c r="GKY1165" s="144"/>
      <c r="GKZ1165" s="93"/>
      <c r="GLA1165" s="145"/>
      <c r="GLB1165" s="145"/>
      <c r="GLC1165" s="145"/>
      <c r="GLD1165" s="145"/>
      <c r="GLE1165" s="145"/>
      <c r="GLF1165" s="37"/>
      <c r="GLG1165" s="5"/>
      <c r="GLH1165" s="144"/>
      <c r="GLI1165" s="93"/>
      <c r="GLJ1165" s="145"/>
      <c r="GLK1165" s="145"/>
      <c r="GLL1165" s="145"/>
      <c r="GLM1165" s="145"/>
      <c r="GLN1165" s="145"/>
      <c r="GLO1165" s="37"/>
      <c r="GLP1165" s="5"/>
      <c r="GLQ1165" s="144"/>
      <c r="GLR1165" s="93"/>
      <c r="GLS1165" s="145"/>
      <c r="GLT1165" s="145"/>
      <c r="GLU1165" s="145"/>
      <c r="GLV1165" s="145"/>
      <c r="GLW1165" s="145"/>
      <c r="GLX1165" s="37"/>
      <c r="GLY1165" s="5"/>
      <c r="GLZ1165" s="144"/>
      <c r="GMA1165" s="93"/>
      <c r="GMB1165" s="145"/>
      <c r="GMC1165" s="145"/>
      <c r="GMD1165" s="145"/>
      <c r="GME1165" s="145"/>
      <c r="GMF1165" s="145"/>
      <c r="GMG1165" s="37"/>
      <c r="GMH1165" s="5"/>
      <c r="GMI1165" s="144"/>
      <c r="GMJ1165" s="93"/>
      <c r="GMK1165" s="145"/>
      <c r="GML1165" s="145"/>
      <c r="GMM1165" s="145"/>
      <c r="GMN1165" s="145"/>
      <c r="GMO1165" s="145"/>
      <c r="GMP1165" s="37"/>
      <c r="GMQ1165" s="5"/>
      <c r="GMR1165" s="144"/>
      <c r="GMS1165" s="93"/>
      <c r="GMT1165" s="145"/>
      <c r="GMU1165" s="145"/>
      <c r="GMV1165" s="145"/>
      <c r="GMW1165" s="145"/>
      <c r="GMX1165" s="145"/>
      <c r="GMY1165" s="37"/>
      <c r="GMZ1165" s="5"/>
      <c r="GNA1165" s="144"/>
      <c r="GNB1165" s="93"/>
      <c r="GNC1165" s="145"/>
      <c r="GND1165" s="145"/>
      <c r="GNE1165" s="145"/>
      <c r="GNF1165" s="145"/>
      <c r="GNG1165" s="145"/>
      <c r="GNH1165" s="37"/>
      <c r="GNI1165" s="5"/>
      <c r="GNJ1165" s="144"/>
      <c r="GNK1165" s="93"/>
      <c r="GNL1165" s="145"/>
      <c r="GNM1165" s="145"/>
      <c r="GNN1165" s="145"/>
      <c r="GNO1165" s="145"/>
      <c r="GNP1165" s="145"/>
      <c r="GNQ1165" s="37"/>
      <c r="GNR1165" s="5"/>
      <c r="GNS1165" s="144"/>
      <c r="GNT1165" s="93"/>
      <c r="GNU1165" s="145"/>
      <c r="GNV1165" s="145"/>
      <c r="GNW1165" s="145"/>
      <c r="GNX1165" s="145"/>
      <c r="GNY1165" s="145"/>
      <c r="GNZ1165" s="37"/>
      <c r="GOA1165" s="5"/>
      <c r="GOB1165" s="144"/>
      <c r="GOC1165" s="93"/>
      <c r="GOD1165" s="145"/>
      <c r="GOE1165" s="145"/>
      <c r="GOF1165" s="145"/>
      <c r="GOG1165" s="145"/>
      <c r="GOH1165" s="145"/>
      <c r="GOI1165" s="37"/>
      <c r="GOJ1165" s="5"/>
      <c r="GOK1165" s="144"/>
      <c r="GOL1165" s="93"/>
      <c r="GOM1165" s="145"/>
      <c r="GON1165" s="145"/>
      <c r="GOO1165" s="145"/>
      <c r="GOP1165" s="145"/>
      <c r="GOQ1165" s="145"/>
      <c r="GOR1165" s="37"/>
      <c r="GOS1165" s="5"/>
      <c r="GOT1165" s="144"/>
      <c r="GOU1165" s="93"/>
      <c r="GOV1165" s="145"/>
      <c r="GOW1165" s="145"/>
      <c r="GOX1165" s="145"/>
      <c r="GOY1165" s="145"/>
      <c r="GOZ1165" s="145"/>
      <c r="GPA1165" s="37"/>
      <c r="GPB1165" s="5"/>
      <c r="GPC1165" s="144"/>
      <c r="GPD1165" s="93"/>
      <c r="GPE1165" s="145"/>
      <c r="GPF1165" s="145"/>
      <c r="GPG1165" s="145"/>
      <c r="GPH1165" s="145"/>
      <c r="GPI1165" s="145"/>
      <c r="GPJ1165" s="37"/>
      <c r="GPK1165" s="5"/>
      <c r="GPL1165" s="144"/>
      <c r="GPM1165" s="93"/>
      <c r="GPN1165" s="145"/>
      <c r="GPO1165" s="145"/>
      <c r="GPP1165" s="145"/>
      <c r="GPQ1165" s="145"/>
      <c r="GPR1165" s="145"/>
      <c r="GPS1165" s="37"/>
      <c r="GPT1165" s="5"/>
      <c r="GPU1165" s="144"/>
      <c r="GPV1165" s="93"/>
      <c r="GPW1165" s="145"/>
      <c r="GPX1165" s="145"/>
      <c r="GPY1165" s="145"/>
      <c r="GPZ1165" s="145"/>
      <c r="GQA1165" s="145"/>
      <c r="GQB1165" s="37"/>
      <c r="GQC1165" s="5"/>
      <c r="GQD1165" s="144"/>
      <c r="GQE1165" s="93"/>
      <c r="GQF1165" s="145"/>
      <c r="GQG1165" s="145"/>
      <c r="GQH1165" s="145"/>
      <c r="GQI1165" s="145"/>
      <c r="GQJ1165" s="145"/>
      <c r="GQK1165" s="37"/>
      <c r="GQL1165" s="5"/>
      <c r="GQM1165" s="144"/>
      <c r="GQN1165" s="93"/>
      <c r="GQO1165" s="145"/>
      <c r="GQP1165" s="145"/>
      <c r="GQQ1165" s="145"/>
      <c r="GQR1165" s="145"/>
      <c r="GQS1165" s="145"/>
      <c r="GQT1165" s="37"/>
      <c r="GQU1165" s="5"/>
      <c r="GQV1165" s="144"/>
      <c r="GQW1165" s="93"/>
      <c r="GQX1165" s="145"/>
      <c r="GQY1165" s="145"/>
      <c r="GQZ1165" s="145"/>
      <c r="GRA1165" s="145"/>
      <c r="GRB1165" s="145"/>
      <c r="GRC1165" s="37"/>
      <c r="GRD1165" s="5"/>
      <c r="GRE1165" s="144"/>
      <c r="GRF1165" s="93"/>
      <c r="GRG1165" s="145"/>
      <c r="GRH1165" s="145"/>
      <c r="GRI1165" s="145"/>
      <c r="GRJ1165" s="145"/>
      <c r="GRK1165" s="145"/>
      <c r="GRL1165" s="37"/>
      <c r="GRM1165" s="5"/>
      <c r="GRN1165" s="144"/>
      <c r="GRO1165" s="93"/>
      <c r="GRP1165" s="145"/>
      <c r="GRQ1165" s="145"/>
      <c r="GRR1165" s="145"/>
      <c r="GRS1165" s="145"/>
      <c r="GRT1165" s="145"/>
      <c r="GRU1165" s="37"/>
      <c r="GRV1165" s="5"/>
      <c r="GRW1165" s="144"/>
      <c r="GRX1165" s="93"/>
      <c r="GRY1165" s="145"/>
      <c r="GRZ1165" s="145"/>
      <c r="GSA1165" s="145"/>
      <c r="GSB1165" s="145"/>
      <c r="GSC1165" s="145"/>
      <c r="GSD1165" s="37"/>
      <c r="GSE1165" s="5"/>
      <c r="GSF1165" s="144"/>
      <c r="GSG1165" s="93"/>
      <c r="GSH1165" s="145"/>
      <c r="GSI1165" s="145"/>
      <c r="GSJ1165" s="145"/>
      <c r="GSK1165" s="145"/>
      <c r="GSL1165" s="145"/>
      <c r="GSM1165" s="37"/>
      <c r="GSN1165" s="5"/>
      <c r="GSO1165" s="144"/>
      <c r="GSP1165" s="93"/>
      <c r="GSQ1165" s="145"/>
      <c r="GSR1165" s="145"/>
      <c r="GSS1165" s="145"/>
      <c r="GST1165" s="145"/>
      <c r="GSU1165" s="145"/>
      <c r="GSV1165" s="37"/>
      <c r="GSW1165" s="5"/>
      <c r="GSX1165" s="144"/>
      <c r="GSY1165" s="93"/>
      <c r="GSZ1165" s="145"/>
      <c r="GTA1165" s="145"/>
      <c r="GTB1165" s="145"/>
      <c r="GTC1165" s="145"/>
      <c r="GTD1165" s="145"/>
      <c r="GTE1165" s="37"/>
      <c r="GTF1165" s="5"/>
      <c r="GTG1165" s="144"/>
      <c r="GTH1165" s="93"/>
      <c r="GTI1165" s="145"/>
      <c r="GTJ1165" s="145"/>
      <c r="GTK1165" s="145"/>
      <c r="GTL1165" s="145"/>
      <c r="GTM1165" s="145"/>
      <c r="GTN1165" s="37"/>
      <c r="GTO1165" s="5"/>
      <c r="GTP1165" s="144"/>
      <c r="GTQ1165" s="93"/>
      <c r="GTR1165" s="145"/>
      <c r="GTS1165" s="145"/>
      <c r="GTT1165" s="145"/>
      <c r="GTU1165" s="145"/>
      <c r="GTV1165" s="145"/>
      <c r="GTW1165" s="37"/>
      <c r="GTX1165" s="5"/>
      <c r="GTY1165" s="144"/>
      <c r="GTZ1165" s="93"/>
      <c r="GUA1165" s="145"/>
      <c r="GUB1165" s="145"/>
      <c r="GUC1165" s="145"/>
      <c r="GUD1165" s="145"/>
      <c r="GUE1165" s="145"/>
      <c r="GUF1165" s="37"/>
      <c r="GUG1165" s="5"/>
      <c r="GUH1165" s="144"/>
      <c r="GUI1165" s="93"/>
      <c r="GUJ1165" s="145"/>
      <c r="GUK1165" s="145"/>
      <c r="GUL1165" s="145"/>
      <c r="GUM1165" s="145"/>
      <c r="GUN1165" s="145"/>
      <c r="GUO1165" s="37"/>
      <c r="GUP1165" s="5"/>
      <c r="GUQ1165" s="144"/>
      <c r="GUR1165" s="93"/>
      <c r="GUS1165" s="145"/>
      <c r="GUT1165" s="145"/>
      <c r="GUU1165" s="145"/>
      <c r="GUV1165" s="145"/>
      <c r="GUW1165" s="145"/>
      <c r="GUX1165" s="37"/>
      <c r="GUY1165" s="5"/>
      <c r="GUZ1165" s="144"/>
      <c r="GVA1165" s="93"/>
      <c r="GVB1165" s="145"/>
      <c r="GVC1165" s="145"/>
      <c r="GVD1165" s="145"/>
      <c r="GVE1165" s="145"/>
      <c r="GVF1165" s="145"/>
      <c r="GVG1165" s="37"/>
      <c r="GVH1165" s="5"/>
      <c r="GVI1165" s="144"/>
      <c r="GVJ1165" s="93"/>
      <c r="GVK1165" s="145"/>
      <c r="GVL1165" s="145"/>
      <c r="GVM1165" s="145"/>
      <c r="GVN1165" s="145"/>
      <c r="GVO1165" s="145"/>
      <c r="GVP1165" s="37"/>
      <c r="GVQ1165" s="5"/>
      <c r="GVR1165" s="144"/>
      <c r="GVS1165" s="93"/>
      <c r="GVT1165" s="145"/>
      <c r="GVU1165" s="145"/>
      <c r="GVV1165" s="145"/>
      <c r="GVW1165" s="145"/>
      <c r="GVX1165" s="145"/>
      <c r="GVY1165" s="37"/>
      <c r="GVZ1165" s="5"/>
      <c r="GWA1165" s="144"/>
      <c r="GWB1165" s="93"/>
      <c r="GWC1165" s="145"/>
      <c r="GWD1165" s="145"/>
      <c r="GWE1165" s="145"/>
      <c r="GWF1165" s="145"/>
      <c r="GWG1165" s="145"/>
      <c r="GWH1165" s="37"/>
      <c r="GWI1165" s="5"/>
      <c r="GWJ1165" s="144"/>
      <c r="GWK1165" s="93"/>
      <c r="GWL1165" s="145"/>
      <c r="GWM1165" s="145"/>
      <c r="GWN1165" s="145"/>
      <c r="GWO1165" s="145"/>
      <c r="GWP1165" s="145"/>
      <c r="GWQ1165" s="37"/>
      <c r="GWR1165" s="5"/>
      <c r="GWS1165" s="144"/>
      <c r="GWT1165" s="93"/>
      <c r="GWU1165" s="145"/>
      <c r="GWV1165" s="145"/>
      <c r="GWW1165" s="145"/>
      <c r="GWX1165" s="145"/>
      <c r="GWY1165" s="145"/>
      <c r="GWZ1165" s="37"/>
      <c r="GXA1165" s="5"/>
      <c r="GXB1165" s="144"/>
      <c r="GXC1165" s="93"/>
      <c r="GXD1165" s="145"/>
      <c r="GXE1165" s="145"/>
      <c r="GXF1165" s="145"/>
      <c r="GXG1165" s="145"/>
      <c r="GXH1165" s="145"/>
      <c r="GXI1165" s="37"/>
      <c r="GXJ1165" s="5"/>
      <c r="GXK1165" s="144"/>
      <c r="GXL1165" s="93"/>
      <c r="GXM1165" s="145"/>
      <c r="GXN1165" s="145"/>
      <c r="GXO1165" s="145"/>
      <c r="GXP1165" s="145"/>
      <c r="GXQ1165" s="145"/>
      <c r="GXR1165" s="37"/>
      <c r="GXS1165" s="5"/>
      <c r="GXT1165" s="144"/>
      <c r="GXU1165" s="93"/>
      <c r="GXV1165" s="145"/>
      <c r="GXW1165" s="145"/>
      <c r="GXX1165" s="145"/>
      <c r="GXY1165" s="145"/>
      <c r="GXZ1165" s="145"/>
      <c r="GYA1165" s="37"/>
      <c r="GYB1165" s="5"/>
      <c r="GYC1165" s="144"/>
      <c r="GYD1165" s="93"/>
      <c r="GYE1165" s="145"/>
      <c r="GYF1165" s="145"/>
      <c r="GYG1165" s="145"/>
      <c r="GYH1165" s="145"/>
      <c r="GYI1165" s="145"/>
      <c r="GYJ1165" s="37"/>
      <c r="GYK1165" s="5"/>
      <c r="GYL1165" s="144"/>
      <c r="GYM1165" s="93"/>
      <c r="GYN1165" s="145"/>
      <c r="GYO1165" s="145"/>
      <c r="GYP1165" s="145"/>
      <c r="GYQ1165" s="145"/>
      <c r="GYR1165" s="145"/>
      <c r="GYS1165" s="37"/>
      <c r="GYT1165" s="5"/>
      <c r="GYU1165" s="144"/>
      <c r="GYV1165" s="93"/>
      <c r="GYW1165" s="145"/>
      <c r="GYX1165" s="145"/>
      <c r="GYY1165" s="145"/>
      <c r="GYZ1165" s="145"/>
      <c r="GZA1165" s="145"/>
      <c r="GZB1165" s="37"/>
      <c r="GZC1165" s="5"/>
      <c r="GZD1165" s="144"/>
      <c r="GZE1165" s="93"/>
      <c r="GZF1165" s="145"/>
      <c r="GZG1165" s="145"/>
      <c r="GZH1165" s="145"/>
      <c r="GZI1165" s="145"/>
      <c r="GZJ1165" s="145"/>
      <c r="GZK1165" s="37"/>
      <c r="GZL1165" s="5"/>
      <c r="GZM1165" s="144"/>
      <c r="GZN1165" s="93"/>
      <c r="GZO1165" s="145"/>
      <c r="GZP1165" s="145"/>
      <c r="GZQ1165" s="145"/>
      <c r="GZR1165" s="145"/>
      <c r="GZS1165" s="145"/>
      <c r="GZT1165" s="37"/>
      <c r="GZU1165" s="5"/>
      <c r="GZV1165" s="144"/>
      <c r="GZW1165" s="93"/>
      <c r="GZX1165" s="145"/>
      <c r="GZY1165" s="145"/>
      <c r="GZZ1165" s="145"/>
      <c r="HAA1165" s="145"/>
      <c r="HAB1165" s="145"/>
      <c r="HAC1165" s="37"/>
      <c r="HAD1165" s="5"/>
      <c r="HAE1165" s="144"/>
      <c r="HAF1165" s="93"/>
      <c r="HAG1165" s="145"/>
      <c r="HAH1165" s="145"/>
      <c r="HAI1165" s="145"/>
      <c r="HAJ1165" s="145"/>
      <c r="HAK1165" s="145"/>
      <c r="HAL1165" s="37"/>
      <c r="HAM1165" s="5"/>
      <c r="HAN1165" s="144"/>
      <c r="HAO1165" s="93"/>
      <c r="HAP1165" s="145"/>
      <c r="HAQ1165" s="145"/>
      <c r="HAR1165" s="145"/>
      <c r="HAS1165" s="145"/>
      <c r="HAT1165" s="145"/>
      <c r="HAU1165" s="37"/>
      <c r="HAV1165" s="5"/>
      <c r="HAW1165" s="144"/>
      <c r="HAX1165" s="93"/>
      <c r="HAY1165" s="145"/>
      <c r="HAZ1165" s="145"/>
      <c r="HBA1165" s="145"/>
      <c r="HBB1165" s="145"/>
      <c r="HBC1165" s="145"/>
      <c r="HBD1165" s="37"/>
      <c r="HBE1165" s="5"/>
      <c r="HBF1165" s="144"/>
      <c r="HBG1165" s="93"/>
      <c r="HBH1165" s="145"/>
      <c r="HBI1165" s="145"/>
      <c r="HBJ1165" s="145"/>
      <c r="HBK1165" s="145"/>
      <c r="HBL1165" s="145"/>
      <c r="HBM1165" s="37"/>
      <c r="HBN1165" s="5"/>
      <c r="HBO1165" s="144"/>
      <c r="HBP1165" s="93"/>
      <c r="HBQ1165" s="145"/>
      <c r="HBR1165" s="145"/>
      <c r="HBS1165" s="145"/>
      <c r="HBT1165" s="145"/>
      <c r="HBU1165" s="145"/>
      <c r="HBV1165" s="37"/>
      <c r="HBW1165" s="5"/>
      <c r="HBX1165" s="144"/>
      <c r="HBY1165" s="93"/>
      <c r="HBZ1165" s="145"/>
      <c r="HCA1165" s="145"/>
      <c r="HCB1165" s="145"/>
      <c r="HCC1165" s="145"/>
      <c r="HCD1165" s="145"/>
      <c r="HCE1165" s="37"/>
      <c r="HCF1165" s="5"/>
      <c r="HCG1165" s="144"/>
      <c r="HCH1165" s="93"/>
      <c r="HCI1165" s="145"/>
      <c r="HCJ1165" s="145"/>
      <c r="HCK1165" s="145"/>
      <c r="HCL1165" s="145"/>
      <c r="HCM1165" s="145"/>
      <c r="HCN1165" s="37"/>
      <c r="HCO1165" s="5"/>
      <c r="HCP1165" s="144"/>
      <c r="HCQ1165" s="93"/>
      <c r="HCR1165" s="145"/>
      <c r="HCS1165" s="145"/>
      <c r="HCT1165" s="145"/>
      <c r="HCU1165" s="145"/>
      <c r="HCV1165" s="145"/>
      <c r="HCW1165" s="37"/>
      <c r="HCX1165" s="5"/>
      <c r="HCY1165" s="144"/>
      <c r="HCZ1165" s="93"/>
      <c r="HDA1165" s="145"/>
      <c r="HDB1165" s="145"/>
      <c r="HDC1165" s="145"/>
      <c r="HDD1165" s="145"/>
      <c r="HDE1165" s="145"/>
      <c r="HDF1165" s="37"/>
      <c r="HDG1165" s="5"/>
      <c r="HDH1165" s="144"/>
      <c r="HDI1165" s="93"/>
      <c r="HDJ1165" s="145"/>
      <c r="HDK1165" s="145"/>
      <c r="HDL1165" s="145"/>
      <c r="HDM1165" s="145"/>
      <c r="HDN1165" s="145"/>
      <c r="HDO1165" s="37"/>
      <c r="HDP1165" s="5"/>
      <c r="HDQ1165" s="144"/>
      <c r="HDR1165" s="93"/>
      <c r="HDS1165" s="145"/>
      <c r="HDT1165" s="145"/>
      <c r="HDU1165" s="145"/>
      <c r="HDV1165" s="145"/>
      <c r="HDW1165" s="145"/>
      <c r="HDX1165" s="37"/>
      <c r="HDY1165" s="5"/>
      <c r="HDZ1165" s="144"/>
      <c r="HEA1165" s="93"/>
      <c r="HEB1165" s="145"/>
      <c r="HEC1165" s="145"/>
      <c r="HED1165" s="145"/>
      <c r="HEE1165" s="145"/>
      <c r="HEF1165" s="145"/>
      <c r="HEG1165" s="37"/>
      <c r="HEH1165" s="5"/>
      <c r="HEI1165" s="144"/>
      <c r="HEJ1165" s="93"/>
      <c r="HEK1165" s="145"/>
      <c r="HEL1165" s="145"/>
      <c r="HEM1165" s="145"/>
      <c r="HEN1165" s="145"/>
      <c r="HEO1165" s="145"/>
      <c r="HEP1165" s="37"/>
      <c r="HEQ1165" s="5"/>
      <c r="HER1165" s="144"/>
      <c r="HES1165" s="93"/>
      <c r="HET1165" s="145"/>
      <c r="HEU1165" s="145"/>
      <c r="HEV1165" s="145"/>
      <c r="HEW1165" s="145"/>
      <c r="HEX1165" s="145"/>
      <c r="HEY1165" s="37"/>
      <c r="HEZ1165" s="5"/>
      <c r="HFA1165" s="144"/>
      <c r="HFB1165" s="93"/>
      <c r="HFC1165" s="145"/>
      <c r="HFD1165" s="145"/>
      <c r="HFE1165" s="145"/>
      <c r="HFF1165" s="145"/>
      <c r="HFG1165" s="145"/>
      <c r="HFH1165" s="37"/>
      <c r="HFI1165" s="5"/>
      <c r="HFJ1165" s="144"/>
      <c r="HFK1165" s="93"/>
      <c r="HFL1165" s="145"/>
      <c r="HFM1165" s="145"/>
      <c r="HFN1165" s="145"/>
      <c r="HFO1165" s="145"/>
      <c r="HFP1165" s="145"/>
      <c r="HFQ1165" s="37"/>
      <c r="HFR1165" s="5"/>
      <c r="HFS1165" s="144"/>
      <c r="HFT1165" s="93"/>
      <c r="HFU1165" s="145"/>
      <c r="HFV1165" s="145"/>
      <c r="HFW1165" s="145"/>
      <c r="HFX1165" s="145"/>
      <c r="HFY1165" s="145"/>
      <c r="HFZ1165" s="37"/>
      <c r="HGA1165" s="5"/>
      <c r="HGB1165" s="144"/>
      <c r="HGC1165" s="93"/>
      <c r="HGD1165" s="145"/>
      <c r="HGE1165" s="145"/>
      <c r="HGF1165" s="145"/>
      <c r="HGG1165" s="145"/>
      <c r="HGH1165" s="145"/>
      <c r="HGI1165" s="37"/>
      <c r="HGJ1165" s="5"/>
      <c r="HGK1165" s="144"/>
      <c r="HGL1165" s="93"/>
      <c r="HGM1165" s="145"/>
      <c r="HGN1165" s="145"/>
      <c r="HGO1165" s="145"/>
      <c r="HGP1165" s="145"/>
      <c r="HGQ1165" s="145"/>
      <c r="HGR1165" s="37"/>
      <c r="HGS1165" s="5"/>
      <c r="HGT1165" s="144"/>
      <c r="HGU1165" s="93"/>
      <c r="HGV1165" s="145"/>
      <c r="HGW1165" s="145"/>
      <c r="HGX1165" s="145"/>
      <c r="HGY1165" s="145"/>
      <c r="HGZ1165" s="145"/>
      <c r="HHA1165" s="37"/>
      <c r="HHB1165" s="5"/>
      <c r="HHC1165" s="144"/>
      <c r="HHD1165" s="93"/>
      <c r="HHE1165" s="145"/>
      <c r="HHF1165" s="145"/>
      <c r="HHG1165" s="145"/>
      <c r="HHH1165" s="145"/>
      <c r="HHI1165" s="145"/>
      <c r="HHJ1165" s="37"/>
      <c r="HHK1165" s="5"/>
      <c r="HHL1165" s="144"/>
      <c r="HHM1165" s="93"/>
      <c r="HHN1165" s="145"/>
      <c r="HHO1165" s="145"/>
      <c r="HHP1165" s="145"/>
      <c r="HHQ1165" s="145"/>
      <c r="HHR1165" s="145"/>
      <c r="HHS1165" s="37"/>
      <c r="HHT1165" s="5"/>
      <c r="HHU1165" s="144"/>
      <c r="HHV1165" s="93"/>
      <c r="HHW1165" s="145"/>
      <c r="HHX1165" s="145"/>
      <c r="HHY1165" s="145"/>
      <c r="HHZ1165" s="145"/>
      <c r="HIA1165" s="145"/>
      <c r="HIB1165" s="37"/>
      <c r="HIC1165" s="5"/>
      <c r="HID1165" s="144"/>
      <c r="HIE1165" s="93"/>
      <c r="HIF1165" s="145"/>
      <c r="HIG1165" s="145"/>
      <c r="HIH1165" s="145"/>
      <c r="HII1165" s="145"/>
      <c r="HIJ1165" s="145"/>
      <c r="HIK1165" s="37"/>
      <c r="HIL1165" s="5"/>
      <c r="HIM1165" s="144"/>
      <c r="HIN1165" s="93"/>
      <c r="HIO1165" s="145"/>
      <c r="HIP1165" s="145"/>
      <c r="HIQ1165" s="145"/>
      <c r="HIR1165" s="145"/>
      <c r="HIS1165" s="145"/>
      <c r="HIT1165" s="37"/>
      <c r="HIU1165" s="5"/>
      <c r="HIV1165" s="144"/>
      <c r="HIW1165" s="93"/>
      <c r="HIX1165" s="145"/>
      <c r="HIY1165" s="145"/>
      <c r="HIZ1165" s="145"/>
      <c r="HJA1165" s="145"/>
      <c r="HJB1165" s="145"/>
      <c r="HJC1165" s="37"/>
      <c r="HJD1165" s="5"/>
      <c r="HJE1165" s="144"/>
      <c r="HJF1165" s="93"/>
      <c r="HJG1165" s="145"/>
      <c r="HJH1165" s="145"/>
      <c r="HJI1165" s="145"/>
      <c r="HJJ1165" s="145"/>
      <c r="HJK1165" s="145"/>
      <c r="HJL1165" s="37"/>
      <c r="HJM1165" s="5"/>
      <c r="HJN1165" s="144"/>
      <c r="HJO1165" s="93"/>
      <c r="HJP1165" s="145"/>
      <c r="HJQ1165" s="145"/>
      <c r="HJR1165" s="145"/>
      <c r="HJS1165" s="145"/>
      <c r="HJT1165" s="145"/>
      <c r="HJU1165" s="37"/>
      <c r="HJV1165" s="5"/>
      <c r="HJW1165" s="144"/>
      <c r="HJX1165" s="93"/>
      <c r="HJY1165" s="145"/>
      <c r="HJZ1165" s="145"/>
      <c r="HKA1165" s="145"/>
      <c r="HKB1165" s="145"/>
      <c r="HKC1165" s="145"/>
      <c r="HKD1165" s="37"/>
      <c r="HKE1165" s="5"/>
      <c r="HKF1165" s="144"/>
      <c r="HKG1165" s="93"/>
      <c r="HKH1165" s="145"/>
      <c r="HKI1165" s="145"/>
      <c r="HKJ1165" s="145"/>
      <c r="HKK1165" s="145"/>
      <c r="HKL1165" s="145"/>
      <c r="HKM1165" s="37"/>
      <c r="HKN1165" s="5"/>
      <c r="HKO1165" s="144"/>
      <c r="HKP1165" s="93"/>
      <c r="HKQ1165" s="145"/>
      <c r="HKR1165" s="145"/>
      <c r="HKS1165" s="145"/>
      <c r="HKT1165" s="145"/>
      <c r="HKU1165" s="145"/>
      <c r="HKV1165" s="37"/>
      <c r="HKW1165" s="5"/>
      <c r="HKX1165" s="144"/>
      <c r="HKY1165" s="93"/>
      <c r="HKZ1165" s="145"/>
      <c r="HLA1165" s="145"/>
      <c r="HLB1165" s="145"/>
      <c r="HLC1165" s="145"/>
      <c r="HLD1165" s="145"/>
      <c r="HLE1165" s="37"/>
      <c r="HLF1165" s="5"/>
      <c r="HLG1165" s="144"/>
      <c r="HLH1165" s="93"/>
      <c r="HLI1165" s="145"/>
      <c r="HLJ1165" s="145"/>
      <c r="HLK1165" s="145"/>
      <c r="HLL1165" s="145"/>
      <c r="HLM1165" s="145"/>
      <c r="HLN1165" s="37"/>
      <c r="HLO1165" s="5"/>
      <c r="HLP1165" s="144"/>
      <c r="HLQ1165" s="93"/>
      <c r="HLR1165" s="145"/>
      <c r="HLS1165" s="145"/>
      <c r="HLT1165" s="145"/>
      <c r="HLU1165" s="145"/>
      <c r="HLV1165" s="145"/>
      <c r="HLW1165" s="37"/>
      <c r="HLX1165" s="5"/>
      <c r="HLY1165" s="144"/>
      <c r="HLZ1165" s="93"/>
      <c r="HMA1165" s="145"/>
      <c r="HMB1165" s="145"/>
      <c r="HMC1165" s="145"/>
      <c r="HMD1165" s="145"/>
      <c r="HME1165" s="145"/>
      <c r="HMF1165" s="37"/>
      <c r="HMG1165" s="5"/>
      <c r="HMH1165" s="144"/>
      <c r="HMI1165" s="93"/>
      <c r="HMJ1165" s="145"/>
      <c r="HMK1165" s="145"/>
      <c r="HML1165" s="145"/>
      <c r="HMM1165" s="145"/>
      <c r="HMN1165" s="145"/>
      <c r="HMO1165" s="37"/>
      <c r="HMP1165" s="5"/>
      <c r="HMQ1165" s="144"/>
      <c r="HMR1165" s="93"/>
      <c r="HMS1165" s="145"/>
      <c r="HMT1165" s="145"/>
      <c r="HMU1165" s="145"/>
      <c r="HMV1165" s="145"/>
      <c r="HMW1165" s="145"/>
      <c r="HMX1165" s="37"/>
      <c r="HMY1165" s="5"/>
      <c r="HMZ1165" s="144"/>
      <c r="HNA1165" s="93"/>
      <c r="HNB1165" s="145"/>
      <c r="HNC1165" s="145"/>
      <c r="HND1165" s="145"/>
      <c r="HNE1165" s="145"/>
      <c r="HNF1165" s="145"/>
      <c r="HNG1165" s="37"/>
      <c r="HNH1165" s="5"/>
      <c r="HNI1165" s="144"/>
      <c r="HNJ1165" s="93"/>
      <c r="HNK1165" s="145"/>
      <c r="HNL1165" s="145"/>
      <c r="HNM1165" s="145"/>
      <c r="HNN1165" s="145"/>
      <c r="HNO1165" s="145"/>
      <c r="HNP1165" s="37"/>
      <c r="HNQ1165" s="5"/>
      <c r="HNR1165" s="144"/>
      <c r="HNS1165" s="93"/>
      <c r="HNT1165" s="145"/>
      <c r="HNU1165" s="145"/>
      <c r="HNV1165" s="145"/>
      <c r="HNW1165" s="145"/>
      <c r="HNX1165" s="145"/>
      <c r="HNY1165" s="37"/>
      <c r="HNZ1165" s="5"/>
      <c r="HOA1165" s="144"/>
      <c r="HOB1165" s="93"/>
      <c r="HOC1165" s="145"/>
      <c r="HOD1165" s="145"/>
      <c r="HOE1165" s="145"/>
      <c r="HOF1165" s="145"/>
      <c r="HOG1165" s="145"/>
      <c r="HOH1165" s="37"/>
      <c r="HOI1165" s="5"/>
      <c r="HOJ1165" s="144"/>
      <c r="HOK1165" s="93"/>
      <c r="HOL1165" s="145"/>
      <c r="HOM1165" s="145"/>
      <c r="HON1165" s="145"/>
      <c r="HOO1165" s="145"/>
      <c r="HOP1165" s="145"/>
      <c r="HOQ1165" s="37"/>
      <c r="HOR1165" s="5"/>
      <c r="HOS1165" s="144"/>
      <c r="HOT1165" s="93"/>
      <c r="HOU1165" s="145"/>
      <c r="HOV1165" s="145"/>
      <c r="HOW1165" s="145"/>
      <c r="HOX1165" s="145"/>
      <c r="HOY1165" s="145"/>
      <c r="HOZ1165" s="37"/>
      <c r="HPA1165" s="5"/>
      <c r="HPB1165" s="144"/>
      <c r="HPC1165" s="93"/>
      <c r="HPD1165" s="145"/>
      <c r="HPE1165" s="145"/>
      <c r="HPF1165" s="145"/>
      <c r="HPG1165" s="145"/>
      <c r="HPH1165" s="145"/>
      <c r="HPI1165" s="37"/>
      <c r="HPJ1165" s="5"/>
      <c r="HPK1165" s="144"/>
      <c r="HPL1165" s="93"/>
      <c r="HPM1165" s="145"/>
      <c r="HPN1165" s="145"/>
      <c r="HPO1165" s="145"/>
      <c r="HPP1165" s="145"/>
      <c r="HPQ1165" s="145"/>
      <c r="HPR1165" s="37"/>
      <c r="HPS1165" s="5"/>
      <c r="HPT1165" s="144"/>
      <c r="HPU1165" s="93"/>
      <c r="HPV1165" s="145"/>
      <c r="HPW1165" s="145"/>
      <c r="HPX1165" s="145"/>
      <c r="HPY1165" s="145"/>
      <c r="HPZ1165" s="145"/>
      <c r="HQA1165" s="37"/>
      <c r="HQB1165" s="5"/>
      <c r="HQC1165" s="144"/>
      <c r="HQD1165" s="93"/>
      <c r="HQE1165" s="145"/>
      <c r="HQF1165" s="145"/>
      <c r="HQG1165" s="145"/>
      <c r="HQH1165" s="145"/>
      <c r="HQI1165" s="145"/>
      <c r="HQJ1165" s="37"/>
      <c r="HQK1165" s="5"/>
      <c r="HQL1165" s="144"/>
      <c r="HQM1165" s="93"/>
      <c r="HQN1165" s="145"/>
      <c r="HQO1165" s="145"/>
      <c r="HQP1165" s="145"/>
      <c r="HQQ1165" s="145"/>
      <c r="HQR1165" s="145"/>
      <c r="HQS1165" s="37"/>
      <c r="HQT1165" s="5"/>
      <c r="HQU1165" s="144"/>
      <c r="HQV1165" s="93"/>
      <c r="HQW1165" s="145"/>
      <c r="HQX1165" s="145"/>
      <c r="HQY1165" s="145"/>
      <c r="HQZ1165" s="145"/>
      <c r="HRA1165" s="145"/>
      <c r="HRB1165" s="37"/>
      <c r="HRC1165" s="5"/>
      <c r="HRD1165" s="144"/>
      <c r="HRE1165" s="93"/>
      <c r="HRF1165" s="145"/>
      <c r="HRG1165" s="145"/>
      <c r="HRH1165" s="145"/>
      <c r="HRI1165" s="145"/>
      <c r="HRJ1165" s="145"/>
      <c r="HRK1165" s="37"/>
      <c r="HRL1165" s="5"/>
      <c r="HRM1165" s="144"/>
      <c r="HRN1165" s="93"/>
      <c r="HRO1165" s="145"/>
      <c r="HRP1165" s="145"/>
      <c r="HRQ1165" s="145"/>
      <c r="HRR1165" s="145"/>
      <c r="HRS1165" s="145"/>
      <c r="HRT1165" s="37"/>
      <c r="HRU1165" s="5"/>
      <c r="HRV1165" s="144"/>
      <c r="HRW1165" s="93"/>
      <c r="HRX1165" s="145"/>
      <c r="HRY1165" s="145"/>
      <c r="HRZ1165" s="145"/>
      <c r="HSA1165" s="145"/>
      <c r="HSB1165" s="145"/>
      <c r="HSC1165" s="37"/>
      <c r="HSD1165" s="5"/>
      <c r="HSE1165" s="144"/>
      <c r="HSF1165" s="93"/>
      <c r="HSG1165" s="145"/>
      <c r="HSH1165" s="145"/>
      <c r="HSI1165" s="145"/>
      <c r="HSJ1165" s="145"/>
      <c r="HSK1165" s="145"/>
      <c r="HSL1165" s="37"/>
      <c r="HSM1165" s="5"/>
      <c r="HSN1165" s="144"/>
      <c r="HSO1165" s="93"/>
      <c r="HSP1165" s="145"/>
      <c r="HSQ1165" s="145"/>
      <c r="HSR1165" s="145"/>
      <c r="HSS1165" s="145"/>
      <c r="HST1165" s="145"/>
      <c r="HSU1165" s="37"/>
      <c r="HSV1165" s="5"/>
      <c r="HSW1165" s="144"/>
      <c r="HSX1165" s="93"/>
      <c r="HSY1165" s="145"/>
      <c r="HSZ1165" s="145"/>
      <c r="HTA1165" s="145"/>
      <c r="HTB1165" s="145"/>
      <c r="HTC1165" s="145"/>
      <c r="HTD1165" s="37"/>
      <c r="HTE1165" s="5"/>
      <c r="HTF1165" s="144"/>
      <c r="HTG1165" s="93"/>
      <c r="HTH1165" s="145"/>
      <c r="HTI1165" s="145"/>
      <c r="HTJ1165" s="145"/>
      <c r="HTK1165" s="145"/>
      <c r="HTL1165" s="145"/>
      <c r="HTM1165" s="37"/>
      <c r="HTN1165" s="5"/>
      <c r="HTO1165" s="144"/>
      <c r="HTP1165" s="93"/>
      <c r="HTQ1165" s="145"/>
      <c r="HTR1165" s="145"/>
      <c r="HTS1165" s="145"/>
      <c r="HTT1165" s="145"/>
      <c r="HTU1165" s="145"/>
      <c r="HTV1165" s="37"/>
      <c r="HTW1165" s="5"/>
      <c r="HTX1165" s="144"/>
      <c r="HTY1165" s="93"/>
      <c r="HTZ1165" s="145"/>
      <c r="HUA1165" s="145"/>
      <c r="HUB1165" s="145"/>
      <c r="HUC1165" s="145"/>
      <c r="HUD1165" s="145"/>
      <c r="HUE1165" s="37"/>
      <c r="HUF1165" s="5"/>
      <c r="HUG1165" s="144"/>
      <c r="HUH1165" s="93"/>
      <c r="HUI1165" s="145"/>
      <c r="HUJ1165" s="145"/>
      <c r="HUK1165" s="145"/>
      <c r="HUL1165" s="145"/>
      <c r="HUM1165" s="145"/>
      <c r="HUN1165" s="37"/>
      <c r="HUO1165" s="5"/>
      <c r="HUP1165" s="144"/>
      <c r="HUQ1165" s="93"/>
      <c r="HUR1165" s="145"/>
      <c r="HUS1165" s="145"/>
      <c r="HUT1165" s="145"/>
      <c r="HUU1165" s="145"/>
      <c r="HUV1165" s="145"/>
      <c r="HUW1165" s="37"/>
      <c r="HUX1165" s="5"/>
      <c r="HUY1165" s="144"/>
      <c r="HUZ1165" s="93"/>
      <c r="HVA1165" s="145"/>
      <c r="HVB1165" s="145"/>
      <c r="HVC1165" s="145"/>
      <c r="HVD1165" s="145"/>
      <c r="HVE1165" s="145"/>
      <c r="HVF1165" s="37"/>
      <c r="HVG1165" s="5"/>
      <c r="HVH1165" s="144"/>
      <c r="HVI1165" s="93"/>
      <c r="HVJ1165" s="145"/>
      <c r="HVK1165" s="145"/>
      <c r="HVL1165" s="145"/>
      <c r="HVM1165" s="145"/>
      <c r="HVN1165" s="145"/>
      <c r="HVO1165" s="37"/>
      <c r="HVP1165" s="5"/>
      <c r="HVQ1165" s="144"/>
      <c r="HVR1165" s="93"/>
      <c r="HVS1165" s="145"/>
      <c r="HVT1165" s="145"/>
      <c r="HVU1165" s="145"/>
      <c r="HVV1165" s="145"/>
      <c r="HVW1165" s="145"/>
      <c r="HVX1165" s="37"/>
      <c r="HVY1165" s="5"/>
      <c r="HVZ1165" s="144"/>
      <c r="HWA1165" s="93"/>
      <c r="HWB1165" s="145"/>
      <c r="HWC1165" s="145"/>
      <c r="HWD1165" s="145"/>
      <c r="HWE1165" s="145"/>
      <c r="HWF1165" s="145"/>
      <c r="HWG1165" s="37"/>
      <c r="HWH1165" s="5"/>
      <c r="HWI1165" s="144"/>
      <c r="HWJ1165" s="93"/>
      <c r="HWK1165" s="145"/>
      <c r="HWL1165" s="145"/>
      <c r="HWM1165" s="145"/>
      <c r="HWN1165" s="145"/>
      <c r="HWO1165" s="145"/>
      <c r="HWP1165" s="37"/>
      <c r="HWQ1165" s="5"/>
      <c r="HWR1165" s="144"/>
      <c r="HWS1165" s="93"/>
      <c r="HWT1165" s="145"/>
      <c r="HWU1165" s="145"/>
      <c r="HWV1165" s="145"/>
      <c r="HWW1165" s="145"/>
      <c r="HWX1165" s="145"/>
      <c r="HWY1165" s="37"/>
      <c r="HWZ1165" s="5"/>
      <c r="HXA1165" s="144"/>
      <c r="HXB1165" s="93"/>
      <c r="HXC1165" s="145"/>
      <c r="HXD1165" s="145"/>
      <c r="HXE1165" s="145"/>
      <c r="HXF1165" s="145"/>
      <c r="HXG1165" s="145"/>
      <c r="HXH1165" s="37"/>
      <c r="HXI1165" s="5"/>
      <c r="HXJ1165" s="144"/>
      <c r="HXK1165" s="93"/>
      <c r="HXL1165" s="145"/>
      <c r="HXM1165" s="145"/>
      <c r="HXN1165" s="145"/>
      <c r="HXO1165" s="145"/>
      <c r="HXP1165" s="145"/>
      <c r="HXQ1165" s="37"/>
      <c r="HXR1165" s="5"/>
      <c r="HXS1165" s="144"/>
      <c r="HXT1165" s="93"/>
      <c r="HXU1165" s="145"/>
      <c r="HXV1165" s="145"/>
      <c r="HXW1165" s="145"/>
      <c r="HXX1165" s="145"/>
      <c r="HXY1165" s="145"/>
      <c r="HXZ1165" s="37"/>
      <c r="HYA1165" s="5"/>
      <c r="HYB1165" s="144"/>
      <c r="HYC1165" s="93"/>
      <c r="HYD1165" s="145"/>
      <c r="HYE1165" s="145"/>
      <c r="HYF1165" s="145"/>
      <c r="HYG1165" s="145"/>
      <c r="HYH1165" s="145"/>
      <c r="HYI1165" s="37"/>
      <c r="HYJ1165" s="5"/>
      <c r="HYK1165" s="144"/>
      <c r="HYL1165" s="93"/>
      <c r="HYM1165" s="145"/>
      <c r="HYN1165" s="145"/>
      <c r="HYO1165" s="145"/>
      <c r="HYP1165" s="145"/>
      <c r="HYQ1165" s="145"/>
      <c r="HYR1165" s="37"/>
      <c r="HYS1165" s="5"/>
      <c r="HYT1165" s="144"/>
      <c r="HYU1165" s="93"/>
      <c r="HYV1165" s="145"/>
      <c r="HYW1165" s="145"/>
      <c r="HYX1165" s="145"/>
      <c r="HYY1165" s="145"/>
      <c r="HYZ1165" s="145"/>
      <c r="HZA1165" s="37"/>
      <c r="HZB1165" s="5"/>
      <c r="HZC1165" s="144"/>
      <c r="HZD1165" s="93"/>
      <c r="HZE1165" s="145"/>
      <c r="HZF1165" s="145"/>
      <c r="HZG1165" s="145"/>
      <c r="HZH1165" s="145"/>
      <c r="HZI1165" s="145"/>
      <c r="HZJ1165" s="37"/>
      <c r="HZK1165" s="5"/>
      <c r="HZL1165" s="144"/>
      <c r="HZM1165" s="93"/>
      <c r="HZN1165" s="145"/>
      <c r="HZO1165" s="145"/>
      <c r="HZP1165" s="145"/>
      <c r="HZQ1165" s="145"/>
      <c r="HZR1165" s="145"/>
      <c r="HZS1165" s="37"/>
      <c r="HZT1165" s="5"/>
      <c r="HZU1165" s="144"/>
      <c r="HZV1165" s="93"/>
      <c r="HZW1165" s="145"/>
      <c r="HZX1165" s="145"/>
      <c r="HZY1165" s="145"/>
      <c r="HZZ1165" s="145"/>
      <c r="IAA1165" s="145"/>
      <c r="IAB1165" s="37"/>
      <c r="IAC1165" s="5"/>
      <c r="IAD1165" s="144"/>
      <c r="IAE1165" s="93"/>
      <c r="IAF1165" s="145"/>
      <c r="IAG1165" s="145"/>
      <c r="IAH1165" s="145"/>
      <c r="IAI1165" s="145"/>
      <c r="IAJ1165" s="145"/>
      <c r="IAK1165" s="37"/>
      <c r="IAL1165" s="5"/>
      <c r="IAM1165" s="144"/>
      <c r="IAN1165" s="93"/>
      <c r="IAO1165" s="145"/>
      <c r="IAP1165" s="145"/>
      <c r="IAQ1165" s="145"/>
      <c r="IAR1165" s="145"/>
      <c r="IAS1165" s="145"/>
      <c r="IAT1165" s="37"/>
      <c r="IAU1165" s="5"/>
      <c r="IAV1165" s="144"/>
      <c r="IAW1165" s="93"/>
      <c r="IAX1165" s="145"/>
      <c r="IAY1165" s="145"/>
      <c r="IAZ1165" s="145"/>
      <c r="IBA1165" s="145"/>
      <c r="IBB1165" s="145"/>
      <c r="IBC1165" s="37"/>
      <c r="IBD1165" s="5"/>
      <c r="IBE1165" s="144"/>
      <c r="IBF1165" s="93"/>
      <c r="IBG1165" s="145"/>
      <c r="IBH1165" s="145"/>
      <c r="IBI1165" s="145"/>
      <c r="IBJ1165" s="145"/>
      <c r="IBK1165" s="145"/>
      <c r="IBL1165" s="37"/>
      <c r="IBM1165" s="5"/>
      <c r="IBN1165" s="144"/>
      <c r="IBO1165" s="93"/>
      <c r="IBP1165" s="145"/>
      <c r="IBQ1165" s="145"/>
      <c r="IBR1165" s="145"/>
      <c r="IBS1165" s="145"/>
      <c r="IBT1165" s="145"/>
      <c r="IBU1165" s="37"/>
      <c r="IBV1165" s="5"/>
      <c r="IBW1165" s="144"/>
      <c r="IBX1165" s="93"/>
      <c r="IBY1165" s="145"/>
      <c r="IBZ1165" s="145"/>
      <c r="ICA1165" s="145"/>
      <c r="ICB1165" s="145"/>
      <c r="ICC1165" s="145"/>
      <c r="ICD1165" s="37"/>
      <c r="ICE1165" s="5"/>
      <c r="ICF1165" s="144"/>
      <c r="ICG1165" s="93"/>
      <c r="ICH1165" s="145"/>
      <c r="ICI1165" s="145"/>
      <c r="ICJ1165" s="145"/>
      <c r="ICK1165" s="145"/>
      <c r="ICL1165" s="145"/>
      <c r="ICM1165" s="37"/>
      <c r="ICN1165" s="5"/>
      <c r="ICO1165" s="144"/>
      <c r="ICP1165" s="93"/>
      <c r="ICQ1165" s="145"/>
      <c r="ICR1165" s="145"/>
      <c r="ICS1165" s="145"/>
      <c r="ICT1165" s="145"/>
      <c r="ICU1165" s="145"/>
      <c r="ICV1165" s="37"/>
      <c r="ICW1165" s="5"/>
      <c r="ICX1165" s="144"/>
      <c r="ICY1165" s="93"/>
      <c r="ICZ1165" s="145"/>
      <c r="IDA1165" s="145"/>
      <c r="IDB1165" s="145"/>
      <c r="IDC1165" s="145"/>
      <c r="IDD1165" s="145"/>
      <c r="IDE1165" s="37"/>
      <c r="IDF1165" s="5"/>
      <c r="IDG1165" s="144"/>
      <c r="IDH1165" s="93"/>
      <c r="IDI1165" s="145"/>
      <c r="IDJ1165" s="145"/>
      <c r="IDK1165" s="145"/>
      <c r="IDL1165" s="145"/>
      <c r="IDM1165" s="145"/>
      <c r="IDN1165" s="37"/>
      <c r="IDO1165" s="5"/>
      <c r="IDP1165" s="144"/>
      <c r="IDQ1165" s="93"/>
      <c r="IDR1165" s="145"/>
      <c r="IDS1165" s="145"/>
      <c r="IDT1165" s="145"/>
      <c r="IDU1165" s="145"/>
      <c r="IDV1165" s="145"/>
      <c r="IDW1165" s="37"/>
      <c r="IDX1165" s="5"/>
      <c r="IDY1165" s="144"/>
      <c r="IDZ1165" s="93"/>
      <c r="IEA1165" s="145"/>
      <c r="IEB1165" s="145"/>
      <c r="IEC1165" s="145"/>
      <c r="IED1165" s="145"/>
      <c r="IEE1165" s="145"/>
      <c r="IEF1165" s="37"/>
      <c r="IEG1165" s="5"/>
      <c r="IEH1165" s="144"/>
      <c r="IEI1165" s="93"/>
      <c r="IEJ1165" s="145"/>
      <c r="IEK1165" s="145"/>
      <c r="IEL1165" s="145"/>
      <c r="IEM1165" s="145"/>
      <c r="IEN1165" s="145"/>
      <c r="IEO1165" s="37"/>
      <c r="IEP1165" s="5"/>
      <c r="IEQ1165" s="144"/>
      <c r="IER1165" s="93"/>
      <c r="IES1165" s="145"/>
      <c r="IET1165" s="145"/>
      <c r="IEU1165" s="145"/>
      <c r="IEV1165" s="145"/>
      <c r="IEW1165" s="145"/>
      <c r="IEX1165" s="37"/>
      <c r="IEY1165" s="5"/>
      <c r="IEZ1165" s="144"/>
      <c r="IFA1165" s="93"/>
      <c r="IFB1165" s="145"/>
      <c r="IFC1165" s="145"/>
      <c r="IFD1165" s="145"/>
      <c r="IFE1165" s="145"/>
      <c r="IFF1165" s="145"/>
      <c r="IFG1165" s="37"/>
      <c r="IFH1165" s="5"/>
      <c r="IFI1165" s="144"/>
      <c r="IFJ1165" s="93"/>
      <c r="IFK1165" s="145"/>
      <c r="IFL1165" s="145"/>
      <c r="IFM1165" s="145"/>
      <c r="IFN1165" s="145"/>
      <c r="IFO1165" s="145"/>
      <c r="IFP1165" s="37"/>
      <c r="IFQ1165" s="5"/>
      <c r="IFR1165" s="144"/>
      <c r="IFS1165" s="93"/>
      <c r="IFT1165" s="145"/>
      <c r="IFU1165" s="145"/>
      <c r="IFV1165" s="145"/>
      <c r="IFW1165" s="145"/>
      <c r="IFX1165" s="145"/>
      <c r="IFY1165" s="37"/>
      <c r="IFZ1165" s="5"/>
      <c r="IGA1165" s="144"/>
      <c r="IGB1165" s="93"/>
      <c r="IGC1165" s="145"/>
      <c r="IGD1165" s="145"/>
      <c r="IGE1165" s="145"/>
      <c r="IGF1165" s="145"/>
      <c r="IGG1165" s="145"/>
      <c r="IGH1165" s="37"/>
      <c r="IGI1165" s="5"/>
      <c r="IGJ1165" s="144"/>
      <c r="IGK1165" s="93"/>
      <c r="IGL1165" s="145"/>
      <c r="IGM1165" s="145"/>
      <c r="IGN1165" s="145"/>
      <c r="IGO1165" s="145"/>
      <c r="IGP1165" s="145"/>
      <c r="IGQ1165" s="37"/>
      <c r="IGR1165" s="5"/>
      <c r="IGS1165" s="144"/>
      <c r="IGT1165" s="93"/>
      <c r="IGU1165" s="145"/>
      <c r="IGV1165" s="145"/>
      <c r="IGW1165" s="145"/>
      <c r="IGX1165" s="145"/>
      <c r="IGY1165" s="145"/>
      <c r="IGZ1165" s="37"/>
      <c r="IHA1165" s="5"/>
      <c r="IHB1165" s="144"/>
      <c r="IHC1165" s="93"/>
      <c r="IHD1165" s="145"/>
      <c r="IHE1165" s="145"/>
      <c r="IHF1165" s="145"/>
      <c r="IHG1165" s="145"/>
      <c r="IHH1165" s="145"/>
      <c r="IHI1165" s="37"/>
      <c r="IHJ1165" s="5"/>
      <c r="IHK1165" s="144"/>
      <c r="IHL1165" s="93"/>
      <c r="IHM1165" s="145"/>
      <c r="IHN1165" s="145"/>
      <c r="IHO1165" s="145"/>
      <c r="IHP1165" s="145"/>
      <c r="IHQ1165" s="145"/>
      <c r="IHR1165" s="37"/>
      <c r="IHS1165" s="5"/>
      <c r="IHT1165" s="144"/>
      <c r="IHU1165" s="93"/>
      <c r="IHV1165" s="145"/>
      <c r="IHW1165" s="145"/>
      <c r="IHX1165" s="145"/>
      <c r="IHY1165" s="145"/>
      <c r="IHZ1165" s="145"/>
      <c r="IIA1165" s="37"/>
      <c r="IIB1165" s="5"/>
      <c r="IIC1165" s="144"/>
      <c r="IID1165" s="93"/>
      <c r="IIE1165" s="145"/>
      <c r="IIF1165" s="145"/>
      <c r="IIG1165" s="145"/>
      <c r="IIH1165" s="145"/>
      <c r="III1165" s="145"/>
      <c r="IIJ1165" s="37"/>
      <c r="IIK1165" s="5"/>
      <c r="IIL1165" s="144"/>
      <c r="IIM1165" s="93"/>
      <c r="IIN1165" s="145"/>
      <c r="IIO1165" s="145"/>
      <c r="IIP1165" s="145"/>
      <c r="IIQ1165" s="145"/>
      <c r="IIR1165" s="145"/>
      <c r="IIS1165" s="37"/>
      <c r="IIT1165" s="5"/>
      <c r="IIU1165" s="144"/>
      <c r="IIV1165" s="93"/>
      <c r="IIW1165" s="145"/>
      <c r="IIX1165" s="145"/>
      <c r="IIY1165" s="145"/>
      <c r="IIZ1165" s="145"/>
      <c r="IJA1165" s="145"/>
      <c r="IJB1165" s="37"/>
      <c r="IJC1165" s="5"/>
      <c r="IJD1165" s="144"/>
      <c r="IJE1165" s="93"/>
      <c r="IJF1165" s="145"/>
      <c r="IJG1165" s="145"/>
      <c r="IJH1165" s="145"/>
      <c r="IJI1165" s="145"/>
      <c r="IJJ1165" s="145"/>
      <c r="IJK1165" s="37"/>
      <c r="IJL1165" s="5"/>
      <c r="IJM1165" s="144"/>
      <c r="IJN1165" s="93"/>
      <c r="IJO1165" s="145"/>
      <c r="IJP1165" s="145"/>
      <c r="IJQ1165" s="145"/>
      <c r="IJR1165" s="145"/>
      <c r="IJS1165" s="145"/>
      <c r="IJT1165" s="37"/>
      <c r="IJU1165" s="5"/>
      <c r="IJV1165" s="144"/>
      <c r="IJW1165" s="93"/>
      <c r="IJX1165" s="145"/>
      <c r="IJY1165" s="145"/>
      <c r="IJZ1165" s="145"/>
      <c r="IKA1165" s="145"/>
      <c r="IKB1165" s="145"/>
      <c r="IKC1165" s="37"/>
      <c r="IKD1165" s="5"/>
      <c r="IKE1165" s="144"/>
      <c r="IKF1165" s="93"/>
      <c r="IKG1165" s="145"/>
      <c r="IKH1165" s="145"/>
      <c r="IKI1165" s="145"/>
      <c r="IKJ1165" s="145"/>
      <c r="IKK1165" s="145"/>
      <c r="IKL1165" s="37"/>
      <c r="IKM1165" s="5"/>
      <c r="IKN1165" s="144"/>
      <c r="IKO1165" s="93"/>
      <c r="IKP1165" s="145"/>
      <c r="IKQ1165" s="145"/>
      <c r="IKR1165" s="145"/>
      <c r="IKS1165" s="145"/>
      <c r="IKT1165" s="145"/>
      <c r="IKU1165" s="37"/>
      <c r="IKV1165" s="5"/>
      <c r="IKW1165" s="144"/>
      <c r="IKX1165" s="93"/>
      <c r="IKY1165" s="145"/>
      <c r="IKZ1165" s="145"/>
      <c r="ILA1165" s="145"/>
      <c r="ILB1165" s="145"/>
      <c r="ILC1165" s="145"/>
      <c r="ILD1165" s="37"/>
      <c r="ILE1165" s="5"/>
      <c r="ILF1165" s="144"/>
      <c r="ILG1165" s="93"/>
      <c r="ILH1165" s="145"/>
      <c r="ILI1165" s="145"/>
      <c r="ILJ1165" s="145"/>
      <c r="ILK1165" s="145"/>
      <c r="ILL1165" s="145"/>
      <c r="ILM1165" s="37"/>
      <c r="ILN1165" s="5"/>
      <c r="ILO1165" s="144"/>
      <c r="ILP1165" s="93"/>
      <c r="ILQ1165" s="145"/>
      <c r="ILR1165" s="145"/>
      <c r="ILS1165" s="145"/>
      <c r="ILT1165" s="145"/>
      <c r="ILU1165" s="145"/>
      <c r="ILV1165" s="37"/>
      <c r="ILW1165" s="5"/>
      <c r="ILX1165" s="144"/>
      <c r="ILY1165" s="93"/>
      <c r="ILZ1165" s="145"/>
      <c r="IMA1165" s="145"/>
      <c r="IMB1165" s="145"/>
      <c r="IMC1165" s="145"/>
      <c r="IMD1165" s="145"/>
      <c r="IME1165" s="37"/>
      <c r="IMF1165" s="5"/>
      <c r="IMG1165" s="144"/>
      <c r="IMH1165" s="93"/>
      <c r="IMI1165" s="145"/>
      <c r="IMJ1165" s="145"/>
      <c r="IMK1165" s="145"/>
      <c r="IML1165" s="145"/>
      <c r="IMM1165" s="145"/>
      <c r="IMN1165" s="37"/>
      <c r="IMO1165" s="5"/>
      <c r="IMP1165" s="144"/>
      <c r="IMQ1165" s="93"/>
      <c r="IMR1165" s="145"/>
      <c r="IMS1165" s="145"/>
      <c r="IMT1165" s="145"/>
      <c r="IMU1165" s="145"/>
      <c r="IMV1165" s="145"/>
      <c r="IMW1165" s="37"/>
      <c r="IMX1165" s="5"/>
      <c r="IMY1165" s="144"/>
      <c r="IMZ1165" s="93"/>
      <c r="INA1165" s="145"/>
      <c r="INB1165" s="145"/>
      <c r="INC1165" s="145"/>
      <c r="IND1165" s="145"/>
      <c r="INE1165" s="145"/>
      <c r="INF1165" s="37"/>
      <c r="ING1165" s="5"/>
      <c r="INH1165" s="144"/>
      <c r="INI1165" s="93"/>
      <c r="INJ1165" s="145"/>
      <c r="INK1165" s="145"/>
      <c r="INL1165" s="145"/>
      <c r="INM1165" s="145"/>
      <c r="INN1165" s="145"/>
      <c r="INO1165" s="37"/>
      <c r="INP1165" s="5"/>
      <c r="INQ1165" s="144"/>
      <c r="INR1165" s="93"/>
      <c r="INS1165" s="145"/>
      <c r="INT1165" s="145"/>
      <c r="INU1165" s="145"/>
      <c r="INV1165" s="145"/>
      <c r="INW1165" s="145"/>
      <c r="INX1165" s="37"/>
      <c r="INY1165" s="5"/>
      <c r="INZ1165" s="144"/>
      <c r="IOA1165" s="93"/>
      <c r="IOB1165" s="145"/>
      <c r="IOC1165" s="145"/>
      <c r="IOD1165" s="145"/>
      <c r="IOE1165" s="145"/>
      <c r="IOF1165" s="145"/>
      <c r="IOG1165" s="37"/>
      <c r="IOH1165" s="5"/>
      <c r="IOI1165" s="144"/>
      <c r="IOJ1165" s="93"/>
      <c r="IOK1165" s="145"/>
      <c r="IOL1165" s="145"/>
      <c r="IOM1165" s="145"/>
      <c r="ION1165" s="145"/>
      <c r="IOO1165" s="145"/>
      <c r="IOP1165" s="37"/>
      <c r="IOQ1165" s="5"/>
      <c r="IOR1165" s="144"/>
      <c r="IOS1165" s="93"/>
      <c r="IOT1165" s="145"/>
      <c r="IOU1165" s="145"/>
      <c r="IOV1165" s="145"/>
      <c r="IOW1165" s="145"/>
      <c r="IOX1165" s="145"/>
      <c r="IOY1165" s="37"/>
      <c r="IOZ1165" s="5"/>
      <c r="IPA1165" s="144"/>
      <c r="IPB1165" s="93"/>
      <c r="IPC1165" s="145"/>
      <c r="IPD1165" s="145"/>
      <c r="IPE1165" s="145"/>
      <c r="IPF1165" s="145"/>
      <c r="IPG1165" s="145"/>
      <c r="IPH1165" s="37"/>
      <c r="IPI1165" s="5"/>
      <c r="IPJ1165" s="144"/>
      <c r="IPK1165" s="93"/>
      <c r="IPL1165" s="145"/>
      <c r="IPM1165" s="145"/>
      <c r="IPN1165" s="145"/>
      <c r="IPO1165" s="145"/>
      <c r="IPP1165" s="145"/>
      <c r="IPQ1165" s="37"/>
      <c r="IPR1165" s="5"/>
      <c r="IPS1165" s="144"/>
      <c r="IPT1165" s="93"/>
      <c r="IPU1165" s="145"/>
      <c r="IPV1165" s="145"/>
      <c r="IPW1165" s="145"/>
      <c r="IPX1165" s="145"/>
      <c r="IPY1165" s="145"/>
      <c r="IPZ1165" s="37"/>
      <c r="IQA1165" s="5"/>
      <c r="IQB1165" s="144"/>
      <c r="IQC1165" s="93"/>
      <c r="IQD1165" s="145"/>
      <c r="IQE1165" s="145"/>
      <c r="IQF1165" s="145"/>
      <c r="IQG1165" s="145"/>
      <c r="IQH1165" s="145"/>
      <c r="IQI1165" s="37"/>
      <c r="IQJ1165" s="5"/>
      <c r="IQK1165" s="144"/>
      <c r="IQL1165" s="93"/>
      <c r="IQM1165" s="145"/>
      <c r="IQN1165" s="145"/>
      <c r="IQO1165" s="145"/>
      <c r="IQP1165" s="145"/>
      <c r="IQQ1165" s="145"/>
      <c r="IQR1165" s="37"/>
      <c r="IQS1165" s="5"/>
      <c r="IQT1165" s="144"/>
      <c r="IQU1165" s="93"/>
      <c r="IQV1165" s="145"/>
      <c r="IQW1165" s="145"/>
      <c r="IQX1165" s="145"/>
      <c r="IQY1165" s="145"/>
      <c r="IQZ1165" s="145"/>
      <c r="IRA1165" s="37"/>
      <c r="IRB1165" s="5"/>
      <c r="IRC1165" s="144"/>
      <c r="IRD1165" s="93"/>
      <c r="IRE1165" s="145"/>
      <c r="IRF1165" s="145"/>
      <c r="IRG1165" s="145"/>
      <c r="IRH1165" s="145"/>
      <c r="IRI1165" s="145"/>
      <c r="IRJ1165" s="37"/>
      <c r="IRK1165" s="5"/>
      <c r="IRL1165" s="144"/>
      <c r="IRM1165" s="93"/>
      <c r="IRN1165" s="145"/>
      <c r="IRO1165" s="145"/>
      <c r="IRP1165" s="145"/>
      <c r="IRQ1165" s="145"/>
      <c r="IRR1165" s="145"/>
      <c r="IRS1165" s="37"/>
      <c r="IRT1165" s="5"/>
      <c r="IRU1165" s="144"/>
      <c r="IRV1165" s="93"/>
      <c r="IRW1165" s="145"/>
      <c r="IRX1165" s="145"/>
      <c r="IRY1165" s="145"/>
      <c r="IRZ1165" s="145"/>
      <c r="ISA1165" s="145"/>
      <c r="ISB1165" s="37"/>
      <c r="ISC1165" s="5"/>
      <c r="ISD1165" s="144"/>
      <c r="ISE1165" s="93"/>
      <c r="ISF1165" s="145"/>
      <c r="ISG1165" s="145"/>
      <c r="ISH1165" s="145"/>
      <c r="ISI1165" s="145"/>
      <c r="ISJ1165" s="145"/>
      <c r="ISK1165" s="37"/>
      <c r="ISL1165" s="5"/>
      <c r="ISM1165" s="144"/>
      <c r="ISN1165" s="93"/>
      <c r="ISO1165" s="145"/>
      <c r="ISP1165" s="145"/>
      <c r="ISQ1165" s="145"/>
      <c r="ISR1165" s="145"/>
      <c r="ISS1165" s="145"/>
      <c r="IST1165" s="37"/>
      <c r="ISU1165" s="5"/>
      <c r="ISV1165" s="144"/>
      <c r="ISW1165" s="93"/>
      <c r="ISX1165" s="145"/>
      <c r="ISY1165" s="145"/>
      <c r="ISZ1165" s="145"/>
      <c r="ITA1165" s="145"/>
      <c r="ITB1165" s="145"/>
      <c r="ITC1165" s="37"/>
      <c r="ITD1165" s="5"/>
      <c r="ITE1165" s="144"/>
      <c r="ITF1165" s="93"/>
      <c r="ITG1165" s="145"/>
      <c r="ITH1165" s="145"/>
      <c r="ITI1165" s="145"/>
      <c r="ITJ1165" s="145"/>
      <c r="ITK1165" s="145"/>
      <c r="ITL1165" s="37"/>
      <c r="ITM1165" s="5"/>
      <c r="ITN1165" s="144"/>
      <c r="ITO1165" s="93"/>
      <c r="ITP1165" s="145"/>
      <c r="ITQ1165" s="145"/>
      <c r="ITR1165" s="145"/>
      <c r="ITS1165" s="145"/>
      <c r="ITT1165" s="145"/>
      <c r="ITU1165" s="37"/>
      <c r="ITV1165" s="5"/>
      <c r="ITW1165" s="144"/>
      <c r="ITX1165" s="93"/>
      <c r="ITY1165" s="145"/>
      <c r="ITZ1165" s="145"/>
      <c r="IUA1165" s="145"/>
      <c r="IUB1165" s="145"/>
      <c r="IUC1165" s="145"/>
      <c r="IUD1165" s="37"/>
      <c r="IUE1165" s="5"/>
      <c r="IUF1165" s="144"/>
      <c r="IUG1165" s="93"/>
      <c r="IUH1165" s="145"/>
      <c r="IUI1165" s="145"/>
      <c r="IUJ1165" s="145"/>
      <c r="IUK1165" s="145"/>
      <c r="IUL1165" s="145"/>
      <c r="IUM1165" s="37"/>
      <c r="IUN1165" s="5"/>
      <c r="IUO1165" s="144"/>
      <c r="IUP1165" s="93"/>
      <c r="IUQ1165" s="145"/>
      <c r="IUR1165" s="145"/>
      <c r="IUS1165" s="145"/>
      <c r="IUT1165" s="145"/>
      <c r="IUU1165" s="145"/>
      <c r="IUV1165" s="37"/>
      <c r="IUW1165" s="5"/>
      <c r="IUX1165" s="144"/>
      <c r="IUY1165" s="93"/>
      <c r="IUZ1165" s="145"/>
      <c r="IVA1165" s="145"/>
      <c r="IVB1165" s="145"/>
      <c r="IVC1165" s="145"/>
      <c r="IVD1165" s="145"/>
      <c r="IVE1165" s="37"/>
      <c r="IVF1165" s="5"/>
      <c r="IVG1165" s="144"/>
      <c r="IVH1165" s="93"/>
      <c r="IVI1165" s="145"/>
      <c r="IVJ1165" s="145"/>
      <c r="IVK1165" s="145"/>
      <c r="IVL1165" s="145"/>
      <c r="IVM1165" s="145"/>
      <c r="IVN1165" s="37"/>
      <c r="IVO1165" s="5"/>
      <c r="IVP1165" s="144"/>
      <c r="IVQ1165" s="93"/>
      <c r="IVR1165" s="145"/>
      <c r="IVS1165" s="145"/>
      <c r="IVT1165" s="145"/>
      <c r="IVU1165" s="145"/>
      <c r="IVV1165" s="145"/>
      <c r="IVW1165" s="37"/>
      <c r="IVX1165" s="5"/>
      <c r="IVY1165" s="144"/>
      <c r="IVZ1165" s="93"/>
      <c r="IWA1165" s="145"/>
      <c r="IWB1165" s="145"/>
      <c r="IWC1165" s="145"/>
      <c r="IWD1165" s="145"/>
      <c r="IWE1165" s="145"/>
      <c r="IWF1165" s="37"/>
      <c r="IWG1165" s="5"/>
      <c r="IWH1165" s="144"/>
      <c r="IWI1165" s="93"/>
      <c r="IWJ1165" s="145"/>
      <c r="IWK1165" s="145"/>
      <c r="IWL1165" s="145"/>
      <c r="IWM1165" s="145"/>
      <c r="IWN1165" s="145"/>
      <c r="IWO1165" s="37"/>
      <c r="IWP1165" s="5"/>
      <c r="IWQ1165" s="144"/>
      <c r="IWR1165" s="93"/>
      <c r="IWS1165" s="145"/>
      <c r="IWT1165" s="145"/>
      <c r="IWU1165" s="145"/>
      <c r="IWV1165" s="145"/>
      <c r="IWW1165" s="145"/>
      <c r="IWX1165" s="37"/>
      <c r="IWY1165" s="5"/>
      <c r="IWZ1165" s="144"/>
      <c r="IXA1165" s="93"/>
      <c r="IXB1165" s="145"/>
      <c r="IXC1165" s="145"/>
      <c r="IXD1165" s="145"/>
      <c r="IXE1165" s="145"/>
      <c r="IXF1165" s="145"/>
      <c r="IXG1165" s="37"/>
      <c r="IXH1165" s="5"/>
      <c r="IXI1165" s="144"/>
      <c r="IXJ1165" s="93"/>
      <c r="IXK1165" s="145"/>
      <c r="IXL1165" s="145"/>
      <c r="IXM1165" s="145"/>
      <c r="IXN1165" s="145"/>
      <c r="IXO1165" s="145"/>
      <c r="IXP1165" s="37"/>
      <c r="IXQ1165" s="5"/>
      <c r="IXR1165" s="144"/>
      <c r="IXS1165" s="93"/>
      <c r="IXT1165" s="145"/>
      <c r="IXU1165" s="145"/>
      <c r="IXV1165" s="145"/>
      <c r="IXW1165" s="145"/>
      <c r="IXX1165" s="145"/>
      <c r="IXY1165" s="37"/>
      <c r="IXZ1165" s="5"/>
      <c r="IYA1165" s="144"/>
      <c r="IYB1165" s="93"/>
      <c r="IYC1165" s="145"/>
      <c r="IYD1165" s="145"/>
      <c r="IYE1165" s="145"/>
      <c r="IYF1165" s="145"/>
      <c r="IYG1165" s="145"/>
      <c r="IYH1165" s="37"/>
      <c r="IYI1165" s="5"/>
      <c r="IYJ1165" s="144"/>
      <c r="IYK1165" s="93"/>
      <c r="IYL1165" s="145"/>
      <c r="IYM1165" s="145"/>
      <c r="IYN1165" s="145"/>
      <c r="IYO1165" s="145"/>
      <c r="IYP1165" s="145"/>
      <c r="IYQ1165" s="37"/>
      <c r="IYR1165" s="5"/>
      <c r="IYS1165" s="144"/>
      <c r="IYT1165" s="93"/>
      <c r="IYU1165" s="145"/>
      <c r="IYV1165" s="145"/>
      <c r="IYW1165" s="145"/>
      <c r="IYX1165" s="145"/>
      <c r="IYY1165" s="145"/>
      <c r="IYZ1165" s="37"/>
      <c r="IZA1165" s="5"/>
      <c r="IZB1165" s="144"/>
      <c r="IZC1165" s="93"/>
      <c r="IZD1165" s="145"/>
      <c r="IZE1165" s="145"/>
      <c r="IZF1165" s="145"/>
      <c r="IZG1165" s="145"/>
      <c r="IZH1165" s="145"/>
      <c r="IZI1165" s="37"/>
      <c r="IZJ1165" s="5"/>
      <c r="IZK1165" s="144"/>
      <c r="IZL1165" s="93"/>
      <c r="IZM1165" s="145"/>
      <c r="IZN1165" s="145"/>
      <c r="IZO1165" s="145"/>
      <c r="IZP1165" s="145"/>
      <c r="IZQ1165" s="145"/>
      <c r="IZR1165" s="37"/>
      <c r="IZS1165" s="5"/>
      <c r="IZT1165" s="144"/>
      <c r="IZU1165" s="93"/>
      <c r="IZV1165" s="145"/>
      <c r="IZW1165" s="145"/>
      <c r="IZX1165" s="145"/>
      <c r="IZY1165" s="145"/>
      <c r="IZZ1165" s="145"/>
      <c r="JAA1165" s="37"/>
      <c r="JAB1165" s="5"/>
      <c r="JAC1165" s="144"/>
      <c r="JAD1165" s="93"/>
      <c r="JAE1165" s="145"/>
      <c r="JAF1165" s="145"/>
      <c r="JAG1165" s="145"/>
      <c r="JAH1165" s="145"/>
      <c r="JAI1165" s="145"/>
      <c r="JAJ1165" s="37"/>
      <c r="JAK1165" s="5"/>
      <c r="JAL1165" s="144"/>
      <c r="JAM1165" s="93"/>
      <c r="JAN1165" s="145"/>
      <c r="JAO1165" s="145"/>
      <c r="JAP1165" s="145"/>
      <c r="JAQ1165" s="145"/>
      <c r="JAR1165" s="145"/>
      <c r="JAS1165" s="37"/>
      <c r="JAT1165" s="5"/>
      <c r="JAU1165" s="144"/>
      <c r="JAV1165" s="93"/>
      <c r="JAW1165" s="145"/>
      <c r="JAX1165" s="145"/>
      <c r="JAY1165" s="145"/>
      <c r="JAZ1165" s="145"/>
      <c r="JBA1165" s="145"/>
      <c r="JBB1165" s="37"/>
      <c r="JBC1165" s="5"/>
      <c r="JBD1165" s="144"/>
      <c r="JBE1165" s="93"/>
      <c r="JBF1165" s="145"/>
      <c r="JBG1165" s="145"/>
      <c r="JBH1165" s="145"/>
      <c r="JBI1165" s="145"/>
      <c r="JBJ1165" s="145"/>
      <c r="JBK1165" s="37"/>
      <c r="JBL1165" s="5"/>
      <c r="JBM1165" s="144"/>
      <c r="JBN1165" s="93"/>
      <c r="JBO1165" s="145"/>
      <c r="JBP1165" s="145"/>
      <c r="JBQ1165" s="145"/>
      <c r="JBR1165" s="145"/>
      <c r="JBS1165" s="145"/>
      <c r="JBT1165" s="37"/>
      <c r="JBU1165" s="5"/>
      <c r="JBV1165" s="144"/>
      <c r="JBW1165" s="93"/>
      <c r="JBX1165" s="145"/>
      <c r="JBY1165" s="145"/>
      <c r="JBZ1165" s="145"/>
      <c r="JCA1165" s="145"/>
      <c r="JCB1165" s="145"/>
      <c r="JCC1165" s="37"/>
      <c r="JCD1165" s="5"/>
      <c r="JCE1165" s="144"/>
      <c r="JCF1165" s="93"/>
      <c r="JCG1165" s="145"/>
      <c r="JCH1165" s="145"/>
      <c r="JCI1165" s="145"/>
      <c r="JCJ1165" s="145"/>
      <c r="JCK1165" s="145"/>
      <c r="JCL1165" s="37"/>
      <c r="JCM1165" s="5"/>
      <c r="JCN1165" s="144"/>
      <c r="JCO1165" s="93"/>
      <c r="JCP1165" s="145"/>
      <c r="JCQ1165" s="145"/>
      <c r="JCR1165" s="145"/>
      <c r="JCS1165" s="145"/>
      <c r="JCT1165" s="145"/>
      <c r="JCU1165" s="37"/>
      <c r="JCV1165" s="5"/>
      <c r="JCW1165" s="144"/>
      <c r="JCX1165" s="93"/>
      <c r="JCY1165" s="145"/>
      <c r="JCZ1165" s="145"/>
      <c r="JDA1165" s="145"/>
      <c r="JDB1165" s="145"/>
      <c r="JDC1165" s="145"/>
      <c r="JDD1165" s="37"/>
      <c r="JDE1165" s="5"/>
      <c r="JDF1165" s="144"/>
      <c r="JDG1165" s="93"/>
      <c r="JDH1165" s="145"/>
      <c r="JDI1165" s="145"/>
      <c r="JDJ1165" s="145"/>
      <c r="JDK1165" s="145"/>
      <c r="JDL1165" s="145"/>
      <c r="JDM1165" s="37"/>
      <c r="JDN1165" s="5"/>
      <c r="JDO1165" s="144"/>
      <c r="JDP1165" s="93"/>
      <c r="JDQ1165" s="145"/>
      <c r="JDR1165" s="145"/>
      <c r="JDS1165" s="145"/>
      <c r="JDT1165" s="145"/>
      <c r="JDU1165" s="145"/>
      <c r="JDV1165" s="37"/>
      <c r="JDW1165" s="5"/>
      <c r="JDX1165" s="144"/>
      <c r="JDY1165" s="93"/>
      <c r="JDZ1165" s="145"/>
      <c r="JEA1165" s="145"/>
      <c r="JEB1165" s="145"/>
      <c r="JEC1165" s="145"/>
      <c r="JED1165" s="145"/>
      <c r="JEE1165" s="37"/>
      <c r="JEF1165" s="5"/>
      <c r="JEG1165" s="144"/>
      <c r="JEH1165" s="93"/>
      <c r="JEI1165" s="145"/>
      <c r="JEJ1165" s="145"/>
      <c r="JEK1165" s="145"/>
      <c r="JEL1165" s="145"/>
      <c r="JEM1165" s="145"/>
      <c r="JEN1165" s="37"/>
      <c r="JEO1165" s="5"/>
      <c r="JEP1165" s="144"/>
      <c r="JEQ1165" s="93"/>
      <c r="JER1165" s="145"/>
      <c r="JES1165" s="145"/>
      <c r="JET1165" s="145"/>
      <c r="JEU1165" s="145"/>
      <c r="JEV1165" s="145"/>
      <c r="JEW1165" s="37"/>
      <c r="JEX1165" s="5"/>
      <c r="JEY1165" s="144"/>
      <c r="JEZ1165" s="93"/>
      <c r="JFA1165" s="145"/>
      <c r="JFB1165" s="145"/>
      <c r="JFC1165" s="145"/>
      <c r="JFD1165" s="145"/>
      <c r="JFE1165" s="145"/>
      <c r="JFF1165" s="37"/>
      <c r="JFG1165" s="5"/>
      <c r="JFH1165" s="144"/>
      <c r="JFI1165" s="93"/>
      <c r="JFJ1165" s="145"/>
      <c r="JFK1165" s="145"/>
      <c r="JFL1165" s="145"/>
      <c r="JFM1165" s="145"/>
      <c r="JFN1165" s="145"/>
      <c r="JFO1165" s="37"/>
      <c r="JFP1165" s="5"/>
      <c r="JFQ1165" s="144"/>
      <c r="JFR1165" s="93"/>
      <c r="JFS1165" s="145"/>
      <c r="JFT1165" s="145"/>
      <c r="JFU1165" s="145"/>
      <c r="JFV1165" s="145"/>
      <c r="JFW1165" s="145"/>
      <c r="JFX1165" s="37"/>
      <c r="JFY1165" s="5"/>
      <c r="JFZ1165" s="144"/>
      <c r="JGA1165" s="93"/>
      <c r="JGB1165" s="145"/>
      <c r="JGC1165" s="145"/>
      <c r="JGD1165" s="145"/>
      <c r="JGE1165" s="145"/>
      <c r="JGF1165" s="145"/>
      <c r="JGG1165" s="37"/>
      <c r="JGH1165" s="5"/>
      <c r="JGI1165" s="144"/>
      <c r="JGJ1165" s="93"/>
      <c r="JGK1165" s="145"/>
      <c r="JGL1165" s="145"/>
      <c r="JGM1165" s="145"/>
      <c r="JGN1165" s="145"/>
      <c r="JGO1165" s="145"/>
      <c r="JGP1165" s="37"/>
      <c r="JGQ1165" s="5"/>
      <c r="JGR1165" s="144"/>
      <c r="JGS1165" s="93"/>
      <c r="JGT1165" s="145"/>
      <c r="JGU1165" s="145"/>
      <c r="JGV1165" s="145"/>
      <c r="JGW1165" s="145"/>
      <c r="JGX1165" s="145"/>
      <c r="JGY1165" s="37"/>
      <c r="JGZ1165" s="5"/>
      <c r="JHA1165" s="144"/>
      <c r="JHB1165" s="93"/>
      <c r="JHC1165" s="145"/>
      <c r="JHD1165" s="145"/>
      <c r="JHE1165" s="145"/>
      <c r="JHF1165" s="145"/>
      <c r="JHG1165" s="145"/>
      <c r="JHH1165" s="37"/>
      <c r="JHI1165" s="5"/>
      <c r="JHJ1165" s="144"/>
      <c r="JHK1165" s="93"/>
      <c r="JHL1165" s="145"/>
      <c r="JHM1165" s="145"/>
      <c r="JHN1165" s="145"/>
      <c r="JHO1165" s="145"/>
      <c r="JHP1165" s="145"/>
      <c r="JHQ1165" s="37"/>
      <c r="JHR1165" s="5"/>
      <c r="JHS1165" s="144"/>
      <c r="JHT1165" s="93"/>
      <c r="JHU1165" s="145"/>
      <c r="JHV1165" s="145"/>
      <c r="JHW1165" s="145"/>
      <c r="JHX1165" s="145"/>
      <c r="JHY1165" s="145"/>
      <c r="JHZ1165" s="37"/>
      <c r="JIA1165" s="5"/>
      <c r="JIB1165" s="144"/>
      <c r="JIC1165" s="93"/>
      <c r="JID1165" s="145"/>
      <c r="JIE1165" s="145"/>
      <c r="JIF1165" s="145"/>
      <c r="JIG1165" s="145"/>
      <c r="JIH1165" s="145"/>
      <c r="JII1165" s="37"/>
      <c r="JIJ1165" s="5"/>
      <c r="JIK1165" s="144"/>
      <c r="JIL1165" s="93"/>
      <c r="JIM1165" s="145"/>
      <c r="JIN1165" s="145"/>
      <c r="JIO1165" s="145"/>
      <c r="JIP1165" s="145"/>
      <c r="JIQ1165" s="145"/>
      <c r="JIR1165" s="37"/>
      <c r="JIS1165" s="5"/>
      <c r="JIT1165" s="144"/>
      <c r="JIU1165" s="93"/>
      <c r="JIV1165" s="145"/>
      <c r="JIW1165" s="145"/>
      <c r="JIX1165" s="145"/>
      <c r="JIY1165" s="145"/>
      <c r="JIZ1165" s="145"/>
      <c r="JJA1165" s="37"/>
      <c r="JJB1165" s="5"/>
      <c r="JJC1165" s="144"/>
      <c r="JJD1165" s="93"/>
      <c r="JJE1165" s="145"/>
      <c r="JJF1165" s="145"/>
      <c r="JJG1165" s="145"/>
      <c r="JJH1165" s="145"/>
      <c r="JJI1165" s="145"/>
      <c r="JJJ1165" s="37"/>
      <c r="JJK1165" s="5"/>
      <c r="JJL1165" s="144"/>
      <c r="JJM1165" s="93"/>
      <c r="JJN1165" s="145"/>
      <c r="JJO1165" s="145"/>
      <c r="JJP1165" s="145"/>
      <c r="JJQ1165" s="145"/>
      <c r="JJR1165" s="145"/>
      <c r="JJS1165" s="37"/>
      <c r="JJT1165" s="5"/>
      <c r="JJU1165" s="144"/>
      <c r="JJV1165" s="93"/>
      <c r="JJW1165" s="145"/>
      <c r="JJX1165" s="145"/>
      <c r="JJY1165" s="145"/>
      <c r="JJZ1165" s="145"/>
      <c r="JKA1165" s="145"/>
      <c r="JKB1165" s="37"/>
      <c r="JKC1165" s="5"/>
      <c r="JKD1165" s="144"/>
      <c r="JKE1165" s="93"/>
      <c r="JKF1165" s="145"/>
      <c r="JKG1165" s="145"/>
      <c r="JKH1165" s="145"/>
      <c r="JKI1165" s="145"/>
      <c r="JKJ1165" s="145"/>
      <c r="JKK1165" s="37"/>
      <c r="JKL1165" s="5"/>
      <c r="JKM1165" s="144"/>
      <c r="JKN1165" s="93"/>
      <c r="JKO1165" s="145"/>
      <c r="JKP1165" s="145"/>
      <c r="JKQ1165" s="145"/>
      <c r="JKR1165" s="145"/>
      <c r="JKS1165" s="145"/>
      <c r="JKT1165" s="37"/>
      <c r="JKU1165" s="5"/>
      <c r="JKV1165" s="144"/>
      <c r="JKW1165" s="93"/>
      <c r="JKX1165" s="145"/>
      <c r="JKY1165" s="145"/>
      <c r="JKZ1165" s="145"/>
      <c r="JLA1165" s="145"/>
      <c r="JLB1165" s="145"/>
      <c r="JLC1165" s="37"/>
      <c r="JLD1165" s="5"/>
      <c r="JLE1165" s="144"/>
      <c r="JLF1165" s="93"/>
      <c r="JLG1165" s="145"/>
      <c r="JLH1165" s="145"/>
      <c r="JLI1165" s="145"/>
      <c r="JLJ1165" s="145"/>
      <c r="JLK1165" s="145"/>
      <c r="JLL1165" s="37"/>
      <c r="JLM1165" s="5"/>
      <c r="JLN1165" s="144"/>
      <c r="JLO1165" s="93"/>
      <c r="JLP1165" s="145"/>
      <c r="JLQ1165" s="145"/>
      <c r="JLR1165" s="145"/>
      <c r="JLS1165" s="145"/>
      <c r="JLT1165" s="145"/>
      <c r="JLU1165" s="37"/>
      <c r="JLV1165" s="5"/>
      <c r="JLW1165" s="144"/>
      <c r="JLX1165" s="93"/>
      <c r="JLY1165" s="145"/>
      <c r="JLZ1165" s="145"/>
      <c r="JMA1165" s="145"/>
      <c r="JMB1165" s="145"/>
      <c r="JMC1165" s="145"/>
      <c r="JMD1165" s="37"/>
      <c r="JME1165" s="5"/>
      <c r="JMF1165" s="144"/>
      <c r="JMG1165" s="93"/>
      <c r="JMH1165" s="145"/>
      <c r="JMI1165" s="145"/>
      <c r="JMJ1165" s="145"/>
      <c r="JMK1165" s="145"/>
      <c r="JML1165" s="145"/>
      <c r="JMM1165" s="37"/>
      <c r="JMN1165" s="5"/>
      <c r="JMO1165" s="144"/>
      <c r="JMP1165" s="93"/>
      <c r="JMQ1165" s="145"/>
      <c r="JMR1165" s="145"/>
      <c r="JMS1165" s="145"/>
      <c r="JMT1165" s="145"/>
      <c r="JMU1165" s="145"/>
      <c r="JMV1165" s="37"/>
      <c r="JMW1165" s="5"/>
      <c r="JMX1165" s="144"/>
      <c r="JMY1165" s="93"/>
      <c r="JMZ1165" s="145"/>
      <c r="JNA1165" s="145"/>
      <c r="JNB1165" s="145"/>
      <c r="JNC1165" s="145"/>
      <c r="JND1165" s="145"/>
      <c r="JNE1165" s="37"/>
      <c r="JNF1165" s="5"/>
      <c r="JNG1165" s="144"/>
      <c r="JNH1165" s="93"/>
      <c r="JNI1165" s="145"/>
      <c r="JNJ1165" s="145"/>
      <c r="JNK1165" s="145"/>
      <c r="JNL1165" s="145"/>
      <c r="JNM1165" s="145"/>
      <c r="JNN1165" s="37"/>
      <c r="JNO1165" s="5"/>
      <c r="JNP1165" s="144"/>
      <c r="JNQ1165" s="93"/>
      <c r="JNR1165" s="145"/>
      <c r="JNS1165" s="145"/>
      <c r="JNT1165" s="145"/>
      <c r="JNU1165" s="145"/>
      <c r="JNV1165" s="145"/>
      <c r="JNW1165" s="37"/>
      <c r="JNX1165" s="5"/>
      <c r="JNY1165" s="144"/>
      <c r="JNZ1165" s="93"/>
      <c r="JOA1165" s="145"/>
      <c r="JOB1165" s="145"/>
      <c r="JOC1165" s="145"/>
      <c r="JOD1165" s="145"/>
      <c r="JOE1165" s="145"/>
      <c r="JOF1165" s="37"/>
      <c r="JOG1165" s="5"/>
      <c r="JOH1165" s="144"/>
      <c r="JOI1165" s="93"/>
      <c r="JOJ1165" s="145"/>
      <c r="JOK1165" s="145"/>
      <c r="JOL1165" s="145"/>
      <c r="JOM1165" s="145"/>
      <c r="JON1165" s="145"/>
      <c r="JOO1165" s="37"/>
      <c r="JOP1165" s="5"/>
      <c r="JOQ1165" s="144"/>
      <c r="JOR1165" s="93"/>
      <c r="JOS1165" s="145"/>
      <c r="JOT1165" s="145"/>
      <c r="JOU1165" s="145"/>
      <c r="JOV1165" s="145"/>
      <c r="JOW1165" s="145"/>
      <c r="JOX1165" s="37"/>
      <c r="JOY1165" s="5"/>
      <c r="JOZ1165" s="144"/>
      <c r="JPA1165" s="93"/>
      <c r="JPB1165" s="145"/>
      <c r="JPC1165" s="145"/>
      <c r="JPD1165" s="145"/>
      <c r="JPE1165" s="145"/>
      <c r="JPF1165" s="145"/>
      <c r="JPG1165" s="37"/>
      <c r="JPH1165" s="5"/>
      <c r="JPI1165" s="144"/>
      <c r="JPJ1165" s="93"/>
      <c r="JPK1165" s="145"/>
      <c r="JPL1165" s="145"/>
      <c r="JPM1165" s="145"/>
      <c r="JPN1165" s="145"/>
      <c r="JPO1165" s="145"/>
      <c r="JPP1165" s="37"/>
      <c r="JPQ1165" s="5"/>
      <c r="JPR1165" s="144"/>
      <c r="JPS1165" s="93"/>
      <c r="JPT1165" s="145"/>
      <c r="JPU1165" s="145"/>
      <c r="JPV1165" s="145"/>
      <c r="JPW1165" s="145"/>
      <c r="JPX1165" s="145"/>
      <c r="JPY1165" s="37"/>
      <c r="JPZ1165" s="5"/>
      <c r="JQA1165" s="144"/>
      <c r="JQB1165" s="93"/>
      <c r="JQC1165" s="145"/>
      <c r="JQD1165" s="145"/>
      <c r="JQE1165" s="145"/>
      <c r="JQF1165" s="145"/>
      <c r="JQG1165" s="145"/>
      <c r="JQH1165" s="37"/>
      <c r="JQI1165" s="5"/>
      <c r="JQJ1165" s="144"/>
      <c r="JQK1165" s="93"/>
      <c r="JQL1165" s="145"/>
      <c r="JQM1165" s="145"/>
      <c r="JQN1165" s="145"/>
      <c r="JQO1165" s="145"/>
      <c r="JQP1165" s="145"/>
      <c r="JQQ1165" s="37"/>
      <c r="JQR1165" s="5"/>
      <c r="JQS1165" s="144"/>
      <c r="JQT1165" s="93"/>
      <c r="JQU1165" s="145"/>
      <c r="JQV1165" s="145"/>
      <c r="JQW1165" s="145"/>
      <c r="JQX1165" s="145"/>
      <c r="JQY1165" s="145"/>
      <c r="JQZ1165" s="37"/>
      <c r="JRA1165" s="5"/>
      <c r="JRB1165" s="144"/>
      <c r="JRC1165" s="93"/>
      <c r="JRD1165" s="145"/>
      <c r="JRE1165" s="145"/>
      <c r="JRF1165" s="145"/>
      <c r="JRG1165" s="145"/>
      <c r="JRH1165" s="145"/>
      <c r="JRI1165" s="37"/>
      <c r="JRJ1165" s="5"/>
      <c r="JRK1165" s="144"/>
      <c r="JRL1165" s="93"/>
      <c r="JRM1165" s="145"/>
      <c r="JRN1165" s="145"/>
      <c r="JRO1165" s="145"/>
      <c r="JRP1165" s="145"/>
      <c r="JRQ1165" s="145"/>
      <c r="JRR1165" s="37"/>
      <c r="JRS1165" s="5"/>
      <c r="JRT1165" s="144"/>
      <c r="JRU1165" s="93"/>
      <c r="JRV1165" s="145"/>
      <c r="JRW1165" s="145"/>
      <c r="JRX1165" s="145"/>
      <c r="JRY1165" s="145"/>
      <c r="JRZ1165" s="145"/>
      <c r="JSA1165" s="37"/>
      <c r="JSB1165" s="5"/>
      <c r="JSC1165" s="144"/>
      <c r="JSD1165" s="93"/>
      <c r="JSE1165" s="145"/>
      <c r="JSF1165" s="145"/>
      <c r="JSG1165" s="145"/>
      <c r="JSH1165" s="145"/>
      <c r="JSI1165" s="145"/>
      <c r="JSJ1165" s="37"/>
      <c r="JSK1165" s="5"/>
      <c r="JSL1165" s="144"/>
      <c r="JSM1165" s="93"/>
      <c r="JSN1165" s="145"/>
      <c r="JSO1165" s="145"/>
      <c r="JSP1165" s="145"/>
      <c r="JSQ1165" s="145"/>
      <c r="JSR1165" s="145"/>
      <c r="JSS1165" s="37"/>
      <c r="JST1165" s="5"/>
      <c r="JSU1165" s="144"/>
      <c r="JSV1165" s="93"/>
      <c r="JSW1165" s="145"/>
      <c r="JSX1165" s="145"/>
      <c r="JSY1165" s="145"/>
      <c r="JSZ1165" s="145"/>
      <c r="JTA1165" s="145"/>
      <c r="JTB1165" s="37"/>
      <c r="JTC1165" s="5"/>
      <c r="JTD1165" s="144"/>
      <c r="JTE1165" s="93"/>
      <c r="JTF1165" s="145"/>
      <c r="JTG1165" s="145"/>
      <c r="JTH1165" s="145"/>
      <c r="JTI1165" s="145"/>
      <c r="JTJ1165" s="145"/>
      <c r="JTK1165" s="37"/>
      <c r="JTL1165" s="5"/>
      <c r="JTM1165" s="144"/>
      <c r="JTN1165" s="93"/>
      <c r="JTO1165" s="145"/>
      <c r="JTP1165" s="145"/>
      <c r="JTQ1165" s="145"/>
      <c r="JTR1165" s="145"/>
      <c r="JTS1165" s="145"/>
      <c r="JTT1165" s="37"/>
      <c r="JTU1165" s="5"/>
      <c r="JTV1165" s="144"/>
      <c r="JTW1165" s="93"/>
      <c r="JTX1165" s="145"/>
      <c r="JTY1165" s="145"/>
      <c r="JTZ1165" s="145"/>
      <c r="JUA1165" s="145"/>
      <c r="JUB1165" s="145"/>
      <c r="JUC1165" s="37"/>
      <c r="JUD1165" s="5"/>
      <c r="JUE1165" s="144"/>
      <c r="JUF1165" s="93"/>
      <c r="JUG1165" s="145"/>
      <c r="JUH1165" s="145"/>
      <c r="JUI1165" s="145"/>
      <c r="JUJ1165" s="145"/>
      <c r="JUK1165" s="145"/>
      <c r="JUL1165" s="37"/>
      <c r="JUM1165" s="5"/>
      <c r="JUN1165" s="144"/>
      <c r="JUO1165" s="93"/>
      <c r="JUP1165" s="145"/>
      <c r="JUQ1165" s="145"/>
      <c r="JUR1165" s="145"/>
      <c r="JUS1165" s="145"/>
      <c r="JUT1165" s="145"/>
      <c r="JUU1165" s="37"/>
      <c r="JUV1165" s="5"/>
      <c r="JUW1165" s="144"/>
      <c r="JUX1165" s="93"/>
      <c r="JUY1165" s="145"/>
      <c r="JUZ1165" s="145"/>
      <c r="JVA1165" s="145"/>
      <c r="JVB1165" s="145"/>
      <c r="JVC1165" s="145"/>
      <c r="JVD1165" s="37"/>
      <c r="JVE1165" s="5"/>
      <c r="JVF1165" s="144"/>
      <c r="JVG1165" s="93"/>
      <c r="JVH1165" s="145"/>
      <c r="JVI1165" s="145"/>
      <c r="JVJ1165" s="145"/>
      <c r="JVK1165" s="145"/>
      <c r="JVL1165" s="145"/>
      <c r="JVM1165" s="37"/>
      <c r="JVN1165" s="5"/>
      <c r="JVO1165" s="144"/>
      <c r="JVP1165" s="93"/>
      <c r="JVQ1165" s="145"/>
      <c r="JVR1165" s="145"/>
      <c r="JVS1165" s="145"/>
      <c r="JVT1165" s="145"/>
      <c r="JVU1165" s="145"/>
      <c r="JVV1165" s="37"/>
      <c r="JVW1165" s="5"/>
      <c r="JVX1165" s="144"/>
      <c r="JVY1165" s="93"/>
      <c r="JVZ1165" s="145"/>
      <c r="JWA1165" s="145"/>
      <c r="JWB1165" s="145"/>
      <c r="JWC1165" s="145"/>
      <c r="JWD1165" s="145"/>
      <c r="JWE1165" s="37"/>
      <c r="JWF1165" s="5"/>
      <c r="JWG1165" s="144"/>
      <c r="JWH1165" s="93"/>
      <c r="JWI1165" s="145"/>
      <c r="JWJ1165" s="145"/>
      <c r="JWK1165" s="145"/>
      <c r="JWL1165" s="145"/>
      <c r="JWM1165" s="145"/>
      <c r="JWN1165" s="37"/>
      <c r="JWO1165" s="5"/>
      <c r="JWP1165" s="144"/>
      <c r="JWQ1165" s="93"/>
      <c r="JWR1165" s="145"/>
      <c r="JWS1165" s="145"/>
      <c r="JWT1165" s="145"/>
      <c r="JWU1165" s="145"/>
      <c r="JWV1165" s="145"/>
      <c r="JWW1165" s="37"/>
      <c r="JWX1165" s="5"/>
      <c r="JWY1165" s="144"/>
      <c r="JWZ1165" s="93"/>
      <c r="JXA1165" s="145"/>
      <c r="JXB1165" s="145"/>
      <c r="JXC1165" s="145"/>
      <c r="JXD1165" s="145"/>
      <c r="JXE1165" s="145"/>
      <c r="JXF1165" s="37"/>
      <c r="JXG1165" s="5"/>
      <c r="JXH1165" s="144"/>
      <c r="JXI1165" s="93"/>
      <c r="JXJ1165" s="145"/>
      <c r="JXK1165" s="145"/>
      <c r="JXL1165" s="145"/>
      <c r="JXM1165" s="145"/>
      <c r="JXN1165" s="145"/>
      <c r="JXO1165" s="37"/>
      <c r="JXP1165" s="5"/>
      <c r="JXQ1165" s="144"/>
      <c r="JXR1165" s="93"/>
      <c r="JXS1165" s="145"/>
      <c r="JXT1165" s="145"/>
      <c r="JXU1165" s="145"/>
      <c r="JXV1165" s="145"/>
      <c r="JXW1165" s="145"/>
      <c r="JXX1165" s="37"/>
      <c r="JXY1165" s="5"/>
      <c r="JXZ1165" s="144"/>
      <c r="JYA1165" s="93"/>
      <c r="JYB1165" s="145"/>
      <c r="JYC1165" s="145"/>
      <c r="JYD1165" s="145"/>
      <c r="JYE1165" s="145"/>
      <c r="JYF1165" s="145"/>
      <c r="JYG1165" s="37"/>
      <c r="JYH1165" s="5"/>
      <c r="JYI1165" s="144"/>
      <c r="JYJ1165" s="93"/>
      <c r="JYK1165" s="145"/>
      <c r="JYL1165" s="145"/>
      <c r="JYM1165" s="145"/>
      <c r="JYN1165" s="145"/>
      <c r="JYO1165" s="145"/>
      <c r="JYP1165" s="37"/>
      <c r="JYQ1165" s="5"/>
      <c r="JYR1165" s="144"/>
      <c r="JYS1165" s="93"/>
      <c r="JYT1165" s="145"/>
      <c r="JYU1165" s="145"/>
      <c r="JYV1165" s="145"/>
      <c r="JYW1165" s="145"/>
      <c r="JYX1165" s="145"/>
      <c r="JYY1165" s="37"/>
      <c r="JYZ1165" s="5"/>
      <c r="JZA1165" s="144"/>
      <c r="JZB1165" s="93"/>
      <c r="JZC1165" s="145"/>
      <c r="JZD1165" s="145"/>
      <c r="JZE1165" s="145"/>
      <c r="JZF1165" s="145"/>
      <c r="JZG1165" s="145"/>
      <c r="JZH1165" s="37"/>
      <c r="JZI1165" s="5"/>
      <c r="JZJ1165" s="144"/>
      <c r="JZK1165" s="93"/>
      <c r="JZL1165" s="145"/>
      <c r="JZM1165" s="145"/>
      <c r="JZN1165" s="145"/>
      <c r="JZO1165" s="145"/>
      <c r="JZP1165" s="145"/>
      <c r="JZQ1165" s="37"/>
      <c r="JZR1165" s="5"/>
      <c r="JZS1165" s="144"/>
      <c r="JZT1165" s="93"/>
      <c r="JZU1165" s="145"/>
      <c r="JZV1165" s="145"/>
      <c r="JZW1165" s="145"/>
      <c r="JZX1165" s="145"/>
      <c r="JZY1165" s="145"/>
      <c r="JZZ1165" s="37"/>
      <c r="KAA1165" s="5"/>
      <c r="KAB1165" s="144"/>
      <c r="KAC1165" s="93"/>
      <c r="KAD1165" s="145"/>
      <c r="KAE1165" s="145"/>
      <c r="KAF1165" s="145"/>
      <c r="KAG1165" s="145"/>
      <c r="KAH1165" s="145"/>
      <c r="KAI1165" s="37"/>
      <c r="KAJ1165" s="5"/>
      <c r="KAK1165" s="144"/>
      <c r="KAL1165" s="93"/>
      <c r="KAM1165" s="145"/>
      <c r="KAN1165" s="145"/>
      <c r="KAO1165" s="145"/>
      <c r="KAP1165" s="145"/>
      <c r="KAQ1165" s="145"/>
      <c r="KAR1165" s="37"/>
      <c r="KAS1165" s="5"/>
      <c r="KAT1165" s="144"/>
      <c r="KAU1165" s="93"/>
      <c r="KAV1165" s="145"/>
      <c r="KAW1165" s="145"/>
      <c r="KAX1165" s="145"/>
      <c r="KAY1165" s="145"/>
      <c r="KAZ1165" s="145"/>
      <c r="KBA1165" s="37"/>
      <c r="KBB1165" s="5"/>
      <c r="KBC1165" s="144"/>
      <c r="KBD1165" s="93"/>
      <c r="KBE1165" s="145"/>
      <c r="KBF1165" s="145"/>
      <c r="KBG1165" s="145"/>
      <c r="KBH1165" s="145"/>
      <c r="KBI1165" s="145"/>
      <c r="KBJ1165" s="37"/>
      <c r="KBK1165" s="5"/>
      <c r="KBL1165" s="144"/>
      <c r="KBM1165" s="93"/>
      <c r="KBN1165" s="145"/>
      <c r="KBO1165" s="145"/>
      <c r="KBP1165" s="145"/>
      <c r="KBQ1165" s="145"/>
      <c r="KBR1165" s="145"/>
      <c r="KBS1165" s="37"/>
      <c r="KBT1165" s="5"/>
      <c r="KBU1165" s="144"/>
      <c r="KBV1165" s="93"/>
      <c r="KBW1165" s="145"/>
      <c r="KBX1165" s="145"/>
      <c r="KBY1165" s="145"/>
      <c r="KBZ1165" s="145"/>
      <c r="KCA1165" s="145"/>
      <c r="KCB1165" s="37"/>
      <c r="KCC1165" s="5"/>
      <c r="KCD1165" s="144"/>
      <c r="KCE1165" s="93"/>
      <c r="KCF1165" s="145"/>
      <c r="KCG1165" s="145"/>
      <c r="KCH1165" s="145"/>
      <c r="KCI1165" s="145"/>
      <c r="KCJ1165" s="145"/>
      <c r="KCK1165" s="37"/>
      <c r="KCL1165" s="5"/>
      <c r="KCM1165" s="144"/>
      <c r="KCN1165" s="93"/>
      <c r="KCO1165" s="145"/>
      <c r="KCP1165" s="145"/>
      <c r="KCQ1165" s="145"/>
      <c r="KCR1165" s="145"/>
      <c r="KCS1165" s="145"/>
      <c r="KCT1165" s="37"/>
      <c r="KCU1165" s="5"/>
      <c r="KCV1165" s="144"/>
      <c r="KCW1165" s="93"/>
      <c r="KCX1165" s="145"/>
      <c r="KCY1165" s="145"/>
      <c r="KCZ1165" s="145"/>
      <c r="KDA1165" s="145"/>
      <c r="KDB1165" s="145"/>
      <c r="KDC1165" s="37"/>
      <c r="KDD1165" s="5"/>
      <c r="KDE1165" s="144"/>
      <c r="KDF1165" s="93"/>
      <c r="KDG1165" s="145"/>
      <c r="KDH1165" s="145"/>
      <c r="KDI1165" s="145"/>
      <c r="KDJ1165" s="145"/>
      <c r="KDK1165" s="145"/>
      <c r="KDL1165" s="37"/>
      <c r="KDM1165" s="5"/>
      <c r="KDN1165" s="144"/>
      <c r="KDO1165" s="93"/>
      <c r="KDP1165" s="145"/>
      <c r="KDQ1165" s="145"/>
      <c r="KDR1165" s="145"/>
      <c r="KDS1165" s="145"/>
      <c r="KDT1165" s="145"/>
      <c r="KDU1165" s="37"/>
      <c r="KDV1165" s="5"/>
      <c r="KDW1165" s="144"/>
      <c r="KDX1165" s="93"/>
      <c r="KDY1165" s="145"/>
      <c r="KDZ1165" s="145"/>
      <c r="KEA1165" s="145"/>
      <c r="KEB1165" s="145"/>
      <c r="KEC1165" s="145"/>
      <c r="KED1165" s="37"/>
      <c r="KEE1165" s="5"/>
      <c r="KEF1165" s="144"/>
      <c r="KEG1165" s="93"/>
      <c r="KEH1165" s="145"/>
      <c r="KEI1165" s="145"/>
      <c r="KEJ1165" s="145"/>
      <c r="KEK1165" s="145"/>
      <c r="KEL1165" s="145"/>
      <c r="KEM1165" s="37"/>
      <c r="KEN1165" s="5"/>
      <c r="KEO1165" s="144"/>
      <c r="KEP1165" s="93"/>
      <c r="KEQ1165" s="145"/>
      <c r="KER1165" s="145"/>
      <c r="KES1165" s="145"/>
      <c r="KET1165" s="145"/>
      <c r="KEU1165" s="145"/>
      <c r="KEV1165" s="37"/>
      <c r="KEW1165" s="5"/>
      <c r="KEX1165" s="144"/>
      <c r="KEY1165" s="93"/>
      <c r="KEZ1165" s="145"/>
      <c r="KFA1165" s="145"/>
      <c r="KFB1165" s="145"/>
      <c r="KFC1165" s="145"/>
      <c r="KFD1165" s="145"/>
      <c r="KFE1165" s="37"/>
      <c r="KFF1165" s="5"/>
      <c r="KFG1165" s="144"/>
      <c r="KFH1165" s="93"/>
      <c r="KFI1165" s="145"/>
      <c r="KFJ1165" s="145"/>
      <c r="KFK1165" s="145"/>
      <c r="KFL1165" s="145"/>
      <c r="KFM1165" s="145"/>
      <c r="KFN1165" s="37"/>
      <c r="KFO1165" s="5"/>
      <c r="KFP1165" s="144"/>
      <c r="KFQ1165" s="93"/>
      <c r="KFR1165" s="145"/>
      <c r="KFS1165" s="145"/>
      <c r="KFT1165" s="145"/>
      <c r="KFU1165" s="145"/>
      <c r="KFV1165" s="145"/>
      <c r="KFW1165" s="37"/>
      <c r="KFX1165" s="5"/>
      <c r="KFY1165" s="144"/>
      <c r="KFZ1165" s="93"/>
      <c r="KGA1165" s="145"/>
      <c r="KGB1165" s="145"/>
      <c r="KGC1165" s="145"/>
      <c r="KGD1165" s="145"/>
      <c r="KGE1165" s="145"/>
      <c r="KGF1165" s="37"/>
      <c r="KGG1165" s="5"/>
      <c r="KGH1165" s="144"/>
      <c r="KGI1165" s="93"/>
      <c r="KGJ1165" s="145"/>
      <c r="KGK1165" s="145"/>
      <c r="KGL1165" s="145"/>
      <c r="KGM1165" s="145"/>
      <c r="KGN1165" s="145"/>
      <c r="KGO1165" s="37"/>
      <c r="KGP1165" s="5"/>
      <c r="KGQ1165" s="144"/>
      <c r="KGR1165" s="93"/>
      <c r="KGS1165" s="145"/>
      <c r="KGT1165" s="145"/>
      <c r="KGU1165" s="145"/>
      <c r="KGV1165" s="145"/>
      <c r="KGW1165" s="145"/>
      <c r="KGX1165" s="37"/>
      <c r="KGY1165" s="5"/>
      <c r="KGZ1165" s="144"/>
      <c r="KHA1165" s="93"/>
      <c r="KHB1165" s="145"/>
      <c r="KHC1165" s="145"/>
      <c r="KHD1165" s="145"/>
      <c r="KHE1165" s="145"/>
      <c r="KHF1165" s="145"/>
      <c r="KHG1165" s="37"/>
      <c r="KHH1165" s="5"/>
      <c r="KHI1165" s="144"/>
      <c r="KHJ1165" s="93"/>
      <c r="KHK1165" s="145"/>
      <c r="KHL1165" s="145"/>
      <c r="KHM1165" s="145"/>
      <c r="KHN1165" s="145"/>
      <c r="KHO1165" s="145"/>
      <c r="KHP1165" s="37"/>
      <c r="KHQ1165" s="5"/>
      <c r="KHR1165" s="144"/>
      <c r="KHS1165" s="93"/>
      <c r="KHT1165" s="145"/>
      <c r="KHU1165" s="145"/>
      <c r="KHV1165" s="145"/>
      <c r="KHW1165" s="145"/>
      <c r="KHX1165" s="145"/>
      <c r="KHY1165" s="37"/>
      <c r="KHZ1165" s="5"/>
      <c r="KIA1165" s="144"/>
      <c r="KIB1165" s="93"/>
      <c r="KIC1165" s="145"/>
      <c r="KID1165" s="145"/>
      <c r="KIE1165" s="145"/>
      <c r="KIF1165" s="145"/>
      <c r="KIG1165" s="145"/>
      <c r="KIH1165" s="37"/>
      <c r="KII1165" s="5"/>
      <c r="KIJ1165" s="144"/>
      <c r="KIK1165" s="93"/>
      <c r="KIL1165" s="145"/>
      <c r="KIM1165" s="145"/>
      <c r="KIN1165" s="145"/>
      <c r="KIO1165" s="145"/>
      <c r="KIP1165" s="145"/>
      <c r="KIQ1165" s="37"/>
      <c r="KIR1165" s="5"/>
      <c r="KIS1165" s="144"/>
      <c r="KIT1165" s="93"/>
      <c r="KIU1165" s="145"/>
      <c r="KIV1165" s="145"/>
      <c r="KIW1165" s="145"/>
      <c r="KIX1165" s="145"/>
      <c r="KIY1165" s="145"/>
      <c r="KIZ1165" s="37"/>
      <c r="KJA1165" s="5"/>
      <c r="KJB1165" s="144"/>
      <c r="KJC1165" s="93"/>
      <c r="KJD1165" s="145"/>
      <c r="KJE1165" s="145"/>
      <c r="KJF1165" s="145"/>
      <c r="KJG1165" s="145"/>
      <c r="KJH1165" s="145"/>
      <c r="KJI1165" s="37"/>
      <c r="KJJ1165" s="5"/>
      <c r="KJK1165" s="144"/>
      <c r="KJL1165" s="93"/>
      <c r="KJM1165" s="145"/>
      <c r="KJN1165" s="145"/>
      <c r="KJO1165" s="145"/>
      <c r="KJP1165" s="145"/>
      <c r="KJQ1165" s="145"/>
      <c r="KJR1165" s="37"/>
      <c r="KJS1165" s="5"/>
      <c r="KJT1165" s="144"/>
      <c r="KJU1165" s="93"/>
      <c r="KJV1165" s="145"/>
      <c r="KJW1165" s="145"/>
      <c r="KJX1165" s="145"/>
      <c r="KJY1165" s="145"/>
      <c r="KJZ1165" s="145"/>
      <c r="KKA1165" s="37"/>
      <c r="KKB1165" s="5"/>
      <c r="KKC1165" s="144"/>
      <c r="KKD1165" s="93"/>
      <c r="KKE1165" s="145"/>
      <c r="KKF1165" s="145"/>
      <c r="KKG1165" s="145"/>
      <c r="KKH1165" s="145"/>
      <c r="KKI1165" s="145"/>
      <c r="KKJ1165" s="37"/>
      <c r="KKK1165" s="5"/>
      <c r="KKL1165" s="144"/>
      <c r="KKM1165" s="93"/>
      <c r="KKN1165" s="145"/>
      <c r="KKO1165" s="145"/>
      <c r="KKP1165" s="145"/>
      <c r="KKQ1165" s="145"/>
      <c r="KKR1165" s="145"/>
      <c r="KKS1165" s="37"/>
      <c r="KKT1165" s="5"/>
      <c r="KKU1165" s="144"/>
      <c r="KKV1165" s="93"/>
      <c r="KKW1165" s="145"/>
      <c r="KKX1165" s="145"/>
      <c r="KKY1165" s="145"/>
      <c r="KKZ1165" s="145"/>
      <c r="KLA1165" s="145"/>
      <c r="KLB1165" s="37"/>
      <c r="KLC1165" s="5"/>
      <c r="KLD1165" s="144"/>
      <c r="KLE1165" s="93"/>
      <c r="KLF1165" s="145"/>
      <c r="KLG1165" s="145"/>
      <c r="KLH1165" s="145"/>
      <c r="KLI1165" s="145"/>
      <c r="KLJ1165" s="145"/>
      <c r="KLK1165" s="37"/>
      <c r="KLL1165" s="5"/>
      <c r="KLM1165" s="144"/>
      <c r="KLN1165" s="93"/>
      <c r="KLO1165" s="145"/>
      <c r="KLP1165" s="145"/>
      <c r="KLQ1165" s="145"/>
      <c r="KLR1165" s="145"/>
      <c r="KLS1165" s="145"/>
      <c r="KLT1165" s="37"/>
      <c r="KLU1165" s="5"/>
      <c r="KLV1165" s="144"/>
      <c r="KLW1165" s="93"/>
      <c r="KLX1165" s="145"/>
      <c r="KLY1165" s="145"/>
      <c r="KLZ1165" s="145"/>
      <c r="KMA1165" s="145"/>
      <c r="KMB1165" s="145"/>
      <c r="KMC1165" s="37"/>
      <c r="KMD1165" s="5"/>
      <c r="KME1165" s="144"/>
      <c r="KMF1165" s="93"/>
      <c r="KMG1165" s="145"/>
      <c r="KMH1165" s="145"/>
      <c r="KMI1165" s="145"/>
      <c r="KMJ1165" s="145"/>
      <c r="KMK1165" s="145"/>
      <c r="KML1165" s="37"/>
      <c r="KMM1165" s="5"/>
      <c r="KMN1165" s="144"/>
      <c r="KMO1165" s="93"/>
      <c r="KMP1165" s="145"/>
      <c r="KMQ1165" s="145"/>
      <c r="KMR1165" s="145"/>
      <c r="KMS1165" s="145"/>
      <c r="KMT1165" s="145"/>
      <c r="KMU1165" s="37"/>
      <c r="KMV1165" s="5"/>
      <c r="KMW1165" s="144"/>
      <c r="KMX1165" s="93"/>
      <c r="KMY1165" s="145"/>
      <c r="KMZ1165" s="145"/>
      <c r="KNA1165" s="145"/>
      <c r="KNB1165" s="145"/>
      <c r="KNC1165" s="145"/>
      <c r="KND1165" s="37"/>
      <c r="KNE1165" s="5"/>
      <c r="KNF1165" s="144"/>
      <c r="KNG1165" s="93"/>
      <c r="KNH1165" s="145"/>
      <c r="KNI1165" s="145"/>
      <c r="KNJ1165" s="145"/>
      <c r="KNK1165" s="145"/>
      <c r="KNL1165" s="145"/>
      <c r="KNM1165" s="37"/>
      <c r="KNN1165" s="5"/>
      <c r="KNO1165" s="144"/>
      <c r="KNP1165" s="93"/>
      <c r="KNQ1165" s="145"/>
      <c r="KNR1165" s="145"/>
      <c r="KNS1165" s="145"/>
      <c r="KNT1165" s="145"/>
      <c r="KNU1165" s="145"/>
      <c r="KNV1165" s="37"/>
      <c r="KNW1165" s="5"/>
      <c r="KNX1165" s="144"/>
      <c r="KNY1165" s="93"/>
      <c r="KNZ1165" s="145"/>
      <c r="KOA1165" s="145"/>
      <c r="KOB1165" s="145"/>
      <c r="KOC1165" s="145"/>
      <c r="KOD1165" s="145"/>
      <c r="KOE1165" s="37"/>
      <c r="KOF1165" s="5"/>
      <c r="KOG1165" s="144"/>
      <c r="KOH1165" s="93"/>
      <c r="KOI1165" s="145"/>
      <c r="KOJ1165" s="145"/>
      <c r="KOK1165" s="145"/>
      <c r="KOL1165" s="145"/>
      <c r="KOM1165" s="145"/>
      <c r="KON1165" s="37"/>
      <c r="KOO1165" s="5"/>
      <c r="KOP1165" s="144"/>
      <c r="KOQ1165" s="93"/>
      <c r="KOR1165" s="145"/>
      <c r="KOS1165" s="145"/>
      <c r="KOT1165" s="145"/>
      <c r="KOU1165" s="145"/>
      <c r="KOV1165" s="145"/>
      <c r="KOW1165" s="37"/>
      <c r="KOX1165" s="5"/>
      <c r="KOY1165" s="144"/>
      <c r="KOZ1165" s="93"/>
      <c r="KPA1165" s="145"/>
      <c r="KPB1165" s="145"/>
      <c r="KPC1165" s="145"/>
      <c r="KPD1165" s="145"/>
      <c r="KPE1165" s="145"/>
      <c r="KPF1165" s="37"/>
      <c r="KPG1165" s="5"/>
      <c r="KPH1165" s="144"/>
      <c r="KPI1165" s="93"/>
      <c r="KPJ1165" s="145"/>
      <c r="KPK1165" s="145"/>
      <c r="KPL1165" s="145"/>
      <c r="KPM1165" s="145"/>
      <c r="KPN1165" s="145"/>
      <c r="KPO1165" s="37"/>
      <c r="KPP1165" s="5"/>
      <c r="KPQ1165" s="144"/>
      <c r="KPR1165" s="93"/>
      <c r="KPS1165" s="145"/>
      <c r="KPT1165" s="145"/>
      <c r="KPU1165" s="145"/>
      <c r="KPV1165" s="145"/>
      <c r="KPW1165" s="145"/>
      <c r="KPX1165" s="37"/>
      <c r="KPY1165" s="5"/>
      <c r="KPZ1165" s="144"/>
      <c r="KQA1165" s="93"/>
      <c r="KQB1165" s="145"/>
      <c r="KQC1165" s="145"/>
      <c r="KQD1165" s="145"/>
      <c r="KQE1165" s="145"/>
      <c r="KQF1165" s="145"/>
      <c r="KQG1165" s="37"/>
      <c r="KQH1165" s="5"/>
      <c r="KQI1165" s="144"/>
      <c r="KQJ1165" s="93"/>
      <c r="KQK1165" s="145"/>
      <c r="KQL1165" s="145"/>
      <c r="KQM1165" s="145"/>
      <c r="KQN1165" s="145"/>
      <c r="KQO1165" s="145"/>
      <c r="KQP1165" s="37"/>
      <c r="KQQ1165" s="5"/>
      <c r="KQR1165" s="144"/>
      <c r="KQS1165" s="93"/>
      <c r="KQT1165" s="145"/>
      <c r="KQU1165" s="145"/>
      <c r="KQV1165" s="145"/>
      <c r="KQW1165" s="145"/>
      <c r="KQX1165" s="145"/>
      <c r="KQY1165" s="37"/>
      <c r="KQZ1165" s="5"/>
      <c r="KRA1165" s="144"/>
      <c r="KRB1165" s="93"/>
      <c r="KRC1165" s="145"/>
      <c r="KRD1165" s="145"/>
      <c r="KRE1165" s="145"/>
      <c r="KRF1165" s="145"/>
      <c r="KRG1165" s="145"/>
      <c r="KRH1165" s="37"/>
      <c r="KRI1165" s="5"/>
      <c r="KRJ1165" s="144"/>
      <c r="KRK1165" s="93"/>
      <c r="KRL1165" s="145"/>
      <c r="KRM1165" s="145"/>
      <c r="KRN1165" s="145"/>
      <c r="KRO1165" s="145"/>
      <c r="KRP1165" s="145"/>
      <c r="KRQ1165" s="37"/>
      <c r="KRR1165" s="5"/>
      <c r="KRS1165" s="144"/>
      <c r="KRT1165" s="93"/>
      <c r="KRU1165" s="145"/>
      <c r="KRV1165" s="145"/>
      <c r="KRW1165" s="145"/>
      <c r="KRX1165" s="145"/>
      <c r="KRY1165" s="145"/>
      <c r="KRZ1165" s="37"/>
      <c r="KSA1165" s="5"/>
      <c r="KSB1165" s="144"/>
      <c r="KSC1165" s="93"/>
      <c r="KSD1165" s="145"/>
      <c r="KSE1165" s="145"/>
      <c r="KSF1165" s="145"/>
      <c r="KSG1165" s="145"/>
      <c r="KSH1165" s="145"/>
      <c r="KSI1165" s="37"/>
      <c r="KSJ1165" s="5"/>
      <c r="KSK1165" s="144"/>
      <c r="KSL1165" s="93"/>
      <c r="KSM1165" s="145"/>
      <c r="KSN1165" s="145"/>
      <c r="KSO1165" s="145"/>
      <c r="KSP1165" s="145"/>
      <c r="KSQ1165" s="145"/>
      <c r="KSR1165" s="37"/>
      <c r="KSS1165" s="5"/>
      <c r="KST1165" s="144"/>
      <c r="KSU1165" s="93"/>
      <c r="KSV1165" s="145"/>
      <c r="KSW1165" s="145"/>
      <c r="KSX1165" s="145"/>
      <c r="KSY1165" s="145"/>
      <c r="KSZ1165" s="145"/>
      <c r="KTA1165" s="37"/>
      <c r="KTB1165" s="5"/>
      <c r="KTC1165" s="144"/>
      <c r="KTD1165" s="93"/>
      <c r="KTE1165" s="145"/>
      <c r="KTF1165" s="145"/>
      <c r="KTG1165" s="145"/>
      <c r="KTH1165" s="145"/>
      <c r="KTI1165" s="145"/>
      <c r="KTJ1165" s="37"/>
      <c r="KTK1165" s="5"/>
      <c r="KTL1165" s="144"/>
      <c r="KTM1165" s="93"/>
      <c r="KTN1165" s="145"/>
      <c r="KTO1165" s="145"/>
      <c r="KTP1165" s="145"/>
      <c r="KTQ1165" s="145"/>
      <c r="KTR1165" s="145"/>
      <c r="KTS1165" s="37"/>
      <c r="KTT1165" s="5"/>
      <c r="KTU1165" s="144"/>
      <c r="KTV1165" s="93"/>
      <c r="KTW1165" s="145"/>
      <c r="KTX1165" s="145"/>
      <c r="KTY1165" s="145"/>
      <c r="KTZ1165" s="145"/>
      <c r="KUA1165" s="145"/>
      <c r="KUB1165" s="37"/>
      <c r="KUC1165" s="5"/>
      <c r="KUD1165" s="144"/>
      <c r="KUE1165" s="93"/>
      <c r="KUF1165" s="145"/>
      <c r="KUG1165" s="145"/>
      <c r="KUH1165" s="145"/>
      <c r="KUI1165" s="145"/>
      <c r="KUJ1165" s="145"/>
      <c r="KUK1165" s="37"/>
      <c r="KUL1165" s="5"/>
      <c r="KUM1165" s="144"/>
      <c r="KUN1165" s="93"/>
      <c r="KUO1165" s="145"/>
      <c r="KUP1165" s="145"/>
      <c r="KUQ1165" s="145"/>
      <c r="KUR1165" s="145"/>
      <c r="KUS1165" s="145"/>
      <c r="KUT1165" s="37"/>
      <c r="KUU1165" s="5"/>
      <c r="KUV1165" s="144"/>
      <c r="KUW1165" s="93"/>
      <c r="KUX1165" s="145"/>
      <c r="KUY1165" s="145"/>
      <c r="KUZ1165" s="145"/>
      <c r="KVA1165" s="145"/>
      <c r="KVB1165" s="145"/>
      <c r="KVC1165" s="37"/>
      <c r="KVD1165" s="5"/>
      <c r="KVE1165" s="144"/>
      <c r="KVF1165" s="93"/>
      <c r="KVG1165" s="145"/>
      <c r="KVH1165" s="145"/>
      <c r="KVI1165" s="145"/>
      <c r="KVJ1165" s="145"/>
      <c r="KVK1165" s="145"/>
      <c r="KVL1165" s="37"/>
      <c r="KVM1165" s="5"/>
      <c r="KVN1165" s="144"/>
      <c r="KVO1165" s="93"/>
      <c r="KVP1165" s="145"/>
      <c r="KVQ1165" s="145"/>
      <c r="KVR1165" s="145"/>
      <c r="KVS1165" s="145"/>
      <c r="KVT1165" s="145"/>
      <c r="KVU1165" s="37"/>
      <c r="KVV1165" s="5"/>
      <c r="KVW1165" s="144"/>
      <c r="KVX1165" s="93"/>
      <c r="KVY1165" s="145"/>
      <c r="KVZ1165" s="145"/>
      <c r="KWA1165" s="145"/>
      <c r="KWB1165" s="145"/>
      <c r="KWC1165" s="145"/>
      <c r="KWD1165" s="37"/>
      <c r="KWE1165" s="5"/>
      <c r="KWF1165" s="144"/>
      <c r="KWG1165" s="93"/>
      <c r="KWH1165" s="145"/>
      <c r="KWI1165" s="145"/>
      <c r="KWJ1165" s="145"/>
      <c r="KWK1165" s="145"/>
      <c r="KWL1165" s="145"/>
      <c r="KWM1165" s="37"/>
      <c r="KWN1165" s="5"/>
      <c r="KWO1165" s="144"/>
      <c r="KWP1165" s="93"/>
      <c r="KWQ1165" s="145"/>
      <c r="KWR1165" s="145"/>
      <c r="KWS1165" s="145"/>
      <c r="KWT1165" s="145"/>
      <c r="KWU1165" s="145"/>
      <c r="KWV1165" s="37"/>
      <c r="KWW1165" s="5"/>
      <c r="KWX1165" s="144"/>
      <c r="KWY1165" s="93"/>
      <c r="KWZ1165" s="145"/>
      <c r="KXA1165" s="145"/>
      <c r="KXB1165" s="145"/>
      <c r="KXC1165" s="145"/>
      <c r="KXD1165" s="145"/>
      <c r="KXE1165" s="37"/>
      <c r="KXF1165" s="5"/>
      <c r="KXG1165" s="144"/>
      <c r="KXH1165" s="93"/>
      <c r="KXI1165" s="145"/>
      <c r="KXJ1165" s="145"/>
      <c r="KXK1165" s="145"/>
      <c r="KXL1165" s="145"/>
      <c r="KXM1165" s="145"/>
      <c r="KXN1165" s="37"/>
      <c r="KXO1165" s="5"/>
      <c r="KXP1165" s="144"/>
      <c r="KXQ1165" s="93"/>
      <c r="KXR1165" s="145"/>
      <c r="KXS1165" s="145"/>
      <c r="KXT1165" s="145"/>
      <c r="KXU1165" s="145"/>
      <c r="KXV1165" s="145"/>
      <c r="KXW1165" s="37"/>
      <c r="KXX1165" s="5"/>
      <c r="KXY1165" s="144"/>
      <c r="KXZ1165" s="93"/>
      <c r="KYA1165" s="145"/>
      <c r="KYB1165" s="145"/>
      <c r="KYC1165" s="145"/>
      <c r="KYD1165" s="145"/>
      <c r="KYE1165" s="145"/>
      <c r="KYF1165" s="37"/>
      <c r="KYG1165" s="5"/>
      <c r="KYH1165" s="144"/>
      <c r="KYI1165" s="93"/>
      <c r="KYJ1165" s="145"/>
      <c r="KYK1165" s="145"/>
      <c r="KYL1165" s="145"/>
      <c r="KYM1165" s="145"/>
      <c r="KYN1165" s="145"/>
      <c r="KYO1165" s="37"/>
      <c r="KYP1165" s="5"/>
      <c r="KYQ1165" s="144"/>
      <c r="KYR1165" s="93"/>
      <c r="KYS1165" s="145"/>
      <c r="KYT1165" s="145"/>
      <c r="KYU1165" s="145"/>
      <c r="KYV1165" s="145"/>
      <c r="KYW1165" s="145"/>
      <c r="KYX1165" s="37"/>
      <c r="KYY1165" s="5"/>
      <c r="KYZ1165" s="144"/>
      <c r="KZA1165" s="93"/>
      <c r="KZB1165" s="145"/>
      <c r="KZC1165" s="145"/>
      <c r="KZD1165" s="145"/>
      <c r="KZE1165" s="145"/>
      <c r="KZF1165" s="145"/>
      <c r="KZG1165" s="37"/>
      <c r="KZH1165" s="5"/>
      <c r="KZI1165" s="144"/>
      <c r="KZJ1165" s="93"/>
      <c r="KZK1165" s="145"/>
      <c r="KZL1165" s="145"/>
      <c r="KZM1165" s="145"/>
      <c r="KZN1165" s="145"/>
      <c r="KZO1165" s="145"/>
      <c r="KZP1165" s="37"/>
      <c r="KZQ1165" s="5"/>
      <c r="KZR1165" s="144"/>
      <c r="KZS1165" s="93"/>
      <c r="KZT1165" s="145"/>
      <c r="KZU1165" s="145"/>
      <c r="KZV1165" s="145"/>
      <c r="KZW1165" s="145"/>
      <c r="KZX1165" s="145"/>
      <c r="KZY1165" s="37"/>
      <c r="KZZ1165" s="5"/>
      <c r="LAA1165" s="144"/>
      <c r="LAB1165" s="93"/>
      <c r="LAC1165" s="145"/>
      <c r="LAD1165" s="145"/>
      <c r="LAE1165" s="145"/>
      <c r="LAF1165" s="145"/>
      <c r="LAG1165" s="145"/>
      <c r="LAH1165" s="37"/>
      <c r="LAI1165" s="5"/>
      <c r="LAJ1165" s="144"/>
      <c r="LAK1165" s="93"/>
      <c r="LAL1165" s="145"/>
      <c r="LAM1165" s="145"/>
      <c r="LAN1165" s="145"/>
      <c r="LAO1165" s="145"/>
      <c r="LAP1165" s="145"/>
      <c r="LAQ1165" s="37"/>
      <c r="LAR1165" s="5"/>
      <c r="LAS1165" s="144"/>
      <c r="LAT1165" s="93"/>
      <c r="LAU1165" s="145"/>
      <c r="LAV1165" s="145"/>
      <c r="LAW1165" s="145"/>
      <c r="LAX1165" s="145"/>
      <c r="LAY1165" s="145"/>
      <c r="LAZ1165" s="37"/>
      <c r="LBA1165" s="5"/>
      <c r="LBB1165" s="144"/>
      <c r="LBC1165" s="93"/>
      <c r="LBD1165" s="145"/>
      <c r="LBE1165" s="145"/>
      <c r="LBF1165" s="145"/>
      <c r="LBG1165" s="145"/>
      <c r="LBH1165" s="145"/>
      <c r="LBI1165" s="37"/>
      <c r="LBJ1165" s="5"/>
      <c r="LBK1165" s="144"/>
      <c r="LBL1165" s="93"/>
      <c r="LBM1165" s="145"/>
      <c r="LBN1165" s="145"/>
      <c r="LBO1165" s="145"/>
      <c r="LBP1165" s="145"/>
      <c r="LBQ1165" s="145"/>
      <c r="LBR1165" s="37"/>
      <c r="LBS1165" s="5"/>
      <c r="LBT1165" s="144"/>
      <c r="LBU1165" s="93"/>
      <c r="LBV1165" s="145"/>
      <c r="LBW1165" s="145"/>
      <c r="LBX1165" s="145"/>
      <c r="LBY1165" s="145"/>
      <c r="LBZ1165" s="145"/>
      <c r="LCA1165" s="37"/>
      <c r="LCB1165" s="5"/>
      <c r="LCC1165" s="144"/>
      <c r="LCD1165" s="93"/>
      <c r="LCE1165" s="145"/>
      <c r="LCF1165" s="145"/>
      <c r="LCG1165" s="145"/>
      <c r="LCH1165" s="145"/>
      <c r="LCI1165" s="145"/>
      <c r="LCJ1165" s="37"/>
      <c r="LCK1165" s="5"/>
      <c r="LCL1165" s="144"/>
      <c r="LCM1165" s="93"/>
      <c r="LCN1165" s="145"/>
      <c r="LCO1165" s="145"/>
      <c r="LCP1165" s="145"/>
      <c r="LCQ1165" s="145"/>
      <c r="LCR1165" s="145"/>
      <c r="LCS1165" s="37"/>
      <c r="LCT1165" s="5"/>
      <c r="LCU1165" s="144"/>
      <c r="LCV1165" s="93"/>
      <c r="LCW1165" s="145"/>
      <c r="LCX1165" s="145"/>
      <c r="LCY1165" s="145"/>
      <c r="LCZ1165" s="145"/>
      <c r="LDA1165" s="145"/>
      <c r="LDB1165" s="37"/>
      <c r="LDC1165" s="5"/>
      <c r="LDD1165" s="144"/>
      <c r="LDE1165" s="93"/>
      <c r="LDF1165" s="145"/>
      <c r="LDG1165" s="145"/>
      <c r="LDH1165" s="145"/>
      <c r="LDI1165" s="145"/>
      <c r="LDJ1165" s="145"/>
      <c r="LDK1165" s="37"/>
      <c r="LDL1165" s="5"/>
      <c r="LDM1165" s="144"/>
      <c r="LDN1165" s="93"/>
      <c r="LDO1165" s="145"/>
      <c r="LDP1165" s="145"/>
      <c r="LDQ1165" s="145"/>
      <c r="LDR1165" s="145"/>
      <c r="LDS1165" s="145"/>
      <c r="LDT1165" s="37"/>
      <c r="LDU1165" s="5"/>
      <c r="LDV1165" s="144"/>
      <c r="LDW1165" s="93"/>
      <c r="LDX1165" s="145"/>
      <c r="LDY1165" s="145"/>
      <c r="LDZ1165" s="145"/>
      <c r="LEA1165" s="145"/>
      <c r="LEB1165" s="145"/>
      <c r="LEC1165" s="37"/>
      <c r="LED1165" s="5"/>
      <c r="LEE1165" s="144"/>
      <c r="LEF1165" s="93"/>
      <c r="LEG1165" s="145"/>
      <c r="LEH1165" s="145"/>
      <c r="LEI1165" s="145"/>
      <c r="LEJ1165" s="145"/>
      <c r="LEK1165" s="145"/>
      <c r="LEL1165" s="37"/>
      <c r="LEM1165" s="5"/>
      <c r="LEN1165" s="144"/>
      <c r="LEO1165" s="93"/>
      <c r="LEP1165" s="145"/>
      <c r="LEQ1165" s="145"/>
      <c r="LER1165" s="145"/>
      <c r="LES1165" s="145"/>
      <c r="LET1165" s="145"/>
      <c r="LEU1165" s="37"/>
      <c r="LEV1165" s="5"/>
      <c r="LEW1165" s="144"/>
      <c r="LEX1165" s="93"/>
      <c r="LEY1165" s="145"/>
      <c r="LEZ1165" s="145"/>
      <c r="LFA1165" s="145"/>
      <c r="LFB1165" s="145"/>
      <c r="LFC1165" s="145"/>
      <c r="LFD1165" s="37"/>
      <c r="LFE1165" s="5"/>
      <c r="LFF1165" s="144"/>
      <c r="LFG1165" s="93"/>
      <c r="LFH1165" s="145"/>
      <c r="LFI1165" s="145"/>
      <c r="LFJ1165" s="145"/>
      <c r="LFK1165" s="145"/>
      <c r="LFL1165" s="145"/>
      <c r="LFM1165" s="37"/>
      <c r="LFN1165" s="5"/>
      <c r="LFO1165" s="144"/>
      <c r="LFP1165" s="93"/>
      <c r="LFQ1165" s="145"/>
      <c r="LFR1165" s="145"/>
      <c r="LFS1165" s="145"/>
      <c r="LFT1165" s="145"/>
      <c r="LFU1165" s="145"/>
      <c r="LFV1165" s="37"/>
      <c r="LFW1165" s="5"/>
      <c r="LFX1165" s="144"/>
      <c r="LFY1165" s="93"/>
      <c r="LFZ1165" s="145"/>
      <c r="LGA1165" s="145"/>
      <c r="LGB1165" s="145"/>
      <c r="LGC1165" s="145"/>
      <c r="LGD1165" s="145"/>
      <c r="LGE1165" s="37"/>
      <c r="LGF1165" s="5"/>
      <c r="LGG1165" s="144"/>
      <c r="LGH1165" s="93"/>
      <c r="LGI1165" s="145"/>
      <c r="LGJ1165" s="145"/>
      <c r="LGK1165" s="145"/>
      <c r="LGL1165" s="145"/>
      <c r="LGM1165" s="145"/>
      <c r="LGN1165" s="37"/>
      <c r="LGO1165" s="5"/>
      <c r="LGP1165" s="144"/>
      <c r="LGQ1165" s="93"/>
      <c r="LGR1165" s="145"/>
      <c r="LGS1165" s="145"/>
      <c r="LGT1165" s="145"/>
      <c r="LGU1165" s="145"/>
      <c r="LGV1165" s="145"/>
      <c r="LGW1165" s="37"/>
      <c r="LGX1165" s="5"/>
      <c r="LGY1165" s="144"/>
      <c r="LGZ1165" s="93"/>
      <c r="LHA1165" s="145"/>
      <c r="LHB1165" s="145"/>
      <c r="LHC1165" s="145"/>
      <c r="LHD1165" s="145"/>
      <c r="LHE1165" s="145"/>
      <c r="LHF1165" s="37"/>
      <c r="LHG1165" s="5"/>
      <c r="LHH1165" s="144"/>
      <c r="LHI1165" s="93"/>
      <c r="LHJ1165" s="145"/>
      <c r="LHK1165" s="145"/>
      <c r="LHL1165" s="145"/>
      <c r="LHM1165" s="145"/>
      <c r="LHN1165" s="145"/>
      <c r="LHO1165" s="37"/>
      <c r="LHP1165" s="5"/>
      <c r="LHQ1165" s="144"/>
      <c r="LHR1165" s="93"/>
      <c r="LHS1165" s="145"/>
      <c r="LHT1165" s="145"/>
      <c r="LHU1165" s="145"/>
      <c r="LHV1165" s="145"/>
      <c r="LHW1165" s="145"/>
      <c r="LHX1165" s="37"/>
      <c r="LHY1165" s="5"/>
      <c r="LHZ1165" s="144"/>
      <c r="LIA1165" s="93"/>
      <c r="LIB1165" s="145"/>
      <c r="LIC1165" s="145"/>
      <c r="LID1165" s="145"/>
      <c r="LIE1165" s="145"/>
      <c r="LIF1165" s="145"/>
      <c r="LIG1165" s="37"/>
      <c r="LIH1165" s="5"/>
      <c r="LII1165" s="144"/>
      <c r="LIJ1165" s="93"/>
      <c r="LIK1165" s="145"/>
      <c r="LIL1165" s="145"/>
      <c r="LIM1165" s="145"/>
      <c r="LIN1165" s="145"/>
      <c r="LIO1165" s="145"/>
      <c r="LIP1165" s="37"/>
      <c r="LIQ1165" s="5"/>
      <c r="LIR1165" s="144"/>
      <c r="LIS1165" s="93"/>
      <c r="LIT1165" s="145"/>
      <c r="LIU1165" s="145"/>
      <c r="LIV1165" s="145"/>
      <c r="LIW1165" s="145"/>
      <c r="LIX1165" s="145"/>
      <c r="LIY1165" s="37"/>
      <c r="LIZ1165" s="5"/>
      <c r="LJA1165" s="144"/>
      <c r="LJB1165" s="93"/>
      <c r="LJC1165" s="145"/>
      <c r="LJD1165" s="145"/>
      <c r="LJE1165" s="145"/>
      <c r="LJF1165" s="145"/>
      <c r="LJG1165" s="145"/>
      <c r="LJH1165" s="37"/>
      <c r="LJI1165" s="5"/>
      <c r="LJJ1165" s="144"/>
      <c r="LJK1165" s="93"/>
      <c r="LJL1165" s="145"/>
      <c r="LJM1165" s="145"/>
      <c r="LJN1165" s="145"/>
      <c r="LJO1165" s="145"/>
      <c r="LJP1165" s="145"/>
      <c r="LJQ1165" s="37"/>
      <c r="LJR1165" s="5"/>
      <c r="LJS1165" s="144"/>
      <c r="LJT1165" s="93"/>
      <c r="LJU1165" s="145"/>
      <c r="LJV1165" s="145"/>
      <c r="LJW1165" s="145"/>
      <c r="LJX1165" s="145"/>
      <c r="LJY1165" s="145"/>
      <c r="LJZ1165" s="37"/>
      <c r="LKA1165" s="5"/>
      <c r="LKB1165" s="144"/>
      <c r="LKC1165" s="93"/>
      <c r="LKD1165" s="145"/>
      <c r="LKE1165" s="145"/>
      <c r="LKF1165" s="145"/>
      <c r="LKG1165" s="145"/>
      <c r="LKH1165" s="145"/>
      <c r="LKI1165" s="37"/>
      <c r="LKJ1165" s="5"/>
      <c r="LKK1165" s="144"/>
      <c r="LKL1165" s="93"/>
      <c r="LKM1165" s="145"/>
      <c r="LKN1165" s="145"/>
      <c r="LKO1165" s="145"/>
      <c r="LKP1165" s="145"/>
      <c r="LKQ1165" s="145"/>
      <c r="LKR1165" s="37"/>
      <c r="LKS1165" s="5"/>
      <c r="LKT1165" s="144"/>
      <c r="LKU1165" s="93"/>
      <c r="LKV1165" s="145"/>
      <c r="LKW1165" s="145"/>
      <c r="LKX1165" s="145"/>
      <c r="LKY1165" s="145"/>
      <c r="LKZ1165" s="145"/>
      <c r="LLA1165" s="37"/>
      <c r="LLB1165" s="5"/>
      <c r="LLC1165" s="144"/>
      <c r="LLD1165" s="93"/>
      <c r="LLE1165" s="145"/>
      <c r="LLF1165" s="145"/>
      <c r="LLG1165" s="145"/>
      <c r="LLH1165" s="145"/>
      <c r="LLI1165" s="145"/>
      <c r="LLJ1165" s="37"/>
      <c r="LLK1165" s="5"/>
      <c r="LLL1165" s="144"/>
      <c r="LLM1165" s="93"/>
      <c r="LLN1165" s="145"/>
      <c r="LLO1165" s="145"/>
      <c r="LLP1165" s="145"/>
      <c r="LLQ1165" s="145"/>
      <c r="LLR1165" s="145"/>
      <c r="LLS1165" s="37"/>
      <c r="LLT1165" s="5"/>
      <c r="LLU1165" s="144"/>
      <c r="LLV1165" s="93"/>
      <c r="LLW1165" s="145"/>
      <c r="LLX1165" s="145"/>
      <c r="LLY1165" s="145"/>
      <c r="LLZ1165" s="145"/>
      <c r="LMA1165" s="145"/>
      <c r="LMB1165" s="37"/>
      <c r="LMC1165" s="5"/>
      <c r="LMD1165" s="144"/>
      <c r="LME1165" s="93"/>
      <c r="LMF1165" s="145"/>
      <c r="LMG1165" s="145"/>
      <c r="LMH1165" s="145"/>
      <c r="LMI1165" s="145"/>
      <c r="LMJ1165" s="145"/>
      <c r="LMK1165" s="37"/>
      <c r="LML1165" s="5"/>
      <c r="LMM1165" s="144"/>
      <c r="LMN1165" s="93"/>
      <c r="LMO1165" s="145"/>
      <c r="LMP1165" s="145"/>
      <c r="LMQ1165" s="145"/>
      <c r="LMR1165" s="145"/>
      <c r="LMS1165" s="145"/>
      <c r="LMT1165" s="37"/>
      <c r="LMU1165" s="5"/>
      <c r="LMV1165" s="144"/>
      <c r="LMW1165" s="93"/>
      <c r="LMX1165" s="145"/>
      <c r="LMY1165" s="145"/>
      <c r="LMZ1165" s="145"/>
      <c r="LNA1165" s="145"/>
      <c r="LNB1165" s="145"/>
      <c r="LNC1165" s="37"/>
      <c r="LND1165" s="5"/>
      <c r="LNE1165" s="144"/>
      <c r="LNF1165" s="93"/>
      <c r="LNG1165" s="145"/>
      <c r="LNH1165" s="145"/>
      <c r="LNI1165" s="145"/>
      <c r="LNJ1165" s="145"/>
      <c r="LNK1165" s="145"/>
      <c r="LNL1165" s="37"/>
      <c r="LNM1165" s="5"/>
      <c r="LNN1165" s="144"/>
      <c r="LNO1165" s="93"/>
      <c r="LNP1165" s="145"/>
      <c r="LNQ1165" s="145"/>
      <c r="LNR1165" s="145"/>
      <c r="LNS1165" s="145"/>
      <c r="LNT1165" s="145"/>
      <c r="LNU1165" s="37"/>
      <c r="LNV1165" s="5"/>
      <c r="LNW1165" s="144"/>
      <c r="LNX1165" s="93"/>
      <c r="LNY1165" s="145"/>
      <c r="LNZ1165" s="145"/>
      <c r="LOA1165" s="145"/>
      <c r="LOB1165" s="145"/>
      <c r="LOC1165" s="145"/>
      <c r="LOD1165" s="37"/>
      <c r="LOE1165" s="5"/>
      <c r="LOF1165" s="144"/>
      <c r="LOG1165" s="93"/>
      <c r="LOH1165" s="145"/>
      <c r="LOI1165" s="145"/>
      <c r="LOJ1165" s="145"/>
      <c r="LOK1165" s="145"/>
      <c r="LOL1165" s="145"/>
      <c r="LOM1165" s="37"/>
      <c r="LON1165" s="5"/>
      <c r="LOO1165" s="144"/>
      <c r="LOP1165" s="93"/>
      <c r="LOQ1165" s="145"/>
      <c r="LOR1165" s="145"/>
      <c r="LOS1165" s="145"/>
      <c r="LOT1165" s="145"/>
      <c r="LOU1165" s="145"/>
      <c r="LOV1165" s="37"/>
      <c r="LOW1165" s="5"/>
      <c r="LOX1165" s="144"/>
      <c r="LOY1165" s="93"/>
      <c r="LOZ1165" s="145"/>
      <c r="LPA1165" s="145"/>
      <c r="LPB1165" s="145"/>
      <c r="LPC1165" s="145"/>
      <c r="LPD1165" s="145"/>
      <c r="LPE1165" s="37"/>
      <c r="LPF1165" s="5"/>
      <c r="LPG1165" s="144"/>
      <c r="LPH1165" s="93"/>
      <c r="LPI1165" s="145"/>
      <c r="LPJ1165" s="145"/>
      <c r="LPK1165" s="145"/>
      <c r="LPL1165" s="145"/>
      <c r="LPM1165" s="145"/>
      <c r="LPN1165" s="37"/>
      <c r="LPO1165" s="5"/>
      <c r="LPP1165" s="144"/>
      <c r="LPQ1165" s="93"/>
      <c r="LPR1165" s="145"/>
      <c r="LPS1165" s="145"/>
      <c r="LPT1165" s="145"/>
      <c r="LPU1165" s="145"/>
      <c r="LPV1165" s="145"/>
      <c r="LPW1165" s="37"/>
      <c r="LPX1165" s="5"/>
      <c r="LPY1165" s="144"/>
      <c r="LPZ1165" s="93"/>
      <c r="LQA1165" s="145"/>
      <c r="LQB1165" s="145"/>
      <c r="LQC1165" s="145"/>
      <c r="LQD1165" s="145"/>
      <c r="LQE1165" s="145"/>
      <c r="LQF1165" s="37"/>
      <c r="LQG1165" s="5"/>
      <c r="LQH1165" s="144"/>
      <c r="LQI1165" s="93"/>
      <c r="LQJ1165" s="145"/>
      <c r="LQK1165" s="145"/>
      <c r="LQL1165" s="145"/>
      <c r="LQM1165" s="145"/>
      <c r="LQN1165" s="145"/>
      <c r="LQO1165" s="37"/>
      <c r="LQP1165" s="5"/>
      <c r="LQQ1165" s="144"/>
      <c r="LQR1165" s="93"/>
      <c r="LQS1165" s="145"/>
      <c r="LQT1165" s="145"/>
      <c r="LQU1165" s="145"/>
      <c r="LQV1165" s="145"/>
      <c r="LQW1165" s="145"/>
      <c r="LQX1165" s="37"/>
      <c r="LQY1165" s="5"/>
      <c r="LQZ1165" s="144"/>
      <c r="LRA1165" s="93"/>
      <c r="LRB1165" s="145"/>
      <c r="LRC1165" s="145"/>
      <c r="LRD1165" s="145"/>
      <c r="LRE1165" s="145"/>
      <c r="LRF1165" s="145"/>
      <c r="LRG1165" s="37"/>
      <c r="LRH1165" s="5"/>
      <c r="LRI1165" s="144"/>
      <c r="LRJ1165" s="93"/>
      <c r="LRK1165" s="145"/>
      <c r="LRL1165" s="145"/>
      <c r="LRM1165" s="145"/>
      <c r="LRN1165" s="145"/>
      <c r="LRO1165" s="145"/>
      <c r="LRP1165" s="37"/>
      <c r="LRQ1165" s="5"/>
      <c r="LRR1165" s="144"/>
      <c r="LRS1165" s="93"/>
      <c r="LRT1165" s="145"/>
      <c r="LRU1165" s="145"/>
      <c r="LRV1165" s="145"/>
      <c r="LRW1165" s="145"/>
      <c r="LRX1165" s="145"/>
      <c r="LRY1165" s="37"/>
      <c r="LRZ1165" s="5"/>
      <c r="LSA1165" s="144"/>
      <c r="LSB1165" s="93"/>
      <c r="LSC1165" s="145"/>
      <c r="LSD1165" s="145"/>
      <c r="LSE1165" s="145"/>
      <c r="LSF1165" s="145"/>
      <c r="LSG1165" s="145"/>
      <c r="LSH1165" s="37"/>
      <c r="LSI1165" s="5"/>
      <c r="LSJ1165" s="144"/>
      <c r="LSK1165" s="93"/>
      <c r="LSL1165" s="145"/>
      <c r="LSM1165" s="145"/>
      <c r="LSN1165" s="145"/>
      <c r="LSO1165" s="145"/>
      <c r="LSP1165" s="145"/>
      <c r="LSQ1165" s="37"/>
      <c r="LSR1165" s="5"/>
      <c r="LSS1165" s="144"/>
      <c r="LST1165" s="93"/>
      <c r="LSU1165" s="145"/>
      <c r="LSV1165" s="145"/>
      <c r="LSW1165" s="145"/>
      <c r="LSX1165" s="145"/>
      <c r="LSY1165" s="145"/>
      <c r="LSZ1165" s="37"/>
      <c r="LTA1165" s="5"/>
      <c r="LTB1165" s="144"/>
      <c r="LTC1165" s="93"/>
      <c r="LTD1165" s="145"/>
      <c r="LTE1165" s="145"/>
      <c r="LTF1165" s="145"/>
      <c r="LTG1165" s="145"/>
      <c r="LTH1165" s="145"/>
      <c r="LTI1165" s="37"/>
      <c r="LTJ1165" s="5"/>
      <c r="LTK1165" s="144"/>
      <c r="LTL1165" s="93"/>
      <c r="LTM1165" s="145"/>
      <c r="LTN1165" s="145"/>
      <c r="LTO1165" s="145"/>
      <c r="LTP1165" s="145"/>
      <c r="LTQ1165" s="145"/>
      <c r="LTR1165" s="37"/>
      <c r="LTS1165" s="5"/>
      <c r="LTT1165" s="144"/>
      <c r="LTU1165" s="93"/>
      <c r="LTV1165" s="145"/>
      <c r="LTW1165" s="145"/>
      <c r="LTX1165" s="145"/>
      <c r="LTY1165" s="145"/>
      <c r="LTZ1165" s="145"/>
      <c r="LUA1165" s="37"/>
      <c r="LUB1165" s="5"/>
      <c r="LUC1165" s="144"/>
      <c r="LUD1165" s="93"/>
      <c r="LUE1165" s="145"/>
      <c r="LUF1165" s="145"/>
      <c r="LUG1165" s="145"/>
      <c r="LUH1165" s="145"/>
      <c r="LUI1165" s="145"/>
      <c r="LUJ1165" s="37"/>
      <c r="LUK1165" s="5"/>
      <c r="LUL1165" s="144"/>
      <c r="LUM1165" s="93"/>
      <c r="LUN1165" s="145"/>
      <c r="LUO1165" s="145"/>
      <c r="LUP1165" s="145"/>
      <c r="LUQ1165" s="145"/>
      <c r="LUR1165" s="145"/>
      <c r="LUS1165" s="37"/>
      <c r="LUT1165" s="5"/>
      <c r="LUU1165" s="144"/>
      <c r="LUV1165" s="93"/>
      <c r="LUW1165" s="145"/>
      <c r="LUX1165" s="145"/>
      <c r="LUY1165" s="145"/>
      <c r="LUZ1165" s="145"/>
      <c r="LVA1165" s="145"/>
      <c r="LVB1165" s="37"/>
      <c r="LVC1165" s="5"/>
      <c r="LVD1165" s="144"/>
      <c r="LVE1165" s="93"/>
      <c r="LVF1165" s="145"/>
      <c r="LVG1165" s="145"/>
      <c r="LVH1165" s="145"/>
      <c r="LVI1165" s="145"/>
      <c r="LVJ1165" s="145"/>
      <c r="LVK1165" s="37"/>
      <c r="LVL1165" s="5"/>
      <c r="LVM1165" s="144"/>
      <c r="LVN1165" s="93"/>
      <c r="LVO1165" s="145"/>
      <c r="LVP1165" s="145"/>
      <c r="LVQ1165" s="145"/>
      <c r="LVR1165" s="145"/>
      <c r="LVS1165" s="145"/>
      <c r="LVT1165" s="37"/>
      <c r="LVU1165" s="5"/>
      <c r="LVV1165" s="144"/>
      <c r="LVW1165" s="93"/>
      <c r="LVX1165" s="145"/>
      <c r="LVY1165" s="145"/>
      <c r="LVZ1165" s="145"/>
      <c r="LWA1165" s="145"/>
      <c r="LWB1165" s="145"/>
      <c r="LWC1165" s="37"/>
      <c r="LWD1165" s="5"/>
      <c r="LWE1165" s="144"/>
      <c r="LWF1165" s="93"/>
      <c r="LWG1165" s="145"/>
      <c r="LWH1165" s="145"/>
      <c r="LWI1165" s="145"/>
      <c r="LWJ1165" s="145"/>
      <c r="LWK1165" s="145"/>
      <c r="LWL1165" s="37"/>
      <c r="LWM1165" s="5"/>
      <c r="LWN1165" s="144"/>
      <c r="LWO1165" s="93"/>
      <c r="LWP1165" s="145"/>
      <c r="LWQ1165" s="145"/>
      <c r="LWR1165" s="145"/>
      <c r="LWS1165" s="145"/>
      <c r="LWT1165" s="145"/>
      <c r="LWU1165" s="37"/>
      <c r="LWV1165" s="5"/>
      <c r="LWW1165" s="144"/>
      <c r="LWX1165" s="93"/>
      <c r="LWY1165" s="145"/>
      <c r="LWZ1165" s="145"/>
      <c r="LXA1165" s="145"/>
      <c r="LXB1165" s="145"/>
      <c r="LXC1165" s="145"/>
      <c r="LXD1165" s="37"/>
      <c r="LXE1165" s="5"/>
      <c r="LXF1165" s="144"/>
      <c r="LXG1165" s="93"/>
      <c r="LXH1165" s="145"/>
      <c r="LXI1165" s="145"/>
      <c r="LXJ1165" s="145"/>
      <c r="LXK1165" s="145"/>
      <c r="LXL1165" s="145"/>
      <c r="LXM1165" s="37"/>
      <c r="LXN1165" s="5"/>
      <c r="LXO1165" s="144"/>
      <c r="LXP1165" s="93"/>
      <c r="LXQ1165" s="145"/>
      <c r="LXR1165" s="145"/>
      <c r="LXS1165" s="145"/>
      <c r="LXT1165" s="145"/>
      <c r="LXU1165" s="145"/>
      <c r="LXV1165" s="37"/>
      <c r="LXW1165" s="5"/>
      <c r="LXX1165" s="144"/>
      <c r="LXY1165" s="93"/>
      <c r="LXZ1165" s="145"/>
      <c r="LYA1165" s="145"/>
      <c r="LYB1165" s="145"/>
      <c r="LYC1165" s="145"/>
      <c r="LYD1165" s="145"/>
      <c r="LYE1165" s="37"/>
      <c r="LYF1165" s="5"/>
      <c r="LYG1165" s="144"/>
      <c r="LYH1165" s="93"/>
      <c r="LYI1165" s="145"/>
      <c r="LYJ1165" s="145"/>
      <c r="LYK1165" s="145"/>
      <c r="LYL1165" s="145"/>
      <c r="LYM1165" s="145"/>
      <c r="LYN1165" s="37"/>
      <c r="LYO1165" s="5"/>
      <c r="LYP1165" s="144"/>
      <c r="LYQ1165" s="93"/>
      <c r="LYR1165" s="145"/>
      <c r="LYS1165" s="145"/>
      <c r="LYT1165" s="145"/>
      <c r="LYU1165" s="145"/>
      <c r="LYV1165" s="145"/>
      <c r="LYW1165" s="37"/>
      <c r="LYX1165" s="5"/>
      <c r="LYY1165" s="144"/>
      <c r="LYZ1165" s="93"/>
      <c r="LZA1165" s="145"/>
      <c r="LZB1165" s="145"/>
      <c r="LZC1165" s="145"/>
      <c r="LZD1165" s="145"/>
      <c r="LZE1165" s="145"/>
      <c r="LZF1165" s="37"/>
      <c r="LZG1165" s="5"/>
      <c r="LZH1165" s="144"/>
      <c r="LZI1165" s="93"/>
      <c r="LZJ1165" s="145"/>
      <c r="LZK1165" s="145"/>
      <c r="LZL1165" s="145"/>
      <c r="LZM1165" s="145"/>
      <c r="LZN1165" s="145"/>
      <c r="LZO1165" s="37"/>
      <c r="LZP1165" s="5"/>
      <c r="LZQ1165" s="144"/>
      <c r="LZR1165" s="93"/>
      <c r="LZS1165" s="145"/>
      <c r="LZT1165" s="145"/>
      <c r="LZU1165" s="145"/>
      <c r="LZV1165" s="145"/>
      <c r="LZW1165" s="145"/>
      <c r="LZX1165" s="37"/>
      <c r="LZY1165" s="5"/>
      <c r="LZZ1165" s="144"/>
      <c r="MAA1165" s="93"/>
      <c r="MAB1165" s="145"/>
      <c r="MAC1165" s="145"/>
      <c r="MAD1165" s="145"/>
      <c r="MAE1165" s="145"/>
      <c r="MAF1165" s="145"/>
      <c r="MAG1165" s="37"/>
      <c r="MAH1165" s="5"/>
      <c r="MAI1165" s="144"/>
      <c r="MAJ1165" s="93"/>
      <c r="MAK1165" s="145"/>
      <c r="MAL1165" s="145"/>
      <c r="MAM1165" s="145"/>
      <c r="MAN1165" s="145"/>
      <c r="MAO1165" s="145"/>
      <c r="MAP1165" s="37"/>
      <c r="MAQ1165" s="5"/>
      <c r="MAR1165" s="144"/>
      <c r="MAS1165" s="93"/>
      <c r="MAT1165" s="145"/>
      <c r="MAU1165" s="145"/>
      <c r="MAV1165" s="145"/>
      <c r="MAW1165" s="145"/>
      <c r="MAX1165" s="145"/>
      <c r="MAY1165" s="37"/>
      <c r="MAZ1165" s="5"/>
      <c r="MBA1165" s="144"/>
      <c r="MBB1165" s="93"/>
      <c r="MBC1165" s="145"/>
      <c r="MBD1165" s="145"/>
      <c r="MBE1165" s="145"/>
      <c r="MBF1165" s="145"/>
      <c r="MBG1165" s="145"/>
      <c r="MBH1165" s="37"/>
      <c r="MBI1165" s="5"/>
      <c r="MBJ1165" s="144"/>
      <c r="MBK1165" s="93"/>
      <c r="MBL1165" s="145"/>
      <c r="MBM1165" s="145"/>
      <c r="MBN1165" s="145"/>
      <c r="MBO1165" s="145"/>
      <c r="MBP1165" s="145"/>
      <c r="MBQ1165" s="37"/>
      <c r="MBR1165" s="5"/>
      <c r="MBS1165" s="144"/>
      <c r="MBT1165" s="93"/>
      <c r="MBU1165" s="145"/>
      <c r="MBV1165" s="145"/>
      <c r="MBW1165" s="145"/>
      <c r="MBX1165" s="145"/>
      <c r="MBY1165" s="145"/>
      <c r="MBZ1165" s="37"/>
      <c r="MCA1165" s="5"/>
      <c r="MCB1165" s="144"/>
      <c r="MCC1165" s="93"/>
      <c r="MCD1165" s="145"/>
      <c r="MCE1165" s="145"/>
      <c r="MCF1165" s="145"/>
      <c r="MCG1165" s="145"/>
      <c r="MCH1165" s="145"/>
      <c r="MCI1165" s="37"/>
      <c r="MCJ1165" s="5"/>
      <c r="MCK1165" s="144"/>
      <c r="MCL1165" s="93"/>
      <c r="MCM1165" s="145"/>
      <c r="MCN1165" s="145"/>
      <c r="MCO1165" s="145"/>
      <c r="MCP1165" s="145"/>
      <c r="MCQ1165" s="145"/>
      <c r="MCR1165" s="37"/>
      <c r="MCS1165" s="5"/>
      <c r="MCT1165" s="144"/>
      <c r="MCU1165" s="93"/>
      <c r="MCV1165" s="145"/>
      <c r="MCW1165" s="145"/>
      <c r="MCX1165" s="145"/>
      <c r="MCY1165" s="145"/>
      <c r="MCZ1165" s="145"/>
      <c r="MDA1165" s="37"/>
      <c r="MDB1165" s="5"/>
      <c r="MDC1165" s="144"/>
      <c r="MDD1165" s="93"/>
      <c r="MDE1165" s="145"/>
      <c r="MDF1165" s="145"/>
      <c r="MDG1165" s="145"/>
      <c r="MDH1165" s="145"/>
      <c r="MDI1165" s="145"/>
      <c r="MDJ1165" s="37"/>
      <c r="MDK1165" s="5"/>
      <c r="MDL1165" s="144"/>
      <c r="MDM1165" s="93"/>
      <c r="MDN1165" s="145"/>
      <c r="MDO1165" s="145"/>
      <c r="MDP1165" s="145"/>
      <c r="MDQ1165" s="145"/>
      <c r="MDR1165" s="145"/>
      <c r="MDS1165" s="37"/>
      <c r="MDT1165" s="5"/>
      <c r="MDU1165" s="144"/>
      <c r="MDV1165" s="93"/>
      <c r="MDW1165" s="145"/>
      <c r="MDX1165" s="145"/>
      <c r="MDY1165" s="145"/>
      <c r="MDZ1165" s="145"/>
      <c r="MEA1165" s="145"/>
      <c r="MEB1165" s="37"/>
      <c r="MEC1165" s="5"/>
      <c r="MED1165" s="144"/>
      <c r="MEE1165" s="93"/>
      <c r="MEF1165" s="145"/>
      <c r="MEG1165" s="145"/>
      <c r="MEH1165" s="145"/>
      <c r="MEI1165" s="145"/>
      <c r="MEJ1165" s="145"/>
      <c r="MEK1165" s="37"/>
      <c r="MEL1165" s="5"/>
      <c r="MEM1165" s="144"/>
      <c r="MEN1165" s="93"/>
      <c r="MEO1165" s="145"/>
      <c r="MEP1165" s="145"/>
      <c r="MEQ1165" s="145"/>
      <c r="MER1165" s="145"/>
      <c r="MES1165" s="145"/>
      <c r="MET1165" s="37"/>
      <c r="MEU1165" s="5"/>
      <c r="MEV1165" s="144"/>
      <c r="MEW1165" s="93"/>
      <c r="MEX1165" s="145"/>
      <c r="MEY1165" s="145"/>
      <c r="MEZ1165" s="145"/>
      <c r="MFA1165" s="145"/>
      <c r="MFB1165" s="145"/>
      <c r="MFC1165" s="37"/>
      <c r="MFD1165" s="5"/>
      <c r="MFE1165" s="144"/>
      <c r="MFF1165" s="93"/>
      <c r="MFG1165" s="145"/>
      <c r="MFH1165" s="145"/>
      <c r="MFI1165" s="145"/>
      <c r="MFJ1165" s="145"/>
      <c r="MFK1165" s="145"/>
      <c r="MFL1165" s="37"/>
      <c r="MFM1165" s="5"/>
      <c r="MFN1165" s="144"/>
      <c r="MFO1165" s="93"/>
      <c r="MFP1165" s="145"/>
      <c r="MFQ1165" s="145"/>
      <c r="MFR1165" s="145"/>
      <c r="MFS1165" s="145"/>
      <c r="MFT1165" s="145"/>
      <c r="MFU1165" s="37"/>
      <c r="MFV1165" s="5"/>
      <c r="MFW1165" s="144"/>
      <c r="MFX1165" s="93"/>
      <c r="MFY1165" s="145"/>
      <c r="MFZ1165" s="145"/>
      <c r="MGA1165" s="145"/>
      <c r="MGB1165" s="145"/>
      <c r="MGC1165" s="145"/>
      <c r="MGD1165" s="37"/>
      <c r="MGE1165" s="5"/>
      <c r="MGF1165" s="144"/>
      <c r="MGG1165" s="93"/>
      <c r="MGH1165" s="145"/>
      <c r="MGI1165" s="145"/>
      <c r="MGJ1165" s="145"/>
      <c r="MGK1165" s="145"/>
      <c r="MGL1165" s="145"/>
      <c r="MGM1165" s="37"/>
      <c r="MGN1165" s="5"/>
      <c r="MGO1165" s="144"/>
      <c r="MGP1165" s="93"/>
      <c r="MGQ1165" s="145"/>
      <c r="MGR1165" s="145"/>
      <c r="MGS1165" s="145"/>
      <c r="MGT1165" s="145"/>
      <c r="MGU1165" s="145"/>
      <c r="MGV1165" s="37"/>
      <c r="MGW1165" s="5"/>
      <c r="MGX1165" s="144"/>
      <c r="MGY1165" s="93"/>
      <c r="MGZ1165" s="145"/>
      <c r="MHA1165" s="145"/>
      <c r="MHB1165" s="145"/>
      <c r="MHC1165" s="145"/>
      <c r="MHD1165" s="145"/>
      <c r="MHE1165" s="37"/>
      <c r="MHF1165" s="5"/>
      <c r="MHG1165" s="144"/>
      <c r="MHH1165" s="93"/>
      <c r="MHI1165" s="145"/>
      <c r="MHJ1165" s="145"/>
      <c r="MHK1165" s="145"/>
      <c r="MHL1165" s="145"/>
      <c r="MHM1165" s="145"/>
      <c r="MHN1165" s="37"/>
      <c r="MHO1165" s="5"/>
      <c r="MHP1165" s="144"/>
      <c r="MHQ1165" s="93"/>
      <c r="MHR1165" s="145"/>
      <c r="MHS1165" s="145"/>
      <c r="MHT1165" s="145"/>
      <c r="MHU1165" s="145"/>
      <c r="MHV1165" s="145"/>
      <c r="MHW1165" s="37"/>
      <c r="MHX1165" s="5"/>
      <c r="MHY1165" s="144"/>
      <c r="MHZ1165" s="93"/>
      <c r="MIA1165" s="145"/>
      <c r="MIB1165" s="145"/>
      <c r="MIC1165" s="145"/>
      <c r="MID1165" s="145"/>
      <c r="MIE1165" s="145"/>
      <c r="MIF1165" s="37"/>
      <c r="MIG1165" s="5"/>
      <c r="MIH1165" s="144"/>
      <c r="MII1165" s="93"/>
      <c r="MIJ1165" s="145"/>
      <c r="MIK1165" s="145"/>
      <c r="MIL1165" s="145"/>
      <c r="MIM1165" s="145"/>
      <c r="MIN1165" s="145"/>
      <c r="MIO1165" s="37"/>
      <c r="MIP1165" s="5"/>
      <c r="MIQ1165" s="144"/>
      <c r="MIR1165" s="93"/>
      <c r="MIS1165" s="145"/>
      <c r="MIT1165" s="145"/>
      <c r="MIU1165" s="145"/>
      <c r="MIV1165" s="145"/>
      <c r="MIW1165" s="145"/>
      <c r="MIX1165" s="37"/>
      <c r="MIY1165" s="5"/>
      <c r="MIZ1165" s="144"/>
      <c r="MJA1165" s="93"/>
      <c r="MJB1165" s="145"/>
      <c r="MJC1165" s="145"/>
      <c r="MJD1165" s="145"/>
      <c r="MJE1165" s="145"/>
      <c r="MJF1165" s="145"/>
      <c r="MJG1165" s="37"/>
      <c r="MJH1165" s="5"/>
      <c r="MJI1165" s="144"/>
      <c r="MJJ1165" s="93"/>
      <c r="MJK1165" s="145"/>
      <c r="MJL1165" s="145"/>
      <c r="MJM1165" s="145"/>
      <c r="MJN1165" s="145"/>
      <c r="MJO1165" s="145"/>
      <c r="MJP1165" s="37"/>
      <c r="MJQ1165" s="5"/>
      <c r="MJR1165" s="144"/>
      <c r="MJS1165" s="93"/>
      <c r="MJT1165" s="145"/>
      <c r="MJU1165" s="145"/>
      <c r="MJV1165" s="145"/>
      <c r="MJW1165" s="145"/>
      <c r="MJX1165" s="145"/>
      <c r="MJY1165" s="37"/>
      <c r="MJZ1165" s="5"/>
      <c r="MKA1165" s="144"/>
      <c r="MKB1165" s="93"/>
      <c r="MKC1165" s="145"/>
      <c r="MKD1165" s="145"/>
      <c r="MKE1165" s="145"/>
      <c r="MKF1165" s="145"/>
      <c r="MKG1165" s="145"/>
      <c r="MKH1165" s="37"/>
      <c r="MKI1165" s="5"/>
      <c r="MKJ1165" s="144"/>
      <c r="MKK1165" s="93"/>
      <c r="MKL1165" s="145"/>
      <c r="MKM1165" s="145"/>
      <c r="MKN1165" s="145"/>
      <c r="MKO1165" s="145"/>
      <c r="MKP1165" s="145"/>
      <c r="MKQ1165" s="37"/>
      <c r="MKR1165" s="5"/>
      <c r="MKS1165" s="144"/>
      <c r="MKT1165" s="93"/>
      <c r="MKU1165" s="145"/>
      <c r="MKV1165" s="145"/>
      <c r="MKW1165" s="145"/>
      <c r="MKX1165" s="145"/>
      <c r="MKY1165" s="145"/>
      <c r="MKZ1165" s="37"/>
      <c r="MLA1165" s="5"/>
      <c r="MLB1165" s="144"/>
      <c r="MLC1165" s="93"/>
      <c r="MLD1165" s="145"/>
      <c r="MLE1165" s="145"/>
      <c r="MLF1165" s="145"/>
      <c r="MLG1165" s="145"/>
      <c r="MLH1165" s="145"/>
      <c r="MLI1165" s="37"/>
      <c r="MLJ1165" s="5"/>
      <c r="MLK1165" s="144"/>
      <c r="MLL1165" s="93"/>
      <c r="MLM1165" s="145"/>
      <c r="MLN1165" s="145"/>
      <c r="MLO1165" s="145"/>
      <c r="MLP1165" s="145"/>
      <c r="MLQ1165" s="145"/>
      <c r="MLR1165" s="37"/>
      <c r="MLS1165" s="5"/>
      <c r="MLT1165" s="144"/>
      <c r="MLU1165" s="93"/>
      <c r="MLV1165" s="145"/>
      <c r="MLW1165" s="145"/>
      <c r="MLX1165" s="145"/>
      <c r="MLY1165" s="145"/>
      <c r="MLZ1165" s="145"/>
      <c r="MMA1165" s="37"/>
      <c r="MMB1165" s="5"/>
      <c r="MMC1165" s="144"/>
      <c r="MMD1165" s="93"/>
      <c r="MME1165" s="145"/>
      <c r="MMF1165" s="145"/>
      <c r="MMG1165" s="145"/>
      <c r="MMH1165" s="145"/>
      <c r="MMI1165" s="145"/>
      <c r="MMJ1165" s="37"/>
      <c r="MMK1165" s="5"/>
      <c r="MML1165" s="144"/>
      <c r="MMM1165" s="93"/>
      <c r="MMN1165" s="145"/>
      <c r="MMO1165" s="145"/>
      <c r="MMP1165" s="145"/>
      <c r="MMQ1165" s="145"/>
      <c r="MMR1165" s="145"/>
      <c r="MMS1165" s="37"/>
      <c r="MMT1165" s="5"/>
      <c r="MMU1165" s="144"/>
      <c r="MMV1165" s="93"/>
      <c r="MMW1165" s="145"/>
      <c r="MMX1165" s="145"/>
      <c r="MMY1165" s="145"/>
      <c r="MMZ1165" s="145"/>
      <c r="MNA1165" s="145"/>
      <c r="MNB1165" s="37"/>
      <c r="MNC1165" s="5"/>
      <c r="MND1165" s="144"/>
      <c r="MNE1165" s="93"/>
      <c r="MNF1165" s="145"/>
      <c r="MNG1165" s="145"/>
      <c r="MNH1165" s="145"/>
      <c r="MNI1165" s="145"/>
      <c r="MNJ1165" s="145"/>
      <c r="MNK1165" s="37"/>
      <c r="MNL1165" s="5"/>
      <c r="MNM1165" s="144"/>
      <c r="MNN1165" s="93"/>
      <c r="MNO1165" s="145"/>
      <c r="MNP1165" s="145"/>
      <c r="MNQ1165" s="145"/>
      <c r="MNR1165" s="145"/>
      <c r="MNS1165" s="145"/>
      <c r="MNT1165" s="37"/>
      <c r="MNU1165" s="5"/>
      <c r="MNV1165" s="144"/>
      <c r="MNW1165" s="93"/>
      <c r="MNX1165" s="145"/>
      <c r="MNY1165" s="145"/>
      <c r="MNZ1165" s="145"/>
      <c r="MOA1165" s="145"/>
      <c r="MOB1165" s="145"/>
      <c r="MOC1165" s="37"/>
      <c r="MOD1165" s="5"/>
      <c r="MOE1165" s="144"/>
      <c r="MOF1165" s="93"/>
      <c r="MOG1165" s="145"/>
      <c r="MOH1165" s="145"/>
      <c r="MOI1165" s="145"/>
      <c r="MOJ1165" s="145"/>
      <c r="MOK1165" s="145"/>
      <c r="MOL1165" s="37"/>
      <c r="MOM1165" s="5"/>
      <c r="MON1165" s="144"/>
      <c r="MOO1165" s="93"/>
      <c r="MOP1165" s="145"/>
      <c r="MOQ1165" s="145"/>
      <c r="MOR1165" s="145"/>
      <c r="MOS1165" s="145"/>
      <c r="MOT1165" s="145"/>
      <c r="MOU1165" s="37"/>
      <c r="MOV1165" s="5"/>
      <c r="MOW1165" s="144"/>
      <c r="MOX1165" s="93"/>
      <c r="MOY1165" s="145"/>
      <c r="MOZ1165" s="145"/>
      <c r="MPA1165" s="145"/>
      <c r="MPB1165" s="145"/>
      <c r="MPC1165" s="145"/>
      <c r="MPD1165" s="37"/>
      <c r="MPE1165" s="5"/>
      <c r="MPF1165" s="144"/>
      <c r="MPG1165" s="93"/>
      <c r="MPH1165" s="145"/>
      <c r="MPI1165" s="145"/>
      <c r="MPJ1165" s="145"/>
      <c r="MPK1165" s="145"/>
      <c r="MPL1165" s="145"/>
      <c r="MPM1165" s="37"/>
      <c r="MPN1165" s="5"/>
      <c r="MPO1165" s="144"/>
      <c r="MPP1165" s="93"/>
      <c r="MPQ1165" s="145"/>
      <c r="MPR1165" s="145"/>
      <c r="MPS1165" s="145"/>
      <c r="MPT1165" s="145"/>
      <c r="MPU1165" s="145"/>
      <c r="MPV1165" s="37"/>
      <c r="MPW1165" s="5"/>
      <c r="MPX1165" s="144"/>
      <c r="MPY1165" s="93"/>
      <c r="MPZ1165" s="145"/>
      <c r="MQA1165" s="145"/>
      <c r="MQB1165" s="145"/>
      <c r="MQC1165" s="145"/>
      <c r="MQD1165" s="145"/>
      <c r="MQE1165" s="37"/>
      <c r="MQF1165" s="5"/>
      <c r="MQG1165" s="144"/>
      <c r="MQH1165" s="93"/>
      <c r="MQI1165" s="145"/>
      <c r="MQJ1165" s="145"/>
      <c r="MQK1165" s="145"/>
      <c r="MQL1165" s="145"/>
      <c r="MQM1165" s="145"/>
      <c r="MQN1165" s="37"/>
      <c r="MQO1165" s="5"/>
      <c r="MQP1165" s="144"/>
      <c r="MQQ1165" s="93"/>
      <c r="MQR1165" s="145"/>
      <c r="MQS1165" s="145"/>
      <c r="MQT1165" s="145"/>
      <c r="MQU1165" s="145"/>
      <c r="MQV1165" s="145"/>
      <c r="MQW1165" s="37"/>
      <c r="MQX1165" s="5"/>
      <c r="MQY1165" s="144"/>
      <c r="MQZ1165" s="93"/>
      <c r="MRA1165" s="145"/>
      <c r="MRB1165" s="145"/>
      <c r="MRC1165" s="145"/>
      <c r="MRD1165" s="145"/>
      <c r="MRE1165" s="145"/>
      <c r="MRF1165" s="37"/>
      <c r="MRG1165" s="5"/>
      <c r="MRH1165" s="144"/>
      <c r="MRI1165" s="93"/>
      <c r="MRJ1165" s="145"/>
      <c r="MRK1165" s="145"/>
      <c r="MRL1165" s="145"/>
      <c r="MRM1165" s="145"/>
      <c r="MRN1165" s="145"/>
      <c r="MRO1165" s="37"/>
      <c r="MRP1165" s="5"/>
      <c r="MRQ1165" s="144"/>
      <c r="MRR1165" s="93"/>
      <c r="MRS1165" s="145"/>
      <c r="MRT1165" s="145"/>
      <c r="MRU1165" s="145"/>
      <c r="MRV1165" s="145"/>
      <c r="MRW1165" s="145"/>
      <c r="MRX1165" s="37"/>
      <c r="MRY1165" s="5"/>
      <c r="MRZ1165" s="144"/>
      <c r="MSA1165" s="93"/>
      <c r="MSB1165" s="145"/>
      <c r="MSC1165" s="145"/>
      <c r="MSD1165" s="145"/>
      <c r="MSE1165" s="145"/>
      <c r="MSF1165" s="145"/>
      <c r="MSG1165" s="37"/>
      <c r="MSH1165" s="5"/>
      <c r="MSI1165" s="144"/>
      <c r="MSJ1165" s="93"/>
      <c r="MSK1165" s="145"/>
      <c r="MSL1165" s="145"/>
      <c r="MSM1165" s="145"/>
      <c r="MSN1165" s="145"/>
      <c r="MSO1165" s="145"/>
      <c r="MSP1165" s="37"/>
      <c r="MSQ1165" s="5"/>
      <c r="MSR1165" s="144"/>
      <c r="MSS1165" s="93"/>
      <c r="MST1165" s="145"/>
      <c r="MSU1165" s="145"/>
      <c r="MSV1165" s="145"/>
      <c r="MSW1165" s="145"/>
      <c r="MSX1165" s="145"/>
      <c r="MSY1165" s="37"/>
      <c r="MSZ1165" s="5"/>
      <c r="MTA1165" s="144"/>
      <c r="MTB1165" s="93"/>
      <c r="MTC1165" s="145"/>
      <c r="MTD1165" s="145"/>
      <c r="MTE1165" s="145"/>
      <c r="MTF1165" s="145"/>
      <c r="MTG1165" s="145"/>
      <c r="MTH1165" s="37"/>
      <c r="MTI1165" s="5"/>
      <c r="MTJ1165" s="144"/>
      <c r="MTK1165" s="93"/>
      <c r="MTL1165" s="145"/>
      <c r="MTM1165" s="145"/>
      <c r="MTN1165" s="145"/>
      <c r="MTO1165" s="145"/>
      <c r="MTP1165" s="145"/>
      <c r="MTQ1165" s="37"/>
      <c r="MTR1165" s="5"/>
      <c r="MTS1165" s="144"/>
      <c r="MTT1165" s="93"/>
      <c r="MTU1165" s="145"/>
      <c r="MTV1165" s="145"/>
      <c r="MTW1165" s="145"/>
      <c r="MTX1165" s="145"/>
      <c r="MTY1165" s="145"/>
      <c r="MTZ1165" s="37"/>
      <c r="MUA1165" s="5"/>
      <c r="MUB1165" s="144"/>
      <c r="MUC1165" s="93"/>
      <c r="MUD1165" s="145"/>
      <c r="MUE1165" s="145"/>
      <c r="MUF1165" s="145"/>
      <c r="MUG1165" s="145"/>
      <c r="MUH1165" s="145"/>
      <c r="MUI1165" s="37"/>
      <c r="MUJ1165" s="5"/>
      <c r="MUK1165" s="144"/>
      <c r="MUL1165" s="93"/>
      <c r="MUM1165" s="145"/>
      <c r="MUN1165" s="145"/>
      <c r="MUO1165" s="145"/>
      <c r="MUP1165" s="145"/>
      <c r="MUQ1165" s="145"/>
      <c r="MUR1165" s="37"/>
      <c r="MUS1165" s="5"/>
      <c r="MUT1165" s="144"/>
      <c r="MUU1165" s="93"/>
      <c r="MUV1165" s="145"/>
      <c r="MUW1165" s="145"/>
      <c r="MUX1165" s="145"/>
      <c r="MUY1165" s="145"/>
      <c r="MUZ1165" s="145"/>
      <c r="MVA1165" s="37"/>
      <c r="MVB1165" s="5"/>
      <c r="MVC1165" s="144"/>
      <c r="MVD1165" s="93"/>
      <c r="MVE1165" s="145"/>
      <c r="MVF1165" s="145"/>
      <c r="MVG1165" s="145"/>
      <c r="MVH1165" s="145"/>
      <c r="MVI1165" s="145"/>
      <c r="MVJ1165" s="37"/>
      <c r="MVK1165" s="5"/>
      <c r="MVL1165" s="144"/>
      <c r="MVM1165" s="93"/>
      <c r="MVN1165" s="145"/>
      <c r="MVO1165" s="145"/>
      <c r="MVP1165" s="145"/>
      <c r="MVQ1165" s="145"/>
      <c r="MVR1165" s="145"/>
      <c r="MVS1165" s="37"/>
      <c r="MVT1165" s="5"/>
      <c r="MVU1165" s="144"/>
      <c r="MVV1165" s="93"/>
      <c r="MVW1165" s="145"/>
      <c r="MVX1165" s="145"/>
      <c r="MVY1165" s="145"/>
      <c r="MVZ1165" s="145"/>
      <c r="MWA1165" s="145"/>
      <c r="MWB1165" s="37"/>
      <c r="MWC1165" s="5"/>
      <c r="MWD1165" s="144"/>
      <c r="MWE1165" s="93"/>
      <c r="MWF1165" s="145"/>
      <c r="MWG1165" s="145"/>
      <c r="MWH1165" s="145"/>
      <c r="MWI1165" s="145"/>
      <c r="MWJ1165" s="145"/>
      <c r="MWK1165" s="37"/>
      <c r="MWL1165" s="5"/>
      <c r="MWM1165" s="144"/>
      <c r="MWN1165" s="93"/>
      <c r="MWO1165" s="145"/>
      <c r="MWP1165" s="145"/>
      <c r="MWQ1165" s="145"/>
      <c r="MWR1165" s="145"/>
      <c r="MWS1165" s="145"/>
      <c r="MWT1165" s="37"/>
      <c r="MWU1165" s="5"/>
      <c r="MWV1165" s="144"/>
      <c r="MWW1165" s="93"/>
      <c r="MWX1165" s="145"/>
      <c r="MWY1165" s="145"/>
      <c r="MWZ1165" s="145"/>
      <c r="MXA1165" s="145"/>
      <c r="MXB1165" s="145"/>
      <c r="MXC1165" s="37"/>
      <c r="MXD1165" s="5"/>
      <c r="MXE1165" s="144"/>
      <c r="MXF1165" s="93"/>
      <c r="MXG1165" s="145"/>
      <c r="MXH1165" s="145"/>
      <c r="MXI1165" s="145"/>
      <c r="MXJ1165" s="145"/>
      <c r="MXK1165" s="145"/>
      <c r="MXL1165" s="37"/>
      <c r="MXM1165" s="5"/>
      <c r="MXN1165" s="144"/>
      <c r="MXO1165" s="93"/>
      <c r="MXP1165" s="145"/>
      <c r="MXQ1165" s="145"/>
      <c r="MXR1165" s="145"/>
      <c r="MXS1165" s="145"/>
      <c r="MXT1165" s="145"/>
      <c r="MXU1165" s="37"/>
      <c r="MXV1165" s="5"/>
      <c r="MXW1165" s="144"/>
      <c r="MXX1165" s="93"/>
      <c r="MXY1165" s="145"/>
      <c r="MXZ1165" s="145"/>
      <c r="MYA1165" s="145"/>
      <c r="MYB1165" s="145"/>
      <c r="MYC1165" s="145"/>
      <c r="MYD1165" s="37"/>
      <c r="MYE1165" s="5"/>
      <c r="MYF1165" s="144"/>
      <c r="MYG1165" s="93"/>
      <c r="MYH1165" s="145"/>
      <c r="MYI1165" s="145"/>
      <c r="MYJ1165" s="145"/>
      <c r="MYK1165" s="145"/>
      <c r="MYL1165" s="145"/>
      <c r="MYM1165" s="37"/>
      <c r="MYN1165" s="5"/>
      <c r="MYO1165" s="144"/>
      <c r="MYP1165" s="93"/>
      <c r="MYQ1165" s="145"/>
      <c r="MYR1165" s="145"/>
      <c r="MYS1165" s="145"/>
      <c r="MYT1165" s="145"/>
      <c r="MYU1165" s="145"/>
      <c r="MYV1165" s="37"/>
      <c r="MYW1165" s="5"/>
      <c r="MYX1165" s="144"/>
      <c r="MYY1165" s="93"/>
      <c r="MYZ1165" s="145"/>
      <c r="MZA1165" s="145"/>
      <c r="MZB1165" s="145"/>
      <c r="MZC1165" s="145"/>
      <c r="MZD1165" s="145"/>
      <c r="MZE1165" s="37"/>
      <c r="MZF1165" s="5"/>
      <c r="MZG1165" s="144"/>
      <c r="MZH1165" s="93"/>
      <c r="MZI1165" s="145"/>
      <c r="MZJ1165" s="145"/>
      <c r="MZK1165" s="145"/>
      <c r="MZL1165" s="145"/>
      <c r="MZM1165" s="145"/>
      <c r="MZN1165" s="37"/>
      <c r="MZO1165" s="5"/>
      <c r="MZP1165" s="144"/>
      <c r="MZQ1165" s="93"/>
      <c r="MZR1165" s="145"/>
      <c r="MZS1165" s="145"/>
      <c r="MZT1165" s="145"/>
      <c r="MZU1165" s="145"/>
      <c r="MZV1165" s="145"/>
      <c r="MZW1165" s="37"/>
      <c r="MZX1165" s="5"/>
      <c r="MZY1165" s="144"/>
      <c r="MZZ1165" s="93"/>
      <c r="NAA1165" s="145"/>
      <c r="NAB1165" s="145"/>
      <c r="NAC1165" s="145"/>
      <c r="NAD1165" s="145"/>
      <c r="NAE1165" s="145"/>
      <c r="NAF1165" s="37"/>
      <c r="NAG1165" s="5"/>
      <c r="NAH1165" s="144"/>
      <c r="NAI1165" s="93"/>
      <c r="NAJ1165" s="145"/>
      <c r="NAK1165" s="145"/>
      <c r="NAL1165" s="145"/>
      <c r="NAM1165" s="145"/>
      <c r="NAN1165" s="145"/>
      <c r="NAO1165" s="37"/>
      <c r="NAP1165" s="5"/>
      <c r="NAQ1165" s="144"/>
      <c r="NAR1165" s="93"/>
      <c r="NAS1165" s="145"/>
      <c r="NAT1165" s="145"/>
      <c r="NAU1165" s="145"/>
      <c r="NAV1165" s="145"/>
      <c r="NAW1165" s="145"/>
      <c r="NAX1165" s="37"/>
      <c r="NAY1165" s="5"/>
      <c r="NAZ1165" s="144"/>
      <c r="NBA1165" s="93"/>
      <c r="NBB1165" s="145"/>
      <c r="NBC1165" s="145"/>
      <c r="NBD1165" s="145"/>
      <c r="NBE1165" s="145"/>
      <c r="NBF1165" s="145"/>
      <c r="NBG1165" s="37"/>
      <c r="NBH1165" s="5"/>
      <c r="NBI1165" s="144"/>
      <c r="NBJ1165" s="93"/>
      <c r="NBK1165" s="145"/>
      <c r="NBL1165" s="145"/>
      <c r="NBM1165" s="145"/>
      <c r="NBN1165" s="145"/>
      <c r="NBO1165" s="145"/>
      <c r="NBP1165" s="37"/>
      <c r="NBQ1165" s="5"/>
      <c r="NBR1165" s="144"/>
      <c r="NBS1165" s="93"/>
      <c r="NBT1165" s="145"/>
      <c r="NBU1165" s="145"/>
      <c r="NBV1165" s="145"/>
      <c r="NBW1165" s="145"/>
      <c r="NBX1165" s="145"/>
      <c r="NBY1165" s="37"/>
      <c r="NBZ1165" s="5"/>
      <c r="NCA1165" s="144"/>
      <c r="NCB1165" s="93"/>
      <c r="NCC1165" s="145"/>
      <c r="NCD1165" s="145"/>
      <c r="NCE1165" s="145"/>
      <c r="NCF1165" s="145"/>
      <c r="NCG1165" s="145"/>
      <c r="NCH1165" s="37"/>
      <c r="NCI1165" s="5"/>
      <c r="NCJ1165" s="144"/>
      <c r="NCK1165" s="93"/>
      <c r="NCL1165" s="145"/>
      <c r="NCM1165" s="145"/>
      <c r="NCN1165" s="145"/>
      <c r="NCO1165" s="145"/>
      <c r="NCP1165" s="145"/>
      <c r="NCQ1165" s="37"/>
      <c r="NCR1165" s="5"/>
      <c r="NCS1165" s="144"/>
      <c r="NCT1165" s="93"/>
      <c r="NCU1165" s="145"/>
      <c r="NCV1165" s="145"/>
      <c r="NCW1165" s="145"/>
      <c r="NCX1165" s="145"/>
      <c r="NCY1165" s="145"/>
      <c r="NCZ1165" s="37"/>
      <c r="NDA1165" s="5"/>
      <c r="NDB1165" s="144"/>
      <c r="NDC1165" s="93"/>
      <c r="NDD1165" s="145"/>
      <c r="NDE1165" s="145"/>
      <c r="NDF1165" s="145"/>
      <c r="NDG1165" s="145"/>
      <c r="NDH1165" s="145"/>
      <c r="NDI1165" s="37"/>
      <c r="NDJ1165" s="5"/>
      <c r="NDK1165" s="144"/>
      <c r="NDL1165" s="93"/>
      <c r="NDM1165" s="145"/>
      <c r="NDN1165" s="145"/>
      <c r="NDO1165" s="145"/>
      <c r="NDP1165" s="145"/>
      <c r="NDQ1165" s="145"/>
      <c r="NDR1165" s="37"/>
      <c r="NDS1165" s="5"/>
      <c r="NDT1165" s="144"/>
      <c r="NDU1165" s="93"/>
      <c r="NDV1165" s="145"/>
      <c r="NDW1165" s="145"/>
      <c r="NDX1165" s="145"/>
      <c r="NDY1165" s="145"/>
      <c r="NDZ1165" s="145"/>
      <c r="NEA1165" s="37"/>
      <c r="NEB1165" s="5"/>
      <c r="NEC1165" s="144"/>
      <c r="NED1165" s="93"/>
      <c r="NEE1165" s="145"/>
      <c r="NEF1165" s="145"/>
      <c r="NEG1165" s="145"/>
      <c r="NEH1165" s="145"/>
      <c r="NEI1165" s="145"/>
      <c r="NEJ1165" s="37"/>
      <c r="NEK1165" s="5"/>
      <c r="NEL1165" s="144"/>
      <c r="NEM1165" s="93"/>
      <c r="NEN1165" s="145"/>
      <c r="NEO1165" s="145"/>
      <c r="NEP1165" s="145"/>
      <c r="NEQ1165" s="145"/>
      <c r="NER1165" s="145"/>
      <c r="NES1165" s="37"/>
      <c r="NET1165" s="5"/>
      <c r="NEU1165" s="144"/>
      <c r="NEV1165" s="93"/>
      <c r="NEW1165" s="145"/>
      <c r="NEX1165" s="145"/>
      <c r="NEY1165" s="145"/>
      <c r="NEZ1165" s="145"/>
      <c r="NFA1165" s="145"/>
      <c r="NFB1165" s="37"/>
      <c r="NFC1165" s="5"/>
      <c r="NFD1165" s="144"/>
      <c r="NFE1165" s="93"/>
      <c r="NFF1165" s="145"/>
      <c r="NFG1165" s="145"/>
      <c r="NFH1165" s="145"/>
      <c r="NFI1165" s="145"/>
      <c r="NFJ1165" s="145"/>
      <c r="NFK1165" s="37"/>
      <c r="NFL1165" s="5"/>
      <c r="NFM1165" s="144"/>
      <c r="NFN1165" s="93"/>
      <c r="NFO1165" s="145"/>
      <c r="NFP1165" s="145"/>
      <c r="NFQ1165" s="145"/>
      <c r="NFR1165" s="145"/>
      <c r="NFS1165" s="145"/>
      <c r="NFT1165" s="37"/>
      <c r="NFU1165" s="5"/>
      <c r="NFV1165" s="144"/>
      <c r="NFW1165" s="93"/>
      <c r="NFX1165" s="145"/>
      <c r="NFY1165" s="145"/>
      <c r="NFZ1165" s="145"/>
      <c r="NGA1165" s="145"/>
      <c r="NGB1165" s="145"/>
      <c r="NGC1165" s="37"/>
      <c r="NGD1165" s="5"/>
      <c r="NGE1165" s="144"/>
      <c r="NGF1165" s="93"/>
      <c r="NGG1165" s="145"/>
      <c r="NGH1165" s="145"/>
      <c r="NGI1165" s="145"/>
      <c r="NGJ1165" s="145"/>
      <c r="NGK1165" s="145"/>
      <c r="NGL1165" s="37"/>
      <c r="NGM1165" s="5"/>
      <c r="NGN1165" s="144"/>
      <c r="NGO1165" s="93"/>
      <c r="NGP1165" s="145"/>
      <c r="NGQ1165" s="145"/>
      <c r="NGR1165" s="145"/>
      <c r="NGS1165" s="145"/>
      <c r="NGT1165" s="145"/>
      <c r="NGU1165" s="37"/>
      <c r="NGV1165" s="5"/>
      <c r="NGW1165" s="144"/>
      <c r="NGX1165" s="93"/>
      <c r="NGY1165" s="145"/>
      <c r="NGZ1165" s="145"/>
      <c r="NHA1165" s="145"/>
      <c r="NHB1165" s="145"/>
      <c r="NHC1165" s="145"/>
      <c r="NHD1165" s="37"/>
      <c r="NHE1165" s="5"/>
      <c r="NHF1165" s="144"/>
      <c r="NHG1165" s="93"/>
      <c r="NHH1165" s="145"/>
      <c r="NHI1165" s="145"/>
      <c r="NHJ1165" s="145"/>
      <c r="NHK1165" s="145"/>
      <c r="NHL1165" s="145"/>
      <c r="NHM1165" s="37"/>
      <c r="NHN1165" s="5"/>
      <c r="NHO1165" s="144"/>
      <c r="NHP1165" s="93"/>
      <c r="NHQ1165" s="145"/>
      <c r="NHR1165" s="145"/>
      <c r="NHS1165" s="145"/>
      <c r="NHT1165" s="145"/>
      <c r="NHU1165" s="145"/>
      <c r="NHV1165" s="37"/>
      <c r="NHW1165" s="5"/>
      <c r="NHX1165" s="144"/>
      <c r="NHY1165" s="93"/>
      <c r="NHZ1165" s="145"/>
      <c r="NIA1165" s="145"/>
      <c r="NIB1165" s="145"/>
      <c r="NIC1165" s="145"/>
      <c r="NID1165" s="145"/>
      <c r="NIE1165" s="37"/>
      <c r="NIF1165" s="5"/>
      <c r="NIG1165" s="144"/>
      <c r="NIH1165" s="93"/>
      <c r="NII1165" s="145"/>
      <c r="NIJ1165" s="145"/>
      <c r="NIK1165" s="145"/>
      <c r="NIL1165" s="145"/>
      <c r="NIM1165" s="145"/>
      <c r="NIN1165" s="37"/>
      <c r="NIO1165" s="5"/>
      <c r="NIP1165" s="144"/>
      <c r="NIQ1165" s="93"/>
      <c r="NIR1165" s="145"/>
      <c r="NIS1165" s="145"/>
      <c r="NIT1165" s="145"/>
      <c r="NIU1165" s="145"/>
      <c r="NIV1165" s="145"/>
      <c r="NIW1165" s="37"/>
      <c r="NIX1165" s="5"/>
      <c r="NIY1165" s="144"/>
      <c r="NIZ1165" s="93"/>
      <c r="NJA1165" s="145"/>
      <c r="NJB1165" s="145"/>
      <c r="NJC1165" s="145"/>
      <c r="NJD1165" s="145"/>
      <c r="NJE1165" s="145"/>
      <c r="NJF1165" s="37"/>
      <c r="NJG1165" s="5"/>
      <c r="NJH1165" s="144"/>
      <c r="NJI1165" s="93"/>
      <c r="NJJ1165" s="145"/>
      <c r="NJK1165" s="145"/>
      <c r="NJL1165" s="145"/>
      <c r="NJM1165" s="145"/>
      <c r="NJN1165" s="145"/>
      <c r="NJO1165" s="37"/>
      <c r="NJP1165" s="5"/>
      <c r="NJQ1165" s="144"/>
      <c r="NJR1165" s="93"/>
      <c r="NJS1165" s="145"/>
      <c r="NJT1165" s="145"/>
      <c r="NJU1165" s="145"/>
      <c r="NJV1165" s="145"/>
      <c r="NJW1165" s="145"/>
      <c r="NJX1165" s="37"/>
      <c r="NJY1165" s="5"/>
      <c r="NJZ1165" s="144"/>
      <c r="NKA1165" s="93"/>
      <c r="NKB1165" s="145"/>
      <c r="NKC1165" s="145"/>
      <c r="NKD1165" s="145"/>
      <c r="NKE1165" s="145"/>
      <c r="NKF1165" s="145"/>
      <c r="NKG1165" s="37"/>
      <c r="NKH1165" s="5"/>
      <c r="NKI1165" s="144"/>
      <c r="NKJ1165" s="93"/>
      <c r="NKK1165" s="145"/>
      <c r="NKL1165" s="145"/>
      <c r="NKM1165" s="145"/>
      <c r="NKN1165" s="145"/>
      <c r="NKO1165" s="145"/>
      <c r="NKP1165" s="37"/>
      <c r="NKQ1165" s="5"/>
      <c r="NKR1165" s="144"/>
      <c r="NKS1165" s="93"/>
      <c r="NKT1165" s="145"/>
      <c r="NKU1165" s="145"/>
      <c r="NKV1165" s="145"/>
      <c r="NKW1165" s="145"/>
      <c r="NKX1165" s="145"/>
      <c r="NKY1165" s="37"/>
      <c r="NKZ1165" s="5"/>
      <c r="NLA1165" s="144"/>
      <c r="NLB1165" s="93"/>
      <c r="NLC1165" s="145"/>
      <c r="NLD1165" s="145"/>
      <c r="NLE1165" s="145"/>
      <c r="NLF1165" s="145"/>
      <c r="NLG1165" s="145"/>
      <c r="NLH1165" s="37"/>
      <c r="NLI1165" s="5"/>
      <c r="NLJ1165" s="144"/>
      <c r="NLK1165" s="93"/>
      <c r="NLL1165" s="145"/>
      <c r="NLM1165" s="145"/>
      <c r="NLN1165" s="145"/>
      <c r="NLO1165" s="145"/>
      <c r="NLP1165" s="145"/>
      <c r="NLQ1165" s="37"/>
      <c r="NLR1165" s="5"/>
      <c r="NLS1165" s="144"/>
      <c r="NLT1165" s="93"/>
      <c r="NLU1165" s="145"/>
      <c r="NLV1165" s="145"/>
      <c r="NLW1165" s="145"/>
      <c r="NLX1165" s="145"/>
      <c r="NLY1165" s="145"/>
      <c r="NLZ1165" s="37"/>
      <c r="NMA1165" s="5"/>
      <c r="NMB1165" s="144"/>
      <c r="NMC1165" s="93"/>
      <c r="NMD1165" s="145"/>
      <c r="NME1165" s="145"/>
      <c r="NMF1165" s="145"/>
      <c r="NMG1165" s="145"/>
      <c r="NMH1165" s="145"/>
      <c r="NMI1165" s="37"/>
      <c r="NMJ1165" s="5"/>
      <c r="NMK1165" s="144"/>
      <c r="NML1165" s="93"/>
      <c r="NMM1165" s="145"/>
      <c r="NMN1165" s="145"/>
      <c r="NMO1165" s="145"/>
      <c r="NMP1165" s="145"/>
      <c r="NMQ1165" s="145"/>
      <c r="NMR1165" s="37"/>
      <c r="NMS1165" s="5"/>
      <c r="NMT1165" s="144"/>
      <c r="NMU1165" s="93"/>
      <c r="NMV1165" s="145"/>
      <c r="NMW1165" s="145"/>
      <c r="NMX1165" s="145"/>
      <c r="NMY1165" s="145"/>
      <c r="NMZ1165" s="145"/>
      <c r="NNA1165" s="37"/>
      <c r="NNB1165" s="5"/>
      <c r="NNC1165" s="144"/>
      <c r="NND1165" s="93"/>
      <c r="NNE1165" s="145"/>
      <c r="NNF1165" s="145"/>
      <c r="NNG1165" s="145"/>
      <c r="NNH1165" s="145"/>
      <c r="NNI1165" s="145"/>
      <c r="NNJ1165" s="37"/>
      <c r="NNK1165" s="5"/>
      <c r="NNL1165" s="144"/>
      <c r="NNM1165" s="93"/>
      <c r="NNN1165" s="145"/>
      <c r="NNO1165" s="145"/>
      <c r="NNP1165" s="145"/>
      <c r="NNQ1165" s="145"/>
      <c r="NNR1165" s="145"/>
      <c r="NNS1165" s="37"/>
      <c r="NNT1165" s="5"/>
      <c r="NNU1165" s="144"/>
      <c r="NNV1165" s="93"/>
      <c r="NNW1165" s="145"/>
      <c r="NNX1165" s="145"/>
      <c r="NNY1165" s="145"/>
      <c r="NNZ1165" s="145"/>
      <c r="NOA1165" s="145"/>
      <c r="NOB1165" s="37"/>
      <c r="NOC1165" s="5"/>
      <c r="NOD1165" s="144"/>
      <c r="NOE1165" s="93"/>
      <c r="NOF1165" s="145"/>
      <c r="NOG1165" s="145"/>
      <c r="NOH1165" s="145"/>
      <c r="NOI1165" s="145"/>
      <c r="NOJ1165" s="145"/>
      <c r="NOK1165" s="37"/>
      <c r="NOL1165" s="5"/>
      <c r="NOM1165" s="144"/>
      <c r="NON1165" s="93"/>
      <c r="NOO1165" s="145"/>
      <c r="NOP1165" s="145"/>
      <c r="NOQ1165" s="145"/>
      <c r="NOR1165" s="145"/>
      <c r="NOS1165" s="145"/>
      <c r="NOT1165" s="37"/>
      <c r="NOU1165" s="5"/>
      <c r="NOV1165" s="144"/>
      <c r="NOW1165" s="93"/>
      <c r="NOX1165" s="145"/>
      <c r="NOY1165" s="145"/>
      <c r="NOZ1165" s="145"/>
      <c r="NPA1165" s="145"/>
      <c r="NPB1165" s="145"/>
      <c r="NPC1165" s="37"/>
      <c r="NPD1165" s="5"/>
      <c r="NPE1165" s="144"/>
      <c r="NPF1165" s="93"/>
      <c r="NPG1165" s="145"/>
      <c r="NPH1165" s="145"/>
      <c r="NPI1165" s="145"/>
      <c r="NPJ1165" s="145"/>
      <c r="NPK1165" s="145"/>
      <c r="NPL1165" s="37"/>
      <c r="NPM1165" s="5"/>
      <c r="NPN1165" s="144"/>
      <c r="NPO1165" s="93"/>
      <c r="NPP1165" s="145"/>
      <c r="NPQ1165" s="145"/>
      <c r="NPR1165" s="145"/>
      <c r="NPS1165" s="145"/>
      <c r="NPT1165" s="145"/>
      <c r="NPU1165" s="37"/>
      <c r="NPV1165" s="5"/>
      <c r="NPW1165" s="144"/>
      <c r="NPX1165" s="93"/>
      <c r="NPY1165" s="145"/>
      <c r="NPZ1165" s="145"/>
      <c r="NQA1165" s="145"/>
      <c r="NQB1165" s="145"/>
      <c r="NQC1165" s="145"/>
      <c r="NQD1165" s="37"/>
      <c r="NQE1165" s="5"/>
      <c r="NQF1165" s="144"/>
      <c r="NQG1165" s="93"/>
      <c r="NQH1165" s="145"/>
      <c r="NQI1165" s="145"/>
      <c r="NQJ1165" s="145"/>
      <c r="NQK1165" s="145"/>
      <c r="NQL1165" s="145"/>
      <c r="NQM1165" s="37"/>
      <c r="NQN1165" s="5"/>
      <c r="NQO1165" s="144"/>
      <c r="NQP1165" s="93"/>
      <c r="NQQ1165" s="145"/>
      <c r="NQR1165" s="145"/>
      <c r="NQS1165" s="145"/>
      <c r="NQT1165" s="145"/>
      <c r="NQU1165" s="145"/>
      <c r="NQV1165" s="37"/>
      <c r="NQW1165" s="5"/>
      <c r="NQX1165" s="144"/>
      <c r="NQY1165" s="93"/>
      <c r="NQZ1165" s="145"/>
      <c r="NRA1165" s="145"/>
      <c r="NRB1165" s="145"/>
      <c r="NRC1165" s="145"/>
      <c r="NRD1165" s="145"/>
      <c r="NRE1165" s="37"/>
      <c r="NRF1165" s="5"/>
      <c r="NRG1165" s="144"/>
      <c r="NRH1165" s="93"/>
      <c r="NRI1165" s="145"/>
      <c r="NRJ1165" s="145"/>
      <c r="NRK1165" s="145"/>
      <c r="NRL1165" s="145"/>
      <c r="NRM1165" s="145"/>
      <c r="NRN1165" s="37"/>
      <c r="NRO1165" s="5"/>
      <c r="NRP1165" s="144"/>
      <c r="NRQ1165" s="93"/>
      <c r="NRR1165" s="145"/>
      <c r="NRS1165" s="145"/>
      <c r="NRT1165" s="145"/>
      <c r="NRU1165" s="145"/>
      <c r="NRV1165" s="145"/>
      <c r="NRW1165" s="37"/>
      <c r="NRX1165" s="5"/>
      <c r="NRY1165" s="144"/>
      <c r="NRZ1165" s="93"/>
      <c r="NSA1165" s="145"/>
      <c r="NSB1165" s="145"/>
      <c r="NSC1165" s="145"/>
      <c r="NSD1165" s="145"/>
      <c r="NSE1165" s="145"/>
      <c r="NSF1165" s="37"/>
      <c r="NSG1165" s="5"/>
      <c r="NSH1165" s="144"/>
      <c r="NSI1165" s="93"/>
      <c r="NSJ1165" s="145"/>
      <c r="NSK1165" s="145"/>
      <c r="NSL1165" s="145"/>
      <c r="NSM1165" s="145"/>
      <c r="NSN1165" s="145"/>
      <c r="NSO1165" s="37"/>
      <c r="NSP1165" s="5"/>
      <c r="NSQ1165" s="144"/>
      <c r="NSR1165" s="93"/>
      <c r="NSS1165" s="145"/>
      <c r="NST1165" s="145"/>
      <c r="NSU1165" s="145"/>
      <c r="NSV1165" s="145"/>
      <c r="NSW1165" s="145"/>
      <c r="NSX1165" s="37"/>
      <c r="NSY1165" s="5"/>
      <c r="NSZ1165" s="144"/>
      <c r="NTA1165" s="93"/>
      <c r="NTB1165" s="145"/>
      <c r="NTC1165" s="145"/>
      <c r="NTD1165" s="145"/>
      <c r="NTE1165" s="145"/>
      <c r="NTF1165" s="145"/>
      <c r="NTG1165" s="37"/>
      <c r="NTH1165" s="5"/>
      <c r="NTI1165" s="144"/>
      <c r="NTJ1165" s="93"/>
      <c r="NTK1165" s="145"/>
      <c r="NTL1165" s="145"/>
      <c r="NTM1165" s="145"/>
      <c r="NTN1165" s="145"/>
      <c r="NTO1165" s="145"/>
      <c r="NTP1165" s="37"/>
      <c r="NTQ1165" s="5"/>
      <c r="NTR1165" s="144"/>
      <c r="NTS1165" s="93"/>
      <c r="NTT1165" s="145"/>
      <c r="NTU1165" s="145"/>
      <c r="NTV1165" s="145"/>
      <c r="NTW1165" s="145"/>
      <c r="NTX1165" s="145"/>
      <c r="NTY1165" s="37"/>
      <c r="NTZ1165" s="5"/>
      <c r="NUA1165" s="144"/>
      <c r="NUB1165" s="93"/>
      <c r="NUC1165" s="145"/>
      <c r="NUD1165" s="145"/>
      <c r="NUE1165" s="145"/>
      <c r="NUF1165" s="145"/>
      <c r="NUG1165" s="145"/>
      <c r="NUH1165" s="37"/>
      <c r="NUI1165" s="5"/>
      <c r="NUJ1165" s="144"/>
      <c r="NUK1165" s="93"/>
      <c r="NUL1165" s="145"/>
      <c r="NUM1165" s="145"/>
      <c r="NUN1165" s="145"/>
      <c r="NUO1165" s="145"/>
      <c r="NUP1165" s="145"/>
      <c r="NUQ1165" s="37"/>
      <c r="NUR1165" s="5"/>
      <c r="NUS1165" s="144"/>
      <c r="NUT1165" s="93"/>
      <c r="NUU1165" s="145"/>
      <c r="NUV1165" s="145"/>
      <c r="NUW1165" s="145"/>
      <c r="NUX1165" s="145"/>
      <c r="NUY1165" s="145"/>
      <c r="NUZ1165" s="37"/>
      <c r="NVA1165" s="5"/>
      <c r="NVB1165" s="144"/>
      <c r="NVC1165" s="93"/>
      <c r="NVD1165" s="145"/>
      <c r="NVE1165" s="145"/>
      <c r="NVF1165" s="145"/>
      <c r="NVG1165" s="145"/>
      <c r="NVH1165" s="145"/>
      <c r="NVI1165" s="37"/>
      <c r="NVJ1165" s="5"/>
      <c r="NVK1165" s="144"/>
      <c r="NVL1165" s="93"/>
      <c r="NVM1165" s="145"/>
      <c r="NVN1165" s="145"/>
      <c r="NVO1165" s="145"/>
      <c r="NVP1165" s="145"/>
      <c r="NVQ1165" s="145"/>
      <c r="NVR1165" s="37"/>
      <c r="NVS1165" s="5"/>
      <c r="NVT1165" s="144"/>
      <c r="NVU1165" s="93"/>
      <c r="NVV1165" s="145"/>
      <c r="NVW1165" s="145"/>
      <c r="NVX1165" s="145"/>
      <c r="NVY1165" s="145"/>
      <c r="NVZ1165" s="145"/>
      <c r="NWA1165" s="37"/>
      <c r="NWB1165" s="5"/>
      <c r="NWC1165" s="144"/>
      <c r="NWD1165" s="93"/>
      <c r="NWE1165" s="145"/>
      <c r="NWF1165" s="145"/>
      <c r="NWG1165" s="145"/>
      <c r="NWH1165" s="145"/>
      <c r="NWI1165" s="145"/>
      <c r="NWJ1165" s="37"/>
      <c r="NWK1165" s="5"/>
      <c r="NWL1165" s="144"/>
      <c r="NWM1165" s="93"/>
      <c r="NWN1165" s="145"/>
      <c r="NWO1165" s="145"/>
      <c r="NWP1165" s="145"/>
      <c r="NWQ1165" s="145"/>
      <c r="NWR1165" s="145"/>
      <c r="NWS1165" s="37"/>
      <c r="NWT1165" s="5"/>
      <c r="NWU1165" s="144"/>
      <c r="NWV1165" s="93"/>
      <c r="NWW1165" s="145"/>
      <c r="NWX1165" s="145"/>
      <c r="NWY1165" s="145"/>
      <c r="NWZ1165" s="145"/>
      <c r="NXA1165" s="145"/>
      <c r="NXB1165" s="37"/>
      <c r="NXC1165" s="5"/>
      <c r="NXD1165" s="144"/>
      <c r="NXE1165" s="93"/>
      <c r="NXF1165" s="145"/>
      <c r="NXG1165" s="145"/>
      <c r="NXH1165" s="145"/>
      <c r="NXI1165" s="145"/>
      <c r="NXJ1165" s="145"/>
      <c r="NXK1165" s="37"/>
      <c r="NXL1165" s="5"/>
      <c r="NXM1165" s="144"/>
      <c r="NXN1165" s="93"/>
      <c r="NXO1165" s="145"/>
      <c r="NXP1165" s="145"/>
      <c r="NXQ1165" s="145"/>
      <c r="NXR1165" s="145"/>
      <c r="NXS1165" s="145"/>
      <c r="NXT1165" s="37"/>
      <c r="NXU1165" s="5"/>
      <c r="NXV1165" s="144"/>
      <c r="NXW1165" s="93"/>
      <c r="NXX1165" s="145"/>
      <c r="NXY1165" s="145"/>
      <c r="NXZ1165" s="145"/>
      <c r="NYA1165" s="145"/>
      <c r="NYB1165" s="145"/>
      <c r="NYC1165" s="37"/>
      <c r="NYD1165" s="5"/>
      <c r="NYE1165" s="144"/>
      <c r="NYF1165" s="93"/>
      <c r="NYG1165" s="145"/>
      <c r="NYH1165" s="145"/>
      <c r="NYI1165" s="145"/>
      <c r="NYJ1165" s="145"/>
      <c r="NYK1165" s="145"/>
      <c r="NYL1165" s="37"/>
      <c r="NYM1165" s="5"/>
      <c r="NYN1165" s="144"/>
      <c r="NYO1165" s="93"/>
      <c r="NYP1165" s="145"/>
      <c r="NYQ1165" s="145"/>
      <c r="NYR1165" s="145"/>
      <c r="NYS1165" s="145"/>
      <c r="NYT1165" s="145"/>
      <c r="NYU1165" s="37"/>
      <c r="NYV1165" s="5"/>
      <c r="NYW1165" s="144"/>
      <c r="NYX1165" s="93"/>
      <c r="NYY1165" s="145"/>
      <c r="NYZ1165" s="145"/>
      <c r="NZA1165" s="145"/>
      <c r="NZB1165" s="145"/>
      <c r="NZC1165" s="145"/>
      <c r="NZD1165" s="37"/>
      <c r="NZE1165" s="5"/>
      <c r="NZF1165" s="144"/>
      <c r="NZG1165" s="93"/>
      <c r="NZH1165" s="145"/>
      <c r="NZI1165" s="145"/>
      <c r="NZJ1165" s="145"/>
      <c r="NZK1165" s="145"/>
      <c r="NZL1165" s="145"/>
      <c r="NZM1165" s="37"/>
      <c r="NZN1165" s="5"/>
      <c r="NZO1165" s="144"/>
      <c r="NZP1165" s="93"/>
      <c r="NZQ1165" s="145"/>
      <c r="NZR1165" s="145"/>
      <c r="NZS1165" s="145"/>
      <c r="NZT1165" s="145"/>
      <c r="NZU1165" s="145"/>
      <c r="NZV1165" s="37"/>
      <c r="NZW1165" s="5"/>
      <c r="NZX1165" s="144"/>
      <c r="NZY1165" s="93"/>
      <c r="NZZ1165" s="145"/>
      <c r="OAA1165" s="145"/>
      <c r="OAB1165" s="145"/>
      <c r="OAC1165" s="145"/>
      <c r="OAD1165" s="145"/>
      <c r="OAE1165" s="37"/>
      <c r="OAF1165" s="5"/>
      <c r="OAG1165" s="144"/>
      <c r="OAH1165" s="93"/>
      <c r="OAI1165" s="145"/>
      <c r="OAJ1165" s="145"/>
      <c r="OAK1165" s="145"/>
      <c r="OAL1165" s="145"/>
      <c r="OAM1165" s="145"/>
      <c r="OAN1165" s="37"/>
      <c r="OAO1165" s="5"/>
      <c r="OAP1165" s="144"/>
      <c r="OAQ1165" s="93"/>
      <c r="OAR1165" s="145"/>
      <c r="OAS1165" s="145"/>
      <c r="OAT1165" s="145"/>
      <c r="OAU1165" s="145"/>
      <c r="OAV1165" s="145"/>
      <c r="OAW1165" s="37"/>
      <c r="OAX1165" s="5"/>
      <c r="OAY1165" s="144"/>
      <c r="OAZ1165" s="93"/>
      <c r="OBA1165" s="145"/>
      <c r="OBB1165" s="145"/>
      <c r="OBC1165" s="145"/>
      <c r="OBD1165" s="145"/>
      <c r="OBE1165" s="145"/>
      <c r="OBF1165" s="37"/>
      <c r="OBG1165" s="5"/>
      <c r="OBH1165" s="144"/>
      <c r="OBI1165" s="93"/>
      <c r="OBJ1165" s="145"/>
      <c r="OBK1165" s="145"/>
      <c r="OBL1165" s="145"/>
      <c r="OBM1165" s="145"/>
      <c r="OBN1165" s="145"/>
      <c r="OBO1165" s="37"/>
      <c r="OBP1165" s="5"/>
      <c r="OBQ1165" s="144"/>
      <c r="OBR1165" s="93"/>
      <c r="OBS1165" s="145"/>
      <c r="OBT1165" s="145"/>
      <c r="OBU1165" s="145"/>
      <c r="OBV1165" s="145"/>
      <c r="OBW1165" s="145"/>
      <c r="OBX1165" s="37"/>
      <c r="OBY1165" s="5"/>
      <c r="OBZ1165" s="144"/>
      <c r="OCA1165" s="93"/>
      <c r="OCB1165" s="145"/>
      <c r="OCC1165" s="145"/>
      <c r="OCD1165" s="145"/>
      <c r="OCE1165" s="145"/>
      <c r="OCF1165" s="145"/>
      <c r="OCG1165" s="37"/>
      <c r="OCH1165" s="5"/>
      <c r="OCI1165" s="144"/>
      <c r="OCJ1165" s="93"/>
      <c r="OCK1165" s="145"/>
      <c r="OCL1165" s="145"/>
      <c r="OCM1165" s="145"/>
      <c r="OCN1165" s="145"/>
      <c r="OCO1165" s="145"/>
      <c r="OCP1165" s="37"/>
      <c r="OCQ1165" s="5"/>
      <c r="OCR1165" s="144"/>
      <c r="OCS1165" s="93"/>
      <c r="OCT1165" s="145"/>
      <c r="OCU1165" s="145"/>
      <c r="OCV1165" s="145"/>
      <c r="OCW1165" s="145"/>
      <c r="OCX1165" s="145"/>
      <c r="OCY1165" s="37"/>
      <c r="OCZ1165" s="5"/>
      <c r="ODA1165" s="144"/>
      <c r="ODB1165" s="93"/>
      <c r="ODC1165" s="145"/>
      <c r="ODD1165" s="145"/>
      <c r="ODE1165" s="145"/>
      <c r="ODF1165" s="145"/>
      <c r="ODG1165" s="145"/>
      <c r="ODH1165" s="37"/>
      <c r="ODI1165" s="5"/>
      <c r="ODJ1165" s="144"/>
      <c r="ODK1165" s="93"/>
      <c r="ODL1165" s="145"/>
      <c r="ODM1165" s="145"/>
      <c r="ODN1165" s="145"/>
      <c r="ODO1165" s="145"/>
      <c r="ODP1165" s="145"/>
      <c r="ODQ1165" s="37"/>
      <c r="ODR1165" s="5"/>
      <c r="ODS1165" s="144"/>
      <c r="ODT1165" s="93"/>
      <c r="ODU1165" s="145"/>
      <c r="ODV1165" s="145"/>
      <c r="ODW1165" s="145"/>
      <c r="ODX1165" s="145"/>
      <c r="ODY1165" s="145"/>
      <c r="ODZ1165" s="37"/>
      <c r="OEA1165" s="5"/>
      <c r="OEB1165" s="144"/>
      <c r="OEC1165" s="93"/>
      <c r="OED1165" s="145"/>
      <c r="OEE1165" s="145"/>
      <c r="OEF1165" s="145"/>
      <c r="OEG1165" s="145"/>
      <c r="OEH1165" s="145"/>
      <c r="OEI1165" s="37"/>
      <c r="OEJ1165" s="5"/>
      <c r="OEK1165" s="144"/>
      <c r="OEL1165" s="93"/>
      <c r="OEM1165" s="145"/>
      <c r="OEN1165" s="145"/>
      <c r="OEO1165" s="145"/>
      <c r="OEP1165" s="145"/>
      <c r="OEQ1165" s="145"/>
      <c r="OER1165" s="37"/>
      <c r="OES1165" s="5"/>
      <c r="OET1165" s="144"/>
      <c r="OEU1165" s="93"/>
      <c r="OEV1165" s="145"/>
      <c r="OEW1165" s="145"/>
      <c r="OEX1165" s="145"/>
      <c r="OEY1165" s="145"/>
      <c r="OEZ1165" s="145"/>
      <c r="OFA1165" s="37"/>
      <c r="OFB1165" s="5"/>
      <c r="OFC1165" s="144"/>
      <c r="OFD1165" s="93"/>
      <c r="OFE1165" s="145"/>
      <c r="OFF1165" s="145"/>
      <c r="OFG1165" s="145"/>
      <c r="OFH1165" s="145"/>
      <c r="OFI1165" s="145"/>
      <c r="OFJ1165" s="37"/>
      <c r="OFK1165" s="5"/>
      <c r="OFL1165" s="144"/>
      <c r="OFM1165" s="93"/>
      <c r="OFN1165" s="145"/>
      <c r="OFO1165" s="145"/>
      <c r="OFP1165" s="145"/>
      <c r="OFQ1165" s="145"/>
      <c r="OFR1165" s="145"/>
      <c r="OFS1165" s="37"/>
      <c r="OFT1165" s="5"/>
      <c r="OFU1165" s="144"/>
      <c r="OFV1165" s="93"/>
      <c r="OFW1165" s="145"/>
      <c r="OFX1165" s="145"/>
      <c r="OFY1165" s="145"/>
      <c r="OFZ1165" s="145"/>
      <c r="OGA1165" s="145"/>
      <c r="OGB1165" s="37"/>
      <c r="OGC1165" s="5"/>
      <c r="OGD1165" s="144"/>
      <c r="OGE1165" s="93"/>
      <c r="OGF1165" s="145"/>
      <c r="OGG1165" s="145"/>
      <c r="OGH1165" s="145"/>
      <c r="OGI1165" s="145"/>
      <c r="OGJ1165" s="145"/>
      <c r="OGK1165" s="37"/>
      <c r="OGL1165" s="5"/>
      <c r="OGM1165" s="144"/>
      <c r="OGN1165" s="93"/>
      <c r="OGO1165" s="145"/>
      <c r="OGP1165" s="145"/>
      <c r="OGQ1165" s="145"/>
      <c r="OGR1165" s="145"/>
      <c r="OGS1165" s="145"/>
      <c r="OGT1165" s="37"/>
      <c r="OGU1165" s="5"/>
      <c r="OGV1165" s="144"/>
      <c r="OGW1165" s="93"/>
      <c r="OGX1165" s="145"/>
      <c r="OGY1165" s="145"/>
      <c r="OGZ1165" s="145"/>
      <c r="OHA1165" s="145"/>
      <c r="OHB1165" s="145"/>
      <c r="OHC1165" s="37"/>
      <c r="OHD1165" s="5"/>
      <c r="OHE1165" s="144"/>
      <c r="OHF1165" s="93"/>
      <c r="OHG1165" s="145"/>
      <c r="OHH1165" s="145"/>
      <c r="OHI1165" s="145"/>
      <c r="OHJ1165" s="145"/>
      <c r="OHK1165" s="145"/>
      <c r="OHL1165" s="37"/>
      <c r="OHM1165" s="5"/>
      <c r="OHN1165" s="144"/>
      <c r="OHO1165" s="93"/>
      <c r="OHP1165" s="145"/>
      <c r="OHQ1165" s="145"/>
      <c r="OHR1165" s="145"/>
      <c r="OHS1165" s="145"/>
      <c r="OHT1165" s="145"/>
      <c r="OHU1165" s="37"/>
      <c r="OHV1165" s="5"/>
      <c r="OHW1165" s="144"/>
      <c r="OHX1165" s="93"/>
      <c r="OHY1165" s="145"/>
      <c r="OHZ1165" s="145"/>
      <c r="OIA1165" s="145"/>
      <c r="OIB1165" s="145"/>
      <c r="OIC1165" s="145"/>
      <c r="OID1165" s="37"/>
      <c r="OIE1165" s="5"/>
      <c r="OIF1165" s="144"/>
      <c r="OIG1165" s="93"/>
      <c r="OIH1165" s="145"/>
      <c r="OII1165" s="145"/>
      <c r="OIJ1165" s="145"/>
      <c r="OIK1165" s="145"/>
      <c r="OIL1165" s="145"/>
      <c r="OIM1165" s="37"/>
      <c r="OIN1165" s="5"/>
      <c r="OIO1165" s="144"/>
      <c r="OIP1165" s="93"/>
      <c r="OIQ1165" s="145"/>
      <c r="OIR1165" s="145"/>
      <c r="OIS1165" s="145"/>
      <c r="OIT1165" s="145"/>
      <c r="OIU1165" s="145"/>
      <c r="OIV1165" s="37"/>
      <c r="OIW1165" s="5"/>
      <c r="OIX1165" s="144"/>
      <c r="OIY1165" s="93"/>
      <c r="OIZ1165" s="145"/>
      <c r="OJA1165" s="145"/>
      <c r="OJB1165" s="145"/>
      <c r="OJC1165" s="145"/>
      <c r="OJD1165" s="145"/>
      <c r="OJE1165" s="37"/>
      <c r="OJF1165" s="5"/>
      <c r="OJG1165" s="144"/>
      <c r="OJH1165" s="93"/>
      <c r="OJI1165" s="145"/>
      <c r="OJJ1165" s="145"/>
      <c r="OJK1165" s="145"/>
      <c r="OJL1165" s="145"/>
      <c r="OJM1165" s="145"/>
      <c r="OJN1165" s="37"/>
      <c r="OJO1165" s="5"/>
      <c r="OJP1165" s="144"/>
      <c r="OJQ1165" s="93"/>
      <c r="OJR1165" s="145"/>
      <c r="OJS1165" s="145"/>
      <c r="OJT1165" s="145"/>
      <c r="OJU1165" s="145"/>
      <c r="OJV1165" s="145"/>
      <c r="OJW1165" s="37"/>
      <c r="OJX1165" s="5"/>
      <c r="OJY1165" s="144"/>
      <c r="OJZ1165" s="93"/>
      <c r="OKA1165" s="145"/>
      <c r="OKB1165" s="145"/>
      <c r="OKC1165" s="145"/>
      <c r="OKD1165" s="145"/>
      <c r="OKE1165" s="145"/>
      <c r="OKF1165" s="37"/>
      <c r="OKG1165" s="5"/>
      <c r="OKH1165" s="144"/>
      <c r="OKI1165" s="93"/>
      <c r="OKJ1165" s="145"/>
      <c r="OKK1165" s="145"/>
      <c r="OKL1165" s="145"/>
      <c r="OKM1165" s="145"/>
      <c r="OKN1165" s="145"/>
      <c r="OKO1165" s="37"/>
      <c r="OKP1165" s="5"/>
      <c r="OKQ1165" s="144"/>
      <c r="OKR1165" s="93"/>
      <c r="OKS1165" s="145"/>
      <c r="OKT1165" s="145"/>
      <c r="OKU1165" s="145"/>
      <c r="OKV1165" s="145"/>
      <c r="OKW1165" s="145"/>
      <c r="OKX1165" s="37"/>
      <c r="OKY1165" s="5"/>
      <c r="OKZ1165" s="144"/>
      <c r="OLA1165" s="93"/>
      <c r="OLB1165" s="145"/>
      <c r="OLC1165" s="145"/>
      <c r="OLD1165" s="145"/>
      <c r="OLE1165" s="145"/>
      <c r="OLF1165" s="145"/>
      <c r="OLG1165" s="37"/>
      <c r="OLH1165" s="5"/>
      <c r="OLI1165" s="144"/>
      <c r="OLJ1165" s="93"/>
      <c r="OLK1165" s="145"/>
      <c r="OLL1165" s="145"/>
      <c r="OLM1165" s="145"/>
      <c r="OLN1165" s="145"/>
      <c r="OLO1165" s="145"/>
      <c r="OLP1165" s="37"/>
      <c r="OLQ1165" s="5"/>
      <c r="OLR1165" s="144"/>
      <c r="OLS1165" s="93"/>
      <c r="OLT1165" s="145"/>
      <c r="OLU1165" s="145"/>
      <c r="OLV1165" s="145"/>
      <c r="OLW1165" s="145"/>
      <c r="OLX1165" s="145"/>
      <c r="OLY1165" s="37"/>
      <c r="OLZ1165" s="5"/>
      <c r="OMA1165" s="144"/>
      <c r="OMB1165" s="93"/>
      <c r="OMC1165" s="145"/>
      <c r="OMD1165" s="145"/>
      <c r="OME1165" s="145"/>
      <c r="OMF1165" s="145"/>
      <c r="OMG1165" s="145"/>
      <c r="OMH1165" s="37"/>
      <c r="OMI1165" s="5"/>
      <c r="OMJ1165" s="144"/>
      <c r="OMK1165" s="93"/>
      <c r="OML1165" s="145"/>
      <c r="OMM1165" s="145"/>
      <c r="OMN1165" s="145"/>
      <c r="OMO1165" s="145"/>
      <c r="OMP1165" s="145"/>
      <c r="OMQ1165" s="37"/>
      <c r="OMR1165" s="5"/>
      <c r="OMS1165" s="144"/>
      <c r="OMT1165" s="93"/>
      <c r="OMU1165" s="145"/>
      <c r="OMV1165" s="145"/>
      <c r="OMW1165" s="145"/>
      <c r="OMX1165" s="145"/>
      <c r="OMY1165" s="145"/>
      <c r="OMZ1165" s="37"/>
      <c r="ONA1165" s="5"/>
      <c r="ONB1165" s="144"/>
      <c r="ONC1165" s="93"/>
      <c r="OND1165" s="145"/>
      <c r="ONE1165" s="145"/>
      <c r="ONF1165" s="145"/>
      <c r="ONG1165" s="145"/>
      <c r="ONH1165" s="145"/>
      <c r="ONI1165" s="37"/>
      <c r="ONJ1165" s="5"/>
      <c r="ONK1165" s="144"/>
      <c r="ONL1165" s="93"/>
      <c r="ONM1165" s="145"/>
      <c r="ONN1165" s="145"/>
      <c r="ONO1165" s="145"/>
      <c r="ONP1165" s="145"/>
      <c r="ONQ1165" s="145"/>
      <c r="ONR1165" s="37"/>
      <c r="ONS1165" s="5"/>
      <c r="ONT1165" s="144"/>
      <c r="ONU1165" s="93"/>
      <c r="ONV1165" s="145"/>
      <c r="ONW1165" s="145"/>
      <c r="ONX1165" s="145"/>
      <c r="ONY1165" s="145"/>
      <c r="ONZ1165" s="145"/>
      <c r="OOA1165" s="37"/>
      <c r="OOB1165" s="5"/>
      <c r="OOC1165" s="144"/>
      <c r="OOD1165" s="93"/>
      <c r="OOE1165" s="145"/>
      <c r="OOF1165" s="145"/>
      <c r="OOG1165" s="145"/>
      <c r="OOH1165" s="145"/>
      <c r="OOI1165" s="145"/>
      <c r="OOJ1165" s="37"/>
      <c r="OOK1165" s="5"/>
      <c r="OOL1165" s="144"/>
      <c r="OOM1165" s="93"/>
      <c r="OON1165" s="145"/>
      <c r="OOO1165" s="145"/>
      <c r="OOP1165" s="145"/>
      <c r="OOQ1165" s="145"/>
      <c r="OOR1165" s="145"/>
      <c r="OOS1165" s="37"/>
      <c r="OOT1165" s="5"/>
      <c r="OOU1165" s="144"/>
      <c r="OOV1165" s="93"/>
      <c r="OOW1165" s="145"/>
      <c r="OOX1165" s="145"/>
      <c r="OOY1165" s="145"/>
      <c r="OOZ1165" s="145"/>
      <c r="OPA1165" s="145"/>
      <c r="OPB1165" s="37"/>
      <c r="OPC1165" s="5"/>
      <c r="OPD1165" s="144"/>
      <c r="OPE1165" s="93"/>
      <c r="OPF1165" s="145"/>
      <c r="OPG1165" s="145"/>
      <c r="OPH1165" s="145"/>
      <c r="OPI1165" s="145"/>
      <c r="OPJ1165" s="145"/>
      <c r="OPK1165" s="37"/>
      <c r="OPL1165" s="5"/>
      <c r="OPM1165" s="144"/>
      <c r="OPN1165" s="93"/>
      <c r="OPO1165" s="145"/>
      <c r="OPP1165" s="145"/>
      <c r="OPQ1165" s="145"/>
      <c r="OPR1165" s="145"/>
      <c r="OPS1165" s="145"/>
      <c r="OPT1165" s="37"/>
      <c r="OPU1165" s="5"/>
      <c r="OPV1165" s="144"/>
      <c r="OPW1165" s="93"/>
      <c r="OPX1165" s="145"/>
      <c r="OPY1165" s="145"/>
      <c r="OPZ1165" s="145"/>
      <c r="OQA1165" s="145"/>
      <c r="OQB1165" s="145"/>
      <c r="OQC1165" s="37"/>
      <c r="OQD1165" s="5"/>
      <c r="OQE1165" s="144"/>
      <c r="OQF1165" s="93"/>
      <c r="OQG1165" s="145"/>
      <c r="OQH1165" s="145"/>
      <c r="OQI1165" s="145"/>
      <c r="OQJ1165" s="145"/>
      <c r="OQK1165" s="145"/>
      <c r="OQL1165" s="37"/>
      <c r="OQM1165" s="5"/>
      <c r="OQN1165" s="144"/>
      <c r="OQO1165" s="93"/>
      <c r="OQP1165" s="145"/>
      <c r="OQQ1165" s="145"/>
      <c r="OQR1165" s="145"/>
      <c r="OQS1165" s="145"/>
      <c r="OQT1165" s="145"/>
      <c r="OQU1165" s="37"/>
      <c r="OQV1165" s="5"/>
      <c r="OQW1165" s="144"/>
      <c r="OQX1165" s="93"/>
      <c r="OQY1165" s="145"/>
      <c r="OQZ1165" s="145"/>
      <c r="ORA1165" s="145"/>
      <c r="ORB1165" s="145"/>
      <c r="ORC1165" s="145"/>
      <c r="ORD1165" s="37"/>
      <c r="ORE1165" s="5"/>
      <c r="ORF1165" s="144"/>
      <c r="ORG1165" s="93"/>
      <c r="ORH1165" s="145"/>
      <c r="ORI1165" s="145"/>
      <c r="ORJ1165" s="145"/>
      <c r="ORK1165" s="145"/>
      <c r="ORL1165" s="145"/>
      <c r="ORM1165" s="37"/>
      <c r="ORN1165" s="5"/>
      <c r="ORO1165" s="144"/>
      <c r="ORP1165" s="93"/>
      <c r="ORQ1165" s="145"/>
      <c r="ORR1165" s="145"/>
      <c r="ORS1165" s="145"/>
      <c r="ORT1165" s="145"/>
      <c r="ORU1165" s="145"/>
      <c r="ORV1165" s="37"/>
      <c r="ORW1165" s="5"/>
      <c r="ORX1165" s="144"/>
      <c r="ORY1165" s="93"/>
      <c r="ORZ1165" s="145"/>
      <c r="OSA1165" s="145"/>
      <c r="OSB1165" s="145"/>
      <c r="OSC1165" s="145"/>
      <c r="OSD1165" s="145"/>
      <c r="OSE1165" s="37"/>
      <c r="OSF1165" s="5"/>
      <c r="OSG1165" s="144"/>
      <c r="OSH1165" s="93"/>
      <c r="OSI1165" s="145"/>
      <c r="OSJ1165" s="145"/>
      <c r="OSK1165" s="145"/>
      <c r="OSL1165" s="145"/>
      <c r="OSM1165" s="145"/>
      <c r="OSN1165" s="37"/>
      <c r="OSO1165" s="5"/>
      <c r="OSP1165" s="144"/>
      <c r="OSQ1165" s="93"/>
      <c r="OSR1165" s="145"/>
      <c r="OSS1165" s="145"/>
      <c r="OST1165" s="145"/>
      <c r="OSU1165" s="145"/>
      <c r="OSV1165" s="145"/>
      <c r="OSW1165" s="37"/>
      <c r="OSX1165" s="5"/>
      <c r="OSY1165" s="144"/>
      <c r="OSZ1165" s="93"/>
      <c r="OTA1165" s="145"/>
      <c r="OTB1165" s="145"/>
      <c r="OTC1165" s="145"/>
      <c r="OTD1165" s="145"/>
      <c r="OTE1165" s="145"/>
      <c r="OTF1165" s="37"/>
      <c r="OTG1165" s="5"/>
      <c r="OTH1165" s="144"/>
      <c r="OTI1165" s="93"/>
      <c r="OTJ1165" s="145"/>
      <c r="OTK1165" s="145"/>
      <c r="OTL1165" s="145"/>
      <c r="OTM1165" s="145"/>
      <c r="OTN1165" s="145"/>
      <c r="OTO1165" s="37"/>
      <c r="OTP1165" s="5"/>
      <c r="OTQ1165" s="144"/>
      <c r="OTR1165" s="93"/>
      <c r="OTS1165" s="145"/>
      <c r="OTT1165" s="145"/>
      <c r="OTU1165" s="145"/>
      <c r="OTV1165" s="145"/>
      <c r="OTW1165" s="145"/>
      <c r="OTX1165" s="37"/>
      <c r="OTY1165" s="5"/>
      <c r="OTZ1165" s="144"/>
      <c r="OUA1165" s="93"/>
      <c r="OUB1165" s="145"/>
      <c r="OUC1165" s="145"/>
      <c r="OUD1165" s="145"/>
      <c r="OUE1165" s="145"/>
      <c r="OUF1165" s="145"/>
      <c r="OUG1165" s="37"/>
      <c r="OUH1165" s="5"/>
      <c r="OUI1165" s="144"/>
      <c r="OUJ1165" s="93"/>
      <c r="OUK1165" s="145"/>
      <c r="OUL1165" s="145"/>
      <c r="OUM1165" s="145"/>
      <c r="OUN1165" s="145"/>
      <c r="OUO1165" s="145"/>
      <c r="OUP1165" s="37"/>
      <c r="OUQ1165" s="5"/>
      <c r="OUR1165" s="144"/>
      <c r="OUS1165" s="93"/>
      <c r="OUT1165" s="145"/>
      <c r="OUU1165" s="145"/>
      <c r="OUV1165" s="145"/>
      <c r="OUW1165" s="145"/>
      <c r="OUX1165" s="145"/>
      <c r="OUY1165" s="37"/>
      <c r="OUZ1165" s="5"/>
      <c r="OVA1165" s="144"/>
      <c r="OVB1165" s="93"/>
      <c r="OVC1165" s="145"/>
      <c r="OVD1165" s="145"/>
      <c r="OVE1165" s="145"/>
      <c r="OVF1165" s="145"/>
      <c r="OVG1165" s="145"/>
      <c r="OVH1165" s="37"/>
      <c r="OVI1165" s="5"/>
      <c r="OVJ1165" s="144"/>
      <c r="OVK1165" s="93"/>
      <c r="OVL1165" s="145"/>
      <c r="OVM1165" s="145"/>
      <c r="OVN1165" s="145"/>
      <c r="OVO1165" s="145"/>
      <c r="OVP1165" s="145"/>
      <c r="OVQ1165" s="37"/>
      <c r="OVR1165" s="5"/>
      <c r="OVS1165" s="144"/>
      <c r="OVT1165" s="93"/>
      <c r="OVU1165" s="145"/>
      <c r="OVV1165" s="145"/>
      <c r="OVW1165" s="145"/>
      <c r="OVX1165" s="145"/>
      <c r="OVY1165" s="145"/>
      <c r="OVZ1165" s="37"/>
      <c r="OWA1165" s="5"/>
      <c r="OWB1165" s="144"/>
      <c r="OWC1165" s="93"/>
      <c r="OWD1165" s="145"/>
      <c r="OWE1165" s="145"/>
      <c r="OWF1165" s="145"/>
      <c r="OWG1165" s="145"/>
      <c r="OWH1165" s="145"/>
      <c r="OWI1165" s="37"/>
      <c r="OWJ1165" s="5"/>
      <c r="OWK1165" s="144"/>
      <c r="OWL1165" s="93"/>
      <c r="OWM1165" s="145"/>
      <c r="OWN1165" s="145"/>
      <c r="OWO1165" s="145"/>
      <c r="OWP1165" s="145"/>
      <c r="OWQ1165" s="145"/>
      <c r="OWR1165" s="37"/>
      <c r="OWS1165" s="5"/>
      <c r="OWT1165" s="144"/>
      <c r="OWU1165" s="93"/>
      <c r="OWV1165" s="145"/>
      <c r="OWW1165" s="145"/>
      <c r="OWX1165" s="145"/>
      <c r="OWY1165" s="145"/>
      <c r="OWZ1165" s="145"/>
      <c r="OXA1165" s="37"/>
      <c r="OXB1165" s="5"/>
      <c r="OXC1165" s="144"/>
      <c r="OXD1165" s="93"/>
      <c r="OXE1165" s="145"/>
      <c r="OXF1165" s="145"/>
      <c r="OXG1165" s="145"/>
      <c r="OXH1165" s="145"/>
      <c r="OXI1165" s="145"/>
      <c r="OXJ1165" s="37"/>
      <c r="OXK1165" s="5"/>
      <c r="OXL1165" s="144"/>
      <c r="OXM1165" s="93"/>
      <c r="OXN1165" s="145"/>
      <c r="OXO1165" s="145"/>
      <c r="OXP1165" s="145"/>
      <c r="OXQ1165" s="145"/>
      <c r="OXR1165" s="145"/>
      <c r="OXS1165" s="37"/>
      <c r="OXT1165" s="5"/>
      <c r="OXU1165" s="144"/>
      <c r="OXV1165" s="93"/>
      <c r="OXW1165" s="145"/>
      <c r="OXX1165" s="145"/>
      <c r="OXY1165" s="145"/>
      <c r="OXZ1165" s="145"/>
      <c r="OYA1165" s="145"/>
      <c r="OYB1165" s="37"/>
      <c r="OYC1165" s="5"/>
      <c r="OYD1165" s="144"/>
      <c r="OYE1165" s="93"/>
      <c r="OYF1165" s="145"/>
      <c r="OYG1165" s="145"/>
      <c r="OYH1165" s="145"/>
      <c r="OYI1165" s="145"/>
      <c r="OYJ1165" s="145"/>
      <c r="OYK1165" s="37"/>
      <c r="OYL1165" s="5"/>
      <c r="OYM1165" s="144"/>
      <c r="OYN1165" s="93"/>
      <c r="OYO1165" s="145"/>
      <c r="OYP1165" s="145"/>
      <c r="OYQ1165" s="145"/>
      <c r="OYR1165" s="145"/>
      <c r="OYS1165" s="145"/>
      <c r="OYT1165" s="37"/>
      <c r="OYU1165" s="5"/>
      <c r="OYV1165" s="144"/>
      <c r="OYW1165" s="93"/>
      <c r="OYX1165" s="145"/>
      <c r="OYY1165" s="145"/>
      <c r="OYZ1165" s="145"/>
      <c r="OZA1165" s="145"/>
      <c r="OZB1165" s="145"/>
      <c r="OZC1165" s="37"/>
      <c r="OZD1165" s="5"/>
      <c r="OZE1165" s="144"/>
      <c r="OZF1165" s="93"/>
      <c r="OZG1165" s="145"/>
      <c r="OZH1165" s="145"/>
      <c r="OZI1165" s="145"/>
      <c r="OZJ1165" s="145"/>
      <c r="OZK1165" s="145"/>
      <c r="OZL1165" s="37"/>
      <c r="OZM1165" s="5"/>
      <c r="OZN1165" s="144"/>
      <c r="OZO1165" s="93"/>
      <c r="OZP1165" s="145"/>
      <c r="OZQ1165" s="145"/>
      <c r="OZR1165" s="145"/>
      <c r="OZS1165" s="145"/>
      <c r="OZT1165" s="145"/>
      <c r="OZU1165" s="37"/>
      <c r="OZV1165" s="5"/>
      <c r="OZW1165" s="144"/>
      <c r="OZX1165" s="93"/>
      <c r="OZY1165" s="145"/>
      <c r="OZZ1165" s="145"/>
      <c r="PAA1165" s="145"/>
      <c r="PAB1165" s="145"/>
      <c r="PAC1165" s="145"/>
      <c r="PAD1165" s="37"/>
      <c r="PAE1165" s="5"/>
      <c r="PAF1165" s="144"/>
      <c r="PAG1165" s="93"/>
      <c r="PAH1165" s="145"/>
      <c r="PAI1165" s="145"/>
      <c r="PAJ1165" s="145"/>
      <c r="PAK1165" s="145"/>
      <c r="PAL1165" s="145"/>
      <c r="PAM1165" s="37"/>
      <c r="PAN1165" s="5"/>
      <c r="PAO1165" s="144"/>
      <c r="PAP1165" s="93"/>
      <c r="PAQ1165" s="145"/>
      <c r="PAR1165" s="145"/>
      <c r="PAS1165" s="145"/>
      <c r="PAT1165" s="145"/>
      <c r="PAU1165" s="145"/>
      <c r="PAV1165" s="37"/>
      <c r="PAW1165" s="5"/>
      <c r="PAX1165" s="144"/>
      <c r="PAY1165" s="93"/>
      <c r="PAZ1165" s="145"/>
      <c r="PBA1165" s="145"/>
      <c r="PBB1165" s="145"/>
      <c r="PBC1165" s="145"/>
      <c r="PBD1165" s="145"/>
      <c r="PBE1165" s="37"/>
      <c r="PBF1165" s="5"/>
      <c r="PBG1165" s="144"/>
      <c r="PBH1165" s="93"/>
      <c r="PBI1165" s="145"/>
      <c r="PBJ1165" s="145"/>
      <c r="PBK1165" s="145"/>
      <c r="PBL1165" s="145"/>
      <c r="PBM1165" s="145"/>
      <c r="PBN1165" s="37"/>
      <c r="PBO1165" s="5"/>
      <c r="PBP1165" s="144"/>
      <c r="PBQ1165" s="93"/>
      <c r="PBR1165" s="145"/>
      <c r="PBS1165" s="145"/>
      <c r="PBT1165" s="145"/>
      <c r="PBU1165" s="145"/>
      <c r="PBV1165" s="145"/>
      <c r="PBW1165" s="37"/>
      <c r="PBX1165" s="5"/>
      <c r="PBY1165" s="144"/>
      <c r="PBZ1165" s="93"/>
      <c r="PCA1165" s="145"/>
      <c r="PCB1165" s="145"/>
      <c r="PCC1165" s="145"/>
      <c r="PCD1165" s="145"/>
      <c r="PCE1165" s="145"/>
      <c r="PCF1165" s="37"/>
      <c r="PCG1165" s="5"/>
      <c r="PCH1165" s="144"/>
      <c r="PCI1165" s="93"/>
      <c r="PCJ1165" s="145"/>
      <c r="PCK1165" s="145"/>
      <c r="PCL1165" s="145"/>
      <c r="PCM1165" s="145"/>
      <c r="PCN1165" s="145"/>
      <c r="PCO1165" s="37"/>
      <c r="PCP1165" s="5"/>
      <c r="PCQ1165" s="144"/>
      <c r="PCR1165" s="93"/>
      <c r="PCS1165" s="145"/>
      <c r="PCT1165" s="145"/>
      <c r="PCU1165" s="145"/>
      <c r="PCV1165" s="145"/>
      <c r="PCW1165" s="145"/>
      <c r="PCX1165" s="37"/>
      <c r="PCY1165" s="5"/>
      <c r="PCZ1165" s="144"/>
      <c r="PDA1165" s="93"/>
      <c r="PDB1165" s="145"/>
      <c r="PDC1165" s="145"/>
      <c r="PDD1165" s="145"/>
      <c r="PDE1165" s="145"/>
      <c r="PDF1165" s="145"/>
      <c r="PDG1165" s="37"/>
      <c r="PDH1165" s="5"/>
      <c r="PDI1165" s="144"/>
      <c r="PDJ1165" s="93"/>
      <c r="PDK1165" s="145"/>
      <c r="PDL1165" s="145"/>
      <c r="PDM1165" s="145"/>
      <c r="PDN1165" s="145"/>
      <c r="PDO1165" s="145"/>
      <c r="PDP1165" s="37"/>
      <c r="PDQ1165" s="5"/>
      <c r="PDR1165" s="144"/>
      <c r="PDS1165" s="93"/>
      <c r="PDT1165" s="145"/>
      <c r="PDU1165" s="145"/>
      <c r="PDV1165" s="145"/>
      <c r="PDW1165" s="145"/>
      <c r="PDX1165" s="145"/>
      <c r="PDY1165" s="37"/>
      <c r="PDZ1165" s="5"/>
      <c r="PEA1165" s="144"/>
      <c r="PEB1165" s="93"/>
      <c r="PEC1165" s="145"/>
      <c r="PED1165" s="145"/>
      <c r="PEE1165" s="145"/>
      <c r="PEF1165" s="145"/>
      <c r="PEG1165" s="145"/>
      <c r="PEH1165" s="37"/>
      <c r="PEI1165" s="5"/>
      <c r="PEJ1165" s="144"/>
      <c r="PEK1165" s="93"/>
      <c r="PEL1165" s="145"/>
      <c r="PEM1165" s="145"/>
      <c r="PEN1165" s="145"/>
      <c r="PEO1165" s="145"/>
      <c r="PEP1165" s="145"/>
      <c r="PEQ1165" s="37"/>
      <c r="PER1165" s="5"/>
      <c r="PES1165" s="144"/>
      <c r="PET1165" s="93"/>
      <c r="PEU1165" s="145"/>
      <c r="PEV1165" s="145"/>
      <c r="PEW1165" s="145"/>
      <c r="PEX1165" s="145"/>
      <c r="PEY1165" s="145"/>
      <c r="PEZ1165" s="37"/>
      <c r="PFA1165" s="5"/>
      <c r="PFB1165" s="144"/>
      <c r="PFC1165" s="93"/>
      <c r="PFD1165" s="145"/>
      <c r="PFE1165" s="145"/>
      <c r="PFF1165" s="145"/>
      <c r="PFG1165" s="145"/>
      <c r="PFH1165" s="145"/>
      <c r="PFI1165" s="37"/>
      <c r="PFJ1165" s="5"/>
      <c r="PFK1165" s="144"/>
      <c r="PFL1165" s="93"/>
      <c r="PFM1165" s="145"/>
      <c r="PFN1165" s="145"/>
      <c r="PFO1165" s="145"/>
      <c r="PFP1165" s="145"/>
      <c r="PFQ1165" s="145"/>
      <c r="PFR1165" s="37"/>
      <c r="PFS1165" s="5"/>
      <c r="PFT1165" s="144"/>
      <c r="PFU1165" s="93"/>
      <c r="PFV1165" s="145"/>
      <c r="PFW1165" s="145"/>
      <c r="PFX1165" s="145"/>
      <c r="PFY1165" s="145"/>
      <c r="PFZ1165" s="145"/>
      <c r="PGA1165" s="37"/>
      <c r="PGB1165" s="5"/>
      <c r="PGC1165" s="144"/>
      <c r="PGD1165" s="93"/>
      <c r="PGE1165" s="145"/>
      <c r="PGF1165" s="145"/>
      <c r="PGG1165" s="145"/>
      <c r="PGH1165" s="145"/>
      <c r="PGI1165" s="145"/>
      <c r="PGJ1165" s="37"/>
      <c r="PGK1165" s="5"/>
      <c r="PGL1165" s="144"/>
      <c r="PGM1165" s="93"/>
      <c r="PGN1165" s="145"/>
      <c r="PGO1165" s="145"/>
      <c r="PGP1165" s="145"/>
      <c r="PGQ1165" s="145"/>
      <c r="PGR1165" s="145"/>
      <c r="PGS1165" s="37"/>
      <c r="PGT1165" s="5"/>
      <c r="PGU1165" s="144"/>
      <c r="PGV1165" s="93"/>
      <c r="PGW1165" s="145"/>
      <c r="PGX1165" s="145"/>
      <c r="PGY1165" s="145"/>
      <c r="PGZ1165" s="145"/>
      <c r="PHA1165" s="145"/>
      <c r="PHB1165" s="37"/>
      <c r="PHC1165" s="5"/>
      <c r="PHD1165" s="144"/>
      <c r="PHE1165" s="93"/>
      <c r="PHF1165" s="145"/>
      <c r="PHG1165" s="145"/>
      <c r="PHH1165" s="145"/>
      <c r="PHI1165" s="145"/>
      <c r="PHJ1165" s="145"/>
      <c r="PHK1165" s="37"/>
      <c r="PHL1165" s="5"/>
      <c r="PHM1165" s="144"/>
      <c r="PHN1165" s="93"/>
      <c r="PHO1165" s="145"/>
      <c r="PHP1165" s="145"/>
      <c r="PHQ1165" s="145"/>
      <c r="PHR1165" s="145"/>
      <c r="PHS1165" s="145"/>
      <c r="PHT1165" s="37"/>
      <c r="PHU1165" s="5"/>
      <c r="PHV1165" s="144"/>
      <c r="PHW1165" s="93"/>
      <c r="PHX1165" s="145"/>
      <c r="PHY1165" s="145"/>
      <c r="PHZ1165" s="145"/>
      <c r="PIA1165" s="145"/>
      <c r="PIB1165" s="145"/>
      <c r="PIC1165" s="37"/>
      <c r="PID1165" s="5"/>
      <c r="PIE1165" s="144"/>
      <c r="PIF1165" s="93"/>
      <c r="PIG1165" s="145"/>
      <c r="PIH1165" s="145"/>
      <c r="PII1165" s="145"/>
      <c r="PIJ1165" s="145"/>
      <c r="PIK1165" s="145"/>
      <c r="PIL1165" s="37"/>
      <c r="PIM1165" s="5"/>
      <c r="PIN1165" s="144"/>
      <c r="PIO1165" s="93"/>
      <c r="PIP1165" s="145"/>
      <c r="PIQ1165" s="145"/>
      <c r="PIR1165" s="145"/>
      <c r="PIS1165" s="145"/>
      <c r="PIT1165" s="145"/>
      <c r="PIU1165" s="37"/>
      <c r="PIV1165" s="5"/>
      <c r="PIW1165" s="144"/>
      <c r="PIX1165" s="93"/>
      <c r="PIY1165" s="145"/>
      <c r="PIZ1165" s="145"/>
      <c r="PJA1165" s="145"/>
      <c r="PJB1165" s="145"/>
      <c r="PJC1165" s="145"/>
      <c r="PJD1165" s="37"/>
      <c r="PJE1165" s="5"/>
      <c r="PJF1165" s="144"/>
      <c r="PJG1165" s="93"/>
      <c r="PJH1165" s="145"/>
      <c r="PJI1165" s="145"/>
      <c r="PJJ1165" s="145"/>
      <c r="PJK1165" s="145"/>
      <c r="PJL1165" s="145"/>
      <c r="PJM1165" s="37"/>
      <c r="PJN1165" s="5"/>
      <c r="PJO1165" s="144"/>
      <c r="PJP1165" s="93"/>
      <c r="PJQ1165" s="145"/>
      <c r="PJR1165" s="145"/>
      <c r="PJS1165" s="145"/>
      <c r="PJT1165" s="145"/>
      <c r="PJU1165" s="145"/>
      <c r="PJV1165" s="37"/>
      <c r="PJW1165" s="5"/>
      <c r="PJX1165" s="144"/>
      <c r="PJY1165" s="93"/>
      <c r="PJZ1165" s="145"/>
      <c r="PKA1165" s="145"/>
      <c r="PKB1165" s="145"/>
      <c r="PKC1165" s="145"/>
      <c r="PKD1165" s="145"/>
      <c r="PKE1165" s="37"/>
      <c r="PKF1165" s="5"/>
      <c r="PKG1165" s="144"/>
      <c r="PKH1165" s="93"/>
      <c r="PKI1165" s="145"/>
      <c r="PKJ1165" s="145"/>
      <c r="PKK1165" s="145"/>
      <c r="PKL1165" s="145"/>
      <c r="PKM1165" s="145"/>
      <c r="PKN1165" s="37"/>
      <c r="PKO1165" s="5"/>
      <c r="PKP1165" s="144"/>
      <c r="PKQ1165" s="93"/>
      <c r="PKR1165" s="145"/>
      <c r="PKS1165" s="145"/>
      <c r="PKT1165" s="145"/>
      <c r="PKU1165" s="145"/>
      <c r="PKV1165" s="145"/>
      <c r="PKW1165" s="37"/>
      <c r="PKX1165" s="5"/>
      <c r="PKY1165" s="144"/>
      <c r="PKZ1165" s="93"/>
      <c r="PLA1165" s="145"/>
      <c r="PLB1165" s="145"/>
      <c r="PLC1165" s="145"/>
      <c r="PLD1165" s="145"/>
      <c r="PLE1165" s="145"/>
      <c r="PLF1165" s="37"/>
      <c r="PLG1165" s="5"/>
      <c r="PLH1165" s="144"/>
      <c r="PLI1165" s="93"/>
      <c r="PLJ1165" s="145"/>
      <c r="PLK1165" s="145"/>
      <c r="PLL1165" s="145"/>
      <c r="PLM1165" s="145"/>
      <c r="PLN1165" s="145"/>
      <c r="PLO1165" s="37"/>
      <c r="PLP1165" s="5"/>
      <c r="PLQ1165" s="144"/>
      <c r="PLR1165" s="93"/>
      <c r="PLS1165" s="145"/>
      <c r="PLT1165" s="145"/>
      <c r="PLU1165" s="145"/>
      <c r="PLV1165" s="145"/>
      <c r="PLW1165" s="145"/>
      <c r="PLX1165" s="37"/>
      <c r="PLY1165" s="5"/>
      <c r="PLZ1165" s="144"/>
      <c r="PMA1165" s="93"/>
      <c r="PMB1165" s="145"/>
      <c r="PMC1165" s="145"/>
      <c r="PMD1165" s="145"/>
      <c r="PME1165" s="145"/>
      <c r="PMF1165" s="145"/>
      <c r="PMG1165" s="37"/>
      <c r="PMH1165" s="5"/>
      <c r="PMI1165" s="144"/>
      <c r="PMJ1165" s="93"/>
      <c r="PMK1165" s="145"/>
      <c r="PML1165" s="145"/>
      <c r="PMM1165" s="145"/>
      <c r="PMN1165" s="145"/>
      <c r="PMO1165" s="145"/>
      <c r="PMP1165" s="37"/>
      <c r="PMQ1165" s="5"/>
      <c r="PMR1165" s="144"/>
      <c r="PMS1165" s="93"/>
      <c r="PMT1165" s="145"/>
      <c r="PMU1165" s="145"/>
      <c r="PMV1165" s="145"/>
      <c r="PMW1165" s="145"/>
      <c r="PMX1165" s="145"/>
      <c r="PMY1165" s="37"/>
      <c r="PMZ1165" s="5"/>
      <c r="PNA1165" s="144"/>
      <c r="PNB1165" s="93"/>
      <c r="PNC1165" s="145"/>
      <c r="PND1165" s="145"/>
      <c r="PNE1165" s="145"/>
      <c r="PNF1165" s="145"/>
      <c r="PNG1165" s="145"/>
      <c r="PNH1165" s="37"/>
      <c r="PNI1165" s="5"/>
      <c r="PNJ1165" s="144"/>
      <c r="PNK1165" s="93"/>
      <c r="PNL1165" s="145"/>
      <c r="PNM1165" s="145"/>
      <c r="PNN1165" s="145"/>
      <c r="PNO1165" s="145"/>
      <c r="PNP1165" s="145"/>
      <c r="PNQ1165" s="37"/>
      <c r="PNR1165" s="5"/>
      <c r="PNS1165" s="144"/>
      <c r="PNT1165" s="93"/>
      <c r="PNU1165" s="145"/>
      <c r="PNV1165" s="145"/>
      <c r="PNW1165" s="145"/>
      <c r="PNX1165" s="145"/>
      <c r="PNY1165" s="145"/>
      <c r="PNZ1165" s="37"/>
      <c r="POA1165" s="5"/>
      <c r="POB1165" s="144"/>
      <c r="POC1165" s="93"/>
      <c r="POD1165" s="145"/>
      <c r="POE1165" s="145"/>
      <c r="POF1165" s="145"/>
      <c r="POG1165" s="145"/>
      <c r="POH1165" s="145"/>
      <c r="POI1165" s="37"/>
      <c r="POJ1165" s="5"/>
      <c r="POK1165" s="144"/>
      <c r="POL1165" s="93"/>
      <c r="POM1165" s="145"/>
      <c r="PON1165" s="145"/>
      <c r="POO1165" s="145"/>
      <c r="POP1165" s="145"/>
      <c r="POQ1165" s="145"/>
      <c r="POR1165" s="37"/>
      <c r="POS1165" s="5"/>
      <c r="POT1165" s="144"/>
      <c r="POU1165" s="93"/>
      <c r="POV1165" s="145"/>
      <c r="POW1165" s="145"/>
      <c r="POX1165" s="145"/>
      <c r="POY1165" s="145"/>
      <c r="POZ1165" s="145"/>
      <c r="PPA1165" s="37"/>
      <c r="PPB1165" s="5"/>
      <c r="PPC1165" s="144"/>
      <c r="PPD1165" s="93"/>
      <c r="PPE1165" s="145"/>
      <c r="PPF1165" s="145"/>
      <c r="PPG1165" s="145"/>
      <c r="PPH1165" s="145"/>
      <c r="PPI1165" s="145"/>
      <c r="PPJ1165" s="37"/>
      <c r="PPK1165" s="5"/>
      <c r="PPL1165" s="144"/>
      <c r="PPM1165" s="93"/>
      <c r="PPN1165" s="145"/>
      <c r="PPO1165" s="145"/>
      <c r="PPP1165" s="145"/>
      <c r="PPQ1165" s="145"/>
      <c r="PPR1165" s="145"/>
      <c r="PPS1165" s="37"/>
      <c r="PPT1165" s="5"/>
      <c r="PPU1165" s="144"/>
      <c r="PPV1165" s="93"/>
      <c r="PPW1165" s="145"/>
      <c r="PPX1165" s="145"/>
      <c r="PPY1165" s="145"/>
      <c r="PPZ1165" s="145"/>
      <c r="PQA1165" s="145"/>
      <c r="PQB1165" s="37"/>
      <c r="PQC1165" s="5"/>
      <c r="PQD1165" s="144"/>
      <c r="PQE1165" s="93"/>
      <c r="PQF1165" s="145"/>
      <c r="PQG1165" s="145"/>
      <c r="PQH1165" s="145"/>
      <c r="PQI1165" s="145"/>
      <c r="PQJ1165" s="145"/>
      <c r="PQK1165" s="37"/>
      <c r="PQL1165" s="5"/>
      <c r="PQM1165" s="144"/>
      <c r="PQN1165" s="93"/>
      <c r="PQO1165" s="145"/>
      <c r="PQP1165" s="145"/>
      <c r="PQQ1165" s="145"/>
      <c r="PQR1165" s="145"/>
      <c r="PQS1165" s="145"/>
      <c r="PQT1165" s="37"/>
      <c r="PQU1165" s="5"/>
      <c r="PQV1165" s="144"/>
      <c r="PQW1165" s="93"/>
      <c r="PQX1165" s="145"/>
      <c r="PQY1165" s="145"/>
      <c r="PQZ1165" s="145"/>
      <c r="PRA1165" s="145"/>
      <c r="PRB1165" s="145"/>
      <c r="PRC1165" s="37"/>
      <c r="PRD1165" s="5"/>
      <c r="PRE1165" s="144"/>
      <c r="PRF1165" s="93"/>
      <c r="PRG1165" s="145"/>
      <c r="PRH1165" s="145"/>
      <c r="PRI1165" s="145"/>
      <c r="PRJ1165" s="145"/>
      <c r="PRK1165" s="145"/>
      <c r="PRL1165" s="37"/>
      <c r="PRM1165" s="5"/>
      <c r="PRN1165" s="144"/>
      <c r="PRO1165" s="93"/>
      <c r="PRP1165" s="145"/>
      <c r="PRQ1165" s="145"/>
      <c r="PRR1165" s="145"/>
      <c r="PRS1165" s="145"/>
      <c r="PRT1165" s="145"/>
      <c r="PRU1165" s="37"/>
      <c r="PRV1165" s="5"/>
      <c r="PRW1165" s="144"/>
      <c r="PRX1165" s="93"/>
      <c r="PRY1165" s="145"/>
      <c r="PRZ1165" s="145"/>
      <c r="PSA1165" s="145"/>
      <c r="PSB1165" s="145"/>
      <c r="PSC1165" s="145"/>
      <c r="PSD1165" s="37"/>
      <c r="PSE1165" s="5"/>
      <c r="PSF1165" s="144"/>
      <c r="PSG1165" s="93"/>
      <c r="PSH1165" s="145"/>
      <c r="PSI1165" s="145"/>
      <c r="PSJ1165" s="145"/>
      <c r="PSK1165" s="145"/>
      <c r="PSL1165" s="145"/>
      <c r="PSM1165" s="37"/>
      <c r="PSN1165" s="5"/>
      <c r="PSO1165" s="144"/>
      <c r="PSP1165" s="93"/>
      <c r="PSQ1165" s="145"/>
      <c r="PSR1165" s="145"/>
      <c r="PSS1165" s="145"/>
      <c r="PST1165" s="145"/>
      <c r="PSU1165" s="145"/>
      <c r="PSV1165" s="37"/>
      <c r="PSW1165" s="5"/>
      <c r="PSX1165" s="144"/>
      <c r="PSY1165" s="93"/>
      <c r="PSZ1165" s="145"/>
      <c r="PTA1165" s="145"/>
      <c r="PTB1165" s="145"/>
      <c r="PTC1165" s="145"/>
      <c r="PTD1165" s="145"/>
      <c r="PTE1165" s="37"/>
      <c r="PTF1165" s="5"/>
      <c r="PTG1165" s="144"/>
      <c r="PTH1165" s="93"/>
      <c r="PTI1165" s="145"/>
      <c r="PTJ1165" s="145"/>
      <c r="PTK1165" s="145"/>
      <c r="PTL1165" s="145"/>
      <c r="PTM1165" s="145"/>
      <c r="PTN1165" s="37"/>
      <c r="PTO1165" s="5"/>
      <c r="PTP1165" s="144"/>
      <c r="PTQ1165" s="93"/>
      <c r="PTR1165" s="145"/>
      <c r="PTS1165" s="145"/>
      <c r="PTT1165" s="145"/>
      <c r="PTU1165" s="145"/>
      <c r="PTV1165" s="145"/>
      <c r="PTW1165" s="37"/>
      <c r="PTX1165" s="5"/>
      <c r="PTY1165" s="144"/>
      <c r="PTZ1165" s="93"/>
      <c r="PUA1165" s="145"/>
      <c r="PUB1165" s="145"/>
      <c r="PUC1165" s="145"/>
      <c r="PUD1165" s="145"/>
      <c r="PUE1165" s="145"/>
      <c r="PUF1165" s="37"/>
      <c r="PUG1165" s="5"/>
      <c r="PUH1165" s="144"/>
      <c r="PUI1165" s="93"/>
      <c r="PUJ1165" s="145"/>
      <c r="PUK1165" s="145"/>
      <c r="PUL1165" s="145"/>
      <c r="PUM1165" s="145"/>
      <c r="PUN1165" s="145"/>
      <c r="PUO1165" s="37"/>
      <c r="PUP1165" s="5"/>
      <c r="PUQ1165" s="144"/>
      <c r="PUR1165" s="93"/>
      <c r="PUS1165" s="145"/>
      <c r="PUT1165" s="145"/>
      <c r="PUU1165" s="145"/>
      <c r="PUV1165" s="145"/>
      <c r="PUW1165" s="145"/>
      <c r="PUX1165" s="37"/>
      <c r="PUY1165" s="5"/>
      <c r="PUZ1165" s="144"/>
      <c r="PVA1165" s="93"/>
      <c r="PVB1165" s="145"/>
      <c r="PVC1165" s="145"/>
      <c r="PVD1165" s="145"/>
      <c r="PVE1165" s="145"/>
      <c r="PVF1165" s="145"/>
      <c r="PVG1165" s="37"/>
      <c r="PVH1165" s="5"/>
      <c r="PVI1165" s="144"/>
      <c r="PVJ1165" s="93"/>
      <c r="PVK1165" s="145"/>
      <c r="PVL1165" s="145"/>
      <c r="PVM1165" s="145"/>
      <c r="PVN1165" s="145"/>
      <c r="PVO1165" s="145"/>
      <c r="PVP1165" s="37"/>
      <c r="PVQ1165" s="5"/>
      <c r="PVR1165" s="144"/>
      <c r="PVS1165" s="93"/>
      <c r="PVT1165" s="145"/>
      <c r="PVU1165" s="145"/>
      <c r="PVV1165" s="145"/>
      <c r="PVW1165" s="145"/>
      <c r="PVX1165" s="145"/>
      <c r="PVY1165" s="37"/>
      <c r="PVZ1165" s="5"/>
      <c r="PWA1165" s="144"/>
      <c r="PWB1165" s="93"/>
      <c r="PWC1165" s="145"/>
      <c r="PWD1165" s="145"/>
      <c r="PWE1165" s="145"/>
      <c r="PWF1165" s="145"/>
      <c r="PWG1165" s="145"/>
      <c r="PWH1165" s="37"/>
      <c r="PWI1165" s="5"/>
      <c r="PWJ1165" s="144"/>
      <c r="PWK1165" s="93"/>
      <c r="PWL1165" s="145"/>
      <c r="PWM1165" s="145"/>
      <c r="PWN1165" s="145"/>
      <c r="PWO1165" s="145"/>
      <c r="PWP1165" s="145"/>
      <c r="PWQ1165" s="37"/>
      <c r="PWR1165" s="5"/>
      <c r="PWS1165" s="144"/>
      <c r="PWT1165" s="93"/>
      <c r="PWU1165" s="145"/>
      <c r="PWV1165" s="145"/>
      <c r="PWW1165" s="145"/>
      <c r="PWX1165" s="145"/>
      <c r="PWY1165" s="145"/>
      <c r="PWZ1165" s="37"/>
      <c r="PXA1165" s="5"/>
      <c r="PXB1165" s="144"/>
      <c r="PXC1165" s="93"/>
      <c r="PXD1165" s="145"/>
      <c r="PXE1165" s="145"/>
      <c r="PXF1165" s="145"/>
      <c r="PXG1165" s="145"/>
      <c r="PXH1165" s="145"/>
      <c r="PXI1165" s="37"/>
      <c r="PXJ1165" s="5"/>
      <c r="PXK1165" s="144"/>
      <c r="PXL1165" s="93"/>
      <c r="PXM1165" s="145"/>
      <c r="PXN1165" s="145"/>
      <c r="PXO1165" s="145"/>
      <c r="PXP1165" s="145"/>
      <c r="PXQ1165" s="145"/>
      <c r="PXR1165" s="37"/>
      <c r="PXS1165" s="5"/>
      <c r="PXT1165" s="144"/>
      <c r="PXU1165" s="93"/>
      <c r="PXV1165" s="145"/>
      <c r="PXW1165" s="145"/>
      <c r="PXX1165" s="145"/>
      <c r="PXY1165" s="145"/>
      <c r="PXZ1165" s="145"/>
      <c r="PYA1165" s="37"/>
      <c r="PYB1165" s="5"/>
      <c r="PYC1165" s="144"/>
      <c r="PYD1165" s="93"/>
      <c r="PYE1165" s="145"/>
      <c r="PYF1165" s="145"/>
      <c r="PYG1165" s="145"/>
      <c r="PYH1165" s="145"/>
      <c r="PYI1165" s="145"/>
      <c r="PYJ1165" s="37"/>
      <c r="PYK1165" s="5"/>
      <c r="PYL1165" s="144"/>
      <c r="PYM1165" s="93"/>
      <c r="PYN1165" s="145"/>
      <c r="PYO1165" s="145"/>
      <c r="PYP1165" s="145"/>
      <c r="PYQ1165" s="145"/>
      <c r="PYR1165" s="145"/>
      <c r="PYS1165" s="37"/>
      <c r="PYT1165" s="5"/>
      <c r="PYU1165" s="144"/>
      <c r="PYV1165" s="93"/>
      <c r="PYW1165" s="145"/>
      <c r="PYX1165" s="145"/>
      <c r="PYY1165" s="145"/>
      <c r="PYZ1165" s="145"/>
      <c r="PZA1165" s="145"/>
      <c r="PZB1165" s="37"/>
      <c r="PZC1165" s="5"/>
      <c r="PZD1165" s="144"/>
      <c r="PZE1165" s="93"/>
      <c r="PZF1165" s="145"/>
      <c r="PZG1165" s="145"/>
      <c r="PZH1165" s="145"/>
      <c r="PZI1165" s="145"/>
      <c r="PZJ1165" s="145"/>
      <c r="PZK1165" s="37"/>
      <c r="PZL1165" s="5"/>
      <c r="PZM1165" s="144"/>
      <c r="PZN1165" s="93"/>
      <c r="PZO1165" s="145"/>
      <c r="PZP1165" s="145"/>
      <c r="PZQ1165" s="145"/>
      <c r="PZR1165" s="145"/>
      <c r="PZS1165" s="145"/>
      <c r="PZT1165" s="37"/>
      <c r="PZU1165" s="5"/>
      <c r="PZV1165" s="144"/>
      <c r="PZW1165" s="93"/>
      <c r="PZX1165" s="145"/>
      <c r="PZY1165" s="145"/>
      <c r="PZZ1165" s="145"/>
      <c r="QAA1165" s="145"/>
      <c r="QAB1165" s="145"/>
      <c r="QAC1165" s="37"/>
      <c r="QAD1165" s="5"/>
      <c r="QAE1165" s="144"/>
      <c r="QAF1165" s="93"/>
      <c r="QAG1165" s="145"/>
      <c r="QAH1165" s="145"/>
      <c r="QAI1165" s="145"/>
      <c r="QAJ1165" s="145"/>
      <c r="QAK1165" s="145"/>
      <c r="QAL1165" s="37"/>
      <c r="QAM1165" s="5"/>
      <c r="QAN1165" s="144"/>
      <c r="QAO1165" s="93"/>
      <c r="QAP1165" s="145"/>
      <c r="QAQ1165" s="145"/>
      <c r="QAR1165" s="145"/>
      <c r="QAS1165" s="145"/>
      <c r="QAT1165" s="145"/>
      <c r="QAU1165" s="37"/>
      <c r="QAV1165" s="5"/>
      <c r="QAW1165" s="144"/>
      <c r="QAX1165" s="93"/>
      <c r="QAY1165" s="145"/>
      <c r="QAZ1165" s="145"/>
      <c r="QBA1165" s="145"/>
      <c r="QBB1165" s="145"/>
      <c r="QBC1165" s="145"/>
      <c r="QBD1165" s="37"/>
      <c r="QBE1165" s="5"/>
      <c r="QBF1165" s="144"/>
      <c r="QBG1165" s="93"/>
      <c r="QBH1165" s="145"/>
      <c r="QBI1165" s="145"/>
      <c r="QBJ1165" s="145"/>
      <c r="QBK1165" s="145"/>
      <c r="QBL1165" s="145"/>
      <c r="QBM1165" s="37"/>
      <c r="QBN1165" s="5"/>
      <c r="QBO1165" s="144"/>
      <c r="QBP1165" s="93"/>
      <c r="QBQ1165" s="145"/>
      <c r="QBR1165" s="145"/>
      <c r="QBS1165" s="145"/>
      <c r="QBT1165" s="145"/>
      <c r="QBU1165" s="145"/>
      <c r="QBV1165" s="37"/>
      <c r="QBW1165" s="5"/>
      <c r="QBX1165" s="144"/>
      <c r="QBY1165" s="93"/>
      <c r="QBZ1165" s="145"/>
      <c r="QCA1165" s="145"/>
      <c r="QCB1165" s="145"/>
      <c r="QCC1165" s="145"/>
      <c r="QCD1165" s="145"/>
      <c r="QCE1165" s="37"/>
      <c r="QCF1165" s="5"/>
      <c r="QCG1165" s="144"/>
      <c r="QCH1165" s="93"/>
      <c r="QCI1165" s="145"/>
      <c r="QCJ1165" s="145"/>
      <c r="QCK1165" s="145"/>
      <c r="QCL1165" s="145"/>
      <c r="QCM1165" s="145"/>
      <c r="QCN1165" s="37"/>
      <c r="QCO1165" s="5"/>
      <c r="QCP1165" s="144"/>
      <c r="QCQ1165" s="93"/>
      <c r="QCR1165" s="145"/>
      <c r="QCS1165" s="145"/>
      <c r="QCT1165" s="145"/>
      <c r="QCU1165" s="145"/>
      <c r="QCV1165" s="145"/>
      <c r="QCW1165" s="37"/>
      <c r="QCX1165" s="5"/>
      <c r="QCY1165" s="144"/>
      <c r="QCZ1165" s="93"/>
      <c r="QDA1165" s="145"/>
      <c r="QDB1165" s="145"/>
      <c r="QDC1165" s="145"/>
      <c r="QDD1165" s="145"/>
      <c r="QDE1165" s="145"/>
      <c r="QDF1165" s="37"/>
      <c r="QDG1165" s="5"/>
      <c r="QDH1165" s="144"/>
      <c r="QDI1165" s="93"/>
      <c r="QDJ1165" s="145"/>
      <c r="QDK1165" s="145"/>
      <c r="QDL1165" s="145"/>
      <c r="QDM1165" s="145"/>
      <c r="QDN1165" s="145"/>
      <c r="QDO1165" s="37"/>
      <c r="QDP1165" s="5"/>
      <c r="QDQ1165" s="144"/>
      <c r="QDR1165" s="93"/>
      <c r="QDS1165" s="145"/>
      <c r="QDT1165" s="145"/>
      <c r="QDU1165" s="145"/>
      <c r="QDV1165" s="145"/>
      <c r="QDW1165" s="145"/>
      <c r="QDX1165" s="37"/>
      <c r="QDY1165" s="5"/>
      <c r="QDZ1165" s="144"/>
      <c r="QEA1165" s="93"/>
      <c r="QEB1165" s="145"/>
      <c r="QEC1165" s="145"/>
      <c r="QED1165" s="145"/>
      <c r="QEE1165" s="145"/>
      <c r="QEF1165" s="145"/>
      <c r="QEG1165" s="37"/>
      <c r="QEH1165" s="5"/>
      <c r="QEI1165" s="144"/>
      <c r="QEJ1165" s="93"/>
      <c r="QEK1165" s="145"/>
      <c r="QEL1165" s="145"/>
      <c r="QEM1165" s="145"/>
      <c r="QEN1165" s="145"/>
      <c r="QEO1165" s="145"/>
      <c r="QEP1165" s="37"/>
      <c r="QEQ1165" s="5"/>
      <c r="QER1165" s="144"/>
      <c r="QES1165" s="93"/>
      <c r="QET1165" s="145"/>
      <c r="QEU1165" s="145"/>
      <c r="QEV1165" s="145"/>
      <c r="QEW1165" s="145"/>
      <c r="QEX1165" s="145"/>
      <c r="QEY1165" s="37"/>
      <c r="QEZ1165" s="5"/>
      <c r="QFA1165" s="144"/>
      <c r="QFB1165" s="93"/>
      <c r="QFC1165" s="145"/>
      <c r="QFD1165" s="145"/>
      <c r="QFE1165" s="145"/>
      <c r="QFF1165" s="145"/>
      <c r="QFG1165" s="145"/>
      <c r="QFH1165" s="37"/>
      <c r="QFI1165" s="5"/>
      <c r="QFJ1165" s="144"/>
      <c r="QFK1165" s="93"/>
      <c r="QFL1165" s="145"/>
      <c r="QFM1165" s="145"/>
      <c r="QFN1165" s="145"/>
      <c r="QFO1165" s="145"/>
      <c r="QFP1165" s="145"/>
      <c r="QFQ1165" s="37"/>
      <c r="QFR1165" s="5"/>
      <c r="QFS1165" s="144"/>
      <c r="QFT1165" s="93"/>
      <c r="QFU1165" s="145"/>
      <c r="QFV1165" s="145"/>
      <c r="QFW1165" s="145"/>
      <c r="QFX1165" s="145"/>
      <c r="QFY1165" s="145"/>
      <c r="QFZ1165" s="37"/>
      <c r="QGA1165" s="5"/>
      <c r="QGB1165" s="144"/>
      <c r="QGC1165" s="93"/>
      <c r="QGD1165" s="145"/>
      <c r="QGE1165" s="145"/>
      <c r="QGF1165" s="145"/>
      <c r="QGG1165" s="145"/>
      <c r="QGH1165" s="145"/>
      <c r="QGI1165" s="37"/>
      <c r="QGJ1165" s="5"/>
      <c r="QGK1165" s="144"/>
      <c r="QGL1165" s="93"/>
      <c r="QGM1165" s="145"/>
      <c r="QGN1165" s="145"/>
      <c r="QGO1165" s="145"/>
      <c r="QGP1165" s="145"/>
      <c r="QGQ1165" s="145"/>
      <c r="QGR1165" s="37"/>
      <c r="QGS1165" s="5"/>
      <c r="QGT1165" s="144"/>
      <c r="QGU1165" s="93"/>
      <c r="QGV1165" s="145"/>
      <c r="QGW1165" s="145"/>
      <c r="QGX1165" s="145"/>
      <c r="QGY1165" s="145"/>
      <c r="QGZ1165" s="145"/>
      <c r="QHA1165" s="37"/>
      <c r="QHB1165" s="5"/>
      <c r="QHC1165" s="144"/>
      <c r="QHD1165" s="93"/>
      <c r="QHE1165" s="145"/>
      <c r="QHF1165" s="145"/>
      <c r="QHG1165" s="145"/>
      <c r="QHH1165" s="145"/>
      <c r="QHI1165" s="145"/>
      <c r="QHJ1165" s="37"/>
      <c r="QHK1165" s="5"/>
      <c r="QHL1165" s="144"/>
      <c r="QHM1165" s="93"/>
      <c r="QHN1165" s="145"/>
      <c r="QHO1165" s="145"/>
      <c r="QHP1165" s="145"/>
      <c r="QHQ1165" s="145"/>
      <c r="QHR1165" s="145"/>
      <c r="QHS1165" s="37"/>
      <c r="QHT1165" s="5"/>
      <c r="QHU1165" s="144"/>
      <c r="QHV1165" s="93"/>
      <c r="QHW1165" s="145"/>
      <c r="QHX1165" s="145"/>
      <c r="QHY1165" s="145"/>
      <c r="QHZ1165" s="145"/>
      <c r="QIA1165" s="145"/>
      <c r="QIB1165" s="37"/>
      <c r="QIC1165" s="5"/>
      <c r="QID1165" s="144"/>
      <c r="QIE1165" s="93"/>
      <c r="QIF1165" s="145"/>
      <c r="QIG1165" s="145"/>
      <c r="QIH1165" s="145"/>
      <c r="QII1165" s="145"/>
      <c r="QIJ1165" s="145"/>
      <c r="QIK1165" s="37"/>
      <c r="QIL1165" s="5"/>
      <c r="QIM1165" s="144"/>
      <c r="QIN1165" s="93"/>
      <c r="QIO1165" s="145"/>
      <c r="QIP1165" s="145"/>
      <c r="QIQ1165" s="145"/>
      <c r="QIR1165" s="145"/>
      <c r="QIS1165" s="145"/>
      <c r="QIT1165" s="37"/>
      <c r="QIU1165" s="5"/>
      <c r="QIV1165" s="144"/>
      <c r="QIW1165" s="93"/>
      <c r="QIX1165" s="145"/>
      <c r="QIY1165" s="145"/>
      <c r="QIZ1165" s="145"/>
      <c r="QJA1165" s="145"/>
      <c r="QJB1165" s="145"/>
      <c r="QJC1165" s="37"/>
      <c r="QJD1165" s="5"/>
      <c r="QJE1165" s="144"/>
      <c r="QJF1165" s="93"/>
      <c r="QJG1165" s="145"/>
      <c r="QJH1165" s="145"/>
      <c r="QJI1165" s="145"/>
      <c r="QJJ1165" s="145"/>
      <c r="QJK1165" s="145"/>
      <c r="QJL1165" s="37"/>
      <c r="QJM1165" s="5"/>
      <c r="QJN1165" s="144"/>
      <c r="QJO1165" s="93"/>
      <c r="QJP1165" s="145"/>
      <c r="QJQ1165" s="145"/>
      <c r="QJR1165" s="145"/>
      <c r="QJS1165" s="145"/>
      <c r="QJT1165" s="145"/>
      <c r="QJU1165" s="37"/>
      <c r="QJV1165" s="5"/>
      <c r="QJW1165" s="144"/>
      <c r="QJX1165" s="93"/>
      <c r="QJY1165" s="145"/>
      <c r="QJZ1165" s="145"/>
      <c r="QKA1165" s="145"/>
      <c r="QKB1165" s="145"/>
      <c r="QKC1165" s="145"/>
      <c r="QKD1165" s="37"/>
      <c r="QKE1165" s="5"/>
      <c r="QKF1165" s="144"/>
      <c r="QKG1165" s="93"/>
      <c r="QKH1165" s="145"/>
      <c r="QKI1165" s="145"/>
      <c r="QKJ1165" s="145"/>
      <c r="QKK1165" s="145"/>
      <c r="QKL1165" s="145"/>
      <c r="QKM1165" s="37"/>
      <c r="QKN1165" s="5"/>
      <c r="QKO1165" s="144"/>
      <c r="QKP1165" s="93"/>
      <c r="QKQ1165" s="145"/>
      <c r="QKR1165" s="145"/>
      <c r="QKS1165" s="145"/>
      <c r="QKT1165" s="145"/>
      <c r="QKU1165" s="145"/>
      <c r="QKV1165" s="37"/>
      <c r="QKW1165" s="5"/>
      <c r="QKX1165" s="144"/>
      <c r="QKY1165" s="93"/>
      <c r="QKZ1165" s="145"/>
      <c r="QLA1165" s="145"/>
      <c r="QLB1165" s="145"/>
      <c r="QLC1165" s="145"/>
      <c r="QLD1165" s="145"/>
      <c r="QLE1165" s="37"/>
      <c r="QLF1165" s="5"/>
      <c r="QLG1165" s="144"/>
      <c r="QLH1165" s="93"/>
      <c r="QLI1165" s="145"/>
      <c r="QLJ1165" s="145"/>
      <c r="QLK1165" s="145"/>
      <c r="QLL1165" s="145"/>
      <c r="QLM1165" s="145"/>
      <c r="QLN1165" s="37"/>
      <c r="QLO1165" s="5"/>
      <c r="QLP1165" s="144"/>
      <c r="QLQ1165" s="93"/>
      <c r="QLR1165" s="145"/>
      <c r="QLS1165" s="145"/>
      <c r="QLT1165" s="145"/>
      <c r="QLU1165" s="145"/>
      <c r="QLV1165" s="145"/>
      <c r="QLW1165" s="37"/>
      <c r="QLX1165" s="5"/>
      <c r="QLY1165" s="144"/>
      <c r="QLZ1165" s="93"/>
      <c r="QMA1165" s="145"/>
      <c r="QMB1165" s="145"/>
      <c r="QMC1165" s="145"/>
      <c r="QMD1165" s="145"/>
      <c r="QME1165" s="145"/>
      <c r="QMF1165" s="37"/>
      <c r="QMG1165" s="5"/>
      <c r="QMH1165" s="144"/>
      <c r="QMI1165" s="93"/>
      <c r="QMJ1165" s="145"/>
      <c r="QMK1165" s="145"/>
      <c r="QML1165" s="145"/>
      <c r="QMM1165" s="145"/>
      <c r="QMN1165" s="145"/>
      <c r="QMO1165" s="37"/>
      <c r="QMP1165" s="5"/>
      <c r="QMQ1165" s="144"/>
      <c r="QMR1165" s="93"/>
      <c r="QMS1165" s="145"/>
      <c r="QMT1165" s="145"/>
      <c r="QMU1165" s="145"/>
      <c r="QMV1165" s="145"/>
      <c r="QMW1165" s="145"/>
      <c r="QMX1165" s="37"/>
      <c r="QMY1165" s="5"/>
      <c r="QMZ1165" s="144"/>
      <c r="QNA1165" s="93"/>
      <c r="QNB1165" s="145"/>
      <c r="QNC1165" s="145"/>
      <c r="QND1165" s="145"/>
      <c r="QNE1165" s="145"/>
      <c r="QNF1165" s="145"/>
      <c r="QNG1165" s="37"/>
      <c r="QNH1165" s="5"/>
      <c r="QNI1165" s="144"/>
      <c r="QNJ1165" s="93"/>
      <c r="QNK1165" s="145"/>
      <c r="QNL1165" s="145"/>
      <c r="QNM1165" s="145"/>
      <c r="QNN1165" s="145"/>
      <c r="QNO1165" s="145"/>
      <c r="QNP1165" s="37"/>
      <c r="QNQ1165" s="5"/>
      <c r="QNR1165" s="144"/>
      <c r="QNS1165" s="93"/>
      <c r="QNT1165" s="145"/>
      <c r="QNU1165" s="145"/>
      <c r="QNV1165" s="145"/>
      <c r="QNW1165" s="145"/>
      <c r="QNX1165" s="145"/>
      <c r="QNY1165" s="37"/>
      <c r="QNZ1165" s="5"/>
      <c r="QOA1165" s="144"/>
      <c r="QOB1165" s="93"/>
      <c r="QOC1165" s="145"/>
      <c r="QOD1165" s="145"/>
      <c r="QOE1165" s="145"/>
      <c r="QOF1165" s="145"/>
      <c r="QOG1165" s="145"/>
      <c r="QOH1165" s="37"/>
      <c r="QOI1165" s="5"/>
      <c r="QOJ1165" s="144"/>
      <c r="QOK1165" s="93"/>
      <c r="QOL1165" s="145"/>
      <c r="QOM1165" s="145"/>
      <c r="QON1165" s="145"/>
      <c r="QOO1165" s="145"/>
      <c r="QOP1165" s="145"/>
      <c r="QOQ1165" s="37"/>
      <c r="QOR1165" s="5"/>
      <c r="QOS1165" s="144"/>
      <c r="QOT1165" s="93"/>
      <c r="QOU1165" s="145"/>
      <c r="QOV1165" s="145"/>
      <c r="QOW1165" s="145"/>
      <c r="QOX1165" s="145"/>
      <c r="QOY1165" s="145"/>
      <c r="QOZ1165" s="37"/>
      <c r="QPA1165" s="5"/>
      <c r="QPB1165" s="144"/>
      <c r="QPC1165" s="93"/>
      <c r="QPD1165" s="145"/>
      <c r="QPE1165" s="145"/>
      <c r="QPF1165" s="145"/>
      <c r="QPG1165" s="145"/>
      <c r="QPH1165" s="145"/>
      <c r="QPI1165" s="37"/>
      <c r="QPJ1165" s="5"/>
      <c r="QPK1165" s="144"/>
      <c r="QPL1165" s="93"/>
      <c r="QPM1165" s="145"/>
      <c r="QPN1165" s="145"/>
      <c r="QPO1165" s="145"/>
      <c r="QPP1165" s="145"/>
      <c r="QPQ1165" s="145"/>
      <c r="QPR1165" s="37"/>
      <c r="QPS1165" s="5"/>
      <c r="QPT1165" s="144"/>
      <c r="QPU1165" s="93"/>
      <c r="QPV1165" s="145"/>
      <c r="QPW1165" s="145"/>
      <c r="QPX1165" s="145"/>
      <c r="QPY1165" s="145"/>
      <c r="QPZ1165" s="145"/>
      <c r="QQA1165" s="37"/>
      <c r="QQB1165" s="5"/>
      <c r="QQC1165" s="144"/>
      <c r="QQD1165" s="93"/>
      <c r="QQE1165" s="145"/>
      <c r="QQF1165" s="145"/>
      <c r="QQG1165" s="145"/>
      <c r="QQH1165" s="145"/>
      <c r="QQI1165" s="145"/>
      <c r="QQJ1165" s="37"/>
      <c r="QQK1165" s="5"/>
      <c r="QQL1165" s="144"/>
      <c r="QQM1165" s="93"/>
      <c r="QQN1165" s="145"/>
      <c r="QQO1165" s="145"/>
      <c r="QQP1165" s="145"/>
      <c r="QQQ1165" s="145"/>
      <c r="QQR1165" s="145"/>
      <c r="QQS1165" s="37"/>
      <c r="QQT1165" s="5"/>
      <c r="QQU1165" s="144"/>
      <c r="QQV1165" s="93"/>
      <c r="QQW1165" s="145"/>
      <c r="QQX1165" s="145"/>
      <c r="QQY1165" s="145"/>
      <c r="QQZ1165" s="145"/>
      <c r="QRA1165" s="145"/>
      <c r="QRB1165" s="37"/>
      <c r="QRC1165" s="5"/>
      <c r="QRD1165" s="144"/>
      <c r="QRE1165" s="93"/>
      <c r="QRF1165" s="145"/>
      <c r="QRG1165" s="145"/>
      <c r="QRH1165" s="145"/>
      <c r="QRI1165" s="145"/>
      <c r="QRJ1165" s="145"/>
      <c r="QRK1165" s="37"/>
      <c r="QRL1165" s="5"/>
      <c r="QRM1165" s="144"/>
      <c r="QRN1165" s="93"/>
      <c r="QRO1165" s="145"/>
      <c r="QRP1165" s="145"/>
      <c r="QRQ1165" s="145"/>
      <c r="QRR1165" s="145"/>
      <c r="QRS1165" s="145"/>
      <c r="QRT1165" s="37"/>
      <c r="QRU1165" s="5"/>
      <c r="QRV1165" s="144"/>
      <c r="QRW1165" s="93"/>
      <c r="QRX1165" s="145"/>
      <c r="QRY1165" s="145"/>
      <c r="QRZ1165" s="145"/>
      <c r="QSA1165" s="145"/>
      <c r="QSB1165" s="145"/>
      <c r="QSC1165" s="37"/>
      <c r="QSD1165" s="5"/>
      <c r="QSE1165" s="144"/>
      <c r="QSF1165" s="93"/>
      <c r="QSG1165" s="145"/>
      <c r="QSH1165" s="145"/>
      <c r="QSI1165" s="145"/>
      <c r="QSJ1165" s="145"/>
      <c r="QSK1165" s="145"/>
      <c r="QSL1165" s="37"/>
      <c r="QSM1165" s="5"/>
      <c r="QSN1165" s="144"/>
      <c r="QSO1165" s="93"/>
      <c r="QSP1165" s="145"/>
      <c r="QSQ1165" s="145"/>
      <c r="QSR1165" s="145"/>
      <c r="QSS1165" s="145"/>
      <c r="QST1165" s="145"/>
      <c r="QSU1165" s="37"/>
      <c r="QSV1165" s="5"/>
      <c r="QSW1165" s="144"/>
      <c r="QSX1165" s="93"/>
      <c r="QSY1165" s="145"/>
      <c r="QSZ1165" s="145"/>
      <c r="QTA1165" s="145"/>
      <c r="QTB1165" s="145"/>
      <c r="QTC1165" s="145"/>
      <c r="QTD1165" s="37"/>
      <c r="QTE1165" s="5"/>
      <c r="QTF1165" s="144"/>
      <c r="QTG1165" s="93"/>
      <c r="QTH1165" s="145"/>
      <c r="QTI1165" s="145"/>
      <c r="QTJ1165" s="145"/>
      <c r="QTK1165" s="145"/>
      <c r="QTL1165" s="145"/>
      <c r="QTM1165" s="37"/>
      <c r="QTN1165" s="5"/>
      <c r="QTO1165" s="144"/>
      <c r="QTP1165" s="93"/>
      <c r="QTQ1165" s="145"/>
      <c r="QTR1165" s="145"/>
      <c r="QTS1165" s="145"/>
      <c r="QTT1165" s="145"/>
      <c r="QTU1165" s="145"/>
      <c r="QTV1165" s="37"/>
      <c r="QTW1165" s="5"/>
      <c r="QTX1165" s="144"/>
      <c r="QTY1165" s="93"/>
      <c r="QTZ1165" s="145"/>
      <c r="QUA1165" s="145"/>
      <c r="QUB1165" s="145"/>
      <c r="QUC1165" s="145"/>
      <c r="QUD1165" s="145"/>
      <c r="QUE1165" s="37"/>
      <c r="QUF1165" s="5"/>
      <c r="QUG1165" s="144"/>
      <c r="QUH1165" s="93"/>
      <c r="QUI1165" s="145"/>
      <c r="QUJ1165" s="145"/>
      <c r="QUK1165" s="145"/>
      <c r="QUL1165" s="145"/>
      <c r="QUM1165" s="145"/>
      <c r="QUN1165" s="37"/>
      <c r="QUO1165" s="5"/>
      <c r="QUP1165" s="144"/>
      <c r="QUQ1165" s="93"/>
      <c r="QUR1165" s="145"/>
      <c r="QUS1165" s="145"/>
      <c r="QUT1165" s="145"/>
      <c r="QUU1165" s="145"/>
      <c r="QUV1165" s="145"/>
      <c r="QUW1165" s="37"/>
      <c r="QUX1165" s="5"/>
      <c r="QUY1165" s="144"/>
      <c r="QUZ1165" s="93"/>
      <c r="QVA1165" s="145"/>
      <c r="QVB1165" s="145"/>
      <c r="QVC1165" s="145"/>
      <c r="QVD1165" s="145"/>
      <c r="QVE1165" s="145"/>
      <c r="QVF1165" s="37"/>
      <c r="QVG1165" s="5"/>
      <c r="QVH1165" s="144"/>
      <c r="QVI1165" s="93"/>
      <c r="QVJ1165" s="145"/>
      <c r="QVK1165" s="145"/>
      <c r="QVL1165" s="145"/>
      <c r="QVM1165" s="145"/>
      <c r="QVN1165" s="145"/>
      <c r="QVO1165" s="37"/>
      <c r="QVP1165" s="5"/>
      <c r="QVQ1165" s="144"/>
      <c r="QVR1165" s="93"/>
      <c r="QVS1165" s="145"/>
      <c r="QVT1165" s="145"/>
      <c r="QVU1165" s="145"/>
      <c r="QVV1165" s="145"/>
      <c r="QVW1165" s="145"/>
      <c r="QVX1165" s="37"/>
      <c r="QVY1165" s="5"/>
      <c r="QVZ1165" s="144"/>
      <c r="QWA1165" s="93"/>
      <c r="QWB1165" s="145"/>
      <c r="QWC1165" s="145"/>
      <c r="QWD1165" s="145"/>
      <c r="QWE1165" s="145"/>
      <c r="QWF1165" s="145"/>
      <c r="QWG1165" s="37"/>
      <c r="QWH1165" s="5"/>
      <c r="QWI1165" s="144"/>
      <c r="QWJ1165" s="93"/>
      <c r="QWK1165" s="145"/>
      <c r="QWL1165" s="145"/>
      <c r="QWM1165" s="145"/>
      <c r="QWN1165" s="145"/>
      <c r="QWO1165" s="145"/>
      <c r="QWP1165" s="37"/>
      <c r="QWQ1165" s="5"/>
      <c r="QWR1165" s="144"/>
      <c r="QWS1165" s="93"/>
      <c r="QWT1165" s="145"/>
      <c r="QWU1165" s="145"/>
      <c r="QWV1165" s="145"/>
      <c r="QWW1165" s="145"/>
      <c r="QWX1165" s="145"/>
      <c r="QWY1165" s="37"/>
      <c r="QWZ1165" s="5"/>
      <c r="QXA1165" s="144"/>
      <c r="QXB1165" s="93"/>
      <c r="QXC1165" s="145"/>
      <c r="QXD1165" s="145"/>
      <c r="QXE1165" s="145"/>
      <c r="QXF1165" s="145"/>
      <c r="QXG1165" s="145"/>
      <c r="QXH1165" s="37"/>
      <c r="QXI1165" s="5"/>
      <c r="QXJ1165" s="144"/>
      <c r="QXK1165" s="93"/>
      <c r="QXL1165" s="145"/>
      <c r="QXM1165" s="145"/>
      <c r="QXN1165" s="145"/>
      <c r="QXO1165" s="145"/>
      <c r="QXP1165" s="145"/>
      <c r="QXQ1165" s="37"/>
      <c r="QXR1165" s="5"/>
      <c r="QXS1165" s="144"/>
      <c r="QXT1165" s="93"/>
      <c r="QXU1165" s="145"/>
      <c r="QXV1165" s="145"/>
      <c r="QXW1165" s="145"/>
      <c r="QXX1165" s="145"/>
      <c r="QXY1165" s="145"/>
      <c r="QXZ1165" s="37"/>
      <c r="QYA1165" s="5"/>
      <c r="QYB1165" s="144"/>
      <c r="QYC1165" s="93"/>
      <c r="QYD1165" s="145"/>
      <c r="QYE1165" s="145"/>
      <c r="QYF1165" s="145"/>
      <c r="QYG1165" s="145"/>
      <c r="QYH1165" s="145"/>
      <c r="QYI1165" s="37"/>
      <c r="QYJ1165" s="5"/>
      <c r="QYK1165" s="144"/>
      <c r="QYL1165" s="93"/>
      <c r="QYM1165" s="145"/>
      <c r="QYN1165" s="145"/>
      <c r="QYO1165" s="145"/>
      <c r="QYP1165" s="145"/>
      <c r="QYQ1165" s="145"/>
      <c r="QYR1165" s="37"/>
      <c r="QYS1165" s="5"/>
      <c r="QYT1165" s="144"/>
      <c r="QYU1165" s="93"/>
      <c r="QYV1165" s="145"/>
      <c r="QYW1165" s="145"/>
      <c r="QYX1165" s="145"/>
      <c r="QYY1165" s="145"/>
      <c r="QYZ1165" s="145"/>
      <c r="QZA1165" s="37"/>
      <c r="QZB1165" s="5"/>
      <c r="QZC1165" s="144"/>
      <c r="QZD1165" s="93"/>
      <c r="QZE1165" s="145"/>
      <c r="QZF1165" s="145"/>
      <c r="QZG1165" s="145"/>
      <c r="QZH1165" s="145"/>
      <c r="QZI1165" s="145"/>
      <c r="QZJ1165" s="37"/>
      <c r="QZK1165" s="5"/>
      <c r="QZL1165" s="144"/>
      <c r="QZM1165" s="93"/>
      <c r="QZN1165" s="145"/>
      <c r="QZO1165" s="145"/>
      <c r="QZP1165" s="145"/>
      <c r="QZQ1165" s="145"/>
      <c r="QZR1165" s="145"/>
      <c r="QZS1165" s="37"/>
      <c r="QZT1165" s="5"/>
      <c r="QZU1165" s="144"/>
      <c r="QZV1165" s="93"/>
      <c r="QZW1165" s="145"/>
      <c r="QZX1165" s="145"/>
      <c r="QZY1165" s="145"/>
      <c r="QZZ1165" s="145"/>
      <c r="RAA1165" s="145"/>
      <c r="RAB1165" s="37"/>
      <c r="RAC1165" s="5"/>
      <c r="RAD1165" s="144"/>
      <c r="RAE1165" s="93"/>
      <c r="RAF1165" s="145"/>
      <c r="RAG1165" s="145"/>
      <c r="RAH1165" s="145"/>
      <c r="RAI1165" s="145"/>
      <c r="RAJ1165" s="145"/>
      <c r="RAK1165" s="37"/>
      <c r="RAL1165" s="5"/>
      <c r="RAM1165" s="144"/>
      <c r="RAN1165" s="93"/>
      <c r="RAO1165" s="145"/>
      <c r="RAP1165" s="145"/>
      <c r="RAQ1165" s="145"/>
      <c r="RAR1165" s="145"/>
      <c r="RAS1165" s="145"/>
      <c r="RAT1165" s="37"/>
      <c r="RAU1165" s="5"/>
      <c r="RAV1165" s="144"/>
      <c r="RAW1165" s="93"/>
      <c r="RAX1165" s="145"/>
      <c r="RAY1165" s="145"/>
      <c r="RAZ1165" s="145"/>
      <c r="RBA1165" s="145"/>
      <c r="RBB1165" s="145"/>
      <c r="RBC1165" s="37"/>
      <c r="RBD1165" s="5"/>
      <c r="RBE1165" s="144"/>
      <c r="RBF1165" s="93"/>
      <c r="RBG1165" s="145"/>
      <c r="RBH1165" s="145"/>
      <c r="RBI1165" s="145"/>
      <c r="RBJ1165" s="145"/>
      <c r="RBK1165" s="145"/>
      <c r="RBL1165" s="37"/>
      <c r="RBM1165" s="5"/>
      <c r="RBN1165" s="144"/>
      <c r="RBO1165" s="93"/>
      <c r="RBP1165" s="145"/>
      <c r="RBQ1165" s="145"/>
      <c r="RBR1165" s="145"/>
      <c r="RBS1165" s="145"/>
      <c r="RBT1165" s="145"/>
      <c r="RBU1165" s="37"/>
      <c r="RBV1165" s="5"/>
      <c r="RBW1165" s="144"/>
      <c r="RBX1165" s="93"/>
      <c r="RBY1165" s="145"/>
      <c r="RBZ1165" s="145"/>
      <c r="RCA1165" s="145"/>
      <c r="RCB1165" s="145"/>
      <c r="RCC1165" s="145"/>
      <c r="RCD1165" s="37"/>
      <c r="RCE1165" s="5"/>
      <c r="RCF1165" s="144"/>
      <c r="RCG1165" s="93"/>
      <c r="RCH1165" s="145"/>
      <c r="RCI1165" s="145"/>
      <c r="RCJ1165" s="145"/>
      <c r="RCK1165" s="145"/>
      <c r="RCL1165" s="145"/>
      <c r="RCM1165" s="37"/>
      <c r="RCN1165" s="5"/>
      <c r="RCO1165" s="144"/>
      <c r="RCP1165" s="93"/>
      <c r="RCQ1165" s="145"/>
      <c r="RCR1165" s="145"/>
      <c r="RCS1165" s="145"/>
      <c r="RCT1165" s="145"/>
      <c r="RCU1165" s="145"/>
      <c r="RCV1165" s="37"/>
      <c r="RCW1165" s="5"/>
      <c r="RCX1165" s="144"/>
      <c r="RCY1165" s="93"/>
      <c r="RCZ1165" s="145"/>
      <c r="RDA1165" s="145"/>
      <c r="RDB1165" s="145"/>
      <c r="RDC1165" s="145"/>
      <c r="RDD1165" s="145"/>
      <c r="RDE1165" s="37"/>
      <c r="RDF1165" s="5"/>
      <c r="RDG1165" s="144"/>
      <c r="RDH1165" s="93"/>
      <c r="RDI1165" s="145"/>
      <c r="RDJ1165" s="145"/>
      <c r="RDK1165" s="145"/>
      <c r="RDL1165" s="145"/>
      <c r="RDM1165" s="145"/>
      <c r="RDN1165" s="37"/>
      <c r="RDO1165" s="5"/>
      <c r="RDP1165" s="144"/>
      <c r="RDQ1165" s="93"/>
      <c r="RDR1165" s="145"/>
      <c r="RDS1165" s="145"/>
      <c r="RDT1165" s="145"/>
      <c r="RDU1165" s="145"/>
      <c r="RDV1165" s="145"/>
      <c r="RDW1165" s="37"/>
      <c r="RDX1165" s="5"/>
      <c r="RDY1165" s="144"/>
      <c r="RDZ1165" s="93"/>
      <c r="REA1165" s="145"/>
      <c r="REB1165" s="145"/>
      <c r="REC1165" s="145"/>
      <c r="RED1165" s="145"/>
      <c r="REE1165" s="145"/>
      <c r="REF1165" s="37"/>
      <c r="REG1165" s="5"/>
      <c r="REH1165" s="144"/>
      <c r="REI1165" s="93"/>
      <c r="REJ1165" s="145"/>
      <c r="REK1165" s="145"/>
      <c r="REL1165" s="145"/>
      <c r="REM1165" s="145"/>
      <c r="REN1165" s="145"/>
      <c r="REO1165" s="37"/>
      <c r="REP1165" s="5"/>
      <c r="REQ1165" s="144"/>
      <c r="RER1165" s="93"/>
      <c r="RES1165" s="145"/>
      <c r="RET1165" s="145"/>
      <c r="REU1165" s="145"/>
      <c r="REV1165" s="145"/>
      <c r="REW1165" s="145"/>
      <c r="REX1165" s="37"/>
      <c r="REY1165" s="5"/>
      <c r="REZ1165" s="144"/>
      <c r="RFA1165" s="93"/>
      <c r="RFB1165" s="145"/>
      <c r="RFC1165" s="145"/>
      <c r="RFD1165" s="145"/>
      <c r="RFE1165" s="145"/>
      <c r="RFF1165" s="145"/>
      <c r="RFG1165" s="37"/>
      <c r="RFH1165" s="5"/>
      <c r="RFI1165" s="144"/>
      <c r="RFJ1165" s="93"/>
      <c r="RFK1165" s="145"/>
      <c r="RFL1165" s="145"/>
      <c r="RFM1165" s="145"/>
      <c r="RFN1165" s="145"/>
      <c r="RFO1165" s="145"/>
      <c r="RFP1165" s="37"/>
      <c r="RFQ1165" s="5"/>
      <c r="RFR1165" s="144"/>
      <c r="RFS1165" s="93"/>
      <c r="RFT1165" s="145"/>
      <c r="RFU1165" s="145"/>
      <c r="RFV1165" s="145"/>
      <c r="RFW1165" s="145"/>
      <c r="RFX1165" s="145"/>
      <c r="RFY1165" s="37"/>
      <c r="RFZ1165" s="5"/>
      <c r="RGA1165" s="144"/>
      <c r="RGB1165" s="93"/>
      <c r="RGC1165" s="145"/>
      <c r="RGD1165" s="145"/>
      <c r="RGE1165" s="145"/>
      <c r="RGF1165" s="145"/>
      <c r="RGG1165" s="145"/>
      <c r="RGH1165" s="37"/>
      <c r="RGI1165" s="5"/>
      <c r="RGJ1165" s="144"/>
      <c r="RGK1165" s="93"/>
      <c r="RGL1165" s="145"/>
      <c r="RGM1165" s="145"/>
      <c r="RGN1165" s="145"/>
      <c r="RGO1165" s="145"/>
      <c r="RGP1165" s="145"/>
      <c r="RGQ1165" s="37"/>
      <c r="RGR1165" s="5"/>
      <c r="RGS1165" s="144"/>
      <c r="RGT1165" s="93"/>
      <c r="RGU1165" s="145"/>
      <c r="RGV1165" s="145"/>
      <c r="RGW1165" s="145"/>
      <c r="RGX1165" s="145"/>
      <c r="RGY1165" s="145"/>
      <c r="RGZ1165" s="37"/>
      <c r="RHA1165" s="5"/>
      <c r="RHB1165" s="144"/>
      <c r="RHC1165" s="93"/>
      <c r="RHD1165" s="145"/>
      <c r="RHE1165" s="145"/>
      <c r="RHF1165" s="145"/>
      <c r="RHG1165" s="145"/>
      <c r="RHH1165" s="145"/>
      <c r="RHI1165" s="37"/>
      <c r="RHJ1165" s="5"/>
      <c r="RHK1165" s="144"/>
      <c r="RHL1165" s="93"/>
      <c r="RHM1165" s="145"/>
      <c r="RHN1165" s="145"/>
      <c r="RHO1165" s="145"/>
      <c r="RHP1165" s="145"/>
      <c r="RHQ1165" s="145"/>
      <c r="RHR1165" s="37"/>
      <c r="RHS1165" s="5"/>
      <c r="RHT1165" s="144"/>
      <c r="RHU1165" s="93"/>
      <c r="RHV1165" s="145"/>
      <c r="RHW1165" s="145"/>
      <c r="RHX1165" s="145"/>
      <c r="RHY1165" s="145"/>
      <c r="RHZ1165" s="145"/>
      <c r="RIA1165" s="37"/>
      <c r="RIB1165" s="5"/>
      <c r="RIC1165" s="144"/>
      <c r="RID1165" s="93"/>
      <c r="RIE1165" s="145"/>
      <c r="RIF1165" s="145"/>
      <c r="RIG1165" s="145"/>
      <c r="RIH1165" s="145"/>
      <c r="RII1165" s="145"/>
      <c r="RIJ1165" s="37"/>
      <c r="RIK1165" s="5"/>
      <c r="RIL1165" s="144"/>
      <c r="RIM1165" s="93"/>
      <c r="RIN1165" s="145"/>
      <c r="RIO1165" s="145"/>
      <c r="RIP1165" s="145"/>
      <c r="RIQ1165" s="145"/>
      <c r="RIR1165" s="145"/>
      <c r="RIS1165" s="37"/>
      <c r="RIT1165" s="5"/>
      <c r="RIU1165" s="144"/>
      <c r="RIV1165" s="93"/>
      <c r="RIW1165" s="145"/>
      <c r="RIX1165" s="145"/>
      <c r="RIY1165" s="145"/>
      <c r="RIZ1165" s="145"/>
      <c r="RJA1165" s="145"/>
      <c r="RJB1165" s="37"/>
      <c r="RJC1165" s="5"/>
      <c r="RJD1165" s="144"/>
      <c r="RJE1165" s="93"/>
      <c r="RJF1165" s="145"/>
      <c r="RJG1165" s="145"/>
      <c r="RJH1165" s="145"/>
      <c r="RJI1165" s="145"/>
      <c r="RJJ1165" s="145"/>
      <c r="RJK1165" s="37"/>
      <c r="RJL1165" s="5"/>
      <c r="RJM1165" s="144"/>
      <c r="RJN1165" s="93"/>
      <c r="RJO1165" s="145"/>
      <c r="RJP1165" s="145"/>
      <c r="RJQ1165" s="145"/>
      <c r="RJR1165" s="145"/>
      <c r="RJS1165" s="145"/>
      <c r="RJT1165" s="37"/>
      <c r="RJU1165" s="5"/>
      <c r="RJV1165" s="144"/>
      <c r="RJW1165" s="93"/>
      <c r="RJX1165" s="145"/>
      <c r="RJY1165" s="145"/>
      <c r="RJZ1165" s="145"/>
      <c r="RKA1165" s="145"/>
      <c r="RKB1165" s="145"/>
      <c r="RKC1165" s="37"/>
      <c r="RKD1165" s="5"/>
      <c r="RKE1165" s="144"/>
      <c r="RKF1165" s="93"/>
      <c r="RKG1165" s="145"/>
      <c r="RKH1165" s="145"/>
      <c r="RKI1165" s="145"/>
      <c r="RKJ1165" s="145"/>
      <c r="RKK1165" s="145"/>
      <c r="RKL1165" s="37"/>
      <c r="RKM1165" s="5"/>
      <c r="RKN1165" s="144"/>
      <c r="RKO1165" s="93"/>
      <c r="RKP1165" s="145"/>
      <c r="RKQ1165" s="145"/>
      <c r="RKR1165" s="145"/>
      <c r="RKS1165" s="145"/>
      <c r="RKT1165" s="145"/>
      <c r="RKU1165" s="37"/>
      <c r="RKV1165" s="5"/>
      <c r="RKW1165" s="144"/>
      <c r="RKX1165" s="93"/>
      <c r="RKY1165" s="145"/>
      <c r="RKZ1165" s="145"/>
      <c r="RLA1165" s="145"/>
      <c r="RLB1165" s="145"/>
      <c r="RLC1165" s="145"/>
      <c r="RLD1165" s="37"/>
      <c r="RLE1165" s="5"/>
      <c r="RLF1165" s="144"/>
      <c r="RLG1165" s="93"/>
      <c r="RLH1165" s="145"/>
      <c r="RLI1165" s="145"/>
      <c r="RLJ1165" s="145"/>
      <c r="RLK1165" s="145"/>
      <c r="RLL1165" s="145"/>
      <c r="RLM1165" s="37"/>
      <c r="RLN1165" s="5"/>
      <c r="RLO1165" s="144"/>
      <c r="RLP1165" s="93"/>
      <c r="RLQ1165" s="145"/>
      <c r="RLR1165" s="145"/>
      <c r="RLS1165" s="145"/>
      <c r="RLT1165" s="145"/>
      <c r="RLU1165" s="145"/>
      <c r="RLV1165" s="37"/>
      <c r="RLW1165" s="5"/>
      <c r="RLX1165" s="144"/>
      <c r="RLY1165" s="93"/>
      <c r="RLZ1165" s="145"/>
      <c r="RMA1165" s="145"/>
      <c r="RMB1165" s="145"/>
      <c r="RMC1165" s="145"/>
      <c r="RMD1165" s="145"/>
      <c r="RME1165" s="37"/>
      <c r="RMF1165" s="5"/>
      <c r="RMG1165" s="144"/>
      <c r="RMH1165" s="93"/>
      <c r="RMI1165" s="145"/>
      <c r="RMJ1165" s="145"/>
      <c r="RMK1165" s="145"/>
      <c r="RML1165" s="145"/>
      <c r="RMM1165" s="145"/>
      <c r="RMN1165" s="37"/>
      <c r="RMO1165" s="5"/>
      <c r="RMP1165" s="144"/>
      <c r="RMQ1165" s="93"/>
      <c r="RMR1165" s="145"/>
      <c r="RMS1165" s="145"/>
      <c r="RMT1165" s="145"/>
      <c r="RMU1165" s="145"/>
      <c r="RMV1165" s="145"/>
      <c r="RMW1165" s="37"/>
      <c r="RMX1165" s="5"/>
      <c r="RMY1165" s="144"/>
      <c r="RMZ1165" s="93"/>
      <c r="RNA1165" s="145"/>
      <c r="RNB1165" s="145"/>
      <c r="RNC1165" s="145"/>
      <c r="RND1165" s="145"/>
      <c r="RNE1165" s="145"/>
      <c r="RNF1165" s="37"/>
      <c r="RNG1165" s="5"/>
      <c r="RNH1165" s="144"/>
      <c r="RNI1165" s="93"/>
      <c r="RNJ1165" s="145"/>
      <c r="RNK1165" s="145"/>
      <c r="RNL1165" s="145"/>
      <c r="RNM1165" s="145"/>
      <c r="RNN1165" s="145"/>
      <c r="RNO1165" s="37"/>
      <c r="RNP1165" s="5"/>
      <c r="RNQ1165" s="144"/>
      <c r="RNR1165" s="93"/>
      <c r="RNS1165" s="145"/>
      <c r="RNT1165" s="145"/>
      <c r="RNU1165" s="145"/>
      <c r="RNV1165" s="145"/>
      <c r="RNW1165" s="145"/>
      <c r="RNX1165" s="37"/>
      <c r="RNY1165" s="5"/>
      <c r="RNZ1165" s="144"/>
      <c r="ROA1165" s="93"/>
      <c r="ROB1165" s="145"/>
      <c r="ROC1165" s="145"/>
      <c r="ROD1165" s="145"/>
      <c r="ROE1165" s="145"/>
      <c r="ROF1165" s="145"/>
      <c r="ROG1165" s="37"/>
      <c r="ROH1165" s="5"/>
      <c r="ROI1165" s="144"/>
      <c r="ROJ1165" s="93"/>
      <c r="ROK1165" s="145"/>
      <c r="ROL1165" s="145"/>
      <c r="ROM1165" s="145"/>
      <c r="RON1165" s="145"/>
      <c r="ROO1165" s="145"/>
      <c r="ROP1165" s="37"/>
      <c r="ROQ1165" s="5"/>
      <c r="ROR1165" s="144"/>
      <c r="ROS1165" s="93"/>
      <c r="ROT1165" s="145"/>
      <c r="ROU1165" s="145"/>
      <c r="ROV1165" s="145"/>
      <c r="ROW1165" s="145"/>
      <c r="ROX1165" s="145"/>
      <c r="ROY1165" s="37"/>
      <c r="ROZ1165" s="5"/>
      <c r="RPA1165" s="144"/>
      <c r="RPB1165" s="93"/>
      <c r="RPC1165" s="145"/>
      <c r="RPD1165" s="145"/>
      <c r="RPE1165" s="145"/>
      <c r="RPF1165" s="145"/>
      <c r="RPG1165" s="145"/>
      <c r="RPH1165" s="37"/>
      <c r="RPI1165" s="5"/>
      <c r="RPJ1165" s="144"/>
      <c r="RPK1165" s="93"/>
      <c r="RPL1165" s="145"/>
      <c r="RPM1165" s="145"/>
      <c r="RPN1165" s="145"/>
      <c r="RPO1165" s="145"/>
      <c r="RPP1165" s="145"/>
      <c r="RPQ1165" s="37"/>
      <c r="RPR1165" s="5"/>
      <c r="RPS1165" s="144"/>
      <c r="RPT1165" s="93"/>
      <c r="RPU1165" s="145"/>
      <c r="RPV1165" s="145"/>
      <c r="RPW1165" s="145"/>
      <c r="RPX1165" s="145"/>
      <c r="RPY1165" s="145"/>
      <c r="RPZ1165" s="37"/>
      <c r="RQA1165" s="5"/>
      <c r="RQB1165" s="144"/>
      <c r="RQC1165" s="93"/>
      <c r="RQD1165" s="145"/>
      <c r="RQE1165" s="145"/>
      <c r="RQF1165" s="145"/>
      <c r="RQG1165" s="145"/>
      <c r="RQH1165" s="145"/>
      <c r="RQI1165" s="37"/>
      <c r="RQJ1165" s="5"/>
      <c r="RQK1165" s="144"/>
      <c r="RQL1165" s="93"/>
      <c r="RQM1165" s="145"/>
      <c r="RQN1165" s="145"/>
      <c r="RQO1165" s="145"/>
      <c r="RQP1165" s="145"/>
      <c r="RQQ1165" s="145"/>
      <c r="RQR1165" s="37"/>
      <c r="RQS1165" s="5"/>
      <c r="RQT1165" s="144"/>
      <c r="RQU1165" s="93"/>
      <c r="RQV1165" s="145"/>
      <c r="RQW1165" s="145"/>
      <c r="RQX1165" s="145"/>
      <c r="RQY1165" s="145"/>
      <c r="RQZ1165" s="145"/>
      <c r="RRA1165" s="37"/>
      <c r="RRB1165" s="5"/>
      <c r="RRC1165" s="144"/>
      <c r="RRD1165" s="93"/>
      <c r="RRE1165" s="145"/>
      <c r="RRF1165" s="145"/>
      <c r="RRG1165" s="145"/>
      <c r="RRH1165" s="145"/>
      <c r="RRI1165" s="145"/>
      <c r="RRJ1165" s="37"/>
      <c r="RRK1165" s="5"/>
      <c r="RRL1165" s="144"/>
      <c r="RRM1165" s="93"/>
      <c r="RRN1165" s="145"/>
      <c r="RRO1165" s="145"/>
      <c r="RRP1165" s="145"/>
      <c r="RRQ1165" s="145"/>
      <c r="RRR1165" s="145"/>
      <c r="RRS1165" s="37"/>
      <c r="RRT1165" s="5"/>
      <c r="RRU1165" s="144"/>
      <c r="RRV1165" s="93"/>
      <c r="RRW1165" s="145"/>
      <c r="RRX1165" s="145"/>
      <c r="RRY1165" s="145"/>
      <c r="RRZ1165" s="145"/>
      <c r="RSA1165" s="145"/>
      <c r="RSB1165" s="37"/>
      <c r="RSC1165" s="5"/>
      <c r="RSD1165" s="144"/>
      <c r="RSE1165" s="93"/>
      <c r="RSF1165" s="145"/>
      <c r="RSG1165" s="145"/>
      <c r="RSH1165" s="145"/>
      <c r="RSI1165" s="145"/>
      <c r="RSJ1165" s="145"/>
      <c r="RSK1165" s="37"/>
      <c r="RSL1165" s="5"/>
      <c r="RSM1165" s="144"/>
      <c r="RSN1165" s="93"/>
      <c r="RSO1165" s="145"/>
      <c r="RSP1165" s="145"/>
      <c r="RSQ1165" s="145"/>
      <c r="RSR1165" s="145"/>
      <c r="RSS1165" s="145"/>
      <c r="RST1165" s="37"/>
      <c r="RSU1165" s="5"/>
      <c r="RSV1165" s="144"/>
      <c r="RSW1165" s="93"/>
      <c r="RSX1165" s="145"/>
      <c r="RSY1165" s="145"/>
      <c r="RSZ1165" s="145"/>
      <c r="RTA1165" s="145"/>
      <c r="RTB1165" s="145"/>
      <c r="RTC1165" s="37"/>
      <c r="RTD1165" s="5"/>
      <c r="RTE1165" s="144"/>
      <c r="RTF1165" s="93"/>
      <c r="RTG1165" s="145"/>
      <c r="RTH1165" s="145"/>
      <c r="RTI1165" s="145"/>
      <c r="RTJ1165" s="145"/>
      <c r="RTK1165" s="145"/>
      <c r="RTL1165" s="37"/>
      <c r="RTM1165" s="5"/>
      <c r="RTN1165" s="144"/>
      <c r="RTO1165" s="93"/>
      <c r="RTP1165" s="145"/>
      <c r="RTQ1165" s="145"/>
      <c r="RTR1165" s="145"/>
      <c r="RTS1165" s="145"/>
      <c r="RTT1165" s="145"/>
      <c r="RTU1165" s="37"/>
      <c r="RTV1165" s="5"/>
      <c r="RTW1165" s="144"/>
      <c r="RTX1165" s="93"/>
      <c r="RTY1165" s="145"/>
      <c r="RTZ1165" s="145"/>
      <c r="RUA1165" s="145"/>
      <c r="RUB1165" s="145"/>
      <c r="RUC1165" s="145"/>
      <c r="RUD1165" s="37"/>
      <c r="RUE1165" s="5"/>
      <c r="RUF1165" s="144"/>
      <c r="RUG1165" s="93"/>
      <c r="RUH1165" s="145"/>
      <c r="RUI1165" s="145"/>
      <c r="RUJ1165" s="145"/>
      <c r="RUK1165" s="145"/>
      <c r="RUL1165" s="145"/>
      <c r="RUM1165" s="37"/>
      <c r="RUN1165" s="5"/>
      <c r="RUO1165" s="144"/>
      <c r="RUP1165" s="93"/>
      <c r="RUQ1165" s="145"/>
      <c r="RUR1165" s="145"/>
      <c r="RUS1165" s="145"/>
      <c r="RUT1165" s="145"/>
      <c r="RUU1165" s="145"/>
      <c r="RUV1165" s="37"/>
      <c r="RUW1165" s="5"/>
      <c r="RUX1165" s="144"/>
      <c r="RUY1165" s="93"/>
      <c r="RUZ1165" s="145"/>
      <c r="RVA1165" s="145"/>
      <c r="RVB1165" s="145"/>
      <c r="RVC1165" s="145"/>
      <c r="RVD1165" s="145"/>
      <c r="RVE1165" s="37"/>
      <c r="RVF1165" s="5"/>
      <c r="RVG1165" s="144"/>
      <c r="RVH1165" s="93"/>
      <c r="RVI1165" s="145"/>
      <c r="RVJ1165" s="145"/>
      <c r="RVK1165" s="145"/>
      <c r="RVL1165" s="145"/>
      <c r="RVM1165" s="145"/>
      <c r="RVN1165" s="37"/>
      <c r="RVO1165" s="5"/>
      <c r="RVP1165" s="144"/>
      <c r="RVQ1165" s="93"/>
      <c r="RVR1165" s="145"/>
      <c r="RVS1165" s="145"/>
      <c r="RVT1165" s="145"/>
      <c r="RVU1165" s="145"/>
      <c r="RVV1165" s="145"/>
      <c r="RVW1165" s="37"/>
      <c r="RVX1165" s="5"/>
      <c r="RVY1165" s="144"/>
      <c r="RVZ1165" s="93"/>
      <c r="RWA1165" s="145"/>
      <c r="RWB1165" s="145"/>
      <c r="RWC1165" s="145"/>
      <c r="RWD1165" s="145"/>
      <c r="RWE1165" s="145"/>
      <c r="RWF1165" s="37"/>
      <c r="RWG1165" s="5"/>
      <c r="RWH1165" s="144"/>
      <c r="RWI1165" s="93"/>
      <c r="RWJ1165" s="145"/>
      <c r="RWK1165" s="145"/>
      <c r="RWL1165" s="145"/>
      <c r="RWM1165" s="145"/>
      <c r="RWN1165" s="145"/>
      <c r="RWO1165" s="37"/>
      <c r="RWP1165" s="5"/>
      <c r="RWQ1165" s="144"/>
      <c r="RWR1165" s="93"/>
      <c r="RWS1165" s="145"/>
      <c r="RWT1165" s="145"/>
      <c r="RWU1165" s="145"/>
      <c r="RWV1165" s="145"/>
      <c r="RWW1165" s="145"/>
      <c r="RWX1165" s="37"/>
      <c r="RWY1165" s="5"/>
      <c r="RWZ1165" s="144"/>
      <c r="RXA1165" s="93"/>
      <c r="RXB1165" s="145"/>
      <c r="RXC1165" s="145"/>
      <c r="RXD1165" s="145"/>
      <c r="RXE1165" s="145"/>
      <c r="RXF1165" s="145"/>
      <c r="RXG1165" s="37"/>
      <c r="RXH1165" s="5"/>
      <c r="RXI1165" s="144"/>
      <c r="RXJ1165" s="93"/>
      <c r="RXK1165" s="145"/>
      <c r="RXL1165" s="145"/>
      <c r="RXM1165" s="145"/>
      <c r="RXN1165" s="145"/>
      <c r="RXO1165" s="145"/>
      <c r="RXP1165" s="37"/>
      <c r="RXQ1165" s="5"/>
      <c r="RXR1165" s="144"/>
      <c r="RXS1165" s="93"/>
      <c r="RXT1165" s="145"/>
      <c r="RXU1165" s="145"/>
      <c r="RXV1165" s="145"/>
      <c r="RXW1165" s="145"/>
      <c r="RXX1165" s="145"/>
      <c r="RXY1165" s="37"/>
      <c r="RXZ1165" s="5"/>
      <c r="RYA1165" s="144"/>
      <c r="RYB1165" s="93"/>
      <c r="RYC1165" s="145"/>
      <c r="RYD1165" s="145"/>
      <c r="RYE1165" s="145"/>
      <c r="RYF1165" s="145"/>
      <c r="RYG1165" s="145"/>
      <c r="RYH1165" s="37"/>
      <c r="RYI1165" s="5"/>
      <c r="RYJ1165" s="144"/>
      <c r="RYK1165" s="93"/>
      <c r="RYL1165" s="145"/>
      <c r="RYM1165" s="145"/>
      <c r="RYN1165" s="145"/>
      <c r="RYO1165" s="145"/>
      <c r="RYP1165" s="145"/>
      <c r="RYQ1165" s="37"/>
      <c r="RYR1165" s="5"/>
      <c r="RYS1165" s="144"/>
      <c r="RYT1165" s="93"/>
      <c r="RYU1165" s="145"/>
      <c r="RYV1165" s="145"/>
      <c r="RYW1165" s="145"/>
      <c r="RYX1165" s="145"/>
      <c r="RYY1165" s="145"/>
      <c r="RYZ1165" s="37"/>
      <c r="RZA1165" s="5"/>
      <c r="RZB1165" s="144"/>
      <c r="RZC1165" s="93"/>
      <c r="RZD1165" s="145"/>
      <c r="RZE1165" s="145"/>
      <c r="RZF1165" s="145"/>
      <c r="RZG1165" s="145"/>
      <c r="RZH1165" s="145"/>
      <c r="RZI1165" s="37"/>
      <c r="RZJ1165" s="5"/>
      <c r="RZK1165" s="144"/>
      <c r="RZL1165" s="93"/>
      <c r="RZM1165" s="145"/>
      <c r="RZN1165" s="145"/>
      <c r="RZO1165" s="145"/>
      <c r="RZP1165" s="145"/>
      <c r="RZQ1165" s="145"/>
      <c r="RZR1165" s="37"/>
      <c r="RZS1165" s="5"/>
      <c r="RZT1165" s="144"/>
      <c r="RZU1165" s="93"/>
      <c r="RZV1165" s="145"/>
      <c r="RZW1165" s="145"/>
      <c r="RZX1165" s="145"/>
      <c r="RZY1165" s="145"/>
      <c r="RZZ1165" s="145"/>
      <c r="SAA1165" s="37"/>
      <c r="SAB1165" s="5"/>
      <c r="SAC1165" s="144"/>
      <c r="SAD1165" s="93"/>
      <c r="SAE1165" s="145"/>
      <c r="SAF1165" s="145"/>
      <c r="SAG1165" s="145"/>
      <c r="SAH1165" s="145"/>
      <c r="SAI1165" s="145"/>
      <c r="SAJ1165" s="37"/>
      <c r="SAK1165" s="5"/>
      <c r="SAL1165" s="144"/>
      <c r="SAM1165" s="93"/>
      <c r="SAN1165" s="145"/>
      <c r="SAO1165" s="145"/>
      <c r="SAP1165" s="145"/>
      <c r="SAQ1165" s="145"/>
      <c r="SAR1165" s="145"/>
      <c r="SAS1165" s="37"/>
      <c r="SAT1165" s="5"/>
      <c r="SAU1165" s="144"/>
      <c r="SAV1165" s="93"/>
      <c r="SAW1165" s="145"/>
      <c r="SAX1165" s="145"/>
      <c r="SAY1165" s="145"/>
      <c r="SAZ1165" s="145"/>
      <c r="SBA1165" s="145"/>
      <c r="SBB1165" s="37"/>
      <c r="SBC1165" s="5"/>
      <c r="SBD1165" s="144"/>
      <c r="SBE1165" s="93"/>
      <c r="SBF1165" s="145"/>
      <c r="SBG1165" s="145"/>
      <c r="SBH1165" s="145"/>
      <c r="SBI1165" s="145"/>
      <c r="SBJ1165" s="145"/>
      <c r="SBK1165" s="37"/>
      <c r="SBL1165" s="5"/>
      <c r="SBM1165" s="144"/>
      <c r="SBN1165" s="93"/>
      <c r="SBO1165" s="145"/>
      <c r="SBP1165" s="145"/>
      <c r="SBQ1165" s="145"/>
      <c r="SBR1165" s="145"/>
      <c r="SBS1165" s="145"/>
      <c r="SBT1165" s="37"/>
      <c r="SBU1165" s="5"/>
      <c r="SBV1165" s="144"/>
      <c r="SBW1165" s="93"/>
      <c r="SBX1165" s="145"/>
      <c r="SBY1165" s="145"/>
      <c r="SBZ1165" s="145"/>
      <c r="SCA1165" s="145"/>
      <c r="SCB1165" s="145"/>
      <c r="SCC1165" s="37"/>
      <c r="SCD1165" s="5"/>
      <c r="SCE1165" s="144"/>
      <c r="SCF1165" s="93"/>
      <c r="SCG1165" s="145"/>
      <c r="SCH1165" s="145"/>
      <c r="SCI1165" s="145"/>
      <c r="SCJ1165" s="145"/>
      <c r="SCK1165" s="145"/>
      <c r="SCL1165" s="37"/>
      <c r="SCM1165" s="5"/>
      <c r="SCN1165" s="144"/>
      <c r="SCO1165" s="93"/>
      <c r="SCP1165" s="145"/>
      <c r="SCQ1165" s="145"/>
      <c r="SCR1165" s="145"/>
      <c r="SCS1165" s="145"/>
      <c r="SCT1165" s="145"/>
      <c r="SCU1165" s="37"/>
      <c r="SCV1165" s="5"/>
      <c r="SCW1165" s="144"/>
      <c r="SCX1165" s="93"/>
      <c r="SCY1165" s="145"/>
      <c r="SCZ1165" s="145"/>
      <c r="SDA1165" s="145"/>
      <c r="SDB1165" s="145"/>
      <c r="SDC1165" s="145"/>
      <c r="SDD1165" s="37"/>
      <c r="SDE1165" s="5"/>
      <c r="SDF1165" s="144"/>
      <c r="SDG1165" s="93"/>
      <c r="SDH1165" s="145"/>
      <c r="SDI1165" s="145"/>
      <c r="SDJ1165" s="145"/>
      <c r="SDK1165" s="145"/>
      <c r="SDL1165" s="145"/>
      <c r="SDM1165" s="37"/>
      <c r="SDN1165" s="5"/>
      <c r="SDO1165" s="144"/>
      <c r="SDP1165" s="93"/>
      <c r="SDQ1165" s="145"/>
      <c r="SDR1165" s="145"/>
      <c r="SDS1165" s="145"/>
      <c r="SDT1165" s="145"/>
      <c r="SDU1165" s="145"/>
      <c r="SDV1165" s="37"/>
      <c r="SDW1165" s="5"/>
      <c r="SDX1165" s="144"/>
      <c r="SDY1165" s="93"/>
      <c r="SDZ1165" s="145"/>
      <c r="SEA1165" s="145"/>
      <c r="SEB1165" s="145"/>
      <c r="SEC1165" s="145"/>
      <c r="SED1165" s="145"/>
      <c r="SEE1165" s="37"/>
      <c r="SEF1165" s="5"/>
      <c r="SEG1165" s="144"/>
      <c r="SEH1165" s="93"/>
      <c r="SEI1165" s="145"/>
      <c r="SEJ1165" s="145"/>
      <c r="SEK1165" s="145"/>
      <c r="SEL1165" s="145"/>
      <c r="SEM1165" s="145"/>
      <c r="SEN1165" s="37"/>
      <c r="SEO1165" s="5"/>
      <c r="SEP1165" s="144"/>
      <c r="SEQ1165" s="93"/>
      <c r="SER1165" s="145"/>
      <c r="SES1165" s="145"/>
      <c r="SET1165" s="145"/>
      <c r="SEU1165" s="145"/>
      <c r="SEV1165" s="145"/>
      <c r="SEW1165" s="37"/>
      <c r="SEX1165" s="5"/>
      <c r="SEY1165" s="144"/>
      <c r="SEZ1165" s="93"/>
      <c r="SFA1165" s="145"/>
      <c r="SFB1165" s="145"/>
      <c r="SFC1165" s="145"/>
      <c r="SFD1165" s="145"/>
      <c r="SFE1165" s="145"/>
      <c r="SFF1165" s="37"/>
      <c r="SFG1165" s="5"/>
      <c r="SFH1165" s="144"/>
      <c r="SFI1165" s="93"/>
      <c r="SFJ1165" s="145"/>
      <c r="SFK1165" s="145"/>
      <c r="SFL1165" s="145"/>
      <c r="SFM1165" s="145"/>
      <c r="SFN1165" s="145"/>
      <c r="SFO1165" s="37"/>
      <c r="SFP1165" s="5"/>
      <c r="SFQ1165" s="144"/>
      <c r="SFR1165" s="93"/>
      <c r="SFS1165" s="145"/>
      <c r="SFT1165" s="145"/>
      <c r="SFU1165" s="145"/>
      <c r="SFV1165" s="145"/>
      <c r="SFW1165" s="145"/>
      <c r="SFX1165" s="37"/>
      <c r="SFY1165" s="5"/>
      <c r="SFZ1165" s="144"/>
      <c r="SGA1165" s="93"/>
      <c r="SGB1165" s="145"/>
      <c r="SGC1165" s="145"/>
      <c r="SGD1165" s="145"/>
      <c r="SGE1165" s="145"/>
      <c r="SGF1165" s="145"/>
      <c r="SGG1165" s="37"/>
      <c r="SGH1165" s="5"/>
      <c r="SGI1165" s="144"/>
      <c r="SGJ1165" s="93"/>
      <c r="SGK1165" s="145"/>
      <c r="SGL1165" s="145"/>
      <c r="SGM1165" s="145"/>
      <c r="SGN1165" s="145"/>
      <c r="SGO1165" s="145"/>
      <c r="SGP1165" s="37"/>
      <c r="SGQ1165" s="5"/>
      <c r="SGR1165" s="144"/>
      <c r="SGS1165" s="93"/>
      <c r="SGT1165" s="145"/>
      <c r="SGU1165" s="145"/>
      <c r="SGV1165" s="145"/>
      <c r="SGW1165" s="145"/>
      <c r="SGX1165" s="145"/>
      <c r="SGY1165" s="37"/>
      <c r="SGZ1165" s="5"/>
      <c r="SHA1165" s="144"/>
      <c r="SHB1165" s="93"/>
      <c r="SHC1165" s="145"/>
      <c r="SHD1165" s="145"/>
      <c r="SHE1165" s="145"/>
      <c r="SHF1165" s="145"/>
      <c r="SHG1165" s="145"/>
      <c r="SHH1165" s="37"/>
      <c r="SHI1165" s="5"/>
      <c r="SHJ1165" s="144"/>
      <c r="SHK1165" s="93"/>
      <c r="SHL1165" s="145"/>
      <c r="SHM1165" s="145"/>
      <c r="SHN1165" s="145"/>
      <c r="SHO1165" s="145"/>
      <c r="SHP1165" s="145"/>
      <c r="SHQ1165" s="37"/>
      <c r="SHR1165" s="5"/>
      <c r="SHS1165" s="144"/>
      <c r="SHT1165" s="93"/>
      <c r="SHU1165" s="145"/>
      <c r="SHV1165" s="145"/>
      <c r="SHW1165" s="145"/>
      <c r="SHX1165" s="145"/>
      <c r="SHY1165" s="145"/>
      <c r="SHZ1165" s="37"/>
      <c r="SIA1165" s="5"/>
      <c r="SIB1165" s="144"/>
      <c r="SIC1165" s="93"/>
      <c r="SID1165" s="145"/>
      <c r="SIE1165" s="145"/>
      <c r="SIF1165" s="145"/>
      <c r="SIG1165" s="145"/>
      <c r="SIH1165" s="145"/>
      <c r="SII1165" s="37"/>
      <c r="SIJ1165" s="5"/>
      <c r="SIK1165" s="144"/>
      <c r="SIL1165" s="93"/>
      <c r="SIM1165" s="145"/>
      <c r="SIN1165" s="145"/>
      <c r="SIO1165" s="145"/>
      <c r="SIP1165" s="145"/>
      <c r="SIQ1165" s="145"/>
      <c r="SIR1165" s="37"/>
      <c r="SIS1165" s="5"/>
      <c r="SIT1165" s="144"/>
      <c r="SIU1165" s="93"/>
      <c r="SIV1165" s="145"/>
      <c r="SIW1165" s="145"/>
      <c r="SIX1165" s="145"/>
      <c r="SIY1165" s="145"/>
      <c r="SIZ1165" s="145"/>
      <c r="SJA1165" s="37"/>
      <c r="SJB1165" s="5"/>
      <c r="SJC1165" s="144"/>
      <c r="SJD1165" s="93"/>
      <c r="SJE1165" s="145"/>
      <c r="SJF1165" s="145"/>
      <c r="SJG1165" s="145"/>
      <c r="SJH1165" s="145"/>
      <c r="SJI1165" s="145"/>
      <c r="SJJ1165" s="37"/>
      <c r="SJK1165" s="5"/>
      <c r="SJL1165" s="144"/>
      <c r="SJM1165" s="93"/>
      <c r="SJN1165" s="145"/>
      <c r="SJO1165" s="145"/>
      <c r="SJP1165" s="145"/>
      <c r="SJQ1165" s="145"/>
      <c r="SJR1165" s="145"/>
      <c r="SJS1165" s="37"/>
      <c r="SJT1165" s="5"/>
      <c r="SJU1165" s="144"/>
      <c r="SJV1165" s="93"/>
      <c r="SJW1165" s="145"/>
      <c r="SJX1165" s="145"/>
      <c r="SJY1165" s="145"/>
      <c r="SJZ1165" s="145"/>
      <c r="SKA1165" s="145"/>
      <c r="SKB1165" s="37"/>
      <c r="SKC1165" s="5"/>
      <c r="SKD1165" s="144"/>
      <c r="SKE1165" s="93"/>
      <c r="SKF1165" s="145"/>
      <c r="SKG1165" s="145"/>
      <c r="SKH1165" s="145"/>
      <c r="SKI1165" s="145"/>
      <c r="SKJ1165" s="145"/>
      <c r="SKK1165" s="37"/>
      <c r="SKL1165" s="5"/>
      <c r="SKM1165" s="144"/>
      <c r="SKN1165" s="93"/>
      <c r="SKO1165" s="145"/>
      <c r="SKP1165" s="145"/>
      <c r="SKQ1165" s="145"/>
      <c r="SKR1165" s="145"/>
      <c r="SKS1165" s="145"/>
      <c r="SKT1165" s="37"/>
      <c r="SKU1165" s="5"/>
      <c r="SKV1165" s="144"/>
      <c r="SKW1165" s="93"/>
      <c r="SKX1165" s="145"/>
      <c r="SKY1165" s="145"/>
      <c r="SKZ1165" s="145"/>
      <c r="SLA1165" s="145"/>
      <c r="SLB1165" s="145"/>
      <c r="SLC1165" s="37"/>
      <c r="SLD1165" s="5"/>
      <c r="SLE1165" s="144"/>
      <c r="SLF1165" s="93"/>
      <c r="SLG1165" s="145"/>
      <c r="SLH1165" s="145"/>
      <c r="SLI1165" s="145"/>
      <c r="SLJ1165" s="145"/>
      <c r="SLK1165" s="145"/>
      <c r="SLL1165" s="37"/>
      <c r="SLM1165" s="5"/>
      <c r="SLN1165" s="144"/>
      <c r="SLO1165" s="93"/>
      <c r="SLP1165" s="145"/>
      <c r="SLQ1165" s="145"/>
      <c r="SLR1165" s="145"/>
      <c r="SLS1165" s="145"/>
      <c r="SLT1165" s="145"/>
      <c r="SLU1165" s="37"/>
      <c r="SLV1165" s="5"/>
      <c r="SLW1165" s="144"/>
      <c r="SLX1165" s="93"/>
      <c r="SLY1165" s="145"/>
      <c r="SLZ1165" s="145"/>
      <c r="SMA1165" s="145"/>
      <c r="SMB1165" s="145"/>
      <c r="SMC1165" s="145"/>
      <c r="SMD1165" s="37"/>
      <c r="SME1165" s="5"/>
      <c r="SMF1165" s="144"/>
      <c r="SMG1165" s="93"/>
      <c r="SMH1165" s="145"/>
      <c r="SMI1165" s="145"/>
      <c r="SMJ1165" s="145"/>
      <c r="SMK1165" s="145"/>
      <c r="SML1165" s="145"/>
      <c r="SMM1165" s="37"/>
      <c r="SMN1165" s="5"/>
      <c r="SMO1165" s="144"/>
      <c r="SMP1165" s="93"/>
      <c r="SMQ1165" s="145"/>
      <c r="SMR1165" s="145"/>
      <c r="SMS1165" s="145"/>
      <c r="SMT1165" s="145"/>
      <c r="SMU1165" s="145"/>
      <c r="SMV1165" s="37"/>
      <c r="SMW1165" s="5"/>
      <c r="SMX1165" s="144"/>
      <c r="SMY1165" s="93"/>
      <c r="SMZ1165" s="145"/>
      <c r="SNA1165" s="145"/>
      <c r="SNB1165" s="145"/>
      <c r="SNC1165" s="145"/>
      <c r="SND1165" s="145"/>
      <c r="SNE1165" s="37"/>
      <c r="SNF1165" s="5"/>
      <c r="SNG1165" s="144"/>
      <c r="SNH1165" s="93"/>
      <c r="SNI1165" s="145"/>
      <c r="SNJ1165" s="145"/>
      <c r="SNK1165" s="145"/>
      <c r="SNL1165" s="145"/>
      <c r="SNM1165" s="145"/>
      <c r="SNN1165" s="37"/>
      <c r="SNO1165" s="5"/>
      <c r="SNP1165" s="144"/>
      <c r="SNQ1165" s="93"/>
      <c r="SNR1165" s="145"/>
      <c r="SNS1165" s="145"/>
      <c r="SNT1165" s="145"/>
      <c r="SNU1165" s="145"/>
      <c r="SNV1165" s="145"/>
      <c r="SNW1165" s="37"/>
      <c r="SNX1165" s="5"/>
      <c r="SNY1165" s="144"/>
      <c r="SNZ1165" s="93"/>
      <c r="SOA1165" s="145"/>
      <c r="SOB1165" s="145"/>
      <c r="SOC1165" s="145"/>
      <c r="SOD1165" s="145"/>
      <c r="SOE1165" s="145"/>
      <c r="SOF1165" s="37"/>
      <c r="SOG1165" s="5"/>
      <c r="SOH1165" s="144"/>
      <c r="SOI1165" s="93"/>
      <c r="SOJ1165" s="145"/>
      <c r="SOK1165" s="145"/>
      <c r="SOL1165" s="145"/>
      <c r="SOM1165" s="145"/>
      <c r="SON1165" s="145"/>
      <c r="SOO1165" s="37"/>
      <c r="SOP1165" s="5"/>
      <c r="SOQ1165" s="144"/>
      <c r="SOR1165" s="93"/>
      <c r="SOS1165" s="145"/>
      <c r="SOT1165" s="145"/>
      <c r="SOU1165" s="145"/>
      <c r="SOV1165" s="145"/>
      <c r="SOW1165" s="145"/>
      <c r="SOX1165" s="37"/>
      <c r="SOY1165" s="5"/>
      <c r="SOZ1165" s="144"/>
      <c r="SPA1165" s="93"/>
      <c r="SPB1165" s="145"/>
      <c r="SPC1165" s="145"/>
      <c r="SPD1165" s="145"/>
      <c r="SPE1165" s="145"/>
      <c r="SPF1165" s="145"/>
      <c r="SPG1165" s="37"/>
      <c r="SPH1165" s="5"/>
      <c r="SPI1165" s="144"/>
      <c r="SPJ1165" s="93"/>
      <c r="SPK1165" s="145"/>
      <c r="SPL1165" s="145"/>
      <c r="SPM1165" s="145"/>
      <c r="SPN1165" s="145"/>
      <c r="SPO1165" s="145"/>
      <c r="SPP1165" s="37"/>
      <c r="SPQ1165" s="5"/>
      <c r="SPR1165" s="144"/>
      <c r="SPS1165" s="93"/>
      <c r="SPT1165" s="145"/>
      <c r="SPU1165" s="145"/>
      <c r="SPV1165" s="145"/>
      <c r="SPW1165" s="145"/>
      <c r="SPX1165" s="145"/>
      <c r="SPY1165" s="37"/>
      <c r="SPZ1165" s="5"/>
      <c r="SQA1165" s="144"/>
      <c r="SQB1165" s="93"/>
      <c r="SQC1165" s="145"/>
      <c r="SQD1165" s="145"/>
      <c r="SQE1165" s="145"/>
      <c r="SQF1165" s="145"/>
      <c r="SQG1165" s="145"/>
      <c r="SQH1165" s="37"/>
      <c r="SQI1165" s="5"/>
      <c r="SQJ1165" s="144"/>
      <c r="SQK1165" s="93"/>
      <c r="SQL1165" s="145"/>
      <c r="SQM1165" s="145"/>
      <c r="SQN1165" s="145"/>
      <c r="SQO1165" s="145"/>
      <c r="SQP1165" s="145"/>
      <c r="SQQ1165" s="37"/>
      <c r="SQR1165" s="5"/>
      <c r="SQS1165" s="144"/>
      <c r="SQT1165" s="93"/>
      <c r="SQU1165" s="145"/>
      <c r="SQV1165" s="145"/>
      <c r="SQW1165" s="145"/>
      <c r="SQX1165" s="145"/>
      <c r="SQY1165" s="145"/>
      <c r="SQZ1165" s="37"/>
      <c r="SRA1165" s="5"/>
      <c r="SRB1165" s="144"/>
      <c r="SRC1165" s="93"/>
      <c r="SRD1165" s="145"/>
      <c r="SRE1165" s="145"/>
      <c r="SRF1165" s="145"/>
      <c r="SRG1165" s="145"/>
      <c r="SRH1165" s="145"/>
      <c r="SRI1165" s="37"/>
      <c r="SRJ1165" s="5"/>
      <c r="SRK1165" s="144"/>
      <c r="SRL1165" s="93"/>
      <c r="SRM1165" s="145"/>
      <c r="SRN1165" s="145"/>
      <c r="SRO1165" s="145"/>
      <c r="SRP1165" s="145"/>
      <c r="SRQ1165" s="145"/>
      <c r="SRR1165" s="37"/>
      <c r="SRS1165" s="5"/>
      <c r="SRT1165" s="144"/>
      <c r="SRU1165" s="93"/>
      <c r="SRV1165" s="145"/>
      <c r="SRW1165" s="145"/>
      <c r="SRX1165" s="145"/>
      <c r="SRY1165" s="145"/>
      <c r="SRZ1165" s="145"/>
      <c r="SSA1165" s="37"/>
      <c r="SSB1165" s="5"/>
      <c r="SSC1165" s="144"/>
      <c r="SSD1165" s="93"/>
      <c r="SSE1165" s="145"/>
      <c r="SSF1165" s="145"/>
      <c r="SSG1165" s="145"/>
      <c r="SSH1165" s="145"/>
      <c r="SSI1165" s="145"/>
      <c r="SSJ1165" s="37"/>
      <c r="SSK1165" s="5"/>
      <c r="SSL1165" s="144"/>
      <c r="SSM1165" s="93"/>
      <c r="SSN1165" s="145"/>
      <c r="SSO1165" s="145"/>
      <c r="SSP1165" s="145"/>
      <c r="SSQ1165" s="145"/>
      <c r="SSR1165" s="145"/>
      <c r="SSS1165" s="37"/>
      <c r="SST1165" s="5"/>
      <c r="SSU1165" s="144"/>
      <c r="SSV1165" s="93"/>
      <c r="SSW1165" s="145"/>
      <c r="SSX1165" s="145"/>
      <c r="SSY1165" s="145"/>
      <c r="SSZ1165" s="145"/>
      <c r="STA1165" s="145"/>
      <c r="STB1165" s="37"/>
      <c r="STC1165" s="5"/>
      <c r="STD1165" s="144"/>
      <c r="STE1165" s="93"/>
      <c r="STF1165" s="145"/>
      <c r="STG1165" s="145"/>
      <c r="STH1165" s="145"/>
      <c r="STI1165" s="145"/>
      <c r="STJ1165" s="145"/>
      <c r="STK1165" s="37"/>
      <c r="STL1165" s="5"/>
      <c r="STM1165" s="144"/>
      <c r="STN1165" s="93"/>
      <c r="STO1165" s="145"/>
      <c r="STP1165" s="145"/>
      <c r="STQ1165" s="145"/>
      <c r="STR1165" s="145"/>
      <c r="STS1165" s="145"/>
      <c r="STT1165" s="37"/>
      <c r="STU1165" s="5"/>
      <c r="STV1165" s="144"/>
      <c r="STW1165" s="93"/>
      <c r="STX1165" s="145"/>
      <c r="STY1165" s="145"/>
      <c r="STZ1165" s="145"/>
      <c r="SUA1165" s="145"/>
      <c r="SUB1165" s="145"/>
      <c r="SUC1165" s="37"/>
      <c r="SUD1165" s="5"/>
      <c r="SUE1165" s="144"/>
      <c r="SUF1165" s="93"/>
      <c r="SUG1165" s="145"/>
      <c r="SUH1165" s="145"/>
      <c r="SUI1165" s="145"/>
      <c r="SUJ1165" s="145"/>
      <c r="SUK1165" s="145"/>
      <c r="SUL1165" s="37"/>
      <c r="SUM1165" s="5"/>
      <c r="SUN1165" s="144"/>
      <c r="SUO1165" s="93"/>
      <c r="SUP1165" s="145"/>
      <c r="SUQ1165" s="145"/>
      <c r="SUR1165" s="145"/>
      <c r="SUS1165" s="145"/>
      <c r="SUT1165" s="145"/>
      <c r="SUU1165" s="37"/>
      <c r="SUV1165" s="5"/>
      <c r="SUW1165" s="144"/>
      <c r="SUX1165" s="93"/>
      <c r="SUY1165" s="145"/>
      <c r="SUZ1165" s="145"/>
      <c r="SVA1165" s="145"/>
      <c r="SVB1165" s="145"/>
      <c r="SVC1165" s="145"/>
      <c r="SVD1165" s="37"/>
      <c r="SVE1165" s="5"/>
      <c r="SVF1165" s="144"/>
      <c r="SVG1165" s="93"/>
      <c r="SVH1165" s="145"/>
      <c r="SVI1165" s="145"/>
      <c r="SVJ1165" s="145"/>
      <c r="SVK1165" s="145"/>
      <c r="SVL1165" s="145"/>
      <c r="SVM1165" s="37"/>
      <c r="SVN1165" s="5"/>
      <c r="SVO1165" s="144"/>
      <c r="SVP1165" s="93"/>
      <c r="SVQ1165" s="145"/>
      <c r="SVR1165" s="145"/>
      <c r="SVS1165" s="145"/>
      <c r="SVT1165" s="145"/>
      <c r="SVU1165" s="145"/>
      <c r="SVV1165" s="37"/>
      <c r="SVW1165" s="5"/>
      <c r="SVX1165" s="144"/>
      <c r="SVY1165" s="93"/>
      <c r="SVZ1165" s="145"/>
      <c r="SWA1165" s="145"/>
      <c r="SWB1165" s="145"/>
      <c r="SWC1165" s="145"/>
      <c r="SWD1165" s="145"/>
      <c r="SWE1165" s="37"/>
      <c r="SWF1165" s="5"/>
      <c r="SWG1165" s="144"/>
      <c r="SWH1165" s="93"/>
      <c r="SWI1165" s="145"/>
      <c r="SWJ1165" s="145"/>
      <c r="SWK1165" s="145"/>
      <c r="SWL1165" s="145"/>
      <c r="SWM1165" s="145"/>
      <c r="SWN1165" s="37"/>
      <c r="SWO1165" s="5"/>
      <c r="SWP1165" s="144"/>
      <c r="SWQ1165" s="93"/>
      <c r="SWR1165" s="145"/>
      <c r="SWS1165" s="145"/>
      <c r="SWT1165" s="145"/>
      <c r="SWU1165" s="145"/>
      <c r="SWV1165" s="145"/>
      <c r="SWW1165" s="37"/>
      <c r="SWX1165" s="5"/>
      <c r="SWY1165" s="144"/>
      <c r="SWZ1165" s="93"/>
      <c r="SXA1165" s="145"/>
      <c r="SXB1165" s="145"/>
      <c r="SXC1165" s="145"/>
      <c r="SXD1165" s="145"/>
      <c r="SXE1165" s="145"/>
      <c r="SXF1165" s="37"/>
      <c r="SXG1165" s="5"/>
      <c r="SXH1165" s="144"/>
      <c r="SXI1165" s="93"/>
      <c r="SXJ1165" s="145"/>
      <c r="SXK1165" s="145"/>
      <c r="SXL1165" s="145"/>
      <c r="SXM1165" s="145"/>
      <c r="SXN1165" s="145"/>
      <c r="SXO1165" s="37"/>
      <c r="SXP1165" s="5"/>
      <c r="SXQ1165" s="144"/>
      <c r="SXR1165" s="93"/>
      <c r="SXS1165" s="145"/>
      <c r="SXT1165" s="145"/>
      <c r="SXU1165" s="145"/>
      <c r="SXV1165" s="145"/>
      <c r="SXW1165" s="145"/>
      <c r="SXX1165" s="37"/>
      <c r="SXY1165" s="5"/>
      <c r="SXZ1165" s="144"/>
      <c r="SYA1165" s="93"/>
      <c r="SYB1165" s="145"/>
      <c r="SYC1165" s="145"/>
      <c r="SYD1165" s="145"/>
      <c r="SYE1165" s="145"/>
      <c r="SYF1165" s="145"/>
      <c r="SYG1165" s="37"/>
      <c r="SYH1165" s="5"/>
      <c r="SYI1165" s="144"/>
      <c r="SYJ1165" s="93"/>
      <c r="SYK1165" s="145"/>
      <c r="SYL1165" s="145"/>
      <c r="SYM1165" s="145"/>
      <c r="SYN1165" s="145"/>
      <c r="SYO1165" s="145"/>
      <c r="SYP1165" s="37"/>
      <c r="SYQ1165" s="5"/>
      <c r="SYR1165" s="144"/>
      <c r="SYS1165" s="93"/>
      <c r="SYT1165" s="145"/>
      <c r="SYU1165" s="145"/>
      <c r="SYV1165" s="145"/>
      <c r="SYW1165" s="145"/>
      <c r="SYX1165" s="145"/>
      <c r="SYY1165" s="37"/>
      <c r="SYZ1165" s="5"/>
      <c r="SZA1165" s="144"/>
      <c r="SZB1165" s="93"/>
      <c r="SZC1165" s="145"/>
      <c r="SZD1165" s="145"/>
      <c r="SZE1165" s="145"/>
      <c r="SZF1165" s="145"/>
      <c r="SZG1165" s="145"/>
      <c r="SZH1165" s="37"/>
      <c r="SZI1165" s="5"/>
      <c r="SZJ1165" s="144"/>
      <c r="SZK1165" s="93"/>
      <c r="SZL1165" s="145"/>
      <c r="SZM1165" s="145"/>
      <c r="SZN1165" s="145"/>
      <c r="SZO1165" s="145"/>
      <c r="SZP1165" s="145"/>
      <c r="SZQ1165" s="37"/>
      <c r="SZR1165" s="5"/>
      <c r="SZS1165" s="144"/>
      <c r="SZT1165" s="93"/>
      <c r="SZU1165" s="145"/>
      <c r="SZV1165" s="145"/>
      <c r="SZW1165" s="145"/>
      <c r="SZX1165" s="145"/>
      <c r="SZY1165" s="145"/>
      <c r="SZZ1165" s="37"/>
      <c r="TAA1165" s="5"/>
      <c r="TAB1165" s="144"/>
      <c r="TAC1165" s="93"/>
      <c r="TAD1165" s="145"/>
      <c r="TAE1165" s="145"/>
      <c r="TAF1165" s="145"/>
      <c r="TAG1165" s="145"/>
      <c r="TAH1165" s="145"/>
      <c r="TAI1165" s="37"/>
      <c r="TAJ1165" s="5"/>
      <c r="TAK1165" s="144"/>
      <c r="TAL1165" s="93"/>
      <c r="TAM1165" s="145"/>
      <c r="TAN1165" s="145"/>
      <c r="TAO1165" s="145"/>
      <c r="TAP1165" s="145"/>
      <c r="TAQ1165" s="145"/>
      <c r="TAR1165" s="37"/>
      <c r="TAS1165" s="5"/>
      <c r="TAT1165" s="144"/>
      <c r="TAU1165" s="93"/>
      <c r="TAV1165" s="145"/>
      <c r="TAW1165" s="145"/>
      <c r="TAX1165" s="145"/>
      <c r="TAY1165" s="145"/>
      <c r="TAZ1165" s="145"/>
      <c r="TBA1165" s="37"/>
      <c r="TBB1165" s="5"/>
      <c r="TBC1165" s="144"/>
      <c r="TBD1165" s="93"/>
      <c r="TBE1165" s="145"/>
      <c r="TBF1165" s="145"/>
      <c r="TBG1165" s="145"/>
      <c r="TBH1165" s="145"/>
      <c r="TBI1165" s="145"/>
      <c r="TBJ1165" s="37"/>
      <c r="TBK1165" s="5"/>
      <c r="TBL1165" s="144"/>
      <c r="TBM1165" s="93"/>
      <c r="TBN1165" s="145"/>
      <c r="TBO1165" s="145"/>
      <c r="TBP1165" s="145"/>
      <c r="TBQ1165" s="145"/>
      <c r="TBR1165" s="145"/>
      <c r="TBS1165" s="37"/>
      <c r="TBT1165" s="5"/>
      <c r="TBU1165" s="144"/>
      <c r="TBV1165" s="93"/>
      <c r="TBW1165" s="145"/>
      <c r="TBX1165" s="145"/>
      <c r="TBY1165" s="145"/>
      <c r="TBZ1165" s="145"/>
      <c r="TCA1165" s="145"/>
      <c r="TCB1165" s="37"/>
      <c r="TCC1165" s="5"/>
      <c r="TCD1165" s="144"/>
      <c r="TCE1165" s="93"/>
      <c r="TCF1165" s="145"/>
      <c r="TCG1165" s="145"/>
      <c r="TCH1165" s="145"/>
      <c r="TCI1165" s="145"/>
      <c r="TCJ1165" s="145"/>
      <c r="TCK1165" s="37"/>
      <c r="TCL1165" s="5"/>
      <c r="TCM1165" s="144"/>
      <c r="TCN1165" s="93"/>
      <c r="TCO1165" s="145"/>
      <c r="TCP1165" s="145"/>
      <c r="TCQ1165" s="145"/>
      <c r="TCR1165" s="145"/>
      <c r="TCS1165" s="145"/>
      <c r="TCT1165" s="37"/>
      <c r="TCU1165" s="5"/>
      <c r="TCV1165" s="144"/>
      <c r="TCW1165" s="93"/>
      <c r="TCX1165" s="145"/>
      <c r="TCY1165" s="145"/>
      <c r="TCZ1165" s="145"/>
      <c r="TDA1165" s="145"/>
      <c r="TDB1165" s="145"/>
      <c r="TDC1165" s="37"/>
      <c r="TDD1165" s="5"/>
      <c r="TDE1165" s="144"/>
      <c r="TDF1165" s="93"/>
      <c r="TDG1165" s="145"/>
      <c r="TDH1165" s="145"/>
      <c r="TDI1165" s="145"/>
      <c r="TDJ1165" s="145"/>
      <c r="TDK1165" s="145"/>
      <c r="TDL1165" s="37"/>
      <c r="TDM1165" s="5"/>
      <c r="TDN1165" s="144"/>
      <c r="TDO1165" s="93"/>
      <c r="TDP1165" s="145"/>
      <c r="TDQ1165" s="145"/>
      <c r="TDR1165" s="145"/>
      <c r="TDS1165" s="145"/>
      <c r="TDT1165" s="145"/>
      <c r="TDU1165" s="37"/>
      <c r="TDV1165" s="5"/>
      <c r="TDW1165" s="144"/>
      <c r="TDX1165" s="93"/>
      <c r="TDY1165" s="145"/>
      <c r="TDZ1165" s="145"/>
      <c r="TEA1165" s="145"/>
      <c r="TEB1165" s="145"/>
      <c r="TEC1165" s="145"/>
      <c r="TED1165" s="37"/>
      <c r="TEE1165" s="5"/>
      <c r="TEF1165" s="144"/>
      <c r="TEG1165" s="93"/>
      <c r="TEH1165" s="145"/>
      <c r="TEI1165" s="145"/>
      <c r="TEJ1165" s="145"/>
      <c r="TEK1165" s="145"/>
      <c r="TEL1165" s="145"/>
      <c r="TEM1165" s="37"/>
      <c r="TEN1165" s="5"/>
      <c r="TEO1165" s="144"/>
      <c r="TEP1165" s="93"/>
      <c r="TEQ1165" s="145"/>
      <c r="TER1165" s="145"/>
      <c r="TES1165" s="145"/>
      <c r="TET1165" s="145"/>
      <c r="TEU1165" s="145"/>
      <c r="TEV1165" s="37"/>
      <c r="TEW1165" s="5"/>
      <c r="TEX1165" s="144"/>
      <c r="TEY1165" s="93"/>
      <c r="TEZ1165" s="145"/>
      <c r="TFA1165" s="145"/>
      <c r="TFB1165" s="145"/>
      <c r="TFC1165" s="145"/>
      <c r="TFD1165" s="145"/>
      <c r="TFE1165" s="37"/>
      <c r="TFF1165" s="5"/>
      <c r="TFG1165" s="144"/>
      <c r="TFH1165" s="93"/>
      <c r="TFI1165" s="145"/>
      <c r="TFJ1165" s="145"/>
      <c r="TFK1165" s="145"/>
      <c r="TFL1165" s="145"/>
      <c r="TFM1165" s="145"/>
      <c r="TFN1165" s="37"/>
      <c r="TFO1165" s="5"/>
      <c r="TFP1165" s="144"/>
      <c r="TFQ1165" s="93"/>
      <c r="TFR1165" s="145"/>
      <c r="TFS1165" s="145"/>
      <c r="TFT1165" s="145"/>
      <c r="TFU1165" s="145"/>
      <c r="TFV1165" s="145"/>
      <c r="TFW1165" s="37"/>
      <c r="TFX1165" s="5"/>
      <c r="TFY1165" s="144"/>
      <c r="TFZ1165" s="93"/>
      <c r="TGA1165" s="145"/>
      <c r="TGB1165" s="145"/>
      <c r="TGC1165" s="145"/>
      <c r="TGD1165" s="145"/>
      <c r="TGE1165" s="145"/>
      <c r="TGF1165" s="37"/>
      <c r="TGG1165" s="5"/>
      <c r="TGH1165" s="144"/>
      <c r="TGI1165" s="93"/>
      <c r="TGJ1165" s="145"/>
      <c r="TGK1165" s="145"/>
      <c r="TGL1165" s="145"/>
      <c r="TGM1165" s="145"/>
      <c r="TGN1165" s="145"/>
      <c r="TGO1165" s="37"/>
      <c r="TGP1165" s="5"/>
      <c r="TGQ1165" s="144"/>
      <c r="TGR1165" s="93"/>
      <c r="TGS1165" s="145"/>
      <c r="TGT1165" s="145"/>
      <c r="TGU1165" s="145"/>
      <c r="TGV1165" s="145"/>
      <c r="TGW1165" s="145"/>
      <c r="TGX1165" s="37"/>
      <c r="TGY1165" s="5"/>
      <c r="TGZ1165" s="144"/>
      <c r="THA1165" s="93"/>
      <c r="THB1165" s="145"/>
      <c r="THC1165" s="145"/>
      <c r="THD1165" s="145"/>
      <c r="THE1165" s="145"/>
      <c r="THF1165" s="145"/>
      <c r="THG1165" s="37"/>
      <c r="THH1165" s="5"/>
      <c r="THI1165" s="144"/>
      <c r="THJ1165" s="93"/>
      <c r="THK1165" s="145"/>
      <c r="THL1165" s="145"/>
      <c r="THM1165" s="145"/>
      <c r="THN1165" s="145"/>
      <c r="THO1165" s="145"/>
      <c r="THP1165" s="37"/>
      <c r="THQ1165" s="5"/>
      <c r="THR1165" s="144"/>
      <c r="THS1165" s="93"/>
      <c r="THT1165" s="145"/>
      <c r="THU1165" s="145"/>
      <c r="THV1165" s="145"/>
      <c r="THW1165" s="145"/>
      <c r="THX1165" s="145"/>
      <c r="THY1165" s="37"/>
      <c r="THZ1165" s="5"/>
      <c r="TIA1165" s="144"/>
      <c r="TIB1165" s="93"/>
      <c r="TIC1165" s="145"/>
      <c r="TID1165" s="145"/>
      <c r="TIE1165" s="145"/>
      <c r="TIF1165" s="145"/>
      <c r="TIG1165" s="145"/>
      <c r="TIH1165" s="37"/>
      <c r="TII1165" s="5"/>
      <c r="TIJ1165" s="144"/>
      <c r="TIK1165" s="93"/>
      <c r="TIL1165" s="145"/>
      <c r="TIM1165" s="145"/>
      <c r="TIN1165" s="145"/>
      <c r="TIO1165" s="145"/>
      <c r="TIP1165" s="145"/>
      <c r="TIQ1165" s="37"/>
      <c r="TIR1165" s="5"/>
      <c r="TIS1165" s="144"/>
      <c r="TIT1165" s="93"/>
      <c r="TIU1165" s="145"/>
      <c r="TIV1165" s="145"/>
      <c r="TIW1165" s="145"/>
      <c r="TIX1165" s="145"/>
      <c r="TIY1165" s="145"/>
      <c r="TIZ1165" s="37"/>
      <c r="TJA1165" s="5"/>
      <c r="TJB1165" s="144"/>
      <c r="TJC1165" s="93"/>
      <c r="TJD1165" s="145"/>
      <c r="TJE1165" s="145"/>
      <c r="TJF1165" s="145"/>
      <c r="TJG1165" s="145"/>
      <c r="TJH1165" s="145"/>
      <c r="TJI1165" s="37"/>
      <c r="TJJ1165" s="5"/>
      <c r="TJK1165" s="144"/>
      <c r="TJL1165" s="93"/>
      <c r="TJM1165" s="145"/>
      <c r="TJN1165" s="145"/>
      <c r="TJO1165" s="145"/>
      <c r="TJP1165" s="145"/>
      <c r="TJQ1165" s="145"/>
      <c r="TJR1165" s="37"/>
      <c r="TJS1165" s="5"/>
      <c r="TJT1165" s="144"/>
      <c r="TJU1165" s="93"/>
      <c r="TJV1165" s="145"/>
      <c r="TJW1165" s="145"/>
      <c r="TJX1165" s="145"/>
      <c r="TJY1165" s="145"/>
      <c r="TJZ1165" s="145"/>
      <c r="TKA1165" s="37"/>
      <c r="TKB1165" s="5"/>
      <c r="TKC1165" s="144"/>
      <c r="TKD1165" s="93"/>
      <c r="TKE1165" s="145"/>
      <c r="TKF1165" s="145"/>
      <c r="TKG1165" s="145"/>
      <c r="TKH1165" s="145"/>
      <c r="TKI1165" s="145"/>
      <c r="TKJ1165" s="37"/>
      <c r="TKK1165" s="5"/>
      <c r="TKL1165" s="144"/>
      <c r="TKM1165" s="93"/>
      <c r="TKN1165" s="145"/>
      <c r="TKO1165" s="145"/>
      <c r="TKP1165" s="145"/>
      <c r="TKQ1165" s="145"/>
      <c r="TKR1165" s="145"/>
      <c r="TKS1165" s="37"/>
      <c r="TKT1165" s="5"/>
      <c r="TKU1165" s="144"/>
      <c r="TKV1165" s="93"/>
      <c r="TKW1165" s="145"/>
      <c r="TKX1165" s="145"/>
      <c r="TKY1165" s="145"/>
      <c r="TKZ1165" s="145"/>
      <c r="TLA1165" s="145"/>
      <c r="TLB1165" s="37"/>
      <c r="TLC1165" s="5"/>
      <c r="TLD1165" s="144"/>
      <c r="TLE1165" s="93"/>
      <c r="TLF1165" s="145"/>
      <c r="TLG1165" s="145"/>
      <c r="TLH1165" s="145"/>
      <c r="TLI1165" s="145"/>
      <c r="TLJ1165" s="145"/>
      <c r="TLK1165" s="37"/>
      <c r="TLL1165" s="5"/>
      <c r="TLM1165" s="144"/>
      <c r="TLN1165" s="93"/>
      <c r="TLO1165" s="145"/>
      <c r="TLP1165" s="145"/>
      <c r="TLQ1165" s="145"/>
      <c r="TLR1165" s="145"/>
      <c r="TLS1165" s="145"/>
      <c r="TLT1165" s="37"/>
      <c r="TLU1165" s="5"/>
      <c r="TLV1165" s="144"/>
      <c r="TLW1165" s="93"/>
      <c r="TLX1165" s="145"/>
      <c r="TLY1165" s="145"/>
      <c r="TLZ1165" s="145"/>
      <c r="TMA1165" s="145"/>
      <c r="TMB1165" s="145"/>
      <c r="TMC1165" s="37"/>
      <c r="TMD1165" s="5"/>
      <c r="TME1165" s="144"/>
      <c r="TMF1165" s="93"/>
      <c r="TMG1165" s="145"/>
      <c r="TMH1165" s="145"/>
      <c r="TMI1165" s="145"/>
      <c r="TMJ1165" s="145"/>
      <c r="TMK1165" s="145"/>
      <c r="TML1165" s="37"/>
      <c r="TMM1165" s="5"/>
      <c r="TMN1165" s="144"/>
      <c r="TMO1165" s="93"/>
      <c r="TMP1165" s="145"/>
      <c r="TMQ1165" s="145"/>
      <c r="TMR1165" s="145"/>
      <c r="TMS1165" s="145"/>
      <c r="TMT1165" s="145"/>
      <c r="TMU1165" s="37"/>
      <c r="TMV1165" s="5"/>
      <c r="TMW1165" s="144"/>
      <c r="TMX1165" s="93"/>
      <c r="TMY1165" s="145"/>
      <c r="TMZ1165" s="145"/>
      <c r="TNA1165" s="145"/>
      <c r="TNB1165" s="145"/>
      <c r="TNC1165" s="145"/>
      <c r="TND1165" s="37"/>
      <c r="TNE1165" s="5"/>
      <c r="TNF1165" s="144"/>
      <c r="TNG1165" s="93"/>
      <c r="TNH1165" s="145"/>
      <c r="TNI1165" s="145"/>
      <c r="TNJ1165" s="145"/>
      <c r="TNK1165" s="145"/>
      <c r="TNL1165" s="145"/>
      <c r="TNM1165" s="37"/>
      <c r="TNN1165" s="5"/>
      <c r="TNO1165" s="144"/>
      <c r="TNP1165" s="93"/>
      <c r="TNQ1165" s="145"/>
      <c r="TNR1165" s="145"/>
      <c r="TNS1165" s="145"/>
      <c r="TNT1165" s="145"/>
      <c r="TNU1165" s="145"/>
      <c r="TNV1165" s="37"/>
      <c r="TNW1165" s="5"/>
      <c r="TNX1165" s="144"/>
      <c r="TNY1165" s="93"/>
      <c r="TNZ1165" s="145"/>
      <c r="TOA1165" s="145"/>
      <c r="TOB1165" s="145"/>
      <c r="TOC1165" s="145"/>
      <c r="TOD1165" s="145"/>
      <c r="TOE1165" s="37"/>
      <c r="TOF1165" s="5"/>
      <c r="TOG1165" s="144"/>
      <c r="TOH1165" s="93"/>
      <c r="TOI1165" s="145"/>
      <c r="TOJ1165" s="145"/>
      <c r="TOK1165" s="145"/>
      <c r="TOL1165" s="145"/>
      <c r="TOM1165" s="145"/>
      <c r="TON1165" s="37"/>
      <c r="TOO1165" s="5"/>
      <c r="TOP1165" s="144"/>
      <c r="TOQ1165" s="93"/>
      <c r="TOR1165" s="145"/>
      <c r="TOS1165" s="145"/>
      <c r="TOT1165" s="145"/>
      <c r="TOU1165" s="145"/>
      <c r="TOV1165" s="145"/>
      <c r="TOW1165" s="37"/>
      <c r="TOX1165" s="5"/>
      <c r="TOY1165" s="144"/>
      <c r="TOZ1165" s="93"/>
      <c r="TPA1165" s="145"/>
      <c r="TPB1165" s="145"/>
      <c r="TPC1165" s="145"/>
      <c r="TPD1165" s="145"/>
      <c r="TPE1165" s="145"/>
      <c r="TPF1165" s="37"/>
      <c r="TPG1165" s="5"/>
      <c r="TPH1165" s="144"/>
      <c r="TPI1165" s="93"/>
      <c r="TPJ1165" s="145"/>
      <c r="TPK1165" s="145"/>
      <c r="TPL1165" s="145"/>
      <c r="TPM1165" s="145"/>
      <c r="TPN1165" s="145"/>
      <c r="TPO1165" s="37"/>
      <c r="TPP1165" s="5"/>
      <c r="TPQ1165" s="144"/>
      <c r="TPR1165" s="93"/>
      <c r="TPS1165" s="145"/>
      <c r="TPT1165" s="145"/>
      <c r="TPU1165" s="145"/>
      <c r="TPV1165" s="145"/>
      <c r="TPW1165" s="145"/>
      <c r="TPX1165" s="37"/>
      <c r="TPY1165" s="5"/>
      <c r="TPZ1165" s="144"/>
      <c r="TQA1165" s="93"/>
      <c r="TQB1165" s="145"/>
      <c r="TQC1165" s="145"/>
      <c r="TQD1165" s="145"/>
      <c r="TQE1165" s="145"/>
      <c r="TQF1165" s="145"/>
      <c r="TQG1165" s="37"/>
      <c r="TQH1165" s="5"/>
      <c r="TQI1165" s="144"/>
      <c r="TQJ1165" s="93"/>
      <c r="TQK1165" s="145"/>
      <c r="TQL1165" s="145"/>
      <c r="TQM1165" s="145"/>
      <c r="TQN1165" s="145"/>
      <c r="TQO1165" s="145"/>
      <c r="TQP1165" s="37"/>
      <c r="TQQ1165" s="5"/>
      <c r="TQR1165" s="144"/>
      <c r="TQS1165" s="93"/>
      <c r="TQT1165" s="145"/>
      <c r="TQU1165" s="145"/>
      <c r="TQV1165" s="145"/>
      <c r="TQW1165" s="145"/>
      <c r="TQX1165" s="145"/>
      <c r="TQY1165" s="37"/>
      <c r="TQZ1165" s="5"/>
      <c r="TRA1165" s="144"/>
      <c r="TRB1165" s="93"/>
      <c r="TRC1165" s="145"/>
      <c r="TRD1165" s="145"/>
      <c r="TRE1165" s="145"/>
      <c r="TRF1165" s="145"/>
      <c r="TRG1165" s="145"/>
      <c r="TRH1165" s="37"/>
      <c r="TRI1165" s="5"/>
      <c r="TRJ1165" s="144"/>
      <c r="TRK1165" s="93"/>
      <c r="TRL1165" s="145"/>
      <c r="TRM1165" s="145"/>
      <c r="TRN1165" s="145"/>
      <c r="TRO1165" s="145"/>
      <c r="TRP1165" s="145"/>
      <c r="TRQ1165" s="37"/>
      <c r="TRR1165" s="5"/>
      <c r="TRS1165" s="144"/>
      <c r="TRT1165" s="93"/>
      <c r="TRU1165" s="145"/>
      <c r="TRV1165" s="145"/>
      <c r="TRW1165" s="145"/>
      <c r="TRX1165" s="145"/>
      <c r="TRY1165" s="145"/>
      <c r="TRZ1165" s="37"/>
      <c r="TSA1165" s="5"/>
      <c r="TSB1165" s="144"/>
      <c r="TSC1165" s="93"/>
      <c r="TSD1165" s="145"/>
      <c r="TSE1165" s="145"/>
      <c r="TSF1165" s="145"/>
      <c r="TSG1165" s="145"/>
      <c r="TSH1165" s="145"/>
      <c r="TSI1165" s="37"/>
      <c r="TSJ1165" s="5"/>
      <c r="TSK1165" s="144"/>
      <c r="TSL1165" s="93"/>
      <c r="TSM1165" s="145"/>
      <c r="TSN1165" s="145"/>
      <c r="TSO1165" s="145"/>
      <c r="TSP1165" s="145"/>
      <c r="TSQ1165" s="145"/>
      <c r="TSR1165" s="37"/>
      <c r="TSS1165" s="5"/>
      <c r="TST1165" s="144"/>
      <c r="TSU1165" s="93"/>
      <c r="TSV1165" s="145"/>
      <c r="TSW1165" s="145"/>
      <c r="TSX1165" s="145"/>
      <c r="TSY1165" s="145"/>
      <c r="TSZ1165" s="145"/>
      <c r="TTA1165" s="37"/>
      <c r="TTB1165" s="5"/>
      <c r="TTC1165" s="144"/>
      <c r="TTD1165" s="93"/>
      <c r="TTE1165" s="145"/>
      <c r="TTF1165" s="145"/>
      <c r="TTG1165" s="145"/>
      <c r="TTH1165" s="145"/>
      <c r="TTI1165" s="145"/>
      <c r="TTJ1165" s="37"/>
      <c r="TTK1165" s="5"/>
      <c r="TTL1165" s="144"/>
      <c r="TTM1165" s="93"/>
      <c r="TTN1165" s="145"/>
      <c r="TTO1165" s="145"/>
      <c r="TTP1165" s="145"/>
      <c r="TTQ1165" s="145"/>
      <c r="TTR1165" s="145"/>
      <c r="TTS1165" s="37"/>
      <c r="TTT1165" s="5"/>
      <c r="TTU1165" s="144"/>
      <c r="TTV1165" s="93"/>
      <c r="TTW1165" s="145"/>
      <c r="TTX1165" s="145"/>
      <c r="TTY1165" s="145"/>
      <c r="TTZ1165" s="145"/>
      <c r="TUA1165" s="145"/>
      <c r="TUB1165" s="37"/>
      <c r="TUC1165" s="5"/>
      <c r="TUD1165" s="144"/>
      <c r="TUE1165" s="93"/>
      <c r="TUF1165" s="145"/>
      <c r="TUG1165" s="145"/>
      <c r="TUH1165" s="145"/>
      <c r="TUI1165" s="145"/>
      <c r="TUJ1165" s="145"/>
      <c r="TUK1165" s="37"/>
      <c r="TUL1165" s="5"/>
      <c r="TUM1165" s="144"/>
      <c r="TUN1165" s="93"/>
      <c r="TUO1165" s="145"/>
      <c r="TUP1165" s="145"/>
      <c r="TUQ1165" s="145"/>
      <c r="TUR1165" s="145"/>
      <c r="TUS1165" s="145"/>
      <c r="TUT1165" s="37"/>
      <c r="TUU1165" s="5"/>
      <c r="TUV1165" s="144"/>
      <c r="TUW1165" s="93"/>
      <c r="TUX1165" s="145"/>
      <c r="TUY1165" s="145"/>
      <c r="TUZ1165" s="145"/>
      <c r="TVA1165" s="145"/>
      <c r="TVB1165" s="145"/>
      <c r="TVC1165" s="37"/>
      <c r="TVD1165" s="5"/>
      <c r="TVE1165" s="144"/>
      <c r="TVF1165" s="93"/>
      <c r="TVG1165" s="145"/>
      <c r="TVH1165" s="145"/>
      <c r="TVI1165" s="145"/>
      <c r="TVJ1165" s="145"/>
      <c r="TVK1165" s="145"/>
      <c r="TVL1165" s="37"/>
      <c r="TVM1165" s="5"/>
      <c r="TVN1165" s="144"/>
      <c r="TVO1165" s="93"/>
      <c r="TVP1165" s="145"/>
      <c r="TVQ1165" s="145"/>
      <c r="TVR1165" s="145"/>
      <c r="TVS1165" s="145"/>
      <c r="TVT1165" s="145"/>
      <c r="TVU1165" s="37"/>
      <c r="TVV1165" s="5"/>
      <c r="TVW1165" s="144"/>
      <c r="TVX1165" s="93"/>
      <c r="TVY1165" s="145"/>
      <c r="TVZ1165" s="145"/>
      <c r="TWA1165" s="145"/>
      <c r="TWB1165" s="145"/>
      <c r="TWC1165" s="145"/>
      <c r="TWD1165" s="37"/>
      <c r="TWE1165" s="5"/>
      <c r="TWF1165" s="144"/>
      <c r="TWG1165" s="93"/>
      <c r="TWH1165" s="145"/>
      <c r="TWI1165" s="145"/>
      <c r="TWJ1165" s="145"/>
      <c r="TWK1165" s="145"/>
      <c r="TWL1165" s="145"/>
      <c r="TWM1165" s="37"/>
      <c r="TWN1165" s="5"/>
      <c r="TWO1165" s="144"/>
      <c r="TWP1165" s="93"/>
      <c r="TWQ1165" s="145"/>
      <c r="TWR1165" s="145"/>
      <c r="TWS1165" s="145"/>
      <c r="TWT1165" s="145"/>
      <c r="TWU1165" s="145"/>
      <c r="TWV1165" s="37"/>
      <c r="TWW1165" s="5"/>
      <c r="TWX1165" s="144"/>
      <c r="TWY1165" s="93"/>
      <c r="TWZ1165" s="145"/>
      <c r="TXA1165" s="145"/>
      <c r="TXB1165" s="145"/>
      <c r="TXC1165" s="145"/>
      <c r="TXD1165" s="145"/>
      <c r="TXE1165" s="37"/>
      <c r="TXF1165" s="5"/>
      <c r="TXG1165" s="144"/>
      <c r="TXH1165" s="93"/>
      <c r="TXI1165" s="145"/>
      <c r="TXJ1165" s="145"/>
      <c r="TXK1165" s="145"/>
      <c r="TXL1165" s="145"/>
      <c r="TXM1165" s="145"/>
      <c r="TXN1165" s="37"/>
      <c r="TXO1165" s="5"/>
      <c r="TXP1165" s="144"/>
      <c r="TXQ1165" s="93"/>
      <c r="TXR1165" s="145"/>
      <c r="TXS1165" s="145"/>
      <c r="TXT1165" s="145"/>
      <c r="TXU1165" s="145"/>
      <c r="TXV1165" s="145"/>
      <c r="TXW1165" s="37"/>
      <c r="TXX1165" s="5"/>
      <c r="TXY1165" s="144"/>
      <c r="TXZ1165" s="93"/>
      <c r="TYA1165" s="145"/>
      <c r="TYB1165" s="145"/>
      <c r="TYC1165" s="145"/>
      <c r="TYD1165" s="145"/>
      <c r="TYE1165" s="145"/>
      <c r="TYF1165" s="37"/>
      <c r="TYG1165" s="5"/>
      <c r="TYH1165" s="144"/>
      <c r="TYI1165" s="93"/>
      <c r="TYJ1165" s="145"/>
      <c r="TYK1165" s="145"/>
      <c r="TYL1165" s="145"/>
      <c r="TYM1165" s="145"/>
      <c r="TYN1165" s="145"/>
      <c r="TYO1165" s="37"/>
      <c r="TYP1165" s="5"/>
      <c r="TYQ1165" s="144"/>
      <c r="TYR1165" s="93"/>
      <c r="TYS1165" s="145"/>
      <c r="TYT1165" s="145"/>
      <c r="TYU1165" s="145"/>
      <c r="TYV1165" s="145"/>
      <c r="TYW1165" s="145"/>
      <c r="TYX1165" s="37"/>
      <c r="TYY1165" s="5"/>
      <c r="TYZ1165" s="144"/>
      <c r="TZA1165" s="93"/>
      <c r="TZB1165" s="145"/>
      <c r="TZC1165" s="145"/>
      <c r="TZD1165" s="145"/>
      <c r="TZE1165" s="145"/>
      <c r="TZF1165" s="145"/>
      <c r="TZG1165" s="37"/>
      <c r="TZH1165" s="5"/>
      <c r="TZI1165" s="144"/>
      <c r="TZJ1165" s="93"/>
      <c r="TZK1165" s="145"/>
      <c r="TZL1165" s="145"/>
      <c r="TZM1165" s="145"/>
      <c r="TZN1165" s="145"/>
      <c r="TZO1165" s="145"/>
      <c r="TZP1165" s="37"/>
      <c r="TZQ1165" s="5"/>
      <c r="TZR1165" s="144"/>
      <c r="TZS1165" s="93"/>
      <c r="TZT1165" s="145"/>
      <c r="TZU1165" s="145"/>
      <c r="TZV1165" s="145"/>
      <c r="TZW1165" s="145"/>
      <c r="TZX1165" s="145"/>
      <c r="TZY1165" s="37"/>
      <c r="TZZ1165" s="5"/>
      <c r="UAA1165" s="144"/>
      <c r="UAB1165" s="93"/>
      <c r="UAC1165" s="145"/>
      <c r="UAD1165" s="145"/>
      <c r="UAE1165" s="145"/>
      <c r="UAF1165" s="145"/>
      <c r="UAG1165" s="145"/>
      <c r="UAH1165" s="37"/>
      <c r="UAI1165" s="5"/>
      <c r="UAJ1165" s="144"/>
      <c r="UAK1165" s="93"/>
      <c r="UAL1165" s="145"/>
      <c r="UAM1165" s="145"/>
      <c r="UAN1165" s="145"/>
      <c r="UAO1165" s="145"/>
      <c r="UAP1165" s="145"/>
      <c r="UAQ1165" s="37"/>
      <c r="UAR1165" s="5"/>
      <c r="UAS1165" s="144"/>
      <c r="UAT1165" s="93"/>
      <c r="UAU1165" s="145"/>
      <c r="UAV1165" s="145"/>
      <c r="UAW1165" s="145"/>
      <c r="UAX1165" s="145"/>
      <c r="UAY1165" s="145"/>
      <c r="UAZ1165" s="37"/>
      <c r="UBA1165" s="5"/>
      <c r="UBB1165" s="144"/>
      <c r="UBC1165" s="93"/>
      <c r="UBD1165" s="145"/>
      <c r="UBE1165" s="145"/>
      <c r="UBF1165" s="145"/>
      <c r="UBG1165" s="145"/>
      <c r="UBH1165" s="145"/>
      <c r="UBI1165" s="37"/>
      <c r="UBJ1165" s="5"/>
      <c r="UBK1165" s="144"/>
      <c r="UBL1165" s="93"/>
      <c r="UBM1165" s="145"/>
      <c r="UBN1165" s="145"/>
      <c r="UBO1165" s="145"/>
      <c r="UBP1165" s="145"/>
      <c r="UBQ1165" s="145"/>
      <c r="UBR1165" s="37"/>
      <c r="UBS1165" s="5"/>
      <c r="UBT1165" s="144"/>
      <c r="UBU1165" s="93"/>
      <c r="UBV1165" s="145"/>
      <c r="UBW1165" s="145"/>
      <c r="UBX1165" s="145"/>
      <c r="UBY1165" s="145"/>
      <c r="UBZ1165" s="145"/>
      <c r="UCA1165" s="37"/>
      <c r="UCB1165" s="5"/>
      <c r="UCC1165" s="144"/>
      <c r="UCD1165" s="93"/>
      <c r="UCE1165" s="145"/>
      <c r="UCF1165" s="145"/>
      <c r="UCG1165" s="145"/>
      <c r="UCH1165" s="145"/>
      <c r="UCI1165" s="145"/>
      <c r="UCJ1165" s="37"/>
      <c r="UCK1165" s="5"/>
      <c r="UCL1165" s="144"/>
      <c r="UCM1165" s="93"/>
      <c r="UCN1165" s="145"/>
      <c r="UCO1165" s="145"/>
      <c r="UCP1165" s="145"/>
      <c r="UCQ1165" s="145"/>
      <c r="UCR1165" s="145"/>
      <c r="UCS1165" s="37"/>
      <c r="UCT1165" s="5"/>
      <c r="UCU1165" s="144"/>
      <c r="UCV1165" s="93"/>
      <c r="UCW1165" s="145"/>
      <c r="UCX1165" s="145"/>
      <c r="UCY1165" s="145"/>
      <c r="UCZ1165" s="145"/>
      <c r="UDA1165" s="145"/>
      <c r="UDB1165" s="37"/>
      <c r="UDC1165" s="5"/>
      <c r="UDD1165" s="144"/>
      <c r="UDE1165" s="93"/>
      <c r="UDF1165" s="145"/>
      <c r="UDG1165" s="145"/>
      <c r="UDH1165" s="145"/>
      <c r="UDI1165" s="145"/>
      <c r="UDJ1165" s="145"/>
      <c r="UDK1165" s="37"/>
      <c r="UDL1165" s="5"/>
      <c r="UDM1165" s="144"/>
      <c r="UDN1165" s="93"/>
      <c r="UDO1165" s="145"/>
      <c r="UDP1165" s="145"/>
      <c r="UDQ1165" s="145"/>
      <c r="UDR1165" s="145"/>
      <c r="UDS1165" s="145"/>
      <c r="UDT1165" s="37"/>
      <c r="UDU1165" s="5"/>
      <c r="UDV1165" s="144"/>
      <c r="UDW1165" s="93"/>
      <c r="UDX1165" s="145"/>
      <c r="UDY1165" s="145"/>
      <c r="UDZ1165" s="145"/>
      <c r="UEA1165" s="145"/>
      <c r="UEB1165" s="145"/>
      <c r="UEC1165" s="37"/>
      <c r="UED1165" s="5"/>
      <c r="UEE1165" s="144"/>
      <c r="UEF1165" s="93"/>
      <c r="UEG1165" s="145"/>
      <c r="UEH1165" s="145"/>
      <c r="UEI1165" s="145"/>
      <c r="UEJ1165" s="145"/>
      <c r="UEK1165" s="145"/>
      <c r="UEL1165" s="37"/>
      <c r="UEM1165" s="5"/>
      <c r="UEN1165" s="144"/>
      <c r="UEO1165" s="93"/>
      <c r="UEP1165" s="145"/>
      <c r="UEQ1165" s="145"/>
      <c r="UER1165" s="145"/>
      <c r="UES1165" s="145"/>
      <c r="UET1165" s="145"/>
      <c r="UEU1165" s="37"/>
      <c r="UEV1165" s="5"/>
      <c r="UEW1165" s="144"/>
      <c r="UEX1165" s="93"/>
      <c r="UEY1165" s="145"/>
      <c r="UEZ1165" s="145"/>
      <c r="UFA1165" s="145"/>
      <c r="UFB1165" s="145"/>
      <c r="UFC1165" s="145"/>
      <c r="UFD1165" s="37"/>
      <c r="UFE1165" s="5"/>
      <c r="UFF1165" s="144"/>
      <c r="UFG1165" s="93"/>
      <c r="UFH1165" s="145"/>
      <c r="UFI1165" s="145"/>
      <c r="UFJ1165" s="145"/>
      <c r="UFK1165" s="145"/>
      <c r="UFL1165" s="145"/>
      <c r="UFM1165" s="37"/>
      <c r="UFN1165" s="5"/>
      <c r="UFO1165" s="144"/>
      <c r="UFP1165" s="93"/>
      <c r="UFQ1165" s="145"/>
      <c r="UFR1165" s="145"/>
      <c r="UFS1165" s="145"/>
      <c r="UFT1165" s="145"/>
      <c r="UFU1165" s="145"/>
      <c r="UFV1165" s="37"/>
      <c r="UFW1165" s="5"/>
      <c r="UFX1165" s="144"/>
      <c r="UFY1165" s="93"/>
      <c r="UFZ1165" s="145"/>
      <c r="UGA1165" s="145"/>
      <c r="UGB1165" s="145"/>
      <c r="UGC1165" s="145"/>
      <c r="UGD1165" s="145"/>
      <c r="UGE1165" s="37"/>
      <c r="UGF1165" s="5"/>
      <c r="UGG1165" s="144"/>
      <c r="UGH1165" s="93"/>
      <c r="UGI1165" s="145"/>
      <c r="UGJ1165" s="145"/>
      <c r="UGK1165" s="145"/>
      <c r="UGL1165" s="145"/>
      <c r="UGM1165" s="145"/>
      <c r="UGN1165" s="37"/>
      <c r="UGO1165" s="5"/>
      <c r="UGP1165" s="144"/>
      <c r="UGQ1165" s="93"/>
      <c r="UGR1165" s="145"/>
      <c r="UGS1165" s="145"/>
      <c r="UGT1165" s="145"/>
      <c r="UGU1165" s="145"/>
      <c r="UGV1165" s="145"/>
      <c r="UGW1165" s="37"/>
      <c r="UGX1165" s="5"/>
      <c r="UGY1165" s="144"/>
      <c r="UGZ1165" s="93"/>
      <c r="UHA1165" s="145"/>
      <c r="UHB1165" s="145"/>
      <c r="UHC1165" s="145"/>
      <c r="UHD1165" s="145"/>
      <c r="UHE1165" s="145"/>
      <c r="UHF1165" s="37"/>
      <c r="UHG1165" s="5"/>
      <c r="UHH1165" s="144"/>
      <c r="UHI1165" s="93"/>
      <c r="UHJ1165" s="145"/>
      <c r="UHK1165" s="145"/>
      <c r="UHL1165" s="145"/>
      <c r="UHM1165" s="145"/>
      <c r="UHN1165" s="145"/>
      <c r="UHO1165" s="37"/>
      <c r="UHP1165" s="5"/>
      <c r="UHQ1165" s="144"/>
      <c r="UHR1165" s="93"/>
      <c r="UHS1165" s="145"/>
      <c r="UHT1165" s="145"/>
      <c r="UHU1165" s="145"/>
      <c r="UHV1165" s="145"/>
      <c r="UHW1165" s="145"/>
      <c r="UHX1165" s="37"/>
      <c r="UHY1165" s="5"/>
      <c r="UHZ1165" s="144"/>
      <c r="UIA1165" s="93"/>
      <c r="UIB1165" s="145"/>
      <c r="UIC1165" s="145"/>
      <c r="UID1165" s="145"/>
      <c r="UIE1165" s="145"/>
      <c r="UIF1165" s="145"/>
      <c r="UIG1165" s="37"/>
      <c r="UIH1165" s="5"/>
      <c r="UII1165" s="144"/>
      <c r="UIJ1165" s="93"/>
      <c r="UIK1165" s="145"/>
      <c r="UIL1165" s="145"/>
      <c r="UIM1165" s="145"/>
      <c r="UIN1165" s="145"/>
      <c r="UIO1165" s="145"/>
      <c r="UIP1165" s="37"/>
      <c r="UIQ1165" s="5"/>
      <c r="UIR1165" s="144"/>
      <c r="UIS1165" s="93"/>
      <c r="UIT1165" s="145"/>
      <c r="UIU1165" s="145"/>
      <c r="UIV1165" s="145"/>
      <c r="UIW1165" s="145"/>
      <c r="UIX1165" s="145"/>
      <c r="UIY1165" s="37"/>
      <c r="UIZ1165" s="5"/>
      <c r="UJA1165" s="144"/>
      <c r="UJB1165" s="93"/>
      <c r="UJC1165" s="145"/>
      <c r="UJD1165" s="145"/>
      <c r="UJE1165" s="145"/>
      <c r="UJF1165" s="145"/>
      <c r="UJG1165" s="145"/>
      <c r="UJH1165" s="37"/>
      <c r="UJI1165" s="5"/>
      <c r="UJJ1165" s="144"/>
      <c r="UJK1165" s="93"/>
      <c r="UJL1165" s="145"/>
      <c r="UJM1165" s="145"/>
      <c r="UJN1165" s="145"/>
      <c r="UJO1165" s="145"/>
      <c r="UJP1165" s="145"/>
      <c r="UJQ1165" s="37"/>
      <c r="UJR1165" s="5"/>
      <c r="UJS1165" s="144"/>
      <c r="UJT1165" s="93"/>
      <c r="UJU1165" s="145"/>
      <c r="UJV1165" s="145"/>
      <c r="UJW1165" s="145"/>
      <c r="UJX1165" s="145"/>
      <c r="UJY1165" s="145"/>
      <c r="UJZ1165" s="37"/>
      <c r="UKA1165" s="5"/>
      <c r="UKB1165" s="144"/>
      <c r="UKC1165" s="93"/>
      <c r="UKD1165" s="145"/>
      <c r="UKE1165" s="145"/>
      <c r="UKF1165" s="145"/>
      <c r="UKG1165" s="145"/>
      <c r="UKH1165" s="145"/>
      <c r="UKI1165" s="37"/>
      <c r="UKJ1165" s="5"/>
      <c r="UKK1165" s="144"/>
      <c r="UKL1165" s="93"/>
      <c r="UKM1165" s="145"/>
      <c r="UKN1165" s="145"/>
      <c r="UKO1165" s="145"/>
      <c r="UKP1165" s="145"/>
      <c r="UKQ1165" s="145"/>
      <c r="UKR1165" s="37"/>
      <c r="UKS1165" s="5"/>
      <c r="UKT1165" s="144"/>
      <c r="UKU1165" s="93"/>
      <c r="UKV1165" s="145"/>
      <c r="UKW1165" s="145"/>
      <c r="UKX1165" s="145"/>
      <c r="UKY1165" s="145"/>
      <c r="UKZ1165" s="145"/>
      <c r="ULA1165" s="37"/>
      <c r="ULB1165" s="5"/>
      <c r="ULC1165" s="144"/>
      <c r="ULD1165" s="93"/>
      <c r="ULE1165" s="145"/>
      <c r="ULF1165" s="145"/>
      <c r="ULG1165" s="145"/>
      <c r="ULH1165" s="145"/>
      <c r="ULI1165" s="145"/>
      <c r="ULJ1165" s="37"/>
      <c r="ULK1165" s="5"/>
      <c r="ULL1165" s="144"/>
      <c r="ULM1165" s="93"/>
      <c r="ULN1165" s="145"/>
      <c r="ULO1165" s="145"/>
      <c r="ULP1165" s="145"/>
      <c r="ULQ1165" s="145"/>
      <c r="ULR1165" s="145"/>
      <c r="ULS1165" s="37"/>
      <c r="ULT1165" s="5"/>
      <c r="ULU1165" s="144"/>
      <c r="ULV1165" s="93"/>
      <c r="ULW1165" s="145"/>
      <c r="ULX1165" s="145"/>
      <c r="ULY1165" s="145"/>
      <c r="ULZ1165" s="145"/>
      <c r="UMA1165" s="145"/>
      <c r="UMB1165" s="37"/>
      <c r="UMC1165" s="5"/>
      <c r="UMD1165" s="144"/>
      <c r="UME1165" s="93"/>
      <c r="UMF1165" s="145"/>
      <c r="UMG1165" s="145"/>
      <c r="UMH1165" s="145"/>
      <c r="UMI1165" s="145"/>
      <c r="UMJ1165" s="145"/>
      <c r="UMK1165" s="37"/>
      <c r="UML1165" s="5"/>
      <c r="UMM1165" s="144"/>
      <c r="UMN1165" s="93"/>
      <c r="UMO1165" s="145"/>
      <c r="UMP1165" s="145"/>
      <c r="UMQ1165" s="145"/>
      <c r="UMR1165" s="145"/>
      <c r="UMS1165" s="145"/>
      <c r="UMT1165" s="37"/>
      <c r="UMU1165" s="5"/>
      <c r="UMV1165" s="144"/>
      <c r="UMW1165" s="93"/>
      <c r="UMX1165" s="145"/>
      <c r="UMY1165" s="145"/>
      <c r="UMZ1165" s="145"/>
      <c r="UNA1165" s="145"/>
      <c r="UNB1165" s="145"/>
      <c r="UNC1165" s="37"/>
      <c r="UND1165" s="5"/>
      <c r="UNE1165" s="144"/>
      <c r="UNF1165" s="93"/>
      <c r="UNG1165" s="145"/>
      <c r="UNH1165" s="145"/>
      <c r="UNI1165" s="145"/>
      <c r="UNJ1165" s="145"/>
      <c r="UNK1165" s="145"/>
      <c r="UNL1165" s="37"/>
      <c r="UNM1165" s="5"/>
      <c r="UNN1165" s="144"/>
      <c r="UNO1165" s="93"/>
      <c r="UNP1165" s="145"/>
      <c r="UNQ1165" s="145"/>
      <c r="UNR1165" s="145"/>
      <c r="UNS1165" s="145"/>
      <c r="UNT1165" s="145"/>
      <c r="UNU1165" s="37"/>
      <c r="UNV1165" s="5"/>
      <c r="UNW1165" s="144"/>
      <c r="UNX1165" s="93"/>
      <c r="UNY1165" s="145"/>
      <c r="UNZ1165" s="145"/>
      <c r="UOA1165" s="145"/>
      <c r="UOB1165" s="145"/>
      <c r="UOC1165" s="145"/>
      <c r="UOD1165" s="37"/>
      <c r="UOE1165" s="5"/>
      <c r="UOF1165" s="144"/>
      <c r="UOG1165" s="93"/>
      <c r="UOH1165" s="145"/>
      <c r="UOI1165" s="145"/>
      <c r="UOJ1165" s="145"/>
      <c r="UOK1165" s="145"/>
      <c r="UOL1165" s="145"/>
      <c r="UOM1165" s="37"/>
      <c r="UON1165" s="5"/>
      <c r="UOO1165" s="144"/>
      <c r="UOP1165" s="93"/>
      <c r="UOQ1165" s="145"/>
      <c r="UOR1165" s="145"/>
      <c r="UOS1165" s="145"/>
      <c r="UOT1165" s="145"/>
      <c r="UOU1165" s="145"/>
      <c r="UOV1165" s="37"/>
      <c r="UOW1165" s="5"/>
      <c r="UOX1165" s="144"/>
      <c r="UOY1165" s="93"/>
      <c r="UOZ1165" s="145"/>
      <c r="UPA1165" s="145"/>
      <c r="UPB1165" s="145"/>
      <c r="UPC1165" s="145"/>
      <c r="UPD1165" s="145"/>
      <c r="UPE1165" s="37"/>
      <c r="UPF1165" s="5"/>
      <c r="UPG1165" s="144"/>
      <c r="UPH1165" s="93"/>
      <c r="UPI1165" s="145"/>
      <c r="UPJ1165" s="145"/>
      <c r="UPK1165" s="145"/>
      <c r="UPL1165" s="145"/>
      <c r="UPM1165" s="145"/>
      <c r="UPN1165" s="37"/>
      <c r="UPO1165" s="5"/>
      <c r="UPP1165" s="144"/>
      <c r="UPQ1165" s="93"/>
      <c r="UPR1165" s="145"/>
      <c r="UPS1165" s="145"/>
      <c r="UPT1165" s="145"/>
      <c r="UPU1165" s="145"/>
      <c r="UPV1165" s="145"/>
      <c r="UPW1165" s="37"/>
      <c r="UPX1165" s="5"/>
      <c r="UPY1165" s="144"/>
      <c r="UPZ1165" s="93"/>
      <c r="UQA1165" s="145"/>
      <c r="UQB1165" s="145"/>
      <c r="UQC1165" s="145"/>
      <c r="UQD1165" s="145"/>
      <c r="UQE1165" s="145"/>
      <c r="UQF1165" s="37"/>
      <c r="UQG1165" s="5"/>
      <c r="UQH1165" s="144"/>
      <c r="UQI1165" s="93"/>
      <c r="UQJ1165" s="145"/>
      <c r="UQK1165" s="145"/>
      <c r="UQL1165" s="145"/>
      <c r="UQM1165" s="145"/>
      <c r="UQN1165" s="145"/>
      <c r="UQO1165" s="37"/>
      <c r="UQP1165" s="5"/>
      <c r="UQQ1165" s="144"/>
      <c r="UQR1165" s="93"/>
      <c r="UQS1165" s="145"/>
      <c r="UQT1165" s="145"/>
      <c r="UQU1165" s="145"/>
      <c r="UQV1165" s="145"/>
      <c r="UQW1165" s="145"/>
      <c r="UQX1165" s="37"/>
      <c r="UQY1165" s="5"/>
      <c r="UQZ1165" s="144"/>
      <c r="URA1165" s="93"/>
      <c r="URB1165" s="145"/>
      <c r="URC1165" s="145"/>
      <c r="URD1165" s="145"/>
      <c r="URE1165" s="145"/>
      <c r="URF1165" s="145"/>
      <c r="URG1165" s="37"/>
      <c r="URH1165" s="5"/>
      <c r="URI1165" s="144"/>
      <c r="URJ1165" s="93"/>
      <c r="URK1165" s="145"/>
      <c r="URL1165" s="145"/>
      <c r="URM1165" s="145"/>
      <c r="URN1165" s="145"/>
      <c r="URO1165" s="145"/>
      <c r="URP1165" s="37"/>
      <c r="URQ1165" s="5"/>
      <c r="URR1165" s="144"/>
      <c r="URS1165" s="93"/>
      <c r="URT1165" s="145"/>
      <c r="URU1165" s="145"/>
      <c r="URV1165" s="145"/>
      <c r="URW1165" s="145"/>
      <c r="URX1165" s="145"/>
      <c r="URY1165" s="37"/>
      <c r="URZ1165" s="5"/>
      <c r="USA1165" s="144"/>
      <c r="USB1165" s="93"/>
      <c r="USC1165" s="145"/>
      <c r="USD1165" s="145"/>
      <c r="USE1165" s="145"/>
      <c r="USF1165" s="145"/>
      <c r="USG1165" s="145"/>
      <c r="USH1165" s="37"/>
      <c r="USI1165" s="5"/>
      <c r="USJ1165" s="144"/>
      <c r="USK1165" s="93"/>
      <c r="USL1165" s="145"/>
      <c r="USM1165" s="145"/>
      <c r="USN1165" s="145"/>
      <c r="USO1165" s="145"/>
      <c r="USP1165" s="145"/>
      <c r="USQ1165" s="37"/>
      <c r="USR1165" s="5"/>
      <c r="USS1165" s="144"/>
      <c r="UST1165" s="93"/>
      <c r="USU1165" s="145"/>
      <c r="USV1165" s="145"/>
      <c r="USW1165" s="145"/>
      <c r="USX1165" s="145"/>
      <c r="USY1165" s="145"/>
      <c r="USZ1165" s="37"/>
      <c r="UTA1165" s="5"/>
      <c r="UTB1165" s="144"/>
      <c r="UTC1165" s="93"/>
      <c r="UTD1165" s="145"/>
      <c r="UTE1165" s="145"/>
      <c r="UTF1165" s="145"/>
      <c r="UTG1165" s="145"/>
      <c r="UTH1165" s="145"/>
      <c r="UTI1165" s="37"/>
      <c r="UTJ1165" s="5"/>
      <c r="UTK1165" s="144"/>
      <c r="UTL1165" s="93"/>
      <c r="UTM1165" s="145"/>
      <c r="UTN1165" s="145"/>
      <c r="UTO1165" s="145"/>
      <c r="UTP1165" s="145"/>
      <c r="UTQ1165" s="145"/>
      <c r="UTR1165" s="37"/>
      <c r="UTS1165" s="5"/>
      <c r="UTT1165" s="144"/>
      <c r="UTU1165" s="93"/>
      <c r="UTV1165" s="145"/>
      <c r="UTW1165" s="145"/>
      <c r="UTX1165" s="145"/>
      <c r="UTY1165" s="145"/>
      <c r="UTZ1165" s="145"/>
      <c r="UUA1165" s="37"/>
      <c r="UUB1165" s="5"/>
      <c r="UUC1165" s="144"/>
      <c r="UUD1165" s="93"/>
      <c r="UUE1165" s="145"/>
      <c r="UUF1165" s="145"/>
      <c r="UUG1165" s="145"/>
      <c r="UUH1165" s="145"/>
      <c r="UUI1165" s="145"/>
      <c r="UUJ1165" s="37"/>
      <c r="UUK1165" s="5"/>
      <c r="UUL1165" s="144"/>
      <c r="UUM1165" s="93"/>
      <c r="UUN1165" s="145"/>
      <c r="UUO1165" s="145"/>
      <c r="UUP1165" s="145"/>
      <c r="UUQ1165" s="145"/>
      <c r="UUR1165" s="145"/>
      <c r="UUS1165" s="37"/>
      <c r="UUT1165" s="5"/>
      <c r="UUU1165" s="144"/>
      <c r="UUV1165" s="93"/>
      <c r="UUW1165" s="145"/>
      <c r="UUX1165" s="145"/>
      <c r="UUY1165" s="145"/>
      <c r="UUZ1165" s="145"/>
      <c r="UVA1165" s="145"/>
      <c r="UVB1165" s="37"/>
      <c r="UVC1165" s="5"/>
      <c r="UVD1165" s="144"/>
      <c r="UVE1165" s="93"/>
      <c r="UVF1165" s="145"/>
      <c r="UVG1165" s="145"/>
      <c r="UVH1165" s="145"/>
      <c r="UVI1165" s="145"/>
      <c r="UVJ1165" s="145"/>
      <c r="UVK1165" s="37"/>
      <c r="UVL1165" s="5"/>
      <c r="UVM1165" s="144"/>
      <c r="UVN1165" s="93"/>
      <c r="UVO1165" s="145"/>
      <c r="UVP1165" s="145"/>
      <c r="UVQ1165" s="145"/>
      <c r="UVR1165" s="145"/>
      <c r="UVS1165" s="145"/>
      <c r="UVT1165" s="37"/>
      <c r="UVU1165" s="5"/>
      <c r="UVV1165" s="144"/>
      <c r="UVW1165" s="93"/>
      <c r="UVX1165" s="145"/>
      <c r="UVY1165" s="145"/>
      <c r="UVZ1165" s="145"/>
      <c r="UWA1165" s="145"/>
      <c r="UWB1165" s="145"/>
      <c r="UWC1165" s="37"/>
      <c r="UWD1165" s="5"/>
      <c r="UWE1165" s="144"/>
      <c r="UWF1165" s="93"/>
      <c r="UWG1165" s="145"/>
      <c r="UWH1165" s="145"/>
      <c r="UWI1165" s="145"/>
      <c r="UWJ1165" s="145"/>
      <c r="UWK1165" s="145"/>
      <c r="UWL1165" s="37"/>
      <c r="UWM1165" s="5"/>
      <c r="UWN1165" s="144"/>
      <c r="UWO1165" s="93"/>
      <c r="UWP1165" s="145"/>
      <c r="UWQ1165" s="145"/>
      <c r="UWR1165" s="145"/>
      <c r="UWS1165" s="145"/>
      <c r="UWT1165" s="145"/>
      <c r="UWU1165" s="37"/>
      <c r="UWV1165" s="5"/>
      <c r="UWW1165" s="144"/>
      <c r="UWX1165" s="93"/>
      <c r="UWY1165" s="145"/>
      <c r="UWZ1165" s="145"/>
      <c r="UXA1165" s="145"/>
      <c r="UXB1165" s="145"/>
      <c r="UXC1165" s="145"/>
      <c r="UXD1165" s="37"/>
      <c r="UXE1165" s="5"/>
      <c r="UXF1165" s="144"/>
      <c r="UXG1165" s="93"/>
      <c r="UXH1165" s="145"/>
      <c r="UXI1165" s="145"/>
      <c r="UXJ1165" s="145"/>
      <c r="UXK1165" s="145"/>
      <c r="UXL1165" s="145"/>
      <c r="UXM1165" s="37"/>
      <c r="UXN1165" s="5"/>
      <c r="UXO1165" s="144"/>
      <c r="UXP1165" s="93"/>
      <c r="UXQ1165" s="145"/>
      <c r="UXR1165" s="145"/>
      <c r="UXS1165" s="145"/>
      <c r="UXT1165" s="145"/>
      <c r="UXU1165" s="145"/>
      <c r="UXV1165" s="37"/>
      <c r="UXW1165" s="5"/>
      <c r="UXX1165" s="144"/>
      <c r="UXY1165" s="93"/>
      <c r="UXZ1165" s="145"/>
      <c r="UYA1165" s="145"/>
      <c r="UYB1165" s="145"/>
      <c r="UYC1165" s="145"/>
      <c r="UYD1165" s="145"/>
      <c r="UYE1165" s="37"/>
      <c r="UYF1165" s="5"/>
      <c r="UYG1165" s="144"/>
      <c r="UYH1165" s="93"/>
      <c r="UYI1165" s="145"/>
      <c r="UYJ1165" s="145"/>
      <c r="UYK1165" s="145"/>
      <c r="UYL1165" s="145"/>
      <c r="UYM1165" s="145"/>
      <c r="UYN1165" s="37"/>
      <c r="UYO1165" s="5"/>
      <c r="UYP1165" s="144"/>
      <c r="UYQ1165" s="93"/>
      <c r="UYR1165" s="145"/>
      <c r="UYS1165" s="145"/>
      <c r="UYT1165" s="145"/>
      <c r="UYU1165" s="145"/>
      <c r="UYV1165" s="145"/>
      <c r="UYW1165" s="37"/>
      <c r="UYX1165" s="5"/>
      <c r="UYY1165" s="144"/>
      <c r="UYZ1165" s="93"/>
      <c r="UZA1165" s="145"/>
      <c r="UZB1165" s="145"/>
      <c r="UZC1165" s="145"/>
      <c r="UZD1165" s="145"/>
      <c r="UZE1165" s="145"/>
      <c r="UZF1165" s="37"/>
      <c r="UZG1165" s="5"/>
      <c r="UZH1165" s="144"/>
      <c r="UZI1165" s="93"/>
      <c r="UZJ1165" s="145"/>
      <c r="UZK1165" s="145"/>
      <c r="UZL1165" s="145"/>
      <c r="UZM1165" s="145"/>
      <c r="UZN1165" s="145"/>
      <c r="UZO1165" s="37"/>
      <c r="UZP1165" s="5"/>
      <c r="UZQ1165" s="144"/>
      <c r="UZR1165" s="93"/>
      <c r="UZS1165" s="145"/>
      <c r="UZT1165" s="145"/>
      <c r="UZU1165" s="145"/>
      <c r="UZV1165" s="145"/>
      <c r="UZW1165" s="145"/>
      <c r="UZX1165" s="37"/>
      <c r="UZY1165" s="5"/>
      <c r="UZZ1165" s="144"/>
      <c r="VAA1165" s="93"/>
      <c r="VAB1165" s="145"/>
      <c r="VAC1165" s="145"/>
      <c r="VAD1165" s="145"/>
      <c r="VAE1165" s="145"/>
      <c r="VAF1165" s="145"/>
      <c r="VAG1165" s="37"/>
      <c r="VAH1165" s="5"/>
      <c r="VAI1165" s="144"/>
      <c r="VAJ1165" s="93"/>
      <c r="VAK1165" s="145"/>
      <c r="VAL1165" s="145"/>
      <c r="VAM1165" s="145"/>
      <c r="VAN1165" s="145"/>
      <c r="VAO1165" s="145"/>
      <c r="VAP1165" s="37"/>
      <c r="VAQ1165" s="5"/>
      <c r="VAR1165" s="144"/>
      <c r="VAS1165" s="93"/>
      <c r="VAT1165" s="145"/>
      <c r="VAU1165" s="145"/>
      <c r="VAV1165" s="145"/>
      <c r="VAW1165" s="145"/>
      <c r="VAX1165" s="145"/>
      <c r="VAY1165" s="37"/>
      <c r="VAZ1165" s="5"/>
      <c r="VBA1165" s="144"/>
      <c r="VBB1165" s="93"/>
      <c r="VBC1165" s="145"/>
      <c r="VBD1165" s="145"/>
      <c r="VBE1165" s="145"/>
      <c r="VBF1165" s="145"/>
      <c r="VBG1165" s="145"/>
      <c r="VBH1165" s="37"/>
      <c r="VBI1165" s="5"/>
      <c r="VBJ1165" s="144"/>
      <c r="VBK1165" s="93"/>
      <c r="VBL1165" s="145"/>
      <c r="VBM1165" s="145"/>
      <c r="VBN1165" s="145"/>
      <c r="VBO1165" s="145"/>
      <c r="VBP1165" s="145"/>
      <c r="VBQ1165" s="37"/>
      <c r="VBR1165" s="5"/>
      <c r="VBS1165" s="144"/>
      <c r="VBT1165" s="93"/>
      <c r="VBU1165" s="145"/>
      <c r="VBV1165" s="145"/>
      <c r="VBW1165" s="145"/>
      <c r="VBX1165" s="145"/>
      <c r="VBY1165" s="145"/>
      <c r="VBZ1165" s="37"/>
      <c r="VCA1165" s="5"/>
      <c r="VCB1165" s="144"/>
      <c r="VCC1165" s="93"/>
      <c r="VCD1165" s="145"/>
      <c r="VCE1165" s="145"/>
      <c r="VCF1165" s="145"/>
      <c r="VCG1165" s="145"/>
      <c r="VCH1165" s="145"/>
      <c r="VCI1165" s="37"/>
      <c r="VCJ1165" s="5"/>
      <c r="VCK1165" s="144"/>
      <c r="VCL1165" s="93"/>
      <c r="VCM1165" s="145"/>
      <c r="VCN1165" s="145"/>
      <c r="VCO1165" s="145"/>
      <c r="VCP1165" s="145"/>
      <c r="VCQ1165" s="145"/>
      <c r="VCR1165" s="37"/>
      <c r="VCS1165" s="5"/>
      <c r="VCT1165" s="144"/>
      <c r="VCU1165" s="93"/>
      <c r="VCV1165" s="145"/>
      <c r="VCW1165" s="145"/>
      <c r="VCX1165" s="145"/>
      <c r="VCY1165" s="145"/>
      <c r="VCZ1165" s="145"/>
      <c r="VDA1165" s="37"/>
      <c r="VDB1165" s="5"/>
      <c r="VDC1165" s="144"/>
      <c r="VDD1165" s="93"/>
      <c r="VDE1165" s="145"/>
      <c r="VDF1165" s="145"/>
      <c r="VDG1165" s="145"/>
      <c r="VDH1165" s="145"/>
      <c r="VDI1165" s="145"/>
      <c r="VDJ1165" s="37"/>
      <c r="VDK1165" s="5"/>
      <c r="VDL1165" s="144"/>
      <c r="VDM1165" s="93"/>
      <c r="VDN1165" s="145"/>
      <c r="VDO1165" s="145"/>
      <c r="VDP1165" s="145"/>
      <c r="VDQ1165" s="145"/>
      <c r="VDR1165" s="145"/>
      <c r="VDS1165" s="37"/>
      <c r="VDT1165" s="5"/>
      <c r="VDU1165" s="144"/>
      <c r="VDV1165" s="93"/>
      <c r="VDW1165" s="145"/>
      <c r="VDX1165" s="145"/>
      <c r="VDY1165" s="145"/>
      <c r="VDZ1165" s="145"/>
      <c r="VEA1165" s="145"/>
      <c r="VEB1165" s="37"/>
      <c r="VEC1165" s="5"/>
      <c r="VED1165" s="144"/>
      <c r="VEE1165" s="93"/>
      <c r="VEF1165" s="145"/>
      <c r="VEG1165" s="145"/>
      <c r="VEH1165" s="145"/>
      <c r="VEI1165" s="145"/>
      <c r="VEJ1165" s="145"/>
      <c r="VEK1165" s="37"/>
      <c r="VEL1165" s="5"/>
      <c r="VEM1165" s="144"/>
      <c r="VEN1165" s="93"/>
      <c r="VEO1165" s="145"/>
      <c r="VEP1165" s="145"/>
      <c r="VEQ1165" s="145"/>
      <c r="VER1165" s="145"/>
      <c r="VES1165" s="145"/>
      <c r="VET1165" s="37"/>
      <c r="VEU1165" s="5"/>
      <c r="VEV1165" s="144"/>
      <c r="VEW1165" s="93"/>
      <c r="VEX1165" s="145"/>
      <c r="VEY1165" s="145"/>
      <c r="VEZ1165" s="145"/>
      <c r="VFA1165" s="145"/>
      <c r="VFB1165" s="145"/>
      <c r="VFC1165" s="37"/>
      <c r="VFD1165" s="5"/>
      <c r="VFE1165" s="144"/>
      <c r="VFF1165" s="93"/>
      <c r="VFG1165" s="145"/>
      <c r="VFH1165" s="145"/>
      <c r="VFI1165" s="145"/>
      <c r="VFJ1165" s="145"/>
      <c r="VFK1165" s="145"/>
      <c r="VFL1165" s="37"/>
      <c r="VFM1165" s="5"/>
      <c r="VFN1165" s="144"/>
      <c r="VFO1165" s="93"/>
      <c r="VFP1165" s="145"/>
      <c r="VFQ1165" s="145"/>
      <c r="VFR1165" s="145"/>
      <c r="VFS1165" s="145"/>
      <c r="VFT1165" s="145"/>
      <c r="VFU1165" s="37"/>
      <c r="VFV1165" s="5"/>
      <c r="VFW1165" s="144"/>
      <c r="VFX1165" s="93"/>
      <c r="VFY1165" s="145"/>
      <c r="VFZ1165" s="145"/>
      <c r="VGA1165" s="145"/>
      <c r="VGB1165" s="145"/>
      <c r="VGC1165" s="145"/>
      <c r="VGD1165" s="37"/>
      <c r="VGE1165" s="5"/>
      <c r="VGF1165" s="144"/>
      <c r="VGG1165" s="93"/>
      <c r="VGH1165" s="145"/>
      <c r="VGI1165" s="145"/>
      <c r="VGJ1165" s="145"/>
      <c r="VGK1165" s="145"/>
      <c r="VGL1165" s="145"/>
      <c r="VGM1165" s="37"/>
      <c r="VGN1165" s="5"/>
      <c r="VGO1165" s="144"/>
      <c r="VGP1165" s="93"/>
      <c r="VGQ1165" s="145"/>
      <c r="VGR1165" s="145"/>
      <c r="VGS1165" s="145"/>
      <c r="VGT1165" s="145"/>
      <c r="VGU1165" s="145"/>
      <c r="VGV1165" s="37"/>
      <c r="VGW1165" s="5"/>
      <c r="VGX1165" s="144"/>
      <c r="VGY1165" s="93"/>
      <c r="VGZ1165" s="145"/>
      <c r="VHA1165" s="145"/>
      <c r="VHB1165" s="145"/>
      <c r="VHC1165" s="145"/>
      <c r="VHD1165" s="145"/>
      <c r="VHE1165" s="37"/>
      <c r="VHF1165" s="5"/>
      <c r="VHG1165" s="144"/>
      <c r="VHH1165" s="93"/>
      <c r="VHI1165" s="145"/>
      <c r="VHJ1165" s="145"/>
      <c r="VHK1165" s="145"/>
      <c r="VHL1165" s="145"/>
      <c r="VHM1165" s="145"/>
      <c r="VHN1165" s="37"/>
      <c r="VHO1165" s="5"/>
      <c r="VHP1165" s="144"/>
      <c r="VHQ1165" s="93"/>
      <c r="VHR1165" s="145"/>
      <c r="VHS1165" s="145"/>
      <c r="VHT1165" s="145"/>
      <c r="VHU1165" s="145"/>
      <c r="VHV1165" s="145"/>
      <c r="VHW1165" s="37"/>
      <c r="VHX1165" s="5"/>
      <c r="VHY1165" s="144"/>
      <c r="VHZ1165" s="93"/>
      <c r="VIA1165" s="145"/>
      <c r="VIB1165" s="145"/>
      <c r="VIC1165" s="145"/>
      <c r="VID1165" s="145"/>
      <c r="VIE1165" s="145"/>
      <c r="VIF1165" s="37"/>
      <c r="VIG1165" s="5"/>
      <c r="VIH1165" s="144"/>
      <c r="VII1165" s="93"/>
      <c r="VIJ1165" s="145"/>
      <c r="VIK1165" s="145"/>
      <c r="VIL1165" s="145"/>
      <c r="VIM1165" s="145"/>
      <c r="VIN1165" s="145"/>
      <c r="VIO1165" s="37"/>
      <c r="VIP1165" s="5"/>
      <c r="VIQ1165" s="144"/>
      <c r="VIR1165" s="93"/>
      <c r="VIS1165" s="145"/>
      <c r="VIT1165" s="145"/>
      <c r="VIU1165" s="145"/>
      <c r="VIV1165" s="145"/>
      <c r="VIW1165" s="145"/>
      <c r="VIX1165" s="37"/>
      <c r="VIY1165" s="5"/>
      <c r="VIZ1165" s="144"/>
      <c r="VJA1165" s="93"/>
      <c r="VJB1165" s="145"/>
      <c r="VJC1165" s="145"/>
      <c r="VJD1165" s="145"/>
      <c r="VJE1165" s="145"/>
      <c r="VJF1165" s="145"/>
      <c r="VJG1165" s="37"/>
      <c r="VJH1165" s="5"/>
      <c r="VJI1165" s="144"/>
      <c r="VJJ1165" s="93"/>
      <c r="VJK1165" s="145"/>
      <c r="VJL1165" s="145"/>
      <c r="VJM1165" s="145"/>
      <c r="VJN1165" s="145"/>
      <c r="VJO1165" s="145"/>
      <c r="VJP1165" s="37"/>
      <c r="VJQ1165" s="5"/>
      <c r="VJR1165" s="144"/>
      <c r="VJS1165" s="93"/>
      <c r="VJT1165" s="145"/>
      <c r="VJU1165" s="145"/>
      <c r="VJV1165" s="145"/>
      <c r="VJW1165" s="145"/>
      <c r="VJX1165" s="145"/>
      <c r="VJY1165" s="37"/>
      <c r="VJZ1165" s="5"/>
      <c r="VKA1165" s="144"/>
      <c r="VKB1165" s="93"/>
      <c r="VKC1165" s="145"/>
      <c r="VKD1165" s="145"/>
      <c r="VKE1165" s="145"/>
      <c r="VKF1165" s="145"/>
      <c r="VKG1165" s="145"/>
      <c r="VKH1165" s="37"/>
      <c r="VKI1165" s="5"/>
      <c r="VKJ1165" s="144"/>
      <c r="VKK1165" s="93"/>
      <c r="VKL1165" s="145"/>
      <c r="VKM1165" s="145"/>
      <c r="VKN1165" s="145"/>
      <c r="VKO1165" s="145"/>
      <c r="VKP1165" s="145"/>
      <c r="VKQ1165" s="37"/>
      <c r="VKR1165" s="5"/>
      <c r="VKS1165" s="144"/>
      <c r="VKT1165" s="93"/>
      <c r="VKU1165" s="145"/>
      <c r="VKV1165" s="145"/>
      <c r="VKW1165" s="145"/>
      <c r="VKX1165" s="145"/>
      <c r="VKY1165" s="145"/>
      <c r="VKZ1165" s="37"/>
      <c r="VLA1165" s="5"/>
      <c r="VLB1165" s="144"/>
      <c r="VLC1165" s="93"/>
      <c r="VLD1165" s="145"/>
      <c r="VLE1165" s="145"/>
      <c r="VLF1165" s="145"/>
      <c r="VLG1165" s="145"/>
      <c r="VLH1165" s="145"/>
      <c r="VLI1165" s="37"/>
      <c r="VLJ1165" s="5"/>
      <c r="VLK1165" s="144"/>
      <c r="VLL1165" s="93"/>
      <c r="VLM1165" s="145"/>
      <c r="VLN1165" s="145"/>
      <c r="VLO1165" s="145"/>
      <c r="VLP1165" s="145"/>
      <c r="VLQ1165" s="145"/>
      <c r="VLR1165" s="37"/>
      <c r="VLS1165" s="5"/>
      <c r="VLT1165" s="144"/>
      <c r="VLU1165" s="93"/>
      <c r="VLV1165" s="145"/>
      <c r="VLW1165" s="145"/>
      <c r="VLX1165" s="145"/>
      <c r="VLY1165" s="145"/>
      <c r="VLZ1165" s="145"/>
      <c r="VMA1165" s="37"/>
      <c r="VMB1165" s="5"/>
      <c r="VMC1165" s="144"/>
      <c r="VMD1165" s="93"/>
      <c r="VME1165" s="145"/>
      <c r="VMF1165" s="145"/>
      <c r="VMG1165" s="145"/>
      <c r="VMH1165" s="145"/>
      <c r="VMI1165" s="145"/>
      <c r="VMJ1165" s="37"/>
      <c r="VMK1165" s="5"/>
      <c r="VML1165" s="144"/>
      <c r="VMM1165" s="93"/>
      <c r="VMN1165" s="145"/>
      <c r="VMO1165" s="145"/>
      <c r="VMP1165" s="145"/>
      <c r="VMQ1165" s="145"/>
      <c r="VMR1165" s="145"/>
      <c r="VMS1165" s="37"/>
      <c r="VMT1165" s="5"/>
      <c r="VMU1165" s="144"/>
      <c r="VMV1165" s="93"/>
      <c r="VMW1165" s="145"/>
      <c r="VMX1165" s="145"/>
      <c r="VMY1165" s="145"/>
      <c r="VMZ1165" s="145"/>
      <c r="VNA1165" s="145"/>
      <c r="VNB1165" s="37"/>
      <c r="VNC1165" s="5"/>
      <c r="VND1165" s="144"/>
      <c r="VNE1165" s="93"/>
      <c r="VNF1165" s="145"/>
      <c r="VNG1165" s="145"/>
      <c r="VNH1165" s="145"/>
      <c r="VNI1165" s="145"/>
      <c r="VNJ1165" s="145"/>
      <c r="VNK1165" s="37"/>
      <c r="VNL1165" s="5"/>
      <c r="VNM1165" s="144"/>
      <c r="VNN1165" s="93"/>
      <c r="VNO1165" s="145"/>
      <c r="VNP1165" s="145"/>
      <c r="VNQ1165" s="145"/>
      <c r="VNR1165" s="145"/>
      <c r="VNS1165" s="145"/>
      <c r="VNT1165" s="37"/>
      <c r="VNU1165" s="5"/>
      <c r="VNV1165" s="144"/>
      <c r="VNW1165" s="93"/>
      <c r="VNX1165" s="145"/>
      <c r="VNY1165" s="145"/>
      <c r="VNZ1165" s="145"/>
      <c r="VOA1165" s="145"/>
      <c r="VOB1165" s="145"/>
      <c r="VOC1165" s="37"/>
      <c r="VOD1165" s="5"/>
      <c r="VOE1165" s="144"/>
      <c r="VOF1165" s="93"/>
      <c r="VOG1165" s="145"/>
      <c r="VOH1165" s="145"/>
      <c r="VOI1165" s="145"/>
      <c r="VOJ1165" s="145"/>
      <c r="VOK1165" s="145"/>
      <c r="VOL1165" s="37"/>
      <c r="VOM1165" s="5"/>
      <c r="VON1165" s="144"/>
      <c r="VOO1165" s="93"/>
      <c r="VOP1165" s="145"/>
      <c r="VOQ1165" s="145"/>
      <c r="VOR1165" s="145"/>
      <c r="VOS1165" s="145"/>
      <c r="VOT1165" s="145"/>
      <c r="VOU1165" s="37"/>
      <c r="VOV1165" s="5"/>
      <c r="VOW1165" s="144"/>
      <c r="VOX1165" s="93"/>
      <c r="VOY1165" s="145"/>
      <c r="VOZ1165" s="145"/>
      <c r="VPA1165" s="145"/>
      <c r="VPB1165" s="145"/>
      <c r="VPC1165" s="145"/>
      <c r="VPD1165" s="37"/>
      <c r="VPE1165" s="5"/>
      <c r="VPF1165" s="144"/>
      <c r="VPG1165" s="93"/>
      <c r="VPH1165" s="145"/>
      <c r="VPI1165" s="145"/>
      <c r="VPJ1165" s="145"/>
      <c r="VPK1165" s="145"/>
      <c r="VPL1165" s="145"/>
      <c r="VPM1165" s="37"/>
      <c r="VPN1165" s="5"/>
      <c r="VPO1165" s="144"/>
      <c r="VPP1165" s="93"/>
      <c r="VPQ1165" s="145"/>
      <c r="VPR1165" s="145"/>
      <c r="VPS1165" s="145"/>
      <c r="VPT1165" s="145"/>
      <c r="VPU1165" s="145"/>
      <c r="VPV1165" s="37"/>
      <c r="VPW1165" s="5"/>
      <c r="VPX1165" s="144"/>
      <c r="VPY1165" s="93"/>
      <c r="VPZ1165" s="145"/>
      <c r="VQA1165" s="145"/>
      <c r="VQB1165" s="145"/>
      <c r="VQC1165" s="145"/>
      <c r="VQD1165" s="145"/>
      <c r="VQE1165" s="37"/>
      <c r="VQF1165" s="5"/>
      <c r="VQG1165" s="144"/>
      <c r="VQH1165" s="93"/>
      <c r="VQI1165" s="145"/>
      <c r="VQJ1165" s="145"/>
      <c r="VQK1165" s="145"/>
      <c r="VQL1165" s="145"/>
      <c r="VQM1165" s="145"/>
      <c r="VQN1165" s="37"/>
      <c r="VQO1165" s="5"/>
      <c r="VQP1165" s="144"/>
      <c r="VQQ1165" s="93"/>
      <c r="VQR1165" s="145"/>
      <c r="VQS1165" s="145"/>
      <c r="VQT1165" s="145"/>
      <c r="VQU1165" s="145"/>
      <c r="VQV1165" s="145"/>
      <c r="VQW1165" s="37"/>
      <c r="VQX1165" s="5"/>
      <c r="VQY1165" s="144"/>
      <c r="VQZ1165" s="93"/>
      <c r="VRA1165" s="145"/>
      <c r="VRB1165" s="145"/>
      <c r="VRC1165" s="145"/>
      <c r="VRD1165" s="145"/>
      <c r="VRE1165" s="145"/>
      <c r="VRF1165" s="37"/>
      <c r="VRG1165" s="5"/>
      <c r="VRH1165" s="144"/>
      <c r="VRI1165" s="93"/>
      <c r="VRJ1165" s="145"/>
      <c r="VRK1165" s="145"/>
      <c r="VRL1165" s="145"/>
      <c r="VRM1165" s="145"/>
      <c r="VRN1165" s="145"/>
      <c r="VRO1165" s="37"/>
      <c r="VRP1165" s="5"/>
      <c r="VRQ1165" s="144"/>
      <c r="VRR1165" s="93"/>
      <c r="VRS1165" s="145"/>
      <c r="VRT1165" s="145"/>
      <c r="VRU1165" s="145"/>
      <c r="VRV1165" s="145"/>
      <c r="VRW1165" s="145"/>
      <c r="VRX1165" s="37"/>
      <c r="VRY1165" s="5"/>
      <c r="VRZ1165" s="144"/>
      <c r="VSA1165" s="93"/>
      <c r="VSB1165" s="145"/>
      <c r="VSC1165" s="145"/>
      <c r="VSD1165" s="145"/>
      <c r="VSE1165" s="145"/>
      <c r="VSF1165" s="145"/>
      <c r="VSG1165" s="37"/>
      <c r="VSH1165" s="5"/>
      <c r="VSI1165" s="144"/>
      <c r="VSJ1165" s="93"/>
      <c r="VSK1165" s="145"/>
      <c r="VSL1165" s="145"/>
      <c r="VSM1165" s="145"/>
      <c r="VSN1165" s="145"/>
      <c r="VSO1165" s="145"/>
      <c r="VSP1165" s="37"/>
      <c r="VSQ1165" s="5"/>
      <c r="VSR1165" s="144"/>
      <c r="VSS1165" s="93"/>
      <c r="VST1165" s="145"/>
      <c r="VSU1165" s="145"/>
      <c r="VSV1165" s="145"/>
      <c r="VSW1165" s="145"/>
      <c r="VSX1165" s="145"/>
      <c r="VSY1165" s="37"/>
      <c r="VSZ1165" s="5"/>
      <c r="VTA1165" s="144"/>
      <c r="VTB1165" s="93"/>
      <c r="VTC1165" s="145"/>
      <c r="VTD1165" s="145"/>
      <c r="VTE1165" s="145"/>
      <c r="VTF1165" s="145"/>
      <c r="VTG1165" s="145"/>
      <c r="VTH1165" s="37"/>
      <c r="VTI1165" s="5"/>
      <c r="VTJ1165" s="144"/>
      <c r="VTK1165" s="93"/>
      <c r="VTL1165" s="145"/>
      <c r="VTM1165" s="145"/>
      <c r="VTN1165" s="145"/>
      <c r="VTO1165" s="145"/>
      <c r="VTP1165" s="145"/>
      <c r="VTQ1165" s="37"/>
      <c r="VTR1165" s="5"/>
      <c r="VTS1165" s="144"/>
      <c r="VTT1165" s="93"/>
      <c r="VTU1165" s="145"/>
      <c r="VTV1165" s="145"/>
      <c r="VTW1165" s="145"/>
      <c r="VTX1165" s="145"/>
      <c r="VTY1165" s="145"/>
      <c r="VTZ1165" s="37"/>
      <c r="VUA1165" s="5"/>
      <c r="VUB1165" s="144"/>
      <c r="VUC1165" s="93"/>
      <c r="VUD1165" s="145"/>
      <c r="VUE1165" s="145"/>
      <c r="VUF1165" s="145"/>
      <c r="VUG1165" s="145"/>
      <c r="VUH1165" s="145"/>
      <c r="VUI1165" s="37"/>
      <c r="VUJ1165" s="5"/>
      <c r="VUK1165" s="144"/>
      <c r="VUL1165" s="93"/>
      <c r="VUM1165" s="145"/>
      <c r="VUN1165" s="145"/>
      <c r="VUO1165" s="145"/>
      <c r="VUP1165" s="145"/>
      <c r="VUQ1165" s="145"/>
      <c r="VUR1165" s="37"/>
      <c r="VUS1165" s="5"/>
      <c r="VUT1165" s="144"/>
      <c r="VUU1165" s="93"/>
      <c r="VUV1165" s="145"/>
      <c r="VUW1165" s="145"/>
      <c r="VUX1165" s="145"/>
      <c r="VUY1165" s="145"/>
      <c r="VUZ1165" s="145"/>
      <c r="VVA1165" s="37"/>
      <c r="VVB1165" s="5"/>
      <c r="VVC1165" s="144"/>
      <c r="VVD1165" s="93"/>
      <c r="VVE1165" s="145"/>
      <c r="VVF1165" s="145"/>
      <c r="VVG1165" s="145"/>
      <c r="VVH1165" s="145"/>
      <c r="VVI1165" s="145"/>
      <c r="VVJ1165" s="37"/>
      <c r="VVK1165" s="5"/>
      <c r="VVL1165" s="144"/>
      <c r="VVM1165" s="93"/>
      <c r="VVN1165" s="145"/>
      <c r="VVO1165" s="145"/>
      <c r="VVP1165" s="145"/>
      <c r="VVQ1165" s="145"/>
      <c r="VVR1165" s="145"/>
      <c r="VVS1165" s="37"/>
      <c r="VVT1165" s="5"/>
      <c r="VVU1165" s="144"/>
      <c r="VVV1165" s="93"/>
      <c r="VVW1165" s="145"/>
      <c r="VVX1165" s="145"/>
      <c r="VVY1165" s="145"/>
      <c r="VVZ1165" s="145"/>
      <c r="VWA1165" s="145"/>
      <c r="VWB1165" s="37"/>
      <c r="VWC1165" s="5"/>
      <c r="VWD1165" s="144"/>
      <c r="VWE1165" s="93"/>
      <c r="VWF1165" s="145"/>
      <c r="VWG1165" s="145"/>
      <c r="VWH1165" s="145"/>
      <c r="VWI1165" s="145"/>
      <c r="VWJ1165" s="145"/>
      <c r="VWK1165" s="37"/>
      <c r="VWL1165" s="5"/>
      <c r="VWM1165" s="144"/>
      <c r="VWN1165" s="93"/>
      <c r="VWO1165" s="145"/>
      <c r="VWP1165" s="145"/>
      <c r="VWQ1165" s="145"/>
      <c r="VWR1165" s="145"/>
      <c r="VWS1165" s="145"/>
      <c r="VWT1165" s="37"/>
      <c r="VWU1165" s="5"/>
      <c r="VWV1165" s="144"/>
      <c r="VWW1165" s="93"/>
      <c r="VWX1165" s="145"/>
      <c r="VWY1165" s="145"/>
      <c r="VWZ1165" s="145"/>
      <c r="VXA1165" s="145"/>
      <c r="VXB1165" s="145"/>
      <c r="VXC1165" s="37"/>
      <c r="VXD1165" s="5"/>
      <c r="VXE1165" s="144"/>
      <c r="VXF1165" s="93"/>
      <c r="VXG1165" s="145"/>
      <c r="VXH1165" s="145"/>
      <c r="VXI1165" s="145"/>
      <c r="VXJ1165" s="145"/>
      <c r="VXK1165" s="145"/>
      <c r="VXL1165" s="37"/>
      <c r="VXM1165" s="5"/>
      <c r="VXN1165" s="144"/>
      <c r="VXO1165" s="93"/>
      <c r="VXP1165" s="145"/>
      <c r="VXQ1165" s="145"/>
      <c r="VXR1165" s="145"/>
      <c r="VXS1165" s="145"/>
      <c r="VXT1165" s="145"/>
      <c r="VXU1165" s="37"/>
      <c r="VXV1165" s="5"/>
      <c r="VXW1165" s="144"/>
      <c r="VXX1165" s="93"/>
      <c r="VXY1165" s="145"/>
      <c r="VXZ1165" s="145"/>
      <c r="VYA1165" s="145"/>
      <c r="VYB1165" s="145"/>
      <c r="VYC1165" s="145"/>
      <c r="VYD1165" s="37"/>
      <c r="VYE1165" s="5"/>
      <c r="VYF1165" s="144"/>
      <c r="VYG1165" s="93"/>
      <c r="VYH1165" s="145"/>
      <c r="VYI1165" s="145"/>
      <c r="VYJ1165" s="145"/>
      <c r="VYK1165" s="145"/>
      <c r="VYL1165" s="145"/>
      <c r="VYM1165" s="37"/>
      <c r="VYN1165" s="5"/>
      <c r="VYO1165" s="144"/>
      <c r="VYP1165" s="93"/>
      <c r="VYQ1165" s="145"/>
      <c r="VYR1165" s="145"/>
      <c r="VYS1165" s="145"/>
      <c r="VYT1165" s="145"/>
      <c r="VYU1165" s="145"/>
      <c r="VYV1165" s="37"/>
      <c r="VYW1165" s="5"/>
      <c r="VYX1165" s="144"/>
      <c r="VYY1165" s="93"/>
      <c r="VYZ1165" s="145"/>
      <c r="VZA1165" s="145"/>
      <c r="VZB1165" s="145"/>
      <c r="VZC1165" s="145"/>
      <c r="VZD1165" s="145"/>
      <c r="VZE1165" s="37"/>
      <c r="VZF1165" s="5"/>
      <c r="VZG1165" s="144"/>
      <c r="VZH1165" s="93"/>
      <c r="VZI1165" s="145"/>
      <c r="VZJ1165" s="145"/>
      <c r="VZK1165" s="145"/>
      <c r="VZL1165" s="145"/>
      <c r="VZM1165" s="145"/>
      <c r="VZN1165" s="37"/>
      <c r="VZO1165" s="5"/>
      <c r="VZP1165" s="144"/>
      <c r="VZQ1165" s="93"/>
      <c r="VZR1165" s="145"/>
      <c r="VZS1165" s="145"/>
      <c r="VZT1165" s="145"/>
      <c r="VZU1165" s="145"/>
      <c r="VZV1165" s="145"/>
      <c r="VZW1165" s="37"/>
      <c r="VZX1165" s="5"/>
      <c r="VZY1165" s="144"/>
      <c r="VZZ1165" s="93"/>
      <c r="WAA1165" s="145"/>
      <c r="WAB1165" s="145"/>
      <c r="WAC1165" s="145"/>
      <c r="WAD1165" s="145"/>
      <c r="WAE1165" s="145"/>
      <c r="WAF1165" s="37"/>
      <c r="WAG1165" s="5"/>
      <c r="WAH1165" s="144"/>
      <c r="WAI1165" s="93"/>
      <c r="WAJ1165" s="145"/>
      <c r="WAK1165" s="145"/>
      <c r="WAL1165" s="145"/>
      <c r="WAM1165" s="145"/>
      <c r="WAN1165" s="145"/>
      <c r="WAO1165" s="37"/>
      <c r="WAP1165" s="5"/>
      <c r="WAQ1165" s="144"/>
      <c r="WAR1165" s="93"/>
      <c r="WAS1165" s="145"/>
      <c r="WAT1165" s="145"/>
      <c r="WAU1165" s="145"/>
      <c r="WAV1165" s="145"/>
      <c r="WAW1165" s="145"/>
      <c r="WAX1165" s="37"/>
      <c r="WAY1165" s="5"/>
      <c r="WAZ1165" s="144"/>
      <c r="WBA1165" s="93"/>
      <c r="WBB1165" s="145"/>
      <c r="WBC1165" s="145"/>
      <c r="WBD1165" s="145"/>
      <c r="WBE1165" s="145"/>
      <c r="WBF1165" s="145"/>
      <c r="WBG1165" s="37"/>
      <c r="WBH1165" s="5"/>
      <c r="WBI1165" s="144"/>
      <c r="WBJ1165" s="93"/>
      <c r="WBK1165" s="145"/>
      <c r="WBL1165" s="145"/>
      <c r="WBM1165" s="145"/>
      <c r="WBN1165" s="145"/>
      <c r="WBO1165" s="145"/>
      <c r="WBP1165" s="37"/>
      <c r="WBQ1165" s="5"/>
      <c r="WBR1165" s="144"/>
      <c r="WBS1165" s="93"/>
      <c r="WBT1165" s="145"/>
      <c r="WBU1165" s="145"/>
      <c r="WBV1165" s="145"/>
      <c r="WBW1165" s="145"/>
      <c r="WBX1165" s="145"/>
      <c r="WBY1165" s="37"/>
      <c r="WBZ1165" s="5"/>
      <c r="WCA1165" s="144"/>
      <c r="WCB1165" s="93"/>
      <c r="WCC1165" s="145"/>
      <c r="WCD1165" s="145"/>
      <c r="WCE1165" s="145"/>
      <c r="WCF1165" s="145"/>
      <c r="WCG1165" s="145"/>
      <c r="WCH1165" s="37"/>
      <c r="WCI1165" s="5"/>
      <c r="WCJ1165" s="144"/>
      <c r="WCK1165" s="93"/>
      <c r="WCL1165" s="145"/>
      <c r="WCM1165" s="145"/>
      <c r="WCN1165" s="145"/>
      <c r="WCO1165" s="145"/>
      <c r="WCP1165" s="145"/>
      <c r="WCQ1165" s="37"/>
      <c r="WCR1165" s="5"/>
      <c r="WCS1165" s="144"/>
      <c r="WCT1165" s="93"/>
      <c r="WCU1165" s="145"/>
      <c r="WCV1165" s="145"/>
      <c r="WCW1165" s="145"/>
      <c r="WCX1165" s="145"/>
      <c r="WCY1165" s="145"/>
      <c r="WCZ1165" s="37"/>
      <c r="WDA1165" s="5"/>
      <c r="WDB1165" s="144"/>
      <c r="WDC1165" s="93"/>
      <c r="WDD1165" s="145"/>
      <c r="WDE1165" s="145"/>
      <c r="WDF1165" s="145"/>
      <c r="WDG1165" s="145"/>
      <c r="WDH1165" s="145"/>
      <c r="WDI1165" s="37"/>
      <c r="WDJ1165" s="5"/>
      <c r="WDK1165" s="144"/>
      <c r="WDL1165" s="93"/>
      <c r="WDM1165" s="145"/>
      <c r="WDN1165" s="145"/>
      <c r="WDO1165" s="145"/>
      <c r="WDP1165" s="145"/>
      <c r="WDQ1165" s="145"/>
      <c r="WDR1165" s="37"/>
      <c r="WDS1165" s="5"/>
      <c r="WDT1165" s="144"/>
      <c r="WDU1165" s="93"/>
      <c r="WDV1165" s="145"/>
      <c r="WDW1165" s="145"/>
      <c r="WDX1165" s="145"/>
      <c r="WDY1165" s="145"/>
      <c r="WDZ1165" s="145"/>
      <c r="WEA1165" s="37"/>
      <c r="WEB1165" s="5"/>
      <c r="WEC1165" s="144"/>
      <c r="WED1165" s="93"/>
      <c r="WEE1165" s="145"/>
      <c r="WEF1165" s="145"/>
      <c r="WEG1165" s="145"/>
      <c r="WEH1165" s="145"/>
      <c r="WEI1165" s="145"/>
      <c r="WEJ1165" s="37"/>
      <c r="WEK1165" s="5"/>
      <c r="WEL1165" s="144"/>
      <c r="WEM1165" s="93"/>
      <c r="WEN1165" s="145"/>
      <c r="WEO1165" s="145"/>
      <c r="WEP1165" s="145"/>
      <c r="WEQ1165" s="145"/>
      <c r="WER1165" s="145"/>
      <c r="WES1165" s="37"/>
      <c r="WET1165" s="5"/>
      <c r="WEU1165" s="144"/>
      <c r="WEV1165" s="93"/>
      <c r="WEW1165" s="145"/>
      <c r="WEX1165" s="145"/>
      <c r="WEY1165" s="145"/>
      <c r="WEZ1165" s="145"/>
      <c r="WFA1165" s="145"/>
      <c r="WFB1165" s="37"/>
      <c r="WFC1165" s="5"/>
      <c r="WFD1165" s="144"/>
      <c r="WFE1165" s="93"/>
      <c r="WFF1165" s="145"/>
      <c r="WFG1165" s="145"/>
      <c r="WFH1165" s="145"/>
      <c r="WFI1165" s="145"/>
      <c r="WFJ1165" s="145"/>
      <c r="WFK1165" s="37"/>
      <c r="WFL1165" s="5"/>
      <c r="WFM1165" s="144"/>
      <c r="WFN1165" s="93"/>
      <c r="WFO1165" s="145"/>
      <c r="WFP1165" s="145"/>
      <c r="WFQ1165" s="145"/>
      <c r="WFR1165" s="145"/>
      <c r="WFS1165" s="145"/>
      <c r="WFT1165" s="37"/>
      <c r="WFU1165" s="5"/>
      <c r="WFV1165" s="144"/>
      <c r="WFW1165" s="93"/>
      <c r="WFX1165" s="145"/>
      <c r="WFY1165" s="145"/>
      <c r="WFZ1165" s="145"/>
      <c r="WGA1165" s="145"/>
      <c r="WGB1165" s="145"/>
      <c r="WGC1165" s="37"/>
      <c r="WGD1165" s="5"/>
      <c r="WGE1165" s="144"/>
      <c r="WGF1165" s="93"/>
      <c r="WGG1165" s="145"/>
      <c r="WGH1165" s="145"/>
      <c r="WGI1165" s="145"/>
      <c r="WGJ1165" s="145"/>
      <c r="WGK1165" s="145"/>
      <c r="WGL1165" s="37"/>
      <c r="WGM1165" s="5"/>
      <c r="WGN1165" s="144"/>
      <c r="WGO1165" s="93"/>
      <c r="WGP1165" s="145"/>
      <c r="WGQ1165" s="145"/>
      <c r="WGR1165" s="145"/>
      <c r="WGS1165" s="145"/>
      <c r="WGT1165" s="145"/>
      <c r="WGU1165" s="37"/>
      <c r="WGV1165" s="5"/>
      <c r="WGW1165" s="144"/>
      <c r="WGX1165" s="93"/>
      <c r="WGY1165" s="145"/>
      <c r="WGZ1165" s="145"/>
      <c r="WHA1165" s="145"/>
      <c r="WHB1165" s="145"/>
      <c r="WHC1165" s="145"/>
      <c r="WHD1165" s="37"/>
      <c r="WHE1165" s="5"/>
      <c r="WHF1165" s="144"/>
      <c r="WHG1165" s="93"/>
      <c r="WHH1165" s="145"/>
      <c r="WHI1165" s="145"/>
      <c r="WHJ1165" s="145"/>
      <c r="WHK1165" s="145"/>
      <c r="WHL1165" s="145"/>
      <c r="WHM1165" s="37"/>
      <c r="WHN1165" s="5"/>
      <c r="WHO1165" s="144"/>
      <c r="WHP1165" s="93"/>
      <c r="WHQ1165" s="145"/>
      <c r="WHR1165" s="145"/>
      <c r="WHS1165" s="145"/>
      <c r="WHT1165" s="145"/>
      <c r="WHU1165" s="145"/>
      <c r="WHV1165" s="37"/>
      <c r="WHW1165" s="5"/>
      <c r="WHX1165" s="144"/>
      <c r="WHY1165" s="93"/>
      <c r="WHZ1165" s="145"/>
      <c r="WIA1165" s="145"/>
      <c r="WIB1165" s="145"/>
      <c r="WIC1165" s="145"/>
      <c r="WID1165" s="145"/>
      <c r="WIE1165" s="37"/>
      <c r="WIF1165" s="5"/>
      <c r="WIG1165" s="144"/>
      <c r="WIH1165" s="93"/>
      <c r="WII1165" s="145"/>
      <c r="WIJ1165" s="145"/>
      <c r="WIK1165" s="145"/>
      <c r="WIL1165" s="145"/>
      <c r="WIM1165" s="145"/>
      <c r="WIN1165" s="37"/>
      <c r="WIO1165" s="5"/>
      <c r="WIP1165" s="144"/>
      <c r="WIQ1165" s="93"/>
      <c r="WIR1165" s="145"/>
      <c r="WIS1165" s="145"/>
      <c r="WIT1165" s="145"/>
      <c r="WIU1165" s="145"/>
      <c r="WIV1165" s="145"/>
      <c r="WIW1165" s="37"/>
      <c r="WIX1165" s="5"/>
      <c r="WIY1165" s="144"/>
      <c r="WIZ1165" s="93"/>
      <c r="WJA1165" s="145"/>
      <c r="WJB1165" s="145"/>
      <c r="WJC1165" s="145"/>
      <c r="WJD1165" s="145"/>
      <c r="WJE1165" s="145"/>
      <c r="WJF1165" s="37"/>
      <c r="WJG1165" s="5"/>
      <c r="WJH1165" s="144"/>
      <c r="WJI1165" s="93"/>
      <c r="WJJ1165" s="145"/>
      <c r="WJK1165" s="145"/>
      <c r="WJL1165" s="145"/>
      <c r="WJM1165" s="145"/>
      <c r="WJN1165" s="145"/>
      <c r="WJO1165" s="37"/>
      <c r="WJP1165" s="5"/>
      <c r="WJQ1165" s="144"/>
      <c r="WJR1165" s="93"/>
      <c r="WJS1165" s="145"/>
      <c r="WJT1165" s="145"/>
      <c r="WJU1165" s="145"/>
      <c r="WJV1165" s="145"/>
      <c r="WJW1165" s="145"/>
      <c r="WJX1165" s="37"/>
      <c r="WJY1165" s="5"/>
      <c r="WJZ1165" s="144"/>
      <c r="WKA1165" s="93"/>
      <c r="WKB1165" s="145"/>
      <c r="WKC1165" s="145"/>
      <c r="WKD1165" s="145"/>
      <c r="WKE1165" s="145"/>
      <c r="WKF1165" s="145"/>
      <c r="WKG1165" s="37"/>
      <c r="WKH1165" s="5"/>
      <c r="WKI1165" s="144"/>
      <c r="WKJ1165" s="93"/>
      <c r="WKK1165" s="145"/>
      <c r="WKL1165" s="145"/>
      <c r="WKM1165" s="145"/>
      <c r="WKN1165" s="145"/>
      <c r="WKO1165" s="145"/>
      <c r="WKP1165" s="37"/>
      <c r="WKQ1165" s="5"/>
      <c r="WKR1165" s="144"/>
      <c r="WKS1165" s="93"/>
      <c r="WKT1165" s="145"/>
      <c r="WKU1165" s="145"/>
      <c r="WKV1165" s="145"/>
      <c r="WKW1165" s="145"/>
      <c r="WKX1165" s="145"/>
      <c r="WKY1165" s="37"/>
      <c r="WKZ1165" s="5"/>
      <c r="WLA1165" s="144"/>
      <c r="WLB1165" s="93"/>
      <c r="WLC1165" s="145"/>
      <c r="WLD1165" s="145"/>
      <c r="WLE1165" s="145"/>
      <c r="WLF1165" s="145"/>
      <c r="WLG1165" s="145"/>
      <c r="WLH1165" s="37"/>
      <c r="WLI1165" s="5"/>
      <c r="WLJ1165" s="144"/>
      <c r="WLK1165" s="93"/>
      <c r="WLL1165" s="145"/>
      <c r="WLM1165" s="145"/>
      <c r="WLN1165" s="145"/>
      <c r="WLO1165" s="145"/>
      <c r="WLP1165" s="145"/>
      <c r="WLQ1165" s="37"/>
      <c r="WLR1165" s="5"/>
      <c r="WLS1165" s="144"/>
      <c r="WLT1165" s="93"/>
      <c r="WLU1165" s="145"/>
      <c r="WLV1165" s="145"/>
      <c r="WLW1165" s="145"/>
      <c r="WLX1165" s="145"/>
      <c r="WLY1165" s="145"/>
      <c r="WLZ1165" s="37"/>
      <c r="WMA1165" s="5"/>
      <c r="WMB1165" s="144"/>
      <c r="WMC1165" s="93"/>
      <c r="WMD1165" s="145"/>
      <c r="WME1165" s="145"/>
      <c r="WMF1165" s="145"/>
      <c r="WMG1165" s="145"/>
      <c r="WMH1165" s="145"/>
      <c r="WMI1165" s="37"/>
      <c r="WMJ1165" s="5"/>
      <c r="WMK1165" s="144"/>
      <c r="WML1165" s="93"/>
      <c r="WMM1165" s="145"/>
      <c r="WMN1165" s="145"/>
      <c r="WMO1165" s="145"/>
      <c r="WMP1165" s="145"/>
      <c r="WMQ1165" s="145"/>
      <c r="WMR1165" s="37"/>
      <c r="WMS1165" s="5"/>
      <c r="WMT1165" s="144"/>
      <c r="WMU1165" s="93"/>
      <c r="WMV1165" s="145"/>
      <c r="WMW1165" s="145"/>
      <c r="WMX1165" s="145"/>
      <c r="WMY1165" s="145"/>
      <c r="WMZ1165" s="145"/>
      <c r="WNA1165" s="37"/>
      <c r="WNB1165" s="5"/>
      <c r="WNC1165" s="144"/>
      <c r="WND1165" s="93"/>
      <c r="WNE1165" s="145"/>
      <c r="WNF1165" s="145"/>
      <c r="WNG1165" s="145"/>
      <c r="WNH1165" s="145"/>
      <c r="WNI1165" s="145"/>
      <c r="WNJ1165" s="37"/>
      <c r="WNK1165" s="5"/>
      <c r="WNL1165" s="144"/>
      <c r="WNM1165" s="93"/>
      <c r="WNN1165" s="145"/>
      <c r="WNO1165" s="145"/>
      <c r="WNP1165" s="145"/>
      <c r="WNQ1165" s="145"/>
      <c r="WNR1165" s="145"/>
      <c r="WNS1165" s="37"/>
      <c r="WNT1165" s="5"/>
      <c r="WNU1165" s="144"/>
      <c r="WNV1165" s="93"/>
      <c r="WNW1165" s="145"/>
      <c r="WNX1165" s="145"/>
      <c r="WNY1165" s="145"/>
      <c r="WNZ1165" s="145"/>
      <c r="WOA1165" s="145"/>
      <c r="WOB1165" s="37"/>
      <c r="WOC1165" s="5"/>
      <c r="WOD1165" s="144"/>
      <c r="WOE1165" s="93"/>
      <c r="WOF1165" s="145"/>
      <c r="WOG1165" s="145"/>
      <c r="WOH1165" s="145"/>
      <c r="WOI1165" s="145"/>
      <c r="WOJ1165" s="145"/>
      <c r="WOK1165" s="37"/>
      <c r="WOL1165" s="5"/>
      <c r="WOM1165" s="144"/>
      <c r="WON1165" s="93"/>
      <c r="WOO1165" s="145"/>
      <c r="WOP1165" s="145"/>
      <c r="WOQ1165" s="145"/>
      <c r="WOR1165" s="145"/>
      <c r="WOS1165" s="145"/>
      <c r="WOT1165" s="37"/>
      <c r="WOU1165" s="5"/>
      <c r="WOV1165" s="144"/>
      <c r="WOW1165" s="93"/>
      <c r="WOX1165" s="145"/>
      <c r="WOY1165" s="145"/>
      <c r="WOZ1165" s="145"/>
      <c r="WPA1165" s="145"/>
      <c r="WPB1165" s="145"/>
      <c r="WPC1165" s="37"/>
      <c r="WPD1165" s="5"/>
      <c r="WPE1165" s="144"/>
      <c r="WPF1165" s="93"/>
      <c r="WPG1165" s="145"/>
      <c r="WPH1165" s="145"/>
      <c r="WPI1165" s="145"/>
      <c r="WPJ1165" s="145"/>
      <c r="WPK1165" s="145"/>
      <c r="WPL1165" s="37"/>
      <c r="WPM1165" s="5"/>
      <c r="WPN1165" s="144"/>
      <c r="WPO1165" s="93"/>
      <c r="WPP1165" s="145"/>
      <c r="WPQ1165" s="145"/>
      <c r="WPR1165" s="145"/>
      <c r="WPS1165" s="145"/>
      <c r="WPT1165" s="145"/>
      <c r="WPU1165" s="37"/>
      <c r="WPV1165" s="5"/>
      <c r="WPW1165" s="144"/>
      <c r="WPX1165" s="93"/>
      <c r="WPY1165" s="145"/>
      <c r="WPZ1165" s="145"/>
      <c r="WQA1165" s="145"/>
      <c r="WQB1165" s="145"/>
      <c r="WQC1165" s="145"/>
      <c r="WQD1165" s="37"/>
      <c r="WQE1165" s="5"/>
      <c r="WQF1165" s="144"/>
      <c r="WQG1165" s="93"/>
      <c r="WQH1165" s="145"/>
      <c r="WQI1165" s="145"/>
      <c r="WQJ1165" s="145"/>
      <c r="WQK1165" s="145"/>
      <c r="WQL1165" s="145"/>
      <c r="WQM1165" s="37"/>
      <c r="WQN1165" s="5"/>
      <c r="WQO1165" s="144"/>
      <c r="WQP1165" s="93"/>
      <c r="WQQ1165" s="145"/>
      <c r="WQR1165" s="145"/>
      <c r="WQS1165" s="145"/>
      <c r="WQT1165" s="145"/>
      <c r="WQU1165" s="145"/>
      <c r="WQV1165" s="37"/>
      <c r="WQW1165" s="5"/>
      <c r="WQX1165" s="144"/>
      <c r="WQY1165" s="93"/>
      <c r="WQZ1165" s="145"/>
      <c r="WRA1165" s="145"/>
      <c r="WRB1165" s="145"/>
      <c r="WRC1165" s="145"/>
      <c r="WRD1165" s="145"/>
      <c r="WRE1165" s="37"/>
      <c r="WRF1165" s="5"/>
      <c r="WRG1165" s="144"/>
      <c r="WRH1165" s="93"/>
      <c r="WRI1165" s="145"/>
      <c r="WRJ1165" s="145"/>
      <c r="WRK1165" s="145"/>
      <c r="WRL1165" s="145"/>
      <c r="WRM1165" s="145"/>
      <c r="WRN1165" s="37"/>
      <c r="WRO1165" s="5"/>
      <c r="WRP1165" s="144"/>
      <c r="WRQ1165" s="93"/>
      <c r="WRR1165" s="145"/>
      <c r="WRS1165" s="145"/>
      <c r="WRT1165" s="145"/>
      <c r="WRU1165" s="145"/>
      <c r="WRV1165" s="145"/>
      <c r="WRW1165" s="37"/>
      <c r="WRX1165" s="5"/>
      <c r="WRY1165" s="144"/>
      <c r="WRZ1165" s="93"/>
      <c r="WSA1165" s="145"/>
      <c r="WSB1165" s="145"/>
      <c r="WSC1165" s="145"/>
      <c r="WSD1165" s="145"/>
      <c r="WSE1165" s="145"/>
      <c r="WSF1165" s="37"/>
      <c r="WSG1165" s="5"/>
      <c r="WSH1165" s="144"/>
      <c r="WSI1165" s="93"/>
      <c r="WSJ1165" s="145"/>
      <c r="WSK1165" s="145"/>
      <c r="WSL1165" s="145"/>
      <c r="WSM1165" s="145"/>
      <c r="WSN1165" s="145"/>
      <c r="WSO1165" s="37"/>
      <c r="WSP1165" s="5"/>
      <c r="WSQ1165" s="144"/>
      <c r="WSR1165" s="93"/>
      <c r="WSS1165" s="145"/>
      <c r="WST1165" s="145"/>
      <c r="WSU1165" s="145"/>
      <c r="WSV1165" s="145"/>
      <c r="WSW1165" s="145"/>
      <c r="WSX1165" s="37"/>
      <c r="WSY1165" s="5"/>
      <c r="WSZ1165" s="144"/>
      <c r="WTA1165" s="93"/>
      <c r="WTB1165" s="145"/>
      <c r="WTC1165" s="145"/>
      <c r="WTD1165" s="145"/>
      <c r="WTE1165" s="145"/>
      <c r="WTF1165" s="145"/>
      <c r="WTG1165" s="37"/>
      <c r="WTH1165" s="5"/>
      <c r="WTI1165" s="144"/>
      <c r="WTJ1165" s="93"/>
      <c r="WTK1165" s="145"/>
      <c r="WTL1165" s="145"/>
      <c r="WTM1165" s="145"/>
      <c r="WTN1165" s="145"/>
      <c r="WTO1165" s="145"/>
      <c r="WTP1165" s="37"/>
      <c r="WTQ1165" s="5"/>
      <c r="WTR1165" s="144"/>
      <c r="WTS1165" s="93"/>
      <c r="WTT1165" s="145"/>
      <c r="WTU1165" s="145"/>
      <c r="WTV1165" s="145"/>
      <c r="WTW1165" s="145"/>
      <c r="WTX1165" s="145"/>
      <c r="WTY1165" s="37"/>
      <c r="WTZ1165" s="5"/>
      <c r="WUA1165" s="144"/>
      <c r="WUB1165" s="93"/>
      <c r="WUC1165" s="145"/>
      <c r="WUD1165" s="145"/>
      <c r="WUE1165" s="145"/>
      <c r="WUF1165" s="145"/>
      <c r="WUG1165" s="145"/>
      <c r="WUH1165" s="37"/>
      <c r="WUI1165" s="5"/>
      <c r="WUJ1165" s="144"/>
      <c r="WUK1165" s="93"/>
      <c r="WUL1165" s="145"/>
      <c r="WUM1165" s="145"/>
      <c r="WUN1165" s="145"/>
      <c r="WUO1165" s="145"/>
      <c r="WUP1165" s="145"/>
      <c r="WUQ1165" s="37"/>
      <c r="WUR1165" s="5"/>
      <c r="WUS1165" s="144"/>
      <c r="WUT1165" s="93"/>
      <c r="WUU1165" s="145"/>
      <c r="WUV1165" s="145"/>
      <c r="WUW1165" s="145"/>
      <c r="WUX1165" s="145"/>
      <c r="WUY1165" s="145"/>
      <c r="WUZ1165" s="37"/>
      <c r="WVA1165" s="5"/>
      <c r="WVB1165" s="144"/>
      <c r="WVC1165" s="93"/>
      <c r="WVD1165" s="145"/>
      <c r="WVE1165" s="145"/>
      <c r="WVF1165" s="145"/>
      <c r="WVG1165" s="145"/>
      <c r="WVH1165" s="145"/>
      <c r="WVI1165" s="37"/>
      <c r="WVJ1165" s="5"/>
      <c r="WVK1165" s="144"/>
      <c r="WVL1165" s="93"/>
      <c r="WVM1165" s="145"/>
      <c r="WVN1165" s="145"/>
      <c r="WVO1165" s="145"/>
      <c r="WVP1165" s="145"/>
      <c r="WVQ1165" s="145"/>
      <c r="WVR1165" s="37"/>
      <c r="WVS1165" s="5"/>
      <c r="WVT1165" s="144"/>
      <c r="WVU1165" s="93"/>
      <c r="WVV1165" s="145"/>
      <c r="WVW1165" s="145"/>
      <c r="WVX1165" s="145"/>
      <c r="WVY1165" s="145"/>
      <c r="WVZ1165" s="145"/>
      <c r="WWA1165" s="37"/>
      <c r="WWB1165" s="5"/>
      <c r="WWC1165" s="144"/>
      <c r="WWD1165" s="93"/>
      <c r="WWE1165" s="145"/>
      <c r="WWF1165" s="145"/>
      <c r="WWG1165" s="145"/>
      <c r="WWH1165" s="145"/>
      <c r="WWI1165" s="145"/>
      <c r="WWJ1165" s="37"/>
      <c r="WWK1165" s="5"/>
      <c r="WWL1165" s="144"/>
      <c r="WWM1165" s="93"/>
      <c r="WWN1165" s="145"/>
      <c r="WWO1165" s="145"/>
      <c r="WWP1165" s="145"/>
      <c r="WWQ1165" s="145"/>
      <c r="WWR1165" s="145"/>
      <c r="WWS1165" s="37"/>
      <c r="WWT1165" s="5"/>
      <c r="WWU1165" s="144"/>
      <c r="WWV1165" s="93"/>
      <c r="WWW1165" s="145"/>
      <c r="WWX1165" s="145"/>
      <c r="WWY1165" s="145"/>
      <c r="WWZ1165" s="145"/>
      <c r="WXA1165" s="145"/>
      <c r="WXB1165" s="37"/>
      <c r="WXC1165" s="5"/>
      <c r="WXD1165" s="144"/>
      <c r="WXE1165" s="93"/>
      <c r="WXF1165" s="145"/>
      <c r="WXG1165" s="145"/>
      <c r="WXH1165" s="145"/>
      <c r="WXI1165" s="145"/>
      <c r="WXJ1165" s="145"/>
      <c r="WXK1165" s="37"/>
      <c r="WXL1165" s="5"/>
      <c r="WXM1165" s="144"/>
      <c r="WXN1165" s="93"/>
      <c r="WXO1165" s="145"/>
      <c r="WXP1165" s="145"/>
      <c r="WXQ1165" s="145"/>
      <c r="WXR1165" s="145"/>
      <c r="WXS1165" s="145"/>
      <c r="WXT1165" s="37"/>
      <c r="WXU1165" s="5"/>
      <c r="WXV1165" s="144"/>
      <c r="WXW1165" s="93"/>
      <c r="WXX1165" s="145"/>
      <c r="WXY1165" s="145"/>
      <c r="WXZ1165" s="145"/>
      <c r="WYA1165" s="145"/>
      <c r="WYB1165" s="145"/>
      <c r="WYC1165" s="37"/>
      <c r="WYD1165" s="5"/>
      <c r="WYE1165" s="144"/>
      <c r="WYF1165" s="93"/>
      <c r="WYG1165" s="145"/>
      <c r="WYH1165" s="145"/>
      <c r="WYI1165" s="145"/>
      <c r="WYJ1165" s="145"/>
      <c r="WYK1165" s="145"/>
      <c r="WYL1165" s="37"/>
      <c r="WYM1165" s="5"/>
      <c r="WYN1165" s="144"/>
      <c r="WYO1165" s="93"/>
      <c r="WYP1165" s="145"/>
      <c r="WYQ1165" s="145"/>
      <c r="WYR1165" s="145"/>
      <c r="WYS1165" s="145"/>
      <c r="WYT1165" s="145"/>
      <c r="WYU1165" s="37"/>
      <c r="WYV1165" s="5"/>
      <c r="WYW1165" s="144"/>
      <c r="WYX1165" s="93"/>
      <c r="WYY1165" s="145"/>
      <c r="WYZ1165" s="145"/>
      <c r="WZA1165" s="145"/>
      <c r="WZB1165" s="145"/>
      <c r="WZC1165" s="145"/>
      <c r="WZD1165" s="37"/>
      <c r="WZE1165" s="5"/>
      <c r="WZF1165" s="144"/>
      <c r="WZG1165" s="93"/>
      <c r="WZH1165" s="145"/>
      <c r="WZI1165" s="145"/>
      <c r="WZJ1165" s="145"/>
      <c r="WZK1165" s="145"/>
      <c r="WZL1165" s="145"/>
      <c r="WZM1165" s="37"/>
      <c r="WZN1165" s="5"/>
      <c r="WZO1165" s="144"/>
      <c r="WZP1165" s="93"/>
      <c r="WZQ1165" s="145"/>
      <c r="WZR1165" s="145"/>
      <c r="WZS1165" s="145"/>
      <c r="WZT1165" s="145"/>
      <c r="WZU1165" s="145"/>
      <c r="WZV1165" s="37"/>
      <c r="WZW1165" s="5"/>
      <c r="WZX1165" s="144"/>
      <c r="WZY1165" s="93"/>
      <c r="WZZ1165" s="145"/>
      <c r="XAA1165" s="145"/>
      <c r="XAB1165" s="145"/>
      <c r="XAC1165" s="145"/>
      <c r="XAD1165" s="145"/>
      <c r="XAE1165" s="37"/>
      <c r="XAF1165" s="5"/>
      <c r="XAG1165" s="144"/>
      <c r="XAH1165" s="93"/>
      <c r="XAI1165" s="145"/>
      <c r="XAJ1165" s="145"/>
      <c r="XAK1165" s="145"/>
      <c r="XAL1165" s="145"/>
      <c r="XAM1165" s="145"/>
      <c r="XAN1165" s="37"/>
      <c r="XAO1165" s="5"/>
      <c r="XAP1165" s="144"/>
      <c r="XAQ1165" s="93"/>
      <c r="XAR1165" s="145"/>
      <c r="XAS1165" s="145"/>
      <c r="XAT1165" s="145"/>
      <c r="XAU1165" s="145"/>
      <c r="XAV1165" s="145"/>
      <c r="XAW1165" s="37"/>
      <c r="XAX1165" s="5"/>
      <c r="XAY1165" s="144"/>
      <c r="XAZ1165" s="93"/>
      <c r="XBA1165" s="145"/>
      <c r="XBB1165" s="145"/>
      <c r="XBC1165" s="145"/>
      <c r="XBD1165" s="145"/>
      <c r="XBE1165" s="145"/>
      <c r="XBF1165" s="37"/>
      <c r="XBG1165" s="5"/>
      <c r="XBH1165" s="144"/>
      <c r="XBI1165" s="93"/>
      <c r="XBJ1165" s="145"/>
      <c r="XBK1165" s="145"/>
      <c r="XBL1165" s="145"/>
      <c r="XBM1165" s="145"/>
      <c r="XBN1165" s="145"/>
      <c r="XBO1165" s="37"/>
      <c r="XBP1165" s="5"/>
      <c r="XBQ1165" s="144"/>
      <c r="XBR1165" s="93"/>
      <c r="XBS1165" s="145"/>
      <c r="XBT1165" s="145"/>
      <c r="XBU1165" s="145"/>
      <c r="XBV1165" s="145"/>
      <c r="XBW1165" s="145"/>
      <c r="XBX1165" s="37"/>
      <c r="XBY1165" s="5"/>
      <c r="XBZ1165" s="144"/>
      <c r="XCA1165" s="93"/>
      <c r="XCB1165" s="145"/>
      <c r="XCC1165" s="145"/>
      <c r="XCD1165" s="145"/>
      <c r="XCE1165" s="145"/>
      <c r="XCF1165" s="145"/>
      <c r="XCG1165" s="37"/>
      <c r="XCH1165" s="5"/>
      <c r="XCI1165" s="144"/>
      <c r="XCJ1165" s="93"/>
      <c r="XCK1165" s="145"/>
      <c r="XCL1165" s="145"/>
      <c r="XCM1165" s="145"/>
      <c r="XCN1165" s="145"/>
      <c r="XCO1165" s="145"/>
      <c r="XCP1165" s="37"/>
      <c r="XCQ1165" s="5"/>
      <c r="XCR1165" s="144"/>
      <c r="XCS1165" s="93"/>
      <c r="XCT1165" s="145"/>
      <c r="XCU1165" s="145"/>
      <c r="XCV1165" s="145"/>
      <c r="XCW1165" s="145"/>
      <c r="XCX1165" s="145"/>
      <c r="XCY1165" s="37"/>
      <c r="XCZ1165" s="5"/>
      <c r="XDA1165" s="144"/>
      <c r="XDB1165" s="93"/>
      <c r="XDC1165" s="145"/>
      <c r="XDD1165" s="145"/>
      <c r="XDE1165" s="145"/>
      <c r="XDF1165" s="145"/>
      <c r="XDG1165" s="145"/>
      <c r="XDH1165" s="37"/>
      <c r="XDI1165" s="5"/>
      <c r="XDJ1165" s="144"/>
      <c r="XDK1165" s="93"/>
      <c r="XDL1165" s="145"/>
      <c r="XDM1165" s="145"/>
      <c r="XDN1165" s="145"/>
      <c r="XDO1165" s="145"/>
      <c r="XDP1165" s="145"/>
      <c r="XDQ1165" s="37"/>
      <c r="XDR1165" s="5"/>
      <c r="XDS1165" s="144"/>
      <c r="XDT1165" s="93"/>
      <c r="XDU1165" s="145"/>
      <c r="XDV1165" s="145"/>
      <c r="XDW1165" s="145"/>
      <c r="XDX1165" s="145"/>
      <c r="XDY1165" s="145"/>
      <c r="XDZ1165" s="37"/>
      <c r="XEA1165" s="5"/>
      <c r="XEB1165" s="144"/>
      <c r="XEC1165" s="93"/>
      <c r="XED1165" s="145"/>
      <c r="XEE1165" s="145"/>
      <c r="XEF1165" s="145"/>
      <c r="XEG1165" s="145"/>
      <c r="XEH1165" s="145"/>
      <c r="XEI1165" s="37"/>
      <c r="XEJ1165" s="5"/>
      <c r="XEK1165" s="144"/>
      <c r="XEL1165" s="93"/>
      <c r="XEM1165" s="145"/>
      <c r="XEN1165" s="145"/>
      <c r="XEO1165" s="145"/>
      <c r="XEP1165" s="145"/>
      <c r="XEQ1165" s="145"/>
      <c r="XER1165" s="37"/>
      <c r="XES1165" s="5"/>
      <c r="XET1165" s="144"/>
      <c r="XEU1165" s="93"/>
      <c r="XEV1165" s="145"/>
      <c r="XEW1165" s="145"/>
      <c r="XEX1165" s="145"/>
      <c r="XEY1165" s="145"/>
      <c r="XEZ1165" s="145"/>
      <c r="XFA1165" s="37"/>
      <c r="XFB1165" s="5"/>
      <c r="XFC1165" s="144"/>
      <c r="XFD1165" s="93"/>
    </row>
    <row r="1166" spans="1:16384" hidden="1" x14ac:dyDescent="0.2">
      <c r="A1166" s="120">
        <v>6</v>
      </c>
      <c r="B1166" s="34" t="s">
        <v>2550</v>
      </c>
      <c r="C1166" s="155">
        <f t="shared" ref="C1166" si="1280">D1166-7</f>
        <v>46050</v>
      </c>
      <c r="D1166" s="48">
        <f t="shared" si="1249"/>
        <v>46057</v>
      </c>
      <c r="E1166" s="143">
        <f>D1166+40</f>
        <v>46097</v>
      </c>
      <c r="F1166" s="143">
        <f>D1166+41</f>
        <v>46098</v>
      </c>
      <c r="G1166" s="143">
        <f>D1166+43</f>
        <v>46100</v>
      </c>
      <c r="H1166" s="143">
        <f>D1166+45</f>
        <v>46102</v>
      </c>
      <c r="I1166" s="143">
        <f>D1166+46</f>
        <v>46103</v>
      </c>
      <c r="J1166" s="37"/>
      <c r="K1166" s="5"/>
      <c r="L1166" s="144"/>
      <c r="M1166" s="93"/>
      <c r="N1166" s="145"/>
      <c r="O1166" s="145"/>
      <c r="P1166" s="145"/>
      <c r="Q1166" s="145"/>
      <c r="R1166" s="145"/>
      <c r="S1166" s="37"/>
      <c r="T1166" s="5"/>
      <c r="U1166" s="144"/>
      <c r="V1166" s="93"/>
      <c r="W1166" s="145"/>
      <c r="X1166" s="145"/>
      <c r="Y1166" s="145"/>
      <c r="Z1166" s="145"/>
      <c r="AA1166" s="145"/>
      <c r="AB1166" s="37"/>
      <c r="AC1166" s="5"/>
      <c r="AD1166" s="144"/>
      <c r="AE1166" s="93"/>
      <c r="AF1166" s="145"/>
      <c r="AG1166" s="145"/>
      <c r="AH1166" s="145"/>
      <c r="AI1166" s="145"/>
      <c r="AJ1166" s="145"/>
      <c r="AK1166" s="37"/>
      <c r="AL1166" s="5"/>
      <c r="AM1166" s="144"/>
      <c r="AN1166" s="93"/>
      <c r="AO1166" s="145"/>
      <c r="AP1166" s="145"/>
      <c r="AQ1166" s="145"/>
      <c r="AR1166" s="145"/>
      <c r="AS1166" s="145"/>
      <c r="AT1166" s="37"/>
      <c r="AU1166" s="5"/>
      <c r="AV1166" s="144"/>
      <c r="AW1166" s="93"/>
      <c r="AX1166" s="145"/>
      <c r="AY1166" s="145"/>
      <c r="AZ1166" s="145"/>
      <c r="BA1166" s="145"/>
      <c r="BB1166" s="145"/>
      <c r="BC1166" s="37"/>
      <c r="BD1166" s="5"/>
      <c r="BE1166" s="144"/>
      <c r="BF1166" s="93"/>
      <c r="BG1166" s="145"/>
      <c r="BH1166" s="145"/>
      <c r="BI1166" s="145"/>
      <c r="BJ1166" s="145"/>
      <c r="BK1166" s="145"/>
      <c r="BL1166" s="37"/>
      <c r="BM1166" s="5"/>
      <c r="BN1166" s="144"/>
      <c r="BO1166" s="93"/>
      <c r="BP1166" s="145"/>
      <c r="BQ1166" s="145"/>
      <c r="BR1166" s="145"/>
      <c r="BS1166" s="145"/>
      <c r="BT1166" s="145"/>
      <c r="BU1166" s="37"/>
      <c r="BV1166" s="5"/>
      <c r="BW1166" s="144"/>
      <c r="BX1166" s="93"/>
      <c r="BY1166" s="145"/>
      <c r="BZ1166" s="145"/>
      <c r="CA1166" s="145"/>
      <c r="CB1166" s="145"/>
      <c r="CC1166" s="145"/>
      <c r="CD1166" s="37"/>
      <c r="CE1166" s="5"/>
      <c r="CF1166" s="144"/>
      <c r="CG1166" s="93"/>
      <c r="CH1166" s="145"/>
      <c r="CI1166" s="145"/>
      <c r="CJ1166" s="145"/>
      <c r="CK1166" s="145"/>
      <c r="CL1166" s="145"/>
      <c r="CM1166" s="37"/>
      <c r="CN1166" s="5"/>
      <c r="CO1166" s="144"/>
      <c r="CP1166" s="93"/>
      <c r="CQ1166" s="145"/>
      <c r="CR1166" s="145"/>
      <c r="CS1166" s="145"/>
      <c r="CT1166" s="145"/>
      <c r="CU1166" s="145"/>
      <c r="CV1166" s="37"/>
      <c r="CW1166" s="5"/>
      <c r="CX1166" s="144"/>
      <c r="CY1166" s="93"/>
      <c r="CZ1166" s="145"/>
      <c r="DA1166" s="145"/>
      <c r="DB1166" s="145"/>
      <c r="DC1166" s="145"/>
      <c r="DD1166" s="145"/>
      <c r="DE1166" s="37"/>
      <c r="DF1166" s="5"/>
      <c r="DG1166" s="144"/>
      <c r="DH1166" s="93"/>
      <c r="DI1166" s="145"/>
      <c r="DJ1166" s="145"/>
      <c r="DK1166" s="145"/>
      <c r="DL1166" s="145"/>
      <c r="DM1166" s="145"/>
      <c r="DN1166" s="37"/>
      <c r="DO1166" s="5"/>
      <c r="DP1166" s="144"/>
      <c r="DQ1166" s="93"/>
      <c r="DR1166" s="145"/>
      <c r="DS1166" s="145"/>
      <c r="DT1166" s="145"/>
      <c r="DU1166" s="145"/>
      <c r="DV1166" s="145"/>
      <c r="DW1166" s="37"/>
      <c r="DX1166" s="5"/>
      <c r="DY1166" s="144"/>
      <c r="DZ1166" s="93"/>
      <c r="EA1166" s="145"/>
      <c r="EB1166" s="145"/>
      <c r="EC1166" s="145"/>
      <c r="ED1166" s="145"/>
      <c r="EE1166" s="145"/>
      <c r="EF1166" s="37"/>
      <c r="EG1166" s="5"/>
      <c r="EH1166" s="144"/>
      <c r="EI1166" s="93"/>
      <c r="EJ1166" s="145"/>
      <c r="EK1166" s="145"/>
      <c r="EL1166" s="145"/>
      <c r="EM1166" s="145"/>
      <c r="EN1166" s="145"/>
      <c r="EO1166" s="37"/>
      <c r="EP1166" s="5"/>
      <c r="EQ1166" s="144"/>
      <c r="ER1166" s="93"/>
      <c r="ES1166" s="145"/>
      <c r="ET1166" s="145"/>
      <c r="EU1166" s="145"/>
      <c r="EV1166" s="145"/>
      <c r="EW1166" s="145"/>
      <c r="EX1166" s="37"/>
      <c r="EY1166" s="5"/>
      <c r="EZ1166" s="144"/>
      <c r="FA1166" s="93"/>
      <c r="FB1166" s="145"/>
      <c r="FC1166" s="145"/>
      <c r="FD1166" s="145"/>
      <c r="FE1166" s="145"/>
      <c r="FF1166" s="145"/>
      <c r="FG1166" s="37"/>
      <c r="FH1166" s="5"/>
      <c r="FI1166" s="144"/>
      <c r="FJ1166" s="93"/>
      <c r="FK1166" s="145"/>
      <c r="FL1166" s="145"/>
      <c r="FM1166" s="145"/>
      <c r="FN1166" s="145"/>
      <c r="FO1166" s="145"/>
      <c r="FP1166" s="37"/>
      <c r="FQ1166" s="5"/>
      <c r="FR1166" s="144"/>
      <c r="FS1166" s="93"/>
      <c r="FT1166" s="145"/>
      <c r="FU1166" s="145"/>
      <c r="FV1166" s="145"/>
      <c r="FW1166" s="145"/>
      <c r="FX1166" s="145"/>
      <c r="FY1166" s="37"/>
      <c r="FZ1166" s="5"/>
      <c r="GA1166" s="144"/>
      <c r="GB1166" s="93"/>
      <c r="GC1166" s="145"/>
      <c r="GD1166" s="145"/>
      <c r="GE1166" s="145"/>
      <c r="GF1166" s="145"/>
      <c r="GG1166" s="145"/>
      <c r="GH1166" s="37"/>
      <c r="GI1166" s="5"/>
      <c r="GJ1166" s="144"/>
      <c r="GK1166" s="93"/>
      <c r="GL1166" s="145"/>
      <c r="GM1166" s="145"/>
      <c r="GN1166" s="145"/>
      <c r="GO1166" s="145"/>
      <c r="GP1166" s="145"/>
      <c r="GQ1166" s="37"/>
      <c r="GR1166" s="5"/>
      <c r="GS1166" s="144"/>
      <c r="GT1166" s="93"/>
      <c r="GU1166" s="145"/>
      <c r="GV1166" s="145"/>
      <c r="GW1166" s="145"/>
      <c r="GX1166" s="145"/>
      <c r="GY1166" s="145"/>
      <c r="GZ1166" s="37"/>
      <c r="HA1166" s="5"/>
      <c r="HB1166" s="144"/>
      <c r="HC1166" s="93"/>
      <c r="HD1166" s="145"/>
      <c r="HE1166" s="145"/>
      <c r="HF1166" s="145"/>
      <c r="HG1166" s="145"/>
      <c r="HH1166" s="145"/>
      <c r="HI1166" s="37"/>
      <c r="HJ1166" s="5"/>
      <c r="HK1166" s="144"/>
      <c r="HL1166" s="93"/>
      <c r="HM1166" s="145"/>
      <c r="HN1166" s="145"/>
      <c r="HO1166" s="145"/>
      <c r="HP1166" s="145"/>
      <c r="HQ1166" s="145"/>
      <c r="HR1166" s="37"/>
      <c r="HS1166" s="5"/>
      <c r="HT1166" s="144"/>
      <c r="HU1166" s="93"/>
      <c r="HV1166" s="145"/>
      <c r="HW1166" s="145"/>
      <c r="HX1166" s="145"/>
      <c r="HY1166" s="145"/>
      <c r="HZ1166" s="145"/>
      <c r="IA1166" s="37"/>
      <c r="IB1166" s="5"/>
      <c r="IC1166" s="144"/>
      <c r="ID1166" s="93"/>
      <c r="IE1166" s="145"/>
      <c r="IF1166" s="145"/>
      <c r="IG1166" s="145"/>
      <c r="IH1166" s="145"/>
      <c r="II1166" s="145"/>
      <c r="IJ1166" s="37"/>
      <c r="IK1166" s="5"/>
      <c r="IL1166" s="144"/>
      <c r="IM1166" s="93"/>
      <c r="IN1166" s="145"/>
      <c r="IO1166" s="145"/>
      <c r="IP1166" s="145"/>
      <c r="IQ1166" s="145"/>
      <c r="IR1166" s="145"/>
      <c r="IS1166" s="37"/>
      <c r="IT1166" s="5"/>
      <c r="IU1166" s="144"/>
      <c r="IV1166" s="93"/>
      <c r="IW1166" s="145"/>
      <c r="IX1166" s="145"/>
      <c r="IY1166" s="145"/>
      <c r="IZ1166" s="145"/>
      <c r="JA1166" s="145"/>
      <c r="JB1166" s="37"/>
      <c r="JC1166" s="5"/>
      <c r="JD1166" s="144"/>
      <c r="JE1166" s="93"/>
      <c r="JF1166" s="145"/>
      <c r="JG1166" s="145"/>
      <c r="JH1166" s="145"/>
      <c r="JI1166" s="145"/>
      <c r="JJ1166" s="145"/>
      <c r="JK1166" s="37"/>
      <c r="JL1166" s="5"/>
      <c r="JM1166" s="144"/>
      <c r="JN1166" s="93"/>
      <c r="JO1166" s="145"/>
      <c r="JP1166" s="145"/>
      <c r="JQ1166" s="145"/>
      <c r="JR1166" s="145"/>
      <c r="JS1166" s="145"/>
      <c r="JT1166" s="37"/>
      <c r="JU1166" s="5"/>
      <c r="JV1166" s="144"/>
      <c r="JW1166" s="93"/>
      <c r="JX1166" s="145"/>
      <c r="JY1166" s="145"/>
      <c r="JZ1166" s="145"/>
      <c r="KA1166" s="145"/>
      <c r="KB1166" s="145"/>
      <c r="KC1166" s="37"/>
      <c r="KD1166" s="5"/>
      <c r="KE1166" s="144"/>
      <c r="KF1166" s="93"/>
      <c r="KG1166" s="145"/>
      <c r="KH1166" s="145"/>
      <c r="KI1166" s="145"/>
      <c r="KJ1166" s="145"/>
      <c r="KK1166" s="145"/>
      <c r="KL1166" s="37"/>
      <c r="KM1166" s="5"/>
      <c r="KN1166" s="144"/>
      <c r="KO1166" s="93"/>
      <c r="KP1166" s="145"/>
      <c r="KQ1166" s="145"/>
      <c r="KR1166" s="145"/>
      <c r="KS1166" s="145"/>
      <c r="KT1166" s="145"/>
      <c r="KU1166" s="37"/>
      <c r="KV1166" s="5"/>
      <c r="KW1166" s="144"/>
      <c r="KX1166" s="93"/>
      <c r="KY1166" s="145"/>
      <c r="KZ1166" s="145"/>
      <c r="LA1166" s="145"/>
      <c r="LB1166" s="145"/>
      <c r="LC1166" s="145"/>
      <c r="LD1166" s="37"/>
      <c r="LE1166" s="5"/>
      <c r="LF1166" s="144"/>
      <c r="LG1166" s="93"/>
      <c r="LH1166" s="145"/>
      <c r="LI1166" s="145"/>
      <c r="LJ1166" s="145"/>
      <c r="LK1166" s="145"/>
      <c r="LL1166" s="145"/>
      <c r="LM1166" s="37"/>
      <c r="LN1166" s="5"/>
      <c r="LO1166" s="144"/>
      <c r="LP1166" s="93"/>
      <c r="LQ1166" s="145"/>
      <c r="LR1166" s="145"/>
      <c r="LS1166" s="145"/>
      <c r="LT1166" s="145"/>
      <c r="LU1166" s="145"/>
      <c r="LV1166" s="37"/>
      <c r="LW1166" s="5"/>
      <c r="LX1166" s="144"/>
      <c r="LY1166" s="93"/>
      <c r="LZ1166" s="145"/>
      <c r="MA1166" s="145"/>
      <c r="MB1166" s="145"/>
      <c r="MC1166" s="145"/>
      <c r="MD1166" s="145"/>
      <c r="ME1166" s="37"/>
      <c r="MF1166" s="5"/>
      <c r="MG1166" s="144"/>
      <c r="MH1166" s="93"/>
      <c r="MI1166" s="145"/>
      <c r="MJ1166" s="145"/>
      <c r="MK1166" s="145"/>
      <c r="ML1166" s="145"/>
      <c r="MM1166" s="145"/>
      <c r="MN1166" s="37"/>
      <c r="MO1166" s="5"/>
      <c r="MP1166" s="144"/>
      <c r="MQ1166" s="93"/>
      <c r="MR1166" s="145"/>
      <c r="MS1166" s="145"/>
      <c r="MT1166" s="145"/>
      <c r="MU1166" s="145"/>
      <c r="MV1166" s="145"/>
      <c r="MW1166" s="37"/>
      <c r="MX1166" s="5"/>
      <c r="MY1166" s="144"/>
      <c r="MZ1166" s="93"/>
      <c r="NA1166" s="145"/>
      <c r="NB1166" s="145"/>
      <c r="NC1166" s="145"/>
      <c r="ND1166" s="145"/>
      <c r="NE1166" s="145"/>
      <c r="NF1166" s="37"/>
      <c r="NG1166" s="5"/>
      <c r="NH1166" s="144"/>
      <c r="NI1166" s="93"/>
      <c r="NJ1166" s="145"/>
      <c r="NK1166" s="145"/>
      <c r="NL1166" s="145"/>
      <c r="NM1166" s="145"/>
      <c r="NN1166" s="145"/>
      <c r="NO1166" s="37"/>
      <c r="NP1166" s="5"/>
      <c r="NQ1166" s="144"/>
      <c r="NR1166" s="93"/>
      <c r="NS1166" s="145"/>
      <c r="NT1166" s="145"/>
      <c r="NU1166" s="145"/>
      <c r="NV1166" s="145"/>
      <c r="NW1166" s="145"/>
      <c r="NX1166" s="37"/>
      <c r="NY1166" s="5"/>
      <c r="NZ1166" s="144"/>
      <c r="OA1166" s="93"/>
      <c r="OB1166" s="145"/>
      <c r="OC1166" s="145"/>
      <c r="OD1166" s="145"/>
      <c r="OE1166" s="145"/>
      <c r="OF1166" s="145"/>
      <c r="OG1166" s="37"/>
      <c r="OH1166" s="5"/>
      <c r="OI1166" s="144"/>
      <c r="OJ1166" s="93"/>
      <c r="OK1166" s="145"/>
      <c r="OL1166" s="145"/>
      <c r="OM1166" s="145"/>
      <c r="ON1166" s="145"/>
      <c r="OO1166" s="145"/>
      <c r="OP1166" s="37"/>
      <c r="OQ1166" s="5"/>
      <c r="OR1166" s="144"/>
      <c r="OS1166" s="93"/>
      <c r="OT1166" s="145"/>
      <c r="OU1166" s="145"/>
      <c r="OV1166" s="145"/>
      <c r="OW1166" s="145"/>
      <c r="OX1166" s="145"/>
      <c r="OY1166" s="37"/>
      <c r="OZ1166" s="5"/>
      <c r="PA1166" s="144"/>
      <c r="PB1166" s="93"/>
      <c r="PC1166" s="145"/>
      <c r="PD1166" s="145"/>
      <c r="PE1166" s="145"/>
      <c r="PF1166" s="145"/>
      <c r="PG1166" s="145"/>
      <c r="PH1166" s="37"/>
      <c r="PI1166" s="5"/>
      <c r="PJ1166" s="144"/>
      <c r="PK1166" s="93"/>
      <c r="PL1166" s="145"/>
      <c r="PM1166" s="145"/>
      <c r="PN1166" s="145"/>
      <c r="PO1166" s="145"/>
      <c r="PP1166" s="145"/>
      <c r="PQ1166" s="37"/>
      <c r="PR1166" s="5"/>
      <c r="PS1166" s="144"/>
      <c r="PT1166" s="93"/>
      <c r="PU1166" s="145"/>
      <c r="PV1166" s="145"/>
      <c r="PW1166" s="145"/>
      <c r="PX1166" s="145"/>
      <c r="PY1166" s="145"/>
      <c r="PZ1166" s="37"/>
      <c r="QA1166" s="5"/>
      <c r="QB1166" s="144"/>
      <c r="QC1166" s="93"/>
      <c r="QD1166" s="145"/>
      <c r="QE1166" s="145"/>
      <c r="QF1166" s="145"/>
      <c r="QG1166" s="145"/>
      <c r="QH1166" s="145"/>
      <c r="QI1166" s="37"/>
      <c r="QJ1166" s="5"/>
      <c r="QK1166" s="144"/>
      <c r="QL1166" s="93"/>
      <c r="QM1166" s="145"/>
      <c r="QN1166" s="145"/>
      <c r="QO1166" s="145"/>
      <c r="QP1166" s="145"/>
      <c r="QQ1166" s="145"/>
      <c r="QR1166" s="37"/>
      <c r="QS1166" s="5"/>
      <c r="QT1166" s="144"/>
      <c r="QU1166" s="93"/>
      <c r="QV1166" s="145"/>
      <c r="QW1166" s="145"/>
      <c r="QX1166" s="145"/>
      <c r="QY1166" s="145"/>
      <c r="QZ1166" s="145"/>
      <c r="RA1166" s="37"/>
      <c r="RB1166" s="5"/>
      <c r="RC1166" s="144"/>
      <c r="RD1166" s="93"/>
      <c r="RE1166" s="145"/>
      <c r="RF1166" s="145"/>
      <c r="RG1166" s="145"/>
      <c r="RH1166" s="145"/>
      <c r="RI1166" s="145"/>
      <c r="RJ1166" s="37"/>
      <c r="RK1166" s="5"/>
      <c r="RL1166" s="144"/>
      <c r="RM1166" s="93"/>
      <c r="RN1166" s="145"/>
      <c r="RO1166" s="145"/>
      <c r="RP1166" s="145"/>
      <c r="RQ1166" s="145"/>
      <c r="RR1166" s="145"/>
      <c r="RS1166" s="37"/>
      <c r="RT1166" s="5"/>
      <c r="RU1166" s="144"/>
      <c r="RV1166" s="93"/>
      <c r="RW1166" s="145"/>
      <c r="RX1166" s="145"/>
      <c r="RY1166" s="145"/>
      <c r="RZ1166" s="145"/>
      <c r="SA1166" s="145"/>
      <c r="SB1166" s="37"/>
      <c r="SC1166" s="5"/>
      <c r="SD1166" s="144"/>
      <c r="SE1166" s="93"/>
      <c r="SF1166" s="145"/>
      <c r="SG1166" s="145"/>
      <c r="SH1166" s="145"/>
      <c r="SI1166" s="145"/>
      <c r="SJ1166" s="145"/>
      <c r="SK1166" s="37"/>
      <c r="SL1166" s="5"/>
      <c r="SM1166" s="144"/>
      <c r="SN1166" s="93"/>
      <c r="SO1166" s="145"/>
      <c r="SP1166" s="145"/>
      <c r="SQ1166" s="145"/>
      <c r="SR1166" s="145"/>
      <c r="SS1166" s="145"/>
      <c r="ST1166" s="37"/>
      <c r="SU1166" s="5"/>
      <c r="SV1166" s="144"/>
      <c r="SW1166" s="93"/>
      <c r="SX1166" s="145"/>
      <c r="SY1166" s="145"/>
      <c r="SZ1166" s="145"/>
      <c r="TA1166" s="145"/>
      <c r="TB1166" s="145"/>
      <c r="TC1166" s="37"/>
      <c r="TD1166" s="5"/>
      <c r="TE1166" s="144"/>
      <c r="TF1166" s="93"/>
      <c r="TG1166" s="145"/>
      <c r="TH1166" s="145"/>
      <c r="TI1166" s="145"/>
      <c r="TJ1166" s="145"/>
      <c r="TK1166" s="145"/>
      <c r="TL1166" s="37"/>
      <c r="TM1166" s="5"/>
      <c r="TN1166" s="144"/>
      <c r="TO1166" s="93"/>
      <c r="TP1166" s="145"/>
      <c r="TQ1166" s="145"/>
      <c r="TR1166" s="145"/>
      <c r="TS1166" s="145"/>
      <c r="TT1166" s="145"/>
      <c r="TU1166" s="37"/>
      <c r="TV1166" s="5"/>
      <c r="TW1166" s="144"/>
      <c r="TX1166" s="93"/>
      <c r="TY1166" s="145"/>
      <c r="TZ1166" s="145"/>
      <c r="UA1166" s="145"/>
      <c r="UB1166" s="145"/>
      <c r="UC1166" s="145"/>
      <c r="UD1166" s="37"/>
      <c r="UE1166" s="5"/>
      <c r="UF1166" s="144"/>
      <c r="UG1166" s="93"/>
      <c r="UH1166" s="145"/>
      <c r="UI1166" s="145"/>
      <c r="UJ1166" s="145"/>
      <c r="UK1166" s="145"/>
      <c r="UL1166" s="145"/>
      <c r="UM1166" s="37"/>
      <c r="UN1166" s="5"/>
      <c r="UO1166" s="144"/>
      <c r="UP1166" s="93"/>
      <c r="UQ1166" s="145"/>
      <c r="UR1166" s="145"/>
      <c r="US1166" s="145"/>
      <c r="UT1166" s="145"/>
      <c r="UU1166" s="145"/>
      <c r="UV1166" s="37"/>
      <c r="UW1166" s="5"/>
      <c r="UX1166" s="144"/>
      <c r="UY1166" s="93"/>
      <c r="UZ1166" s="145"/>
      <c r="VA1166" s="145"/>
      <c r="VB1166" s="145"/>
      <c r="VC1166" s="145"/>
      <c r="VD1166" s="145"/>
      <c r="VE1166" s="37"/>
      <c r="VF1166" s="5"/>
      <c r="VG1166" s="144"/>
      <c r="VH1166" s="93"/>
      <c r="VI1166" s="145"/>
      <c r="VJ1166" s="145"/>
      <c r="VK1166" s="145"/>
      <c r="VL1166" s="145"/>
      <c r="VM1166" s="145"/>
      <c r="VN1166" s="37"/>
      <c r="VO1166" s="5"/>
      <c r="VP1166" s="144"/>
      <c r="VQ1166" s="93"/>
      <c r="VR1166" s="145"/>
      <c r="VS1166" s="145"/>
      <c r="VT1166" s="145"/>
      <c r="VU1166" s="145"/>
      <c r="VV1166" s="145"/>
      <c r="VW1166" s="37"/>
      <c r="VX1166" s="5"/>
      <c r="VY1166" s="144"/>
      <c r="VZ1166" s="93"/>
      <c r="WA1166" s="145"/>
      <c r="WB1166" s="145"/>
      <c r="WC1166" s="145"/>
      <c r="WD1166" s="145"/>
      <c r="WE1166" s="145"/>
      <c r="WF1166" s="37"/>
      <c r="WG1166" s="5"/>
      <c r="WH1166" s="144"/>
      <c r="WI1166" s="93"/>
      <c r="WJ1166" s="145"/>
      <c r="WK1166" s="145"/>
      <c r="WL1166" s="145"/>
      <c r="WM1166" s="145"/>
      <c r="WN1166" s="145"/>
      <c r="WO1166" s="37"/>
      <c r="WP1166" s="5"/>
      <c r="WQ1166" s="144"/>
      <c r="WR1166" s="93"/>
      <c r="WS1166" s="145"/>
      <c r="WT1166" s="145"/>
      <c r="WU1166" s="145"/>
      <c r="WV1166" s="145"/>
      <c r="WW1166" s="145"/>
      <c r="WX1166" s="37"/>
      <c r="WY1166" s="5"/>
      <c r="WZ1166" s="144"/>
      <c r="XA1166" s="93"/>
      <c r="XB1166" s="145"/>
      <c r="XC1166" s="145"/>
      <c r="XD1166" s="145"/>
      <c r="XE1166" s="145"/>
      <c r="XF1166" s="145"/>
      <c r="XG1166" s="37"/>
      <c r="XH1166" s="5"/>
      <c r="XI1166" s="144"/>
      <c r="XJ1166" s="93"/>
      <c r="XK1166" s="145"/>
      <c r="XL1166" s="145"/>
      <c r="XM1166" s="145"/>
      <c r="XN1166" s="145"/>
      <c r="XO1166" s="145"/>
      <c r="XP1166" s="37"/>
      <c r="XQ1166" s="5"/>
      <c r="XR1166" s="144"/>
      <c r="XS1166" s="93"/>
      <c r="XT1166" s="145"/>
      <c r="XU1166" s="145"/>
      <c r="XV1166" s="145"/>
      <c r="XW1166" s="145"/>
      <c r="XX1166" s="145"/>
      <c r="XY1166" s="37"/>
      <c r="XZ1166" s="5"/>
      <c r="YA1166" s="144"/>
      <c r="YB1166" s="93"/>
      <c r="YC1166" s="145"/>
      <c r="YD1166" s="145"/>
      <c r="YE1166" s="145"/>
      <c r="YF1166" s="145"/>
      <c r="YG1166" s="145"/>
      <c r="YH1166" s="37"/>
      <c r="YI1166" s="5"/>
      <c r="YJ1166" s="144"/>
      <c r="YK1166" s="93"/>
      <c r="YL1166" s="145"/>
      <c r="YM1166" s="145"/>
      <c r="YN1166" s="145"/>
      <c r="YO1166" s="145"/>
      <c r="YP1166" s="145"/>
      <c r="YQ1166" s="37"/>
      <c r="YR1166" s="5"/>
      <c r="YS1166" s="144"/>
      <c r="YT1166" s="93"/>
      <c r="YU1166" s="145"/>
      <c r="YV1166" s="145"/>
      <c r="YW1166" s="145"/>
      <c r="YX1166" s="145"/>
      <c r="YY1166" s="145"/>
      <c r="YZ1166" s="37"/>
      <c r="ZA1166" s="5"/>
      <c r="ZB1166" s="144"/>
      <c r="ZC1166" s="93"/>
      <c r="ZD1166" s="145"/>
      <c r="ZE1166" s="145"/>
      <c r="ZF1166" s="145"/>
      <c r="ZG1166" s="145"/>
      <c r="ZH1166" s="145"/>
      <c r="ZI1166" s="37"/>
      <c r="ZJ1166" s="5"/>
      <c r="ZK1166" s="144"/>
      <c r="ZL1166" s="93"/>
      <c r="ZM1166" s="145"/>
      <c r="ZN1166" s="145"/>
      <c r="ZO1166" s="145"/>
      <c r="ZP1166" s="145"/>
      <c r="ZQ1166" s="145"/>
      <c r="ZR1166" s="37"/>
      <c r="ZS1166" s="5"/>
      <c r="ZT1166" s="144"/>
      <c r="ZU1166" s="93"/>
      <c r="ZV1166" s="145"/>
      <c r="ZW1166" s="145"/>
      <c r="ZX1166" s="145"/>
      <c r="ZY1166" s="145"/>
      <c r="ZZ1166" s="145"/>
      <c r="AAA1166" s="37"/>
      <c r="AAB1166" s="5"/>
      <c r="AAC1166" s="144"/>
      <c r="AAD1166" s="93"/>
      <c r="AAE1166" s="145"/>
      <c r="AAF1166" s="145"/>
      <c r="AAG1166" s="145"/>
      <c r="AAH1166" s="145"/>
      <c r="AAI1166" s="145"/>
      <c r="AAJ1166" s="37"/>
      <c r="AAK1166" s="5"/>
      <c r="AAL1166" s="144"/>
      <c r="AAM1166" s="93"/>
      <c r="AAN1166" s="145"/>
      <c r="AAO1166" s="145"/>
      <c r="AAP1166" s="145"/>
      <c r="AAQ1166" s="145"/>
      <c r="AAR1166" s="145"/>
      <c r="AAS1166" s="37"/>
      <c r="AAT1166" s="5"/>
      <c r="AAU1166" s="144"/>
      <c r="AAV1166" s="93"/>
      <c r="AAW1166" s="145"/>
      <c r="AAX1166" s="145"/>
      <c r="AAY1166" s="145"/>
      <c r="AAZ1166" s="145"/>
      <c r="ABA1166" s="145"/>
      <c r="ABB1166" s="37"/>
      <c r="ABC1166" s="5"/>
      <c r="ABD1166" s="144"/>
      <c r="ABE1166" s="93"/>
      <c r="ABF1166" s="145"/>
      <c r="ABG1166" s="145"/>
      <c r="ABH1166" s="145"/>
      <c r="ABI1166" s="145"/>
      <c r="ABJ1166" s="145"/>
      <c r="ABK1166" s="37"/>
      <c r="ABL1166" s="5"/>
      <c r="ABM1166" s="144"/>
      <c r="ABN1166" s="93"/>
      <c r="ABO1166" s="145"/>
      <c r="ABP1166" s="145"/>
      <c r="ABQ1166" s="145"/>
      <c r="ABR1166" s="145"/>
      <c r="ABS1166" s="145"/>
      <c r="ABT1166" s="37"/>
      <c r="ABU1166" s="5"/>
      <c r="ABV1166" s="144"/>
      <c r="ABW1166" s="93"/>
      <c r="ABX1166" s="145"/>
      <c r="ABY1166" s="145"/>
      <c r="ABZ1166" s="145"/>
      <c r="ACA1166" s="145"/>
      <c r="ACB1166" s="145"/>
      <c r="ACC1166" s="37"/>
      <c r="ACD1166" s="5"/>
      <c r="ACE1166" s="144"/>
      <c r="ACF1166" s="93"/>
      <c r="ACG1166" s="145"/>
      <c r="ACH1166" s="145"/>
      <c r="ACI1166" s="145"/>
      <c r="ACJ1166" s="145"/>
      <c r="ACK1166" s="145"/>
      <c r="ACL1166" s="37"/>
      <c r="ACM1166" s="5"/>
      <c r="ACN1166" s="144"/>
      <c r="ACO1166" s="93"/>
      <c r="ACP1166" s="145"/>
      <c r="ACQ1166" s="145"/>
      <c r="ACR1166" s="145"/>
      <c r="ACS1166" s="145"/>
      <c r="ACT1166" s="145"/>
      <c r="ACU1166" s="37"/>
      <c r="ACV1166" s="5"/>
      <c r="ACW1166" s="144"/>
      <c r="ACX1166" s="93"/>
      <c r="ACY1166" s="145"/>
      <c r="ACZ1166" s="145"/>
      <c r="ADA1166" s="145"/>
      <c r="ADB1166" s="145"/>
      <c r="ADC1166" s="145"/>
      <c r="ADD1166" s="37"/>
      <c r="ADE1166" s="5"/>
      <c r="ADF1166" s="144"/>
      <c r="ADG1166" s="93"/>
      <c r="ADH1166" s="145"/>
      <c r="ADI1166" s="145"/>
      <c r="ADJ1166" s="145"/>
      <c r="ADK1166" s="145"/>
      <c r="ADL1166" s="145"/>
      <c r="ADM1166" s="37"/>
      <c r="ADN1166" s="5"/>
      <c r="ADO1166" s="144"/>
      <c r="ADP1166" s="93"/>
      <c r="ADQ1166" s="145"/>
      <c r="ADR1166" s="145"/>
      <c r="ADS1166" s="145"/>
      <c r="ADT1166" s="145"/>
      <c r="ADU1166" s="145"/>
      <c r="ADV1166" s="37"/>
      <c r="ADW1166" s="5"/>
      <c r="ADX1166" s="144"/>
      <c r="ADY1166" s="93"/>
      <c r="ADZ1166" s="145"/>
      <c r="AEA1166" s="145"/>
      <c r="AEB1166" s="145"/>
      <c r="AEC1166" s="145"/>
      <c r="AED1166" s="145"/>
      <c r="AEE1166" s="37"/>
      <c r="AEF1166" s="5"/>
      <c r="AEG1166" s="144"/>
      <c r="AEH1166" s="93"/>
      <c r="AEI1166" s="145"/>
      <c r="AEJ1166" s="145"/>
      <c r="AEK1166" s="145"/>
      <c r="AEL1166" s="145"/>
      <c r="AEM1166" s="145"/>
      <c r="AEN1166" s="37"/>
      <c r="AEO1166" s="5"/>
      <c r="AEP1166" s="144"/>
      <c r="AEQ1166" s="93"/>
      <c r="AER1166" s="145"/>
      <c r="AES1166" s="145"/>
      <c r="AET1166" s="145"/>
      <c r="AEU1166" s="145"/>
      <c r="AEV1166" s="145"/>
      <c r="AEW1166" s="37"/>
      <c r="AEX1166" s="5"/>
      <c r="AEY1166" s="144"/>
      <c r="AEZ1166" s="93"/>
      <c r="AFA1166" s="145"/>
      <c r="AFB1166" s="145"/>
      <c r="AFC1166" s="145"/>
      <c r="AFD1166" s="145"/>
      <c r="AFE1166" s="145"/>
      <c r="AFF1166" s="37"/>
      <c r="AFG1166" s="5"/>
      <c r="AFH1166" s="144"/>
      <c r="AFI1166" s="93"/>
      <c r="AFJ1166" s="145"/>
      <c r="AFK1166" s="145"/>
      <c r="AFL1166" s="145"/>
      <c r="AFM1166" s="145"/>
      <c r="AFN1166" s="145"/>
      <c r="AFO1166" s="37"/>
      <c r="AFP1166" s="5"/>
      <c r="AFQ1166" s="144"/>
      <c r="AFR1166" s="93"/>
      <c r="AFS1166" s="145"/>
      <c r="AFT1166" s="145"/>
      <c r="AFU1166" s="145"/>
      <c r="AFV1166" s="145"/>
      <c r="AFW1166" s="145"/>
      <c r="AFX1166" s="37"/>
      <c r="AFY1166" s="5"/>
      <c r="AFZ1166" s="144"/>
      <c r="AGA1166" s="93"/>
      <c r="AGB1166" s="145"/>
      <c r="AGC1166" s="145"/>
      <c r="AGD1166" s="145"/>
      <c r="AGE1166" s="145"/>
      <c r="AGF1166" s="145"/>
      <c r="AGG1166" s="37"/>
      <c r="AGH1166" s="5"/>
      <c r="AGI1166" s="144"/>
      <c r="AGJ1166" s="93"/>
      <c r="AGK1166" s="145"/>
      <c r="AGL1166" s="145"/>
      <c r="AGM1166" s="145"/>
      <c r="AGN1166" s="145"/>
      <c r="AGO1166" s="145"/>
      <c r="AGP1166" s="37"/>
      <c r="AGQ1166" s="5"/>
      <c r="AGR1166" s="144"/>
      <c r="AGS1166" s="93"/>
      <c r="AGT1166" s="145"/>
      <c r="AGU1166" s="145"/>
      <c r="AGV1166" s="145"/>
      <c r="AGW1166" s="145"/>
      <c r="AGX1166" s="145"/>
      <c r="AGY1166" s="37"/>
      <c r="AGZ1166" s="5"/>
      <c r="AHA1166" s="144"/>
      <c r="AHB1166" s="93"/>
      <c r="AHC1166" s="145"/>
      <c r="AHD1166" s="145"/>
      <c r="AHE1166" s="145"/>
      <c r="AHF1166" s="145"/>
      <c r="AHG1166" s="145"/>
      <c r="AHH1166" s="37"/>
      <c r="AHI1166" s="5"/>
      <c r="AHJ1166" s="144"/>
      <c r="AHK1166" s="93"/>
      <c r="AHL1166" s="145"/>
      <c r="AHM1166" s="145"/>
      <c r="AHN1166" s="145"/>
      <c r="AHO1166" s="145"/>
      <c r="AHP1166" s="145"/>
      <c r="AHQ1166" s="37"/>
      <c r="AHR1166" s="5"/>
      <c r="AHS1166" s="144"/>
      <c r="AHT1166" s="93"/>
      <c r="AHU1166" s="145"/>
      <c r="AHV1166" s="145"/>
      <c r="AHW1166" s="145"/>
      <c r="AHX1166" s="145"/>
      <c r="AHY1166" s="145"/>
      <c r="AHZ1166" s="37"/>
      <c r="AIA1166" s="5"/>
      <c r="AIB1166" s="144"/>
      <c r="AIC1166" s="93"/>
      <c r="AID1166" s="145"/>
      <c r="AIE1166" s="145"/>
      <c r="AIF1166" s="145"/>
      <c r="AIG1166" s="145"/>
      <c r="AIH1166" s="145"/>
      <c r="AII1166" s="37"/>
      <c r="AIJ1166" s="5"/>
      <c r="AIK1166" s="144"/>
      <c r="AIL1166" s="93"/>
      <c r="AIM1166" s="145"/>
      <c r="AIN1166" s="145"/>
      <c r="AIO1166" s="145"/>
      <c r="AIP1166" s="145"/>
      <c r="AIQ1166" s="145"/>
      <c r="AIR1166" s="37"/>
      <c r="AIS1166" s="5"/>
      <c r="AIT1166" s="144"/>
      <c r="AIU1166" s="93"/>
      <c r="AIV1166" s="145"/>
      <c r="AIW1166" s="145"/>
      <c r="AIX1166" s="145"/>
      <c r="AIY1166" s="145"/>
      <c r="AIZ1166" s="145"/>
      <c r="AJA1166" s="37"/>
      <c r="AJB1166" s="5"/>
      <c r="AJC1166" s="144"/>
      <c r="AJD1166" s="93"/>
      <c r="AJE1166" s="145"/>
      <c r="AJF1166" s="145"/>
      <c r="AJG1166" s="145"/>
      <c r="AJH1166" s="145"/>
      <c r="AJI1166" s="145"/>
      <c r="AJJ1166" s="37"/>
      <c r="AJK1166" s="5"/>
      <c r="AJL1166" s="144"/>
      <c r="AJM1166" s="93"/>
      <c r="AJN1166" s="145"/>
      <c r="AJO1166" s="145"/>
      <c r="AJP1166" s="145"/>
      <c r="AJQ1166" s="145"/>
      <c r="AJR1166" s="145"/>
      <c r="AJS1166" s="37"/>
      <c r="AJT1166" s="5"/>
      <c r="AJU1166" s="144"/>
      <c r="AJV1166" s="93"/>
      <c r="AJW1166" s="145"/>
      <c r="AJX1166" s="145"/>
      <c r="AJY1166" s="145"/>
      <c r="AJZ1166" s="145"/>
      <c r="AKA1166" s="145"/>
      <c r="AKB1166" s="37"/>
      <c r="AKC1166" s="5"/>
      <c r="AKD1166" s="144"/>
      <c r="AKE1166" s="93"/>
      <c r="AKF1166" s="145"/>
      <c r="AKG1166" s="145"/>
      <c r="AKH1166" s="145"/>
      <c r="AKI1166" s="145"/>
      <c r="AKJ1166" s="145"/>
      <c r="AKK1166" s="37"/>
      <c r="AKL1166" s="5"/>
      <c r="AKM1166" s="144"/>
      <c r="AKN1166" s="93"/>
      <c r="AKO1166" s="145"/>
      <c r="AKP1166" s="145"/>
      <c r="AKQ1166" s="145"/>
      <c r="AKR1166" s="145"/>
      <c r="AKS1166" s="145"/>
      <c r="AKT1166" s="37"/>
      <c r="AKU1166" s="5"/>
      <c r="AKV1166" s="144"/>
      <c r="AKW1166" s="93"/>
      <c r="AKX1166" s="145"/>
      <c r="AKY1166" s="145"/>
      <c r="AKZ1166" s="145"/>
      <c r="ALA1166" s="145"/>
      <c r="ALB1166" s="145"/>
      <c r="ALC1166" s="37"/>
      <c r="ALD1166" s="5"/>
      <c r="ALE1166" s="144"/>
      <c r="ALF1166" s="93"/>
      <c r="ALG1166" s="145"/>
      <c r="ALH1166" s="145"/>
      <c r="ALI1166" s="145"/>
      <c r="ALJ1166" s="145"/>
      <c r="ALK1166" s="145"/>
      <c r="ALL1166" s="37"/>
      <c r="ALM1166" s="5"/>
      <c r="ALN1166" s="144"/>
      <c r="ALO1166" s="93"/>
      <c r="ALP1166" s="145"/>
      <c r="ALQ1166" s="145"/>
      <c r="ALR1166" s="145"/>
      <c r="ALS1166" s="145"/>
      <c r="ALT1166" s="145"/>
      <c r="ALU1166" s="37"/>
      <c r="ALV1166" s="5"/>
      <c r="ALW1166" s="144"/>
      <c r="ALX1166" s="93"/>
      <c r="ALY1166" s="145"/>
      <c r="ALZ1166" s="145"/>
      <c r="AMA1166" s="145"/>
      <c r="AMB1166" s="145"/>
      <c r="AMC1166" s="145"/>
      <c r="AMD1166" s="37"/>
      <c r="AME1166" s="5"/>
      <c r="AMF1166" s="144"/>
      <c r="AMG1166" s="93"/>
      <c r="AMH1166" s="145"/>
      <c r="AMI1166" s="145"/>
      <c r="AMJ1166" s="145"/>
      <c r="AMK1166" s="145"/>
      <c r="AML1166" s="145"/>
      <c r="AMM1166" s="37"/>
      <c r="AMN1166" s="5"/>
      <c r="AMO1166" s="144"/>
      <c r="AMP1166" s="93"/>
      <c r="AMQ1166" s="145"/>
      <c r="AMR1166" s="145"/>
      <c r="AMS1166" s="145"/>
      <c r="AMT1166" s="145"/>
      <c r="AMU1166" s="145"/>
      <c r="AMV1166" s="37"/>
      <c r="AMW1166" s="5"/>
      <c r="AMX1166" s="144"/>
      <c r="AMY1166" s="93"/>
      <c r="AMZ1166" s="145"/>
      <c r="ANA1166" s="145"/>
      <c r="ANB1166" s="145"/>
      <c r="ANC1166" s="145"/>
      <c r="AND1166" s="145"/>
      <c r="ANE1166" s="37"/>
      <c r="ANF1166" s="5"/>
      <c r="ANG1166" s="144"/>
      <c r="ANH1166" s="93"/>
      <c r="ANI1166" s="145"/>
      <c r="ANJ1166" s="145"/>
      <c r="ANK1166" s="145"/>
      <c r="ANL1166" s="145"/>
      <c r="ANM1166" s="145"/>
      <c r="ANN1166" s="37"/>
      <c r="ANO1166" s="5"/>
      <c r="ANP1166" s="144"/>
      <c r="ANQ1166" s="93"/>
      <c r="ANR1166" s="145"/>
      <c r="ANS1166" s="145"/>
      <c r="ANT1166" s="145"/>
      <c r="ANU1166" s="145"/>
      <c r="ANV1166" s="145"/>
      <c r="ANW1166" s="37"/>
      <c r="ANX1166" s="5"/>
      <c r="ANY1166" s="144"/>
      <c r="ANZ1166" s="93"/>
      <c r="AOA1166" s="145"/>
      <c r="AOB1166" s="145"/>
      <c r="AOC1166" s="145"/>
      <c r="AOD1166" s="145"/>
      <c r="AOE1166" s="145"/>
      <c r="AOF1166" s="37"/>
      <c r="AOG1166" s="5"/>
      <c r="AOH1166" s="144"/>
      <c r="AOI1166" s="93"/>
      <c r="AOJ1166" s="145"/>
      <c r="AOK1166" s="145"/>
      <c r="AOL1166" s="145"/>
      <c r="AOM1166" s="145"/>
      <c r="AON1166" s="145"/>
      <c r="AOO1166" s="37"/>
      <c r="AOP1166" s="5"/>
      <c r="AOQ1166" s="144"/>
      <c r="AOR1166" s="93"/>
      <c r="AOS1166" s="145"/>
      <c r="AOT1166" s="145"/>
      <c r="AOU1166" s="145"/>
      <c r="AOV1166" s="145"/>
      <c r="AOW1166" s="145"/>
      <c r="AOX1166" s="37"/>
      <c r="AOY1166" s="5"/>
      <c r="AOZ1166" s="144"/>
      <c r="APA1166" s="93"/>
      <c r="APB1166" s="145"/>
      <c r="APC1166" s="145"/>
      <c r="APD1166" s="145"/>
      <c r="APE1166" s="145"/>
      <c r="APF1166" s="145"/>
      <c r="APG1166" s="37"/>
      <c r="APH1166" s="5"/>
      <c r="API1166" s="144"/>
      <c r="APJ1166" s="93"/>
      <c r="APK1166" s="145"/>
      <c r="APL1166" s="145"/>
      <c r="APM1166" s="145"/>
      <c r="APN1166" s="145"/>
      <c r="APO1166" s="145"/>
      <c r="APP1166" s="37"/>
      <c r="APQ1166" s="5"/>
      <c r="APR1166" s="144"/>
      <c r="APS1166" s="93"/>
      <c r="APT1166" s="145"/>
      <c r="APU1166" s="145"/>
      <c r="APV1166" s="145"/>
      <c r="APW1166" s="145"/>
      <c r="APX1166" s="145"/>
      <c r="APY1166" s="37"/>
      <c r="APZ1166" s="5"/>
      <c r="AQA1166" s="144"/>
      <c r="AQB1166" s="93"/>
      <c r="AQC1166" s="145"/>
      <c r="AQD1166" s="145"/>
      <c r="AQE1166" s="145"/>
      <c r="AQF1166" s="145"/>
      <c r="AQG1166" s="145"/>
      <c r="AQH1166" s="37"/>
      <c r="AQI1166" s="5"/>
      <c r="AQJ1166" s="144"/>
      <c r="AQK1166" s="93"/>
      <c r="AQL1166" s="145"/>
      <c r="AQM1166" s="145"/>
      <c r="AQN1166" s="145"/>
      <c r="AQO1166" s="145"/>
      <c r="AQP1166" s="145"/>
      <c r="AQQ1166" s="37"/>
      <c r="AQR1166" s="5"/>
      <c r="AQS1166" s="144"/>
      <c r="AQT1166" s="93"/>
      <c r="AQU1166" s="145"/>
      <c r="AQV1166" s="145"/>
      <c r="AQW1166" s="145"/>
      <c r="AQX1166" s="145"/>
      <c r="AQY1166" s="145"/>
      <c r="AQZ1166" s="37"/>
      <c r="ARA1166" s="5"/>
      <c r="ARB1166" s="144"/>
      <c r="ARC1166" s="93"/>
      <c r="ARD1166" s="145"/>
      <c r="ARE1166" s="145"/>
      <c r="ARF1166" s="145"/>
      <c r="ARG1166" s="145"/>
      <c r="ARH1166" s="145"/>
      <c r="ARI1166" s="37"/>
      <c r="ARJ1166" s="5"/>
      <c r="ARK1166" s="144"/>
      <c r="ARL1166" s="93"/>
      <c r="ARM1166" s="145"/>
      <c r="ARN1166" s="145"/>
      <c r="ARO1166" s="145"/>
      <c r="ARP1166" s="145"/>
      <c r="ARQ1166" s="145"/>
      <c r="ARR1166" s="37"/>
      <c r="ARS1166" s="5"/>
      <c r="ART1166" s="144"/>
      <c r="ARU1166" s="93"/>
      <c r="ARV1166" s="145"/>
      <c r="ARW1166" s="145"/>
      <c r="ARX1166" s="145"/>
      <c r="ARY1166" s="145"/>
      <c r="ARZ1166" s="145"/>
      <c r="ASA1166" s="37"/>
      <c r="ASB1166" s="5"/>
      <c r="ASC1166" s="144"/>
      <c r="ASD1166" s="93"/>
      <c r="ASE1166" s="145"/>
      <c r="ASF1166" s="145"/>
      <c r="ASG1166" s="145"/>
      <c r="ASH1166" s="145"/>
      <c r="ASI1166" s="145"/>
      <c r="ASJ1166" s="37"/>
      <c r="ASK1166" s="5"/>
      <c r="ASL1166" s="144"/>
      <c r="ASM1166" s="93"/>
      <c r="ASN1166" s="145"/>
      <c r="ASO1166" s="145"/>
      <c r="ASP1166" s="145"/>
      <c r="ASQ1166" s="145"/>
      <c r="ASR1166" s="145"/>
      <c r="ASS1166" s="37"/>
      <c r="AST1166" s="5"/>
      <c r="ASU1166" s="144"/>
      <c r="ASV1166" s="93"/>
      <c r="ASW1166" s="145"/>
      <c r="ASX1166" s="145"/>
      <c r="ASY1166" s="145"/>
      <c r="ASZ1166" s="145"/>
      <c r="ATA1166" s="145"/>
      <c r="ATB1166" s="37"/>
      <c r="ATC1166" s="5"/>
      <c r="ATD1166" s="144"/>
      <c r="ATE1166" s="93"/>
      <c r="ATF1166" s="145"/>
      <c r="ATG1166" s="145"/>
      <c r="ATH1166" s="145"/>
      <c r="ATI1166" s="145"/>
      <c r="ATJ1166" s="145"/>
      <c r="ATK1166" s="37"/>
      <c r="ATL1166" s="5"/>
      <c r="ATM1166" s="144"/>
      <c r="ATN1166" s="93"/>
      <c r="ATO1166" s="145"/>
      <c r="ATP1166" s="145"/>
      <c r="ATQ1166" s="145"/>
      <c r="ATR1166" s="145"/>
      <c r="ATS1166" s="145"/>
      <c r="ATT1166" s="37"/>
      <c r="ATU1166" s="5"/>
      <c r="ATV1166" s="144"/>
      <c r="ATW1166" s="93"/>
      <c r="ATX1166" s="145"/>
      <c r="ATY1166" s="145"/>
      <c r="ATZ1166" s="145"/>
      <c r="AUA1166" s="145"/>
      <c r="AUB1166" s="145"/>
      <c r="AUC1166" s="37"/>
      <c r="AUD1166" s="5"/>
      <c r="AUE1166" s="144"/>
      <c r="AUF1166" s="93"/>
      <c r="AUG1166" s="145"/>
      <c r="AUH1166" s="145"/>
      <c r="AUI1166" s="145"/>
      <c r="AUJ1166" s="145"/>
      <c r="AUK1166" s="145"/>
      <c r="AUL1166" s="37"/>
      <c r="AUM1166" s="5"/>
      <c r="AUN1166" s="144"/>
      <c r="AUO1166" s="93"/>
      <c r="AUP1166" s="145"/>
      <c r="AUQ1166" s="145"/>
      <c r="AUR1166" s="145"/>
      <c r="AUS1166" s="145"/>
      <c r="AUT1166" s="145"/>
      <c r="AUU1166" s="37"/>
      <c r="AUV1166" s="5"/>
      <c r="AUW1166" s="144"/>
      <c r="AUX1166" s="93"/>
      <c r="AUY1166" s="145"/>
      <c r="AUZ1166" s="145"/>
      <c r="AVA1166" s="145"/>
      <c r="AVB1166" s="145"/>
      <c r="AVC1166" s="145"/>
      <c r="AVD1166" s="37"/>
      <c r="AVE1166" s="5"/>
      <c r="AVF1166" s="144"/>
      <c r="AVG1166" s="93"/>
      <c r="AVH1166" s="145"/>
      <c r="AVI1166" s="145"/>
      <c r="AVJ1166" s="145"/>
      <c r="AVK1166" s="145"/>
      <c r="AVL1166" s="145"/>
      <c r="AVM1166" s="37"/>
      <c r="AVN1166" s="5"/>
      <c r="AVO1166" s="144"/>
      <c r="AVP1166" s="93"/>
      <c r="AVQ1166" s="145"/>
      <c r="AVR1166" s="145"/>
      <c r="AVS1166" s="145"/>
      <c r="AVT1166" s="145"/>
      <c r="AVU1166" s="145"/>
      <c r="AVV1166" s="37"/>
      <c r="AVW1166" s="5"/>
      <c r="AVX1166" s="144"/>
      <c r="AVY1166" s="93"/>
      <c r="AVZ1166" s="145"/>
      <c r="AWA1166" s="145"/>
      <c r="AWB1166" s="145"/>
      <c r="AWC1166" s="145"/>
      <c r="AWD1166" s="145"/>
      <c r="AWE1166" s="37"/>
      <c r="AWF1166" s="5"/>
      <c r="AWG1166" s="144"/>
      <c r="AWH1166" s="93"/>
      <c r="AWI1166" s="145"/>
      <c r="AWJ1166" s="145"/>
      <c r="AWK1166" s="145"/>
      <c r="AWL1166" s="145"/>
      <c r="AWM1166" s="145"/>
      <c r="AWN1166" s="37"/>
      <c r="AWO1166" s="5"/>
      <c r="AWP1166" s="144"/>
      <c r="AWQ1166" s="93"/>
      <c r="AWR1166" s="145"/>
      <c r="AWS1166" s="145"/>
      <c r="AWT1166" s="145"/>
      <c r="AWU1166" s="145"/>
      <c r="AWV1166" s="145"/>
      <c r="AWW1166" s="37"/>
      <c r="AWX1166" s="5"/>
      <c r="AWY1166" s="144"/>
      <c r="AWZ1166" s="93"/>
      <c r="AXA1166" s="145"/>
      <c r="AXB1166" s="145"/>
      <c r="AXC1166" s="145"/>
      <c r="AXD1166" s="145"/>
      <c r="AXE1166" s="145"/>
      <c r="AXF1166" s="37"/>
      <c r="AXG1166" s="5"/>
      <c r="AXH1166" s="144"/>
      <c r="AXI1166" s="93"/>
      <c r="AXJ1166" s="145"/>
      <c r="AXK1166" s="145"/>
      <c r="AXL1166" s="145"/>
      <c r="AXM1166" s="145"/>
      <c r="AXN1166" s="145"/>
      <c r="AXO1166" s="37"/>
      <c r="AXP1166" s="5"/>
      <c r="AXQ1166" s="144"/>
      <c r="AXR1166" s="93"/>
      <c r="AXS1166" s="145"/>
      <c r="AXT1166" s="145"/>
      <c r="AXU1166" s="145"/>
      <c r="AXV1166" s="145"/>
      <c r="AXW1166" s="145"/>
      <c r="AXX1166" s="37"/>
      <c r="AXY1166" s="5"/>
      <c r="AXZ1166" s="144"/>
      <c r="AYA1166" s="93"/>
      <c r="AYB1166" s="145"/>
      <c r="AYC1166" s="145"/>
      <c r="AYD1166" s="145"/>
      <c r="AYE1166" s="145"/>
      <c r="AYF1166" s="145"/>
      <c r="AYG1166" s="37"/>
      <c r="AYH1166" s="5"/>
      <c r="AYI1166" s="144"/>
      <c r="AYJ1166" s="93"/>
      <c r="AYK1166" s="145"/>
      <c r="AYL1166" s="145"/>
      <c r="AYM1166" s="145"/>
      <c r="AYN1166" s="145"/>
      <c r="AYO1166" s="145"/>
      <c r="AYP1166" s="37"/>
      <c r="AYQ1166" s="5"/>
      <c r="AYR1166" s="144"/>
      <c r="AYS1166" s="93"/>
      <c r="AYT1166" s="145"/>
      <c r="AYU1166" s="145"/>
      <c r="AYV1166" s="145"/>
      <c r="AYW1166" s="145"/>
      <c r="AYX1166" s="145"/>
      <c r="AYY1166" s="37"/>
      <c r="AYZ1166" s="5"/>
      <c r="AZA1166" s="144"/>
      <c r="AZB1166" s="93"/>
      <c r="AZC1166" s="145"/>
      <c r="AZD1166" s="145"/>
      <c r="AZE1166" s="145"/>
      <c r="AZF1166" s="145"/>
      <c r="AZG1166" s="145"/>
      <c r="AZH1166" s="37"/>
      <c r="AZI1166" s="5"/>
      <c r="AZJ1166" s="144"/>
      <c r="AZK1166" s="93"/>
      <c r="AZL1166" s="145"/>
      <c r="AZM1166" s="145"/>
      <c r="AZN1166" s="145"/>
      <c r="AZO1166" s="145"/>
      <c r="AZP1166" s="145"/>
      <c r="AZQ1166" s="37"/>
      <c r="AZR1166" s="5"/>
      <c r="AZS1166" s="144"/>
      <c r="AZT1166" s="93"/>
      <c r="AZU1166" s="145"/>
      <c r="AZV1166" s="145"/>
      <c r="AZW1166" s="145"/>
      <c r="AZX1166" s="145"/>
      <c r="AZY1166" s="145"/>
      <c r="AZZ1166" s="37"/>
      <c r="BAA1166" s="5"/>
      <c r="BAB1166" s="144"/>
      <c r="BAC1166" s="93"/>
      <c r="BAD1166" s="145"/>
      <c r="BAE1166" s="145"/>
      <c r="BAF1166" s="145"/>
      <c r="BAG1166" s="145"/>
      <c r="BAH1166" s="145"/>
      <c r="BAI1166" s="37"/>
      <c r="BAJ1166" s="5"/>
      <c r="BAK1166" s="144"/>
      <c r="BAL1166" s="93"/>
      <c r="BAM1166" s="145"/>
      <c r="BAN1166" s="145"/>
      <c r="BAO1166" s="145"/>
      <c r="BAP1166" s="145"/>
      <c r="BAQ1166" s="145"/>
      <c r="BAR1166" s="37"/>
      <c r="BAS1166" s="5"/>
      <c r="BAT1166" s="144"/>
      <c r="BAU1166" s="93"/>
      <c r="BAV1166" s="145"/>
      <c r="BAW1166" s="145"/>
      <c r="BAX1166" s="145"/>
      <c r="BAY1166" s="145"/>
      <c r="BAZ1166" s="145"/>
      <c r="BBA1166" s="37"/>
      <c r="BBB1166" s="5"/>
      <c r="BBC1166" s="144"/>
      <c r="BBD1166" s="93"/>
      <c r="BBE1166" s="145"/>
      <c r="BBF1166" s="145"/>
      <c r="BBG1166" s="145"/>
      <c r="BBH1166" s="145"/>
      <c r="BBI1166" s="145"/>
      <c r="BBJ1166" s="37"/>
      <c r="BBK1166" s="5"/>
      <c r="BBL1166" s="144"/>
      <c r="BBM1166" s="93"/>
      <c r="BBN1166" s="145"/>
      <c r="BBO1166" s="145"/>
      <c r="BBP1166" s="145"/>
      <c r="BBQ1166" s="145"/>
      <c r="BBR1166" s="145"/>
      <c r="BBS1166" s="37"/>
      <c r="BBT1166" s="5"/>
      <c r="BBU1166" s="144"/>
      <c r="BBV1166" s="93"/>
      <c r="BBW1166" s="145"/>
      <c r="BBX1166" s="145"/>
      <c r="BBY1166" s="145"/>
      <c r="BBZ1166" s="145"/>
      <c r="BCA1166" s="145"/>
      <c r="BCB1166" s="37"/>
      <c r="BCC1166" s="5"/>
      <c r="BCD1166" s="144"/>
      <c r="BCE1166" s="93"/>
      <c r="BCF1166" s="145"/>
      <c r="BCG1166" s="145"/>
      <c r="BCH1166" s="145"/>
      <c r="BCI1166" s="145"/>
      <c r="BCJ1166" s="145"/>
      <c r="BCK1166" s="37"/>
      <c r="BCL1166" s="5"/>
      <c r="BCM1166" s="144"/>
      <c r="BCN1166" s="93"/>
      <c r="BCO1166" s="145"/>
      <c r="BCP1166" s="145"/>
      <c r="BCQ1166" s="145"/>
      <c r="BCR1166" s="145"/>
      <c r="BCS1166" s="145"/>
      <c r="BCT1166" s="37"/>
      <c r="BCU1166" s="5"/>
      <c r="BCV1166" s="144"/>
      <c r="BCW1166" s="93"/>
      <c r="BCX1166" s="145"/>
      <c r="BCY1166" s="145"/>
      <c r="BCZ1166" s="145"/>
      <c r="BDA1166" s="145"/>
      <c r="BDB1166" s="145"/>
      <c r="BDC1166" s="37"/>
      <c r="BDD1166" s="5"/>
      <c r="BDE1166" s="144"/>
      <c r="BDF1166" s="93"/>
      <c r="BDG1166" s="145"/>
      <c r="BDH1166" s="145"/>
      <c r="BDI1166" s="145"/>
      <c r="BDJ1166" s="145"/>
      <c r="BDK1166" s="145"/>
      <c r="BDL1166" s="37"/>
      <c r="BDM1166" s="5"/>
      <c r="BDN1166" s="144"/>
      <c r="BDO1166" s="93"/>
      <c r="BDP1166" s="145"/>
      <c r="BDQ1166" s="145"/>
      <c r="BDR1166" s="145"/>
      <c r="BDS1166" s="145"/>
      <c r="BDT1166" s="145"/>
      <c r="BDU1166" s="37"/>
      <c r="BDV1166" s="5"/>
      <c r="BDW1166" s="144"/>
      <c r="BDX1166" s="93"/>
      <c r="BDY1166" s="145"/>
      <c r="BDZ1166" s="145"/>
      <c r="BEA1166" s="145"/>
      <c r="BEB1166" s="145"/>
      <c r="BEC1166" s="145"/>
      <c r="BED1166" s="37"/>
      <c r="BEE1166" s="5"/>
      <c r="BEF1166" s="144"/>
      <c r="BEG1166" s="93"/>
      <c r="BEH1166" s="145"/>
      <c r="BEI1166" s="145"/>
      <c r="BEJ1166" s="145"/>
      <c r="BEK1166" s="145"/>
      <c r="BEL1166" s="145"/>
      <c r="BEM1166" s="37"/>
      <c r="BEN1166" s="5"/>
      <c r="BEO1166" s="144"/>
      <c r="BEP1166" s="93"/>
      <c r="BEQ1166" s="145"/>
      <c r="BER1166" s="145"/>
      <c r="BES1166" s="145"/>
      <c r="BET1166" s="145"/>
      <c r="BEU1166" s="145"/>
      <c r="BEV1166" s="37"/>
      <c r="BEW1166" s="5"/>
      <c r="BEX1166" s="144"/>
      <c r="BEY1166" s="93"/>
      <c r="BEZ1166" s="145"/>
      <c r="BFA1166" s="145"/>
      <c r="BFB1166" s="145"/>
      <c r="BFC1166" s="145"/>
      <c r="BFD1166" s="145"/>
      <c r="BFE1166" s="37"/>
      <c r="BFF1166" s="5"/>
      <c r="BFG1166" s="144"/>
      <c r="BFH1166" s="93"/>
      <c r="BFI1166" s="145"/>
      <c r="BFJ1166" s="145"/>
      <c r="BFK1166" s="145"/>
      <c r="BFL1166" s="145"/>
      <c r="BFM1166" s="145"/>
      <c r="BFN1166" s="37"/>
      <c r="BFO1166" s="5"/>
      <c r="BFP1166" s="144"/>
      <c r="BFQ1166" s="93"/>
      <c r="BFR1166" s="145"/>
      <c r="BFS1166" s="145"/>
      <c r="BFT1166" s="145"/>
      <c r="BFU1166" s="145"/>
      <c r="BFV1166" s="145"/>
      <c r="BFW1166" s="37"/>
      <c r="BFX1166" s="5"/>
      <c r="BFY1166" s="144"/>
      <c r="BFZ1166" s="93"/>
      <c r="BGA1166" s="145"/>
      <c r="BGB1166" s="145"/>
      <c r="BGC1166" s="145"/>
      <c r="BGD1166" s="145"/>
      <c r="BGE1166" s="145"/>
      <c r="BGF1166" s="37"/>
      <c r="BGG1166" s="5"/>
      <c r="BGH1166" s="144"/>
      <c r="BGI1166" s="93"/>
      <c r="BGJ1166" s="145"/>
      <c r="BGK1166" s="145"/>
      <c r="BGL1166" s="145"/>
      <c r="BGM1166" s="145"/>
      <c r="BGN1166" s="145"/>
      <c r="BGO1166" s="37"/>
      <c r="BGP1166" s="5"/>
      <c r="BGQ1166" s="144"/>
      <c r="BGR1166" s="93"/>
      <c r="BGS1166" s="145"/>
      <c r="BGT1166" s="145"/>
      <c r="BGU1166" s="145"/>
      <c r="BGV1166" s="145"/>
      <c r="BGW1166" s="145"/>
      <c r="BGX1166" s="37"/>
      <c r="BGY1166" s="5"/>
      <c r="BGZ1166" s="144"/>
      <c r="BHA1166" s="93"/>
      <c r="BHB1166" s="145"/>
      <c r="BHC1166" s="145"/>
      <c r="BHD1166" s="145"/>
      <c r="BHE1166" s="145"/>
      <c r="BHF1166" s="145"/>
      <c r="BHG1166" s="37"/>
      <c r="BHH1166" s="5"/>
      <c r="BHI1166" s="144"/>
      <c r="BHJ1166" s="93"/>
      <c r="BHK1166" s="145"/>
      <c r="BHL1166" s="145"/>
      <c r="BHM1166" s="145"/>
      <c r="BHN1166" s="145"/>
      <c r="BHO1166" s="145"/>
      <c r="BHP1166" s="37"/>
      <c r="BHQ1166" s="5"/>
      <c r="BHR1166" s="144"/>
      <c r="BHS1166" s="93"/>
      <c r="BHT1166" s="145"/>
      <c r="BHU1166" s="145"/>
      <c r="BHV1166" s="145"/>
      <c r="BHW1166" s="145"/>
      <c r="BHX1166" s="145"/>
      <c r="BHY1166" s="37"/>
      <c r="BHZ1166" s="5"/>
      <c r="BIA1166" s="144"/>
      <c r="BIB1166" s="93"/>
      <c r="BIC1166" s="145"/>
      <c r="BID1166" s="145"/>
      <c r="BIE1166" s="145"/>
      <c r="BIF1166" s="145"/>
      <c r="BIG1166" s="145"/>
      <c r="BIH1166" s="37"/>
      <c r="BII1166" s="5"/>
      <c r="BIJ1166" s="144"/>
      <c r="BIK1166" s="93"/>
      <c r="BIL1166" s="145"/>
      <c r="BIM1166" s="145"/>
      <c r="BIN1166" s="145"/>
      <c r="BIO1166" s="145"/>
      <c r="BIP1166" s="145"/>
      <c r="BIQ1166" s="37"/>
      <c r="BIR1166" s="5"/>
      <c r="BIS1166" s="144"/>
      <c r="BIT1166" s="93"/>
      <c r="BIU1166" s="145"/>
      <c r="BIV1166" s="145"/>
      <c r="BIW1166" s="145"/>
      <c r="BIX1166" s="145"/>
      <c r="BIY1166" s="145"/>
      <c r="BIZ1166" s="37"/>
      <c r="BJA1166" s="5"/>
      <c r="BJB1166" s="144"/>
      <c r="BJC1166" s="93"/>
      <c r="BJD1166" s="145"/>
      <c r="BJE1166" s="145"/>
      <c r="BJF1166" s="145"/>
      <c r="BJG1166" s="145"/>
      <c r="BJH1166" s="145"/>
      <c r="BJI1166" s="37"/>
      <c r="BJJ1166" s="5"/>
      <c r="BJK1166" s="144"/>
      <c r="BJL1166" s="93"/>
      <c r="BJM1166" s="145"/>
      <c r="BJN1166" s="145"/>
      <c r="BJO1166" s="145"/>
      <c r="BJP1166" s="145"/>
      <c r="BJQ1166" s="145"/>
      <c r="BJR1166" s="37"/>
      <c r="BJS1166" s="5"/>
      <c r="BJT1166" s="144"/>
      <c r="BJU1166" s="93"/>
      <c r="BJV1166" s="145"/>
      <c r="BJW1166" s="145"/>
      <c r="BJX1166" s="145"/>
      <c r="BJY1166" s="145"/>
      <c r="BJZ1166" s="145"/>
      <c r="BKA1166" s="37"/>
      <c r="BKB1166" s="5"/>
      <c r="BKC1166" s="144"/>
      <c r="BKD1166" s="93"/>
      <c r="BKE1166" s="145"/>
      <c r="BKF1166" s="145"/>
      <c r="BKG1166" s="145"/>
      <c r="BKH1166" s="145"/>
      <c r="BKI1166" s="145"/>
      <c r="BKJ1166" s="37"/>
      <c r="BKK1166" s="5"/>
      <c r="BKL1166" s="144"/>
      <c r="BKM1166" s="93"/>
      <c r="BKN1166" s="145"/>
      <c r="BKO1166" s="145"/>
      <c r="BKP1166" s="145"/>
      <c r="BKQ1166" s="145"/>
      <c r="BKR1166" s="145"/>
      <c r="BKS1166" s="37"/>
      <c r="BKT1166" s="5"/>
      <c r="BKU1166" s="144"/>
      <c r="BKV1166" s="93"/>
      <c r="BKW1166" s="145"/>
      <c r="BKX1166" s="145"/>
      <c r="BKY1166" s="145"/>
      <c r="BKZ1166" s="145"/>
      <c r="BLA1166" s="145"/>
      <c r="BLB1166" s="37"/>
      <c r="BLC1166" s="5"/>
      <c r="BLD1166" s="144"/>
      <c r="BLE1166" s="93"/>
      <c r="BLF1166" s="145"/>
      <c r="BLG1166" s="145"/>
      <c r="BLH1166" s="145"/>
      <c r="BLI1166" s="145"/>
      <c r="BLJ1166" s="145"/>
      <c r="BLK1166" s="37"/>
      <c r="BLL1166" s="5"/>
      <c r="BLM1166" s="144"/>
      <c r="BLN1166" s="93"/>
      <c r="BLO1166" s="145"/>
      <c r="BLP1166" s="145"/>
      <c r="BLQ1166" s="145"/>
      <c r="BLR1166" s="145"/>
      <c r="BLS1166" s="145"/>
      <c r="BLT1166" s="37"/>
      <c r="BLU1166" s="5"/>
      <c r="BLV1166" s="144"/>
      <c r="BLW1166" s="93"/>
      <c r="BLX1166" s="145"/>
      <c r="BLY1166" s="145"/>
      <c r="BLZ1166" s="145"/>
      <c r="BMA1166" s="145"/>
      <c r="BMB1166" s="145"/>
      <c r="BMC1166" s="37"/>
      <c r="BMD1166" s="5"/>
      <c r="BME1166" s="144"/>
      <c r="BMF1166" s="93"/>
      <c r="BMG1166" s="145"/>
      <c r="BMH1166" s="145"/>
      <c r="BMI1166" s="145"/>
      <c r="BMJ1166" s="145"/>
      <c r="BMK1166" s="145"/>
      <c r="BML1166" s="37"/>
      <c r="BMM1166" s="5"/>
      <c r="BMN1166" s="144"/>
      <c r="BMO1166" s="93"/>
      <c r="BMP1166" s="145"/>
      <c r="BMQ1166" s="145"/>
      <c r="BMR1166" s="145"/>
      <c r="BMS1166" s="145"/>
      <c r="BMT1166" s="145"/>
      <c r="BMU1166" s="37"/>
      <c r="BMV1166" s="5"/>
      <c r="BMW1166" s="144"/>
      <c r="BMX1166" s="93"/>
      <c r="BMY1166" s="145"/>
      <c r="BMZ1166" s="145"/>
      <c r="BNA1166" s="145"/>
      <c r="BNB1166" s="145"/>
      <c r="BNC1166" s="145"/>
      <c r="BND1166" s="37"/>
      <c r="BNE1166" s="5"/>
      <c r="BNF1166" s="144"/>
      <c r="BNG1166" s="93"/>
      <c r="BNH1166" s="145"/>
      <c r="BNI1166" s="145"/>
      <c r="BNJ1166" s="145"/>
      <c r="BNK1166" s="145"/>
      <c r="BNL1166" s="145"/>
      <c r="BNM1166" s="37"/>
      <c r="BNN1166" s="5"/>
      <c r="BNO1166" s="144"/>
      <c r="BNP1166" s="93"/>
      <c r="BNQ1166" s="145"/>
      <c r="BNR1166" s="145"/>
      <c r="BNS1166" s="145"/>
      <c r="BNT1166" s="145"/>
      <c r="BNU1166" s="145"/>
      <c r="BNV1166" s="37"/>
      <c r="BNW1166" s="5"/>
      <c r="BNX1166" s="144"/>
      <c r="BNY1166" s="93"/>
      <c r="BNZ1166" s="145"/>
      <c r="BOA1166" s="145"/>
      <c r="BOB1166" s="145"/>
      <c r="BOC1166" s="145"/>
      <c r="BOD1166" s="145"/>
      <c r="BOE1166" s="37"/>
      <c r="BOF1166" s="5"/>
      <c r="BOG1166" s="144"/>
      <c r="BOH1166" s="93"/>
      <c r="BOI1166" s="145"/>
      <c r="BOJ1166" s="145"/>
      <c r="BOK1166" s="145"/>
      <c r="BOL1166" s="145"/>
      <c r="BOM1166" s="145"/>
      <c r="BON1166" s="37"/>
      <c r="BOO1166" s="5"/>
      <c r="BOP1166" s="144"/>
      <c r="BOQ1166" s="93"/>
      <c r="BOR1166" s="145"/>
      <c r="BOS1166" s="145"/>
      <c r="BOT1166" s="145"/>
      <c r="BOU1166" s="145"/>
      <c r="BOV1166" s="145"/>
      <c r="BOW1166" s="37"/>
      <c r="BOX1166" s="5"/>
      <c r="BOY1166" s="144"/>
      <c r="BOZ1166" s="93"/>
      <c r="BPA1166" s="145"/>
      <c r="BPB1166" s="145"/>
      <c r="BPC1166" s="145"/>
      <c r="BPD1166" s="145"/>
      <c r="BPE1166" s="145"/>
      <c r="BPF1166" s="37"/>
      <c r="BPG1166" s="5"/>
      <c r="BPH1166" s="144"/>
      <c r="BPI1166" s="93"/>
      <c r="BPJ1166" s="145"/>
      <c r="BPK1166" s="145"/>
      <c r="BPL1166" s="145"/>
      <c r="BPM1166" s="145"/>
      <c r="BPN1166" s="145"/>
      <c r="BPO1166" s="37"/>
      <c r="BPP1166" s="5"/>
      <c r="BPQ1166" s="144"/>
      <c r="BPR1166" s="93"/>
      <c r="BPS1166" s="145"/>
      <c r="BPT1166" s="145"/>
      <c r="BPU1166" s="145"/>
      <c r="BPV1166" s="145"/>
      <c r="BPW1166" s="145"/>
      <c r="BPX1166" s="37"/>
      <c r="BPY1166" s="5"/>
      <c r="BPZ1166" s="144"/>
      <c r="BQA1166" s="93"/>
      <c r="BQB1166" s="145"/>
      <c r="BQC1166" s="145"/>
      <c r="BQD1166" s="145"/>
      <c r="BQE1166" s="145"/>
      <c r="BQF1166" s="145"/>
      <c r="BQG1166" s="37"/>
      <c r="BQH1166" s="5"/>
      <c r="BQI1166" s="144"/>
      <c r="BQJ1166" s="93"/>
      <c r="BQK1166" s="145"/>
      <c r="BQL1166" s="145"/>
      <c r="BQM1166" s="145"/>
      <c r="BQN1166" s="145"/>
      <c r="BQO1166" s="145"/>
      <c r="BQP1166" s="37"/>
      <c r="BQQ1166" s="5"/>
      <c r="BQR1166" s="144"/>
      <c r="BQS1166" s="93"/>
      <c r="BQT1166" s="145"/>
      <c r="BQU1166" s="145"/>
      <c r="BQV1166" s="145"/>
      <c r="BQW1166" s="145"/>
      <c r="BQX1166" s="145"/>
      <c r="BQY1166" s="37"/>
      <c r="BQZ1166" s="5"/>
      <c r="BRA1166" s="144"/>
      <c r="BRB1166" s="93"/>
      <c r="BRC1166" s="145"/>
      <c r="BRD1166" s="145"/>
      <c r="BRE1166" s="145"/>
      <c r="BRF1166" s="145"/>
      <c r="BRG1166" s="145"/>
      <c r="BRH1166" s="37"/>
      <c r="BRI1166" s="5"/>
      <c r="BRJ1166" s="144"/>
      <c r="BRK1166" s="93"/>
      <c r="BRL1166" s="145"/>
      <c r="BRM1166" s="145"/>
      <c r="BRN1166" s="145"/>
      <c r="BRO1166" s="145"/>
      <c r="BRP1166" s="145"/>
      <c r="BRQ1166" s="37"/>
      <c r="BRR1166" s="5"/>
      <c r="BRS1166" s="144"/>
      <c r="BRT1166" s="93"/>
      <c r="BRU1166" s="145"/>
      <c r="BRV1166" s="145"/>
      <c r="BRW1166" s="145"/>
      <c r="BRX1166" s="145"/>
      <c r="BRY1166" s="145"/>
      <c r="BRZ1166" s="37"/>
      <c r="BSA1166" s="5"/>
      <c r="BSB1166" s="144"/>
      <c r="BSC1166" s="93"/>
      <c r="BSD1166" s="145"/>
      <c r="BSE1166" s="145"/>
      <c r="BSF1166" s="145"/>
      <c r="BSG1166" s="145"/>
      <c r="BSH1166" s="145"/>
      <c r="BSI1166" s="37"/>
      <c r="BSJ1166" s="5"/>
      <c r="BSK1166" s="144"/>
      <c r="BSL1166" s="93"/>
      <c r="BSM1166" s="145"/>
      <c r="BSN1166" s="145"/>
      <c r="BSO1166" s="145"/>
      <c r="BSP1166" s="145"/>
      <c r="BSQ1166" s="145"/>
      <c r="BSR1166" s="37"/>
      <c r="BSS1166" s="5"/>
      <c r="BST1166" s="144"/>
      <c r="BSU1166" s="93"/>
      <c r="BSV1166" s="145"/>
      <c r="BSW1166" s="145"/>
      <c r="BSX1166" s="145"/>
      <c r="BSY1166" s="145"/>
      <c r="BSZ1166" s="145"/>
      <c r="BTA1166" s="37"/>
      <c r="BTB1166" s="5"/>
      <c r="BTC1166" s="144"/>
      <c r="BTD1166" s="93"/>
      <c r="BTE1166" s="145"/>
      <c r="BTF1166" s="145"/>
      <c r="BTG1166" s="145"/>
      <c r="BTH1166" s="145"/>
      <c r="BTI1166" s="145"/>
      <c r="BTJ1166" s="37"/>
      <c r="BTK1166" s="5"/>
      <c r="BTL1166" s="144"/>
      <c r="BTM1166" s="93"/>
      <c r="BTN1166" s="145"/>
      <c r="BTO1166" s="145"/>
      <c r="BTP1166" s="145"/>
      <c r="BTQ1166" s="145"/>
      <c r="BTR1166" s="145"/>
      <c r="BTS1166" s="37"/>
      <c r="BTT1166" s="5"/>
      <c r="BTU1166" s="144"/>
      <c r="BTV1166" s="93"/>
      <c r="BTW1166" s="145"/>
      <c r="BTX1166" s="145"/>
      <c r="BTY1166" s="145"/>
      <c r="BTZ1166" s="145"/>
      <c r="BUA1166" s="145"/>
      <c r="BUB1166" s="37"/>
      <c r="BUC1166" s="5"/>
      <c r="BUD1166" s="144"/>
      <c r="BUE1166" s="93"/>
      <c r="BUF1166" s="145"/>
      <c r="BUG1166" s="145"/>
      <c r="BUH1166" s="145"/>
      <c r="BUI1166" s="145"/>
      <c r="BUJ1166" s="145"/>
      <c r="BUK1166" s="37"/>
      <c r="BUL1166" s="5"/>
      <c r="BUM1166" s="144"/>
      <c r="BUN1166" s="93"/>
      <c r="BUO1166" s="145"/>
      <c r="BUP1166" s="145"/>
      <c r="BUQ1166" s="145"/>
      <c r="BUR1166" s="145"/>
      <c r="BUS1166" s="145"/>
      <c r="BUT1166" s="37"/>
      <c r="BUU1166" s="5"/>
      <c r="BUV1166" s="144"/>
      <c r="BUW1166" s="93"/>
      <c r="BUX1166" s="145"/>
      <c r="BUY1166" s="145"/>
      <c r="BUZ1166" s="145"/>
      <c r="BVA1166" s="145"/>
      <c r="BVB1166" s="145"/>
      <c r="BVC1166" s="37"/>
      <c r="BVD1166" s="5"/>
      <c r="BVE1166" s="144"/>
      <c r="BVF1166" s="93"/>
      <c r="BVG1166" s="145"/>
      <c r="BVH1166" s="145"/>
      <c r="BVI1166" s="145"/>
      <c r="BVJ1166" s="145"/>
      <c r="BVK1166" s="145"/>
      <c r="BVL1166" s="37"/>
      <c r="BVM1166" s="5"/>
      <c r="BVN1166" s="144"/>
      <c r="BVO1166" s="93"/>
      <c r="BVP1166" s="145"/>
      <c r="BVQ1166" s="145"/>
      <c r="BVR1166" s="145"/>
      <c r="BVS1166" s="145"/>
      <c r="BVT1166" s="145"/>
      <c r="BVU1166" s="37"/>
      <c r="BVV1166" s="5"/>
      <c r="BVW1166" s="144"/>
      <c r="BVX1166" s="93"/>
      <c r="BVY1166" s="145"/>
      <c r="BVZ1166" s="145"/>
      <c r="BWA1166" s="145"/>
      <c r="BWB1166" s="145"/>
      <c r="BWC1166" s="145"/>
      <c r="BWD1166" s="37"/>
      <c r="BWE1166" s="5"/>
      <c r="BWF1166" s="144"/>
      <c r="BWG1166" s="93"/>
      <c r="BWH1166" s="145"/>
      <c r="BWI1166" s="145"/>
      <c r="BWJ1166" s="145"/>
      <c r="BWK1166" s="145"/>
      <c r="BWL1166" s="145"/>
      <c r="BWM1166" s="37"/>
      <c r="BWN1166" s="5"/>
      <c r="BWO1166" s="144"/>
      <c r="BWP1166" s="93"/>
      <c r="BWQ1166" s="145"/>
      <c r="BWR1166" s="145"/>
      <c r="BWS1166" s="145"/>
      <c r="BWT1166" s="145"/>
      <c r="BWU1166" s="145"/>
      <c r="BWV1166" s="37"/>
      <c r="BWW1166" s="5"/>
      <c r="BWX1166" s="144"/>
      <c r="BWY1166" s="93"/>
      <c r="BWZ1166" s="145"/>
      <c r="BXA1166" s="145"/>
      <c r="BXB1166" s="145"/>
      <c r="BXC1166" s="145"/>
      <c r="BXD1166" s="145"/>
      <c r="BXE1166" s="37"/>
      <c r="BXF1166" s="5"/>
      <c r="BXG1166" s="144"/>
      <c r="BXH1166" s="93"/>
      <c r="BXI1166" s="145"/>
      <c r="BXJ1166" s="145"/>
      <c r="BXK1166" s="145"/>
      <c r="BXL1166" s="145"/>
      <c r="BXM1166" s="145"/>
      <c r="BXN1166" s="37"/>
      <c r="BXO1166" s="5"/>
      <c r="BXP1166" s="144"/>
      <c r="BXQ1166" s="93"/>
      <c r="BXR1166" s="145"/>
      <c r="BXS1166" s="145"/>
      <c r="BXT1166" s="145"/>
      <c r="BXU1166" s="145"/>
      <c r="BXV1166" s="145"/>
      <c r="BXW1166" s="37"/>
      <c r="BXX1166" s="5"/>
      <c r="BXY1166" s="144"/>
      <c r="BXZ1166" s="93"/>
      <c r="BYA1166" s="145"/>
      <c r="BYB1166" s="145"/>
      <c r="BYC1166" s="145"/>
      <c r="BYD1166" s="145"/>
      <c r="BYE1166" s="145"/>
      <c r="BYF1166" s="37"/>
      <c r="BYG1166" s="5"/>
      <c r="BYH1166" s="144"/>
      <c r="BYI1166" s="93"/>
      <c r="BYJ1166" s="145"/>
      <c r="BYK1166" s="145"/>
      <c r="BYL1166" s="145"/>
      <c r="BYM1166" s="145"/>
      <c r="BYN1166" s="145"/>
      <c r="BYO1166" s="37"/>
      <c r="BYP1166" s="5"/>
      <c r="BYQ1166" s="144"/>
      <c r="BYR1166" s="93"/>
      <c r="BYS1166" s="145"/>
      <c r="BYT1166" s="145"/>
      <c r="BYU1166" s="145"/>
      <c r="BYV1166" s="145"/>
      <c r="BYW1166" s="145"/>
      <c r="BYX1166" s="37"/>
      <c r="BYY1166" s="5"/>
      <c r="BYZ1166" s="144"/>
      <c r="BZA1166" s="93"/>
      <c r="BZB1166" s="145"/>
      <c r="BZC1166" s="145"/>
      <c r="BZD1166" s="145"/>
      <c r="BZE1166" s="145"/>
      <c r="BZF1166" s="145"/>
      <c r="BZG1166" s="37"/>
      <c r="BZH1166" s="5"/>
      <c r="BZI1166" s="144"/>
      <c r="BZJ1166" s="93"/>
      <c r="BZK1166" s="145"/>
      <c r="BZL1166" s="145"/>
      <c r="BZM1166" s="145"/>
      <c r="BZN1166" s="145"/>
      <c r="BZO1166" s="145"/>
      <c r="BZP1166" s="37"/>
      <c r="BZQ1166" s="5"/>
      <c r="BZR1166" s="144"/>
      <c r="BZS1166" s="93"/>
      <c r="BZT1166" s="145"/>
      <c r="BZU1166" s="145"/>
      <c r="BZV1166" s="145"/>
      <c r="BZW1166" s="145"/>
      <c r="BZX1166" s="145"/>
      <c r="BZY1166" s="37"/>
      <c r="BZZ1166" s="5"/>
      <c r="CAA1166" s="144"/>
      <c r="CAB1166" s="93"/>
      <c r="CAC1166" s="145"/>
      <c r="CAD1166" s="145"/>
      <c r="CAE1166" s="145"/>
      <c r="CAF1166" s="145"/>
      <c r="CAG1166" s="145"/>
      <c r="CAH1166" s="37"/>
      <c r="CAI1166" s="5"/>
      <c r="CAJ1166" s="144"/>
      <c r="CAK1166" s="93"/>
      <c r="CAL1166" s="145"/>
      <c r="CAM1166" s="145"/>
      <c r="CAN1166" s="145"/>
      <c r="CAO1166" s="145"/>
      <c r="CAP1166" s="145"/>
      <c r="CAQ1166" s="37"/>
      <c r="CAR1166" s="5"/>
      <c r="CAS1166" s="144"/>
      <c r="CAT1166" s="93"/>
      <c r="CAU1166" s="145"/>
      <c r="CAV1166" s="145"/>
      <c r="CAW1166" s="145"/>
      <c r="CAX1166" s="145"/>
      <c r="CAY1166" s="145"/>
      <c r="CAZ1166" s="37"/>
      <c r="CBA1166" s="5"/>
      <c r="CBB1166" s="144"/>
      <c r="CBC1166" s="93"/>
      <c r="CBD1166" s="145"/>
      <c r="CBE1166" s="145"/>
      <c r="CBF1166" s="145"/>
      <c r="CBG1166" s="145"/>
      <c r="CBH1166" s="145"/>
      <c r="CBI1166" s="37"/>
      <c r="CBJ1166" s="5"/>
      <c r="CBK1166" s="144"/>
      <c r="CBL1166" s="93"/>
      <c r="CBM1166" s="145"/>
      <c r="CBN1166" s="145"/>
      <c r="CBO1166" s="145"/>
      <c r="CBP1166" s="145"/>
      <c r="CBQ1166" s="145"/>
      <c r="CBR1166" s="37"/>
      <c r="CBS1166" s="5"/>
      <c r="CBT1166" s="144"/>
      <c r="CBU1166" s="93"/>
      <c r="CBV1166" s="145"/>
      <c r="CBW1166" s="145"/>
      <c r="CBX1166" s="145"/>
      <c r="CBY1166" s="145"/>
      <c r="CBZ1166" s="145"/>
      <c r="CCA1166" s="37"/>
      <c r="CCB1166" s="5"/>
      <c r="CCC1166" s="144"/>
      <c r="CCD1166" s="93"/>
      <c r="CCE1166" s="145"/>
      <c r="CCF1166" s="145"/>
      <c r="CCG1166" s="145"/>
      <c r="CCH1166" s="145"/>
      <c r="CCI1166" s="145"/>
      <c r="CCJ1166" s="37"/>
      <c r="CCK1166" s="5"/>
      <c r="CCL1166" s="144"/>
      <c r="CCM1166" s="93"/>
      <c r="CCN1166" s="145"/>
      <c r="CCO1166" s="145"/>
      <c r="CCP1166" s="145"/>
      <c r="CCQ1166" s="145"/>
      <c r="CCR1166" s="145"/>
      <c r="CCS1166" s="37"/>
      <c r="CCT1166" s="5"/>
      <c r="CCU1166" s="144"/>
      <c r="CCV1166" s="93"/>
      <c r="CCW1166" s="145"/>
      <c r="CCX1166" s="145"/>
      <c r="CCY1166" s="145"/>
      <c r="CCZ1166" s="145"/>
      <c r="CDA1166" s="145"/>
      <c r="CDB1166" s="37"/>
      <c r="CDC1166" s="5"/>
      <c r="CDD1166" s="144"/>
      <c r="CDE1166" s="93"/>
      <c r="CDF1166" s="145"/>
      <c r="CDG1166" s="145"/>
      <c r="CDH1166" s="145"/>
      <c r="CDI1166" s="145"/>
      <c r="CDJ1166" s="145"/>
      <c r="CDK1166" s="37"/>
      <c r="CDL1166" s="5"/>
      <c r="CDM1166" s="144"/>
      <c r="CDN1166" s="93"/>
      <c r="CDO1166" s="145"/>
      <c r="CDP1166" s="145"/>
      <c r="CDQ1166" s="145"/>
      <c r="CDR1166" s="145"/>
      <c r="CDS1166" s="145"/>
      <c r="CDT1166" s="37"/>
      <c r="CDU1166" s="5"/>
      <c r="CDV1166" s="144"/>
      <c r="CDW1166" s="93"/>
      <c r="CDX1166" s="145"/>
      <c r="CDY1166" s="145"/>
      <c r="CDZ1166" s="145"/>
      <c r="CEA1166" s="145"/>
      <c r="CEB1166" s="145"/>
      <c r="CEC1166" s="37"/>
      <c r="CED1166" s="5"/>
      <c r="CEE1166" s="144"/>
      <c r="CEF1166" s="93"/>
      <c r="CEG1166" s="145"/>
      <c r="CEH1166" s="145"/>
      <c r="CEI1166" s="145"/>
      <c r="CEJ1166" s="145"/>
      <c r="CEK1166" s="145"/>
      <c r="CEL1166" s="37"/>
      <c r="CEM1166" s="5"/>
      <c r="CEN1166" s="144"/>
      <c r="CEO1166" s="93"/>
      <c r="CEP1166" s="145"/>
      <c r="CEQ1166" s="145"/>
      <c r="CER1166" s="145"/>
      <c r="CES1166" s="145"/>
      <c r="CET1166" s="145"/>
      <c r="CEU1166" s="37"/>
      <c r="CEV1166" s="5"/>
      <c r="CEW1166" s="144"/>
      <c r="CEX1166" s="93"/>
      <c r="CEY1166" s="145"/>
      <c r="CEZ1166" s="145"/>
      <c r="CFA1166" s="145"/>
      <c r="CFB1166" s="145"/>
      <c r="CFC1166" s="145"/>
      <c r="CFD1166" s="37"/>
      <c r="CFE1166" s="5"/>
      <c r="CFF1166" s="144"/>
      <c r="CFG1166" s="93"/>
      <c r="CFH1166" s="145"/>
      <c r="CFI1166" s="145"/>
      <c r="CFJ1166" s="145"/>
      <c r="CFK1166" s="145"/>
      <c r="CFL1166" s="145"/>
      <c r="CFM1166" s="37"/>
      <c r="CFN1166" s="5"/>
      <c r="CFO1166" s="144"/>
      <c r="CFP1166" s="93"/>
      <c r="CFQ1166" s="145"/>
      <c r="CFR1166" s="145"/>
      <c r="CFS1166" s="145"/>
      <c r="CFT1166" s="145"/>
      <c r="CFU1166" s="145"/>
      <c r="CFV1166" s="37"/>
      <c r="CFW1166" s="5"/>
      <c r="CFX1166" s="144"/>
      <c r="CFY1166" s="93"/>
      <c r="CFZ1166" s="145"/>
      <c r="CGA1166" s="145"/>
      <c r="CGB1166" s="145"/>
      <c r="CGC1166" s="145"/>
      <c r="CGD1166" s="145"/>
      <c r="CGE1166" s="37"/>
      <c r="CGF1166" s="5"/>
      <c r="CGG1166" s="144"/>
      <c r="CGH1166" s="93"/>
      <c r="CGI1166" s="145"/>
      <c r="CGJ1166" s="145"/>
      <c r="CGK1166" s="145"/>
      <c r="CGL1166" s="145"/>
      <c r="CGM1166" s="145"/>
      <c r="CGN1166" s="37"/>
      <c r="CGO1166" s="5"/>
      <c r="CGP1166" s="144"/>
      <c r="CGQ1166" s="93"/>
      <c r="CGR1166" s="145"/>
      <c r="CGS1166" s="145"/>
      <c r="CGT1166" s="145"/>
      <c r="CGU1166" s="145"/>
      <c r="CGV1166" s="145"/>
      <c r="CGW1166" s="37"/>
      <c r="CGX1166" s="5"/>
      <c r="CGY1166" s="144"/>
      <c r="CGZ1166" s="93"/>
      <c r="CHA1166" s="145"/>
      <c r="CHB1166" s="145"/>
      <c r="CHC1166" s="145"/>
      <c r="CHD1166" s="145"/>
      <c r="CHE1166" s="145"/>
      <c r="CHF1166" s="37"/>
      <c r="CHG1166" s="5"/>
      <c r="CHH1166" s="144"/>
      <c r="CHI1166" s="93"/>
      <c r="CHJ1166" s="145"/>
      <c r="CHK1166" s="145"/>
      <c r="CHL1166" s="145"/>
      <c r="CHM1166" s="145"/>
      <c r="CHN1166" s="145"/>
      <c r="CHO1166" s="37"/>
      <c r="CHP1166" s="5"/>
      <c r="CHQ1166" s="144"/>
      <c r="CHR1166" s="93"/>
      <c r="CHS1166" s="145"/>
      <c r="CHT1166" s="145"/>
      <c r="CHU1166" s="145"/>
      <c r="CHV1166" s="145"/>
      <c r="CHW1166" s="145"/>
      <c r="CHX1166" s="37"/>
      <c r="CHY1166" s="5"/>
      <c r="CHZ1166" s="144"/>
      <c r="CIA1166" s="93"/>
      <c r="CIB1166" s="145"/>
      <c r="CIC1166" s="145"/>
      <c r="CID1166" s="145"/>
      <c r="CIE1166" s="145"/>
      <c r="CIF1166" s="145"/>
      <c r="CIG1166" s="37"/>
      <c r="CIH1166" s="5"/>
      <c r="CII1166" s="144"/>
      <c r="CIJ1166" s="93"/>
      <c r="CIK1166" s="145"/>
      <c r="CIL1166" s="145"/>
      <c r="CIM1166" s="145"/>
      <c r="CIN1166" s="145"/>
      <c r="CIO1166" s="145"/>
      <c r="CIP1166" s="37"/>
      <c r="CIQ1166" s="5"/>
      <c r="CIR1166" s="144"/>
      <c r="CIS1166" s="93"/>
      <c r="CIT1166" s="145"/>
      <c r="CIU1166" s="145"/>
      <c r="CIV1166" s="145"/>
      <c r="CIW1166" s="145"/>
      <c r="CIX1166" s="145"/>
      <c r="CIY1166" s="37"/>
      <c r="CIZ1166" s="5"/>
      <c r="CJA1166" s="144"/>
      <c r="CJB1166" s="93"/>
      <c r="CJC1166" s="145"/>
      <c r="CJD1166" s="145"/>
      <c r="CJE1166" s="145"/>
      <c r="CJF1166" s="145"/>
      <c r="CJG1166" s="145"/>
      <c r="CJH1166" s="37"/>
      <c r="CJI1166" s="5"/>
      <c r="CJJ1166" s="144"/>
      <c r="CJK1166" s="93"/>
      <c r="CJL1166" s="145"/>
      <c r="CJM1166" s="145"/>
      <c r="CJN1166" s="145"/>
      <c r="CJO1166" s="145"/>
      <c r="CJP1166" s="145"/>
      <c r="CJQ1166" s="37"/>
      <c r="CJR1166" s="5"/>
      <c r="CJS1166" s="144"/>
      <c r="CJT1166" s="93"/>
      <c r="CJU1166" s="145"/>
      <c r="CJV1166" s="145"/>
      <c r="CJW1166" s="145"/>
      <c r="CJX1166" s="145"/>
      <c r="CJY1166" s="145"/>
      <c r="CJZ1166" s="37"/>
      <c r="CKA1166" s="5"/>
      <c r="CKB1166" s="144"/>
      <c r="CKC1166" s="93"/>
      <c r="CKD1166" s="145"/>
      <c r="CKE1166" s="145"/>
      <c r="CKF1166" s="145"/>
      <c r="CKG1166" s="145"/>
      <c r="CKH1166" s="145"/>
      <c r="CKI1166" s="37"/>
      <c r="CKJ1166" s="5"/>
      <c r="CKK1166" s="144"/>
      <c r="CKL1166" s="93"/>
      <c r="CKM1166" s="145"/>
      <c r="CKN1166" s="145"/>
      <c r="CKO1166" s="145"/>
      <c r="CKP1166" s="145"/>
      <c r="CKQ1166" s="145"/>
      <c r="CKR1166" s="37"/>
      <c r="CKS1166" s="5"/>
      <c r="CKT1166" s="144"/>
      <c r="CKU1166" s="93"/>
      <c r="CKV1166" s="145"/>
      <c r="CKW1166" s="145"/>
      <c r="CKX1166" s="145"/>
      <c r="CKY1166" s="145"/>
      <c r="CKZ1166" s="145"/>
      <c r="CLA1166" s="37"/>
      <c r="CLB1166" s="5"/>
      <c r="CLC1166" s="144"/>
      <c r="CLD1166" s="93"/>
      <c r="CLE1166" s="145"/>
      <c r="CLF1166" s="145"/>
      <c r="CLG1166" s="145"/>
      <c r="CLH1166" s="145"/>
      <c r="CLI1166" s="145"/>
      <c r="CLJ1166" s="37"/>
      <c r="CLK1166" s="5"/>
      <c r="CLL1166" s="144"/>
      <c r="CLM1166" s="93"/>
      <c r="CLN1166" s="145"/>
      <c r="CLO1166" s="145"/>
      <c r="CLP1166" s="145"/>
      <c r="CLQ1166" s="145"/>
      <c r="CLR1166" s="145"/>
      <c r="CLS1166" s="37"/>
      <c r="CLT1166" s="5"/>
      <c r="CLU1166" s="144"/>
      <c r="CLV1166" s="93"/>
      <c r="CLW1166" s="145"/>
      <c r="CLX1166" s="145"/>
      <c r="CLY1166" s="145"/>
      <c r="CLZ1166" s="145"/>
      <c r="CMA1166" s="145"/>
      <c r="CMB1166" s="37"/>
      <c r="CMC1166" s="5"/>
      <c r="CMD1166" s="144"/>
      <c r="CME1166" s="93"/>
      <c r="CMF1166" s="145"/>
      <c r="CMG1166" s="145"/>
      <c r="CMH1166" s="145"/>
      <c r="CMI1166" s="145"/>
      <c r="CMJ1166" s="145"/>
      <c r="CMK1166" s="37"/>
      <c r="CML1166" s="5"/>
      <c r="CMM1166" s="144"/>
      <c r="CMN1166" s="93"/>
      <c r="CMO1166" s="145"/>
      <c r="CMP1166" s="145"/>
      <c r="CMQ1166" s="145"/>
      <c r="CMR1166" s="145"/>
      <c r="CMS1166" s="145"/>
      <c r="CMT1166" s="37"/>
      <c r="CMU1166" s="5"/>
      <c r="CMV1166" s="144"/>
      <c r="CMW1166" s="93"/>
      <c r="CMX1166" s="145"/>
      <c r="CMY1166" s="145"/>
      <c r="CMZ1166" s="145"/>
      <c r="CNA1166" s="145"/>
      <c r="CNB1166" s="145"/>
      <c r="CNC1166" s="37"/>
      <c r="CND1166" s="5"/>
      <c r="CNE1166" s="144"/>
      <c r="CNF1166" s="93"/>
      <c r="CNG1166" s="145"/>
      <c r="CNH1166" s="145"/>
      <c r="CNI1166" s="145"/>
      <c r="CNJ1166" s="145"/>
      <c r="CNK1166" s="145"/>
      <c r="CNL1166" s="37"/>
      <c r="CNM1166" s="5"/>
      <c r="CNN1166" s="144"/>
      <c r="CNO1166" s="93"/>
      <c r="CNP1166" s="145"/>
      <c r="CNQ1166" s="145"/>
      <c r="CNR1166" s="145"/>
      <c r="CNS1166" s="145"/>
      <c r="CNT1166" s="145"/>
      <c r="CNU1166" s="37"/>
      <c r="CNV1166" s="5"/>
      <c r="CNW1166" s="144"/>
      <c r="CNX1166" s="93"/>
      <c r="CNY1166" s="145"/>
      <c r="CNZ1166" s="145"/>
      <c r="COA1166" s="145"/>
      <c r="COB1166" s="145"/>
      <c r="COC1166" s="145"/>
      <c r="COD1166" s="37"/>
      <c r="COE1166" s="5"/>
      <c r="COF1166" s="144"/>
      <c r="COG1166" s="93"/>
      <c r="COH1166" s="145"/>
      <c r="COI1166" s="145"/>
      <c r="COJ1166" s="145"/>
      <c r="COK1166" s="145"/>
      <c r="COL1166" s="145"/>
      <c r="COM1166" s="37"/>
      <c r="CON1166" s="5"/>
      <c r="COO1166" s="144"/>
      <c r="COP1166" s="93"/>
      <c r="COQ1166" s="145"/>
      <c r="COR1166" s="145"/>
      <c r="COS1166" s="145"/>
      <c r="COT1166" s="145"/>
      <c r="COU1166" s="145"/>
      <c r="COV1166" s="37"/>
      <c r="COW1166" s="5"/>
      <c r="COX1166" s="144"/>
      <c r="COY1166" s="93"/>
      <c r="COZ1166" s="145"/>
      <c r="CPA1166" s="145"/>
      <c r="CPB1166" s="145"/>
      <c r="CPC1166" s="145"/>
      <c r="CPD1166" s="145"/>
      <c r="CPE1166" s="37"/>
      <c r="CPF1166" s="5"/>
      <c r="CPG1166" s="144"/>
      <c r="CPH1166" s="93"/>
      <c r="CPI1166" s="145"/>
      <c r="CPJ1166" s="145"/>
      <c r="CPK1166" s="145"/>
      <c r="CPL1166" s="145"/>
      <c r="CPM1166" s="145"/>
      <c r="CPN1166" s="37"/>
      <c r="CPO1166" s="5"/>
      <c r="CPP1166" s="144"/>
      <c r="CPQ1166" s="93"/>
      <c r="CPR1166" s="145"/>
      <c r="CPS1166" s="145"/>
      <c r="CPT1166" s="145"/>
      <c r="CPU1166" s="145"/>
      <c r="CPV1166" s="145"/>
      <c r="CPW1166" s="37"/>
      <c r="CPX1166" s="5"/>
      <c r="CPY1166" s="144"/>
      <c r="CPZ1166" s="93"/>
      <c r="CQA1166" s="145"/>
      <c r="CQB1166" s="145"/>
      <c r="CQC1166" s="145"/>
      <c r="CQD1166" s="145"/>
      <c r="CQE1166" s="145"/>
      <c r="CQF1166" s="37"/>
      <c r="CQG1166" s="5"/>
      <c r="CQH1166" s="144"/>
      <c r="CQI1166" s="93"/>
      <c r="CQJ1166" s="145"/>
      <c r="CQK1166" s="145"/>
      <c r="CQL1166" s="145"/>
      <c r="CQM1166" s="145"/>
      <c r="CQN1166" s="145"/>
      <c r="CQO1166" s="37"/>
      <c r="CQP1166" s="5"/>
      <c r="CQQ1166" s="144"/>
      <c r="CQR1166" s="93"/>
      <c r="CQS1166" s="145"/>
      <c r="CQT1166" s="145"/>
      <c r="CQU1166" s="145"/>
      <c r="CQV1166" s="145"/>
      <c r="CQW1166" s="145"/>
      <c r="CQX1166" s="37"/>
      <c r="CQY1166" s="5"/>
      <c r="CQZ1166" s="144"/>
      <c r="CRA1166" s="93"/>
      <c r="CRB1166" s="145"/>
      <c r="CRC1166" s="145"/>
      <c r="CRD1166" s="145"/>
      <c r="CRE1166" s="145"/>
      <c r="CRF1166" s="145"/>
      <c r="CRG1166" s="37"/>
      <c r="CRH1166" s="5"/>
      <c r="CRI1166" s="144"/>
      <c r="CRJ1166" s="93"/>
      <c r="CRK1166" s="145"/>
      <c r="CRL1166" s="145"/>
      <c r="CRM1166" s="145"/>
      <c r="CRN1166" s="145"/>
      <c r="CRO1166" s="145"/>
      <c r="CRP1166" s="37"/>
      <c r="CRQ1166" s="5"/>
      <c r="CRR1166" s="144"/>
      <c r="CRS1166" s="93"/>
      <c r="CRT1166" s="145"/>
      <c r="CRU1166" s="145"/>
      <c r="CRV1166" s="145"/>
      <c r="CRW1166" s="145"/>
      <c r="CRX1166" s="145"/>
      <c r="CRY1166" s="37"/>
      <c r="CRZ1166" s="5"/>
      <c r="CSA1166" s="144"/>
      <c r="CSB1166" s="93"/>
      <c r="CSC1166" s="145"/>
      <c r="CSD1166" s="145"/>
      <c r="CSE1166" s="145"/>
      <c r="CSF1166" s="145"/>
      <c r="CSG1166" s="145"/>
      <c r="CSH1166" s="37"/>
      <c r="CSI1166" s="5"/>
      <c r="CSJ1166" s="144"/>
      <c r="CSK1166" s="93"/>
      <c r="CSL1166" s="145"/>
      <c r="CSM1166" s="145"/>
      <c r="CSN1166" s="145"/>
      <c r="CSO1166" s="145"/>
      <c r="CSP1166" s="145"/>
      <c r="CSQ1166" s="37"/>
      <c r="CSR1166" s="5"/>
      <c r="CSS1166" s="144"/>
      <c r="CST1166" s="93"/>
      <c r="CSU1166" s="145"/>
      <c r="CSV1166" s="145"/>
      <c r="CSW1166" s="145"/>
      <c r="CSX1166" s="145"/>
      <c r="CSY1166" s="145"/>
      <c r="CSZ1166" s="37"/>
      <c r="CTA1166" s="5"/>
      <c r="CTB1166" s="144"/>
      <c r="CTC1166" s="93"/>
      <c r="CTD1166" s="145"/>
      <c r="CTE1166" s="145"/>
      <c r="CTF1166" s="145"/>
      <c r="CTG1166" s="145"/>
      <c r="CTH1166" s="145"/>
      <c r="CTI1166" s="37"/>
      <c r="CTJ1166" s="5"/>
      <c r="CTK1166" s="144"/>
      <c r="CTL1166" s="93"/>
      <c r="CTM1166" s="145"/>
      <c r="CTN1166" s="145"/>
      <c r="CTO1166" s="145"/>
      <c r="CTP1166" s="145"/>
      <c r="CTQ1166" s="145"/>
      <c r="CTR1166" s="37"/>
      <c r="CTS1166" s="5"/>
      <c r="CTT1166" s="144"/>
      <c r="CTU1166" s="93"/>
      <c r="CTV1166" s="145"/>
      <c r="CTW1166" s="145"/>
      <c r="CTX1166" s="145"/>
      <c r="CTY1166" s="145"/>
      <c r="CTZ1166" s="145"/>
      <c r="CUA1166" s="37"/>
      <c r="CUB1166" s="5"/>
      <c r="CUC1166" s="144"/>
      <c r="CUD1166" s="93"/>
      <c r="CUE1166" s="145"/>
      <c r="CUF1166" s="145"/>
      <c r="CUG1166" s="145"/>
      <c r="CUH1166" s="145"/>
      <c r="CUI1166" s="145"/>
      <c r="CUJ1166" s="37"/>
      <c r="CUK1166" s="5"/>
      <c r="CUL1166" s="144"/>
      <c r="CUM1166" s="93"/>
      <c r="CUN1166" s="145"/>
      <c r="CUO1166" s="145"/>
      <c r="CUP1166" s="145"/>
      <c r="CUQ1166" s="145"/>
      <c r="CUR1166" s="145"/>
      <c r="CUS1166" s="37"/>
      <c r="CUT1166" s="5"/>
      <c r="CUU1166" s="144"/>
      <c r="CUV1166" s="93"/>
      <c r="CUW1166" s="145"/>
      <c r="CUX1166" s="145"/>
      <c r="CUY1166" s="145"/>
      <c r="CUZ1166" s="145"/>
      <c r="CVA1166" s="145"/>
      <c r="CVB1166" s="37"/>
      <c r="CVC1166" s="5"/>
      <c r="CVD1166" s="144"/>
      <c r="CVE1166" s="93"/>
      <c r="CVF1166" s="145"/>
      <c r="CVG1166" s="145"/>
      <c r="CVH1166" s="145"/>
      <c r="CVI1166" s="145"/>
      <c r="CVJ1166" s="145"/>
      <c r="CVK1166" s="37"/>
      <c r="CVL1166" s="5"/>
      <c r="CVM1166" s="144"/>
      <c r="CVN1166" s="93"/>
      <c r="CVO1166" s="145"/>
      <c r="CVP1166" s="145"/>
      <c r="CVQ1166" s="145"/>
      <c r="CVR1166" s="145"/>
      <c r="CVS1166" s="145"/>
      <c r="CVT1166" s="37"/>
      <c r="CVU1166" s="5"/>
      <c r="CVV1166" s="144"/>
      <c r="CVW1166" s="93"/>
      <c r="CVX1166" s="145"/>
      <c r="CVY1166" s="145"/>
      <c r="CVZ1166" s="145"/>
      <c r="CWA1166" s="145"/>
      <c r="CWB1166" s="145"/>
      <c r="CWC1166" s="37"/>
      <c r="CWD1166" s="5"/>
      <c r="CWE1166" s="144"/>
      <c r="CWF1166" s="93"/>
      <c r="CWG1166" s="145"/>
      <c r="CWH1166" s="145"/>
      <c r="CWI1166" s="145"/>
      <c r="CWJ1166" s="145"/>
      <c r="CWK1166" s="145"/>
      <c r="CWL1166" s="37"/>
      <c r="CWM1166" s="5"/>
      <c r="CWN1166" s="144"/>
      <c r="CWO1166" s="93"/>
      <c r="CWP1166" s="145"/>
      <c r="CWQ1166" s="145"/>
      <c r="CWR1166" s="145"/>
      <c r="CWS1166" s="145"/>
      <c r="CWT1166" s="145"/>
      <c r="CWU1166" s="37"/>
      <c r="CWV1166" s="5"/>
      <c r="CWW1166" s="144"/>
      <c r="CWX1166" s="93"/>
      <c r="CWY1166" s="145"/>
      <c r="CWZ1166" s="145"/>
      <c r="CXA1166" s="145"/>
      <c r="CXB1166" s="145"/>
      <c r="CXC1166" s="145"/>
      <c r="CXD1166" s="37"/>
      <c r="CXE1166" s="5"/>
      <c r="CXF1166" s="144"/>
      <c r="CXG1166" s="93"/>
      <c r="CXH1166" s="145"/>
      <c r="CXI1166" s="145"/>
      <c r="CXJ1166" s="145"/>
      <c r="CXK1166" s="145"/>
      <c r="CXL1166" s="145"/>
      <c r="CXM1166" s="37"/>
      <c r="CXN1166" s="5"/>
      <c r="CXO1166" s="144"/>
      <c r="CXP1166" s="93"/>
      <c r="CXQ1166" s="145"/>
      <c r="CXR1166" s="145"/>
      <c r="CXS1166" s="145"/>
      <c r="CXT1166" s="145"/>
      <c r="CXU1166" s="145"/>
      <c r="CXV1166" s="37"/>
      <c r="CXW1166" s="5"/>
      <c r="CXX1166" s="144"/>
      <c r="CXY1166" s="93"/>
      <c r="CXZ1166" s="145"/>
      <c r="CYA1166" s="145"/>
      <c r="CYB1166" s="145"/>
      <c r="CYC1166" s="145"/>
      <c r="CYD1166" s="145"/>
      <c r="CYE1166" s="37"/>
      <c r="CYF1166" s="5"/>
      <c r="CYG1166" s="144"/>
      <c r="CYH1166" s="93"/>
      <c r="CYI1166" s="145"/>
      <c r="CYJ1166" s="145"/>
      <c r="CYK1166" s="145"/>
      <c r="CYL1166" s="145"/>
      <c r="CYM1166" s="145"/>
      <c r="CYN1166" s="37"/>
      <c r="CYO1166" s="5"/>
      <c r="CYP1166" s="144"/>
      <c r="CYQ1166" s="93"/>
      <c r="CYR1166" s="145"/>
      <c r="CYS1166" s="145"/>
      <c r="CYT1166" s="145"/>
      <c r="CYU1166" s="145"/>
      <c r="CYV1166" s="145"/>
      <c r="CYW1166" s="37"/>
      <c r="CYX1166" s="5"/>
      <c r="CYY1166" s="144"/>
      <c r="CYZ1166" s="93"/>
      <c r="CZA1166" s="145"/>
      <c r="CZB1166" s="145"/>
      <c r="CZC1166" s="145"/>
      <c r="CZD1166" s="145"/>
      <c r="CZE1166" s="145"/>
      <c r="CZF1166" s="37"/>
      <c r="CZG1166" s="5"/>
      <c r="CZH1166" s="144"/>
      <c r="CZI1166" s="93"/>
      <c r="CZJ1166" s="145"/>
      <c r="CZK1166" s="145"/>
      <c r="CZL1166" s="145"/>
      <c r="CZM1166" s="145"/>
      <c r="CZN1166" s="145"/>
      <c r="CZO1166" s="37"/>
      <c r="CZP1166" s="5"/>
      <c r="CZQ1166" s="144"/>
      <c r="CZR1166" s="93"/>
      <c r="CZS1166" s="145"/>
      <c r="CZT1166" s="145"/>
      <c r="CZU1166" s="145"/>
      <c r="CZV1166" s="145"/>
      <c r="CZW1166" s="145"/>
      <c r="CZX1166" s="37"/>
      <c r="CZY1166" s="5"/>
      <c r="CZZ1166" s="144"/>
      <c r="DAA1166" s="93"/>
      <c r="DAB1166" s="145"/>
      <c r="DAC1166" s="145"/>
      <c r="DAD1166" s="145"/>
      <c r="DAE1166" s="145"/>
      <c r="DAF1166" s="145"/>
      <c r="DAG1166" s="37"/>
      <c r="DAH1166" s="5"/>
      <c r="DAI1166" s="144"/>
      <c r="DAJ1166" s="93"/>
      <c r="DAK1166" s="145"/>
      <c r="DAL1166" s="145"/>
      <c r="DAM1166" s="145"/>
      <c r="DAN1166" s="145"/>
      <c r="DAO1166" s="145"/>
      <c r="DAP1166" s="37"/>
      <c r="DAQ1166" s="5"/>
      <c r="DAR1166" s="144"/>
      <c r="DAS1166" s="93"/>
      <c r="DAT1166" s="145"/>
      <c r="DAU1166" s="145"/>
      <c r="DAV1166" s="145"/>
      <c r="DAW1166" s="145"/>
      <c r="DAX1166" s="145"/>
      <c r="DAY1166" s="37"/>
      <c r="DAZ1166" s="5"/>
      <c r="DBA1166" s="144"/>
      <c r="DBB1166" s="93"/>
      <c r="DBC1166" s="145"/>
      <c r="DBD1166" s="145"/>
      <c r="DBE1166" s="145"/>
      <c r="DBF1166" s="145"/>
      <c r="DBG1166" s="145"/>
      <c r="DBH1166" s="37"/>
      <c r="DBI1166" s="5"/>
      <c r="DBJ1166" s="144"/>
      <c r="DBK1166" s="93"/>
      <c r="DBL1166" s="145"/>
      <c r="DBM1166" s="145"/>
      <c r="DBN1166" s="145"/>
      <c r="DBO1166" s="145"/>
      <c r="DBP1166" s="145"/>
      <c r="DBQ1166" s="37"/>
      <c r="DBR1166" s="5"/>
      <c r="DBS1166" s="144"/>
      <c r="DBT1166" s="93"/>
      <c r="DBU1166" s="145"/>
      <c r="DBV1166" s="145"/>
      <c r="DBW1166" s="145"/>
      <c r="DBX1166" s="145"/>
      <c r="DBY1166" s="145"/>
      <c r="DBZ1166" s="37"/>
      <c r="DCA1166" s="5"/>
      <c r="DCB1166" s="144"/>
      <c r="DCC1166" s="93"/>
      <c r="DCD1166" s="145"/>
      <c r="DCE1166" s="145"/>
      <c r="DCF1166" s="145"/>
      <c r="DCG1166" s="145"/>
      <c r="DCH1166" s="145"/>
      <c r="DCI1166" s="37"/>
      <c r="DCJ1166" s="5"/>
      <c r="DCK1166" s="144"/>
      <c r="DCL1166" s="93"/>
      <c r="DCM1166" s="145"/>
      <c r="DCN1166" s="145"/>
      <c r="DCO1166" s="145"/>
      <c r="DCP1166" s="145"/>
      <c r="DCQ1166" s="145"/>
      <c r="DCR1166" s="37"/>
      <c r="DCS1166" s="5"/>
      <c r="DCT1166" s="144"/>
      <c r="DCU1166" s="93"/>
      <c r="DCV1166" s="145"/>
      <c r="DCW1166" s="145"/>
      <c r="DCX1166" s="145"/>
      <c r="DCY1166" s="145"/>
      <c r="DCZ1166" s="145"/>
      <c r="DDA1166" s="37"/>
      <c r="DDB1166" s="5"/>
      <c r="DDC1166" s="144"/>
      <c r="DDD1166" s="93"/>
      <c r="DDE1166" s="145"/>
      <c r="DDF1166" s="145"/>
      <c r="DDG1166" s="145"/>
      <c r="DDH1166" s="145"/>
      <c r="DDI1166" s="145"/>
      <c r="DDJ1166" s="37"/>
      <c r="DDK1166" s="5"/>
      <c r="DDL1166" s="144"/>
      <c r="DDM1166" s="93"/>
      <c r="DDN1166" s="145"/>
      <c r="DDO1166" s="145"/>
      <c r="DDP1166" s="145"/>
      <c r="DDQ1166" s="145"/>
      <c r="DDR1166" s="145"/>
      <c r="DDS1166" s="37"/>
      <c r="DDT1166" s="5"/>
      <c r="DDU1166" s="144"/>
      <c r="DDV1166" s="93"/>
      <c r="DDW1166" s="145"/>
      <c r="DDX1166" s="145"/>
      <c r="DDY1166" s="145"/>
      <c r="DDZ1166" s="145"/>
      <c r="DEA1166" s="145"/>
      <c r="DEB1166" s="37"/>
      <c r="DEC1166" s="5"/>
      <c r="DED1166" s="144"/>
      <c r="DEE1166" s="93"/>
      <c r="DEF1166" s="145"/>
      <c r="DEG1166" s="145"/>
      <c r="DEH1166" s="145"/>
      <c r="DEI1166" s="145"/>
      <c r="DEJ1166" s="145"/>
      <c r="DEK1166" s="37"/>
      <c r="DEL1166" s="5"/>
      <c r="DEM1166" s="144"/>
      <c r="DEN1166" s="93"/>
      <c r="DEO1166" s="145"/>
      <c r="DEP1166" s="145"/>
      <c r="DEQ1166" s="145"/>
      <c r="DER1166" s="145"/>
      <c r="DES1166" s="145"/>
      <c r="DET1166" s="37"/>
      <c r="DEU1166" s="5"/>
      <c r="DEV1166" s="144"/>
      <c r="DEW1166" s="93"/>
      <c r="DEX1166" s="145"/>
      <c r="DEY1166" s="145"/>
      <c r="DEZ1166" s="145"/>
      <c r="DFA1166" s="145"/>
      <c r="DFB1166" s="145"/>
      <c r="DFC1166" s="37"/>
      <c r="DFD1166" s="5"/>
      <c r="DFE1166" s="144"/>
      <c r="DFF1166" s="93"/>
      <c r="DFG1166" s="145"/>
      <c r="DFH1166" s="145"/>
      <c r="DFI1166" s="145"/>
      <c r="DFJ1166" s="145"/>
      <c r="DFK1166" s="145"/>
      <c r="DFL1166" s="37"/>
      <c r="DFM1166" s="5"/>
      <c r="DFN1166" s="144"/>
      <c r="DFO1166" s="93"/>
      <c r="DFP1166" s="145"/>
      <c r="DFQ1166" s="145"/>
      <c r="DFR1166" s="145"/>
      <c r="DFS1166" s="145"/>
      <c r="DFT1166" s="145"/>
      <c r="DFU1166" s="37"/>
      <c r="DFV1166" s="5"/>
      <c r="DFW1166" s="144"/>
      <c r="DFX1166" s="93"/>
      <c r="DFY1166" s="145"/>
      <c r="DFZ1166" s="145"/>
      <c r="DGA1166" s="145"/>
      <c r="DGB1166" s="145"/>
      <c r="DGC1166" s="145"/>
      <c r="DGD1166" s="37"/>
      <c r="DGE1166" s="5"/>
      <c r="DGF1166" s="144"/>
      <c r="DGG1166" s="93"/>
      <c r="DGH1166" s="145"/>
      <c r="DGI1166" s="145"/>
      <c r="DGJ1166" s="145"/>
      <c r="DGK1166" s="145"/>
      <c r="DGL1166" s="145"/>
      <c r="DGM1166" s="37"/>
      <c r="DGN1166" s="5"/>
      <c r="DGO1166" s="144"/>
      <c r="DGP1166" s="93"/>
      <c r="DGQ1166" s="145"/>
      <c r="DGR1166" s="145"/>
      <c r="DGS1166" s="145"/>
      <c r="DGT1166" s="145"/>
      <c r="DGU1166" s="145"/>
      <c r="DGV1166" s="37"/>
      <c r="DGW1166" s="5"/>
      <c r="DGX1166" s="144"/>
      <c r="DGY1166" s="93"/>
      <c r="DGZ1166" s="145"/>
      <c r="DHA1166" s="145"/>
      <c r="DHB1166" s="145"/>
      <c r="DHC1166" s="145"/>
      <c r="DHD1166" s="145"/>
      <c r="DHE1166" s="37"/>
      <c r="DHF1166" s="5"/>
      <c r="DHG1166" s="144"/>
      <c r="DHH1166" s="93"/>
      <c r="DHI1166" s="145"/>
      <c r="DHJ1166" s="145"/>
      <c r="DHK1166" s="145"/>
      <c r="DHL1166" s="145"/>
      <c r="DHM1166" s="145"/>
      <c r="DHN1166" s="37"/>
      <c r="DHO1166" s="5"/>
      <c r="DHP1166" s="144"/>
      <c r="DHQ1166" s="93"/>
      <c r="DHR1166" s="145"/>
      <c r="DHS1166" s="145"/>
      <c r="DHT1166" s="145"/>
      <c r="DHU1166" s="145"/>
      <c r="DHV1166" s="145"/>
      <c r="DHW1166" s="37"/>
      <c r="DHX1166" s="5"/>
      <c r="DHY1166" s="144"/>
      <c r="DHZ1166" s="93"/>
      <c r="DIA1166" s="145"/>
      <c r="DIB1166" s="145"/>
      <c r="DIC1166" s="145"/>
      <c r="DID1166" s="145"/>
      <c r="DIE1166" s="145"/>
      <c r="DIF1166" s="37"/>
      <c r="DIG1166" s="5"/>
      <c r="DIH1166" s="144"/>
      <c r="DII1166" s="93"/>
      <c r="DIJ1166" s="145"/>
      <c r="DIK1166" s="145"/>
      <c r="DIL1166" s="145"/>
      <c r="DIM1166" s="145"/>
      <c r="DIN1166" s="145"/>
      <c r="DIO1166" s="37"/>
      <c r="DIP1166" s="5"/>
      <c r="DIQ1166" s="144"/>
      <c r="DIR1166" s="93"/>
      <c r="DIS1166" s="145"/>
      <c r="DIT1166" s="145"/>
      <c r="DIU1166" s="145"/>
      <c r="DIV1166" s="145"/>
      <c r="DIW1166" s="145"/>
      <c r="DIX1166" s="37"/>
      <c r="DIY1166" s="5"/>
      <c r="DIZ1166" s="144"/>
      <c r="DJA1166" s="93"/>
      <c r="DJB1166" s="145"/>
      <c r="DJC1166" s="145"/>
      <c r="DJD1166" s="145"/>
      <c r="DJE1166" s="145"/>
      <c r="DJF1166" s="145"/>
      <c r="DJG1166" s="37"/>
      <c r="DJH1166" s="5"/>
      <c r="DJI1166" s="144"/>
      <c r="DJJ1166" s="93"/>
      <c r="DJK1166" s="145"/>
      <c r="DJL1166" s="145"/>
      <c r="DJM1166" s="145"/>
      <c r="DJN1166" s="145"/>
      <c r="DJO1166" s="145"/>
      <c r="DJP1166" s="37"/>
      <c r="DJQ1166" s="5"/>
      <c r="DJR1166" s="144"/>
      <c r="DJS1166" s="93"/>
      <c r="DJT1166" s="145"/>
      <c r="DJU1166" s="145"/>
      <c r="DJV1166" s="145"/>
      <c r="DJW1166" s="145"/>
      <c r="DJX1166" s="145"/>
      <c r="DJY1166" s="37"/>
      <c r="DJZ1166" s="5"/>
      <c r="DKA1166" s="144"/>
      <c r="DKB1166" s="93"/>
      <c r="DKC1166" s="145"/>
      <c r="DKD1166" s="145"/>
      <c r="DKE1166" s="145"/>
      <c r="DKF1166" s="145"/>
      <c r="DKG1166" s="145"/>
      <c r="DKH1166" s="37"/>
      <c r="DKI1166" s="5"/>
      <c r="DKJ1166" s="144"/>
      <c r="DKK1166" s="93"/>
      <c r="DKL1166" s="145"/>
      <c r="DKM1166" s="145"/>
      <c r="DKN1166" s="145"/>
      <c r="DKO1166" s="145"/>
      <c r="DKP1166" s="145"/>
      <c r="DKQ1166" s="37"/>
      <c r="DKR1166" s="5"/>
      <c r="DKS1166" s="144"/>
      <c r="DKT1166" s="93"/>
      <c r="DKU1166" s="145"/>
      <c r="DKV1166" s="145"/>
      <c r="DKW1166" s="145"/>
      <c r="DKX1166" s="145"/>
      <c r="DKY1166" s="145"/>
      <c r="DKZ1166" s="37"/>
      <c r="DLA1166" s="5"/>
      <c r="DLB1166" s="144"/>
      <c r="DLC1166" s="93"/>
      <c r="DLD1166" s="145"/>
      <c r="DLE1166" s="145"/>
      <c r="DLF1166" s="145"/>
      <c r="DLG1166" s="145"/>
      <c r="DLH1166" s="145"/>
      <c r="DLI1166" s="37"/>
      <c r="DLJ1166" s="5"/>
      <c r="DLK1166" s="144"/>
      <c r="DLL1166" s="93"/>
      <c r="DLM1166" s="145"/>
      <c r="DLN1166" s="145"/>
      <c r="DLO1166" s="145"/>
      <c r="DLP1166" s="145"/>
      <c r="DLQ1166" s="145"/>
      <c r="DLR1166" s="37"/>
      <c r="DLS1166" s="5"/>
      <c r="DLT1166" s="144"/>
      <c r="DLU1166" s="93"/>
      <c r="DLV1166" s="145"/>
      <c r="DLW1166" s="145"/>
      <c r="DLX1166" s="145"/>
      <c r="DLY1166" s="145"/>
      <c r="DLZ1166" s="145"/>
      <c r="DMA1166" s="37"/>
      <c r="DMB1166" s="5"/>
      <c r="DMC1166" s="144"/>
      <c r="DMD1166" s="93"/>
      <c r="DME1166" s="145"/>
      <c r="DMF1166" s="145"/>
      <c r="DMG1166" s="145"/>
      <c r="DMH1166" s="145"/>
      <c r="DMI1166" s="145"/>
      <c r="DMJ1166" s="37"/>
      <c r="DMK1166" s="5"/>
      <c r="DML1166" s="144"/>
      <c r="DMM1166" s="93"/>
      <c r="DMN1166" s="145"/>
      <c r="DMO1166" s="145"/>
      <c r="DMP1166" s="145"/>
      <c r="DMQ1166" s="145"/>
      <c r="DMR1166" s="145"/>
      <c r="DMS1166" s="37"/>
      <c r="DMT1166" s="5"/>
      <c r="DMU1166" s="144"/>
      <c r="DMV1166" s="93"/>
      <c r="DMW1166" s="145"/>
      <c r="DMX1166" s="145"/>
      <c r="DMY1166" s="145"/>
      <c r="DMZ1166" s="145"/>
      <c r="DNA1166" s="145"/>
      <c r="DNB1166" s="37"/>
      <c r="DNC1166" s="5"/>
      <c r="DND1166" s="144"/>
      <c r="DNE1166" s="93"/>
      <c r="DNF1166" s="145"/>
      <c r="DNG1166" s="145"/>
      <c r="DNH1166" s="145"/>
      <c r="DNI1166" s="145"/>
      <c r="DNJ1166" s="145"/>
      <c r="DNK1166" s="37"/>
      <c r="DNL1166" s="5"/>
      <c r="DNM1166" s="144"/>
      <c r="DNN1166" s="93"/>
      <c r="DNO1166" s="145"/>
      <c r="DNP1166" s="145"/>
      <c r="DNQ1166" s="145"/>
      <c r="DNR1166" s="145"/>
      <c r="DNS1166" s="145"/>
      <c r="DNT1166" s="37"/>
      <c r="DNU1166" s="5"/>
      <c r="DNV1166" s="144"/>
      <c r="DNW1166" s="93"/>
      <c r="DNX1166" s="145"/>
      <c r="DNY1166" s="145"/>
      <c r="DNZ1166" s="145"/>
      <c r="DOA1166" s="145"/>
      <c r="DOB1166" s="145"/>
      <c r="DOC1166" s="37"/>
      <c r="DOD1166" s="5"/>
      <c r="DOE1166" s="144"/>
      <c r="DOF1166" s="93"/>
      <c r="DOG1166" s="145"/>
      <c r="DOH1166" s="145"/>
      <c r="DOI1166" s="145"/>
      <c r="DOJ1166" s="145"/>
      <c r="DOK1166" s="145"/>
      <c r="DOL1166" s="37"/>
      <c r="DOM1166" s="5"/>
      <c r="DON1166" s="144"/>
      <c r="DOO1166" s="93"/>
      <c r="DOP1166" s="145"/>
      <c r="DOQ1166" s="145"/>
      <c r="DOR1166" s="145"/>
      <c r="DOS1166" s="145"/>
      <c r="DOT1166" s="145"/>
      <c r="DOU1166" s="37"/>
      <c r="DOV1166" s="5"/>
      <c r="DOW1166" s="144"/>
      <c r="DOX1166" s="93"/>
      <c r="DOY1166" s="145"/>
      <c r="DOZ1166" s="145"/>
      <c r="DPA1166" s="145"/>
      <c r="DPB1166" s="145"/>
      <c r="DPC1166" s="145"/>
      <c r="DPD1166" s="37"/>
      <c r="DPE1166" s="5"/>
      <c r="DPF1166" s="144"/>
      <c r="DPG1166" s="93"/>
      <c r="DPH1166" s="145"/>
      <c r="DPI1166" s="145"/>
      <c r="DPJ1166" s="145"/>
      <c r="DPK1166" s="145"/>
      <c r="DPL1166" s="145"/>
      <c r="DPM1166" s="37"/>
      <c r="DPN1166" s="5"/>
      <c r="DPO1166" s="144"/>
      <c r="DPP1166" s="93"/>
      <c r="DPQ1166" s="145"/>
      <c r="DPR1166" s="145"/>
      <c r="DPS1166" s="145"/>
      <c r="DPT1166" s="145"/>
      <c r="DPU1166" s="145"/>
      <c r="DPV1166" s="37"/>
      <c r="DPW1166" s="5"/>
      <c r="DPX1166" s="144"/>
      <c r="DPY1166" s="93"/>
      <c r="DPZ1166" s="145"/>
      <c r="DQA1166" s="145"/>
      <c r="DQB1166" s="145"/>
      <c r="DQC1166" s="145"/>
      <c r="DQD1166" s="145"/>
      <c r="DQE1166" s="37"/>
      <c r="DQF1166" s="5"/>
      <c r="DQG1166" s="144"/>
      <c r="DQH1166" s="93"/>
      <c r="DQI1166" s="145"/>
      <c r="DQJ1166" s="145"/>
      <c r="DQK1166" s="145"/>
      <c r="DQL1166" s="145"/>
      <c r="DQM1166" s="145"/>
      <c r="DQN1166" s="37"/>
      <c r="DQO1166" s="5"/>
      <c r="DQP1166" s="144"/>
      <c r="DQQ1166" s="93"/>
      <c r="DQR1166" s="145"/>
      <c r="DQS1166" s="145"/>
      <c r="DQT1166" s="145"/>
      <c r="DQU1166" s="145"/>
      <c r="DQV1166" s="145"/>
      <c r="DQW1166" s="37"/>
      <c r="DQX1166" s="5"/>
      <c r="DQY1166" s="144"/>
      <c r="DQZ1166" s="93"/>
      <c r="DRA1166" s="145"/>
      <c r="DRB1166" s="145"/>
      <c r="DRC1166" s="145"/>
      <c r="DRD1166" s="145"/>
      <c r="DRE1166" s="145"/>
      <c r="DRF1166" s="37"/>
      <c r="DRG1166" s="5"/>
      <c r="DRH1166" s="144"/>
      <c r="DRI1166" s="93"/>
      <c r="DRJ1166" s="145"/>
      <c r="DRK1166" s="145"/>
      <c r="DRL1166" s="145"/>
      <c r="DRM1166" s="145"/>
      <c r="DRN1166" s="145"/>
      <c r="DRO1166" s="37"/>
      <c r="DRP1166" s="5"/>
      <c r="DRQ1166" s="144"/>
      <c r="DRR1166" s="93"/>
      <c r="DRS1166" s="145"/>
      <c r="DRT1166" s="145"/>
      <c r="DRU1166" s="145"/>
      <c r="DRV1166" s="145"/>
      <c r="DRW1166" s="145"/>
      <c r="DRX1166" s="37"/>
      <c r="DRY1166" s="5"/>
      <c r="DRZ1166" s="144"/>
      <c r="DSA1166" s="93"/>
      <c r="DSB1166" s="145"/>
      <c r="DSC1166" s="145"/>
      <c r="DSD1166" s="145"/>
      <c r="DSE1166" s="145"/>
      <c r="DSF1166" s="145"/>
      <c r="DSG1166" s="37"/>
      <c r="DSH1166" s="5"/>
      <c r="DSI1166" s="144"/>
      <c r="DSJ1166" s="93"/>
      <c r="DSK1166" s="145"/>
      <c r="DSL1166" s="145"/>
      <c r="DSM1166" s="145"/>
      <c r="DSN1166" s="145"/>
      <c r="DSO1166" s="145"/>
      <c r="DSP1166" s="37"/>
      <c r="DSQ1166" s="5"/>
      <c r="DSR1166" s="144"/>
      <c r="DSS1166" s="93"/>
      <c r="DST1166" s="145"/>
      <c r="DSU1166" s="145"/>
      <c r="DSV1166" s="145"/>
      <c r="DSW1166" s="145"/>
      <c r="DSX1166" s="145"/>
      <c r="DSY1166" s="37"/>
      <c r="DSZ1166" s="5"/>
      <c r="DTA1166" s="144"/>
      <c r="DTB1166" s="93"/>
      <c r="DTC1166" s="145"/>
      <c r="DTD1166" s="145"/>
      <c r="DTE1166" s="145"/>
      <c r="DTF1166" s="145"/>
      <c r="DTG1166" s="145"/>
      <c r="DTH1166" s="37"/>
      <c r="DTI1166" s="5"/>
      <c r="DTJ1166" s="144"/>
      <c r="DTK1166" s="93"/>
      <c r="DTL1166" s="145"/>
      <c r="DTM1166" s="145"/>
      <c r="DTN1166" s="145"/>
      <c r="DTO1166" s="145"/>
      <c r="DTP1166" s="145"/>
      <c r="DTQ1166" s="37"/>
      <c r="DTR1166" s="5"/>
      <c r="DTS1166" s="144"/>
      <c r="DTT1166" s="93"/>
      <c r="DTU1166" s="145"/>
      <c r="DTV1166" s="145"/>
      <c r="DTW1166" s="145"/>
      <c r="DTX1166" s="145"/>
      <c r="DTY1166" s="145"/>
      <c r="DTZ1166" s="37"/>
      <c r="DUA1166" s="5"/>
      <c r="DUB1166" s="144"/>
      <c r="DUC1166" s="93"/>
      <c r="DUD1166" s="145"/>
      <c r="DUE1166" s="145"/>
      <c r="DUF1166" s="145"/>
      <c r="DUG1166" s="145"/>
      <c r="DUH1166" s="145"/>
      <c r="DUI1166" s="37"/>
      <c r="DUJ1166" s="5"/>
      <c r="DUK1166" s="144"/>
      <c r="DUL1166" s="93"/>
      <c r="DUM1166" s="145"/>
      <c r="DUN1166" s="145"/>
      <c r="DUO1166" s="145"/>
      <c r="DUP1166" s="145"/>
      <c r="DUQ1166" s="145"/>
      <c r="DUR1166" s="37"/>
      <c r="DUS1166" s="5"/>
      <c r="DUT1166" s="144"/>
      <c r="DUU1166" s="93"/>
      <c r="DUV1166" s="145"/>
      <c r="DUW1166" s="145"/>
      <c r="DUX1166" s="145"/>
      <c r="DUY1166" s="145"/>
      <c r="DUZ1166" s="145"/>
      <c r="DVA1166" s="37"/>
      <c r="DVB1166" s="5"/>
      <c r="DVC1166" s="144"/>
      <c r="DVD1166" s="93"/>
      <c r="DVE1166" s="145"/>
      <c r="DVF1166" s="145"/>
      <c r="DVG1166" s="145"/>
      <c r="DVH1166" s="145"/>
      <c r="DVI1166" s="145"/>
      <c r="DVJ1166" s="37"/>
      <c r="DVK1166" s="5"/>
      <c r="DVL1166" s="144"/>
      <c r="DVM1166" s="93"/>
      <c r="DVN1166" s="145"/>
      <c r="DVO1166" s="145"/>
      <c r="DVP1166" s="145"/>
      <c r="DVQ1166" s="145"/>
      <c r="DVR1166" s="145"/>
      <c r="DVS1166" s="37"/>
      <c r="DVT1166" s="5"/>
      <c r="DVU1166" s="144"/>
      <c r="DVV1166" s="93"/>
      <c r="DVW1166" s="145"/>
      <c r="DVX1166" s="145"/>
      <c r="DVY1166" s="145"/>
      <c r="DVZ1166" s="145"/>
      <c r="DWA1166" s="145"/>
      <c r="DWB1166" s="37"/>
      <c r="DWC1166" s="5"/>
      <c r="DWD1166" s="144"/>
      <c r="DWE1166" s="93"/>
      <c r="DWF1166" s="145"/>
      <c r="DWG1166" s="145"/>
      <c r="DWH1166" s="145"/>
      <c r="DWI1166" s="145"/>
      <c r="DWJ1166" s="145"/>
      <c r="DWK1166" s="37"/>
      <c r="DWL1166" s="5"/>
      <c r="DWM1166" s="144"/>
      <c r="DWN1166" s="93"/>
      <c r="DWO1166" s="145"/>
      <c r="DWP1166" s="145"/>
      <c r="DWQ1166" s="145"/>
      <c r="DWR1166" s="145"/>
      <c r="DWS1166" s="145"/>
      <c r="DWT1166" s="37"/>
      <c r="DWU1166" s="5"/>
      <c r="DWV1166" s="144"/>
      <c r="DWW1166" s="93"/>
      <c r="DWX1166" s="145"/>
      <c r="DWY1166" s="145"/>
      <c r="DWZ1166" s="145"/>
      <c r="DXA1166" s="145"/>
      <c r="DXB1166" s="145"/>
      <c r="DXC1166" s="37"/>
      <c r="DXD1166" s="5"/>
      <c r="DXE1166" s="144"/>
      <c r="DXF1166" s="93"/>
      <c r="DXG1166" s="145"/>
      <c r="DXH1166" s="145"/>
      <c r="DXI1166" s="145"/>
      <c r="DXJ1166" s="145"/>
      <c r="DXK1166" s="145"/>
      <c r="DXL1166" s="37"/>
      <c r="DXM1166" s="5"/>
      <c r="DXN1166" s="144"/>
      <c r="DXO1166" s="93"/>
      <c r="DXP1166" s="145"/>
      <c r="DXQ1166" s="145"/>
      <c r="DXR1166" s="145"/>
      <c r="DXS1166" s="145"/>
      <c r="DXT1166" s="145"/>
      <c r="DXU1166" s="37"/>
      <c r="DXV1166" s="5"/>
      <c r="DXW1166" s="144"/>
      <c r="DXX1166" s="93"/>
      <c r="DXY1166" s="145"/>
      <c r="DXZ1166" s="145"/>
      <c r="DYA1166" s="145"/>
      <c r="DYB1166" s="145"/>
      <c r="DYC1166" s="145"/>
      <c r="DYD1166" s="37"/>
      <c r="DYE1166" s="5"/>
      <c r="DYF1166" s="144"/>
      <c r="DYG1166" s="93"/>
      <c r="DYH1166" s="145"/>
      <c r="DYI1166" s="145"/>
      <c r="DYJ1166" s="145"/>
      <c r="DYK1166" s="145"/>
      <c r="DYL1166" s="145"/>
      <c r="DYM1166" s="37"/>
      <c r="DYN1166" s="5"/>
      <c r="DYO1166" s="144"/>
      <c r="DYP1166" s="93"/>
      <c r="DYQ1166" s="145"/>
      <c r="DYR1166" s="145"/>
      <c r="DYS1166" s="145"/>
      <c r="DYT1166" s="145"/>
      <c r="DYU1166" s="145"/>
      <c r="DYV1166" s="37"/>
      <c r="DYW1166" s="5"/>
      <c r="DYX1166" s="144"/>
      <c r="DYY1166" s="93"/>
      <c r="DYZ1166" s="145"/>
      <c r="DZA1166" s="145"/>
      <c r="DZB1166" s="145"/>
      <c r="DZC1166" s="145"/>
      <c r="DZD1166" s="145"/>
      <c r="DZE1166" s="37"/>
      <c r="DZF1166" s="5"/>
      <c r="DZG1166" s="144"/>
      <c r="DZH1166" s="93"/>
      <c r="DZI1166" s="145"/>
      <c r="DZJ1166" s="145"/>
      <c r="DZK1166" s="145"/>
      <c r="DZL1166" s="145"/>
      <c r="DZM1166" s="145"/>
      <c r="DZN1166" s="37"/>
      <c r="DZO1166" s="5"/>
      <c r="DZP1166" s="144"/>
      <c r="DZQ1166" s="93"/>
      <c r="DZR1166" s="145"/>
      <c r="DZS1166" s="145"/>
      <c r="DZT1166" s="145"/>
      <c r="DZU1166" s="145"/>
      <c r="DZV1166" s="145"/>
      <c r="DZW1166" s="37"/>
      <c r="DZX1166" s="5"/>
      <c r="DZY1166" s="144"/>
      <c r="DZZ1166" s="93"/>
      <c r="EAA1166" s="145"/>
      <c r="EAB1166" s="145"/>
      <c r="EAC1166" s="145"/>
      <c r="EAD1166" s="145"/>
      <c r="EAE1166" s="145"/>
      <c r="EAF1166" s="37"/>
      <c r="EAG1166" s="5"/>
      <c r="EAH1166" s="144"/>
      <c r="EAI1166" s="93"/>
      <c r="EAJ1166" s="145"/>
      <c r="EAK1166" s="145"/>
      <c r="EAL1166" s="145"/>
      <c r="EAM1166" s="145"/>
      <c r="EAN1166" s="145"/>
      <c r="EAO1166" s="37"/>
      <c r="EAP1166" s="5"/>
      <c r="EAQ1166" s="144"/>
      <c r="EAR1166" s="93"/>
      <c r="EAS1166" s="145"/>
      <c r="EAT1166" s="145"/>
      <c r="EAU1166" s="145"/>
      <c r="EAV1166" s="145"/>
      <c r="EAW1166" s="145"/>
      <c r="EAX1166" s="37"/>
      <c r="EAY1166" s="5"/>
      <c r="EAZ1166" s="144"/>
      <c r="EBA1166" s="93"/>
      <c r="EBB1166" s="145"/>
      <c r="EBC1166" s="145"/>
      <c r="EBD1166" s="145"/>
      <c r="EBE1166" s="145"/>
      <c r="EBF1166" s="145"/>
      <c r="EBG1166" s="37"/>
      <c r="EBH1166" s="5"/>
      <c r="EBI1166" s="144"/>
      <c r="EBJ1166" s="93"/>
      <c r="EBK1166" s="145"/>
      <c r="EBL1166" s="145"/>
      <c r="EBM1166" s="145"/>
      <c r="EBN1166" s="145"/>
      <c r="EBO1166" s="145"/>
      <c r="EBP1166" s="37"/>
      <c r="EBQ1166" s="5"/>
      <c r="EBR1166" s="144"/>
      <c r="EBS1166" s="93"/>
      <c r="EBT1166" s="145"/>
      <c r="EBU1166" s="145"/>
      <c r="EBV1166" s="145"/>
      <c r="EBW1166" s="145"/>
      <c r="EBX1166" s="145"/>
      <c r="EBY1166" s="37"/>
      <c r="EBZ1166" s="5"/>
      <c r="ECA1166" s="144"/>
      <c r="ECB1166" s="93"/>
      <c r="ECC1166" s="145"/>
      <c r="ECD1166" s="145"/>
      <c r="ECE1166" s="145"/>
      <c r="ECF1166" s="145"/>
      <c r="ECG1166" s="145"/>
      <c r="ECH1166" s="37"/>
      <c r="ECI1166" s="5"/>
      <c r="ECJ1166" s="144"/>
      <c r="ECK1166" s="93"/>
      <c r="ECL1166" s="145"/>
      <c r="ECM1166" s="145"/>
      <c r="ECN1166" s="145"/>
      <c r="ECO1166" s="145"/>
      <c r="ECP1166" s="145"/>
      <c r="ECQ1166" s="37"/>
      <c r="ECR1166" s="5"/>
      <c r="ECS1166" s="144"/>
      <c r="ECT1166" s="93"/>
      <c r="ECU1166" s="145"/>
      <c r="ECV1166" s="145"/>
      <c r="ECW1166" s="145"/>
      <c r="ECX1166" s="145"/>
      <c r="ECY1166" s="145"/>
      <c r="ECZ1166" s="37"/>
      <c r="EDA1166" s="5"/>
      <c r="EDB1166" s="144"/>
      <c r="EDC1166" s="93"/>
      <c r="EDD1166" s="145"/>
      <c r="EDE1166" s="145"/>
      <c r="EDF1166" s="145"/>
      <c r="EDG1166" s="145"/>
      <c r="EDH1166" s="145"/>
      <c r="EDI1166" s="37"/>
      <c r="EDJ1166" s="5"/>
      <c r="EDK1166" s="144"/>
      <c r="EDL1166" s="93"/>
      <c r="EDM1166" s="145"/>
      <c r="EDN1166" s="145"/>
      <c r="EDO1166" s="145"/>
      <c r="EDP1166" s="145"/>
      <c r="EDQ1166" s="145"/>
      <c r="EDR1166" s="37"/>
      <c r="EDS1166" s="5"/>
      <c r="EDT1166" s="144"/>
      <c r="EDU1166" s="93"/>
      <c r="EDV1166" s="145"/>
      <c r="EDW1166" s="145"/>
      <c r="EDX1166" s="145"/>
      <c r="EDY1166" s="145"/>
      <c r="EDZ1166" s="145"/>
      <c r="EEA1166" s="37"/>
      <c r="EEB1166" s="5"/>
      <c r="EEC1166" s="144"/>
      <c r="EED1166" s="93"/>
      <c r="EEE1166" s="145"/>
      <c r="EEF1166" s="145"/>
      <c r="EEG1166" s="145"/>
      <c r="EEH1166" s="145"/>
      <c r="EEI1166" s="145"/>
      <c r="EEJ1166" s="37"/>
      <c r="EEK1166" s="5"/>
      <c r="EEL1166" s="144"/>
      <c r="EEM1166" s="93"/>
      <c r="EEN1166" s="145"/>
      <c r="EEO1166" s="145"/>
      <c r="EEP1166" s="145"/>
      <c r="EEQ1166" s="145"/>
      <c r="EER1166" s="145"/>
      <c r="EES1166" s="37"/>
      <c r="EET1166" s="5"/>
      <c r="EEU1166" s="144"/>
      <c r="EEV1166" s="93"/>
      <c r="EEW1166" s="145"/>
      <c r="EEX1166" s="145"/>
      <c r="EEY1166" s="145"/>
      <c r="EEZ1166" s="145"/>
      <c r="EFA1166" s="145"/>
      <c r="EFB1166" s="37"/>
      <c r="EFC1166" s="5"/>
      <c r="EFD1166" s="144"/>
      <c r="EFE1166" s="93"/>
      <c r="EFF1166" s="145"/>
      <c r="EFG1166" s="145"/>
      <c r="EFH1166" s="145"/>
      <c r="EFI1166" s="145"/>
      <c r="EFJ1166" s="145"/>
      <c r="EFK1166" s="37"/>
      <c r="EFL1166" s="5"/>
      <c r="EFM1166" s="144"/>
      <c r="EFN1166" s="93"/>
      <c r="EFO1166" s="145"/>
      <c r="EFP1166" s="145"/>
      <c r="EFQ1166" s="145"/>
      <c r="EFR1166" s="145"/>
      <c r="EFS1166" s="145"/>
      <c r="EFT1166" s="37"/>
      <c r="EFU1166" s="5"/>
      <c r="EFV1166" s="144"/>
      <c r="EFW1166" s="93"/>
      <c r="EFX1166" s="145"/>
      <c r="EFY1166" s="145"/>
      <c r="EFZ1166" s="145"/>
      <c r="EGA1166" s="145"/>
      <c r="EGB1166" s="145"/>
      <c r="EGC1166" s="37"/>
      <c r="EGD1166" s="5"/>
      <c r="EGE1166" s="144"/>
      <c r="EGF1166" s="93"/>
      <c r="EGG1166" s="145"/>
      <c r="EGH1166" s="145"/>
      <c r="EGI1166" s="145"/>
      <c r="EGJ1166" s="145"/>
      <c r="EGK1166" s="145"/>
      <c r="EGL1166" s="37"/>
      <c r="EGM1166" s="5"/>
      <c r="EGN1166" s="144"/>
      <c r="EGO1166" s="93"/>
      <c r="EGP1166" s="145"/>
      <c r="EGQ1166" s="145"/>
      <c r="EGR1166" s="145"/>
      <c r="EGS1166" s="145"/>
      <c r="EGT1166" s="145"/>
      <c r="EGU1166" s="37"/>
      <c r="EGV1166" s="5"/>
      <c r="EGW1166" s="144"/>
      <c r="EGX1166" s="93"/>
      <c r="EGY1166" s="145"/>
      <c r="EGZ1166" s="145"/>
      <c r="EHA1166" s="145"/>
      <c r="EHB1166" s="145"/>
      <c r="EHC1166" s="145"/>
      <c r="EHD1166" s="37"/>
      <c r="EHE1166" s="5"/>
      <c r="EHF1166" s="144"/>
      <c r="EHG1166" s="93"/>
      <c r="EHH1166" s="145"/>
      <c r="EHI1166" s="145"/>
      <c r="EHJ1166" s="145"/>
      <c r="EHK1166" s="145"/>
      <c r="EHL1166" s="145"/>
      <c r="EHM1166" s="37"/>
      <c r="EHN1166" s="5"/>
      <c r="EHO1166" s="144"/>
      <c r="EHP1166" s="93"/>
      <c r="EHQ1166" s="145"/>
      <c r="EHR1166" s="145"/>
      <c r="EHS1166" s="145"/>
      <c r="EHT1166" s="145"/>
      <c r="EHU1166" s="145"/>
      <c r="EHV1166" s="37"/>
      <c r="EHW1166" s="5"/>
      <c r="EHX1166" s="144"/>
      <c r="EHY1166" s="93"/>
      <c r="EHZ1166" s="145"/>
      <c r="EIA1166" s="145"/>
      <c r="EIB1166" s="145"/>
      <c r="EIC1166" s="145"/>
      <c r="EID1166" s="145"/>
      <c r="EIE1166" s="37"/>
      <c r="EIF1166" s="5"/>
      <c r="EIG1166" s="144"/>
      <c r="EIH1166" s="93"/>
      <c r="EII1166" s="145"/>
      <c r="EIJ1166" s="145"/>
      <c r="EIK1166" s="145"/>
      <c r="EIL1166" s="145"/>
      <c r="EIM1166" s="145"/>
      <c r="EIN1166" s="37"/>
      <c r="EIO1166" s="5"/>
      <c r="EIP1166" s="144"/>
      <c r="EIQ1166" s="93"/>
      <c r="EIR1166" s="145"/>
      <c r="EIS1166" s="145"/>
      <c r="EIT1166" s="145"/>
      <c r="EIU1166" s="145"/>
      <c r="EIV1166" s="145"/>
      <c r="EIW1166" s="37"/>
      <c r="EIX1166" s="5"/>
      <c r="EIY1166" s="144"/>
      <c r="EIZ1166" s="93"/>
      <c r="EJA1166" s="145"/>
      <c r="EJB1166" s="145"/>
      <c r="EJC1166" s="145"/>
      <c r="EJD1166" s="145"/>
      <c r="EJE1166" s="145"/>
      <c r="EJF1166" s="37"/>
      <c r="EJG1166" s="5"/>
      <c r="EJH1166" s="144"/>
      <c r="EJI1166" s="93"/>
      <c r="EJJ1166" s="145"/>
      <c r="EJK1166" s="145"/>
      <c r="EJL1166" s="145"/>
      <c r="EJM1166" s="145"/>
      <c r="EJN1166" s="145"/>
      <c r="EJO1166" s="37"/>
      <c r="EJP1166" s="5"/>
      <c r="EJQ1166" s="144"/>
      <c r="EJR1166" s="93"/>
      <c r="EJS1166" s="145"/>
      <c r="EJT1166" s="145"/>
      <c r="EJU1166" s="145"/>
      <c r="EJV1166" s="145"/>
      <c r="EJW1166" s="145"/>
      <c r="EJX1166" s="37"/>
      <c r="EJY1166" s="5"/>
      <c r="EJZ1166" s="144"/>
      <c r="EKA1166" s="93"/>
      <c r="EKB1166" s="145"/>
      <c r="EKC1166" s="145"/>
      <c r="EKD1166" s="145"/>
      <c r="EKE1166" s="145"/>
      <c r="EKF1166" s="145"/>
      <c r="EKG1166" s="37"/>
      <c r="EKH1166" s="5"/>
      <c r="EKI1166" s="144"/>
      <c r="EKJ1166" s="93"/>
      <c r="EKK1166" s="145"/>
      <c r="EKL1166" s="145"/>
      <c r="EKM1166" s="145"/>
      <c r="EKN1166" s="145"/>
      <c r="EKO1166" s="145"/>
      <c r="EKP1166" s="37"/>
      <c r="EKQ1166" s="5"/>
      <c r="EKR1166" s="144"/>
      <c r="EKS1166" s="93"/>
      <c r="EKT1166" s="145"/>
      <c r="EKU1166" s="145"/>
      <c r="EKV1166" s="145"/>
      <c r="EKW1166" s="145"/>
      <c r="EKX1166" s="145"/>
      <c r="EKY1166" s="37"/>
      <c r="EKZ1166" s="5"/>
      <c r="ELA1166" s="144"/>
      <c r="ELB1166" s="93"/>
      <c r="ELC1166" s="145"/>
      <c r="ELD1166" s="145"/>
      <c r="ELE1166" s="145"/>
      <c r="ELF1166" s="145"/>
      <c r="ELG1166" s="145"/>
      <c r="ELH1166" s="37"/>
      <c r="ELI1166" s="5"/>
      <c r="ELJ1166" s="144"/>
      <c r="ELK1166" s="93"/>
      <c r="ELL1166" s="145"/>
      <c r="ELM1166" s="145"/>
      <c r="ELN1166" s="145"/>
      <c r="ELO1166" s="145"/>
      <c r="ELP1166" s="145"/>
      <c r="ELQ1166" s="37"/>
      <c r="ELR1166" s="5"/>
      <c r="ELS1166" s="144"/>
      <c r="ELT1166" s="93"/>
      <c r="ELU1166" s="145"/>
      <c r="ELV1166" s="145"/>
      <c r="ELW1166" s="145"/>
      <c r="ELX1166" s="145"/>
      <c r="ELY1166" s="145"/>
      <c r="ELZ1166" s="37"/>
      <c r="EMA1166" s="5"/>
      <c r="EMB1166" s="144"/>
      <c r="EMC1166" s="93"/>
      <c r="EMD1166" s="145"/>
      <c r="EME1166" s="145"/>
      <c r="EMF1166" s="145"/>
      <c r="EMG1166" s="145"/>
      <c r="EMH1166" s="145"/>
      <c r="EMI1166" s="37"/>
      <c r="EMJ1166" s="5"/>
      <c r="EMK1166" s="144"/>
      <c r="EML1166" s="93"/>
      <c r="EMM1166" s="145"/>
      <c r="EMN1166" s="145"/>
      <c r="EMO1166" s="145"/>
      <c r="EMP1166" s="145"/>
      <c r="EMQ1166" s="145"/>
      <c r="EMR1166" s="37"/>
      <c r="EMS1166" s="5"/>
      <c r="EMT1166" s="144"/>
      <c r="EMU1166" s="93"/>
      <c r="EMV1166" s="145"/>
      <c r="EMW1166" s="145"/>
      <c r="EMX1166" s="145"/>
      <c r="EMY1166" s="145"/>
      <c r="EMZ1166" s="145"/>
      <c r="ENA1166" s="37"/>
      <c r="ENB1166" s="5"/>
      <c r="ENC1166" s="144"/>
      <c r="END1166" s="93"/>
      <c r="ENE1166" s="145"/>
      <c r="ENF1166" s="145"/>
      <c r="ENG1166" s="145"/>
      <c r="ENH1166" s="145"/>
      <c r="ENI1166" s="145"/>
      <c r="ENJ1166" s="37"/>
      <c r="ENK1166" s="5"/>
      <c r="ENL1166" s="144"/>
      <c r="ENM1166" s="93"/>
      <c r="ENN1166" s="145"/>
      <c r="ENO1166" s="145"/>
      <c r="ENP1166" s="145"/>
      <c r="ENQ1166" s="145"/>
      <c r="ENR1166" s="145"/>
      <c r="ENS1166" s="37"/>
      <c r="ENT1166" s="5"/>
      <c r="ENU1166" s="144"/>
      <c r="ENV1166" s="93"/>
      <c r="ENW1166" s="145"/>
      <c r="ENX1166" s="145"/>
      <c r="ENY1166" s="145"/>
      <c r="ENZ1166" s="145"/>
      <c r="EOA1166" s="145"/>
      <c r="EOB1166" s="37"/>
      <c r="EOC1166" s="5"/>
      <c r="EOD1166" s="144"/>
      <c r="EOE1166" s="93"/>
      <c r="EOF1166" s="145"/>
      <c r="EOG1166" s="145"/>
      <c r="EOH1166" s="145"/>
      <c r="EOI1166" s="145"/>
      <c r="EOJ1166" s="145"/>
      <c r="EOK1166" s="37"/>
      <c r="EOL1166" s="5"/>
      <c r="EOM1166" s="144"/>
      <c r="EON1166" s="93"/>
      <c r="EOO1166" s="145"/>
      <c r="EOP1166" s="145"/>
      <c r="EOQ1166" s="145"/>
      <c r="EOR1166" s="145"/>
      <c r="EOS1166" s="145"/>
      <c r="EOT1166" s="37"/>
      <c r="EOU1166" s="5"/>
      <c r="EOV1166" s="144"/>
      <c r="EOW1166" s="93"/>
      <c r="EOX1166" s="145"/>
      <c r="EOY1166" s="145"/>
      <c r="EOZ1166" s="145"/>
      <c r="EPA1166" s="145"/>
      <c r="EPB1166" s="145"/>
      <c r="EPC1166" s="37"/>
      <c r="EPD1166" s="5"/>
      <c r="EPE1166" s="144"/>
      <c r="EPF1166" s="93"/>
      <c r="EPG1166" s="145"/>
      <c r="EPH1166" s="145"/>
      <c r="EPI1166" s="145"/>
      <c r="EPJ1166" s="145"/>
      <c r="EPK1166" s="145"/>
      <c r="EPL1166" s="37"/>
      <c r="EPM1166" s="5"/>
      <c r="EPN1166" s="144"/>
      <c r="EPO1166" s="93"/>
      <c r="EPP1166" s="145"/>
      <c r="EPQ1166" s="145"/>
      <c r="EPR1166" s="145"/>
      <c r="EPS1166" s="145"/>
      <c r="EPT1166" s="145"/>
      <c r="EPU1166" s="37"/>
      <c r="EPV1166" s="5"/>
      <c r="EPW1166" s="144"/>
      <c r="EPX1166" s="93"/>
      <c r="EPY1166" s="145"/>
      <c r="EPZ1166" s="145"/>
      <c r="EQA1166" s="145"/>
      <c r="EQB1166" s="145"/>
      <c r="EQC1166" s="145"/>
      <c r="EQD1166" s="37"/>
      <c r="EQE1166" s="5"/>
      <c r="EQF1166" s="144"/>
      <c r="EQG1166" s="93"/>
      <c r="EQH1166" s="145"/>
      <c r="EQI1166" s="145"/>
      <c r="EQJ1166" s="145"/>
      <c r="EQK1166" s="145"/>
      <c r="EQL1166" s="145"/>
      <c r="EQM1166" s="37"/>
      <c r="EQN1166" s="5"/>
      <c r="EQO1166" s="144"/>
      <c r="EQP1166" s="93"/>
      <c r="EQQ1166" s="145"/>
      <c r="EQR1166" s="145"/>
      <c r="EQS1166" s="145"/>
      <c r="EQT1166" s="145"/>
      <c r="EQU1166" s="145"/>
      <c r="EQV1166" s="37"/>
      <c r="EQW1166" s="5"/>
      <c r="EQX1166" s="144"/>
      <c r="EQY1166" s="93"/>
      <c r="EQZ1166" s="145"/>
      <c r="ERA1166" s="145"/>
      <c r="ERB1166" s="145"/>
      <c r="ERC1166" s="145"/>
      <c r="ERD1166" s="145"/>
      <c r="ERE1166" s="37"/>
      <c r="ERF1166" s="5"/>
      <c r="ERG1166" s="144"/>
      <c r="ERH1166" s="93"/>
      <c r="ERI1166" s="145"/>
      <c r="ERJ1166" s="145"/>
      <c r="ERK1166" s="145"/>
      <c r="ERL1166" s="145"/>
      <c r="ERM1166" s="145"/>
      <c r="ERN1166" s="37"/>
      <c r="ERO1166" s="5"/>
      <c r="ERP1166" s="144"/>
      <c r="ERQ1166" s="93"/>
      <c r="ERR1166" s="145"/>
      <c r="ERS1166" s="145"/>
      <c r="ERT1166" s="145"/>
      <c r="ERU1166" s="145"/>
      <c r="ERV1166" s="145"/>
      <c r="ERW1166" s="37"/>
      <c r="ERX1166" s="5"/>
      <c r="ERY1166" s="144"/>
      <c r="ERZ1166" s="93"/>
      <c r="ESA1166" s="145"/>
      <c r="ESB1166" s="145"/>
      <c r="ESC1166" s="145"/>
      <c r="ESD1166" s="145"/>
      <c r="ESE1166" s="145"/>
      <c r="ESF1166" s="37"/>
      <c r="ESG1166" s="5"/>
      <c r="ESH1166" s="144"/>
      <c r="ESI1166" s="93"/>
      <c r="ESJ1166" s="145"/>
      <c r="ESK1166" s="145"/>
      <c r="ESL1166" s="145"/>
      <c r="ESM1166" s="145"/>
      <c r="ESN1166" s="145"/>
      <c r="ESO1166" s="37"/>
      <c r="ESP1166" s="5"/>
      <c r="ESQ1166" s="144"/>
      <c r="ESR1166" s="93"/>
      <c r="ESS1166" s="145"/>
      <c r="EST1166" s="145"/>
      <c r="ESU1166" s="145"/>
      <c r="ESV1166" s="145"/>
      <c r="ESW1166" s="145"/>
      <c r="ESX1166" s="37"/>
      <c r="ESY1166" s="5"/>
      <c r="ESZ1166" s="144"/>
      <c r="ETA1166" s="93"/>
      <c r="ETB1166" s="145"/>
      <c r="ETC1166" s="145"/>
      <c r="ETD1166" s="145"/>
      <c r="ETE1166" s="145"/>
      <c r="ETF1166" s="145"/>
      <c r="ETG1166" s="37"/>
      <c r="ETH1166" s="5"/>
      <c r="ETI1166" s="144"/>
      <c r="ETJ1166" s="93"/>
      <c r="ETK1166" s="145"/>
      <c r="ETL1166" s="145"/>
      <c r="ETM1166" s="145"/>
      <c r="ETN1166" s="145"/>
      <c r="ETO1166" s="145"/>
      <c r="ETP1166" s="37"/>
      <c r="ETQ1166" s="5"/>
      <c r="ETR1166" s="144"/>
      <c r="ETS1166" s="93"/>
      <c r="ETT1166" s="145"/>
      <c r="ETU1166" s="145"/>
      <c r="ETV1166" s="145"/>
      <c r="ETW1166" s="145"/>
      <c r="ETX1166" s="145"/>
      <c r="ETY1166" s="37"/>
      <c r="ETZ1166" s="5"/>
      <c r="EUA1166" s="144"/>
      <c r="EUB1166" s="93"/>
      <c r="EUC1166" s="145"/>
      <c r="EUD1166" s="145"/>
      <c r="EUE1166" s="145"/>
      <c r="EUF1166" s="145"/>
      <c r="EUG1166" s="145"/>
      <c r="EUH1166" s="37"/>
      <c r="EUI1166" s="5"/>
      <c r="EUJ1166" s="144"/>
      <c r="EUK1166" s="93"/>
      <c r="EUL1166" s="145"/>
      <c r="EUM1166" s="145"/>
      <c r="EUN1166" s="145"/>
      <c r="EUO1166" s="145"/>
      <c r="EUP1166" s="145"/>
      <c r="EUQ1166" s="37"/>
      <c r="EUR1166" s="5"/>
      <c r="EUS1166" s="144"/>
      <c r="EUT1166" s="93"/>
      <c r="EUU1166" s="145"/>
      <c r="EUV1166" s="145"/>
      <c r="EUW1166" s="145"/>
      <c r="EUX1166" s="145"/>
      <c r="EUY1166" s="145"/>
      <c r="EUZ1166" s="37"/>
      <c r="EVA1166" s="5"/>
      <c r="EVB1166" s="144"/>
      <c r="EVC1166" s="93"/>
      <c r="EVD1166" s="145"/>
      <c r="EVE1166" s="145"/>
      <c r="EVF1166" s="145"/>
      <c r="EVG1166" s="145"/>
      <c r="EVH1166" s="145"/>
      <c r="EVI1166" s="37"/>
      <c r="EVJ1166" s="5"/>
      <c r="EVK1166" s="144"/>
      <c r="EVL1166" s="93"/>
      <c r="EVM1166" s="145"/>
      <c r="EVN1166" s="145"/>
      <c r="EVO1166" s="145"/>
      <c r="EVP1166" s="145"/>
      <c r="EVQ1166" s="145"/>
      <c r="EVR1166" s="37"/>
      <c r="EVS1166" s="5"/>
      <c r="EVT1166" s="144"/>
      <c r="EVU1166" s="93"/>
      <c r="EVV1166" s="145"/>
      <c r="EVW1166" s="145"/>
      <c r="EVX1166" s="145"/>
      <c r="EVY1166" s="145"/>
      <c r="EVZ1166" s="145"/>
      <c r="EWA1166" s="37"/>
      <c r="EWB1166" s="5"/>
      <c r="EWC1166" s="144"/>
      <c r="EWD1166" s="93"/>
      <c r="EWE1166" s="145"/>
      <c r="EWF1166" s="145"/>
      <c r="EWG1166" s="145"/>
      <c r="EWH1166" s="145"/>
      <c r="EWI1166" s="145"/>
      <c r="EWJ1166" s="37"/>
      <c r="EWK1166" s="5"/>
      <c r="EWL1166" s="144"/>
      <c r="EWM1166" s="93"/>
      <c r="EWN1166" s="145"/>
      <c r="EWO1166" s="145"/>
      <c r="EWP1166" s="145"/>
      <c r="EWQ1166" s="145"/>
      <c r="EWR1166" s="145"/>
      <c r="EWS1166" s="37"/>
      <c r="EWT1166" s="5"/>
      <c r="EWU1166" s="144"/>
      <c r="EWV1166" s="93"/>
      <c r="EWW1166" s="145"/>
      <c r="EWX1166" s="145"/>
      <c r="EWY1166" s="145"/>
      <c r="EWZ1166" s="145"/>
      <c r="EXA1166" s="145"/>
      <c r="EXB1166" s="37"/>
      <c r="EXC1166" s="5"/>
      <c r="EXD1166" s="144"/>
      <c r="EXE1166" s="93"/>
      <c r="EXF1166" s="145"/>
      <c r="EXG1166" s="145"/>
      <c r="EXH1166" s="145"/>
      <c r="EXI1166" s="145"/>
      <c r="EXJ1166" s="145"/>
      <c r="EXK1166" s="37"/>
      <c r="EXL1166" s="5"/>
      <c r="EXM1166" s="144"/>
      <c r="EXN1166" s="93"/>
      <c r="EXO1166" s="145"/>
      <c r="EXP1166" s="145"/>
      <c r="EXQ1166" s="145"/>
      <c r="EXR1166" s="145"/>
      <c r="EXS1166" s="145"/>
      <c r="EXT1166" s="37"/>
      <c r="EXU1166" s="5"/>
      <c r="EXV1166" s="144"/>
      <c r="EXW1166" s="93"/>
      <c r="EXX1166" s="145"/>
      <c r="EXY1166" s="145"/>
      <c r="EXZ1166" s="145"/>
      <c r="EYA1166" s="145"/>
      <c r="EYB1166" s="145"/>
      <c r="EYC1166" s="37"/>
      <c r="EYD1166" s="5"/>
      <c r="EYE1166" s="144"/>
      <c r="EYF1166" s="93"/>
      <c r="EYG1166" s="145"/>
      <c r="EYH1166" s="145"/>
      <c r="EYI1166" s="145"/>
      <c r="EYJ1166" s="145"/>
      <c r="EYK1166" s="145"/>
      <c r="EYL1166" s="37"/>
      <c r="EYM1166" s="5"/>
      <c r="EYN1166" s="144"/>
      <c r="EYO1166" s="93"/>
      <c r="EYP1166" s="145"/>
      <c r="EYQ1166" s="145"/>
      <c r="EYR1166" s="145"/>
      <c r="EYS1166" s="145"/>
      <c r="EYT1166" s="145"/>
      <c r="EYU1166" s="37"/>
      <c r="EYV1166" s="5"/>
      <c r="EYW1166" s="144"/>
      <c r="EYX1166" s="93"/>
      <c r="EYY1166" s="145"/>
      <c r="EYZ1166" s="145"/>
      <c r="EZA1166" s="145"/>
      <c r="EZB1166" s="145"/>
      <c r="EZC1166" s="145"/>
      <c r="EZD1166" s="37"/>
      <c r="EZE1166" s="5"/>
      <c r="EZF1166" s="144"/>
      <c r="EZG1166" s="93"/>
      <c r="EZH1166" s="145"/>
      <c r="EZI1166" s="145"/>
      <c r="EZJ1166" s="145"/>
      <c r="EZK1166" s="145"/>
      <c r="EZL1166" s="145"/>
      <c r="EZM1166" s="37"/>
      <c r="EZN1166" s="5"/>
      <c r="EZO1166" s="144"/>
      <c r="EZP1166" s="93"/>
      <c r="EZQ1166" s="145"/>
      <c r="EZR1166" s="145"/>
      <c r="EZS1166" s="145"/>
      <c r="EZT1166" s="145"/>
      <c r="EZU1166" s="145"/>
      <c r="EZV1166" s="37"/>
      <c r="EZW1166" s="5"/>
      <c r="EZX1166" s="144"/>
      <c r="EZY1166" s="93"/>
      <c r="EZZ1166" s="145"/>
      <c r="FAA1166" s="145"/>
      <c r="FAB1166" s="145"/>
      <c r="FAC1166" s="145"/>
      <c r="FAD1166" s="145"/>
      <c r="FAE1166" s="37"/>
      <c r="FAF1166" s="5"/>
      <c r="FAG1166" s="144"/>
      <c r="FAH1166" s="93"/>
      <c r="FAI1166" s="145"/>
      <c r="FAJ1166" s="145"/>
      <c r="FAK1166" s="145"/>
      <c r="FAL1166" s="145"/>
      <c r="FAM1166" s="145"/>
      <c r="FAN1166" s="37"/>
      <c r="FAO1166" s="5"/>
      <c r="FAP1166" s="144"/>
      <c r="FAQ1166" s="93"/>
      <c r="FAR1166" s="145"/>
      <c r="FAS1166" s="145"/>
      <c r="FAT1166" s="145"/>
      <c r="FAU1166" s="145"/>
      <c r="FAV1166" s="145"/>
      <c r="FAW1166" s="37"/>
      <c r="FAX1166" s="5"/>
      <c r="FAY1166" s="144"/>
      <c r="FAZ1166" s="93"/>
      <c r="FBA1166" s="145"/>
      <c r="FBB1166" s="145"/>
      <c r="FBC1166" s="145"/>
      <c r="FBD1166" s="145"/>
      <c r="FBE1166" s="145"/>
      <c r="FBF1166" s="37"/>
      <c r="FBG1166" s="5"/>
      <c r="FBH1166" s="144"/>
      <c r="FBI1166" s="93"/>
      <c r="FBJ1166" s="145"/>
      <c r="FBK1166" s="145"/>
      <c r="FBL1166" s="145"/>
      <c r="FBM1166" s="145"/>
      <c r="FBN1166" s="145"/>
      <c r="FBO1166" s="37"/>
      <c r="FBP1166" s="5"/>
      <c r="FBQ1166" s="144"/>
      <c r="FBR1166" s="93"/>
      <c r="FBS1166" s="145"/>
      <c r="FBT1166" s="145"/>
      <c r="FBU1166" s="145"/>
      <c r="FBV1166" s="145"/>
      <c r="FBW1166" s="145"/>
      <c r="FBX1166" s="37"/>
      <c r="FBY1166" s="5"/>
      <c r="FBZ1166" s="144"/>
      <c r="FCA1166" s="93"/>
      <c r="FCB1166" s="145"/>
      <c r="FCC1166" s="145"/>
      <c r="FCD1166" s="145"/>
      <c r="FCE1166" s="145"/>
      <c r="FCF1166" s="145"/>
      <c r="FCG1166" s="37"/>
      <c r="FCH1166" s="5"/>
      <c r="FCI1166" s="144"/>
      <c r="FCJ1166" s="93"/>
      <c r="FCK1166" s="145"/>
      <c r="FCL1166" s="145"/>
      <c r="FCM1166" s="145"/>
      <c r="FCN1166" s="145"/>
      <c r="FCO1166" s="145"/>
      <c r="FCP1166" s="37"/>
      <c r="FCQ1166" s="5"/>
      <c r="FCR1166" s="144"/>
      <c r="FCS1166" s="93"/>
      <c r="FCT1166" s="145"/>
      <c r="FCU1166" s="145"/>
      <c r="FCV1166" s="145"/>
      <c r="FCW1166" s="145"/>
      <c r="FCX1166" s="145"/>
      <c r="FCY1166" s="37"/>
      <c r="FCZ1166" s="5"/>
      <c r="FDA1166" s="144"/>
      <c r="FDB1166" s="93"/>
      <c r="FDC1166" s="145"/>
      <c r="FDD1166" s="145"/>
      <c r="FDE1166" s="145"/>
      <c r="FDF1166" s="145"/>
      <c r="FDG1166" s="145"/>
      <c r="FDH1166" s="37"/>
      <c r="FDI1166" s="5"/>
      <c r="FDJ1166" s="144"/>
      <c r="FDK1166" s="93"/>
      <c r="FDL1166" s="145"/>
      <c r="FDM1166" s="145"/>
      <c r="FDN1166" s="145"/>
      <c r="FDO1166" s="145"/>
      <c r="FDP1166" s="145"/>
      <c r="FDQ1166" s="37"/>
      <c r="FDR1166" s="5"/>
      <c r="FDS1166" s="144"/>
      <c r="FDT1166" s="93"/>
      <c r="FDU1166" s="145"/>
      <c r="FDV1166" s="145"/>
      <c r="FDW1166" s="145"/>
      <c r="FDX1166" s="145"/>
      <c r="FDY1166" s="145"/>
      <c r="FDZ1166" s="37"/>
      <c r="FEA1166" s="5"/>
      <c r="FEB1166" s="144"/>
      <c r="FEC1166" s="93"/>
      <c r="FED1166" s="145"/>
      <c r="FEE1166" s="145"/>
      <c r="FEF1166" s="145"/>
      <c r="FEG1166" s="145"/>
      <c r="FEH1166" s="145"/>
      <c r="FEI1166" s="37"/>
      <c r="FEJ1166" s="5"/>
      <c r="FEK1166" s="144"/>
      <c r="FEL1166" s="93"/>
      <c r="FEM1166" s="145"/>
      <c r="FEN1166" s="145"/>
      <c r="FEO1166" s="145"/>
      <c r="FEP1166" s="145"/>
      <c r="FEQ1166" s="145"/>
      <c r="FER1166" s="37"/>
      <c r="FES1166" s="5"/>
      <c r="FET1166" s="144"/>
      <c r="FEU1166" s="93"/>
      <c r="FEV1166" s="145"/>
      <c r="FEW1166" s="145"/>
      <c r="FEX1166" s="145"/>
      <c r="FEY1166" s="145"/>
      <c r="FEZ1166" s="145"/>
      <c r="FFA1166" s="37"/>
      <c r="FFB1166" s="5"/>
      <c r="FFC1166" s="144"/>
      <c r="FFD1166" s="93"/>
      <c r="FFE1166" s="145"/>
      <c r="FFF1166" s="145"/>
      <c r="FFG1166" s="145"/>
      <c r="FFH1166" s="145"/>
      <c r="FFI1166" s="145"/>
      <c r="FFJ1166" s="37"/>
      <c r="FFK1166" s="5"/>
      <c r="FFL1166" s="144"/>
      <c r="FFM1166" s="93"/>
      <c r="FFN1166" s="145"/>
      <c r="FFO1166" s="145"/>
      <c r="FFP1166" s="145"/>
      <c r="FFQ1166" s="145"/>
      <c r="FFR1166" s="145"/>
      <c r="FFS1166" s="37"/>
      <c r="FFT1166" s="5"/>
      <c r="FFU1166" s="144"/>
      <c r="FFV1166" s="93"/>
      <c r="FFW1166" s="145"/>
      <c r="FFX1166" s="145"/>
      <c r="FFY1166" s="145"/>
      <c r="FFZ1166" s="145"/>
      <c r="FGA1166" s="145"/>
      <c r="FGB1166" s="37"/>
      <c r="FGC1166" s="5"/>
      <c r="FGD1166" s="144"/>
      <c r="FGE1166" s="93"/>
      <c r="FGF1166" s="145"/>
      <c r="FGG1166" s="145"/>
      <c r="FGH1166" s="145"/>
      <c r="FGI1166" s="145"/>
      <c r="FGJ1166" s="145"/>
      <c r="FGK1166" s="37"/>
      <c r="FGL1166" s="5"/>
      <c r="FGM1166" s="144"/>
      <c r="FGN1166" s="93"/>
      <c r="FGO1166" s="145"/>
      <c r="FGP1166" s="145"/>
      <c r="FGQ1166" s="145"/>
      <c r="FGR1166" s="145"/>
      <c r="FGS1166" s="145"/>
      <c r="FGT1166" s="37"/>
      <c r="FGU1166" s="5"/>
      <c r="FGV1166" s="144"/>
      <c r="FGW1166" s="93"/>
      <c r="FGX1166" s="145"/>
      <c r="FGY1166" s="145"/>
      <c r="FGZ1166" s="145"/>
      <c r="FHA1166" s="145"/>
      <c r="FHB1166" s="145"/>
      <c r="FHC1166" s="37"/>
      <c r="FHD1166" s="5"/>
      <c r="FHE1166" s="144"/>
      <c r="FHF1166" s="93"/>
      <c r="FHG1166" s="145"/>
      <c r="FHH1166" s="145"/>
      <c r="FHI1166" s="145"/>
      <c r="FHJ1166" s="145"/>
      <c r="FHK1166" s="145"/>
      <c r="FHL1166" s="37"/>
      <c r="FHM1166" s="5"/>
      <c r="FHN1166" s="144"/>
      <c r="FHO1166" s="93"/>
      <c r="FHP1166" s="145"/>
      <c r="FHQ1166" s="145"/>
      <c r="FHR1166" s="145"/>
      <c r="FHS1166" s="145"/>
      <c r="FHT1166" s="145"/>
      <c r="FHU1166" s="37"/>
      <c r="FHV1166" s="5"/>
      <c r="FHW1166" s="144"/>
      <c r="FHX1166" s="93"/>
      <c r="FHY1166" s="145"/>
      <c r="FHZ1166" s="145"/>
      <c r="FIA1166" s="145"/>
      <c r="FIB1166" s="145"/>
      <c r="FIC1166" s="145"/>
      <c r="FID1166" s="37"/>
      <c r="FIE1166" s="5"/>
      <c r="FIF1166" s="144"/>
      <c r="FIG1166" s="93"/>
      <c r="FIH1166" s="145"/>
      <c r="FII1166" s="145"/>
      <c r="FIJ1166" s="145"/>
      <c r="FIK1166" s="145"/>
      <c r="FIL1166" s="145"/>
      <c r="FIM1166" s="37"/>
      <c r="FIN1166" s="5"/>
      <c r="FIO1166" s="144"/>
      <c r="FIP1166" s="93"/>
      <c r="FIQ1166" s="145"/>
      <c r="FIR1166" s="145"/>
      <c r="FIS1166" s="145"/>
      <c r="FIT1166" s="145"/>
      <c r="FIU1166" s="145"/>
      <c r="FIV1166" s="37"/>
      <c r="FIW1166" s="5"/>
      <c r="FIX1166" s="144"/>
      <c r="FIY1166" s="93"/>
      <c r="FIZ1166" s="145"/>
      <c r="FJA1166" s="145"/>
      <c r="FJB1166" s="145"/>
      <c r="FJC1166" s="145"/>
      <c r="FJD1166" s="145"/>
      <c r="FJE1166" s="37"/>
      <c r="FJF1166" s="5"/>
      <c r="FJG1166" s="144"/>
      <c r="FJH1166" s="93"/>
      <c r="FJI1166" s="145"/>
      <c r="FJJ1166" s="145"/>
      <c r="FJK1166" s="145"/>
      <c r="FJL1166" s="145"/>
      <c r="FJM1166" s="145"/>
      <c r="FJN1166" s="37"/>
      <c r="FJO1166" s="5"/>
      <c r="FJP1166" s="144"/>
      <c r="FJQ1166" s="93"/>
      <c r="FJR1166" s="145"/>
      <c r="FJS1166" s="145"/>
      <c r="FJT1166" s="145"/>
      <c r="FJU1166" s="145"/>
      <c r="FJV1166" s="145"/>
      <c r="FJW1166" s="37"/>
      <c r="FJX1166" s="5"/>
      <c r="FJY1166" s="144"/>
      <c r="FJZ1166" s="93"/>
      <c r="FKA1166" s="145"/>
      <c r="FKB1166" s="145"/>
      <c r="FKC1166" s="145"/>
      <c r="FKD1166" s="145"/>
      <c r="FKE1166" s="145"/>
      <c r="FKF1166" s="37"/>
      <c r="FKG1166" s="5"/>
      <c r="FKH1166" s="144"/>
      <c r="FKI1166" s="93"/>
      <c r="FKJ1166" s="145"/>
      <c r="FKK1166" s="145"/>
      <c r="FKL1166" s="145"/>
      <c r="FKM1166" s="145"/>
      <c r="FKN1166" s="145"/>
      <c r="FKO1166" s="37"/>
      <c r="FKP1166" s="5"/>
      <c r="FKQ1166" s="144"/>
      <c r="FKR1166" s="93"/>
      <c r="FKS1166" s="145"/>
      <c r="FKT1166" s="145"/>
      <c r="FKU1166" s="145"/>
      <c r="FKV1166" s="145"/>
      <c r="FKW1166" s="145"/>
      <c r="FKX1166" s="37"/>
      <c r="FKY1166" s="5"/>
      <c r="FKZ1166" s="144"/>
      <c r="FLA1166" s="93"/>
      <c r="FLB1166" s="145"/>
      <c r="FLC1166" s="145"/>
      <c r="FLD1166" s="145"/>
      <c r="FLE1166" s="145"/>
      <c r="FLF1166" s="145"/>
      <c r="FLG1166" s="37"/>
      <c r="FLH1166" s="5"/>
      <c r="FLI1166" s="144"/>
      <c r="FLJ1166" s="93"/>
      <c r="FLK1166" s="145"/>
      <c r="FLL1166" s="145"/>
      <c r="FLM1166" s="145"/>
      <c r="FLN1166" s="145"/>
      <c r="FLO1166" s="145"/>
      <c r="FLP1166" s="37"/>
      <c r="FLQ1166" s="5"/>
      <c r="FLR1166" s="144"/>
      <c r="FLS1166" s="93"/>
      <c r="FLT1166" s="145"/>
      <c r="FLU1166" s="145"/>
      <c r="FLV1166" s="145"/>
      <c r="FLW1166" s="145"/>
      <c r="FLX1166" s="145"/>
      <c r="FLY1166" s="37"/>
      <c r="FLZ1166" s="5"/>
      <c r="FMA1166" s="144"/>
      <c r="FMB1166" s="93"/>
      <c r="FMC1166" s="145"/>
      <c r="FMD1166" s="145"/>
      <c r="FME1166" s="145"/>
      <c r="FMF1166" s="145"/>
      <c r="FMG1166" s="145"/>
      <c r="FMH1166" s="37"/>
      <c r="FMI1166" s="5"/>
      <c r="FMJ1166" s="144"/>
      <c r="FMK1166" s="93"/>
      <c r="FML1166" s="145"/>
      <c r="FMM1166" s="145"/>
      <c r="FMN1166" s="145"/>
      <c r="FMO1166" s="145"/>
      <c r="FMP1166" s="145"/>
      <c r="FMQ1166" s="37"/>
      <c r="FMR1166" s="5"/>
      <c r="FMS1166" s="144"/>
      <c r="FMT1166" s="93"/>
      <c r="FMU1166" s="145"/>
      <c r="FMV1166" s="145"/>
      <c r="FMW1166" s="145"/>
      <c r="FMX1166" s="145"/>
      <c r="FMY1166" s="145"/>
      <c r="FMZ1166" s="37"/>
      <c r="FNA1166" s="5"/>
      <c r="FNB1166" s="144"/>
      <c r="FNC1166" s="93"/>
      <c r="FND1166" s="145"/>
      <c r="FNE1166" s="145"/>
      <c r="FNF1166" s="145"/>
      <c r="FNG1166" s="145"/>
      <c r="FNH1166" s="145"/>
      <c r="FNI1166" s="37"/>
      <c r="FNJ1166" s="5"/>
      <c r="FNK1166" s="144"/>
      <c r="FNL1166" s="93"/>
      <c r="FNM1166" s="145"/>
      <c r="FNN1166" s="145"/>
      <c r="FNO1166" s="145"/>
      <c r="FNP1166" s="145"/>
      <c r="FNQ1166" s="145"/>
      <c r="FNR1166" s="37"/>
      <c r="FNS1166" s="5"/>
      <c r="FNT1166" s="144"/>
      <c r="FNU1166" s="93"/>
      <c r="FNV1166" s="145"/>
      <c r="FNW1166" s="145"/>
      <c r="FNX1166" s="145"/>
      <c r="FNY1166" s="145"/>
      <c r="FNZ1166" s="145"/>
      <c r="FOA1166" s="37"/>
      <c r="FOB1166" s="5"/>
      <c r="FOC1166" s="144"/>
      <c r="FOD1166" s="93"/>
      <c r="FOE1166" s="145"/>
      <c r="FOF1166" s="145"/>
      <c r="FOG1166" s="145"/>
      <c r="FOH1166" s="145"/>
      <c r="FOI1166" s="145"/>
      <c r="FOJ1166" s="37"/>
      <c r="FOK1166" s="5"/>
      <c r="FOL1166" s="144"/>
      <c r="FOM1166" s="93"/>
      <c r="FON1166" s="145"/>
      <c r="FOO1166" s="145"/>
      <c r="FOP1166" s="145"/>
      <c r="FOQ1166" s="145"/>
      <c r="FOR1166" s="145"/>
      <c r="FOS1166" s="37"/>
      <c r="FOT1166" s="5"/>
      <c r="FOU1166" s="144"/>
      <c r="FOV1166" s="93"/>
      <c r="FOW1166" s="145"/>
      <c r="FOX1166" s="145"/>
      <c r="FOY1166" s="145"/>
      <c r="FOZ1166" s="145"/>
      <c r="FPA1166" s="145"/>
      <c r="FPB1166" s="37"/>
      <c r="FPC1166" s="5"/>
      <c r="FPD1166" s="144"/>
      <c r="FPE1166" s="93"/>
      <c r="FPF1166" s="145"/>
      <c r="FPG1166" s="145"/>
      <c r="FPH1166" s="145"/>
      <c r="FPI1166" s="145"/>
      <c r="FPJ1166" s="145"/>
      <c r="FPK1166" s="37"/>
      <c r="FPL1166" s="5"/>
      <c r="FPM1166" s="144"/>
      <c r="FPN1166" s="93"/>
      <c r="FPO1166" s="145"/>
      <c r="FPP1166" s="145"/>
      <c r="FPQ1166" s="145"/>
      <c r="FPR1166" s="145"/>
      <c r="FPS1166" s="145"/>
      <c r="FPT1166" s="37"/>
      <c r="FPU1166" s="5"/>
      <c r="FPV1166" s="144"/>
      <c r="FPW1166" s="93"/>
      <c r="FPX1166" s="145"/>
      <c r="FPY1166" s="145"/>
      <c r="FPZ1166" s="145"/>
      <c r="FQA1166" s="145"/>
      <c r="FQB1166" s="145"/>
      <c r="FQC1166" s="37"/>
      <c r="FQD1166" s="5"/>
      <c r="FQE1166" s="144"/>
      <c r="FQF1166" s="93"/>
      <c r="FQG1166" s="145"/>
      <c r="FQH1166" s="145"/>
      <c r="FQI1166" s="145"/>
      <c r="FQJ1166" s="145"/>
      <c r="FQK1166" s="145"/>
      <c r="FQL1166" s="37"/>
      <c r="FQM1166" s="5"/>
      <c r="FQN1166" s="144"/>
      <c r="FQO1166" s="93"/>
      <c r="FQP1166" s="145"/>
      <c r="FQQ1166" s="145"/>
      <c r="FQR1166" s="145"/>
      <c r="FQS1166" s="145"/>
      <c r="FQT1166" s="145"/>
      <c r="FQU1166" s="37"/>
      <c r="FQV1166" s="5"/>
      <c r="FQW1166" s="144"/>
      <c r="FQX1166" s="93"/>
      <c r="FQY1166" s="145"/>
      <c r="FQZ1166" s="145"/>
      <c r="FRA1166" s="145"/>
      <c r="FRB1166" s="145"/>
      <c r="FRC1166" s="145"/>
      <c r="FRD1166" s="37"/>
      <c r="FRE1166" s="5"/>
      <c r="FRF1166" s="144"/>
      <c r="FRG1166" s="93"/>
      <c r="FRH1166" s="145"/>
      <c r="FRI1166" s="145"/>
      <c r="FRJ1166" s="145"/>
      <c r="FRK1166" s="145"/>
      <c r="FRL1166" s="145"/>
      <c r="FRM1166" s="37"/>
      <c r="FRN1166" s="5"/>
      <c r="FRO1166" s="144"/>
      <c r="FRP1166" s="93"/>
      <c r="FRQ1166" s="145"/>
      <c r="FRR1166" s="145"/>
      <c r="FRS1166" s="145"/>
      <c r="FRT1166" s="145"/>
      <c r="FRU1166" s="145"/>
      <c r="FRV1166" s="37"/>
      <c r="FRW1166" s="5"/>
      <c r="FRX1166" s="144"/>
      <c r="FRY1166" s="93"/>
      <c r="FRZ1166" s="145"/>
      <c r="FSA1166" s="145"/>
      <c r="FSB1166" s="145"/>
      <c r="FSC1166" s="145"/>
      <c r="FSD1166" s="145"/>
      <c r="FSE1166" s="37"/>
      <c r="FSF1166" s="5"/>
      <c r="FSG1166" s="144"/>
      <c r="FSH1166" s="93"/>
      <c r="FSI1166" s="145"/>
      <c r="FSJ1166" s="145"/>
      <c r="FSK1166" s="145"/>
      <c r="FSL1166" s="145"/>
      <c r="FSM1166" s="145"/>
      <c r="FSN1166" s="37"/>
      <c r="FSO1166" s="5"/>
      <c r="FSP1166" s="144"/>
      <c r="FSQ1166" s="93"/>
      <c r="FSR1166" s="145"/>
      <c r="FSS1166" s="145"/>
      <c r="FST1166" s="145"/>
      <c r="FSU1166" s="145"/>
      <c r="FSV1166" s="145"/>
      <c r="FSW1166" s="37"/>
      <c r="FSX1166" s="5"/>
      <c r="FSY1166" s="144"/>
      <c r="FSZ1166" s="93"/>
      <c r="FTA1166" s="145"/>
      <c r="FTB1166" s="145"/>
      <c r="FTC1166" s="145"/>
      <c r="FTD1166" s="145"/>
      <c r="FTE1166" s="145"/>
      <c r="FTF1166" s="37"/>
      <c r="FTG1166" s="5"/>
      <c r="FTH1166" s="144"/>
      <c r="FTI1166" s="93"/>
      <c r="FTJ1166" s="145"/>
      <c r="FTK1166" s="145"/>
      <c r="FTL1166" s="145"/>
      <c r="FTM1166" s="145"/>
      <c r="FTN1166" s="145"/>
      <c r="FTO1166" s="37"/>
      <c r="FTP1166" s="5"/>
      <c r="FTQ1166" s="144"/>
      <c r="FTR1166" s="93"/>
      <c r="FTS1166" s="145"/>
      <c r="FTT1166" s="145"/>
      <c r="FTU1166" s="145"/>
      <c r="FTV1166" s="145"/>
      <c r="FTW1166" s="145"/>
      <c r="FTX1166" s="37"/>
      <c r="FTY1166" s="5"/>
      <c r="FTZ1166" s="144"/>
      <c r="FUA1166" s="93"/>
      <c r="FUB1166" s="145"/>
      <c r="FUC1166" s="145"/>
      <c r="FUD1166" s="145"/>
      <c r="FUE1166" s="145"/>
      <c r="FUF1166" s="145"/>
      <c r="FUG1166" s="37"/>
      <c r="FUH1166" s="5"/>
      <c r="FUI1166" s="144"/>
      <c r="FUJ1166" s="93"/>
      <c r="FUK1166" s="145"/>
      <c r="FUL1166" s="145"/>
      <c r="FUM1166" s="145"/>
      <c r="FUN1166" s="145"/>
      <c r="FUO1166" s="145"/>
      <c r="FUP1166" s="37"/>
      <c r="FUQ1166" s="5"/>
      <c r="FUR1166" s="144"/>
      <c r="FUS1166" s="93"/>
      <c r="FUT1166" s="145"/>
      <c r="FUU1166" s="145"/>
      <c r="FUV1166" s="145"/>
      <c r="FUW1166" s="145"/>
      <c r="FUX1166" s="145"/>
      <c r="FUY1166" s="37"/>
      <c r="FUZ1166" s="5"/>
      <c r="FVA1166" s="144"/>
      <c r="FVB1166" s="93"/>
      <c r="FVC1166" s="145"/>
      <c r="FVD1166" s="145"/>
      <c r="FVE1166" s="145"/>
      <c r="FVF1166" s="145"/>
      <c r="FVG1166" s="145"/>
      <c r="FVH1166" s="37"/>
      <c r="FVI1166" s="5"/>
      <c r="FVJ1166" s="144"/>
      <c r="FVK1166" s="93"/>
      <c r="FVL1166" s="145"/>
      <c r="FVM1166" s="145"/>
      <c r="FVN1166" s="145"/>
      <c r="FVO1166" s="145"/>
      <c r="FVP1166" s="145"/>
      <c r="FVQ1166" s="37"/>
      <c r="FVR1166" s="5"/>
      <c r="FVS1166" s="144"/>
      <c r="FVT1166" s="93"/>
      <c r="FVU1166" s="145"/>
      <c r="FVV1166" s="145"/>
      <c r="FVW1166" s="145"/>
      <c r="FVX1166" s="145"/>
      <c r="FVY1166" s="145"/>
      <c r="FVZ1166" s="37"/>
      <c r="FWA1166" s="5"/>
      <c r="FWB1166" s="144"/>
      <c r="FWC1166" s="93"/>
      <c r="FWD1166" s="145"/>
      <c r="FWE1166" s="145"/>
      <c r="FWF1166" s="145"/>
      <c r="FWG1166" s="145"/>
      <c r="FWH1166" s="145"/>
      <c r="FWI1166" s="37"/>
      <c r="FWJ1166" s="5"/>
      <c r="FWK1166" s="144"/>
      <c r="FWL1166" s="93"/>
      <c r="FWM1166" s="145"/>
      <c r="FWN1166" s="145"/>
      <c r="FWO1166" s="145"/>
      <c r="FWP1166" s="145"/>
      <c r="FWQ1166" s="145"/>
      <c r="FWR1166" s="37"/>
      <c r="FWS1166" s="5"/>
      <c r="FWT1166" s="144"/>
      <c r="FWU1166" s="93"/>
      <c r="FWV1166" s="145"/>
      <c r="FWW1166" s="145"/>
      <c r="FWX1166" s="145"/>
      <c r="FWY1166" s="145"/>
      <c r="FWZ1166" s="145"/>
      <c r="FXA1166" s="37"/>
      <c r="FXB1166" s="5"/>
      <c r="FXC1166" s="144"/>
      <c r="FXD1166" s="93"/>
      <c r="FXE1166" s="145"/>
      <c r="FXF1166" s="145"/>
      <c r="FXG1166" s="145"/>
      <c r="FXH1166" s="145"/>
      <c r="FXI1166" s="145"/>
      <c r="FXJ1166" s="37"/>
      <c r="FXK1166" s="5"/>
      <c r="FXL1166" s="144"/>
      <c r="FXM1166" s="93"/>
      <c r="FXN1166" s="145"/>
      <c r="FXO1166" s="145"/>
      <c r="FXP1166" s="145"/>
      <c r="FXQ1166" s="145"/>
      <c r="FXR1166" s="145"/>
      <c r="FXS1166" s="37"/>
      <c r="FXT1166" s="5"/>
      <c r="FXU1166" s="144"/>
      <c r="FXV1166" s="93"/>
      <c r="FXW1166" s="145"/>
      <c r="FXX1166" s="145"/>
      <c r="FXY1166" s="145"/>
      <c r="FXZ1166" s="145"/>
      <c r="FYA1166" s="145"/>
      <c r="FYB1166" s="37"/>
      <c r="FYC1166" s="5"/>
      <c r="FYD1166" s="144"/>
      <c r="FYE1166" s="93"/>
      <c r="FYF1166" s="145"/>
      <c r="FYG1166" s="145"/>
      <c r="FYH1166" s="145"/>
      <c r="FYI1166" s="145"/>
      <c r="FYJ1166" s="145"/>
      <c r="FYK1166" s="37"/>
      <c r="FYL1166" s="5"/>
      <c r="FYM1166" s="144"/>
      <c r="FYN1166" s="93"/>
      <c r="FYO1166" s="145"/>
      <c r="FYP1166" s="145"/>
      <c r="FYQ1166" s="145"/>
      <c r="FYR1166" s="145"/>
      <c r="FYS1166" s="145"/>
      <c r="FYT1166" s="37"/>
      <c r="FYU1166" s="5"/>
      <c r="FYV1166" s="144"/>
      <c r="FYW1166" s="93"/>
      <c r="FYX1166" s="145"/>
      <c r="FYY1166" s="145"/>
      <c r="FYZ1166" s="145"/>
      <c r="FZA1166" s="145"/>
      <c r="FZB1166" s="145"/>
      <c r="FZC1166" s="37"/>
      <c r="FZD1166" s="5"/>
      <c r="FZE1166" s="144"/>
      <c r="FZF1166" s="93"/>
      <c r="FZG1166" s="145"/>
      <c r="FZH1166" s="145"/>
      <c r="FZI1166" s="145"/>
      <c r="FZJ1166" s="145"/>
      <c r="FZK1166" s="145"/>
      <c r="FZL1166" s="37"/>
      <c r="FZM1166" s="5"/>
      <c r="FZN1166" s="144"/>
      <c r="FZO1166" s="93"/>
      <c r="FZP1166" s="145"/>
      <c r="FZQ1166" s="145"/>
      <c r="FZR1166" s="145"/>
      <c r="FZS1166" s="145"/>
      <c r="FZT1166" s="145"/>
      <c r="FZU1166" s="37"/>
      <c r="FZV1166" s="5"/>
      <c r="FZW1166" s="144"/>
      <c r="FZX1166" s="93"/>
      <c r="FZY1166" s="145"/>
      <c r="FZZ1166" s="145"/>
      <c r="GAA1166" s="145"/>
      <c r="GAB1166" s="145"/>
      <c r="GAC1166" s="145"/>
      <c r="GAD1166" s="37"/>
      <c r="GAE1166" s="5"/>
      <c r="GAF1166" s="144"/>
      <c r="GAG1166" s="93"/>
      <c r="GAH1166" s="145"/>
      <c r="GAI1166" s="145"/>
      <c r="GAJ1166" s="145"/>
      <c r="GAK1166" s="145"/>
      <c r="GAL1166" s="145"/>
      <c r="GAM1166" s="37"/>
      <c r="GAN1166" s="5"/>
      <c r="GAO1166" s="144"/>
      <c r="GAP1166" s="93"/>
      <c r="GAQ1166" s="145"/>
      <c r="GAR1166" s="145"/>
      <c r="GAS1166" s="145"/>
      <c r="GAT1166" s="145"/>
      <c r="GAU1166" s="145"/>
      <c r="GAV1166" s="37"/>
      <c r="GAW1166" s="5"/>
      <c r="GAX1166" s="144"/>
      <c r="GAY1166" s="93"/>
      <c r="GAZ1166" s="145"/>
      <c r="GBA1166" s="145"/>
      <c r="GBB1166" s="145"/>
      <c r="GBC1166" s="145"/>
      <c r="GBD1166" s="145"/>
      <c r="GBE1166" s="37"/>
      <c r="GBF1166" s="5"/>
      <c r="GBG1166" s="144"/>
      <c r="GBH1166" s="93"/>
      <c r="GBI1166" s="145"/>
      <c r="GBJ1166" s="145"/>
      <c r="GBK1166" s="145"/>
      <c r="GBL1166" s="145"/>
      <c r="GBM1166" s="145"/>
      <c r="GBN1166" s="37"/>
      <c r="GBO1166" s="5"/>
      <c r="GBP1166" s="144"/>
      <c r="GBQ1166" s="93"/>
      <c r="GBR1166" s="145"/>
      <c r="GBS1166" s="145"/>
      <c r="GBT1166" s="145"/>
      <c r="GBU1166" s="145"/>
      <c r="GBV1166" s="145"/>
      <c r="GBW1166" s="37"/>
      <c r="GBX1166" s="5"/>
      <c r="GBY1166" s="144"/>
      <c r="GBZ1166" s="93"/>
      <c r="GCA1166" s="145"/>
      <c r="GCB1166" s="145"/>
      <c r="GCC1166" s="145"/>
      <c r="GCD1166" s="145"/>
      <c r="GCE1166" s="145"/>
      <c r="GCF1166" s="37"/>
      <c r="GCG1166" s="5"/>
      <c r="GCH1166" s="144"/>
      <c r="GCI1166" s="93"/>
      <c r="GCJ1166" s="145"/>
      <c r="GCK1166" s="145"/>
      <c r="GCL1166" s="145"/>
      <c r="GCM1166" s="145"/>
      <c r="GCN1166" s="145"/>
      <c r="GCO1166" s="37"/>
      <c r="GCP1166" s="5"/>
      <c r="GCQ1166" s="144"/>
      <c r="GCR1166" s="93"/>
      <c r="GCS1166" s="145"/>
      <c r="GCT1166" s="145"/>
      <c r="GCU1166" s="145"/>
      <c r="GCV1166" s="145"/>
      <c r="GCW1166" s="145"/>
      <c r="GCX1166" s="37"/>
      <c r="GCY1166" s="5"/>
      <c r="GCZ1166" s="144"/>
      <c r="GDA1166" s="93"/>
      <c r="GDB1166" s="145"/>
      <c r="GDC1166" s="145"/>
      <c r="GDD1166" s="145"/>
      <c r="GDE1166" s="145"/>
      <c r="GDF1166" s="145"/>
      <c r="GDG1166" s="37"/>
      <c r="GDH1166" s="5"/>
      <c r="GDI1166" s="144"/>
      <c r="GDJ1166" s="93"/>
      <c r="GDK1166" s="145"/>
      <c r="GDL1166" s="145"/>
      <c r="GDM1166" s="145"/>
      <c r="GDN1166" s="145"/>
      <c r="GDO1166" s="145"/>
      <c r="GDP1166" s="37"/>
      <c r="GDQ1166" s="5"/>
      <c r="GDR1166" s="144"/>
      <c r="GDS1166" s="93"/>
      <c r="GDT1166" s="145"/>
      <c r="GDU1166" s="145"/>
      <c r="GDV1166" s="145"/>
      <c r="GDW1166" s="145"/>
      <c r="GDX1166" s="145"/>
      <c r="GDY1166" s="37"/>
      <c r="GDZ1166" s="5"/>
      <c r="GEA1166" s="144"/>
      <c r="GEB1166" s="93"/>
      <c r="GEC1166" s="145"/>
      <c r="GED1166" s="145"/>
      <c r="GEE1166" s="145"/>
      <c r="GEF1166" s="145"/>
      <c r="GEG1166" s="145"/>
      <c r="GEH1166" s="37"/>
      <c r="GEI1166" s="5"/>
      <c r="GEJ1166" s="144"/>
      <c r="GEK1166" s="93"/>
      <c r="GEL1166" s="145"/>
      <c r="GEM1166" s="145"/>
      <c r="GEN1166" s="145"/>
      <c r="GEO1166" s="145"/>
      <c r="GEP1166" s="145"/>
      <c r="GEQ1166" s="37"/>
      <c r="GER1166" s="5"/>
      <c r="GES1166" s="144"/>
      <c r="GET1166" s="93"/>
      <c r="GEU1166" s="145"/>
      <c r="GEV1166" s="145"/>
      <c r="GEW1166" s="145"/>
      <c r="GEX1166" s="145"/>
      <c r="GEY1166" s="145"/>
      <c r="GEZ1166" s="37"/>
      <c r="GFA1166" s="5"/>
      <c r="GFB1166" s="144"/>
      <c r="GFC1166" s="93"/>
      <c r="GFD1166" s="145"/>
      <c r="GFE1166" s="145"/>
      <c r="GFF1166" s="145"/>
      <c r="GFG1166" s="145"/>
      <c r="GFH1166" s="145"/>
      <c r="GFI1166" s="37"/>
      <c r="GFJ1166" s="5"/>
      <c r="GFK1166" s="144"/>
      <c r="GFL1166" s="93"/>
      <c r="GFM1166" s="145"/>
      <c r="GFN1166" s="145"/>
      <c r="GFO1166" s="145"/>
      <c r="GFP1166" s="145"/>
      <c r="GFQ1166" s="145"/>
      <c r="GFR1166" s="37"/>
      <c r="GFS1166" s="5"/>
      <c r="GFT1166" s="144"/>
      <c r="GFU1166" s="93"/>
      <c r="GFV1166" s="145"/>
      <c r="GFW1166" s="145"/>
      <c r="GFX1166" s="145"/>
      <c r="GFY1166" s="145"/>
      <c r="GFZ1166" s="145"/>
      <c r="GGA1166" s="37"/>
      <c r="GGB1166" s="5"/>
      <c r="GGC1166" s="144"/>
      <c r="GGD1166" s="93"/>
      <c r="GGE1166" s="145"/>
      <c r="GGF1166" s="145"/>
      <c r="GGG1166" s="145"/>
      <c r="GGH1166" s="145"/>
      <c r="GGI1166" s="145"/>
      <c r="GGJ1166" s="37"/>
      <c r="GGK1166" s="5"/>
      <c r="GGL1166" s="144"/>
      <c r="GGM1166" s="93"/>
      <c r="GGN1166" s="145"/>
      <c r="GGO1166" s="145"/>
      <c r="GGP1166" s="145"/>
      <c r="GGQ1166" s="145"/>
      <c r="GGR1166" s="145"/>
      <c r="GGS1166" s="37"/>
      <c r="GGT1166" s="5"/>
      <c r="GGU1166" s="144"/>
      <c r="GGV1166" s="93"/>
      <c r="GGW1166" s="145"/>
      <c r="GGX1166" s="145"/>
      <c r="GGY1166" s="145"/>
      <c r="GGZ1166" s="145"/>
      <c r="GHA1166" s="145"/>
      <c r="GHB1166" s="37"/>
      <c r="GHC1166" s="5"/>
      <c r="GHD1166" s="144"/>
      <c r="GHE1166" s="93"/>
      <c r="GHF1166" s="145"/>
      <c r="GHG1166" s="145"/>
      <c r="GHH1166" s="145"/>
      <c r="GHI1166" s="145"/>
      <c r="GHJ1166" s="145"/>
      <c r="GHK1166" s="37"/>
      <c r="GHL1166" s="5"/>
      <c r="GHM1166" s="144"/>
      <c r="GHN1166" s="93"/>
      <c r="GHO1166" s="145"/>
      <c r="GHP1166" s="145"/>
      <c r="GHQ1166" s="145"/>
      <c r="GHR1166" s="145"/>
      <c r="GHS1166" s="145"/>
      <c r="GHT1166" s="37"/>
      <c r="GHU1166" s="5"/>
      <c r="GHV1166" s="144"/>
      <c r="GHW1166" s="93"/>
      <c r="GHX1166" s="145"/>
      <c r="GHY1166" s="145"/>
      <c r="GHZ1166" s="145"/>
      <c r="GIA1166" s="145"/>
      <c r="GIB1166" s="145"/>
      <c r="GIC1166" s="37"/>
      <c r="GID1166" s="5"/>
      <c r="GIE1166" s="144"/>
      <c r="GIF1166" s="93"/>
      <c r="GIG1166" s="145"/>
      <c r="GIH1166" s="145"/>
      <c r="GII1166" s="145"/>
      <c r="GIJ1166" s="145"/>
      <c r="GIK1166" s="145"/>
      <c r="GIL1166" s="37"/>
      <c r="GIM1166" s="5"/>
      <c r="GIN1166" s="144"/>
      <c r="GIO1166" s="93"/>
      <c r="GIP1166" s="145"/>
      <c r="GIQ1166" s="145"/>
      <c r="GIR1166" s="145"/>
      <c r="GIS1166" s="145"/>
      <c r="GIT1166" s="145"/>
      <c r="GIU1166" s="37"/>
      <c r="GIV1166" s="5"/>
      <c r="GIW1166" s="144"/>
      <c r="GIX1166" s="93"/>
      <c r="GIY1166" s="145"/>
      <c r="GIZ1166" s="145"/>
      <c r="GJA1166" s="145"/>
      <c r="GJB1166" s="145"/>
      <c r="GJC1166" s="145"/>
      <c r="GJD1166" s="37"/>
      <c r="GJE1166" s="5"/>
      <c r="GJF1166" s="144"/>
      <c r="GJG1166" s="93"/>
      <c r="GJH1166" s="145"/>
      <c r="GJI1166" s="145"/>
      <c r="GJJ1166" s="145"/>
      <c r="GJK1166" s="145"/>
      <c r="GJL1166" s="145"/>
      <c r="GJM1166" s="37"/>
      <c r="GJN1166" s="5"/>
      <c r="GJO1166" s="144"/>
      <c r="GJP1166" s="93"/>
      <c r="GJQ1166" s="145"/>
      <c r="GJR1166" s="145"/>
      <c r="GJS1166" s="145"/>
      <c r="GJT1166" s="145"/>
      <c r="GJU1166" s="145"/>
      <c r="GJV1166" s="37"/>
      <c r="GJW1166" s="5"/>
      <c r="GJX1166" s="144"/>
      <c r="GJY1166" s="93"/>
      <c r="GJZ1166" s="145"/>
      <c r="GKA1166" s="145"/>
      <c r="GKB1166" s="145"/>
      <c r="GKC1166" s="145"/>
      <c r="GKD1166" s="145"/>
      <c r="GKE1166" s="37"/>
      <c r="GKF1166" s="5"/>
      <c r="GKG1166" s="144"/>
      <c r="GKH1166" s="93"/>
      <c r="GKI1166" s="145"/>
      <c r="GKJ1166" s="145"/>
      <c r="GKK1166" s="145"/>
      <c r="GKL1166" s="145"/>
      <c r="GKM1166" s="145"/>
      <c r="GKN1166" s="37"/>
      <c r="GKO1166" s="5"/>
      <c r="GKP1166" s="144"/>
      <c r="GKQ1166" s="93"/>
      <c r="GKR1166" s="145"/>
      <c r="GKS1166" s="145"/>
      <c r="GKT1166" s="145"/>
      <c r="GKU1166" s="145"/>
      <c r="GKV1166" s="145"/>
      <c r="GKW1166" s="37"/>
      <c r="GKX1166" s="5"/>
      <c r="GKY1166" s="144"/>
      <c r="GKZ1166" s="93"/>
      <c r="GLA1166" s="145"/>
      <c r="GLB1166" s="145"/>
      <c r="GLC1166" s="145"/>
      <c r="GLD1166" s="145"/>
      <c r="GLE1166" s="145"/>
      <c r="GLF1166" s="37"/>
      <c r="GLG1166" s="5"/>
      <c r="GLH1166" s="144"/>
      <c r="GLI1166" s="93"/>
      <c r="GLJ1166" s="145"/>
      <c r="GLK1166" s="145"/>
      <c r="GLL1166" s="145"/>
      <c r="GLM1166" s="145"/>
      <c r="GLN1166" s="145"/>
      <c r="GLO1166" s="37"/>
      <c r="GLP1166" s="5"/>
      <c r="GLQ1166" s="144"/>
      <c r="GLR1166" s="93"/>
      <c r="GLS1166" s="145"/>
      <c r="GLT1166" s="145"/>
      <c r="GLU1166" s="145"/>
      <c r="GLV1166" s="145"/>
      <c r="GLW1166" s="145"/>
      <c r="GLX1166" s="37"/>
      <c r="GLY1166" s="5"/>
      <c r="GLZ1166" s="144"/>
      <c r="GMA1166" s="93"/>
      <c r="GMB1166" s="145"/>
      <c r="GMC1166" s="145"/>
      <c r="GMD1166" s="145"/>
      <c r="GME1166" s="145"/>
      <c r="GMF1166" s="145"/>
      <c r="GMG1166" s="37"/>
      <c r="GMH1166" s="5"/>
      <c r="GMI1166" s="144"/>
      <c r="GMJ1166" s="93"/>
      <c r="GMK1166" s="145"/>
      <c r="GML1166" s="145"/>
      <c r="GMM1166" s="145"/>
      <c r="GMN1166" s="145"/>
      <c r="GMO1166" s="145"/>
      <c r="GMP1166" s="37"/>
      <c r="GMQ1166" s="5"/>
      <c r="GMR1166" s="144"/>
      <c r="GMS1166" s="93"/>
      <c r="GMT1166" s="145"/>
      <c r="GMU1166" s="145"/>
      <c r="GMV1166" s="145"/>
      <c r="GMW1166" s="145"/>
      <c r="GMX1166" s="145"/>
      <c r="GMY1166" s="37"/>
      <c r="GMZ1166" s="5"/>
      <c r="GNA1166" s="144"/>
      <c r="GNB1166" s="93"/>
      <c r="GNC1166" s="145"/>
      <c r="GND1166" s="145"/>
      <c r="GNE1166" s="145"/>
      <c r="GNF1166" s="145"/>
      <c r="GNG1166" s="145"/>
      <c r="GNH1166" s="37"/>
      <c r="GNI1166" s="5"/>
      <c r="GNJ1166" s="144"/>
      <c r="GNK1166" s="93"/>
      <c r="GNL1166" s="145"/>
      <c r="GNM1166" s="145"/>
      <c r="GNN1166" s="145"/>
      <c r="GNO1166" s="145"/>
      <c r="GNP1166" s="145"/>
      <c r="GNQ1166" s="37"/>
      <c r="GNR1166" s="5"/>
      <c r="GNS1166" s="144"/>
      <c r="GNT1166" s="93"/>
      <c r="GNU1166" s="145"/>
      <c r="GNV1166" s="145"/>
      <c r="GNW1166" s="145"/>
      <c r="GNX1166" s="145"/>
      <c r="GNY1166" s="145"/>
      <c r="GNZ1166" s="37"/>
      <c r="GOA1166" s="5"/>
      <c r="GOB1166" s="144"/>
      <c r="GOC1166" s="93"/>
      <c r="GOD1166" s="145"/>
      <c r="GOE1166" s="145"/>
      <c r="GOF1166" s="145"/>
      <c r="GOG1166" s="145"/>
      <c r="GOH1166" s="145"/>
      <c r="GOI1166" s="37"/>
      <c r="GOJ1166" s="5"/>
      <c r="GOK1166" s="144"/>
      <c r="GOL1166" s="93"/>
      <c r="GOM1166" s="145"/>
      <c r="GON1166" s="145"/>
      <c r="GOO1166" s="145"/>
      <c r="GOP1166" s="145"/>
      <c r="GOQ1166" s="145"/>
      <c r="GOR1166" s="37"/>
      <c r="GOS1166" s="5"/>
      <c r="GOT1166" s="144"/>
      <c r="GOU1166" s="93"/>
      <c r="GOV1166" s="145"/>
      <c r="GOW1166" s="145"/>
      <c r="GOX1166" s="145"/>
      <c r="GOY1166" s="145"/>
      <c r="GOZ1166" s="145"/>
      <c r="GPA1166" s="37"/>
      <c r="GPB1166" s="5"/>
      <c r="GPC1166" s="144"/>
      <c r="GPD1166" s="93"/>
      <c r="GPE1166" s="145"/>
      <c r="GPF1166" s="145"/>
      <c r="GPG1166" s="145"/>
      <c r="GPH1166" s="145"/>
      <c r="GPI1166" s="145"/>
      <c r="GPJ1166" s="37"/>
      <c r="GPK1166" s="5"/>
      <c r="GPL1166" s="144"/>
      <c r="GPM1166" s="93"/>
      <c r="GPN1166" s="145"/>
      <c r="GPO1166" s="145"/>
      <c r="GPP1166" s="145"/>
      <c r="GPQ1166" s="145"/>
      <c r="GPR1166" s="145"/>
      <c r="GPS1166" s="37"/>
      <c r="GPT1166" s="5"/>
      <c r="GPU1166" s="144"/>
      <c r="GPV1166" s="93"/>
      <c r="GPW1166" s="145"/>
      <c r="GPX1166" s="145"/>
      <c r="GPY1166" s="145"/>
      <c r="GPZ1166" s="145"/>
      <c r="GQA1166" s="145"/>
      <c r="GQB1166" s="37"/>
      <c r="GQC1166" s="5"/>
      <c r="GQD1166" s="144"/>
      <c r="GQE1166" s="93"/>
      <c r="GQF1166" s="145"/>
      <c r="GQG1166" s="145"/>
      <c r="GQH1166" s="145"/>
      <c r="GQI1166" s="145"/>
      <c r="GQJ1166" s="145"/>
      <c r="GQK1166" s="37"/>
      <c r="GQL1166" s="5"/>
      <c r="GQM1166" s="144"/>
      <c r="GQN1166" s="93"/>
      <c r="GQO1166" s="145"/>
      <c r="GQP1166" s="145"/>
      <c r="GQQ1166" s="145"/>
      <c r="GQR1166" s="145"/>
      <c r="GQS1166" s="145"/>
      <c r="GQT1166" s="37"/>
      <c r="GQU1166" s="5"/>
      <c r="GQV1166" s="144"/>
      <c r="GQW1166" s="93"/>
      <c r="GQX1166" s="145"/>
      <c r="GQY1166" s="145"/>
      <c r="GQZ1166" s="145"/>
      <c r="GRA1166" s="145"/>
      <c r="GRB1166" s="145"/>
      <c r="GRC1166" s="37"/>
      <c r="GRD1166" s="5"/>
      <c r="GRE1166" s="144"/>
      <c r="GRF1166" s="93"/>
      <c r="GRG1166" s="145"/>
      <c r="GRH1166" s="145"/>
      <c r="GRI1166" s="145"/>
      <c r="GRJ1166" s="145"/>
      <c r="GRK1166" s="145"/>
      <c r="GRL1166" s="37"/>
      <c r="GRM1166" s="5"/>
      <c r="GRN1166" s="144"/>
      <c r="GRO1166" s="93"/>
      <c r="GRP1166" s="145"/>
      <c r="GRQ1166" s="145"/>
      <c r="GRR1166" s="145"/>
      <c r="GRS1166" s="145"/>
      <c r="GRT1166" s="145"/>
      <c r="GRU1166" s="37"/>
      <c r="GRV1166" s="5"/>
      <c r="GRW1166" s="144"/>
      <c r="GRX1166" s="93"/>
      <c r="GRY1166" s="145"/>
      <c r="GRZ1166" s="145"/>
      <c r="GSA1166" s="145"/>
      <c r="GSB1166" s="145"/>
      <c r="GSC1166" s="145"/>
      <c r="GSD1166" s="37"/>
      <c r="GSE1166" s="5"/>
      <c r="GSF1166" s="144"/>
      <c r="GSG1166" s="93"/>
      <c r="GSH1166" s="145"/>
      <c r="GSI1166" s="145"/>
      <c r="GSJ1166" s="145"/>
      <c r="GSK1166" s="145"/>
      <c r="GSL1166" s="145"/>
      <c r="GSM1166" s="37"/>
      <c r="GSN1166" s="5"/>
      <c r="GSO1166" s="144"/>
      <c r="GSP1166" s="93"/>
      <c r="GSQ1166" s="145"/>
      <c r="GSR1166" s="145"/>
      <c r="GSS1166" s="145"/>
      <c r="GST1166" s="145"/>
      <c r="GSU1166" s="145"/>
      <c r="GSV1166" s="37"/>
      <c r="GSW1166" s="5"/>
      <c r="GSX1166" s="144"/>
      <c r="GSY1166" s="93"/>
      <c r="GSZ1166" s="145"/>
      <c r="GTA1166" s="145"/>
      <c r="GTB1166" s="145"/>
      <c r="GTC1166" s="145"/>
      <c r="GTD1166" s="145"/>
      <c r="GTE1166" s="37"/>
      <c r="GTF1166" s="5"/>
      <c r="GTG1166" s="144"/>
      <c r="GTH1166" s="93"/>
      <c r="GTI1166" s="145"/>
      <c r="GTJ1166" s="145"/>
      <c r="GTK1166" s="145"/>
      <c r="GTL1166" s="145"/>
      <c r="GTM1166" s="145"/>
      <c r="GTN1166" s="37"/>
      <c r="GTO1166" s="5"/>
      <c r="GTP1166" s="144"/>
      <c r="GTQ1166" s="93"/>
      <c r="GTR1166" s="145"/>
      <c r="GTS1166" s="145"/>
      <c r="GTT1166" s="145"/>
      <c r="GTU1166" s="145"/>
      <c r="GTV1166" s="145"/>
      <c r="GTW1166" s="37"/>
      <c r="GTX1166" s="5"/>
      <c r="GTY1166" s="144"/>
      <c r="GTZ1166" s="93"/>
      <c r="GUA1166" s="145"/>
      <c r="GUB1166" s="145"/>
      <c r="GUC1166" s="145"/>
      <c r="GUD1166" s="145"/>
      <c r="GUE1166" s="145"/>
      <c r="GUF1166" s="37"/>
      <c r="GUG1166" s="5"/>
      <c r="GUH1166" s="144"/>
      <c r="GUI1166" s="93"/>
      <c r="GUJ1166" s="145"/>
      <c r="GUK1166" s="145"/>
      <c r="GUL1166" s="145"/>
      <c r="GUM1166" s="145"/>
      <c r="GUN1166" s="145"/>
      <c r="GUO1166" s="37"/>
      <c r="GUP1166" s="5"/>
      <c r="GUQ1166" s="144"/>
      <c r="GUR1166" s="93"/>
      <c r="GUS1166" s="145"/>
      <c r="GUT1166" s="145"/>
      <c r="GUU1166" s="145"/>
      <c r="GUV1166" s="145"/>
      <c r="GUW1166" s="145"/>
      <c r="GUX1166" s="37"/>
      <c r="GUY1166" s="5"/>
      <c r="GUZ1166" s="144"/>
      <c r="GVA1166" s="93"/>
      <c r="GVB1166" s="145"/>
      <c r="GVC1166" s="145"/>
      <c r="GVD1166" s="145"/>
      <c r="GVE1166" s="145"/>
      <c r="GVF1166" s="145"/>
      <c r="GVG1166" s="37"/>
      <c r="GVH1166" s="5"/>
      <c r="GVI1166" s="144"/>
      <c r="GVJ1166" s="93"/>
      <c r="GVK1166" s="145"/>
      <c r="GVL1166" s="145"/>
      <c r="GVM1166" s="145"/>
      <c r="GVN1166" s="145"/>
      <c r="GVO1166" s="145"/>
      <c r="GVP1166" s="37"/>
      <c r="GVQ1166" s="5"/>
      <c r="GVR1166" s="144"/>
      <c r="GVS1166" s="93"/>
      <c r="GVT1166" s="145"/>
      <c r="GVU1166" s="145"/>
      <c r="GVV1166" s="145"/>
      <c r="GVW1166" s="145"/>
      <c r="GVX1166" s="145"/>
      <c r="GVY1166" s="37"/>
      <c r="GVZ1166" s="5"/>
      <c r="GWA1166" s="144"/>
      <c r="GWB1166" s="93"/>
      <c r="GWC1166" s="145"/>
      <c r="GWD1166" s="145"/>
      <c r="GWE1166" s="145"/>
      <c r="GWF1166" s="145"/>
      <c r="GWG1166" s="145"/>
      <c r="GWH1166" s="37"/>
      <c r="GWI1166" s="5"/>
      <c r="GWJ1166" s="144"/>
      <c r="GWK1166" s="93"/>
      <c r="GWL1166" s="145"/>
      <c r="GWM1166" s="145"/>
      <c r="GWN1166" s="145"/>
      <c r="GWO1166" s="145"/>
      <c r="GWP1166" s="145"/>
      <c r="GWQ1166" s="37"/>
      <c r="GWR1166" s="5"/>
      <c r="GWS1166" s="144"/>
      <c r="GWT1166" s="93"/>
      <c r="GWU1166" s="145"/>
      <c r="GWV1166" s="145"/>
      <c r="GWW1166" s="145"/>
      <c r="GWX1166" s="145"/>
      <c r="GWY1166" s="145"/>
      <c r="GWZ1166" s="37"/>
      <c r="GXA1166" s="5"/>
      <c r="GXB1166" s="144"/>
      <c r="GXC1166" s="93"/>
      <c r="GXD1166" s="145"/>
      <c r="GXE1166" s="145"/>
      <c r="GXF1166" s="145"/>
      <c r="GXG1166" s="145"/>
      <c r="GXH1166" s="145"/>
      <c r="GXI1166" s="37"/>
      <c r="GXJ1166" s="5"/>
      <c r="GXK1166" s="144"/>
      <c r="GXL1166" s="93"/>
      <c r="GXM1166" s="145"/>
      <c r="GXN1166" s="145"/>
      <c r="GXO1166" s="145"/>
      <c r="GXP1166" s="145"/>
      <c r="GXQ1166" s="145"/>
      <c r="GXR1166" s="37"/>
      <c r="GXS1166" s="5"/>
      <c r="GXT1166" s="144"/>
      <c r="GXU1166" s="93"/>
      <c r="GXV1166" s="145"/>
      <c r="GXW1166" s="145"/>
      <c r="GXX1166" s="145"/>
      <c r="GXY1166" s="145"/>
      <c r="GXZ1166" s="145"/>
      <c r="GYA1166" s="37"/>
      <c r="GYB1166" s="5"/>
      <c r="GYC1166" s="144"/>
      <c r="GYD1166" s="93"/>
      <c r="GYE1166" s="145"/>
      <c r="GYF1166" s="145"/>
      <c r="GYG1166" s="145"/>
      <c r="GYH1166" s="145"/>
      <c r="GYI1166" s="145"/>
      <c r="GYJ1166" s="37"/>
      <c r="GYK1166" s="5"/>
      <c r="GYL1166" s="144"/>
      <c r="GYM1166" s="93"/>
      <c r="GYN1166" s="145"/>
      <c r="GYO1166" s="145"/>
      <c r="GYP1166" s="145"/>
      <c r="GYQ1166" s="145"/>
      <c r="GYR1166" s="145"/>
      <c r="GYS1166" s="37"/>
      <c r="GYT1166" s="5"/>
      <c r="GYU1166" s="144"/>
      <c r="GYV1166" s="93"/>
      <c r="GYW1166" s="145"/>
      <c r="GYX1166" s="145"/>
      <c r="GYY1166" s="145"/>
      <c r="GYZ1166" s="145"/>
      <c r="GZA1166" s="145"/>
      <c r="GZB1166" s="37"/>
      <c r="GZC1166" s="5"/>
      <c r="GZD1166" s="144"/>
      <c r="GZE1166" s="93"/>
      <c r="GZF1166" s="145"/>
      <c r="GZG1166" s="145"/>
      <c r="GZH1166" s="145"/>
      <c r="GZI1166" s="145"/>
      <c r="GZJ1166" s="145"/>
      <c r="GZK1166" s="37"/>
      <c r="GZL1166" s="5"/>
      <c r="GZM1166" s="144"/>
      <c r="GZN1166" s="93"/>
      <c r="GZO1166" s="145"/>
      <c r="GZP1166" s="145"/>
      <c r="GZQ1166" s="145"/>
      <c r="GZR1166" s="145"/>
      <c r="GZS1166" s="145"/>
      <c r="GZT1166" s="37"/>
      <c r="GZU1166" s="5"/>
      <c r="GZV1166" s="144"/>
      <c r="GZW1166" s="93"/>
      <c r="GZX1166" s="145"/>
      <c r="GZY1166" s="145"/>
      <c r="GZZ1166" s="145"/>
      <c r="HAA1166" s="145"/>
      <c r="HAB1166" s="145"/>
      <c r="HAC1166" s="37"/>
      <c r="HAD1166" s="5"/>
      <c r="HAE1166" s="144"/>
      <c r="HAF1166" s="93"/>
      <c r="HAG1166" s="145"/>
      <c r="HAH1166" s="145"/>
      <c r="HAI1166" s="145"/>
      <c r="HAJ1166" s="145"/>
      <c r="HAK1166" s="145"/>
      <c r="HAL1166" s="37"/>
      <c r="HAM1166" s="5"/>
      <c r="HAN1166" s="144"/>
      <c r="HAO1166" s="93"/>
      <c r="HAP1166" s="145"/>
      <c r="HAQ1166" s="145"/>
      <c r="HAR1166" s="145"/>
      <c r="HAS1166" s="145"/>
      <c r="HAT1166" s="145"/>
      <c r="HAU1166" s="37"/>
      <c r="HAV1166" s="5"/>
      <c r="HAW1166" s="144"/>
      <c r="HAX1166" s="93"/>
      <c r="HAY1166" s="145"/>
      <c r="HAZ1166" s="145"/>
      <c r="HBA1166" s="145"/>
      <c r="HBB1166" s="145"/>
      <c r="HBC1166" s="145"/>
      <c r="HBD1166" s="37"/>
      <c r="HBE1166" s="5"/>
      <c r="HBF1166" s="144"/>
      <c r="HBG1166" s="93"/>
      <c r="HBH1166" s="145"/>
      <c r="HBI1166" s="145"/>
      <c r="HBJ1166" s="145"/>
      <c r="HBK1166" s="145"/>
      <c r="HBL1166" s="145"/>
      <c r="HBM1166" s="37"/>
      <c r="HBN1166" s="5"/>
      <c r="HBO1166" s="144"/>
      <c r="HBP1166" s="93"/>
      <c r="HBQ1166" s="145"/>
      <c r="HBR1166" s="145"/>
      <c r="HBS1166" s="145"/>
      <c r="HBT1166" s="145"/>
      <c r="HBU1166" s="145"/>
      <c r="HBV1166" s="37"/>
      <c r="HBW1166" s="5"/>
      <c r="HBX1166" s="144"/>
      <c r="HBY1166" s="93"/>
      <c r="HBZ1166" s="145"/>
      <c r="HCA1166" s="145"/>
      <c r="HCB1166" s="145"/>
      <c r="HCC1166" s="145"/>
      <c r="HCD1166" s="145"/>
      <c r="HCE1166" s="37"/>
      <c r="HCF1166" s="5"/>
      <c r="HCG1166" s="144"/>
      <c r="HCH1166" s="93"/>
      <c r="HCI1166" s="145"/>
      <c r="HCJ1166" s="145"/>
      <c r="HCK1166" s="145"/>
      <c r="HCL1166" s="145"/>
      <c r="HCM1166" s="145"/>
      <c r="HCN1166" s="37"/>
      <c r="HCO1166" s="5"/>
      <c r="HCP1166" s="144"/>
      <c r="HCQ1166" s="93"/>
      <c r="HCR1166" s="145"/>
      <c r="HCS1166" s="145"/>
      <c r="HCT1166" s="145"/>
      <c r="HCU1166" s="145"/>
      <c r="HCV1166" s="145"/>
      <c r="HCW1166" s="37"/>
      <c r="HCX1166" s="5"/>
      <c r="HCY1166" s="144"/>
      <c r="HCZ1166" s="93"/>
      <c r="HDA1166" s="145"/>
      <c r="HDB1166" s="145"/>
      <c r="HDC1166" s="145"/>
      <c r="HDD1166" s="145"/>
      <c r="HDE1166" s="145"/>
      <c r="HDF1166" s="37"/>
      <c r="HDG1166" s="5"/>
      <c r="HDH1166" s="144"/>
      <c r="HDI1166" s="93"/>
      <c r="HDJ1166" s="145"/>
      <c r="HDK1166" s="145"/>
      <c r="HDL1166" s="145"/>
      <c r="HDM1166" s="145"/>
      <c r="HDN1166" s="145"/>
      <c r="HDO1166" s="37"/>
      <c r="HDP1166" s="5"/>
      <c r="HDQ1166" s="144"/>
      <c r="HDR1166" s="93"/>
      <c r="HDS1166" s="145"/>
      <c r="HDT1166" s="145"/>
      <c r="HDU1166" s="145"/>
      <c r="HDV1166" s="145"/>
      <c r="HDW1166" s="145"/>
      <c r="HDX1166" s="37"/>
      <c r="HDY1166" s="5"/>
      <c r="HDZ1166" s="144"/>
      <c r="HEA1166" s="93"/>
      <c r="HEB1166" s="145"/>
      <c r="HEC1166" s="145"/>
      <c r="HED1166" s="145"/>
      <c r="HEE1166" s="145"/>
      <c r="HEF1166" s="145"/>
      <c r="HEG1166" s="37"/>
      <c r="HEH1166" s="5"/>
      <c r="HEI1166" s="144"/>
      <c r="HEJ1166" s="93"/>
      <c r="HEK1166" s="145"/>
      <c r="HEL1166" s="145"/>
      <c r="HEM1166" s="145"/>
      <c r="HEN1166" s="145"/>
      <c r="HEO1166" s="145"/>
      <c r="HEP1166" s="37"/>
      <c r="HEQ1166" s="5"/>
      <c r="HER1166" s="144"/>
      <c r="HES1166" s="93"/>
      <c r="HET1166" s="145"/>
      <c r="HEU1166" s="145"/>
      <c r="HEV1166" s="145"/>
      <c r="HEW1166" s="145"/>
      <c r="HEX1166" s="145"/>
      <c r="HEY1166" s="37"/>
      <c r="HEZ1166" s="5"/>
      <c r="HFA1166" s="144"/>
      <c r="HFB1166" s="93"/>
      <c r="HFC1166" s="145"/>
      <c r="HFD1166" s="145"/>
      <c r="HFE1166" s="145"/>
      <c r="HFF1166" s="145"/>
      <c r="HFG1166" s="145"/>
      <c r="HFH1166" s="37"/>
      <c r="HFI1166" s="5"/>
      <c r="HFJ1166" s="144"/>
      <c r="HFK1166" s="93"/>
      <c r="HFL1166" s="145"/>
      <c r="HFM1166" s="145"/>
      <c r="HFN1166" s="145"/>
      <c r="HFO1166" s="145"/>
      <c r="HFP1166" s="145"/>
      <c r="HFQ1166" s="37"/>
      <c r="HFR1166" s="5"/>
      <c r="HFS1166" s="144"/>
      <c r="HFT1166" s="93"/>
      <c r="HFU1166" s="145"/>
      <c r="HFV1166" s="145"/>
      <c r="HFW1166" s="145"/>
      <c r="HFX1166" s="145"/>
      <c r="HFY1166" s="145"/>
      <c r="HFZ1166" s="37"/>
      <c r="HGA1166" s="5"/>
      <c r="HGB1166" s="144"/>
      <c r="HGC1166" s="93"/>
      <c r="HGD1166" s="145"/>
      <c r="HGE1166" s="145"/>
      <c r="HGF1166" s="145"/>
      <c r="HGG1166" s="145"/>
      <c r="HGH1166" s="145"/>
      <c r="HGI1166" s="37"/>
      <c r="HGJ1166" s="5"/>
      <c r="HGK1166" s="144"/>
      <c r="HGL1166" s="93"/>
      <c r="HGM1166" s="145"/>
      <c r="HGN1166" s="145"/>
      <c r="HGO1166" s="145"/>
      <c r="HGP1166" s="145"/>
      <c r="HGQ1166" s="145"/>
      <c r="HGR1166" s="37"/>
      <c r="HGS1166" s="5"/>
      <c r="HGT1166" s="144"/>
      <c r="HGU1166" s="93"/>
      <c r="HGV1166" s="145"/>
      <c r="HGW1166" s="145"/>
      <c r="HGX1166" s="145"/>
      <c r="HGY1166" s="145"/>
      <c r="HGZ1166" s="145"/>
      <c r="HHA1166" s="37"/>
      <c r="HHB1166" s="5"/>
      <c r="HHC1166" s="144"/>
      <c r="HHD1166" s="93"/>
      <c r="HHE1166" s="145"/>
      <c r="HHF1166" s="145"/>
      <c r="HHG1166" s="145"/>
      <c r="HHH1166" s="145"/>
      <c r="HHI1166" s="145"/>
      <c r="HHJ1166" s="37"/>
      <c r="HHK1166" s="5"/>
      <c r="HHL1166" s="144"/>
      <c r="HHM1166" s="93"/>
      <c r="HHN1166" s="145"/>
      <c r="HHO1166" s="145"/>
      <c r="HHP1166" s="145"/>
      <c r="HHQ1166" s="145"/>
      <c r="HHR1166" s="145"/>
      <c r="HHS1166" s="37"/>
      <c r="HHT1166" s="5"/>
      <c r="HHU1166" s="144"/>
      <c r="HHV1166" s="93"/>
      <c r="HHW1166" s="145"/>
      <c r="HHX1166" s="145"/>
      <c r="HHY1166" s="145"/>
      <c r="HHZ1166" s="145"/>
      <c r="HIA1166" s="145"/>
      <c r="HIB1166" s="37"/>
      <c r="HIC1166" s="5"/>
      <c r="HID1166" s="144"/>
      <c r="HIE1166" s="93"/>
      <c r="HIF1166" s="145"/>
      <c r="HIG1166" s="145"/>
      <c r="HIH1166" s="145"/>
      <c r="HII1166" s="145"/>
      <c r="HIJ1166" s="145"/>
      <c r="HIK1166" s="37"/>
      <c r="HIL1166" s="5"/>
      <c r="HIM1166" s="144"/>
      <c r="HIN1166" s="93"/>
      <c r="HIO1166" s="145"/>
      <c r="HIP1166" s="145"/>
      <c r="HIQ1166" s="145"/>
      <c r="HIR1166" s="145"/>
      <c r="HIS1166" s="145"/>
      <c r="HIT1166" s="37"/>
      <c r="HIU1166" s="5"/>
      <c r="HIV1166" s="144"/>
      <c r="HIW1166" s="93"/>
      <c r="HIX1166" s="145"/>
      <c r="HIY1166" s="145"/>
      <c r="HIZ1166" s="145"/>
      <c r="HJA1166" s="145"/>
      <c r="HJB1166" s="145"/>
      <c r="HJC1166" s="37"/>
      <c r="HJD1166" s="5"/>
      <c r="HJE1166" s="144"/>
      <c r="HJF1166" s="93"/>
      <c r="HJG1166" s="145"/>
      <c r="HJH1166" s="145"/>
      <c r="HJI1166" s="145"/>
      <c r="HJJ1166" s="145"/>
      <c r="HJK1166" s="145"/>
      <c r="HJL1166" s="37"/>
      <c r="HJM1166" s="5"/>
      <c r="HJN1166" s="144"/>
      <c r="HJO1166" s="93"/>
      <c r="HJP1166" s="145"/>
      <c r="HJQ1166" s="145"/>
      <c r="HJR1166" s="145"/>
      <c r="HJS1166" s="145"/>
      <c r="HJT1166" s="145"/>
      <c r="HJU1166" s="37"/>
      <c r="HJV1166" s="5"/>
      <c r="HJW1166" s="144"/>
      <c r="HJX1166" s="93"/>
      <c r="HJY1166" s="145"/>
      <c r="HJZ1166" s="145"/>
      <c r="HKA1166" s="145"/>
      <c r="HKB1166" s="145"/>
      <c r="HKC1166" s="145"/>
      <c r="HKD1166" s="37"/>
      <c r="HKE1166" s="5"/>
      <c r="HKF1166" s="144"/>
      <c r="HKG1166" s="93"/>
      <c r="HKH1166" s="145"/>
      <c r="HKI1166" s="145"/>
      <c r="HKJ1166" s="145"/>
      <c r="HKK1166" s="145"/>
      <c r="HKL1166" s="145"/>
      <c r="HKM1166" s="37"/>
      <c r="HKN1166" s="5"/>
      <c r="HKO1166" s="144"/>
      <c r="HKP1166" s="93"/>
      <c r="HKQ1166" s="145"/>
      <c r="HKR1166" s="145"/>
      <c r="HKS1166" s="145"/>
      <c r="HKT1166" s="145"/>
      <c r="HKU1166" s="145"/>
      <c r="HKV1166" s="37"/>
      <c r="HKW1166" s="5"/>
      <c r="HKX1166" s="144"/>
      <c r="HKY1166" s="93"/>
      <c r="HKZ1166" s="145"/>
      <c r="HLA1166" s="145"/>
      <c r="HLB1166" s="145"/>
      <c r="HLC1166" s="145"/>
      <c r="HLD1166" s="145"/>
      <c r="HLE1166" s="37"/>
      <c r="HLF1166" s="5"/>
      <c r="HLG1166" s="144"/>
      <c r="HLH1166" s="93"/>
      <c r="HLI1166" s="145"/>
      <c r="HLJ1166" s="145"/>
      <c r="HLK1166" s="145"/>
      <c r="HLL1166" s="145"/>
      <c r="HLM1166" s="145"/>
      <c r="HLN1166" s="37"/>
      <c r="HLO1166" s="5"/>
      <c r="HLP1166" s="144"/>
      <c r="HLQ1166" s="93"/>
      <c r="HLR1166" s="145"/>
      <c r="HLS1166" s="145"/>
      <c r="HLT1166" s="145"/>
      <c r="HLU1166" s="145"/>
      <c r="HLV1166" s="145"/>
      <c r="HLW1166" s="37"/>
      <c r="HLX1166" s="5"/>
      <c r="HLY1166" s="144"/>
      <c r="HLZ1166" s="93"/>
      <c r="HMA1166" s="145"/>
      <c r="HMB1166" s="145"/>
      <c r="HMC1166" s="145"/>
      <c r="HMD1166" s="145"/>
      <c r="HME1166" s="145"/>
      <c r="HMF1166" s="37"/>
      <c r="HMG1166" s="5"/>
      <c r="HMH1166" s="144"/>
      <c r="HMI1166" s="93"/>
      <c r="HMJ1166" s="145"/>
      <c r="HMK1166" s="145"/>
      <c r="HML1166" s="145"/>
      <c r="HMM1166" s="145"/>
      <c r="HMN1166" s="145"/>
      <c r="HMO1166" s="37"/>
      <c r="HMP1166" s="5"/>
      <c r="HMQ1166" s="144"/>
      <c r="HMR1166" s="93"/>
      <c r="HMS1166" s="145"/>
      <c r="HMT1166" s="145"/>
      <c r="HMU1166" s="145"/>
      <c r="HMV1166" s="145"/>
      <c r="HMW1166" s="145"/>
      <c r="HMX1166" s="37"/>
      <c r="HMY1166" s="5"/>
      <c r="HMZ1166" s="144"/>
      <c r="HNA1166" s="93"/>
      <c r="HNB1166" s="145"/>
      <c r="HNC1166" s="145"/>
      <c r="HND1166" s="145"/>
      <c r="HNE1166" s="145"/>
      <c r="HNF1166" s="145"/>
      <c r="HNG1166" s="37"/>
      <c r="HNH1166" s="5"/>
      <c r="HNI1166" s="144"/>
      <c r="HNJ1166" s="93"/>
      <c r="HNK1166" s="145"/>
      <c r="HNL1166" s="145"/>
      <c r="HNM1166" s="145"/>
      <c r="HNN1166" s="145"/>
      <c r="HNO1166" s="145"/>
      <c r="HNP1166" s="37"/>
      <c r="HNQ1166" s="5"/>
      <c r="HNR1166" s="144"/>
      <c r="HNS1166" s="93"/>
      <c r="HNT1166" s="145"/>
      <c r="HNU1166" s="145"/>
      <c r="HNV1166" s="145"/>
      <c r="HNW1166" s="145"/>
      <c r="HNX1166" s="145"/>
      <c r="HNY1166" s="37"/>
      <c r="HNZ1166" s="5"/>
      <c r="HOA1166" s="144"/>
      <c r="HOB1166" s="93"/>
      <c r="HOC1166" s="145"/>
      <c r="HOD1166" s="145"/>
      <c r="HOE1166" s="145"/>
      <c r="HOF1166" s="145"/>
      <c r="HOG1166" s="145"/>
      <c r="HOH1166" s="37"/>
      <c r="HOI1166" s="5"/>
      <c r="HOJ1166" s="144"/>
      <c r="HOK1166" s="93"/>
      <c r="HOL1166" s="145"/>
      <c r="HOM1166" s="145"/>
      <c r="HON1166" s="145"/>
      <c r="HOO1166" s="145"/>
      <c r="HOP1166" s="145"/>
      <c r="HOQ1166" s="37"/>
      <c r="HOR1166" s="5"/>
      <c r="HOS1166" s="144"/>
      <c r="HOT1166" s="93"/>
      <c r="HOU1166" s="145"/>
      <c r="HOV1166" s="145"/>
      <c r="HOW1166" s="145"/>
      <c r="HOX1166" s="145"/>
      <c r="HOY1166" s="145"/>
      <c r="HOZ1166" s="37"/>
      <c r="HPA1166" s="5"/>
      <c r="HPB1166" s="144"/>
      <c r="HPC1166" s="93"/>
      <c r="HPD1166" s="145"/>
      <c r="HPE1166" s="145"/>
      <c r="HPF1166" s="145"/>
      <c r="HPG1166" s="145"/>
      <c r="HPH1166" s="145"/>
      <c r="HPI1166" s="37"/>
      <c r="HPJ1166" s="5"/>
      <c r="HPK1166" s="144"/>
      <c r="HPL1166" s="93"/>
      <c r="HPM1166" s="145"/>
      <c r="HPN1166" s="145"/>
      <c r="HPO1166" s="145"/>
      <c r="HPP1166" s="145"/>
      <c r="HPQ1166" s="145"/>
      <c r="HPR1166" s="37"/>
      <c r="HPS1166" s="5"/>
      <c r="HPT1166" s="144"/>
      <c r="HPU1166" s="93"/>
      <c r="HPV1166" s="145"/>
      <c r="HPW1166" s="145"/>
      <c r="HPX1166" s="145"/>
      <c r="HPY1166" s="145"/>
      <c r="HPZ1166" s="145"/>
      <c r="HQA1166" s="37"/>
      <c r="HQB1166" s="5"/>
      <c r="HQC1166" s="144"/>
      <c r="HQD1166" s="93"/>
      <c r="HQE1166" s="145"/>
      <c r="HQF1166" s="145"/>
      <c r="HQG1166" s="145"/>
      <c r="HQH1166" s="145"/>
      <c r="HQI1166" s="145"/>
      <c r="HQJ1166" s="37"/>
      <c r="HQK1166" s="5"/>
      <c r="HQL1166" s="144"/>
      <c r="HQM1166" s="93"/>
      <c r="HQN1166" s="145"/>
      <c r="HQO1166" s="145"/>
      <c r="HQP1166" s="145"/>
      <c r="HQQ1166" s="145"/>
      <c r="HQR1166" s="145"/>
      <c r="HQS1166" s="37"/>
      <c r="HQT1166" s="5"/>
      <c r="HQU1166" s="144"/>
      <c r="HQV1166" s="93"/>
      <c r="HQW1166" s="145"/>
      <c r="HQX1166" s="145"/>
      <c r="HQY1166" s="145"/>
      <c r="HQZ1166" s="145"/>
      <c r="HRA1166" s="145"/>
      <c r="HRB1166" s="37"/>
      <c r="HRC1166" s="5"/>
      <c r="HRD1166" s="144"/>
      <c r="HRE1166" s="93"/>
      <c r="HRF1166" s="145"/>
      <c r="HRG1166" s="145"/>
      <c r="HRH1166" s="145"/>
      <c r="HRI1166" s="145"/>
      <c r="HRJ1166" s="145"/>
      <c r="HRK1166" s="37"/>
      <c r="HRL1166" s="5"/>
      <c r="HRM1166" s="144"/>
      <c r="HRN1166" s="93"/>
      <c r="HRO1166" s="145"/>
      <c r="HRP1166" s="145"/>
      <c r="HRQ1166" s="145"/>
      <c r="HRR1166" s="145"/>
      <c r="HRS1166" s="145"/>
      <c r="HRT1166" s="37"/>
      <c r="HRU1166" s="5"/>
      <c r="HRV1166" s="144"/>
      <c r="HRW1166" s="93"/>
      <c r="HRX1166" s="145"/>
      <c r="HRY1166" s="145"/>
      <c r="HRZ1166" s="145"/>
      <c r="HSA1166" s="145"/>
      <c r="HSB1166" s="145"/>
      <c r="HSC1166" s="37"/>
      <c r="HSD1166" s="5"/>
      <c r="HSE1166" s="144"/>
      <c r="HSF1166" s="93"/>
      <c r="HSG1166" s="145"/>
      <c r="HSH1166" s="145"/>
      <c r="HSI1166" s="145"/>
      <c r="HSJ1166" s="145"/>
      <c r="HSK1166" s="145"/>
      <c r="HSL1166" s="37"/>
      <c r="HSM1166" s="5"/>
      <c r="HSN1166" s="144"/>
      <c r="HSO1166" s="93"/>
      <c r="HSP1166" s="145"/>
      <c r="HSQ1166" s="145"/>
      <c r="HSR1166" s="145"/>
      <c r="HSS1166" s="145"/>
      <c r="HST1166" s="145"/>
      <c r="HSU1166" s="37"/>
      <c r="HSV1166" s="5"/>
      <c r="HSW1166" s="144"/>
      <c r="HSX1166" s="93"/>
      <c r="HSY1166" s="145"/>
      <c r="HSZ1166" s="145"/>
      <c r="HTA1166" s="145"/>
      <c r="HTB1166" s="145"/>
      <c r="HTC1166" s="145"/>
      <c r="HTD1166" s="37"/>
      <c r="HTE1166" s="5"/>
      <c r="HTF1166" s="144"/>
      <c r="HTG1166" s="93"/>
      <c r="HTH1166" s="145"/>
      <c r="HTI1166" s="145"/>
      <c r="HTJ1166" s="145"/>
      <c r="HTK1166" s="145"/>
      <c r="HTL1166" s="145"/>
      <c r="HTM1166" s="37"/>
      <c r="HTN1166" s="5"/>
      <c r="HTO1166" s="144"/>
      <c r="HTP1166" s="93"/>
      <c r="HTQ1166" s="145"/>
      <c r="HTR1166" s="145"/>
      <c r="HTS1166" s="145"/>
      <c r="HTT1166" s="145"/>
      <c r="HTU1166" s="145"/>
      <c r="HTV1166" s="37"/>
      <c r="HTW1166" s="5"/>
      <c r="HTX1166" s="144"/>
      <c r="HTY1166" s="93"/>
      <c r="HTZ1166" s="145"/>
      <c r="HUA1166" s="145"/>
      <c r="HUB1166" s="145"/>
      <c r="HUC1166" s="145"/>
      <c r="HUD1166" s="145"/>
      <c r="HUE1166" s="37"/>
      <c r="HUF1166" s="5"/>
      <c r="HUG1166" s="144"/>
      <c r="HUH1166" s="93"/>
      <c r="HUI1166" s="145"/>
      <c r="HUJ1166" s="145"/>
      <c r="HUK1166" s="145"/>
      <c r="HUL1166" s="145"/>
      <c r="HUM1166" s="145"/>
      <c r="HUN1166" s="37"/>
      <c r="HUO1166" s="5"/>
      <c r="HUP1166" s="144"/>
      <c r="HUQ1166" s="93"/>
      <c r="HUR1166" s="145"/>
      <c r="HUS1166" s="145"/>
      <c r="HUT1166" s="145"/>
      <c r="HUU1166" s="145"/>
      <c r="HUV1166" s="145"/>
      <c r="HUW1166" s="37"/>
      <c r="HUX1166" s="5"/>
      <c r="HUY1166" s="144"/>
      <c r="HUZ1166" s="93"/>
      <c r="HVA1166" s="145"/>
      <c r="HVB1166" s="145"/>
      <c r="HVC1166" s="145"/>
      <c r="HVD1166" s="145"/>
      <c r="HVE1166" s="145"/>
      <c r="HVF1166" s="37"/>
      <c r="HVG1166" s="5"/>
      <c r="HVH1166" s="144"/>
      <c r="HVI1166" s="93"/>
      <c r="HVJ1166" s="145"/>
      <c r="HVK1166" s="145"/>
      <c r="HVL1166" s="145"/>
      <c r="HVM1166" s="145"/>
      <c r="HVN1166" s="145"/>
      <c r="HVO1166" s="37"/>
      <c r="HVP1166" s="5"/>
      <c r="HVQ1166" s="144"/>
      <c r="HVR1166" s="93"/>
      <c r="HVS1166" s="145"/>
      <c r="HVT1166" s="145"/>
      <c r="HVU1166" s="145"/>
      <c r="HVV1166" s="145"/>
      <c r="HVW1166" s="145"/>
      <c r="HVX1166" s="37"/>
      <c r="HVY1166" s="5"/>
      <c r="HVZ1166" s="144"/>
      <c r="HWA1166" s="93"/>
      <c r="HWB1166" s="145"/>
      <c r="HWC1166" s="145"/>
      <c r="HWD1166" s="145"/>
      <c r="HWE1166" s="145"/>
      <c r="HWF1166" s="145"/>
      <c r="HWG1166" s="37"/>
      <c r="HWH1166" s="5"/>
      <c r="HWI1166" s="144"/>
      <c r="HWJ1166" s="93"/>
      <c r="HWK1166" s="145"/>
      <c r="HWL1166" s="145"/>
      <c r="HWM1166" s="145"/>
      <c r="HWN1166" s="145"/>
      <c r="HWO1166" s="145"/>
      <c r="HWP1166" s="37"/>
      <c r="HWQ1166" s="5"/>
      <c r="HWR1166" s="144"/>
      <c r="HWS1166" s="93"/>
      <c r="HWT1166" s="145"/>
      <c r="HWU1166" s="145"/>
      <c r="HWV1166" s="145"/>
      <c r="HWW1166" s="145"/>
      <c r="HWX1166" s="145"/>
      <c r="HWY1166" s="37"/>
      <c r="HWZ1166" s="5"/>
      <c r="HXA1166" s="144"/>
      <c r="HXB1166" s="93"/>
      <c r="HXC1166" s="145"/>
      <c r="HXD1166" s="145"/>
      <c r="HXE1166" s="145"/>
      <c r="HXF1166" s="145"/>
      <c r="HXG1166" s="145"/>
      <c r="HXH1166" s="37"/>
      <c r="HXI1166" s="5"/>
      <c r="HXJ1166" s="144"/>
      <c r="HXK1166" s="93"/>
      <c r="HXL1166" s="145"/>
      <c r="HXM1166" s="145"/>
      <c r="HXN1166" s="145"/>
      <c r="HXO1166" s="145"/>
      <c r="HXP1166" s="145"/>
      <c r="HXQ1166" s="37"/>
      <c r="HXR1166" s="5"/>
      <c r="HXS1166" s="144"/>
      <c r="HXT1166" s="93"/>
      <c r="HXU1166" s="145"/>
      <c r="HXV1166" s="145"/>
      <c r="HXW1166" s="145"/>
      <c r="HXX1166" s="145"/>
      <c r="HXY1166" s="145"/>
      <c r="HXZ1166" s="37"/>
      <c r="HYA1166" s="5"/>
      <c r="HYB1166" s="144"/>
      <c r="HYC1166" s="93"/>
      <c r="HYD1166" s="145"/>
      <c r="HYE1166" s="145"/>
      <c r="HYF1166" s="145"/>
      <c r="HYG1166" s="145"/>
      <c r="HYH1166" s="145"/>
      <c r="HYI1166" s="37"/>
      <c r="HYJ1166" s="5"/>
      <c r="HYK1166" s="144"/>
      <c r="HYL1166" s="93"/>
      <c r="HYM1166" s="145"/>
      <c r="HYN1166" s="145"/>
      <c r="HYO1166" s="145"/>
      <c r="HYP1166" s="145"/>
      <c r="HYQ1166" s="145"/>
      <c r="HYR1166" s="37"/>
      <c r="HYS1166" s="5"/>
      <c r="HYT1166" s="144"/>
      <c r="HYU1166" s="93"/>
      <c r="HYV1166" s="145"/>
      <c r="HYW1166" s="145"/>
      <c r="HYX1166" s="145"/>
      <c r="HYY1166" s="145"/>
      <c r="HYZ1166" s="145"/>
      <c r="HZA1166" s="37"/>
      <c r="HZB1166" s="5"/>
      <c r="HZC1166" s="144"/>
      <c r="HZD1166" s="93"/>
      <c r="HZE1166" s="145"/>
      <c r="HZF1166" s="145"/>
      <c r="HZG1166" s="145"/>
      <c r="HZH1166" s="145"/>
      <c r="HZI1166" s="145"/>
      <c r="HZJ1166" s="37"/>
      <c r="HZK1166" s="5"/>
      <c r="HZL1166" s="144"/>
      <c r="HZM1166" s="93"/>
      <c r="HZN1166" s="145"/>
      <c r="HZO1166" s="145"/>
      <c r="HZP1166" s="145"/>
      <c r="HZQ1166" s="145"/>
      <c r="HZR1166" s="145"/>
      <c r="HZS1166" s="37"/>
      <c r="HZT1166" s="5"/>
      <c r="HZU1166" s="144"/>
      <c r="HZV1166" s="93"/>
      <c r="HZW1166" s="145"/>
      <c r="HZX1166" s="145"/>
      <c r="HZY1166" s="145"/>
      <c r="HZZ1166" s="145"/>
      <c r="IAA1166" s="145"/>
      <c r="IAB1166" s="37"/>
      <c r="IAC1166" s="5"/>
      <c r="IAD1166" s="144"/>
      <c r="IAE1166" s="93"/>
      <c r="IAF1166" s="145"/>
      <c r="IAG1166" s="145"/>
      <c r="IAH1166" s="145"/>
      <c r="IAI1166" s="145"/>
      <c r="IAJ1166" s="145"/>
      <c r="IAK1166" s="37"/>
      <c r="IAL1166" s="5"/>
      <c r="IAM1166" s="144"/>
      <c r="IAN1166" s="93"/>
      <c r="IAO1166" s="145"/>
      <c r="IAP1166" s="145"/>
      <c r="IAQ1166" s="145"/>
      <c r="IAR1166" s="145"/>
      <c r="IAS1166" s="145"/>
      <c r="IAT1166" s="37"/>
      <c r="IAU1166" s="5"/>
      <c r="IAV1166" s="144"/>
      <c r="IAW1166" s="93"/>
      <c r="IAX1166" s="145"/>
      <c r="IAY1166" s="145"/>
      <c r="IAZ1166" s="145"/>
      <c r="IBA1166" s="145"/>
      <c r="IBB1166" s="145"/>
      <c r="IBC1166" s="37"/>
      <c r="IBD1166" s="5"/>
      <c r="IBE1166" s="144"/>
      <c r="IBF1166" s="93"/>
      <c r="IBG1166" s="145"/>
      <c r="IBH1166" s="145"/>
      <c r="IBI1166" s="145"/>
      <c r="IBJ1166" s="145"/>
      <c r="IBK1166" s="145"/>
      <c r="IBL1166" s="37"/>
      <c r="IBM1166" s="5"/>
      <c r="IBN1166" s="144"/>
      <c r="IBO1166" s="93"/>
      <c r="IBP1166" s="145"/>
      <c r="IBQ1166" s="145"/>
      <c r="IBR1166" s="145"/>
      <c r="IBS1166" s="145"/>
      <c r="IBT1166" s="145"/>
      <c r="IBU1166" s="37"/>
      <c r="IBV1166" s="5"/>
      <c r="IBW1166" s="144"/>
      <c r="IBX1166" s="93"/>
      <c r="IBY1166" s="145"/>
      <c r="IBZ1166" s="145"/>
      <c r="ICA1166" s="145"/>
      <c r="ICB1166" s="145"/>
      <c r="ICC1166" s="145"/>
      <c r="ICD1166" s="37"/>
      <c r="ICE1166" s="5"/>
      <c r="ICF1166" s="144"/>
      <c r="ICG1166" s="93"/>
      <c r="ICH1166" s="145"/>
      <c r="ICI1166" s="145"/>
      <c r="ICJ1166" s="145"/>
      <c r="ICK1166" s="145"/>
      <c r="ICL1166" s="145"/>
      <c r="ICM1166" s="37"/>
      <c r="ICN1166" s="5"/>
      <c r="ICO1166" s="144"/>
      <c r="ICP1166" s="93"/>
      <c r="ICQ1166" s="145"/>
      <c r="ICR1166" s="145"/>
      <c r="ICS1166" s="145"/>
      <c r="ICT1166" s="145"/>
      <c r="ICU1166" s="145"/>
      <c r="ICV1166" s="37"/>
      <c r="ICW1166" s="5"/>
      <c r="ICX1166" s="144"/>
      <c r="ICY1166" s="93"/>
      <c r="ICZ1166" s="145"/>
      <c r="IDA1166" s="145"/>
      <c r="IDB1166" s="145"/>
      <c r="IDC1166" s="145"/>
      <c r="IDD1166" s="145"/>
      <c r="IDE1166" s="37"/>
      <c r="IDF1166" s="5"/>
      <c r="IDG1166" s="144"/>
      <c r="IDH1166" s="93"/>
      <c r="IDI1166" s="145"/>
      <c r="IDJ1166" s="145"/>
      <c r="IDK1166" s="145"/>
      <c r="IDL1166" s="145"/>
      <c r="IDM1166" s="145"/>
      <c r="IDN1166" s="37"/>
      <c r="IDO1166" s="5"/>
      <c r="IDP1166" s="144"/>
      <c r="IDQ1166" s="93"/>
      <c r="IDR1166" s="145"/>
      <c r="IDS1166" s="145"/>
      <c r="IDT1166" s="145"/>
      <c r="IDU1166" s="145"/>
      <c r="IDV1166" s="145"/>
      <c r="IDW1166" s="37"/>
      <c r="IDX1166" s="5"/>
      <c r="IDY1166" s="144"/>
      <c r="IDZ1166" s="93"/>
      <c r="IEA1166" s="145"/>
      <c r="IEB1166" s="145"/>
      <c r="IEC1166" s="145"/>
      <c r="IED1166" s="145"/>
      <c r="IEE1166" s="145"/>
      <c r="IEF1166" s="37"/>
      <c r="IEG1166" s="5"/>
      <c r="IEH1166" s="144"/>
      <c r="IEI1166" s="93"/>
      <c r="IEJ1166" s="145"/>
      <c r="IEK1166" s="145"/>
      <c r="IEL1166" s="145"/>
      <c r="IEM1166" s="145"/>
      <c r="IEN1166" s="145"/>
      <c r="IEO1166" s="37"/>
      <c r="IEP1166" s="5"/>
      <c r="IEQ1166" s="144"/>
      <c r="IER1166" s="93"/>
      <c r="IES1166" s="145"/>
      <c r="IET1166" s="145"/>
      <c r="IEU1166" s="145"/>
      <c r="IEV1166" s="145"/>
      <c r="IEW1166" s="145"/>
      <c r="IEX1166" s="37"/>
      <c r="IEY1166" s="5"/>
      <c r="IEZ1166" s="144"/>
      <c r="IFA1166" s="93"/>
      <c r="IFB1166" s="145"/>
      <c r="IFC1166" s="145"/>
      <c r="IFD1166" s="145"/>
      <c r="IFE1166" s="145"/>
      <c r="IFF1166" s="145"/>
      <c r="IFG1166" s="37"/>
      <c r="IFH1166" s="5"/>
      <c r="IFI1166" s="144"/>
      <c r="IFJ1166" s="93"/>
      <c r="IFK1166" s="145"/>
      <c r="IFL1166" s="145"/>
      <c r="IFM1166" s="145"/>
      <c r="IFN1166" s="145"/>
      <c r="IFO1166" s="145"/>
      <c r="IFP1166" s="37"/>
      <c r="IFQ1166" s="5"/>
      <c r="IFR1166" s="144"/>
      <c r="IFS1166" s="93"/>
      <c r="IFT1166" s="145"/>
      <c r="IFU1166" s="145"/>
      <c r="IFV1166" s="145"/>
      <c r="IFW1166" s="145"/>
      <c r="IFX1166" s="145"/>
      <c r="IFY1166" s="37"/>
      <c r="IFZ1166" s="5"/>
      <c r="IGA1166" s="144"/>
      <c r="IGB1166" s="93"/>
      <c r="IGC1166" s="145"/>
      <c r="IGD1166" s="145"/>
      <c r="IGE1166" s="145"/>
      <c r="IGF1166" s="145"/>
      <c r="IGG1166" s="145"/>
      <c r="IGH1166" s="37"/>
      <c r="IGI1166" s="5"/>
      <c r="IGJ1166" s="144"/>
      <c r="IGK1166" s="93"/>
      <c r="IGL1166" s="145"/>
      <c r="IGM1166" s="145"/>
      <c r="IGN1166" s="145"/>
      <c r="IGO1166" s="145"/>
      <c r="IGP1166" s="145"/>
      <c r="IGQ1166" s="37"/>
      <c r="IGR1166" s="5"/>
      <c r="IGS1166" s="144"/>
      <c r="IGT1166" s="93"/>
      <c r="IGU1166" s="145"/>
      <c r="IGV1166" s="145"/>
      <c r="IGW1166" s="145"/>
      <c r="IGX1166" s="145"/>
      <c r="IGY1166" s="145"/>
      <c r="IGZ1166" s="37"/>
      <c r="IHA1166" s="5"/>
      <c r="IHB1166" s="144"/>
      <c r="IHC1166" s="93"/>
      <c r="IHD1166" s="145"/>
      <c r="IHE1166" s="145"/>
      <c r="IHF1166" s="145"/>
      <c r="IHG1166" s="145"/>
      <c r="IHH1166" s="145"/>
      <c r="IHI1166" s="37"/>
      <c r="IHJ1166" s="5"/>
      <c r="IHK1166" s="144"/>
      <c r="IHL1166" s="93"/>
      <c r="IHM1166" s="145"/>
      <c r="IHN1166" s="145"/>
      <c r="IHO1166" s="145"/>
      <c r="IHP1166" s="145"/>
      <c r="IHQ1166" s="145"/>
      <c r="IHR1166" s="37"/>
      <c r="IHS1166" s="5"/>
      <c r="IHT1166" s="144"/>
      <c r="IHU1166" s="93"/>
      <c r="IHV1166" s="145"/>
      <c r="IHW1166" s="145"/>
      <c r="IHX1166" s="145"/>
      <c r="IHY1166" s="145"/>
      <c r="IHZ1166" s="145"/>
      <c r="IIA1166" s="37"/>
      <c r="IIB1166" s="5"/>
      <c r="IIC1166" s="144"/>
      <c r="IID1166" s="93"/>
      <c r="IIE1166" s="145"/>
      <c r="IIF1166" s="145"/>
      <c r="IIG1166" s="145"/>
      <c r="IIH1166" s="145"/>
      <c r="III1166" s="145"/>
      <c r="IIJ1166" s="37"/>
      <c r="IIK1166" s="5"/>
      <c r="IIL1166" s="144"/>
      <c r="IIM1166" s="93"/>
      <c r="IIN1166" s="145"/>
      <c r="IIO1166" s="145"/>
      <c r="IIP1166" s="145"/>
      <c r="IIQ1166" s="145"/>
      <c r="IIR1166" s="145"/>
      <c r="IIS1166" s="37"/>
      <c r="IIT1166" s="5"/>
      <c r="IIU1166" s="144"/>
      <c r="IIV1166" s="93"/>
      <c r="IIW1166" s="145"/>
      <c r="IIX1166" s="145"/>
      <c r="IIY1166" s="145"/>
      <c r="IIZ1166" s="145"/>
      <c r="IJA1166" s="145"/>
      <c r="IJB1166" s="37"/>
      <c r="IJC1166" s="5"/>
      <c r="IJD1166" s="144"/>
      <c r="IJE1166" s="93"/>
      <c r="IJF1166" s="145"/>
      <c r="IJG1166" s="145"/>
      <c r="IJH1166" s="145"/>
      <c r="IJI1166" s="145"/>
      <c r="IJJ1166" s="145"/>
      <c r="IJK1166" s="37"/>
      <c r="IJL1166" s="5"/>
      <c r="IJM1166" s="144"/>
      <c r="IJN1166" s="93"/>
      <c r="IJO1166" s="145"/>
      <c r="IJP1166" s="145"/>
      <c r="IJQ1166" s="145"/>
      <c r="IJR1166" s="145"/>
      <c r="IJS1166" s="145"/>
      <c r="IJT1166" s="37"/>
      <c r="IJU1166" s="5"/>
      <c r="IJV1166" s="144"/>
      <c r="IJW1166" s="93"/>
      <c r="IJX1166" s="145"/>
      <c r="IJY1166" s="145"/>
      <c r="IJZ1166" s="145"/>
      <c r="IKA1166" s="145"/>
      <c r="IKB1166" s="145"/>
      <c r="IKC1166" s="37"/>
      <c r="IKD1166" s="5"/>
      <c r="IKE1166" s="144"/>
      <c r="IKF1166" s="93"/>
      <c r="IKG1166" s="145"/>
      <c r="IKH1166" s="145"/>
      <c r="IKI1166" s="145"/>
      <c r="IKJ1166" s="145"/>
      <c r="IKK1166" s="145"/>
      <c r="IKL1166" s="37"/>
      <c r="IKM1166" s="5"/>
      <c r="IKN1166" s="144"/>
      <c r="IKO1166" s="93"/>
      <c r="IKP1166" s="145"/>
      <c r="IKQ1166" s="145"/>
      <c r="IKR1166" s="145"/>
      <c r="IKS1166" s="145"/>
      <c r="IKT1166" s="145"/>
      <c r="IKU1166" s="37"/>
      <c r="IKV1166" s="5"/>
      <c r="IKW1166" s="144"/>
      <c r="IKX1166" s="93"/>
      <c r="IKY1166" s="145"/>
      <c r="IKZ1166" s="145"/>
      <c r="ILA1166" s="145"/>
      <c r="ILB1166" s="145"/>
      <c r="ILC1166" s="145"/>
      <c r="ILD1166" s="37"/>
      <c r="ILE1166" s="5"/>
      <c r="ILF1166" s="144"/>
      <c r="ILG1166" s="93"/>
      <c r="ILH1166" s="145"/>
      <c r="ILI1166" s="145"/>
      <c r="ILJ1166" s="145"/>
      <c r="ILK1166" s="145"/>
      <c r="ILL1166" s="145"/>
      <c r="ILM1166" s="37"/>
      <c r="ILN1166" s="5"/>
      <c r="ILO1166" s="144"/>
      <c r="ILP1166" s="93"/>
      <c r="ILQ1166" s="145"/>
      <c r="ILR1166" s="145"/>
      <c r="ILS1166" s="145"/>
      <c r="ILT1166" s="145"/>
      <c r="ILU1166" s="145"/>
      <c r="ILV1166" s="37"/>
      <c r="ILW1166" s="5"/>
      <c r="ILX1166" s="144"/>
      <c r="ILY1166" s="93"/>
      <c r="ILZ1166" s="145"/>
      <c r="IMA1166" s="145"/>
      <c r="IMB1166" s="145"/>
      <c r="IMC1166" s="145"/>
      <c r="IMD1166" s="145"/>
      <c r="IME1166" s="37"/>
      <c r="IMF1166" s="5"/>
      <c r="IMG1166" s="144"/>
      <c r="IMH1166" s="93"/>
      <c r="IMI1166" s="145"/>
      <c r="IMJ1166" s="145"/>
      <c r="IMK1166" s="145"/>
      <c r="IML1166" s="145"/>
      <c r="IMM1166" s="145"/>
      <c r="IMN1166" s="37"/>
      <c r="IMO1166" s="5"/>
      <c r="IMP1166" s="144"/>
      <c r="IMQ1166" s="93"/>
      <c r="IMR1166" s="145"/>
      <c r="IMS1166" s="145"/>
      <c r="IMT1166" s="145"/>
      <c r="IMU1166" s="145"/>
      <c r="IMV1166" s="145"/>
      <c r="IMW1166" s="37"/>
      <c r="IMX1166" s="5"/>
      <c r="IMY1166" s="144"/>
      <c r="IMZ1166" s="93"/>
      <c r="INA1166" s="145"/>
      <c r="INB1166" s="145"/>
      <c r="INC1166" s="145"/>
      <c r="IND1166" s="145"/>
      <c r="INE1166" s="145"/>
      <c r="INF1166" s="37"/>
      <c r="ING1166" s="5"/>
      <c r="INH1166" s="144"/>
      <c r="INI1166" s="93"/>
      <c r="INJ1166" s="145"/>
      <c r="INK1166" s="145"/>
      <c r="INL1166" s="145"/>
      <c r="INM1166" s="145"/>
      <c r="INN1166" s="145"/>
      <c r="INO1166" s="37"/>
      <c r="INP1166" s="5"/>
      <c r="INQ1166" s="144"/>
      <c r="INR1166" s="93"/>
      <c r="INS1166" s="145"/>
      <c r="INT1166" s="145"/>
      <c r="INU1166" s="145"/>
      <c r="INV1166" s="145"/>
      <c r="INW1166" s="145"/>
      <c r="INX1166" s="37"/>
      <c r="INY1166" s="5"/>
      <c r="INZ1166" s="144"/>
      <c r="IOA1166" s="93"/>
      <c r="IOB1166" s="145"/>
      <c r="IOC1166" s="145"/>
      <c r="IOD1166" s="145"/>
      <c r="IOE1166" s="145"/>
      <c r="IOF1166" s="145"/>
      <c r="IOG1166" s="37"/>
      <c r="IOH1166" s="5"/>
      <c r="IOI1166" s="144"/>
      <c r="IOJ1166" s="93"/>
      <c r="IOK1166" s="145"/>
      <c r="IOL1166" s="145"/>
      <c r="IOM1166" s="145"/>
      <c r="ION1166" s="145"/>
      <c r="IOO1166" s="145"/>
      <c r="IOP1166" s="37"/>
      <c r="IOQ1166" s="5"/>
      <c r="IOR1166" s="144"/>
      <c r="IOS1166" s="93"/>
      <c r="IOT1166" s="145"/>
      <c r="IOU1166" s="145"/>
      <c r="IOV1166" s="145"/>
      <c r="IOW1166" s="145"/>
      <c r="IOX1166" s="145"/>
      <c r="IOY1166" s="37"/>
      <c r="IOZ1166" s="5"/>
      <c r="IPA1166" s="144"/>
      <c r="IPB1166" s="93"/>
      <c r="IPC1166" s="145"/>
      <c r="IPD1166" s="145"/>
      <c r="IPE1166" s="145"/>
      <c r="IPF1166" s="145"/>
      <c r="IPG1166" s="145"/>
      <c r="IPH1166" s="37"/>
      <c r="IPI1166" s="5"/>
      <c r="IPJ1166" s="144"/>
      <c r="IPK1166" s="93"/>
      <c r="IPL1166" s="145"/>
      <c r="IPM1166" s="145"/>
      <c r="IPN1166" s="145"/>
      <c r="IPO1166" s="145"/>
      <c r="IPP1166" s="145"/>
      <c r="IPQ1166" s="37"/>
      <c r="IPR1166" s="5"/>
      <c r="IPS1166" s="144"/>
      <c r="IPT1166" s="93"/>
      <c r="IPU1166" s="145"/>
      <c r="IPV1166" s="145"/>
      <c r="IPW1166" s="145"/>
      <c r="IPX1166" s="145"/>
      <c r="IPY1166" s="145"/>
      <c r="IPZ1166" s="37"/>
      <c r="IQA1166" s="5"/>
      <c r="IQB1166" s="144"/>
      <c r="IQC1166" s="93"/>
      <c r="IQD1166" s="145"/>
      <c r="IQE1166" s="145"/>
      <c r="IQF1166" s="145"/>
      <c r="IQG1166" s="145"/>
      <c r="IQH1166" s="145"/>
      <c r="IQI1166" s="37"/>
      <c r="IQJ1166" s="5"/>
      <c r="IQK1166" s="144"/>
      <c r="IQL1166" s="93"/>
      <c r="IQM1166" s="145"/>
      <c r="IQN1166" s="145"/>
      <c r="IQO1166" s="145"/>
      <c r="IQP1166" s="145"/>
      <c r="IQQ1166" s="145"/>
      <c r="IQR1166" s="37"/>
      <c r="IQS1166" s="5"/>
      <c r="IQT1166" s="144"/>
      <c r="IQU1166" s="93"/>
      <c r="IQV1166" s="145"/>
      <c r="IQW1166" s="145"/>
      <c r="IQX1166" s="145"/>
      <c r="IQY1166" s="145"/>
      <c r="IQZ1166" s="145"/>
      <c r="IRA1166" s="37"/>
      <c r="IRB1166" s="5"/>
      <c r="IRC1166" s="144"/>
      <c r="IRD1166" s="93"/>
      <c r="IRE1166" s="145"/>
      <c r="IRF1166" s="145"/>
      <c r="IRG1166" s="145"/>
      <c r="IRH1166" s="145"/>
      <c r="IRI1166" s="145"/>
      <c r="IRJ1166" s="37"/>
      <c r="IRK1166" s="5"/>
      <c r="IRL1166" s="144"/>
      <c r="IRM1166" s="93"/>
      <c r="IRN1166" s="145"/>
      <c r="IRO1166" s="145"/>
      <c r="IRP1166" s="145"/>
      <c r="IRQ1166" s="145"/>
      <c r="IRR1166" s="145"/>
      <c r="IRS1166" s="37"/>
      <c r="IRT1166" s="5"/>
      <c r="IRU1166" s="144"/>
      <c r="IRV1166" s="93"/>
      <c r="IRW1166" s="145"/>
      <c r="IRX1166" s="145"/>
      <c r="IRY1166" s="145"/>
      <c r="IRZ1166" s="145"/>
      <c r="ISA1166" s="145"/>
      <c r="ISB1166" s="37"/>
      <c r="ISC1166" s="5"/>
      <c r="ISD1166" s="144"/>
      <c r="ISE1166" s="93"/>
      <c r="ISF1166" s="145"/>
      <c r="ISG1166" s="145"/>
      <c r="ISH1166" s="145"/>
      <c r="ISI1166" s="145"/>
      <c r="ISJ1166" s="145"/>
      <c r="ISK1166" s="37"/>
      <c r="ISL1166" s="5"/>
      <c r="ISM1166" s="144"/>
      <c r="ISN1166" s="93"/>
      <c r="ISO1166" s="145"/>
      <c r="ISP1166" s="145"/>
      <c r="ISQ1166" s="145"/>
      <c r="ISR1166" s="145"/>
      <c r="ISS1166" s="145"/>
      <c r="IST1166" s="37"/>
      <c r="ISU1166" s="5"/>
      <c r="ISV1166" s="144"/>
      <c r="ISW1166" s="93"/>
      <c r="ISX1166" s="145"/>
      <c r="ISY1166" s="145"/>
      <c r="ISZ1166" s="145"/>
      <c r="ITA1166" s="145"/>
      <c r="ITB1166" s="145"/>
      <c r="ITC1166" s="37"/>
      <c r="ITD1166" s="5"/>
      <c r="ITE1166" s="144"/>
      <c r="ITF1166" s="93"/>
      <c r="ITG1166" s="145"/>
      <c r="ITH1166" s="145"/>
      <c r="ITI1166" s="145"/>
      <c r="ITJ1166" s="145"/>
      <c r="ITK1166" s="145"/>
      <c r="ITL1166" s="37"/>
      <c r="ITM1166" s="5"/>
      <c r="ITN1166" s="144"/>
      <c r="ITO1166" s="93"/>
      <c r="ITP1166" s="145"/>
      <c r="ITQ1166" s="145"/>
      <c r="ITR1166" s="145"/>
      <c r="ITS1166" s="145"/>
      <c r="ITT1166" s="145"/>
      <c r="ITU1166" s="37"/>
      <c r="ITV1166" s="5"/>
      <c r="ITW1166" s="144"/>
      <c r="ITX1166" s="93"/>
      <c r="ITY1166" s="145"/>
      <c r="ITZ1166" s="145"/>
      <c r="IUA1166" s="145"/>
      <c r="IUB1166" s="145"/>
      <c r="IUC1166" s="145"/>
      <c r="IUD1166" s="37"/>
      <c r="IUE1166" s="5"/>
      <c r="IUF1166" s="144"/>
      <c r="IUG1166" s="93"/>
      <c r="IUH1166" s="145"/>
      <c r="IUI1166" s="145"/>
      <c r="IUJ1166" s="145"/>
      <c r="IUK1166" s="145"/>
      <c r="IUL1166" s="145"/>
      <c r="IUM1166" s="37"/>
      <c r="IUN1166" s="5"/>
      <c r="IUO1166" s="144"/>
      <c r="IUP1166" s="93"/>
      <c r="IUQ1166" s="145"/>
      <c r="IUR1166" s="145"/>
      <c r="IUS1166" s="145"/>
      <c r="IUT1166" s="145"/>
      <c r="IUU1166" s="145"/>
      <c r="IUV1166" s="37"/>
      <c r="IUW1166" s="5"/>
      <c r="IUX1166" s="144"/>
      <c r="IUY1166" s="93"/>
      <c r="IUZ1166" s="145"/>
      <c r="IVA1166" s="145"/>
      <c r="IVB1166" s="145"/>
      <c r="IVC1166" s="145"/>
      <c r="IVD1166" s="145"/>
      <c r="IVE1166" s="37"/>
      <c r="IVF1166" s="5"/>
      <c r="IVG1166" s="144"/>
      <c r="IVH1166" s="93"/>
      <c r="IVI1166" s="145"/>
      <c r="IVJ1166" s="145"/>
      <c r="IVK1166" s="145"/>
      <c r="IVL1166" s="145"/>
      <c r="IVM1166" s="145"/>
      <c r="IVN1166" s="37"/>
      <c r="IVO1166" s="5"/>
      <c r="IVP1166" s="144"/>
      <c r="IVQ1166" s="93"/>
      <c r="IVR1166" s="145"/>
      <c r="IVS1166" s="145"/>
      <c r="IVT1166" s="145"/>
      <c r="IVU1166" s="145"/>
      <c r="IVV1166" s="145"/>
      <c r="IVW1166" s="37"/>
      <c r="IVX1166" s="5"/>
      <c r="IVY1166" s="144"/>
      <c r="IVZ1166" s="93"/>
      <c r="IWA1166" s="145"/>
      <c r="IWB1166" s="145"/>
      <c r="IWC1166" s="145"/>
      <c r="IWD1166" s="145"/>
      <c r="IWE1166" s="145"/>
      <c r="IWF1166" s="37"/>
      <c r="IWG1166" s="5"/>
      <c r="IWH1166" s="144"/>
      <c r="IWI1166" s="93"/>
      <c r="IWJ1166" s="145"/>
      <c r="IWK1166" s="145"/>
      <c r="IWL1166" s="145"/>
      <c r="IWM1166" s="145"/>
      <c r="IWN1166" s="145"/>
      <c r="IWO1166" s="37"/>
      <c r="IWP1166" s="5"/>
      <c r="IWQ1166" s="144"/>
      <c r="IWR1166" s="93"/>
      <c r="IWS1166" s="145"/>
      <c r="IWT1166" s="145"/>
      <c r="IWU1166" s="145"/>
      <c r="IWV1166" s="145"/>
      <c r="IWW1166" s="145"/>
      <c r="IWX1166" s="37"/>
      <c r="IWY1166" s="5"/>
      <c r="IWZ1166" s="144"/>
      <c r="IXA1166" s="93"/>
      <c r="IXB1166" s="145"/>
      <c r="IXC1166" s="145"/>
      <c r="IXD1166" s="145"/>
      <c r="IXE1166" s="145"/>
      <c r="IXF1166" s="145"/>
      <c r="IXG1166" s="37"/>
      <c r="IXH1166" s="5"/>
      <c r="IXI1166" s="144"/>
      <c r="IXJ1166" s="93"/>
      <c r="IXK1166" s="145"/>
      <c r="IXL1166" s="145"/>
      <c r="IXM1166" s="145"/>
      <c r="IXN1166" s="145"/>
      <c r="IXO1166" s="145"/>
      <c r="IXP1166" s="37"/>
      <c r="IXQ1166" s="5"/>
      <c r="IXR1166" s="144"/>
      <c r="IXS1166" s="93"/>
      <c r="IXT1166" s="145"/>
      <c r="IXU1166" s="145"/>
      <c r="IXV1166" s="145"/>
      <c r="IXW1166" s="145"/>
      <c r="IXX1166" s="145"/>
      <c r="IXY1166" s="37"/>
      <c r="IXZ1166" s="5"/>
      <c r="IYA1166" s="144"/>
      <c r="IYB1166" s="93"/>
      <c r="IYC1166" s="145"/>
      <c r="IYD1166" s="145"/>
      <c r="IYE1166" s="145"/>
      <c r="IYF1166" s="145"/>
      <c r="IYG1166" s="145"/>
      <c r="IYH1166" s="37"/>
      <c r="IYI1166" s="5"/>
      <c r="IYJ1166" s="144"/>
      <c r="IYK1166" s="93"/>
      <c r="IYL1166" s="145"/>
      <c r="IYM1166" s="145"/>
      <c r="IYN1166" s="145"/>
      <c r="IYO1166" s="145"/>
      <c r="IYP1166" s="145"/>
      <c r="IYQ1166" s="37"/>
      <c r="IYR1166" s="5"/>
      <c r="IYS1166" s="144"/>
      <c r="IYT1166" s="93"/>
      <c r="IYU1166" s="145"/>
      <c r="IYV1166" s="145"/>
      <c r="IYW1166" s="145"/>
      <c r="IYX1166" s="145"/>
      <c r="IYY1166" s="145"/>
      <c r="IYZ1166" s="37"/>
      <c r="IZA1166" s="5"/>
      <c r="IZB1166" s="144"/>
      <c r="IZC1166" s="93"/>
      <c r="IZD1166" s="145"/>
      <c r="IZE1166" s="145"/>
      <c r="IZF1166" s="145"/>
      <c r="IZG1166" s="145"/>
      <c r="IZH1166" s="145"/>
      <c r="IZI1166" s="37"/>
      <c r="IZJ1166" s="5"/>
      <c r="IZK1166" s="144"/>
      <c r="IZL1166" s="93"/>
      <c r="IZM1166" s="145"/>
      <c r="IZN1166" s="145"/>
      <c r="IZO1166" s="145"/>
      <c r="IZP1166" s="145"/>
      <c r="IZQ1166" s="145"/>
      <c r="IZR1166" s="37"/>
      <c r="IZS1166" s="5"/>
      <c r="IZT1166" s="144"/>
      <c r="IZU1166" s="93"/>
      <c r="IZV1166" s="145"/>
      <c r="IZW1166" s="145"/>
      <c r="IZX1166" s="145"/>
      <c r="IZY1166" s="145"/>
      <c r="IZZ1166" s="145"/>
      <c r="JAA1166" s="37"/>
      <c r="JAB1166" s="5"/>
      <c r="JAC1166" s="144"/>
      <c r="JAD1166" s="93"/>
      <c r="JAE1166" s="145"/>
      <c r="JAF1166" s="145"/>
      <c r="JAG1166" s="145"/>
      <c r="JAH1166" s="145"/>
      <c r="JAI1166" s="145"/>
      <c r="JAJ1166" s="37"/>
      <c r="JAK1166" s="5"/>
      <c r="JAL1166" s="144"/>
      <c r="JAM1166" s="93"/>
      <c r="JAN1166" s="145"/>
      <c r="JAO1166" s="145"/>
      <c r="JAP1166" s="145"/>
      <c r="JAQ1166" s="145"/>
      <c r="JAR1166" s="145"/>
      <c r="JAS1166" s="37"/>
      <c r="JAT1166" s="5"/>
      <c r="JAU1166" s="144"/>
      <c r="JAV1166" s="93"/>
      <c r="JAW1166" s="145"/>
      <c r="JAX1166" s="145"/>
      <c r="JAY1166" s="145"/>
      <c r="JAZ1166" s="145"/>
      <c r="JBA1166" s="145"/>
      <c r="JBB1166" s="37"/>
      <c r="JBC1166" s="5"/>
      <c r="JBD1166" s="144"/>
      <c r="JBE1166" s="93"/>
      <c r="JBF1166" s="145"/>
      <c r="JBG1166" s="145"/>
      <c r="JBH1166" s="145"/>
      <c r="JBI1166" s="145"/>
      <c r="JBJ1166" s="145"/>
      <c r="JBK1166" s="37"/>
      <c r="JBL1166" s="5"/>
      <c r="JBM1166" s="144"/>
      <c r="JBN1166" s="93"/>
      <c r="JBO1166" s="145"/>
      <c r="JBP1166" s="145"/>
      <c r="JBQ1166" s="145"/>
      <c r="JBR1166" s="145"/>
      <c r="JBS1166" s="145"/>
      <c r="JBT1166" s="37"/>
      <c r="JBU1166" s="5"/>
      <c r="JBV1166" s="144"/>
      <c r="JBW1166" s="93"/>
      <c r="JBX1166" s="145"/>
      <c r="JBY1166" s="145"/>
      <c r="JBZ1166" s="145"/>
      <c r="JCA1166" s="145"/>
      <c r="JCB1166" s="145"/>
      <c r="JCC1166" s="37"/>
      <c r="JCD1166" s="5"/>
      <c r="JCE1166" s="144"/>
      <c r="JCF1166" s="93"/>
      <c r="JCG1166" s="145"/>
      <c r="JCH1166" s="145"/>
      <c r="JCI1166" s="145"/>
      <c r="JCJ1166" s="145"/>
      <c r="JCK1166" s="145"/>
      <c r="JCL1166" s="37"/>
      <c r="JCM1166" s="5"/>
      <c r="JCN1166" s="144"/>
      <c r="JCO1166" s="93"/>
      <c r="JCP1166" s="145"/>
      <c r="JCQ1166" s="145"/>
      <c r="JCR1166" s="145"/>
      <c r="JCS1166" s="145"/>
      <c r="JCT1166" s="145"/>
      <c r="JCU1166" s="37"/>
      <c r="JCV1166" s="5"/>
      <c r="JCW1166" s="144"/>
      <c r="JCX1166" s="93"/>
      <c r="JCY1166" s="145"/>
      <c r="JCZ1166" s="145"/>
      <c r="JDA1166" s="145"/>
      <c r="JDB1166" s="145"/>
      <c r="JDC1166" s="145"/>
      <c r="JDD1166" s="37"/>
      <c r="JDE1166" s="5"/>
      <c r="JDF1166" s="144"/>
      <c r="JDG1166" s="93"/>
      <c r="JDH1166" s="145"/>
      <c r="JDI1166" s="145"/>
      <c r="JDJ1166" s="145"/>
      <c r="JDK1166" s="145"/>
      <c r="JDL1166" s="145"/>
      <c r="JDM1166" s="37"/>
      <c r="JDN1166" s="5"/>
      <c r="JDO1166" s="144"/>
      <c r="JDP1166" s="93"/>
      <c r="JDQ1166" s="145"/>
      <c r="JDR1166" s="145"/>
      <c r="JDS1166" s="145"/>
      <c r="JDT1166" s="145"/>
      <c r="JDU1166" s="145"/>
      <c r="JDV1166" s="37"/>
      <c r="JDW1166" s="5"/>
      <c r="JDX1166" s="144"/>
      <c r="JDY1166" s="93"/>
      <c r="JDZ1166" s="145"/>
      <c r="JEA1166" s="145"/>
      <c r="JEB1166" s="145"/>
      <c r="JEC1166" s="145"/>
      <c r="JED1166" s="145"/>
      <c r="JEE1166" s="37"/>
      <c r="JEF1166" s="5"/>
      <c r="JEG1166" s="144"/>
      <c r="JEH1166" s="93"/>
      <c r="JEI1166" s="145"/>
      <c r="JEJ1166" s="145"/>
      <c r="JEK1166" s="145"/>
      <c r="JEL1166" s="145"/>
      <c r="JEM1166" s="145"/>
      <c r="JEN1166" s="37"/>
      <c r="JEO1166" s="5"/>
      <c r="JEP1166" s="144"/>
      <c r="JEQ1166" s="93"/>
      <c r="JER1166" s="145"/>
      <c r="JES1166" s="145"/>
      <c r="JET1166" s="145"/>
      <c r="JEU1166" s="145"/>
      <c r="JEV1166" s="145"/>
      <c r="JEW1166" s="37"/>
      <c r="JEX1166" s="5"/>
      <c r="JEY1166" s="144"/>
      <c r="JEZ1166" s="93"/>
      <c r="JFA1166" s="145"/>
      <c r="JFB1166" s="145"/>
      <c r="JFC1166" s="145"/>
      <c r="JFD1166" s="145"/>
      <c r="JFE1166" s="145"/>
      <c r="JFF1166" s="37"/>
      <c r="JFG1166" s="5"/>
      <c r="JFH1166" s="144"/>
      <c r="JFI1166" s="93"/>
      <c r="JFJ1166" s="145"/>
      <c r="JFK1166" s="145"/>
      <c r="JFL1166" s="145"/>
      <c r="JFM1166" s="145"/>
      <c r="JFN1166" s="145"/>
      <c r="JFO1166" s="37"/>
      <c r="JFP1166" s="5"/>
      <c r="JFQ1166" s="144"/>
      <c r="JFR1166" s="93"/>
      <c r="JFS1166" s="145"/>
      <c r="JFT1166" s="145"/>
      <c r="JFU1166" s="145"/>
      <c r="JFV1166" s="145"/>
      <c r="JFW1166" s="145"/>
      <c r="JFX1166" s="37"/>
      <c r="JFY1166" s="5"/>
      <c r="JFZ1166" s="144"/>
      <c r="JGA1166" s="93"/>
      <c r="JGB1166" s="145"/>
      <c r="JGC1166" s="145"/>
      <c r="JGD1166" s="145"/>
      <c r="JGE1166" s="145"/>
      <c r="JGF1166" s="145"/>
      <c r="JGG1166" s="37"/>
      <c r="JGH1166" s="5"/>
      <c r="JGI1166" s="144"/>
      <c r="JGJ1166" s="93"/>
      <c r="JGK1166" s="145"/>
      <c r="JGL1166" s="145"/>
      <c r="JGM1166" s="145"/>
      <c r="JGN1166" s="145"/>
      <c r="JGO1166" s="145"/>
      <c r="JGP1166" s="37"/>
      <c r="JGQ1166" s="5"/>
      <c r="JGR1166" s="144"/>
      <c r="JGS1166" s="93"/>
      <c r="JGT1166" s="145"/>
      <c r="JGU1166" s="145"/>
      <c r="JGV1166" s="145"/>
      <c r="JGW1166" s="145"/>
      <c r="JGX1166" s="145"/>
      <c r="JGY1166" s="37"/>
      <c r="JGZ1166" s="5"/>
      <c r="JHA1166" s="144"/>
      <c r="JHB1166" s="93"/>
      <c r="JHC1166" s="145"/>
      <c r="JHD1166" s="145"/>
      <c r="JHE1166" s="145"/>
      <c r="JHF1166" s="145"/>
      <c r="JHG1166" s="145"/>
      <c r="JHH1166" s="37"/>
      <c r="JHI1166" s="5"/>
      <c r="JHJ1166" s="144"/>
      <c r="JHK1166" s="93"/>
      <c r="JHL1166" s="145"/>
      <c r="JHM1166" s="145"/>
      <c r="JHN1166" s="145"/>
      <c r="JHO1166" s="145"/>
      <c r="JHP1166" s="145"/>
      <c r="JHQ1166" s="37"/>
      <c r="JHR1166" s="5"/>
      <c r="JHS1166" s="144"/>
      <c r="JHT1166" s="93"/>
      <c r="JHU1166" s="145"/>
      <c r="JHV1166" s="145"/>
      <c r="JHW1166" s="145"/>
      <c r="JHX1166" s="145"/>
      <c r="JHY1166" s="145"/>
      <c r="JHZ1166" s="37"/>
      <c r="JIA1166" s="5"/>
      <c r="JIB1166" s="144"/>
      <c r="JIC1166" s="93"/>
      <c r="JID1166" s="145"/>
      <c r="JIE1166" s="145"/>
      <c r="JIF1166" s="145"/>
      <c r="JIG1166" s="145"/>
      <c r="JIH1166" s="145"/>
      <c r="JII1166" s="37"/>
      <c r="JIJ1166" s="5"/>
      <c r="JIK1166" s="144"/>
      <c r="JIL1166" s="93"/>
      <c r="JIM1166" s="145"/>
      <c r="JIN1166" s="145"/>
      <c r="JIO1166" s="145"/>
      <c r="JIP1166" s="145"/>
      <c r="JIQ1166" s="145"/>
      <c r="JIR1166" s="37"/>
      <c r="JIS1166" s="5"/>
      <c r="JIT1166" s="144"/>
      <c r="JIU1166" s="93"/>
      <c r="JIV1166" s="145"/>
      <c r="JIW1166" s="145"/>
      <c r="JIX1166" s="145"/>
      <c r="JIY1166" s="145"/>
      <c r="JIZ1166" s="145"/>
      <c r="JJA1166" s="37"/>
      <c r="JJB1166" s="5"/>
      <c r="JJC1166" s="144"/>
      <c r="JJD1166" s="93"/>
      <c r="JJE1166" s="145"/>
      <c r="JJF1166" s="145"/>
      <c r="JJG1166" s="145"/>
      <c r="JJH1166" s="145"/>
      <c r="JJI1166" s="145"/>
      <c r="JJJ1166" s="37"/>
      <c r="JJK1166" s="5"/>
      <c r="JJL1166" s="144"/>
      <c r="JJM1166" s="93"/>
      <c r="JJN1166" s="145"/>
      <c r="JJO1166" s="145"/>
      <c r="JJP1166" s="145"/>
      <c r="JJQ1166" s="145"/>
      <c r="JJR1166" s="145"/>
      <c r="JJS1166" s="37"/>
      <c r="JJT1166" s="5"/>
      <c r="JJU1166" s="144"/>
      <c r="JJV1166" s="93"/>
      <c r="JJW1166" s="145"/>
      <c r="JJX1166" s="145"/>
      <c r="JJY1166" s="145"/>
      <c r="JJZ1166" s="145"/>
      <c r="JKA1166" s="145"/>
      <c r="JKB1166" s="37"/>
      <c r="JKC1166" s="5"/>
      <c r="JKD1166" s="144"/>
      <c r="JKE1166" s="93"/>
      <c r="JKF1166" s="145"/>
      <c r="JKG1166" s="145"/>
      <c r="JKH1166" s="145"/>
      <c r="JKI1166" s="145"/>
      <c r="JKJ1166" s="145"/>
      <c r="JKK1166" s="37"/>
      <c r="JKL1166" s="5"/>
      <c r="JKM1166" s="144"/>
      <c r="JKN1166" s="93"/>
      <c r="JKO1166" s="145"/>
      <c r="JKP1166" s="145"/>
      <c r="JKQ1166" s="145"/>
      <c r="JKR1166" s="145"/>
      <c r="JKS1166" s="145"/>
      <c r="JKT1166" s="37"/>
      <c r="JKU1166" s="5"/>
      <c r="JKV1166" s="144"/>
      <c r="JKW1166" s="93"/>
      <c r="JKX1166" s="145"/>
      <c r="JKY1166" s="145"/>
      <c r="JKZ1166" s="145"/>
      <c r="JLA1166" s="145"/>
      <c r="JLB1166" s="145"/>
      <c r="JLC1166" s="37"/>
      <c r="JLD1166" s="5"/>
      <c r="JLE1166" s="144"/>
      <c r="JLF1166" s="93"/>
      <c r="JLG1166" s="145"/>
      <c r="JLH1166" s="145"/>
      <c r="JLI1166" s="145"/>
      <c r="JLJ1166" s="145"/>
      <c r="JLK1166" s="145"/>
      <c r="JLL1166" s="37"/>
      <c r="JLM1166" s="5"/>
      <c r="JLN1166" s="144"/>
      <c r="JLO1166" s="93"/>
      <c r="JLP1166" s="145"/>
      <c r="JLQ1166" s="145"/>
      <c r="JLR1166" s="145"/>
      <c r="JLS1166" s="145"/>
      <c r="JLT1166" s="145"/>
      <c r="JLU1166" s="37"/>
      <c r="JLV1166" s="5"/>
      <c r="JLW1166" s="144"/>
      <c r="JLX1166" s="93"/>
      <c r="JLY1166" s="145"/>
      <c r="JLZ1166" s="145"/>
      <c r="JMA1166" s="145"/>
      <c r="JMB1166" s="145"/>
      <c r="JMC1166" s="145"/>
      <c r="JMD1166" s="37"/>
      <c r="JME1166" s="5"/>
      <c r="JMF1166" s="144"/>
      <c r="JMG1166" s="93"/>
      <c r="JMH1166" s="145"/>
      <c r="JMI1166" s="145"/>
      <c r="JMJ1166" s="145"/>
      <c r="JMK1166" s="145"/>
      <c r="JML1166" s="145"/>
      <c r="JMM1166" s="37"/>
      <c r="JMN1166" s="5"/>
      <c r="JMO1166" s="144"/>
      <c r="JMP1166" s="93"/>
      <c r="JMQ1166" s="145"/>
      <c r="JMR1166" s="145"/>
      <c r="JMS1166" s="145"/>
      <c r="JMT1166" s="145"/>
      <c r="JMU1166" s="145"/>
      <c r="JMV1166" s="37"/>
      <c r="JMW1166" s="5"/>
      <c r="JMX1166" s="144"/>
      <c r="JMY1166" s="93"/>
      <c r="JMZ1166" s="145"/>
      <c r="JNA1166" s="145"/>
      <c r="JNB1166" s="145"/>
      <c r="JNC1166" s="145"/>
      <c r="JND1166" s="145"/>
      <c r="JNE1166" s="37"/>
      <c r="JNF1166" s="5"/>
      <c r="JNG1166" s="144"/>
      <c r="JNH1166" s="93"/>
      <c r="JNI1166" s="145"/>
      <c r="JNJ1166" s="145"/>
      <c r="JNK1166" s="145"/>
      <c r="JNL1166" s="145"/>
      <c r="JNM1166" s="145"/>
      <c r="JNN1166" s="37"/>
      <c r="JNO1166" s="5"/>
      <c r="JNP1166" s="144"/>
      <c r="JNQ1166" s="93"/>
      <c r="JNR1166" s="145"/>
      <c r="JNS1166" s="145"/>
      <c r="JNT1166" s="145"/>
      <c r="JNU1166" s="145"/>
      <c r="JNV1166" s="145"/>
      <c r="JNW1166" s="37"/>
      <c r="JNX1166" s="5"/>
      <c r="JNY1166" s="144"/>
      <c r="JNZ1166" s="93"/>
      <c r="JOA1166" s="145"/>
      <c r="JOB1166" s="145"/>
      <c r="JOC1166" s="145"/>
      <c r="JOD1166" s="145"/>
      <c r="JOE1166" s="145"/>
      <c r="JOF1166" s="37"/>
      <c r="JOG1166" s="5"/>
      <c r="JOH1166" s="144"/>
      <c r="JOI1166" s="93"/>
      <c r="JOJ1166" s="145"/>
      <c r="JOK1166" s="145"/>
      <c r="JOL1166" s="145"/>
      <c r="JOM1166" s="145"/>
      <c r="JON1166" s="145"/>
      <c r="JOO1166" s="37"/>
      <c r="JOP1166" s="5"/>
      <c r="JOQ1166" s="144"/>
      <c r="JOR1166" s="93"/>
      <c r="JOS1166" s="145"/>
      <c r="JOT1166" s="145"/>
      <c r="JOU1166" s="145"/>
      <c r="JOV1166" s="145"/>
      <c r="JOW1166" s="145"/>
      <c r="JOX1166" s="37"/>
      <c r="JOY1166" s="5"/>
      <c r="JOZ1166" s="144"/>
      <c r="JPA1166" s="93"/>
      <c r="JPB1166" s="145"/>
      <c r="JPC1166" s="145"/>
      <c r="JPD1166" s="145"/>
      <c r="JPE1166" s="145"/>
      <c r="JPF1166" s="145"/>
      <c r="JPG1166" s="37"/>
      <c r="JPH1166" s="5"/>
      <c r="JPI1166" s="144"/>
      <c r="JPJ1166" s="93"/>
      <c r="JPK1166" s="145"/>
      <c r="JPL1166" s="145"/>
      <c r="JPM1166" s="145"/>
      <c r="JPN1166" s="145"/>
      <c r="JPO1166" s="145"/>
      <c r="JPP1166" s="37"/>
      <c r="JPQ1166" s="5"/>
      <c r="JPR1166" s="144"/>
      <c r="JPS1166" s="93"/>
      <c r="JPT1166" s="145"/>
      <c r="JPU1166" s="145"/>
      <c r="JPV1166" s="145"/>
      <c r="JPW1166" s="145"/>
      <c r="JPX1166" s="145"/>
      <c r="JPY1166" s="37"/>
      <c r="JPZ1166" s="5"/>
      <c r="JQA1166" s="144"/>
      <c r="JQB1166" s="93"/>
      <c r="JQC1166" s="145"/>
      <c r="JQD1166" s="145"/>
      <c r="JQE1166" s="145"/>
      <c r="JQF1166" s="145"/>
      <c r="JQG1166" s="145"/>
      <c r="JQH1166" s="37"/>
      <c r="JQI1166" s="5"/>
      <c r="JQJ1166" s="144"/>
      <c r="JQK1166" s="93"/>
      <c r="JQL1166" s="145"/>
      <c r="JQM1166" s="145"/>
      <c r="JQN1166" s="145"/>
      <c r="JQO1166" s="145"/>
      <c r="JQP1166" s="145"/>
      <c r="JQQ1166" s="37"/>
      <c r="JQR1166" s="5"/>
      <c r="JQS1166" s="144"/>
      <c r="JQT1166" s="93"/>
      <c r="JQU1166" s="145"/>
      <c r="JQV1166" s="145"/>
      <c r="JQW1166" s="145"/>
      <c r="JQX1166" s="145"/>
      <c r="JQY1166" s="145"/>
      <c r="JQZ1166" s="37"/>
      <c r="JRA1166" s="5"/>
      <c r="JRB1166" s="144"/>
      <c r="JRC1166" s="93"/>
      <c r="JRD1166" s="145"/>
      <c r="JRE1166" s="145"/>
      <c r="JRF1166" s="145"/>
      <c r="JRG1166" s="145"/>
      <c r="JRH1166" s="145"/>
      <c r="JRI1166" s="37"/>
      <c r="JRJ1166" s="5"/>
      <c r="JRK1166" s="144"/>
      <c r="JRL1166" s="93"/>
      <c r="JRM1166" s="145"/>
      <c r="JRN1166" s="145"/>
      <c r="JRO1166" s="145"/>
      <c r="JRP1166" s="145"/>
      <c r="JRQ1166" s="145"/>
      <c r="JRR1166" s="37"/>
      <c r="JRS1166" s="5"/>
      <c r="JRT1166" s="144"/>
      <c r="JRU1166" s="93"/>
      <c r="JRV1166" s="145"/>
      <c r="JRW1166" s="145"/>
      <c r="JRX1166" s="145"/>
      <c r="JRY1166" s="145"/>
      <c r="JRZ1166" s="145"/>
      <c r="JSA1166" s="37"/>
      <c r="JSB1166" s="5"/>
      <c r="JSC1166" s="144"/>
      <c r="JSD1166" s="93"/>
      <c r="JSE1166" s="145"/>
      <c r="JSF1166" s="145"/>
      <c r="JSG1166" s="145"/>
      <c r="JSH1166" s="145"/>
      <c r="JSI1166" s="145"/>
      <c r="JSJ1166" s="37"/>
      <c r="JSK1166" s="5"/>
      <c r="JSL1166" s="144"/>
      <c r="JSM1166" s="93"/>
      <c r="JSN1166" s="145"/>
      <c r="JSO1166" s="145"/>
      <c r="JSP1166" s="145"/>
      <c r="JSQ1166" s="145"/>
      <c r="JSR1166" s="145"/>
      <c r="JSS1166" s="37"/>
      <c r="JST1166" s="5"/>
      <c r="JSU1166" s="144"/>
      <c r="JSV1166" s="93"/>
      <c r="JSW1166" s="145"/>
      <c r="JSX1166" s="145"/>
      <c r="JSY1166" s="145"/>
      <c r="JSZ1166" s="145"/>
      <c r="JTA1166" s="145"/>
      <c r="JTB1166" s="37"/>
      <c r="JTC1166" s="5"/>
      <c r="JTD1166" s="144"/>
      <c r="JTE1166" s="93"/>
      <c r="JTF1166" s="145"/>
      <c r="JTG1166" s="145"/>
      <c r="JTH1166" s="145"/>
      <c r="JTI1166" s="145"/>
      <c r="JTJ1166" s="145"/>
      <c r="JTK1166" s="37"/>
      <c r="JTL1166" s="5"/>
      <c r="JTM1166" s="144"/>
      <c r="JTN1166" s="93"/>
      <c r="JTO1166" s="145"/>
      <c r="JTP1166" s="145"/>
      <c r="JTQ1166" s="145"/>
      <c r="JTR1166" s="145"/>
      <c r="JTS1166" s="145"/>
      <c r="JTT1166" s="37"/>
      <c r="JTU1166" s="5"/>
      <c r="JTV1166" s="144"/>
      <c r="JTW1166" s="93"/>
      <c r="JTX1166" s="145"/>
      <c r="JTY1166" s="145"/>
      <c r="JTZ1166" s="145"/>
      <c r="JUA1166" s="145"/>
      <c r="JUB1166" s="145"/>
      <c r="JUC1166" s="37"/>
      <c r="JUD1166" s="5"/>
      <c r="JUE1166" s="144"/>
      <c r="JUF1166" s="93"/>
      <c r="JUG1166" s="145"/>
      <c r="JUH1166" s="145"/>
      <c r="JUI1166" s="145"/>
      <c r="JUJ1166" s="145"/>
      <c r="JUK1166" s="145"/>
      <c r="JUL1166" s="37"/>
      <c r="JUM1166" s="5"/>
      <c r="JUN1166" s="144"/>
      <c r="JUO1166" s="93"/>
      <c r="JUP1166" s="145"/>
      <c r="JUQ1166" s="145"/>
      <c r="JUR1166" s="145"/>
      <c r="JUS1166" s="145"/>
      <c r="JUT1166" s="145"/>
      <c r="JUU1166" s="37"/>
      <c r="JUV1166" s="5"/>
      <c r="JUW1166" s="144"/>
      <c r="JUX1166" s="93"/>
      <c r="JUY1166" s="145"/>
      <c r="JUZ1166" s="145"/>
      <c r="JVA1166" s="145"/>
      <c r="JVB1166" s="145"/>
      <c r="JVC1166" s="145"/>
      <c r="JVD1166" s="37"/>
      <c r="JVE1166" s="5"/>
      <c r="JVF1166" s="144"/>
      <c r="JVG1166" s="93"/>
      <c r="JVH1166" s="145"/>
      <c r="JVI1166" s="145"/>
      <c r="JVJ1166" s="145"/>
      <c r="JVK1166" s="145"/>
      <c r="JVL1166" s="145"/>
      <c r="JVM1166" s="37"/>
      <c r="JVN1166" s="5"/>
      <c r="JVO1166" s="144"/>
      <c r="JVP1166" s="93"/>
      <c r="JVQ1166" s="145"/>
      <c r="JVR1166" s="145"/>
      <c r="JVS1166" s="145"/>
      <c r="JVT1166" s="145"/>
      <c r="JVU1166" s="145"/>
      <c r="JVV1166" s="37"/>
      <c r="JVW1166" s="5"/>
      <c r="JVX1166" s="144"/>
      <c r="JVY1166" s="93"/>
      <c r="JVZ1166" s="145"/>
      <c r="JWA1166" s="145"/>
      <c r="JWB1166" s="145"/>
      <c r="JWC1166" s="145"/>
      <c r="JWD1166" s="145"/>
      <c r="JWE1166" s="37"/>
      <c r="JWF1166" s="5"/>
      <c r="JWG1166" s="144"/>
      <c r="JWH1166" s="93"/>
      <c r="JWI1166" s="145"/>
      <c r="JWJ1166" s="145"/>
      <c r="JWK1166" s="145"/>
      <c r="JWL1166" s="145"/>
      <c r="JWM1166" s="145"/>
      <c r="JWN1166" s="37"/>
      <c r="JWO1166" s="5"/>
      <c r="JWP1166" s="144"/>
      <c r="JWQ1166" s="93"/>
      <c r="JWR1166" s="145"/>
      <c r="JWS1166" s="145"/>
      <c r="JWT1166" s="145"/>
      <c r="JWU1166" s="145"/>
      <c r="JWV1166" s="145"/>
      <c r="JWW1166" s="37"/>
      <c r="JWX1166" s="5"/>
      <c r="JWY1166" s="144"/>
      <c r="JWZ1166" s="93"/>
      <c r="JXA1166" s="145"/>
      <c r="JXB1166" s="145"/>
      <c r="JXC1166" s="145"/>
      <c r="JXD1166" s="145"/>
      <c r="JXE1166" s="145"/>
      <c r="JXF1166" s="37"/>
      <c r="JXG1166" s="5"/>
      <c r="JXH1166" s="144"/>
      <c r="JXI1166" s="93"/>
      <c r="JXJ1166" s="145"/>
      <c r="JXK1166" s="145"/>
      <c r="JXL1166" s="145"/>
      <c r="JXM1166" s="145"/>
      <c r="JXN1166" s="145"/>
      <c r="JXO1166" s="37"/>
      <c r="JXP1166" s="5"/>
      <c r="JXQ1166" s="144"/>
      <c r="JXR1166" s="93"/>
      <c r="JXS1166" s="145"/>
      <c r="JXT1166" s="145"/>
      <c r="JXU1166" s="145"/>
      <c r="JXV1166" s="145"/>
      <c r="JXW1166" s="145"/>
      <c r="JXX1166" s="37"/>
      <c r="JXY1166" s="5"/>
      <c r="JXZ1166" s="144"/>
      <c r="JYA1166" s="93"/>
      <c r="JYB1166" s="145"/>
      <c r="JYC1166" s="145"/>
      <c r="JYD1166" s="145"/>
      <c r="JYE1166" s="145"/>
      <c r="JYF1166" s="145"/>
      <c r="JYG1166" s="37"/>
      <c r="JYH1166" s="5"/>
      <c r="JYI1166" s="144"/>
      <c r="JYJ1166" s="93"/>
      <c r="JYK1166" s="145"/>
      <c r="JYL1166" s="145"/>
      <c r="JYM1166" s="145"/>
      <c r="JYN1166" s="145"/>
      <c r="JYO1166" s="145"/>
      <c r="JYP1166" s="37"/>
      <c r="JYQ1166" s="5"/>
      <c r="JYR1166" s="144"/>
      <c r="JYS1166" s="93"/>
      <c r="JYT1166" s="145"/>
      <c r="JYU1166" s="145"/>
      <c r="JYV1166" s="145"/>
      <c r="JYW1166" s="145"/>
      <c r="JYX1166" s="145"/>
      <c r="JYY1166" s="37"/>
      <c r="JYZ1166" s="5"/>
      <c r="JZA1166" s="144"/>
      <c r="JZB1166" s="93"/>
      <c r="JZC1166" s="145"/>
      <c r="JZD1166" s="145"/>
      <c r="JZE1166" s="145"/>
      <c r="JZF1166" s="145"/>
      <c r="JZG1166" s="145"/>
      <c r="JZH1166" s="37"/>
      <c r="JZI1166" s="5"/>
      <c r="JZJ1166" s="144"/>
      <c r="JZK1166" s="93"/>
      <c r="JZL1166" s="145"/>
      <c r="JZM1166" s="145"/>
      <c r="JZN1166" s="145"/>
      <c r="JZO1166" s="145"/>
      <c r="JZP1166" s="145"/>
      <c r="JZQ1166" s="37"/>
      <c r="JZR1166" s="5"/>
      <c r="JZS1166" s="144"/>
      <c r="JZT1166" s="93"/>
      <c r="JZU1166" s="145"/>
      <c r="JZV1166" s="145"/>
      <c r="JZW1166" s="145"/>
      <c r="JZX1166" s="145"/>
      <c r="JZY1166" s="145"/>
      <c r="JZZ1166" s="37"/>
      <c r="KAA1166" s="5"/>
      <c r="KAB1166" s="144"/>
      <c r="KAC1166" s="93"/>
      <c r="KAD1166" s="145"/>
      <c r="KAE1166" s="145"/>
      <c r="KAF1166" s="145"/>
      <c r="KAG1166" s="145"/>
      <c r="KAH1166" s="145"/>
      <c r="KAI1166" s="37"/>
      <c r="KAJ1166" s="5"/>
      <c r="KAK1166" s="144"/>
      <c r="KAL1166" s="93"/>
      <c r="KAM1166" s="145"/>
      <c r="KAN1166" s="145"/>
      <c r="KAO1166" s="145"/>
      <c r="KAP1166" s="145"/>
      <c r="KAQ1166" s="145"/>
      <c r="KAR1166" s="37"/>
      <c r="KAS1166" s="5"/>
      <c r="KAT1166" s="144"/>
      <c r="KAU1166" s="93"/>
      <c r="KAV1166" s="145"/>
      <c r="KAW1166" s="145"/>
      <c r="KAX1166" s="145"/>
      <c r="KAY1166" s="145"/>
      <c r="KAZ1166" s="145"/>
      <c r="KBA1166" s="37"/>
      <c r="KBB1166" s="5"/>
      <c r="KBC1166" s="144"/>
      <c r="KBD1166" s="93"/>
      <c r="KBE1166" s="145"/>
      <c r="KBF1166" s="145"/>
      <c r="KBG1166" s="145"/>
      <c r="KBH1166" s="145"/>
      <c r="KBI1166" s="145"/>
      <c r="KBJ1166" s="37"/>
      <c r="KBK1166" s="5"/>
      <c r="KBL1166" s="144"/>
      <c r="KBM1166" s="93"/>
      <c r="KBN1166" s="145"/>
      <c r="KBO1166" s="145"/>
      <c r="KBP1166" s="145"/>
      <c r="KBQ1166" s="145"/>
      <c r="KBR1166" s="145"/>
      <c r="KBS1166" s="37"/>
      <c r="KBT1166" s="5"/>
      <c r="KBU1166" s="144"/>
      <c r="KBV1166" s="93"/>
      <c r="KBW1166" s="145"/>
      <c r="KBX1166" s="145"/>
      <c r="KBY1166" s="145"/>
      <c r="KBZ1166" s="145"/>
      <c r="KCA1166" s="145"/>
      <c r="KCB1166" s="37"/>
      <c r="KCC1166" s="5"/>
      <c r="KCD1166" s="144"/>
      <c r="KCE1166" s="93"/>
      <c r="KCF1166" s="145"/>
      <c r="KCG1166" s="145"/>
      <c r="KCH1166" s="145"/>
      <c r="KCI1166" s="145"/>
      <c r="KCJ1166" s="145"/>
      <c r="KCK1166" s="37"/>
      <c r="KCL1166" s="5"/>
      <c r="KCM1166" s="144"/>
      <c r="KCN1166" s="93"/>
      <c r="KCO1166" s="145"/>
      <c r="KCP1166" s="145"/>
      <c r="KCQ1166" s="145"/>
      <c r="KCR1166" s="145"/>
      <c r="KCS1166" s="145"/>
      <c r="KCT1166" s="37"/>
      <c r="KCU1166" s="5"/>
      <c r="KCV1166" s="144"/>
      <c r="KCW1166" s="93"/>
      <c r="KCX1166" s="145"/>
      <c r="KCY1166" s="145"/>
      <c r="KCZ1166" s="145"/>
      <c r="KDA1166" s="145"/>
      <c r="KDB1166" s="145"/>
      <c r="KDC1166" s="37"/>
      <c r="KDD1166" s="5"/>
      <c r="KDE1166" s="144"/>
      <c r="KDF1166" s="93"/>
      <c r="KDG1166" s="145"/>
      <c r="KDH1166" s="145"/>
      <c r="KDI1166" s="145"/>
      <c r="KDJ1166" s="145"/>
      <c r="KDK1166" s="145"/>
      <c r="KDL1166" s="37"/>
      <c r="KDM1166" s="5"/>
      <c r="KDN1166" s="144"/>
      <c r="KDO1166" s="93"/>
      <c r="KDP1166" s="145"/>
      <c r="KDQ1166" s="145"/>
      <c r="KDR1166" s="145"/>
      <c r="KDS1166" s="145"/>
      <c r="KDT1166" s="145"/>
      <c r="KDU1166" s="37"/>
      <c r="KDV1166" s="5"/>
      <c r="KDW1166" s="144"/>
      <c r="KDX1166" s="93"/>
      <c r="KDY1166" s="145"/>
      <c r="KDZ1166" s="145"/>
      <c r="KEA1166" s="145"/>
      <c r="KEB1166" s="145"/>
      <c r="KEC1166" s="145"/>
      <c r="KED1166" s="37"/>
      <c r="KEE1166" s="5"/>
      <c r="KEF1166" s="144"/>
      <c r="KEG1166" s="93"/>
      <c r="KEH1166" s="145"/>
      <c r="KEI1166" s="145"/>
      <c r="KEJ1166" s="145"/>
      <c r="KEK1166" s="145"/>
      <c r="KEL1166" s="145"/>
      <c r="KEM1166" s="37"/>
      <c r="KEN1166" s="5"/>
      <c r="KEO1166" s="144"/>
      <c r="KEP1166" s="93"/>
      <c r="KEQ1166" s="145"/>
      <c r="KER1166" s="145"/>
      <c r="KES1166" s="145"/>
      <c r="KET1166" s="145"/>
      <c r="KEU1166" s="145"/>
      <c r="KEV1166" s="37"/>
      <c r="KEW1166" s="5"/>
      <c r="KEX1166" s="144"/>
      <c r="KEY1166" s="93"/>
      <c r="KEZ1166" s="145"/>
      <c r="KFA1166" s="145"/>
      <c r="KFB1166" s="145"/>
      <c r="KFC1166" s="145"/>
      <c r="KFD1166" s="145"/>
      <c r="KFE1166" s="37"/>
      <c r="KFF1166" s="5"/>
      <c r="KFG1166" s="144"/>
      <c r="KFH1166" s="93"/>
      <c r="KFI1166" s="145"/>
      <c r="KFJ1166" s="145"/>
      <c r="KFK1166" s="145"/>
      <c r="KFL1166" s="145"/>
      <c r="KFM1166" s="145"/>
      <c r="KFN1166" s="37"/>
      <c r="KFO1166" s="5"/>
      <c r="KFP1166" s="144"/>
      <c r="KFQ1166" s="93"/>
      <c r="KFR1166" s="145"/>
      <c r="KFS1166" s="145"/>
      <c r="KFT1166" s="145"/>
      <c r="KFU1166" s="145"/>
      <c r="KFV1166" s="145"/>
      <c r="KFW1166" s="37"/>
      <c r="KFX1166" s="5"/>
      <c r="KFY1166" s="144"/>
      <c r="KFZ1166" s="93"/>
      <c r="KGA1166" s="145"/>
      <c r="KGB1166" s="145"/>
      <c r="KGC1166" s="145"/>
      <c r="KGD1166" s="145"/>
      <c r="KGE1166" s="145"/>
      <c r="KGF1166" s="37"/>
      <c r="KGG1166" s="5"/>
      <c r="KGH1166" s="144"/>
      <c r="KGI1166" s="93"/>
      <c r="KGJ1166" s="145"/>
      <c r="KGK1166" s="145"/>
      <c r="KGL1166" s="145"/>
      <c r="KGM1166" s="145"/>
      <c r="KGN1166" s="145"/>
      <c r="KGO1166" s="37"/>
      <c r="KGP1166" s="5"/>
      <c r="KGQ1166" s="144"/>
      <c r="KGR1166" s="93"/>
      <c r="KGS1166" s="145"/>
      <c r="KGT1166" s="145"/>
      <c r="KGU1166" s="145"/>
      <c r="KGV1166" s="145"/>
      <c r="KGW1166" s="145"/>
      <c r="KGX1166" s="37"/>
      <c r="KGY1166" s="5"/>
      <c r="KGZ1166" s="144"/>
      <c r="KHA1166" s="93"/>
      <c r="KHB1166" s="145"/>
      <c r="KHC1166" s="145"/>
      <c r="KHD1166" s="145"/>
      <c r="KHE1166" s="145"/>
      <c r="KHF1166" s="145"/>
      <c r="KHG1166" s="37"/>
      <c r="KHH1166" s="5"/>
      <c r="KHI1166" s="144"/>
      <c r="KHJ1166" s="93"/>
      <c r="KHK1166" s="145"/>
      <c r="KHL1166" s="145"/>
      <c r="KHM1166" s="145"/>
      <c r="KHN1166" s="145"/>
      <c r="KHO1166" s="145"/>
      <c r="KHP1166" s="37"/>
      <c r="KHQ1166" s="5"/>
      <c r="KHR1166" s="144"/>
      <c r="KHS1166" s="93"/>
      <c r="KHT1166" s="145"/>
      <c r="KHU1166" s="145"/>
      <c r="KHV1166" s="145"/>
      <c r="KHW1166" s="145"/>
      <c r="KHX1166" s="145"/>
      <c r="KHY1166" s="37"/>
      <c r="KHZ1166" s="5"/>
      <c r="KIA1166" s="144"/>
      <c r="KIB1166" s="93"/>
      <c r="KIC1166" s="145"/>
      <c r="KID1166" s="145"/>
      <c r="KIE1166" s="145"/>
      <c r="KIF1166" s="145"/>
      <c r="KIG1166" s="145"/>
      <c r="KIH1166" s="37"/>
      <c r="KII1166" s="5"/>
      <c r="KIJ1166" s="144"/>
      <c r="KIK1166" s="93"/>
      <c r="KIL1166" s="145"/>
      <c r="KIM1166" s="145"/>
      <c r="KIN1166" s="145"/>
      <c r="KIO1166" s="145"/>
      <c r="KIP1166" s="145"/>
      <c r="KIQ1166" s="37"/>
      <c r="KIR1166" s="5"/>
      <c r="KIS1166" s="144"/>
      <c r="KIT1166" s="93"/>
      <c r="KIU1166" s="145"/>
      <c r="KIV1166" s="145"/>
      <c r="KIW1166" s="145"/>
      <c r="KIX1166" s="145"/>
      <c r="KIY1166" s="145"/>
      <c r="KIZ1166" s="37"/>
      <c r="KJA1166" s="5"/>
      <c r="KJB1166" s="144"/>
      <c r="KJC1166" s="93"/>
      <c r="KJD1166" s="145"/>
      <c r="KJE1166" s="145"/>
      <c r="KJF1166" s="145"/>
      <c r="KJG1166" s="145"/>
      <c r="KJH1166" s="145"/>
      <c r="KJI1166" s="37"/>
      <c r="KJJ1166" s="5"/>
      <c r="KJK1166" s="144"/>
      <c r="KJL1166" s="93"/>
      <c r="KJM1166" s="145"/>
      <c r="KJN1166" s="145"/>
      <c r="KJO1166" s="145"/>
      <c r="KJP1166" s="145"/>
      <c r="KJQ1166" s="145"/>
      <c r="KJR1166" s="37"/>
      <c r="KJS1166" s="5"/>
      <c r="KJT1166" s="144"/>
      <c r="KJU1166" s="93"/>
      <c r="KJV1166" s="145"/>
      <c r="KJW1166" s="145"/>
      <c r="KJX1166" s="145"/>
      <c r="KJY1166" s="145"/>
      <c r="KJZ1166" s="145"/>
      <c r="KKA1166" s="37"/>
      <c r="KKB1166" s="5"/>
      <c r="KKC1166" s="144"/>
      <c r="KKD1166" s="93"/>
      <c r="KKE1166" s="145"/>
      <c r="KKF1166" s="145"/>
      <c r="KKG1166" s="145"/>
      <c r="KKH1166" s="145"/>
      <c r="KKI1166" s="145"/>
      <c r="KKJ1166" s="37"/>
      <c r="KKK1166" s="5"/>
      <c r="KKL1166" s="144"/>
      <c r="KKM1166" s="93"/>
      <c r="KKN1166" s="145"/>
      <c r="KKO1166" s="145"/>
      <c r="KKP1166" s="145"/>
      <c r="KKQ1166" s="145"/>
      <c r="KKR1166" s="145"/>
      <c r="KKS1166" s="37"/>
      <c r="KKT1166" s="5"/>
      <c r="KKU1166" s="144"/>
      <c r="KKV1166" s="93"/>
      <c r="KKW1166" s="145"/>
      <c r="KKX1166" s="145"/>
      <c r="KKY1166" s="145"/>
      <c r="KKZ1166" s="145"/>
      <c r="KLA1166" s="145"/>
      <c r="KLB1166" s="37"/>
      <c r="KLC1166" s="5"/>
      <c r="KLD1166" s="144"/>
      <c r="KLE1166" s="93"/>
      <c r="KLF1166" s="145"/>
      <c r="KLG1166" s="145"/>
      <c r="KLH1166" s="145"/>
      <c r="KLI1166" s="145"/>
      <c r="KLJ1166" s="145"/>
      <c r="KLK1166" s="37"/>
      <c r="KLL1166" s="5"/>
      <c r="KLM1166" s="144"/>
      <c r="KLN1166" s="93"/>
      <c r="KLO1166" s="145"/>
      <c r="KLP1166" s="145"/>
      <c r="KLQ1166" s="145"/>
      <c r="KLR1166" s="145"/>
      <c r="KLS1166" s="145"/>
      <c r="KLT1166" s="37"/>
      <c r="KLU1166" s="5"/>
      <c r="KLV1166" s="144"/>
      <c r="KLW1166" s="93"/>
      <c r="KLX1166" s="145"/>
      <c r="KLY1166" s="145"/>
      <c r="KLZ1166" s="145"/>
      <c r="KMA1166" s="145"/>
      <c r="KMB1166" s="145"/>
      <c r="KMC1166" s="37"/>
      <c r="KMD1166" s="5"/>
      <c r="KME1166" s="144"/>
      <c r="KMF1166" s="93"/>
      <c r="KMG1166" s="145"/>
      <c r="KMH1166" s="145"/>
      <c r="KMI1166" s="145"/>
      <c r="KMJ1166" s="145"/>
      <c r="KMK1166" s="145"/>
      <c r="KML1166" s="37"/>
      <c r="KMM1166" s="5"/>
      <c r="KMN1166" s="144"/>
      <c r="KMO1166" s="93"/>
      <c r="KMP1166" s="145"/>
      <c r="KMQ1166" s="145"/>
      <c r="KMR1166" s="145"/>
      <c r="KMS1166" s="145"/>
      <c r="KMT1166" s="145"/>
      <c r="KMU1166" s="37"/>
      <c r="KMV1166" s="5"/>
      <c r="KMW1166" s="144"/>
      <c r="KMX1166" s="93"/>
      <c r="KMY1166" s="145"/>
      <c r="KMZ1166" s="145"/>
      <c r="KNA1166" s="145"/>
      <c r="KNB1166" s="145"/>
      <c r="KNC1166" s="145"/>
      <c r="KND1166" s="37"/>
      <c r="KNE1166" s="5"/>
      <c r="KNF1166" s="144"/>
      <c r="KNG1166" s="93"/>
      <c r="KNH1166" s="145"/>
      <c r="KNI1166" s="145"/>
      <c r="KNJ1166" s="145"/>
      <c r="KNK1166" s="145"/>
      <c r="KNL1166" s="145"/>
      <c r="KNM1166" s="37"/>
      <c r="KNN1166" s="5"/>
      <c r="KNO1166" s="144"/>
      <c r="KNP1166" s="93"/>
      <c r="KNQ1166" s="145"/>
      <c r="KNR1166" s="145"/>
      <c r="KNS1166" s="145"/>
      <c r="KNT1166" s="145"/>
      <c r="KNU1166" s="145"/>
      <c r="KNV1166" s="37"/>
      <c r="KNW1166" s="5"/>
      <c r="KNX1166" s="144"/>
      <c r="KNY1166" s="93"/>
      <c r="KNZ1166" s="145"/>
      <c r="KOA1166" s="145"/>
      <c r="KOB1166" s="145"/>
      <c r="KOC1166" s="145"/>
      <c r="KOD1166" s="145"/>
      <c r="KOE1166" s="37"/>
      <c r="KOF1166" s="5"/>
      <c r="KOG1166" s="144"/>
      <c r="KOH1166" s="93"/>
      <c r="KOI1166" s="145"/>
      <c r="KOJ1166" s="145"/>
      <c r="KOK1166" s="145"/>
      <c r="KOL1166" s="145"/>
      <c r="KOM1166" s="145"/>
      <c r="KON1166" s="37"/>
      <c r="KOO1166" s="5"/>
      <c r="KOP1166" s="144"/>
      <c r="KOQ1166" s="93"/>
      <c r="KOR1166" s="145"/>
      <c r="KOS1166" s="145"/>
      <c r="KOT1166" s="145"/>
      <c r="KOU1166" s="145"/>
      <c r="KOV1166" s="145"/>
      <c r="KOW1166" s="37"/>
      <c r="KOX1166" s="5"/>
      <c r="KOY1166" s="144"/>
      <c r="KOZ1166" s="93"/>
      <c r="KPA1166" s="145"/>
      <c r="KPB1166" s="145"/>
      <c r="KPC1166" s="145"/>
      <c r="KPD1166" s="145"/>
      <c r="KPE1166" s="145"/>
      <c r="KPF1166" s="37"/>
      <c r="KPG1166" s="5"/>
      <c r="KPH1166" s="144"/>
      <c r="KPI1166" s="93"/>
      <c r="KPJ1166" s="145"/>
      <c r="KPK1166" s="145"/>
      <c r="KPL1166" s="145"/>
      <c r="KPM1166" s="145"/>
      <c r="KPN1166" s="145"/>
      <c r="KPO1166" s="37"/>
      <c r="KPP1166" s="5"/>
      <c r="KPQ1166" s="144"/>
      <c r="KPR1166" s="93"/>
      <c r="KPS1166" s="145"/>
      <c r="KPT1166" s="145"/>
      <c r="KPU1166" s="145"/>
      <c r="KPV1166" s="145"/>
      <c r="KPW1166" s="145"/>
      <c r="KPX1166" s="37"/>
      <c r="KPY1166" s="5"/>
      <c r="KPZ1166" s="144"/>
      <c r="KQA1166" s="93"/>
      <c r="KQB1166" s="145"/>
      <c r="KQC1166" s="145"/>
      <c r="KQD1166" s="145"/>
      <c r="KQE1166" s="145"/>
      <c r="KQF1166" s="145"/>
      <c r="KQG1166" s="37"/>
      <c r="KQH1166" s="5"/>
      <c r="KQI1166" s="144"/>
      <c r="KQJ1166" s="93"/>
      <c r="KQK1166" s="145"/>
      <c r="KQL1166" s="145"/>
      <c r="KQM1166" s="145"/>
      <c r="KQN1166" s="145"/>
      <c r="KQO1166" s="145"/>
      <c r="KQP1166" s="37"/>
      <c r="KQQ1166" s="5"/>
      <c r="KQR1166" s="144"/>
      <c r="KQS1166" s="93"/>
      <c r="KQT1166" s="145"/>
      <c r="KQU1166" s="145"/>
      <c r="KQV1166" s="145"/>
      <c r="KQW1166" s="145"/>
      <c r="KQX1166" s="145"/>
      <c r="KQY1166" s="37"/>
      <c r="KQZ1166" s="5"/>
      <c r="KRA1166" s="144"/>
      <c r="KRB1166" s="93"/>
      <c r="KRC1166" s="145"/>
      <c r="KRD1166" s="145"/>
      <c r="KRE1166" s="145"/>
      <c r="KRF1166" s="145"/>
      <c r="KRG1166" s="145"/>
      <c r="KRH1166" s="37"/>
      <c r="KRI1166" s="5"/>
      <c r="KRJ1166" s="144"/>
      <c r="KRK1166" s="93"/>
      <c r="KRL1166" s="145"/>
      <c r="KRM1166" s="145"/>
      <c r="KRN1166" s="145"/>
      <c r="KRO1166" s="145"/>
      <c r="KRP1166" s="145"/>
      <c r="KRQ1166" s="37"/>
      <c r="KRR1166" s="5"/>
      <c r="KRS1166" s="144"/>
      <c r="KRT1166" s="93"/>
      <c r="KRU1166" s="145"/>
      <c r="KRV1166" s="145"/>
      <c r="KRW1166" s="145"/>
      <c r="KRX1166" s="145"/>
      <c r="KRY1166" s="145"/>
      <c r="KRZ1166" s="37"/>
      <c r="KSA1166" s="5"/>
      <c r="KSB1166" s="144"/>
      <c r="KSC1166" s="93"/>
      <c r="KSD1166" s="145"/>
      <c r="KSE1166" s="145"/>
      <c r="KSF1166" s="145"/>
      <c r="KSG1166" s="145"/>
      <c r="KSH1166" s="145"/>
      <c r="KSI1166" s="37"/>
      <c r="KSJ1166" s="5"/>
      <c r="KSK1166" s="144"/>
      <c r="KSL1166" s="93"/>
      <c r="KSM1166" s="145"/>
      <c r="KSN1166" s="145"/>
      <c r="KSO1166" s="145"/>
      <c r="KSP1166" s="145"/>
      <c r="KSQ1166" s="145"/>
      <c r="KSR1166" s="37"/>
      <c r="KSS1166" s="5"/>
      <c r="KST1166" s="144"/>
      <c r="KSU1166" s="93"/>
      <c r="KSV1166" s="145"/>
      <c r="KSW1166" s="145"/>
      <c r="KSX1166" s="145"/>
      <c r="KSY1166" s="145"/>
      <c r="KSZ1166" s="145"/>
      <c r="KTA1166" s="37"/>
      <c r="KTB1166" s="5"/>
      <c r="KTC1166" s="144"/>
      <c r="KTD1166" s="93"/>
      <c r="KTE1166" s="145"/>
      <c r="KTF1166" s="145"/>
      <c r="KTG1166" s="145"/>
      <c r="KTH1166" s="145"/>
      <c r="KTI1166" s="145"/>
      <c r="KTJ1166" s="37"/>
      <c r="KTK1166" s="5"/>
      <c r="KTL1166" s="144"/>
      <c r="KTM1166" s="93"/>
      <c r="KTN1166" s="145"/>
      <c r="KTO1166" s="145"/>
      <c r="KTP1166" s="145"/>
      <c r="KTQ1166" s="145"/>
      <c r="KTR1166" s="145"/>
      <c r="KTS1166" s="37"/>
      <c r="KTT1166" s="5"/>
      <c r="KTU1166" s="144"/>
      <c r="KTV1166" s="93"/>
      <c r="KTW1166" s="145"/>
      <c r="KTX1166" s="145"/>
      <c r="KTY1166" s="145"/>
      <c r="KTZ1166" s="145"/>
      <c r="KUA1166" s="145"/>
      <c r="KUB1166" s="37"/>
      <c r="KUC1166" s="5"/>
      <c r="KUD1166" s="144"/>
      <c r="KUE1166" s="93"/>
      <c r="KUF1166" s="145"/>
      <c r="KUG1166" s="145"/>
      <c r="KUH1166" s="145"/>
      <c r="KUI1166" s="145"/>
      <c r="KUJ1166" s="145"/>
      <c r="KUK1166" s="37"/>
      <c r="KUL1166" s="5"/>
      <c r="KUM1166" s="144"/>
      <c r="KUN1166" s="93"/>
      <c r="KUO1166" s="145"/>
      <c r="KUP1166" s="145"/>
      <c r="KUQ1166" s="145"/>
      <c r="KUR1166" s="145"/>
      <c r="KUS1166" s="145"/>
      <c r="KUT1166" s="37"/>
      <c r="KUU1166" s="5"/>
      <c r="KUV1166" s="144"/>
      <c r="KUW1166" s="93"/>
      <c r="KUX1166" s="145"/>
      <c r="KUY1166" s="145"/>
      <c r="KUZ1166" s="145"/>
      <c r="KVA1166" s="145"/>
      <c r="KVB1166" s="145"/>
      <c r="KVC1166" s="37"/>
      <c r="KVD1166" s="5"/>
      <c r="KVE1166" s="144"/>
      <c r="KVF1166" s="93"/>
      <c r="KVG1166" s="145"/>
      <c r="KVH1166" s="145"/>
      <c r="KVI1166" s="145"/>
      <c r="KVJ1166" s="145"/>
      <c r="KVK1166" s="145"/>
      <c r="KVL1166" s="37"/>
      <c r="KVM1166" s="5"/>
      <c r="KVN1166" s="144"/>
      <c r="KVO1166" s="93"/>
      <c r="KVP1166" s="145"/>
      <c r="KVQ1166" s="145"/>
      <c r="KVR1166" s="145"/>
      <c r="KVS1166" s="145"/>
      <c r="KVT1166" s="145"/>
      <c r="KVU1166" s="37"/>
      <c r="KVV1166" s="5"/>
      <c r="KVW1166" s="144"/>
      <c r="KVX1166" s="93"/>
      <c r="KVY1166" s="145"/>
      <c r="KVZ1166" s="145"/>
      <c r="KWA1166" s="145"/>
      <c r="KWB1166" s="145"/>
      <c r="KWC1166" s="145"/>
      <c r="KWD1166" s="37"/>
      <c r="KWE1166" s="5"/>
      <c r="KWF1166" s="144"/>
      <c r="KWG1166" s="93"/>
      <c r="KWH1166" s="145"/>
      <c r="KWI1166" s="145"/>
      <c r="KWJ1166" s="145"/>
      <c r="KWK1166" s="145"/>
      <c r="KWL1166" s="145"/>
      <c r="KWM1166" s="37"/>
      <c r="KWN1166" s="5"/>
      <c r="KWO1166" s="144"/>
      <c r="KWP1166" s="93"/>
      <c r="KWQ1166" s="145"/>
      <c r="KWR1166" s="145"/>
      <c r="KWS1166" s="145"/>
      <c r="KWT1166" s="145"/>
      <c r="KWU1166" s="145"/>
      <c r="KWV1166" s="37"/>
      <c r="KWW1166" s="5"/>
      <c r="KWX1166" s="144"/>
      <c r="KWY1166" s="93"/>
      <c r="KWZ1166" s="145"/>
      <c r="KXA1166" s="145"/>
      <c r="KXB1166" s="145"/>
      <c r="KXC1166" s="145"/>
      <c r="KXD1166" s="145"/>
      <c r="KXE1166" s="37"/>
      <c r="KXF1166" s="5"/>
      <c r="KXG1166" s="144"/>
      <c r="KXH1166" s="93"/>
      <c r="KXI1166" s="145"/>
      <c r="KXJ1166" s="145"/>
      <c r="KXK1166" s="145"/>
      <c r="KXL1166" s="145"/>
      <c r="KXM1166" s="145"/>
      <c r="KXN1166" s="37"/>
      <c r="KXO1166" s="5"/>
      <c r="KXP1166" s="144"/>
      <c r="KXQ1166" s="93"/>
      <c r="KXR1166" s="145"/>
      <c r="KXS1166" s="145"/>
      <c r="KXT1166" s="145"/>
      <c r="KXU1166" s="145"/>
      <c r="KXV1166" s="145"/>
      <c r="KXW1166" s="37"/>
      <c r="KXX1166" s="5"/>
      <c r="KXY1166" s="144"/>
      <c r="KXZ1166" s="93"/>
      <c r="KYA1166" s="145"/>
      <c r="KYB1166" s="145"/>
      <c r="KYC1166" s="145"/>
      <c r="KYD1166" s="145"/>
      <c r="KYE1166" s="145"/>
      <c r="KYF1166" s="37"/>
      <c r="KYG1166" s="5"/>
      <c r="KYH1166" s="144"/>
      <c r="KYI1166" s="93"/>
      <c r="KYJ1166" s="145"/>
      <c r="KYK1166" s="145"/>
      <c r="KYL1166" s="145"/>
      <c r="KYM1166" s="145"/>
      <c r="KYN1166" s="145"/>
      <c r="KYO1166" s="37"/>
      <c r="KYP1166" s="5"/>
      <c r="KYQ1166" s="144"/>
      <c r="KYR1166" s="93"/>
      <c r="KYS1166" s="145"/>
      <c r="KYT1166" s="145"/>
      <c r="KYU1166" s="145"/>
      <c r="KYV1166" s="145"/>
      <c r="KYW1166" s="145"/>
      <c r="KYX1166" s="37"/>
      <c r="KYY1166" s="5"/>
      <c r="KYZ1166" s="144"/>
      <c r="KZA1166" s="93"/>
      <c r="KZB1166" s="145"/>
      <c r="KZC1166" s="145"/>
      <c r="KZD1166" s="145"/>
      <c r="KZE1166" s="145"/>
      <c r="KZF1166" s="145"/>
      <c r="KZG1166" s="37"/>
      <c r="KZH1166" s="5"/>
      <c r="KZI1166" s="144"/>
      <c r="KZJ1166" s="93"/>
      <c r="KZK1166" s="145"/>
      <c r="KZL1166" s="145"/>
      <c r="KZM1166" s="145"/>
      <c r="KZN1166" s="145"/>
      <c r="KZO1166" s="145"/>
      <c r="KZP1166" s="37"/>
      <c r="KZQ1166" s="5"/>
      <c r="KZR1166" s="144"/>
      <c r="KZS1166" s="93"/>
      <c r="KZT1166" s="145"/>
      <c r="KZU1166" s="145"/>
      <c r="KZV1166" s="145"/>
      <c r="KZW1166" s="145"/>
      <c r="KZX1166" s="145"/>
      <c r="KZY1166" s="37"/>
      <c r="KZZ1166" s="5"/>
      <c r="LAA1166" s="144"/>
      <c r="LAB1166" s="93"/>
      <c r="LAC1166" s="145"/>
      <c r="LAD1166" s="145"/>
      <c r="LAE1166" s="145"/>
      <c r="LAF1166" s="145"/>
      <c r="LAG1166" s="145"/>
      <c r="LAH1166" s="37"/>
      <c r="LAI1166" s="5"/>
      <c r="LAJ1166" s="144"/>
      <c r="LAK1166" s="93"/>
      <c r="LAL1166" s="145"/>
      <c r="LAM1166" s="145"/>
      <c r="LAN1166" s="145"/>
      <c r="LAO1166" s="145"/>
      <c r="LAP1166" s="145"/>
      <c r="LAQ1166" s="37"/>
      <c r="LAR1166" s="5"/>
      <c r="LAS1166" s="144"/>
      <c r="LAT1166" s="93"/>
      <c r="LAU1166" s="145"/>
      <c r="LAV1166" s="145"/>
      <c r="LAW1166" s="145"/>
      <c r="LAX1166" s="145"/>
      <c r="LAY1166" s="145"/>
      <c r="LAZ1166" s="37"/>
      <c r="LBA1166" s="5"/>
      <c r="LBB1166" s="144"/>
      <c r="LBC1166" s="93"/>
      <c r="LBD1166" s="145"/>
      <c r="LBE1166" s="145"/>
      <c r="LBF1166" s="145"/>
      <c r="LBG1166" s="145"/>
      <c r="LBH1166" s="145"/>
      <c r="LBI1166" s="37"/>
      <c r="LBJ1166" s="5"/>
      <c r="LBK1166" s="144"/>
      <c r="LBL1166" s="93"/>
      <c r="LBM1166" s="145"/>
      <c r="LBN1166" s="145"/>
      <c r="LBO1166" s="145"/>
      <c r="LBP1166" s="145"/>
      <c r="LBQ1166" s="145"/>
      <c r="LBR1166" s="37"/>
      <c r="LBS1166" s="5"/>
      <c r="LBT1166" s="144"/>
      <c r="LBU1166" s="93"/>
      <c r="LBV1166" s="145"/>
      <c r="LBW1166" s="145"/>
      <c r="LBX1166" s="145"/>
      <c r="LBY1166" s="145"/>
      <c r="LBZ1166" s="145"/>
      <c r="LCA1166" s="37"/>
      <c r="LCB1166" s="5"/>
      <c r="LCC1166" s="144"/>
      <c r="LCD1166" s="93"/>
      <c r="LCE1166" s="145"/>
      <c r="LCF1166" s="145"/>
      <c r="LCG1166" s="145"/>
      <c r="LCH1166" s="145"/>
      <c r="LCI1166" s="145"/>
      <c r="LCJ1166" s="37"/>
      <c r="LCK1166" s="5"/>
      <c r="LCL1166" s="144"/>
      <c r="LCM1166" s="93"/>
      <c r="LCN1166" s="145"/>
      <c r="LCO1166" s="145"/>
      <c r="LCP1166" s="145"/>
      <c r="LCQ1166" s="145"/>
      <c r="LCR1166" s="145"/>
      <c r="LCS1166" s="37"/>
      <c r="LCT1166" s="5"/>
      <c r="LCU1166" s="144"/>
      <c r="LCV1166" s="93"/>
      <c r="LCW1166" s="145"/>
      <c r="LCX1166" s="145"/>
      <c r="LCY1166" s="145"/>
      <c r="LCZ1166" s="145"/>
      <c r="LDA1166" s="145"/>
      <c r="LDB1166" s="37"/>
      <c r="LDC1166" s="5"/>
      <c r="LDD1166" s="144"/>
      <c r="LDE1166" s="93"/>
      <c r="LDF1166" s="145"/>
      <c r="LDG1166" s="145"/>
      <c r="LDH1166" s="145"/>
      <c r="LDI1166" s="145"/>
      <c r="LDJ1166" s="145"/>
      <c r="LDK1166" s="37"/>
      <c r="LDL1166" s="5"/>
      <c r="LDM1166" s="144"/>
      <c r="LDN1166" s="93"/>
      <c r="LDO1166" s="145"/>
      <c r="LDP1166" s="145"/>
      <c r="LDQ1166" s="145"/>
      <c r="LDR1166" s="145"/>
      <c r="LDS1166" s="145"/>
      <c r="LDT1166" s="37"/>
      <c r="LDU1166" s="5"/>
      <c r="LDV1166" s="144"/>
      <c r="LDW1166" s="93"/>
      <c r="LDX1166" s="145"/>
      <c r="LDY1166" s="145"/>
      <c r="LDZ1166" s="145"/>
      <c r="LEA1166" s="145"/>
      <c r="LEB1166" s="145"/>
      <c r="LEC1166" s="37"/>
      <c r="LED1166" s="5"/>
      <c r="LEE1166" s="144"/>
      <c r="LEF1166" s="93"/>
      <c r="LEG1166" s="145"/>
      <c r="LEH1166" s="145"/>
      <c r="LEI1166" s="145"/>
      <c r="LEJ1166" s="145"/>
      <c r="LEK1166" s="145"/>
      <c r="LEL1166" s="37"/>
      <c r="LEM1166" s="5"/>
      <c r="LEN1166" s="144"/>
      <c r="LEO1166" s="93"/>
      <c r="LEP1166" s="145"/>
      <c r="LEQ1166" s="145"/>
      <c r="LER1166" s="145"/>
      <c r="LES1166" s="145"/>
      <c r="LET1166" s="145"/>
      <c r="LEU1166" s="37"/>
      <c r="LEV1166" s="5"/>
      <c r="LEW1166" s="144"/>
      <c r="LEX1166" s="93"/>
      <c r="LEY1166" s="145"/>
      <c r="LEZ1166" s="145"/>
      <c r="LFA1166" s="145"/>
      <c r="LFB1166" s="145"/>
      <c r="LFC1166" s="145"/>
      <c r="LFD1166" s="37"/>
      <c r="LFE1166" s="5"/>
      <c r="LFF1166" s="144"/>
      <c r="LFG1166" s="93"/>
      <c r="LFH1166" s="145"/>
      <c r="LFI1166" s="145"/>
      <c r="LFJ1166" s="145"/>
      <c r="LFK1166" s="145"/>
      <c r="LFL1166" s="145"/>
      <c r="LFM1166" s="37"/>
      <c r="LFN1166" s="5"/>
      <c r="LFO1166" s="144"/>
      <c r="LFP1166" s="93"/>
      <c r="LFQ1166" s="145"/>
      <c r="LFR1166" s="145"/>
      <c r="LFS1166" s="145"/>
      <c r="LFT1166" s="145"/>
      <c r="LFU1166" s="145"/>
      <c r="LFV1166" s="37"/>
      <c r="LFW1166" s="5"/>
      <c r="LFX1166" s="144"/>
      <c r="LFY1166" s="93"/>
      <c r="LFZ1166" s="145"/>
      <c r="LGA1166" s="145"/>
      <c r="LGB1166" s="145"/>
      <c r="LGC1166" s="145"/>
      <c r="LGD1166" s="145"/>
      <c r="LGE1166" s="37"/>
      <c r="LGF1166" s="5"/>
      <c r="LGG1166" s="144"/>
      <c r="LGH1166" s="93"/>
      <c r="LGI1166" s="145"/>
      <c r="LGJ1166" s="145"/>
      <c r="LGK1166" s="145"/>
      <c r="LGL1166" s="145"/>
      <c r="LGM1166" s="145"/>
      <c r="LGN1166" s="37"/>
      <c r="LGO1166" s="5"/>
      <c r="LGP1166" s="144"/>
      <c r="LGQ1166" s="93"/>
      <c r="LGR1166" s="145"/>
      <c r="LGS1166" s="145"/>
      <c r="LGT1166" s="145"/>
      <c r="LGU1166" s="145"/>
      <c r="LGV1166" s="145"/>
      <c r="LGW1166" s="37"/>
      <c r="LGX1166" s="5"/>
      <c r="LGY1166" s="144"/>
      <c r="LGZ1166" s="93"/>
      <c r="LHA1166" s="145"/>
      <c r="LHB1166" s="145"/>
      <c r="LHC1166" s="145"/>
      <c r="LHD1166" s="145"/>
      <c r="LHE1166" s="145"/>
      <c r="LHF1166" s="37"/>
      <c r="LHG1166" s="5"/>
      <c r="LHH1166" s="144"/>
      <c r="LHI1166" s="93"/>
      <c r="LHJ1166" s="145"/>
      <c r="LHK1166" s="145"/>
      <c r="LHL1166" s="145"/>
      <c r="LHM1166" s="145"/>
      <c r="LHN1166" s="145"/>
      <c r="LHO1166" s="37"/>
      <c r="LHP1166" s="5"/>
      <c r="LHQ1166" s="144"/>
      <c r="LHR1166" s="93"/>
      <c r="LHS1166" s="145"/>
      <c r="LHT1166" s="145"/>
      <c r="LHU1166" s="145"/>
      <c r="LHV1166" s="145"/>
      <c r="LHW1166" s="145"/>
      <c r="LHX1166" s="37"/>
      <c r="LHY1166" s="5"/>
      <c r="LHZ1166" s="144"/>
      <c r="LIA1166" s="93"/>
      <c r="LIB1166" s="145"/>
      <c r="LIC1166" s="145"/>
      <c r="LID1166" s="145"/>
      <c r="LIE1166" s="145"/>
      <c r="LIF1166" s="145"/>
      <c r="LIG1166" s="37"/>
      <c r="LIH1166" s="5"/>
      <c r="LII1166" s="144"/>
      <c r="LIJ1166" s="93"/>
      <c r="LIK1166" s="145"/>
      <c r="LIL1166" s="145"/>
      <c r="LIM1166" s="145"/>
      <c r="LIN1166" s="145"/>
      <c r="LIO1166" s="145"/>
      <c r="LIP1166" s="37"/>
      <c r="LIQ1166" s="5"/>
      <c r="LIR1166" s="144"/>
      <c r="LIS1166" s="93"/>
      <c r="LIT1166" s="145"/>
      <c r="LIU1166" s="145"/>
      <c r="LIV1166" s="145"/>
      <c r="LIW1166" s="145"/>
      <c r="LIX1166" s="145"/>
      <c r="LIY1166" s="37"/>
      <c r="LIZ1166" s="5"/>
      <c r="LJA1166" s="144"/>
      <c r="LJB1166" s="93"/>
      <c r="LJC1166" s="145"/>
      <c r="LJD1166" s="145"/>
      <c r="LJE1166" s="145"/>
      <c r="LJF1166" s="145"/>
      <c r="LJG1166" s="145"/>
      <c r="LJH1166" s="37"/>
      <c r="LJI1166" s="5"/>
      <c r="LJJ1166" s="144"/>
      <c r="LJK1166" s="93"/>
      <c r="LJL1166" s="145"/>
      <c r="LJM1166" s="145"/>
      <c r="LJN1166" s="145"/>
      <c r="LJO1166" s="145"/>
      <c r="LJP1166" s="145"/>
      <c r="LJQ1166" s="37"/>
      <c r="LJR1166" s="5"/>
      <c r="LJS1166" s="144"/>
      <c r="LJT1166" s="93"/>
      <c r="LJU1166" s="145"/>
      <c r="LJV1166" s="145"/>
      <c r="LJW1166" s="145"/>
      <c r="LJX1166" s="145"/>
      <c r="LJY1166" s="145"/>
      <c r="LJZ1166" s="37"/>
      <c r="LKA1166" s="5"/>
      <c r="LKB1166" s="144"/>
      <c r="LKC1166" s="93"/>
      <c r="LKD1166" s="145"/>
      <c r="LKE1166" s="145"/>
      <c r="LKF1166" s="145"/>
      <c r="LKG1166" s="145"/>
      <c r="LKH1166" s="145"/>
      <c r="LKI1166" s="37"/>
      <c r="LKJ1166" s="5"/>
      <c r="LKK1166" s="144"/>
      <c r="LKL1166" s="93"/>
      <c r="LKM1166" s="145"/>
      <c r="LKN1166" s="145"/>
      <c r="LKO1166" s="145"/>
      <c r="LKP1166" s="145"/>
      <c r="LKQ1166" s="145"/>
      <c r="LKR1166" s="37"/>
      <c r="LKS1166" s="5"/>
      <c r="LKT1166" s="144"/>
      <c r="LKU1166" s="93"/>
      <c r="LKV1166" s="145"/>
      <c r="LKW1166" s="145"/>
      <c r="LKX1166" s="145"/>
      <c r="LKY1166" s="145"/>
      <c r="LKZ1166" s="145"/>
      <c r="LLA1166" s="37"/>
      <c r="LLB1166" s="5"/>
      <c r="LLC1166" s="144"/>
      <c r="LLD1166" s="93"/>
      <c r="LLE1166" s="145"/>
      <c r="LLF1166" s="145"/>
      <c r="LLG1166" s="145"/>
      <c r="LLH1166" s="145"/>
      <c r="LLI1166" s="145"/>
      <c r="LLJ1166" s="37"/>
      <c r="LLK1166" s="5"/>
      <c r="LLL1166" s="144"/>
      <c r="LLM1166" s="93"/>
      <c r="LLN1166" s="145"/>
      <c r="LLO1166" s="145"/>
      <c r="LLP1166" s="145"/>
      <c r="LLQ1166" s="145"/>
      <c r="LLR1166" s="145"/>
      <c r="LLS1166" s="37"/>
      <c r="LLT1166" s="5"/>
      <c r="LLU1166" s="144"/>
      <c r="LLV1166" s="93"/>
      <c r="LLW1166" s="145"/>
      <c r="LLX1166" s="145"/>
      <c r="LLY1166" s="145"/>
      <c r="LLZ1166" s="145"/>
      <c r="LMA1166" s="145"/>
      <c r="LMB1166" s="37"/>
      <c r="LMC1166" s="5"/>
      <c r="LMD1166" s="144"/>
      <c r="LME1166" s="93"/>
      <c r="LMF1166" s="145"/>
      <c r="LMG1166" s="145"/>
      <c r="LMH1166" s="145"/>
      <c r="LMI1166" s="145"/>
      <c r="LMJ1166" s="145"/>
      <c r="LMK1166" s="37"/>
      <c r="LML1166" s="5"/>
      <c r="LMM1166" s="144"/>
      <c r="LMN1166" s="93"/>
      <c r="LMO1166" s="145"/>
      <c r="LMP1166" s="145"/>
      <c r="LMQ1166" s="145"/>
      <c r="LMR1166" s="145"/>
      <c r="LMS1166" s="145"/>
      <c r="LMT1166" s="37"/>
      <c r="LMU1166" s="5"/>
      <c r="LMV1166" s="144"/>
      <c r="LMW1166" s="93"/>
      <c r="LMX1166" s="145"/>
      <c r="LMY1166" s="145"/>
      <c r="LMZ1166" s="145"/>
      <c r="LNA1166" s="145"/>
      <c r="LNB1166" s="145"/>
      <c r="LNC1166" s="37"/>
      <c r="LND1166" s="5"/>
      <c r="LNE1166" s="144"/>
      <c r="LNF1166" s="93"/>
      <c r="LNG1166" s="145"/>
      <c r="LNH1166" s="145"/>
      <c r="LNI1166" s="145"/>
      <c r="LNJ1166" s="145"/>
      <c r="LNK1166" s="145"/>
      <c r="LNL1166" s="37"/>
      <c r="LNM1166" s="5"/>
      <c r="LNN1166" s="144"/>
      <c r="LNO1166" s="93"/>
      <c r="LNP1166" s="145"/>
      <c r="LNQ1166" s="145"/>
      <c r="LNR1166" s="145"/>
      <c r="LNS1166" s="145"/>
      <c r="LNT1166" s="145"/>
      <c r="LNU1166" s="37"/>
      <c r="LNV1166" s="5"/>
      <c r="LNW1166" s="144"/>
      <c r="LNX1166" s="93"/>
      <c r="LNY1166" s="145"/>
      <c r="LNZ1166" s="145"/>
      <c r="LOA1166" s="145"/>
      <c r="LOB1166" s="145"/>
      <c r="LOC1166" s="145"/>
      <c r="LOD1166" s="37"/>
      <c r="LOE1166" s="5"/>
      <c r="LOF1166" s="144"/>
      <c r="LOG1166" s="93"/>
      <c r="LOH1166" s="145"/>
      <c r="LOI1166" s="145"/>
      <c r="LOJ1166" s="145"/>
      <c r="LOK1166" s="145"/>
      <c r="LOL1166" s="145"/>
      <c r="LOM1166" s="37"/>
      <c r="LON1166" s="5"/>
      <c r="LOO1166" s="144"/>
      <c r="LOP1166" s="93"/>
      <c r="LOQ1166" s="145"/>
      <c r="LOR1166" s="145"/>
      <c r="LOS1166" s="145"/>
      <c r="LOT1166" s="145"/>
      <c r="LOU1166" s="145"/>
      <c r="LOV1166" s="37"/>
      <c r="LOW1166" s="5"/>
      <c r="LOX1166" s="144"/>
      <c r="LOY1166" s="93"/>
      <c r="LOZ1166" s="145"/>
      <c r="LPA1166" s="145"/>
      <c r="LPB1166" s="145"/>
      <c r="LPC1166" s="145"/>
      <c r="LPD1166" s="145"/>
      <c r="LPE1166" s="37"/>
      <c r="LPF1166" s="5"/>
      <c r="LPG1166" s="144"/>
      <c r="LPH1166" s="93"/>
      <c r="LPI1166" s="145"/>
      <c r="LPJ1166" s="145"/>
      <c r="LPK1166" s="145"/>
      <c r="LPL1166" s="145"/>
      <c r="LPM1166" s="145"/>
      <c r="LPN1166" s="37"/>
      <c r="LPO1166" s="5"/>
      <c r="LPP1166" s="144"/>
      <c r="LPQ1166" s="93"/>
      <c r="LPR1166" s="145"/>
      <c r="LPS1166" s="145"/>
      <c r="LPT1166" s="145"/>
      <c r="LPU1166" s="145"/>
      <c r="LPV1166" s="145"/>
      <c r="LPW1166" s="37"/>
      <c r="LPX1166" s="5"/>
      <c r="LPY1166" s="144"/>
      <c r="LPZ1166" s="93"/>
      <c r="LQA1166" s="145"/>
      <c r="LQB1166" s="145"/>
      <c r="LQC1166" s="145"/>
      <c r="LQD1166" s="145"/>
      <c r="LQE1166" s="145"/>
      <c r="LQF1166" s="37"/>
      <c r="LQG1166" s="5"/>
      <c r="LQH1166" s="144"/>
      <c r="LQI1166" s="93"/>
      <c r="LQJ1166" s="145"/>
      <c r="LQK1166" s="145"/>
      <c r="LQL1166" s="145"/>
      <c r="LQM1166" s="145"/>
      <c r="LQN1166" s="145"/>
      <c r="LQO1166" s="37"/>
      <c r="LQP1166" s="5"/>
      <c r="LQQ1166" s="144"/>
      <c r="LQR1166" s="93"/>
      <c r="LQS1166" s="145"/>
      <c r="LQT1166" s="145"/>
      <c r="LQU1166" s="145"/>
      <c r="LQV1166" s="145"/>
      <c r="LQW1166" s="145"/>
      <c r="LQX1166" s="37"/>
      <c r="LQY1166" s="5"/>
      <c r="LQZ1166" s="144"/>
      <c r="LRA1166" s="93"/>
      <c r="LRB1166" s="145"/>
      <c r="LRC1166" s="145"/>
      <c r="LRD1166" s="145"/>
      <c r="LRE1166" s="145"/>
      <c r="LRF1166" s="145"/>
      <c r="LRG1166" s="37"/>
      <c r="LRH1166" s="5"/>
      <c r="LRI1166" s="144"/>
      <c r="LRJ1166" s="93"/>
      <c r="LRK1166" s="145"/>
      <c r="LRL1166" s="145"/>
      <c r="LRM1166" s="145"/>
      <c r="LRN1166" s="145"/>
      <c r="LRO1166" s="145"/>
      <c r="LRP1166" s="37"/>
      <c r="LRQ1166" s="5"/>
      <c r="LRR1166" s="144"/>
      <c r="LRS1166" s="93"/>
      <c r="LRT1166" s="145"/>
      <c r="LRU1166" s="145"/>
      <c r="LRV1166" s="145"/>
      <c r="LRW1166" s="145"/>
      <c r="LRX1166" s="145"/>
      <c r="LRY1166" s="37"/>
      <c r="LRZ1166" s="5"/>
      <c r="LSA1166" s="144"/>
      <c r="LSB1166" s="93"/>
      <c r="LSC1166" s="145"/>
      <c r="LSD1166" s="145"/>
      <c r="LSE1166" s="145"/>
      <c r="LSF1166" s="145"/>
      <c r="LSG1166" s="145"/>
      <c r="LSH1166" s="37"/>
      <c r="LSI1166" s="5"/>
      <c r="LSJ1166" s="144"/>
      <c r="LSK1166" s="93"/>
      <c r="LSL1166" s="145"/>
      <c r="LSM1166" s="145"/>
      <c r="LSN1166" s="145"/>
      <c r="LSO1166" s="145"/>
      <c r="LSP1166" s="145"/>
      <c r="LSQ1166" s="37"/>
      <c r="LSR1166" s="5"/>
      <c r="LSS1166" s="144"/>
      <c r="LST1166" s="93"/>
      <c r="LSU1166" s="145"/>
      <c r="LSV1166" s="145"/>
      <c r="LSW1166" s="145"/>
      <c r="LSX1166" s="145"/>
      <c r="LSY1166" s="145"/>
      <c r="LSZ1166" s="37"/>
      <c r="LTA1166" s="5"/>
      <c r="LTB1166" s="144"/>
      <c r="LTC1166" s="93"/>
      <c r="LTD1166" s="145"/>
      <c r="LTE1166" s="145"/>
      <c r="LTF1166" s="145"/>
      <c r="LTG1166" s="145"/>
      <c r="LTH1166" s="145"/>
      <c r="LTI1166" s="37"/>
      <c r="LTJ1166" s="5"/>
      <c r="LTK1166" s="144"/>
      <c r="LTL1166" s="93"/>
      <c r="LTM1166" s="145"/>
      <c r="LTN1166" s="145"/>
      <c r="LTO1166" s="145"/>
      <c r="LTP1166" s="145"/>
      <c r="LTQ1166" s="145"/>
      <c r="LTR1166" s="37"/>
      <c r="LTS1166" s="5"/>
      <c r="LTT1166" s="144"/>
      <c r="LTU1166" s="93"/>
      <c r="LTV1166" s="145"/>
      <c r="LTW1166" s="145"/>
      <c r="LTX1166" s="145"/>
      <c r="LTY1166" s="145"/>
      <c r="LTZ1166" s="145"/>
      <c r="LUA1166" s="37"/>
      <c r="LUB1166" s="5"/>
      <c r="LUC1166" s="144"/>
      <c r="LUD1166" s="93"/>
      <c r="LUE1166" s="145"/>
      <c r="LUF1166" s="145"/>
      <c r="LUG1166" s="145"/>
      <c r="LUH1166" s="145"/>
      <c r="LUI1166" s="145"/>
      <c r="LUJ1166" s="37"/>
      <c r="LUK1166" s="5"/>
      <c r="LUL1166" s="144"/>
      <c r="LUM1166" s="93"/>
      <c r="LUN1166" s="145"/>
      <c r="LUO1166" s="145"/>
      <c r="LUP1166" s="145"/>
      <c r="LUQ1166" s="145"/>
      <c r="LUR1166" s="145"/>
      <c r="LUS1166" s="37"/>
      <c r="LUT1166" s="5"/>
      <c r="LUU1166" s="144"/>
      <c r="LUV1166" s="93"/>
      <c r="LUW1166" s="145"/>
      <c r="LUX1166" s="145"/>
      <c r="LUY1166" s="145"/>
      <c r="LUZ1166" s="145"/>
      <c r="LVA1166" s="145"/>
      <c r="LVB1166" s="37"/>
      <c r="LVC1166" s="5"/>
      <c r="LVD1166" s="144"/>
      <c r="LVE1166" s="93"/>
      <c r="LVF1166" s="145"/>
      <c r="LVG1166" s="145"/>
      <c r="LVH1166" s="145"/>
      <c r="LVI1166" s="145"/>
      <c r="LVJ1166" s="145"/>
      <c r="LVK1166" s="37"/>
      <c r="LVL1166" s="5"/>
      <c r="LVM1166" s="144"/>
      <c r="LVN1166" s="93"/>
      <c r="LVO1166" s="145"/>
      <c r="LVP1166" s="145"/>
      <c r="LVQ1166" s="145"/>
      <c r="LVR1166" s="145"/>
      <c r="LVS1166" s="145"/>
      <c r="LVT1166" s="37"/>
      <c r="LVU1166" s="5"/>
      <c r="LVV1166" s="144"/>
      <c r="LVW1166" s="93"/>
      <c r="LVX1166" s="145"/>
      <c r="LVY1166" s="145"/>
      <c r="LVZ1166" s="145"/>
      <c r="LWA1166" s="145"/>
      <c r="LWB1166" s="145"/>
      <c r="LWC1166" s="37"/>
      <c r="LWD1166" s="5"/>
      <c r="LWE1166" s="144"/>
      <c r="LWF1166" s="93"/>
      <c r="LWG1166" s="145"/>
      <c r="LWH1166" s="145"/>
      <c r="LWI1166" s="145"/>
      <c r="LWJ1166" s="145"/>
      <c r="LWK1166" s="145"/>
      <c r="LWL1166" s="37"/>
      <c r="LWM1166" s="5"/>
      <c r="LWN1166" s="144"/>
      <c r="LWO1166" s="93"/>
      <c r="LWP1166" s="145"/>
      <c r="LWQ1166" s="145"/>
      <c r="LWR1166" s="145"/>
      <c r="LWS1166" s="145"/>
      <c r="LWT1166" s="145"/>
      <c r="LWU1166" s="37"/>
      <c r="LWV1166" s="5"/>
      <c r="LWW1166" s="144"/>
      <c r="LWX1166" s="93"/>
      <c r="LWY1166" s="145"/>
      <c r="LWZ1166" s="145"/>
      <c r="LXA1166" s="145"/>
      <c r="LXB1166" s="145"/>
      <c r="LXC1166" s="145"/>
      <c r="LXD1166" s="37"/>
      <c r="LXE1166" s="5"/>
      <c r="LXF1166" s="144"/>
      <c r="LXG1166" s="93"/>
      <c r="LXH1166" s="145"/>
      <c r="LXI1166" s="145"/>
      <c r="LXJ1166" s="145"/>
      <c r="LXK1166" s="145"/>
      <c r="LXL1166" s="145"/>
      <c r="LXM1166" s="37"/>
      <c r="LXN1166" s="5"/>
      <c r="LXO1166" s="144"/>
      <c r="LXP1166" s="93"/>
      <c r="LXQ1166" s="145"/>
      <c r="LXR1166" s="145"/>
      <c r="LXS1166" s="145"/>
      <c r="LXT1166" s="145"/>
      <c r="LXU1166" s="145"/>
      <c r="LXV1166" s="37"/>
      <c r="LXW1166" s="5"/>
      <c r="LXX1166" s="144"/>
      <c r="LXY1166" s="93"/>
      <c r="LXZ1166" s="145"/>
      <c r="LYA1166" s="145"/>
      <c r="LYB1166" s="145"/>
      <c r="LYC1166" s="145"/>
      <c r="LYD1166" s="145"/>
      <c r="LYE1166" s="37"/>
      <c r="LYF1166" s="5"/>
      <c r="LYG1166" s="144"/>
      <c r="LYH1166" s="93"/>
      <c r="LYI1166" s="145"/>
      <c r="LYJ1166" s="145"/>
      <c r="LYK1166" s="145"/>
      <c r="LYL1166" s="145"/>
      <c r="LYM1166" s="145"/>
      <c r="LYN1166" s="37"/>
      <c r="LYO1166" s="5"/>
      <c r="LYP1166" s="144"/>
      <c r="LYQ1166" s="93"/>
      <c r="LYR1166" s="145"/>
      <c r="LYS1166" s="145"/>
      <c r="LYT1166" s="145"/>
      <c r="LYU1166" s="145"/>
      <c r="LYV1166" s="145"/>
      <c r="LYW1166" s="37"/>
      <c r="LYX1166" s="5"/>
      <c r="LYY1166" s="144"/>
      <c r="LYZ1166" s="93"/>
      <c r="LZA1166" s="145"/>
      <c r="LZB1166" s="145"/>
      <c r="LZC1166" s="145"/>
      <c r="LZD1166" s="145"/>
      <c r="LZE1166" s="145"/>
      <c r="LZF1166" s="37"/>
      <c r="LZG1166" s="5"/>
      <c r="LZH1166" s="144"/>
      <c r="LZI1166" s="93"/>
      <c r="LZJ1166" s="145"/>
      <c r="LZK1166" s="145"/>
      <c r="LZL1166" s="145"/>
      <c r="LZM1166" s="145"/>
      <c r="LZN1166" s="145"/>
      <c r="LZO1166" s="37"/>
      <c r="LZP1166" s="5"/>
      <c r="LZQ1166" s="144"/>
      <c r="LZR1166" s="93"/>
      <c r="LZS1166" s="145"/>
      <c r="LZT1166" s="145"/>
      <c r="LZU1166" s="145"/>
      <c r="LZV1166" s="145"/>
      <c r="LZW1166" s="145"/>
      <c r="LZX1166" s="37"/>
      <c r="LZY1166" s="5"/>
      <c r="LZZ1166" s="144"/>
      <c r="MAA1166" s="93"/>
      <c r="MAB1166" s="145"/>
      <c r="MAC1166" s="145"/>
      <c r="MAD1166" s="145"/>
      <c r="MAE1166" s="145"/>
      <c r="MAF1166" s="145"/>
      <c r="MAG1166" s="37"/>
      <c r="MAH1166" s="5"/>
      <c r="MAI1166" s="144"/>
      <c r="MAJ1166" s="93"/>
      <c r="MAK1166" s="145"/>
      <c r="MAL1166" s="145"/>
      <c r="MAM1166" s="145"/>
      <c r="MAN1166" s="145"/>
      <c r="MAO1166" s="145"/>
      <c r="MAP1166" s="37"/>
      <c r="MAQ1166" s="5"/>
      <c r="MAR1166" s="144"/>
      <c r="MAS1166" s="93"/>
      <c r="MAT1166" s="145"/>
      <c r="MAU1166" s="145"/>
      <c r="MAV1166" s="145"/>
      <c r="MAW1166" s="145"/>
      <c r="MAX1166" s="145"/>
      <c r="MAY1166" s="37"/>
      <c r="MAZ1166" s="5"/>
      <c r="MBA1166" s="144"/>
      <c r="MBB1166" s="93"/>
      <c r="MBC1166" s="145"/>
      <c r="MBD1166" s="145"/>
      <c r="MBE1166" s="145"/>
      <c r="MBF1166" s="145"/>
      <c r="MBG1166" s="145"/>
      <c r="MBH1166" s="37"/>
      <c r="MBI1166" s="5"/>
      <c r="MBJ1166" s="144"/>
      <c r="MBK1166" s="93"/>
      <c r="MBL1166" s="145"/>
      <c r="MBM1166" s="145"/>
      <c r="MBN1166" s="145"/>
      <c r="MBO1166" s="145"/>
      <c r="MBP1166" s="145"/>
      <c r="MBQ1166" s="37"/>
      <c r="MBR1166" s="5"/>
      <c r="MBS1166" s="144"/>
      <c r="MBT1166" s="93"/>
      <c r="MBU1166" s="145"/>
      <c r="MBV1166" s="145"/>
      <c r="MBW1166" s="145"/>
      <c r="MBX1166" s="145"/>
      <c r="MBY1166" s="145"/>
      <c r="MBZ1166" s="37"/>
      <c r="MCA1166" s="5"/>
      <c r="MCB1166" s="144"/>
      <c r="MCC1166" s="93"/>
      <c r="MCD1166" s="145"/>
      <c r="MCE1166" s="145"/>
      <c r="MCF1166" s="145"/>
      <c r="MCG1166" s="145"/>
      <c r="MCH1166" s="145"/>
      <c r="MCI1166" s="37"/>
      <c r="MCJ1166" s="5"/>
      <c r="MCK1166" s="144"/>
      <c r="MCL1166" s="93"/>
      <c r="MCM1166" s="145"/>
      <c r="MCN1166" s="145"/>
      <c r="MCO1166" s="145"/>
      <c r="MCP1166" s="145"/>
      <c r="MCQ1166" s="145"/>
      <c r="MCR1166" s="37"/>
      <c r="MCS1166" s="5"/>
      <c r="MCT1166" s="144"/>
      <c r="MCU1166" s="93"/>
      <c r="MCV1166" s="145"/>
      <c r="MCW1166" s="145"/>
      <c r="MCX1166" s="145"/>
      <c r="MCY1166" s="145"/>
      <c r="MCZ1166" s="145"/>
      <c r="MDA1166" s="37"/>
      <c r="MDB1166" s="5"/>
      <c r="MDC1166" s="144"/>
      <c r="MDD1166" s="93"/>
      <c r="MDE1166" s="145"/>
      <c r="MDF1166" s="145"/>
      <c r="MDG1166" s="145"/>
      <c r="MDH1166" s="145"/>
      <c r="MDI1166" s="145"/>
      <c r="MDJ1166" s="37"/>
      <c r="MDK1166" s="5"/>
      <c r="MDL1166" s="144"/>
      <c r="MDM1166" s="93"/>
      <c r="MDN1166" s="145"/>
      <c r="MDO1166" s="145"/>
      <c r="MDP1166" s="145"/>
      <c r="MDQ1166" s="145"/>
      <c r="MDR1166" s="145"/>
      <c r="MDS1166" s="37"/>
      <c r="MDT1166" s="5"/>
      <c r="MDU1166" s="144"/>
      <c r="MDV1166" s="93"/>
      <c r="MDW1166" s="145"/>
      <c r="MDX1166" s="145"/>
      <c r="MDY1166" s="145"/>
      <c r="MDZ1166" s="145"/>
      <c r="MEA1166" s="145"/>
      <c r="MEB1166" s="37"/>
      <c r="MEC1166" s="5"/>
      <c r="MED1166" s="144"/>
      <c r="MEE1166" s="93"/>
      <c r="MEF1166" s="145"/>
      <c r="MEG1166" s="145"/>
      <c r="MEH1166" s="145"/>
      <c r="MEI1166" s="145"/>
      <c r="MEJ1166" s="145"/>
      <c r="MEK1166" s="37"/>
      <c r="MEL1166" s="5"/>
      <c r="MEM1166" s="144"/>
      <c r="MEN1166" s="93"/>
      <c r="MEO1166" s="145"/>
      <c r="MEP1166" s="145"/>
      <c r="MEQ1166" s="145"/>
      <c r="MER1166" s="145"/>
      <c r="MES1166" s="145"/>
      <c r="MET1166" s="37"/>
      <c r="MEU1166" s="5"/>
      <c r="MEV1166" s="144"/>
      <c r="MEW1166" s="93"/>
      <c r="MEX1166" s="145"/>
      <c r="MEY1166" s="145"/>
      <c r="MEZ1166" s="145"/>
      <c r="MFA1166" s="145"/>
      <c r="MFB1166" s="145"/>
      <c r="MFC1166" s="37"/>
      <c r="MFD1166" s="5"/>
      <c r="MFE1166" s="144"/>
      <c r="MFF1166" s="93"/>
      <c r="MFG1166" s="145"/>
      <c r="MFH1166" s="145"/>
      <c r="MFI1166" s="145"/>
      <c r="MFJ1166" s="145"/>
      <c r="MFK1166" s="145"/>
      <c r="MFL1166" s="37"/>
      <c r="MFM1166" s="5"/>
      <c r="MFN1166" s="144"/>
      <c r="MFO1166" s="93"/>
      <c r="MFP1166" s="145"/>
      <c r="MFQ1166" s="145"/>
      <c r="MFR1166" s="145"/>
      <c r="MFS1166" s="145"/>
      <c r="MFT1166" s="145"/>
      <c r="MFU1166" s="37"/>
      <c r="MFV1166" s="5"/>
      <c r="MFW1166" s="144"/>
      <c r="MFX1166" s="93"/>
      <c r="MFY1166" s="145"/>
      <c r="MFZ1166" s="145"/>
      <c r="MGA1166" s="145"/>
      <c r="MGB1166" s="145"/>
      <c r="MGC1166" s="145"/>
      <c r="MGD1166" s="37"/>
      <c r="MGE1166" s="5"/>
      <c r="MGF1166" s="144"/>
      <c r="MGG1166" s="93"/>
      <c r="MGH1166" s="145"/>
      <c r="MGI1166" s="145"/>
      <c r="MGJ1166" s="145"/>
      <c r="MGK1166" s="145"/>
      <c r="MGL1166" s="145"/>
      <c r="MGM1166" s="37"/>
      <c r="MGN1166" s="5"/>
      <c r="MGO1166" s="144"/>
      <c r="MGP1166" s="93"/>
      <c r="MGQ1166" s="145"/>
      <c r="MGR1166" s="145"/>
      <c r="MGS1166" s="145"/>
      <c r="MGT1166" s="145"/>
      <c r="MGU1166" s="145"/>
      <c r="MGV1166" s="37"/>
      <c r="MGW1166" s="5"/>
      <c r="MGX1166" s="144"/>
      <c r="MGY1166" s="93"/>
      <c r="MGZ1166" s="145"/>
      <c r="MHA1166" s="145"/>
      <c r="MHB1166" s="145"/>
      <c r="MHC1166" s="145"/>
      <c r="MHD1166" s="145"/>
      <c r="MHE1166" s="37"/>
      <c r="MHF1166" s="5"/>
      <c r="MHG1166" s="144"/>
      <c r="MHH1166" s="93"/>
      <c r="MHI1166" s="145"/>
      <c r="MHJ1166" s="145"/>
      <c r="MHK1166" s="145"/>
      <c r="MHL1166" s="145"/>
      <c r="MHM1166" s="145"/>
      <c r="MHN1166" s="37"/>
      <c r="MHO1166" s="5"/>
      <c r="MHP1166" s="144"/>
      <c r="MHQ1166" s="93"/>
      <c r="MHR1166" s="145"/>
      <c r="MHS1166" s="145"/>
      <c r="MHT1166" s="145"/>
      <c r="MHU1166" s="145"/>
      <c r="MHV1166" s="145"/>
      <c r="MHW1166" s="37"/>
      <c r="MHX1166" s="5"/>
      <c r="MHY1166" s="144"/>
      <c r="MHZ1166" s="93"/>
      <c r="MIA1166" s="145"/>
      <c r="MIB1166" s="145"/>
      <c r="MIC1166" s="145"/>
      <c r="MID1166" s="145"/>
      <c r="MIE1166" s="145"/>
      <c r="MIF1166" s="37"/>
      <c r="MIG1166" s="5"/>
      <c r="MIH1166" s="144"/>
      <c r="MII1166" s="93"/>
      <c r="MIJ1166" s="145"/>
      <c r="MIK1166" s="145"/>
      <c r="MIL1166" s="145"/>
      <c r="MIM1166" s="145"/>
      <c r="MIN1166" s="145"/>
      <c r="MIO1166" s="37"/>
      <c r="MIP1166" s="5"/>
      <c r="MIQ1166" s="144"/>
      <c r="MIR1166" s="93"/>
      <c r="MIS1166" s="145"/>
      <c r="MIT1166" s="145"/>
      <c r="MIU1166" s="145"/>
      <c r="MIV1166" s="145"/>
      <c r="MIW1166" s="145"/>
      <c r="MIX1166" s="37"/>
      <c r="MIY1166" s="5"/>
      <c r="MIZ1166" s="144"/>
      <c r="MJA1166" s="93"/>
      <c r="MJB1166" s="145"/>
      <c r="MJC1166" s="145"/>
      <c r="MJD1166" s="145"/>
      <c r="MJE1166" s="145"/>
      <c r="MJF1166" s="145"/>
      <c r="MJG1166" s="37"/>
      <c r="MJH1166" s="5"/>
      <c r="MJI1166" s="144"/>
      <c r="MJJ1166" s="93"/>
      <c r="MJK1166" s="145"/>
      <c r="MJL1166" s="145"/>
      <c r="MJM1166" s="145"/>
      <c r="MJN1166" s="145"/>
      <c r="MJO1166" s="145"/>
      <c r="MJP1166" s="37"/>
      <c r="MJQ1166" s="5"/>
      <c r="MJR1166" s="144"/>
      <c r="MJS1166" s="93"/>
      <c r="MJT1166" s="145"/>
      <c r="MJU1166" s="145"/>
      <c r="MJV1166" s="145"/>
      <c r="MJW1166" s="145"/>
      <c r="MJX1166" s="145"/>
      <c r="MJY1166" s="37"/>
      <c r="MJZ1166" s="5"/>
      <c r="MKA1166" s="144"/>
      <c r="MKB1166" s="93"/>
      <c r="MKC1166" s="145"/>
      <c r="MKD1166" s="145"/>
      <c r="MKE1166" s="145"/>
      <c r="MKF1166" s="145"/>
      <c r="MKG1166" s="145"/>
      <c r="MKH1166" s="37"/>
      <c r="MKI1166" s="5"/>
      <c r="MKJ1166" s="144"/>
      <c r="MKK1166" s="93"/>
      <c r="MKL1166" s="145"/>
      <c r="MKM1166" s="145"/>
      <c r="MKN1166" s="145"/>
      <c r="MKO1166" s="145"/>
      <c r="MKP1166" s="145"/>
      <c r="MKQ1166" s="37"/>
      <c r="MKR1166" s="5"/>
      <c r="MKS1166" s="144"/>
      <c r="MKT1166" s="93"/>
      <c r="MKU1166" s="145"/>
      <c r="MKV1166" s="145"/>
      <c r="MKW1166" s="145"/>
      <c r="MKX1166" s="145"/>
      <c r="MKY1166" s="145"/>
      <c r="MKZ1166" s="37"/>
      <c r="MLA1166" s="5"/>
      <c r="MLB1166" s="144"/>
      <c r="MLC1166" s="93"/>
      <c r="MLD1166" s="145"/>
      <c r="MLE1166" s="145"/>
      <c r="MLF1166" s="145"/>
      <c r="MLG1166" s="145"/>
      <c r="MLH1166" s="145"/>
      <c r="MLI1166" s="37"/>
      <c r="MLJ1166" s="5"/>
      <c r="MLK1166" s="144"/>
      <c r="MLL1166" s="93"/>
      <c r="MLM1166" s="145"/>
      <c r="MLN1166" s="145"/>
      <c r="MLO1166" s="145"/>
      <c r="MLP1166" s="145"/>
      <c r="MLQ1166" s="145"/>
      <c r="MLR1166" s="37"/>
      <c r="MLS1166" s="5"/>
      <c r="MLT1166" s="144"/>
      <c r="MLU1166" s="93"/>
      <c r="MLV1166" s="145"/>
      <c r="MLW1166" s="145"/>
      <c r="MLX1166" s="145"/>
      <c r="MLY1166" s="145"/>
      <c r="MLZ1166" s="145"/>
      <c r="MMA1166" s="37"/>
      <c r="MMB1166" s="5"/>
      <c r="MMC1166" s="144"/>
      <c r="MMD1166" s="93"/>
      <c r="MME1166" s="145"/>
      <c r="MMF1166" s="145"/>
      <c r="MMG1166" s="145"/>
      <c r="MMH1166" s="145"/>
      <c r="MMI1166" s="145"/>
      <c r="MMJ1166" s="37"/>
      <c r="MMK1166" s="5"/>
      <c r="MML1166" s="144"/>
      <c r="MMM1166" s="93"/>
      <c r="MMN1166" s="145"/>
      <c r="MMO1166" s="145"/>
      <c r="MMP1166" s="145"/>
      <c r="MMQ1166" s="145"/>
      <c r="MMR1166" s="145"/>
      <c r="MMS1166" s="37"/>
      <c r="MMT1166" s="5"/>
      <c r="MMU1166" s="144"/>
      <c r="MMV1166" s="93"/>
      <c r="MMW1166" s="145"/>
      <c r="MMX1166" s="145"/>
      <c r="MMY1166" s="145"/>
      <c r="MMZ1166" s="145"/>
      <c r="MNA1166" s="145"/>
      <c r="MNB1166" s="37"/>
      <c r="MNC1166" s="5"/>
      <c r="MND1166" s="144"/>
      <c r="MNE1166" s="93"/>
      <c r="MNF1166" s="145"/>
      <c r="MNG1166" s="145"/>
      <c r="MNH1166" s="145"/>
      <c r="MNI1166" s="145"/>
      <c r="MNJ1166" s="145"/>
      <c r="MNK1166" s="37"/>
      <c r="MNL1166" s="5"/>
      <c r="MNM1166" s="144"/>
      <c r="MNN1166" s="93"/>
      <c r="MNO1166" s="145"/>
      <c r="MNP1166" s="145"/>
      <c r="MNQ1166" s="145"/>
      <c r="MNR1166" s="145"/>
      <c r="MNS1166" s="145"/>
      <c r="MNT1166" s="37"/>
      <c r="MNU1166" s="5"/>
      <c r="MNV1166" s="144"/>
      <c r="MNW1166" s="93"/>
      <c r="MNX1166" s="145"/>
      <c r="MNY1166" s="145"/>
      <c r="MNZ1166" s="145"/>
      <c r="MOA1166" s="145"/>
      <c r="MOB1166" s="145"/>
      <c r="MOC1166" s="37"/>
      <c r="MOD1166" s="5"/>
      <c r="MOE1166" s="144"/>
      <c r="MOF1166" s="93"/>
      <c r="MOG1166" s="145"/>
      <c r="MOH1166" s="145"/>
      <c r="MOI1166" s="145"/>
      <c r="MOJ1166" s="145"/>
      <c r="MOK1166" s="145"/>
      <c r="MOL1166" s="37"/>
      <c r="MOM1166" s="5"/>
      <c r="MON1166" s="144"/>
      <c r="MOO1166" s="93"/>
      <c r="MOP1166" s="145"/>
      <c r="MOQ1166" s="145"/>
      <c r="MOR1166" s="145"/>
      <c r="MOS1166" s="145"/>
      <c r="MOT1166" s="145"/>
      <c r="MOU1166" s="37"/>
      <c r="MOV1166" s="5"/>
      <c r="MOW1166" s="144"/>
      <c r="MOX1166" s="93"/>
      <c r="MOY1166" s="145"/>
      <c r="MOZ1166" s="145"/>
      <c r="MPA1166" s="145"/>
      <c r="MPB1166" s="145"/>
      <c r="MPC1166" s="145"/>
      <c r="MPD1166" s="37"/>
      <c r="MPE1166" s="5"/>
      <c r="MPF1166" s="144"/>
      <c r="MPG1166" s="93"/>
      <c r="MPH1166" s="145"/>
      <c r="MPI1166" s="145"/>
      <c r="MPJ1166" s="145"/>
      <c r="MPK1166" s="145"/>
      <c r="MPL1166" s="145"/>
      <c r="MPM1166" s="37"/>
      <c r="MPN1166" s="5"/>
      <c r="MPO1166" s="144"/>
      <c r="MPP1166" s="93"/>
      <c r="MPQ1166" s="145"/>
      <c r="MPR1166" s="145"/>
      <c r="MPS1166" s="145"/>
      <c r="MPT1166" s="145"/>
      <c r="MPU1166" s="145"/>
      <c r="MPV1166" s="37"/>
      <c r="MPW1166" s="5"/>
      <c r="MPX1166" s="144"/>
      <c r="MPY1166" s="93"/>
      <c r="MPZ1166" s="145"/>
      <c r="MQA1166" s="145"/>
      <c r="MQB1166" s="145"/>
      <c r="MQC1166" s="145"/>
      <c r="MQD1166" s="145"/>
      <c r="MQE1166" s="37"/>
      <c r="MQF1166" s="5"/>
      <c r="MQG1166" s="144"/>
      <c r="MQH1166" s="93"/>
      <c r="MQI1166" s="145"/>
      <c r="MQJ1166" s="145"/>
      <c r="MQK1166" s="145"/>
      <c r="MQL1166" s="145"/>
      <c r="MQM1166" s="145"/>
      <c r="MQN1166" s="37"/>
      <c r="MQO1166" s="5"/>
      <c r="MQP1166" s="144"/>
      <c r="MQQ1166" s="93"/>
      <c r="MQR1166" s="145"/>
      <c r="MQS1166" s="145"/>
      <c r="MQT1166" s="145"/>
      <c r="MQU1166" s="145"/>
      <c r="MQV1166" s="145"/>
      <c r="MQW1166" s="37"/>
      <c r="MQX1166" s="5"/>
      <c r="MQY1166" s="144"/>
      <c r="MQZ1166" s="93"/>
      <c r="MRA1166" s="145"/>
      <c r="MRB1166" s="145"/>
      <c r="MRC1166" s="145"/>
      <c r="MRD1166" s="145"/>
      <c r="MRE1166" s="145"/>
      <c r="MRF1166" s="37"/>
      <c r="MRG1166" s="5"/>
      <c r="MRH1166" s="144"/>
      <c r="MRI1166" s="93"/>
      <c r="MRJ1166" s="145"/>
      <c r="MRK1166" s="145"/>
      <c r="MRL1166" s="145"/>
      <c r="MRM1166" s="145"/>
      <c r="MRN1166" s="145"/>
      <c r="MRO1166" s="37"/>
      <c r="MRP1166" s="5"/>
      <c r="MRQ1166" s="144"/>
      <c r="MRR1166" s="93"/>
      <c r="MRS1166" s="145"/>
      <c r="MRT1166" s="145"/>
      <c r="MRU1166" s="145"/>
      <c r="MRV1166" s="145"/>
      <c r="MRW1166" s="145"/>
      <c r="MRX1166" s="37"/>
      <c r="MRY1166" s="5"/>
      <c r="MRZ1166" s="144"/>
      <c r="MSA1166" s="93"/>
      <c r="MSB1166" s="145"/>
      <c r="MSC1166" s="145"/>
      <c r="MSD1166" s="145"/>
      <c r="MSE1166" s="145"/>
      <c r="MSF1166" s="145"/>
      <c r="MSG1166" s="37"/>
      <c r="MSH1166" s="5"/>
      <c r="MSI1166" s="144"/>
      <c r="MSJ1166" s="93"/>
      <c r="MSK1166" s="145"/>
      <c r="MSL1166" s="145"/>
      <c r="MSM1166" s="145"/>
      <c r="MSN1166" s="145"/>
      <c r="MSO1166" s="145"/>
      <c r="MSP1166" s="37"/>
      <c r="MSQ1166" s="5"/>
      <c r="MSR1166" s="144"/>
      <c r="MSS1166" s="93"/>
      <c r="MST1166" s="145"/>
      <c r="MSU1166" s="145"/>
      <c r="MSV1166" s="145"/>
      <c r="MSW1166" s="145"/>
      <c r="MSX1166" s="145"/>
      <c r="MSY1166" s="37"/>
      <c r="MSZ1166" s="5"/>
      <c r="MTA1166" s="144"/>
      <c r="MTB1166" s="93"/>
      <c r="MTC1166" s="145"/>
      <c r="MTD1166" s="145"/>
      <c r="MTE1166" s="145"/>
      <c r="MTF1166" s="145"/>
      <c r="MTG1166" s="145"/>
      <c r="MTH1166" s="37"/>
      <c r="MTI1166" s="5"/>
      <c r="MTJ1166" s="144"/>
      <c r="MTK1166" s="93"/>
      <c r="MTL1166" s="145"/>
      <c r="MTM1166" s="145"/>
      <c r="MTN1166" s="145"/>
      <c r="MTO1166" s="145"/>
      <c r="MTP1166" s="145"/>
      <c r="MTQ1166" s="37"/>
      <c r="MTR1166" s="5"/>
      <c r="MTS1166" s="144"/>
      <c r="MTT1166" s="93"/>
      <c r="MTU1166" s="145"/>
      <c r="MTV1166" s="145"/>
      <c r="MTW1166" s="145"/>
      <c r="MTX1166" s="145"/>
      <c r="MTY1166" s="145"/>
      <c r="MTZ1166" s="37"/>
      <c r="MUA1166" s="5"/>
      <c r="MUB1166" s="144"/>
      <c r="MUC1166" s="93"/>
      <c r="MUD1166" s="145"/>
      <c r="MUE1166" s="145"/>
      <c r="MUF1166" s="145"/>
      <c r="MUG1166" s="145"/>
      <c r="MUH1166" s="145"/>
      <c r="MUI1166" s="37"/>
      <c r="MUJ1166" s="5"/>
      <c r="MUK1166" s="144"/>
      <c r="MUL1166" s="93"/>
      <c r="MUM1166" s="145"/>
      <c r="MUN1166" s="145"/>
      <c r="MUO1166" s="145"/>
      <c r="MUP1166" s="145"/>
      <c r="MUQ1166" s="145"/>
      <c r="MUR1166" s="37"/>
      <c r="MUS1166" s="5"/>
      <c r="MUT1166" s="144"/>
      <c r="MUU1166" s="93"/>
      <c r="MUV1166" s="145"/>
      <c r="MUW1166" s="145"/>
      <c r="MUX1166" s="145"/>
      <c r="MUY1166" s="145"/>
      <c r="MUZ1166" s="145"/>
      <c r="MVA1166" s="37"/>
      <c r="MVB1166" s="5"/>
      <c r="MVC1166" s="144"/>
      <c r="MVD1166" s="93"/>
      <c r="MVE1166" s="145"/>
      <c r="MVF1166" s="145"/>
      <c r="MVG1166" s="145"/>
      <c r="MVH1166" s="145"/>
      <c r="MVI1166" s="145"/>
      <c r="MVJ1166" s="37"/>
      <c r="MVK1166" s="5"/>
      <c r="MVL1166" s="144"/>
      <c r="MVM1166" s="93"/>
      <c r="MVN1166" s="145"/>
      <c r="MVO1166" s="145"/>
      <c r="MVP1166" s="145"/>
      <c r="MVQ1166" s="145"/>
      <c r="MVR1166" s="145"/>
      <c r="MVS1166" s="37"/>
      <c r="MVT1166" s="5"/>
      <c r="MVU1166" s="144"/>
      <c r="MVV1166" s="93"/>
      <c r="MVW1166" s="145"/>
      <c r="MVX1166" s="145"/>
      <c r="MVY1166" s="145"/>
      <c r="MVZ1166" s="145"/>
      <c r="MWA1166" s="145"/>
      <c r="MWB1166" s="37"/>
      <c r="MWC1166" s="5"/>
      <c r="MWD1166" s="144"/>
      <c r="MWE1166" s="93"/>
      <c r="MWF1166" s="145"/>
      <c r="MWG1166" s="145"/>
      <c r="MWH1166" s="145"/>
      <c r="MWI1166" s="145"/>
      <c r="MWJ1166" s="145"/>
      <c r="MWK1166" s="37"/>
      <c r="MWL1166" s="5"/>
      <c r="MWM1166" s="144"/>
      <c r="MWN1166" s="93"/>
      <c r="MWO1166" s="145"/>
      <c r="MWP1166" s="145"/>
      <c r="MWQ1166" s="145"/>
      <c r="MWR1166" s="145"/>
      <c r="MWS1166" s="145"/>
      <c r="MWT1166" s="37"/>
      <c r="MWU1166" s="5"/>
      <c r="MWV1166" s="144"/>
      <c r="MWW1166" s="93"/>
      <c r="MWX1166" s="145"/>
      <c r="MWY1166" s="145"/>
      <c r="MWZ1166" s="145"/>
      <c r="MXA1166" s="145"/>
      <c r="MXB1166" s="145"/>
      <c r="MXC1166" s="37"/>
      <c r="MXD1166" s="5"/>
      <c r="MXE1166" s="144"/>
      <c r="MXF1166" s="93"/>
      <c r="MXG1166" s="145"/>
      <c r="MXH1166" s="145"/>
      <c r="MXI1166" s="145"/>
      <c r="MXJ1166" s="145"/>
      <c r="MXK1166" s="145"/>
      <c r="MXL1166" s="37"/>
      <c r="MXM1166" s="5"/>
      <c r="MXN1166" s="144"/>
      <c r="MXO1166" s="93"/>
      <c r="MXP1166" s="145"/>
      <c r="MXQ1166" s="145"/>
      <c r="MXR1166" s="145"/>
      <c r="MXS1166" s="145"/>
      <c r="MXT1166" s="145"/>
      <c r="MXU1166" s="37"/>
      <c r="MXV1166" s="5"/>
      <c r="MXW1166" s="144"/>
      <c r="MXX1166" s="93"/>
      <c r="MXY1166" s="145"/>
      <c r="MXZ1166" s="145"/>
      <c r="MYA1166" s="145"/>
      <c r="MYB1166" s="145"/>
      <c r="MYC1166" s="145"/>
      <c r="MYD1166" s="37"/>
      <c r="MYE1166" s="5"/>
      <c r="MYF1166" s="144"/>
      <c r="MYG1166" s="93"/>
      <c r="MYH1166" s="145"/>
      <c r="MYI1166" s="145"/>
      <c r="MYJ1166" s="145"/>
      <c r="MYK1166" s="145"/>
      <c r="MYL1166" s="145"/>
      <c r="MYM1166" s="37"/>
      <c r="MYN1166" s="5"/>
      <c r="MYO1166" s="144"/>
      <c r="MYP1166" s="93"/>
      <c r="MYQ1166" s="145"/>
      <c r="MYR1166" s="145"/>
      <c r="MYS1166" s="145"/>
      <c r="MYT1166" s="145"/>
      <c r="MYU1166" s="145"/>
      <c r="MYV1166" s="37"/>
      <c r="MYW1166" s="5"/>
      <c r="MYX1166" s="144"/>
      <c r="MYY1166" s="93"/>
      <c r="MYZ1166" s="145"/>
      <c r="MZA1166" s="145"/>
      <c r="MZB1166" s="145"/>
      <c r="MZC1166" s="145"/>
      <c r="MZD1166" s="145"/>
      <c r="MZE1166" s="37"/>
      <c r="MZF1166" s="5"/>
      <c r="MZG1166" s="144"/>
      <c r="MZH1166" s="93"/>
      <c r="MZI1166" s="145"/>
      <c r="MZJ1166" s="145"/>
      <c r="MZK1166" s="145"/>
      <c r="MZL1166" s="145"/>
      <c r="MZM1166" s="145"/>
      <c r="MZN1166" s="37"/>
      <c r="MZO1166" s="5"/>
      <c r="MZP1166" s="144"/>
      <c r="MZQ1166" s="93"/>
      <c r="MZR1166" s="145"/>
      <c r="MZS1166" s="145"/>
      <c r="MZT1166" s="145"/>
      <c r="MZU1166" s="145"/>
      <c r="MZV1166" s="145"/>
      <c r="MZW1166" s="37"/>
      <c r="MZX1166" s="5"/>
      <c r="MZY1166" s="144"/>
      <c r="MZZ1166" s="93"/>
      <c r="NAA1166" s="145"/>
      <c r="NAB1166" s="145"/>
      <c r="NAC1166" s="145"/>
      <c r="NAD1166" s="145"/>
      <c r="NAE1166" s="145"/>
      <c r="NAF1166" s="37"/>
      <c r="NAG1166" s="5"/>
      <c r="NAH1166" s="144"/>
      <c r="NAI1166" s="93"/>
      <c r="NAJ1166" s="145"/>
      <c r="NAK1166" s="145"/>
      <c r="NAL1166" s="145"/>
      <c r="NAM1166" s="145"/>
      <c r="NAN1166" s="145"/>
      <c r="NAO1166" s="37"/>
      <c r="NAP1166" s="5"/>
      <c r="NAQ1166" s="144"/>
      <c r="NAR1166" s="93"/>
      <c r="NAS1166" s="145"/>
      <c r="NAT1166" s="145"/>
      <c r="NAU1166" s="145"/>
      <c r="NAV1166" s="145"/>
      <c r="NAW1166" s="145"/>
      <c r="NAX1166" s="37"/>
      <c r="NAY1166" s="5"/>
      <c r="NAZ1166" s="144"/>
      <c r="NBA1166" s="93"/>
      <c r="NBB1166" s="145"/>
      <c r="NBC1166" s="145"/>
      <c r="NBD1166" s="145"/>
      <c r="NBE1166" s="145"/>
      <c r="NBF1166" s="145"/>
      <c r="NBG1166" s="37"/>
      <c r="NBH1166" s="5"/>
      <c r="NBI1166" s="144"/>
      <c r="NBJ1166" s="93"/>
      <c r="NBK1166" s="145"/>
      <c r="NBL1166" s="145"/>
      <c r="NBM1166" s="145"/>
      <c r="NBN1166" s="145"/>
      <c r="NBO1166" s="145"/>
      <c r="NBP1166" s="37"/>
      <c r="NBQ1166" s="5"/>
      <c r="NBR1166" s="144"/>
      <c r="NBS1166" s="93"/>
      <c r="NBT1166" s="145"/>
      <c r="NBU1166" s="145"/>
      <c r="NBV1166" s="145"/>
      <c r="NBW1166" s="145"/>
      <c r="NBX1166" s="145"/>
      <c r="NBY1166" s="37"/>
      <c r="NBZ1166" s="5"/>
      <c r="NCA1166" s="144"/>
      <c r="NCB1166" s="93"/>
      <c r="NCC1166" s="145"/>
      <c r="NCD1166" s="145"/>
      <c r="NCE1166" s="145"/>
      <c r="NCF1166" s="145"/>
      <c r="NCG1166" s="145"/>
      <c r="NCH1166" s="37"/>
      <c r="NCI1166" s="5"/>
      <c r="NCJ1166" s="144"/>
      <c r="NCK1166" s="93"/>
      <c r="NCL1166" s="145"/>
      <c r="NCM1166" s="145"/>
      <c r="NCN1166" s="145"/>
      <c r="NCO1166" s="145"/>
      <c r="NCP1166" s="145"/>
      <c r="NCQ1166" s="37"/>
      <c r="NCR1166" s="5"/>
      <c r="NCS1166" s="144"/>
      <c r="NCT1166" s="93"/>
      <c r="NCU1166" s="145"/>
      <c r="NCV1166" s="145"/>
      <c r="NCW1166" s="145"/>
      <c r="NCX1166" s="145"/>
      <c r="NCY1166" s="145"/>
      <c r="NCZ1166" s="37"/>
      <c r="NDA1166" s="5"/>
      <c r="NDB1166" s="144"/>
      <c r="NDC1166" s="93"/>
      <c r="NDD1166" s="145"/>
      <c r="NDE1166" s="145"/>
      <c r="NDF1166" s="145"/>
      <c r="NDG1166" s="145"/>
      <c r="NDH1166" s="145"/>
      <c r="NDI1166" s="37"/>
      <c r="NDJ1166" s="5"/>
      <c r="NDK1166" s="144"/>
      <c r="NDL1166" s="93"/>
      <c r="NDM1166" s="145"/>
      <c r="NDN1166" s="145"/>
      <c r="NDO1166" s="145"/>
      <c r="NDP1166" s="145"/>
      <c r="NDQ1166" s="145"/>
      <c r="NDR1166" s="37"/>
      <c r="NDS1166" s="5"/>
      <c r="NDT1166" s="144"/>
      <c r="NDU1166" s="93"/>
      <c r="NDV1166" s="145"/>
      <c r="NDW1166" s="145"/>
      <c r="NDX1166" s="145"/>
      <c r="NDY1166" s="145"/>
      <c r="NDZ1166" s="145"/>
      <c r="NEA1166" s="37"/>
      <c r="NEB1166" s="5"/>
      <c r="NEC1166" s="144"/>
      <c r="NED1166" s="93"/>
      <c r="NEE1166" s="145"/>
      <c r="NEF1166" s="145"/>
      <c r="NEG1166" s="145"/>
      <c r="NEH1166" s="145"/>
      <c r="NEI1166" s="145"/>
      <c r="NEJ1166" s="37"/>
      <c r="NEK1166" s="5"/>
      <c r="NEL1166" s="144"/>
      <c r="NEM1166" s="93"/>
      <c r="NEN1166" s="145"/>
      <c r="NEO1166" s="145"/>
      <c r="NEP1166" s="145"/>
      <c r="NEQ1166" s="145"/>
      <c r="NER1166" s="145"/>
      <c r="NES1166" s="37"/>
      <c r="NET1166" s="5"/>
      <c r="NEU1166" s="144"/>
      <c r="NEV1166" s="93"/>
      <c r="NEW1166" s="145"/>
      <c r="NEX1166" s="145"/>
      <c r="NEY1166" s="145"/>
      <c r="NEZ1166" s="145"/>
      <c r="NFA1166" s="145"/>
      <c r="NFB1166" s="37"/>
      <c r="NFC1166" s="5"/>
      <c r="NFD1166" s="144"/>
      <c r="NFE1166" s="93"/>
      <c r="NFF1166" s="145"/>
      <c r="NFG1166" s="145"/>
      <c r="NFH1166" s="145"/>
      <c r="NFI1166" s="145"/>
      <c r="NFJ1166" s="145"/>
      <c r="NFK1166" s="37"/>
      <c r="NFL1166" s="5"/>
      <c r="NFM1166" s="144"/>
      <c r="NFN1166" s="93"/>
      <c r="NFO1166" s="145"/>
      <c r="NFP1166" s="145"/>
      <c r="NFQ1166" s="145"/>
      <c r="NFR1166" s="145"/>
      <c r="NFS1166" s="145"/>
      <c r="NFT1166" s="37"/>
      <c r="NFU1166" s="5"/>
      <c r="NFV1166" s="144"/>
      <c r="NFW1166" s="93"/>
      <c r="NFX1166" s="145"/>
      <c r="NFY1166" s="145"/>
      <c r="NFZ1166" s="145"/>
      <c r="NGA1166" s="145"/>
      <c r="NGB1166" s="145"/>
      <c r="NGC1166" s="37"/>
      <c r="NGD1166" s="5"/>
      <c r="NGE1166" s="144"/>
      <c r="NGF1166" s="93"/>
      <c r="NGG1166" s="145"/>
      <c r="NGH1166" s="145"/>
      <c r="NGI1166" s="145"/>
      <c r="NGJ1166" s="145"/>
      <c r="NGK1166" s="145"/>
      <c r="NGL1166" s="37"/>
      <c r="NGM1166" s="5"/>
      <c r="NGN1166" s="144"/>
      <c r="NGO1166" s="93"/>
      <c r="NGP1166" s="145"/>
      <c r="NGQ1166" s="145"/>
      <c r="NGR1166" s="145"/>
      <c r="NGS1166" s="145"/>
      <c r="NGT1166" s="145"/>
      <c r="NGU1166" s="37"/>
      <c r="NGV1166" s="5"/>
      <c r="NGW1166" s="144"/>
      <c r="NGX1166" s="93"/>
      <c r="NGY1166" s="145"/>
      <c r="NGZ1166" s="145"/>
      <c r="NHA1166" s="145"/>
      <c r="NHB1166" s="145"/>
      <c r="NHC1166" s="145"/>
      <c r="NHD1166" s="37"/>
      <c r="NHE1166" s="5"/>
      <c r="NHF1166" s="144"/>
      <c r="NHG1166" s="93"/>
      <c r="NHH1166" s="145"/>
      <c r="NHI1166" s="145"/>
      <c r="NHJ1166" s="145"/>
      <c r="NHK1166" s="145"/>
      <c r="NHL1166" s="145"/>
      <c r="NHM1166" s="37"/>
      <c r="NHN1166" s="5"/>
      <c r="NHO1166" s="144"/>
      <c r="NHP1166" s="93"/>
      <c r="NHQ1166" s="145"/>
      <c r="NHR1166" s="145"/>
      <c r="NHS1166" s="145"/>
      <c r="NHT1166" s="145"/>
      <c r="NHU1166" s="145"/>
      <c r="NHV1166" s="37"/>
      <c r="NHW1166" s="5"/>
      <c r="NHX1166" s="144"/>
      <c r="NHY1166" s="93"/>
      <c r="NHZ1166" s="145"/>
      <c r="NIA1166" s="145"/>
      <c r="NIB1166" s="145"/>
      <c r="NIC1166" s="145"/>
      <c r="NID1166" s="145"/>
      <c r="NIE1166" s="37"/>
      <c r="NIF1166" s="5"/>
      <c r="NIG1166" s="144"/>
      <c r="NIH1166" s="93"/>
      <c r="NII1166" s="145"/>
      <c r="NIJ1166" s="145"/>
      <c r="NIK1166" s="145"/>
      <c r="NIL1166" s="145"/>
      <c r="NIM1166" s="145"/>
      <c r="NIN1166" s="37"/>
      <c r="NIO1166" s="5"/>
      <c r="NIP1166" s="144"/>
      <c r="NIQ1166" s="93"/>
      <c r="NIR1166" s="145"/>
      <c r="NIS1166" s="145"/>
      <c r="NIT1166" s="145"/>
      <c r="NIU1166" s="145"/>
      <c r="NIV1166" s="145"/>
      <c r="NIW1166" s="37"/>
      <c r="NIX1166" s="5"/>
      <c r="NIY1166" s="144"/>
      <c r="NIZ1166" s="93"/>
      <c r="NJA1166" s="145"/>
      <c r="NJB1166" s="145"/>
      <c r="NJC1166" s="145"/>
      <c r="NJD1166" s="145"/>
      <c r="NJE1166" s="145"/>
      <c r="NJF1166" s="37"/>
      <c r="NJG1166" s="5"/>
      <c r="NJH1166" s="144"/>
      <c r="NJI1166" s="93"/>
      <c r="NJJ1166" s="145"/>
      <c r="NJK1166" s="145"/>
      <c r="NJL1166" s="145"/>
      <c r="NJM1166" s="145"/>
      <c r="NJN1166" s="145"/>
      <c r="NJO1166" s="37"/>
      <c r="NJP1166" s="5"/>
      <c r="NJQ1166" s="144"/>
      <c r="NJR1166" s="93"/>
      <c r="NJS1166" s="145"/>
      <c r="NJT1166" s="145"/>
      <c r="NJU1166" s="145"/>
      <c r="NJV1166" s="145"/>
      <c r="NJW1166" s="145"/>
      <c r="NJX1166" s="37"/>
      <c r="NJY1166" s="5"/>
      <c r="NJZ1166" s="144"/>
      <c r="NKA1166" s="93"/>
      <c r="NKB1166" s="145"/>
      <c r="NKC1166" s="145"/>
      <c r="NKD1166" s="145"/>
      <c r="NKE1166" s="145"/>
      <c r="NKF1166" s="145"/>
      <c r="NKG1166" s="37"/>
      <c r="NKH1166" s="5"/>
      <c r="NKI1166" s="144"/>
      <c r="NKJ1166" s="93"/>
      <c r="NKK1166" s="145"/>
      <c r="NKL1166" s="145"/>
      <c r="NKM1166" s="145"/>
      <c r="NKN1166" s="145"/>
      <c r="NKO1166" s="145"/>
      <c r="NKP1166" s="37"/>
      <c r="NKQ1166" s="5"/>
      <c r="NKR1166" s="144"/>
      <c r="NKS1166" s="93"/>
      <c r="NKT1166" s="145"/>
      <c r="NKU1166" s="145"/>
      <c r="NKV1166" s="145"/>
      <c r="NKW1166" s="145"/>
      <c r="NKX1166" s="145"/>
      <c r="NKY1166" s="37"/>
      <c r="NKZ1166" s="5"/>
      <c r="NLA1166" s="144"/>
      <c r="NLB1166" s="93"/>
      <c r="NLC1166" s="145"/>
      <c r="NLD1166" s="145"/>
      <c r="NLE1166" s="145"/>
      <c r="NLF1166" s="145"/>
      <c r="NLG1166" s="145"/>
      <c r="NLH1166" s="37"/>
      <c r="NLI1166" s="5"/>
      <c r="NLJ1166" s="144"/>
      <c r="NLK1166" s="93"/>
      <c r="NLL1166" s="145"/>
      <c r="NLM1166" s="145"/>
      <c r="NLN1166" s="145"/>
      <c r="NLO1166" s="145"/>
      <c r="NLP1166" s="145"/>
      <c r="NLQ1166" s="37"/>
      <c r="NLR1166" s="5"/>
      <c r="NLS1166" s="144"/>
      <c r="NLT1166" s="93"/>
      <c r="NLU1166" s="145"/>
      <c r="NLV1166" s="145"/>
      <c r="NLW1166" s="145"/>
      <c r="NLX1166" s="145"/>
      <c r="NLY1166" s="145"/>
      <c r="NLZ1166" s="37"/>
      <c r="NMA1166" s="5"/>
      <c r="NMB1166" s="144"/>
      <c r="NMC1166" s="93"/>
      <c r="NMD1166" s="145"/>
      <c r="NME1166" s="145"/>
      <c r="NMF1166" s="145"/>
      <c r="NMG1166" s="145"/>
      <c r="NMH1166" s="145"/>
      <c r="NMI1166" s="37"/>
      <c r="NMJ1166" s="5"/>
      <c r="NMK1166" s="144"/>
      <c r="NML1166" s="93"/>
      <c r="NMM1166" s="145"/>
      <c r="NMN1166" s="145"/>
      <c r="NMO1166" s="145"/>
      <c r="NMP1166" s="145"/>
      <c r="NMQ1166" s="145"/>
      <c r="NMR1166" s="37"/>
      <c r="NMS1166" s="5"/>
      <c r="NMT1166" s="144"/>
      <c r="NMU1166" s="93"/>
      <c r="NMV1166" s="145"/>
      <c r="NMW1166" s="145"/>
      <c r="NMX1166" s="145"/>
      <c r="NMY1166" s="145"/>
      <c r="NMZ1166" s="145"/>
      <c r="NNA1166" s="37"/>
      <c r="NNB1166" s="5"/>
      <c r="NNC1166" s="144"/>
      <c r="NND1166" s="93"/>
      <c r="NNE1166" s="145"/>
      <c r="NNF1166" s="145"/>
      <c r="NNG1166" s="145"/>
      <c r="NNH1166" s="145"/>
      <c r="NNI1166" s="145"/>
      <c r="NNJ1166" s="37"/>
      <c r="NNK1166" s="5"/>
      <c r="NNL1166" s="144"/>
      <c r="NNM1166" s="93"/>
      <c r="NNN1166" s="145"/>
      <c r="NNO1166" s="145"/>
      <c r="NNP1166" s="145"/>
      <c r="NNQ1166" s="145"/>
      <c r="NNR1166" s="145"/>
      <c r="NNS1166" s="37"/>
      <c r="NNT1166" s="5"/>
      <c r="NNU1166" s="144"/>
      <c r="NNV1166" s="93"/>
      <c r="NNW1166" s="145"/>
      <c r="NNX1166" s="145"/>
      <c r="NNY1166" s="145"/>
      <c r="NNZ1166" s="145"/>
      <c r="NOA1166" s="145"/>
      <c r="NOB1166" s="37"/>
      <c r="NOC1166" s="5"/>
      <c r="NOD1166" s="144"/>
      <c r="NOE1166" s="93"/>
      <c r="NOF1166" s="145"/>
      <c r="NOG1166" s="145"/>
      <c r="NOH1166" s="145"/>
      <c r="NOI1166" s="145"/>
      <c r="NOJ1166" s="145"/>
      <c r="NOK1166" s="37"/>
      <c r="NOL1166" s="5"/>
      <c r="NOM1166" s="144"/>
      <c r="NON1166" s="93"/>
      <c r="NOO1166" s="145"/>
      <c r="NOP1166" s="145"/>
      <c r="NOQ1166" s="145"/>
      <c r="NOR1166" s="145"/>
      <c r="NOS1166" s="145"/>
      <c r="NOT1166" s="37"/>
      <c r="NOU1166" s="5"/>
      <c r="NOV1166" s="144"/>
      <c r="NOW1166" s="93"/>
      <c r="NOX1166" s="145"/>
      <c r="NOY1166" s="145"/>
      <c r="NOZ1166" s="145"/>
      <c r="NPA1166" s="145"/>
      <c r="NPB1166" s="145"/>
      <c r="NPC1166" s="37"/>
      <c r="NPD1166" s="5"/>
      <c r="NPE1166" s="144"/>
      <c r="NPF1166" s="93"/>
      <c r="NPG1166" s="145"/>
      <c r="NPH1166" s="145"/>
      <c r="NPI1166" s="145"/>
      <c r="NPJ1166" s="145"/>
      <c r="NPK1166" s="145"/>
      <c r="NPL1166" s="37"/>
      <c r="NPM1166" s="5"/>
      <c r="NPN1166" s="144"/>
      <c r="NPO1166" s="93"/>
      <c r="NPP1166" s="145"/>
      <c r="NPQ1166" s="145"/>
      <c r="NPR1166" s="145"/>
      <c r="NPS1166" s="145"/>
      <c r="NPT1166" s="145"/>
      <c r="NPU1166" s="37"/>
      <c r="NPV1166" s="5"/>
      <c r="NPW1166" s="144"/>
      <c r="NPX1166" s="93"/>
      <c r="NPY1166" s="145"/>
      <c r="NPZ1166" s="145"/>
      <c r="NQA1166" s="145"/>
      <c r="NQB1166" s="145"/>
      <c r="NQC1166" s="145"/>
      <c r="NQD1166" s="37"/>
      <c r="NQE1166" s="5"/>
      <c r="NQF1166" s="144"/>
      <c r="NQG1166" s="93"/>
      <c r="NQH1166" s="145"/>
      <c r="NQI1166" s="145"/>
      <c r="NQJ1166" s="145"/>
      <c r="NQK1166" s="145"/>
      <c r="NQL1166" s="145"/>
      <c r="NQM1166" s="37"/>
      <c r="NQN1166" s="5"/>
      <c r="NQO1166" s="144"/>
      <c r="NQP1166" s="93"/>
      <c r="NQQ1166" s="145"/>
      <c r="NQR1166" s="145"/>
      <c r="NQS1166" s="145"/>
      <c r="NQT1166" s="145"/>
      <c r="NQU1166" s="145"/>
      <c r="NQV1166" s="37"/>
      <c r="NQW1166" s="5"/>
      <c r="NQX1166" s="144"/>
      <c r="NQY1166" s="93"/>
      <c r="NQZ1166" s="145"/>
      <c r="NRA1166" s="145"/>
      <c r="NRB1166" s="145"/>
      <c r="NRC1166" s="145"/>
      <c r="NRD1166" s="145"/>
      <c r="NRE1166" s="37"/>
      <c r="NRF1166" s="5"/>
      <c r="NRG1166" s="144"/>
      <c r="NRH1166" s="93"/>
      <c r="NRI1166" s="145"/>
      <c r="NRJ1166" s="145"/>
      <c r="NRK1166" s="145"/>
      <c r="NRL1166" s="145"/>
      <c r="NRM1166" s="145"/>
      <c r="NRN1166" s="37"/>
      <c r="NRO1166" s="5"/>
      <c r="NRP1166" s="144"/>
      <c r="NRQ1166" s="93"/>
      <c r="NRR1166" s="145"/>
      <c r="NRS1166" s="145"/>
      <c r="NRT1166" s="145"/>
      <c r="NRU1166" s="145"/>
      <c r="NRV1166" s="145"/>
      <c r="NRW1166" s="37"/>
      <c r="NRX1166" s="5"/>
      <c r="NRY1166" s="144"/>
      <c r="NRZ1166" s="93"/>
      <c r="NSA1166" s="145"/>
      <c r="NSB1166" s="145"/>
      <c r="NSC1166" s="145"/>
      <c r="NSD1166" s="145"/>
      <c r="NSE1166" s="145"/>
      <c r="NSF1166" s="37"/>
      <c r="NSG1166" s="5"/>
      <c r="NSH1166" s="144"/>
      <c r="NSI1166" s="93"/>
      <c r="NSJ1166" s="145"/>
      <c r="NSK1166" s="145"/>
      <c r="NSL1166" s="145"/>
      <c r="NSM1166" s="145"/>
      <c r="NSN1166" s="145"/>
      <c r="NSO1166" s="37"/>
      <c r="NSP1166" s="5"/>
      <c r="NSQ1166" s="144"/>
      <c r="NSR1166" s="93"/>
      <c r="NSS1166" s="145"/>
      <c r="NST1166" s="145"/>
      <c r="NSU1166" s="145"/>
      <c r="NSV1166" s="145"/>
      <c r="NSW1166" s="145"/>
      <c r="NSX1166" s="37"/>
      <c r="NSY1166" s="5"/>
      <c r="NSZ1166" s="144"/>
      <c r="NTA1166" s="93"/>
      <c r="NTB1166" s="145"/>
      <c r="NTC1166" s="145"/>
      <c r="NTD1166" s="145"/>
      <c r="NTE1166" s="145"/>
      <c r="NTF1166" s="145"/>
      <c r="NTG1166" s="37"/>
      <c r="NTH1166" s="5"/>
      <c r="NTI1166" s="144"/>
      <c r="NTJ1166" s="93"/>
      <c r="NTK1166" s="145"/>
      <c r="NTL1166" s="145"/>
      <c r="NTM1166" s="145"/>
      <c r="NTN1166" s="145"/>
      <c r="NTO1166" s="145"/>
      <c r="NTP1166" s="37"/>
      <c r="NTQ1166" s="5"/>
      <c r="NTR1166" s="144"/>
      <c r="NTS1166" s="93"/>
      <c r="NTT1166" s="145"/>
      <c r="NTU1166" s="145"/>
      <c r="NTV1166" s="145"/>
      <c r="NTW1166" s="145"/>
      <c r="NTX1166" s="145"/>
      <c r="NTY1166" s="37"/>
      <c r="NTZ1166" s="5"/>
      <c r="NUA1166" s="144"/>
      <c r="NUB1166" s="93"/>
      <c r="NUC1166" s="145"/>
      <c r="NUD1166" s="145"/>
      <c r="NUE1166" s="145"/>
      <c r="NUF1166" s="145"/>
      <c r="NUG1166" s="145"/>
      <c r="NUH1166" s="37"/>
      <c r="NUI1166" s="5"/>
      <c r="NUJ1166" s="144"/>
      <c r="NUK1166" s="93"/>
      <c r="NUL1166" s="145"/>
      <c r="NUM1166" s="145"/>
      <c r="NUN1166" s="145"/>
      <c r="NUO1166" s="145"/>
      <c r="NUP1166" s="145"/>
      <c r="NUQ1166" s="37"/>
      <c r="NUR1166" s="5"/>
      <c r="NUS1166" s="144"/>
      <c r="NUT1166" s="93"/>
      <c r="NUU1166" s="145"/>
      <c r="NUV1166" s="145"/>
      <c r="NUW1166" s="145"/>
      <c r="NUX1166" s="145"/>
      <c r="NUY1166" s="145"/>
      <c r="NUZ1166" s="37"/>
      <c r="NVA1166" s="5"/>
      <c r="NVB1166" s="144"/>
      <c r="NVC1166" s="93"/>
      <c r="NVD1166" s="145"/>
      <c r="NVE1166" s="145"/>
      <c r="NVF1166" s="145"/>
      <c r="NVG1166" s="145"/>
      <c r="NVH1166" s="145"/>
      <c r="NVI1166" s="37"/>
      <c r="NVJ1166" s="5"/>
      <c r="NVK1166" s="144"/>
      <c r="NVL1166" s="93"/>
      <c r="NVM1166" s="145"/>
      <c r="NVN1166" s="145"/>
      <c r="NVO1166" s="145"/>
      <c r="NVP1166" s="145"/>
      <c r="NVQ1166" s="145"/>
      <c r="NVR1166" s="37"/>
      <c r="NVS1166" s="5"/>
      <c r="NVT1166" s="144"/>
      <c r="NVU1166" s="93"/>
      <c r="NVV1166" s="145"/>
      <c r="NVW1166" s="145"/>
      <c r="NVX1166" s="145"/>
      <c r="NVY1166" s="145"/>
      <c r="NVZ1166" s="145"/>
      <c r="NWA1166" s="37"/>
      <c r="NWB1166" s="5"/>
      <c r="NWC1166" s="144"/>
      <c r="NWD1166" s="93"/>
      <c r="NWE1166" s="145"/>
      <c r="NWF1166" s="145"/>
      <c r="NWG1166" s="145"/>
      <c r="NWH1166" s="145"/>
      <c r="NWI1166" s="145"/>
      <c r="NWJ1166" s="37"/>
      <c r="NWK1166" s="5"/>
      <c r="NWL1166" s="144"/>
      <c r="NWM1166" s="93"/>
      <c r="NWN1166" s="145"/>
      <c r="NWO1166" s="145"/>
      <c r="NWP1166" s="145"/>
      <c r="NWQ1166" s="145"/>
      <c r="NWR1166" s="145"/>
      <c r="NWS1166" s="37"/>
      <c r="NWT1166" s="5"/>
      <c r="NWU1166" s="144"/>
      <c r="NWV1166" s="93"/>
      <c r="NWW1166" s="145"/>
      <c r="NWX1166" s="145"/>
      <c r="NWY1166" s="145"/>
      <c r="NWZ1166" s="145"/>
      <c r="NXA1166" s="145"/>
      <c r="NXB1166" s="37"/>
      <c r="NXC1166" s="5"/>
      <c r="NXD1166" s="144"/>
      <c r="NXE1166" s="93"/>
      <c r="NXF1166" s="145"/>
      <c r="NXG1166" s="145"/>
      <c r="NXH1166" s="145"/>
      <c r="NXI1166" s="145"/>
      <c r="NXJ1166" s="145"/>
      <c r="NXK1166" s="37"/>
      <c r="NXL1166" s="5"/>
      <c r="NXM1166" s="144"/>
      <c r="NXN1166" s="93"/>
      <c r="NXO1166" s="145"/>
      <c r="NXP1166" s="145"/>
      <c r="NXQ1166" s="145"/>
      <c r="NXR1166" s="145"/>
      <c r="NXS1166" s="145"/>
      <c r="NXT1166" s="37"/>
      <c r="NXU1166" s="5"/>
      <c r="NXV1166" s="144"/>
      <c r="NXW1166" s="93"/>
      <c r="NXX1166" s="145"/>
      <c r="NXY1166" s="145"/>
      <c r="NXZ1166" s="145"/>
      <c r="NYA1166" s="145"/>
      <c r="NYB1166" s="145"/>
      <c r="NYC1166" s="37"/>
      <c r="NYD1166" s="5"/>
      <c r="NYE1166" s="144"/>
      <c r="NYF1166" s="93"/>
      <c r="NYG1166" s="145"/>
      <c r="NYH1166" s="145"/>
      <c r="NYI1166" s="145"/>
      <c r="NYJ1166" s="145"/>
      <c r="NYK1166" s="145"/>
      <c r="NYL1166" s="37"/>
      <c r="NYM1166" s="5"/>
      <c r="NYN1166" s="144"/>
      <c r="NYO1166" s="93"/>
      <c r="NYP1166" s="145"/>
      <c r="NYQ1166" s="145"/>
      <c r="NYR1166" s="145"/>
      <c r="NYS1166" s="145"/>
      <c r="NYT1166" s="145"/>
      <c r="NYU1166" s="37"/>
      <c r="NYV1166" s="5"/>
      <c r="NYW1166" s="144"/>
      <c r="NYX1166" s="93"/>
      <c r="NYY1166" s="145"/>
      <c r="NYZ1166" s="145"/>
      <c r="NZA1166" s="145"/>
      <c r="NZB1166" s="145"/>
      <c r="NZC1166" s="145"/>
      <c r="NZD1166" s="37"/>
      <c r="NZE1166" s="5"/>
      <c r="NZF1166" s="144"/>
      <c r="NZG1166" s="93"/>
      <c r="NZH1166" s="145"/>
      <c r="NZI1166" s="145"/>
      <c r="NZJ1166" s="145"/>
      <c r="NZK1166" s="145"/>
      <c r="NZL1166" s="145"/>
      <c r="NZM1166" s="37"/>
      <c r="NZN1166" s="5"/>
      <c r="NZO1166" s="144"/>
      <c r="NZP1166" s="93"/>
      <c r="NZQ1166" s="145"/>
      <c r="NZR1166" s="145"/>
      <c r="NZS1166" s="145"/>
      <c r="NZT1166" s="145"/>
      <c r="NZU1166" s="145"/>
      <c r="NZV1166" s="37"/>
      <c r="NZW1166" s="5"/>
      <c r="NZX1166" s="144"/>
      <c r="NZY1166" s="93"/>
      <c r="NZZ1166" s="145"/>
      <c r="OAA1166" s="145"/>
      <c r="OAB1166" s="145"/>
      <c r="OAC1166" s="145"/>
      <c r="OAD1166" s="145"/>
      <c r="OAE1166" s="37"/>
      <c r="OAF1166" s="5"/>
      <c r="OAG1166" s="144"/>
      <c r="OAH1166" s="93"/>
      <c r="OAI1166" s="145"/>
      <c r="OAJ1166" s="145"/>
      <c r="OAK1166" s="145"/>
      <c r="OAL1166" s="145"/>
      <c r="OAM1166" s="145"/>
      <c r="OAN1166" s="37"/>
      <c r="OAO1166" s="5"/>
      <c r="OAP1166" s="144"/>
      <c r="OAQ1166" s="93"/>
      <c r="OAR1166" s="145"/>
      <c r="OAS1166" s="145"/>
      <c r="OAT1166" s="145"/>
      <c r="OAU1166" s="145"/>
      <c r="OAV1166" s="145"/>
      <c r="OAW1166" s="37"/>
      <c r="OAX1166" s="5"/>
      <c r="OAY1166" s="144"/>
      <c r="OAZ1166" s="93"/>
      <c r="OBA1166" s="145"/>
      <c r="OBB1166" s="145"/>
      <c r="OBC1166" s="145"/>
      <c r="OBD1166" s="145"/>
      <c r="OBE1166" s="145"/>
      <c r="OBF1166" s="37"/>
      <c r="OBG1166" s="5"/>
      <c r="OBH1166" s="144"/>
      <c r="OBI1166" s="93"/>
      <c r="OBJ1166" s="145"/>
      <c r="OBK1166" s="145"/>
      <c r="OBL1166" s="145"/>
      <c r="OBM1166" s="145"/>
      <c r="OBN1166" s="145"/>
      <c r="OBO1166" s="37"/>
      <c r="OBP1166" s="5"/>
      <c r="OBQ1166" s="144"/>
      <c r="OBR1166" s="93"/>
      <c r="OBS1166" s="145"/>
      <c r="OBT1166" s="145"/>
      <c r="OBU1166" s="145"/>
      <c r="OBV1166" s="145"/>
      <c r="OBW1166" s="145"/>
      <c r="OBX1166" s="37"/>
      <c r="OBY1166" s="5"/>
      <c r="OBZ1166" s="144"/>
      <c r="OCA1166" s="93"/>
      <c r="OCB1166" s="145"/>
      <c r="OCC1166" s="145"/>
      <c r="OCD1166" s="145"/>
      <c r="OCE1166" s="145"/>
      <c r="OCF1166" s="145"/>
      <c r="OCG1166" s="37"/>
      <c r="OCH1166" s="5"/>
      <c r="OCI1166" s="144"/>
      <c r="OCJ1166" s="93"/>
      <c r="OCK1166" s="145"/>
      <c r="OCL1166" s="145"/>
      <c r="OCM1166" s="145"/>
      <c r="OCN1166" s="145"/>
      <c r="OCO1166" s="145"/>
      <c r="OCP1166" s="37"/>
      <c r="OCQ1166" s="5"/>
      <c r="OCR1166" s="144"/>
      <c r="OCS1166" s="93"/>
      <c r="OCT1166" s="145"/>
      <c r="OCU1166" s="145"/>
      <c r="OCV1166" s="145"/>
      <c r="OCW1166" s="145"/>
      <c r="OCX1166" s="145"/>
      <c r="OCY1166" s="37"/>
      <c r="OCZ1166" s="5"/>
      <c r="ODA1166" s="144"/>
      <c r="ODB1166" s="93"/>
      <c r="ODC1166" s="145"/>
      <c r="ODD1166" s="145"/>
      <c r="ODE1166" s="145"/>
      <c r="ODF1166" s="145"/>
      <c r="ODG1166" s="145"/>
      <c r="ODH1166" s="37"/>
      <c r="ODI1166" s="5"/>
      <c r="ODJ1166" s="144"/>
      <c r="ODK1166" s="93"/>
      <c r="ODL1166" s="145"/>
      <c r="ODM1166" s="145"/>
      <c r="ODN1166" s="145"/>
      <c r="ODO1166" s="145"/>
      <c r="ODP1166" s="145"/>
      <c r="ODQ1166" s="37"/>
      <c r="ODR1166" s="5"/>
      <c r="ODS1166" s="144"/>
      <c r="ODT1166" s="93"/>
      <c r="ODU1166" s="145"/>
      <c r="ODV1166" s="145"/>
      <c r="ODW1166" s="145"/>
      <c r="ODX1166" s="145"/>
      <c r="ODY1166" s="145"/>
      <c r="ODZ1166" s="37"/>
      <c r="OEA1166" s="5"/>
      <c r="OEB1166" s="144"/>
      <c r="OEC1166" s="93"/>
      <c r="OED1166" s="145"/>
      <c r="OEE1166" s="145"/>
      <c r="OEF1166" s="145"/>
      <c r="OEG1166" s="145"/>
      <c r="OEH1166" s="145"/>
      <c r="OEI1166" s="37"/>
      <c r="OEJ1166" s="5"/>
      <c r="OEK1166" s="144"/>
      <c r="OEL1166" s="93"/>
      <c r="OEM1166" s="145"/>
      <c r="OEN1166" s="145"/>
      <c r="OEO1166" s="145"/>
      <c r="OEP1166" s="145"/>
      <c r="OEQ1166" s="145"/>
      <c r="OER1166" s="37"/>
      <c r="OES1166" s="5"/>
      <c r="OET1166" s="144"/>
      <c r="OEU1166" s="93"/>
      <c r="OEV1166" s="145"/>
      <c r="OEW1166" s="145"/>
      <c r="OEX1166" s="145"/>
      <c r="OEY1166" s="145"/>
      <c r="OEZ1166" s="145"/>
      <c r="OFA1166" s="37"/>
      <c r="OFB1166" s="5"/>
      <c r="OFC1166" s="144"/>
      <c r="OFD1166" s="93"/>
      <c r="OFE1166" s="145"/>
      <c r="OFF1166" s="145"/>
      <c r="OFG1166" s="145"/>
      <c r="OFH1166" s="145"/>
      <c r="OFI1166" s="145"/>
      <c r="OFJ1166" s="37"/>
      <c r="OFK1166" s="5"/>
      <c r="OFL1166" s="144"/>
      <c r="OFM1166" s="93"/>
      <c r="OFN1166" s="145"/>
      <c r="OFO1166" s="145"/>
      <c r="OFP1166" s="145"/>
      <c r="OFQ1166" s="145"/>
      <c r="OFR1166" s="145"/>
      <c r="OFS1166" s="37"/>
      <c r="OFT1166" s="5"/>
      <c r="OFU1166" s="144"/>
      <c r="OFV1166" s="93"/>
      <c r="OFW1166" s="145"/>
      <c r="OFX1166" s="145"/>
      <c r="OFY1166" s="145"/>
      <c r="OFZ1166" s="145"/>
      <c r="OGA1166" s="145"/>
      <c r="OGB1166" s="37"/>
      <c r="OGC1166" s="5"/>
      <c r="OGD1166" s="144"/>
      <c r="OGE1166" s="93"/>
      <c r="OGF1166" s="145"/>
      <c r="OGG1166" s="145"/>
      <c r="OGH1166" s="145"/>
      <c r="OGI1166" s="145"/>
      <c r="OGJ1166" s="145"/>
      <c r="OGK1166" s="37"/>
      <c r="OGL1166" s="5"/>
      <c r="OGM1166" s="144"/>
      <c r="OGN1166" s="93"/>
      <c r="OGO1166" s="145"/>
      <c r="OGP1166" s="145"/>
      <c r="OGQ1166" s="145"/>
      <c r="OGR1166" s="145"/>
      <c r="OGS1166" s="145"/>
      <c r="OGT1166" s="37"/>
      <c r="OGU1166" s="5"/>
      <c r="OGV1166" s="144"/>
      <c r="OGW1166" s="93"/>
      <c r="OGX1166" s="145"/>
      <c r="OGY1166" s="145"/>
      <c r="OGZ1166" s="145"/>
      <c r="OHA1166" s="145"/>
      <c r="OHB1166" s="145"/>
      <c r="OHC1166" s="37"/>
      <c r="OHD1166" s="5"/>
      <c r="OHE1166" s="144"/>
      <c r="OHF1166" s="93"/>
      <c r="OHG1166" s="145"/>
      <c r="OHH1166" s="145"/>
      <c r="OHI1166" s="145"/>
      <c r="OHJ1166" s="145"/>
      <c r="OHK1166" s="145"/>
      <c r="OHL1166" s="37"/>
      <c r="OHM1166" s="5"/>
      <c r="OHN1166" s="144"/>
      <c r="OHO1166" s="93"/>
      <c r="OHP1166" s="145"/>
      <c r="OHQ1166" s="145"/>
      <c r="OHR1166" s="145"/>
      <c r="OHS1166" s="145"/>
      <c r="OHT1166" s="145"/>
      <c r="OHU1166" s="37"/>
      <c r="OHV1166" s="5"/>
      <c r="OHW1166" s="144"/>
      <c r="OHX1166" s="93"/>
      <c r="OHY1166" s="145"/>
      <c r="OHZ1166" s="145"/>
      <c r="OIA1166" s="145"/>
      <c r="OIB1166" s="145"/>
      <c r="OIC1166" s="145"/>
      <c r="OID1166" s="37"/>
      <c r="OIE1166" s="5"/>
      <c r="OIF1166" s="144"/>
      <c r="OIG1166" s="93"/>
      <c r="OIH1166" s="145"/>
      <c r="OII1166" s="145"/>
      <c r="OIJ1166" s="145"/>
      <c r="OIK1166" s="145"/>
      <c r="OIL1166" s="145"/>
      <c r="OIM1166" s="37"/>
      <c r="OIN1166" s="5"/>
      <c r="OIO1166" s="144"/>
      <c r="OIP1166" s="93"/>
      <c r="OIQ1166" s="145"/>
      <c r="OIR1166" s="145"/>
      <c r="OIS1166" s="145"/>
      <c r="OIT1166" s="145"/>
      <c r="OIU1166" s="145"/>
      <c r="OIV1166" s="37"/>
      <c r="OIW1166" s="5"/>
      <c r="OIX1166" s="144"/>
      <c r="OIY1166" s="93"/>
      <c r="OIZ1166" s="145"/>
      <c r="OJA1166" s="145"/>
      <c r="OJB1166" s="145"/>
      <c r="OJC1166" s="145"/>
      <c r="OJD1166" s="145"/>
      <c r="OJE1166" s="37"/>
      <c r="OJF1166" s="5"/>
      <c r="OJG1166" s="144"/>
      <c r="OJH1166" s="93"/>
      <c r="OJI1166" s="145"/>
      <c r="OJJ1166" s="145"/>
      <c r="OJK1166" s="145"/>
      <c r="OJL1166" s="145"/>
      <c r="OJM1166" s="145"/>
      <c r="OJN1166" s="37"/>
      <c r="OJO1166" s="5"/>
      <c r="OJP1166" s="144"/>
      <c r="OJQ1166" s="93"/>
      <c r="OJR1166" s="145"/>
      <c r="OJS1166" s="145"/>
      <c r="OJT1166" s="145"/>
      <c r="OJU1166" s="145"/>
      <c r="OJV1166" s="145"/>
      <c r="OJW1166" s="37"/>
      <c r="OJX1166" s="5"/>
      <c r="OJY1166" s="144"/>
      <c r="OJZ1166" s="93"/>
      <c r="OKA1166" s="145"/>
      <c r="OKB1166" s="145"/>
      <c r="OKC1166" s="145"/>
      <c r="OKD1166" s="145"/>
      <c r="OKE1166" s="145"/>
      <c r="OKF1166" s="37"/>
      <c r="OKG1166" s="5"/>
      <c r="OKH1166" s="144"/>
      <c r="OKI1166" s="93"/>
      <c r="OKJ1166" s="145"/>
      <c r="OKK1166" s="145"/>
      <c r="OKL1166" s="145"/>
      <c r="OKM1166" s="145"/>
      <c r="OKN1166" s="145"/>
      <c r="OKO1166" s="37"/>
      <c r="OKP1166" s="5"/>
      <c r="OKQ1166" s="144"/>
      <c r="OKR1166" s="93"/>
      <c r="OKS1166" s="145"/>
      <c r="OKT1166" s="145"/>
      <c r="OKU1166" s="145"/>
      <c r="OKV1166" s="145"/>
      <c r="OKW1166" s="145"/>
      <c r="OKX1166" s="37"/>
      <c r="OKY1166" s="5"/>
      <c r="OKZ1166" s="144"/>
      <c r="OLA1166" s="93"/>
      <c r="OLB1166" s="145"/>
      <c r="OLC1166" s="145"/>
      <c r="OLD1166" s="145"/>
      <c r="OLE1166" s="145"/>
      <c r="OLF1166" s="145"/>
      <c r="OLG1166" s="37"/>
      <c r="OLH1166" s="5"/>
      <c r="OLI1166" s="144"/>
      <c r="OLJ1166" s="93"/>
      <c r="OLK1166" s="145"/>
      <c r="OLL1166" s="145"/>
      <c r="OLM1166" s="145"/>
      <c r="OLN1166" s="145"/>
      <c r="OLO1166" s="145"/>
      <c r="OLP1166" s="37"/>
      <c r="OLQ1166" s="5"/>
      <c r="OLR1166" s="144"/>
      <c r="OLS1166" s="93"/>
      <c r="OLT1166" s="145"/>
      <c r="OLU1166" s="145"/>
      <c r="OLV1166" s="145"/>
      <c r="OLW1166" s="145"/>
      <c r="OLX1166" s="145"/>
      <c r="OLY1166" s="37"/>
      <c r="OLZ1166" s="5"/>
      <c r="OMA1166" s="144"/>
      <c r="OMB1166" s="93"/>
      <c r="OMC1166" s="145"/>
      <c r="OMD1166" s="145"/>
      <c r="OME1166" s="145"/>
      <c r="OMF1166" s="145"/>
      <c r="OMG1166" s="145"/>
      <c r="OMH1166" s="37"/>
      <c r="OMI1166" s="5"/>
      <c r="OMJ1166" s="144"/>
      <c r="OMK1166" s="93"/>
      <c r="OML1166" s="145"/>
      <c r="OMM1166" s="145"/>
      <c r="OMN1166" s="145"/>
      <c r="OMO1166" s="145"/>
      <c r="OMP1166" s="145"/>
      <c r="OMQ1166" s="37"/>
      <c r="OMR1166" s="5"/>
      <c r="OMS1166" s="144"/>
      <c r="OMT1166" s="93"/>
      <c r="OMU1166" s="145"/>
      <c r="OMV1166" s="145"/>
      <c r="OMW1166" s="145"/>
      <c r="OMX1166" s="145"/>
      <c r="OMY1166" s="145"/>
      <c r="OMZ1166" s="37"/>
      <c r="ONA1166" s="5"/>
      <c r="ONB1166" s="144"/>
      <c r="ONC1166" s="93"/>
      <c r="OND1166" s="145"/>
      <c r="ONE1166" s="145"/>
      <c r="ONF1166" s="145"/>
      <c r="ONG1166" s="145"/>
      <c r="ONH1166" s="145"/>
      <c r="ONI1166" s="37"/>
      <c r="ONJ1166" s="5"/>
      <c r="ONK1166" s="144"/>
      <c r="ONL1166" s="93"/>
      <c r="ONM1166" s="145"/>
      <c r="ONN1166" s="145"/>
      <c r="ONO1166" s="145"/>
      <c r="ONP1166" s="145"/>
      <c r="ONQ1166" s="145"/>
      <c r="ONR1166" s="37"/>
      <c r="ONS1166" s="5"/>
      <c r="ONT1166" s="144"/>
      <c r="ONU1166" s="93"/>
      <c r="ONV1166" s="145"/>
      <c r="ONW1166" s="145"/>
      <c r="ONX1166" s="145"/>
      <c r="ONY1166" s="145"/>
      <c r="ONZ1166" s="145"/>
      <c r="OOA1166" s="37"/>
      <c r="OOB1166" s="5"/>
      <c r="OOC1166" s="144"/>
      <c r="OOD1166" s="93"/>
      <c r="OOE1166" s="145"/>
      <c r="OOF1166" s="145"/>
      <c r="OOG1166" s="145"/>
      <c r="OOH1166" s="145"/>
      <c r="OOI1166" s="145"/>
      <c r="OOJ1166" s="37"/>
      <c r="OOK1166" s="5"/>
      <c r="OOL1166" s="144"/>
      <c r="OOM1166" s="93"/>
      <c r="OON1166" s="145"/>
      <c r="OOO1166" s="145"/>
      <c r="OOP1166" s="145"/>
      <c r="OOQ1166" s="145"/>
      <c r="OOR1166" s="145"/>
      <c r="OOS1166" s="37"/>
      <c r="OOT1166" s="5"/>
      <c r="OOU1166" s="144"/>
      <c r="OOV1166" s="93"/>
      <c r="OOW1166" s="145"/>
      <c r="OOX1166" s="145"/>
      <c r="OOY1166" s="145"/>
      <c r="OOZ1166" s="145"/>
      <c r="OPA1166" s="145"/>
      <c r="OPB1166" s="37"/>
      <c r="OPC1166" s="5"/>
      <c r="OPD1166" s="144"/>
      <c r="OPE1166" s="93"/>
      <c r="OPF1166" s="145"/>
      <c r="OPG1166" s="145"/>
      <c r="OPH1166" s="145"/>
      <c r="OPI1166" s="145"/>
      <c r="OPJ1166" s="145"/>
      <c r="OPK1166" s="37"/>
      <c r="OPL1166" s="5"/>
      <c r="OPM1166" s="144"/>
      <c r="OPN1166" s="93"/>
      <c r="OPO1166" s="145"/>
      <c r="OPP1166" s="145"/>
      <c r="OPQ1166" s="145"/>
      <c r="OPR1166" s="145"/>
      <c r="OPS1166" s="145"/>
      <c r="OPT1166" s="37"/>
      <c r="OPU1166" s="5"/>
      <c r="OPV1166" s="144"/>
      <c r="OPW1166" s="93"/>
      <c r="OPX1166" s="145"/>
      <c r="OPY1166" s="145"/>
      <c r="OPZ1166" s="145"/>
      <c r="OQA1166" s="145"/>
      <c r="OQB1166" s="145"/>
      <c r="OQC1166" s="37"/>
      <c r="OQD1166" s="5"/>
      <c r="OQE1166" s="144"/>
      <c r="OQF1166" s="93"/>
      <c r="OQG1166" s="145"/>
      <c r="OQH1166" s="145"/>
      <c r="OQI1166" s="145"/>
      <c r="OQJ1166" s="145"/>
      <c r="OQK1166" s="145"/>
      <c r="OQL1166" s="37"/>
      <c r="OQM1166" s="5"/>
      <c r="OQN1166" s="144"/>
      <c r="OQO1166" s="93"/>
      <c r="OQP1166" s="145"/>
      <c r="OQQ1166" s="145"/>
      <c r="OQR1166" s="145"/>
      <c r="OQS1166" s="145"/>
      <c r="OQT1166" s="145"/>
      <c r="OQU1166" s="37"/>
      <c r="OQV1166" s="5"/>
      <c r="OQW1166" s="144"/>
      <c r="OQX1166" s="93"/>
      <c r="OQY1166" s="145"/>
      <c r="OQZ1166" s="145"/>
      <c r="ORA1166" s="145"/>
      <c r="ORB1166" s="145"/>
      <c r="ORC1166" s="145"/>
      <c r="ORD1166" s="37"/>
      <c r="ORE1166" s="5"/>
      <c r="ORF1166" s="144"/>
      <c r="ORG1166" s="93"/>
      <c r="ORH1166" s="145"/>
      <c r="ORI1166" s="145"/>
      <c r="ORJ1166" s="145"/>
      <c r="ORK1166" s="145"/>
      <c r="ORL1166" s="145"/>
      <c r="ORM1166" s="37"/>
      <c r="ORN1166" s="5"/>
      <c r="ORO1166" s="144"/>
      <c r="ORP1166" s="93"/>
      <c r="ORQ1166" s="145"/>
      <c r="ORR1166" s="145"/>
      <c r="ORS1166" s="145"/>
      <c r="ORT1166" s="145"/>
      <c r="ORU1166" s="145"/>
      <c r="ORV1166" s="37"/>
      <c r="ORW1166" s="5"/>
      <c r="ORX1166" s="144"/>
      <c r="ORY1166" s="93"/>
      <c r="ORZ1166" s="145"/>
      <c r="OSA1166" s="145"/>
      <c r="OSB1166" s="145"/>
      <c r="OSC1166" s="145"/>
      <c r="OSD1166" s="145"/>
      <c r="OSE1166" s="37"/>
      <c r="OSF1166" s="5"/>
      <c r="OSG1166" s="144"/>
      <c r="OSH1166" s="93"/>
      <c r="OSI1166" s="145"/>
      <c r="OSJ1166" s="145"/>
      <c r="OSK1166" s="145"/>
      <c r="OSL1166" s="145"/>
      <c r="OSM1166" s="145"/>
      <c r="OSN1166" s="37"/>
      <c r="OSO1166" s="5"/>
      <c r="OSP1166" s="144"/>
      <c r="OSQ1166" s="93"/>
      <c r="OSR1166" s="145"/>
      <c r="OSS1166" s="145"/>
      <c r="OST1166" s="145"/>
      <c r="OSU1166" s="145"/>
      <c r="OSV1166" s="145"/>
      <c r="OSW1166" s="37"/>
      <c r="OSX1166" s="5"/>
      <c r="OSY1166" s="144"/>
      <c r="OSZ1166" s="93"/>
      <c r="OTA1166" s="145"/>
      <c r="OTB1166" s="145"/>
      <c r="OTC1166" s="145"/>
      <c r="OTD1166" s="145"/>
      <c r="OTE1166" s="145"/>
      <c r="OTF1166" s="37"/>
      <c r="OTG1166" s="5"/>
      <c r="OTH1166" s="144"/>
      <c r="OTI1166" s="93"/>
      <c r="OTJ1166" s="145"/>
      <c r="OTK1166" s="145"/>
      <c r="OTL1166" s="145"/>
      <c r="OTM1166" s="145"/>
      <c r="OTN1166" s="145"/>
      <c r="OTO1166" s="37"/>
      <c r="OTP1166" s="5"/>
      <c r="OTQ1166" s="144"/>
      <c r="OTR1166" s="93"/>
      <c r="OTS1166" s="145"/>
      <c r="OTT1166" s="145"/>
      <c r="OTU1166" s="145"/>
      <c r="OTV1166" s="145"/>
      <c r="OTW1166" s="145"/>
      <c r="OTX1166" s="37"/>
      <c r="OTY1166" s="5"/>
      <c r="OTZ1166" s="144"/>
      <c r="OUA1166" s="93"/>
      <c r="OUB1166" s="145"/>
      <c r="OUC1166" s="145"/>
      <c r="OUD1166" s="145"/>
      <c r="OUE1166" s="145"/>
      <c r="OUF1166" s="145"/>
      <c r="OUG1166" s="37"/>
      <c r="OUH1166" s="5"/>
      <c r="OUI1166" s="144"/>
      <c r="OUJ1166" s="93"/>
      <c r="OUK1166" s="145"/>
      <c r="OUL1166" s="145"/>
      <c r="OUM1166" s="145"/>
      <c r="OUN1166" s="145"/>
      <c r="OUO1166" s="145"/>
      <c r="OUP1166" s="37"/>
      <c r="OUQ1166" s="5"/>
      <c r="OUR1166" s="144"/>
      <c r="OUS1166" s="93"/>
      <c r="OUT1166" s="145"/>
      <c r="OUU1166" s="145"/>
      <c r="OUV1166" s="145"/>
      <c r="OUW1166" s="145"/>
      <c r="OUX1166" s="145"/>
      <c r="OUY1166" s="37"/>
      <c r="OUZ1166" s="5"/>
      <c r="OVA1166" s="144"/>
      <c r="OVB1166" s="93"/>
      <c r="OVC1166" s="145"/>
      <c r="OVD1166" s="145"/>
      <c r="OVE1166" s="145"/>
      <c r="OVF1166" s="145"/>
      <c r="OVG1166" s="145"/>
      <c r="OVH1166" s="37"/>
      <c r="OVI1166" s="5"/>
      <c r="OVJ1166" s="144"/>
      <c r="OVK1166" s="93"/>
      <c r="OVL1166" s="145"/>
      <c r="OVM1166" s="145"/>
      <c r="OVN1166" s="145"/>
      <c r="OVO1166" s="145"/>
      <c r="OVP1166" s="145"/>
      <c r="OVQ1166" s="37"/>
      <c r="OVR1166" s="5"/>
      <c r="OVS1166" s="144"/>
      <c r="OVT1166" s="93"/>
      <c r="OVU1166" s="145"/>
      <c r="OVV1166" s="145"/>
      <c r="OVW1166" s="145"/>
      <c r="OVX1166" s="145"/>
      <c r="OVY1166" s="145"/>
      <c r="OVZ1166" s="37"/>
      <c r="OWA1166" s="5"/>
      <c r="OWB1166" s="144"/>
      <c r="OWC1166" s="93"/>
      <c r="OWD1166" s="145"/>
      <c r="OWE1166" s="145"/>
      <c r="OWF1166" s="145"/>
      <c r="OWG1166" s="145"/>
      <c r="OWH1166" s="145"/>
      <c r="OWI1166" s="37"/>
      <c r="OWJ1166" s="5"/>
      <c r="OWK1166" s="144"/>
      <c r="OWL1166" s="93"/>
      <c r="OWM1166" s="145"/>
      <c r="OWN1166" s="145"/>
      <c r="OWO1166" s="145"/>
      <c r="OWP1166" s="145"/>
      <c r="OWQ1166" s="145"/>
      <c r="OWR1166" s="37"/>
      <c r="OWS1166" s="5"/>
      <c r="OWT1166" s="144"/>
      <c r="OWU1166" s="93"/>
      <c r="OWV1166" s="145"/>
      <c r="OWW1166" s="145"/>
      <c r="OWX1166" s="145"/>
      <c r="OWY1166" s="145"/>
      <c r="OWZ1166" s="145"/>
      <c r="OXA1166" s="37"/>
      <c r="OXB1166" s="5"/>
      <c r="OXC1166" s="144"/>
      <c r="OXD1166" s="93"/>
      <c r="OXE1166" s="145"/>
      <c r="OXF1166" s="145"/>
      <c r="OXG1166" s="145"/>
      <c r="OXH1166" s="145"/>
      <c r="OXI1166" s="145"/>
      <c r="OXJ1166" s="37"/>
      <c r="OXK1166" s="5"/>
      <c r="OXL1166" s="144"/>
      <c r="OXM1166" s="93"/>
      <c r="OXN1166" s="145"/>
      <c r="OXO1166" s="145"/>
      <c r="OXP1166" s="145"/>
      <c r="OXQ1166" s="145"/>
      <c r="OXR1166" s="145"/>
      <c r="OXS1166" s="37"/>
      <c r="OXT1166" s="5"/>
      <c r="OXU1166" s="144"/>
      <c r="OXV1166" s="93"/>
      <c r="OXW1166" s="145"/>
      <c r="OXX1166" s="145"/>
      <c r="OXY1166" s="145"/>
      <c r="OXZ1166" s="145"/>
      <c r="OYA1166" s="145"/>
      <c r="OYB1166" s="37"/>
      <c r="OYC1166" s="5"/>
      <c r="OYD1166" s="144"/>
      <c r="OYE1166" s="93"/>
      <c r="OYF1166" s="145"/>
      <c r="OYG1166" s="145"/>
      <c r="OYH1166" s="145"/>
      <c r="OYI1166" s="145"/>
      <c r="OYJ1166" s="145"/>
      <c r="OYK1166" s="37"/>
      <c r="OYL1166" s="5"/>
      <c r="OYM1166" s="144"/>
      <c r="OYN1166" s="93"/>
      <c r="OYO1166" s="145"/>
      <c r="OYP1166" s="145"/>
      <c r="OYQ1166" s="145"/>
      <c r="OYR1166" s="145"/>
      <c r="OYS1166" s="145"/>
      <c r="OYT1166" s="37"/>
      <c r="OYU1166" s="5"/>
      <c r="OYV1166" s="144"/>
      <c r="OYW1166" s="93"/>
      <c r="OYX1166" s="145"/>
      <c r="OYY1166" s="145"/>
      <c r="OYZ1166" s="145"/>
      <c r="OZA1166" s="145"/>
      <c r="OZB1166" s="145"/>
      <c r="OZC1166" s="37"/>
      <c r="OZD1166" s="5"/>
      <c r="OZE1166" s="144"/>
      <c r="OZF1166" s="93"/>
      <c r="OZG1166" s="145"/>
      <c r="OZH1166" s="145"/>
      <c r="OZI1166" s="145"/>
      <c r="OZJ1166" s="145"/>
      <c r="OZK1166" s="145"/>
      <c r="OZL1166" s="37"/>
      <c r="OZM1166" s="5"/>
      <c r="OZN1166" s="144"/>
      <c r="OZO1166" s="93"/>
      <c r="OZP1166" s="145"/>
      <c r="OZQ1166" s="145"/>
      <c r="OZR1166" s="145"/>
      <c r="OZS1166" s="145"/>
      <c r="OZT1166" s="145"/>
      <c r="OZU1166" s="37"/>
      <c r="OZV1166" s="5"/>
      <c r="OZW1166" s="144"/>
      <c r="OZX1166" s="93"/>
      <c r="OZY1166" s="145"/>
      <c r="OZZ1166" s="145"/>
      <c r="PAA1166" s="145"/>
      <c r="PAB1166" s="145"/>
      <c r="PAC1166" s="145"/>
      <c r="PAD1166" s="37"/>
      <c r="PAE1166" s="5"/>
      <c r="PAF1166" s="144"/>
      <c r="PAG1166" s="93"/>
      <c r="PAH1166" s="145"/>
      <c r="PAI1166" s="145"/>
      <c r="PAJ1166" s="145"/>
      <c r="PAK1166" s="145"/>
      <c r="PAL1166" s="145"/>
      <c r="PAM1166" s="37"/>
      <c r="PAN1166" s="5"/>
      <c r="PAO1166" s="144"/>
      <c r="PAP1166" s="93"/>
      <c r="PAQ1166" s="145"/>
      <c r="PAR1166" s="145"/>
      <c r="PAS1166" s="145"/>
      <c r="PAT1166" s="145"/>
      <c r="PAU1166" s="145"/>
      <c r="PAV1166" s="37"/>
      <c r="PAW1166" s="5"/>
      <c r="PAX1166" s="144"/>
      <c r="PAY1166" s="93"/>
      <c r="PAZ1166" s="145"/>
      <c r="PBA1166" s="145"/>
      <c r="PBB1166" s="145"/>
      <c r="PBC1166" s="145"/>
      <c r="PBD1166" s="145"/>
      <c r="PBE1166" s="37"/>
      <c r="PBF1166" s="5"/>
      <c r="PBG1166" s="144"/>
      <c r="PBH1166" s="93"/>
      <c r="PBI1166" s="145"/>
      <c r="PBJ1166" s="145"/>
      <c r="PBK1166" s="145"/>
      <c r="PBL1166" s="145"/>
      <c r="PBM1166" s="145"/>
      <c r="PBN1166" s="37"/>
      <c r="PBO1166" s="5"/>
      <c r="PBP1166" s="144"/>
      <c r="PBQ1166" s="93"/>
      <c r="PBR1166" s="145"/>
      <c r="PBS1166" s="145"/>
      <c r="PBT1166" s="145"/>
      <c r="PBU1166" s="145"/>
      <c r="PBV1166" s="145"/>
      <c r="PBW1166" s="37"/>
      <c r="PBX1166" s="5"/>
      <c r="PBY1166" s="144"/>
      <c r="PBZ1166" s="93"/>
      <c r="PCA1166" s="145"/>
      <c r="PCB1166" s="145"/>
      <c r="PCC1166" s="145"/>
      <c r="PCD1166" s="145"/>
      <c r="PCE1166" s="145"/>
      <c r="PCF1166" s="37"/>
      <c r="PCG1166" s="5"/>
      <c r="PCH1166" s="144"/>
      <c r="PCI1166" s="93"/>
      <c r="PCJ1166" s="145"/>
      <c r="PCK1166" s="145"/>
      <c r="PCL1166" s="145"/>
      <c r="PCM1166" s="145"/>
      <c r="PCN1166" s="145"/>
      <c r="PCO1166" s="37"/>
      <c r="PCP1166" s="5"/>
      <c r="PCQ1166" s="144"/>
      <c r="PCR1166" s="93"/>
      <c r="PCS1166" s="145"/>
      <c r="PCT1166" s="145"/>
      <c r="PCU1166" s="145"/>
      <c r="PCV1166" s="145"/>
      <c r="PCW1166" s="145"/>
      <c r="PCX1166" s="37"/>
      <c r="PCY1166" s="5"/>
      <c r="PCZ1166" s="144"/>
      <c r="PDA1166" s="93"/>
      <c r="PDB1166" s="145"/>
      <c r="PDC1166" s="145"/>
      <c r="PDD1166" s="145"/>
      <c r="PDE1166" s="145"/>
      <c r="PDF1166" s="145"/>
      <c r="PDG1166" s="37"/>
      <c r="PDH1166" s="5"/>
      <c r="PDI1166" s="144"/>
      <c r="PDJ1166" s="93"/>
      <c r="PDK1166" s="145"/>
      <c r="PDL1166" s="145"/>
      <c r="PDM1166" s="145"/>
      <c r="PDN1166" s="145"/>
      <c r="PDO1166" s="145"/>
      <c r="PDP1166" s="37"/>
      <c r="PDQ1166" s="5"/>
      <c r="PDR1166" s="144"/>
      <c r="PDS1166" s="93"/>
      <c r="PDT1166" s="145"/>
      <c r="PDU1166" s="145"/>
      <c r="PDV1166" s="145"/>
      <c r="PDW1166" s="145"/>
      <c r="PDX1166" s="145"/>
      <c r="PDY1166" s="37"/>
      <c r="PDZ1166" s="5"/>
      <c r="PEA1166" s="144"/>
      <c r="PEB1166" s="93"/>
      <c r="PEC1166" s="145"/>
      <c r="PED1166" s="145"/>
      <c r="PEE1166" s="145"/>
      <c r="PEF1166" s="145"/>
      <c r="PEG1166" s="145"/>
      <c r="PEH1166" s="37"/>
      <c r="PEI1166" s="5"/>
      <c r="PEJ1166" s="144"/>
      <c r="PEK1166" s="93"/>
      <c r="PEL1166" s="145"/>
      <c r="PEM1166" s="145"/>
      <c r="PEN1166" s="145"/>
      <c r="PEO1166" s="145"/>
      <c r="PEP1166" s="145"/>
      <c r="PEQ1166" s="37"/>
      <c r="PER1166" s="5"/>
      <c r="PES1166" s="144"/>
      <c r="PET1166" s="93"/>
      <c r="PEU1166" s="145"/>
      <c r="PEV1166" s="145"/>
      <c r="PEW1166" s="145"/>
      <c r="PEX1166" s="145"/>
      <c r="PEY1166" s="145"/>
      <c r="PEZ1166" s="37"/>
      <c r="PFA1166" s="5"/>
      <c r="PFB1166" s="144"/>
      <c r="PFC1166" s="93"/>
      <c r="PFD1166" s="145"/>
      <c r="PFE1166" s="145"/>
      <c r="PFF1166" s="145"/>
      <c r="PFG1166" s="145"/>
      <c r="PFH1166" s="145"/>
      <c r="PFI1166" s="37"/>
      <c r="PFJ1166" s="5"/>
      <c r="PFK1166" s="144"/>
      <c r="PFL1166" s="93"/>
      <c r="PFM1166" s="145"/>
      <c r="PFN1166" s="145"/>
      <c r="PFO1166" s="145"/>
      <c r="PFP1166" s="145"/>
      <c r="PFQ1166" s="145"/>
      <c r="PFR1166" s="37"/>
      <c r="PFS1166" s="5"/>
      <c r="PFT1166" s="144"/>
      <c r="PFU1166" s="93"/>
      <c r="PFV1166" s="145"/>
      <c r="PFW1166" s="145"/>
      <c r="PFX1166" s="145"/>
      <c r="PFY1166" s="145"/>
      <c r="PFZ1166" s="145"/>
      <c r="PGA1166" s="37"/>
      <c r="PGB1166" s="5"/>
      <c r="PGC1166" s="144"/>
      <c r="PGD1166" s="93"/>
      <c r="PGE1166" s="145"/>
      <c r="PGF1166" s="145"/>
      <c r="PGG1166" s="145"/>
      <c r="PGH1166" s="145"/>
      <c r="PGI1166" s="145"/>
      <c r="PGJ1166" s="37"/>
      <c r="PGK1166" s="5"/>
      <c r="PGL1166" s="144"/>
      <c r="PGM1166" s="93"/>
      <c r="PGN1166" s="145"/>
      <c r="PGO1166" s="145"/>
      <c r="PGP1166" s="145"/>
      <c r="PGQ1166" s="145"/>
      <c r="PGR1166" s="145"/>
      <c r="PGS1166" s="37"/>
      <c r="PGT1166" s="5"/>
      <c r="PGU1166" s="144"/>
      <c r="PGV1166" s="93"/>
      <c r="PGW1166" s="145"/>
      <c r="PGX1166" s="145"/>
      <c r="PGY1166" s="145"/>
      <c r="PGZ1166" s="145"/>
      <c r="PHA1166" s="145"/>
      <c r="PHB1166" s="37"/>
      <c r="PHC1166" s="5"/>
      <c r="PHD1166" s="144"/>
      <c r="PHE1166" s="93"/>
      <c r="PHF1166" s="145"/>
      <c r="PHG1166" s="145"/>
      <c r="PHH1166" s="145"/>
      <c r="PHI1166" s="145"/>
      <c r="PHJ1166" s="145"/>
      <c r="PHK1166" s="37"/>
      <c r="PHL1166" s="5"/>
      <c r="PHM1166" s="144"/>
      <c r="PHN1166" s="93"/>
      <c r="PHO1166" s="145"/>
      <c r="PHP1166" s="145"/>
      <c r="PHQ1166" s="145"/>
      <c r="PHR1166" s="145"/>
      <c r="PHS1166" s="145"/>
      <c r="PHT1166" s="37"/>
      <c r="PHU1166" s="5"/>
      <c r="PHV1166" s="144"/>
      <c r="PHW1166" s="93"/>
      <c r="PHX1166" s="145"/>
      <c r="PHY1166" s="145"/>
      <c r="PHZ1166" s="145"/>
      <c r="PIA1166" s="145"/>
      <c r="PIB1166" s="145"/>
      <c r="PIC1166" s="37"/>
      <c r="PID1166" s="5"/>
      <c r="PIE1166" s="144"/>
      <c r="PIF1166" s="93"/>
      <c r="PIG1166" s="145"/>
      <c r="PIH1166" s="145"/>
      <c r="PII1166" s="145"/>
      <c r="PIJ1166" s="145"/>
      <c r="PIK1166" s="145"/>
      <c r="PIL1166" s="37"/>
      <c r="PIM1166" s="5"/>
      <c r="PIN1166" s="144"/>
      <c r="PIO1166" s="93"/>
      <c r="PIP1166" s="145"/>
      <c r="PIQ1166" s="145"/>
      <c r="PIR1166" s="145"/>
      <c r="PIS1166" s="145"/>
      <c r="PIT1166" s="145"/>
      <c r="PIU1166" s="37"/>
      <c r="PIV1166" s="5"/>
      <c r="PIW1166" s="144"/>
      <c r="PIX1166" s="93"/>
      <c r="PIY1166" s="145"/>
      <c r="PIZ1166" s="145"/>
      <c r="PJA1166" s="145"/>
      <c r="PJB1166" s="145"/>
      <c r="PJC1166" s="145"/>
      <c r="PJD1166" s="37"/>
      <c r="PJE1166" s="5"/>
      <c r="PJF1166" s="144"/>
      <c r="PJG1166" s="93"/>
      <c r="PJH1166" s="145"/>
      <c r="PJI1166" s="145"/>
      <c r="PJJ1166" s="145"/>
      <c r="PJK1166" s="145"/>
      <c r="PJL1166" s="145"/>
      <c r="PJM1166" s="37"/>
      <c r="PJN1166" s="5"/>
      <c r="PJO1166" s="144"/>
      <c r="PJP1166" s="93"/>
      <c r="PJQ1166" s="145"/>
      <c r="PJR1166" s="145"/>
      <c r="PJS1166" s="145"/>
      <c r="PJT1166" s="145"/>
      <c r="PJU1166" s="145"/>
      <c r="PJV1166" s="37"/>
      <c r="PJW1166" s="5"/>
      <c r="PJX1166" s="144"/>
      <c r="PJY1166" s="93"/>
      <c r="PJZ1166" s="145"/>
      <c r="PKA1166" s="145"/>
      <c r="PKB1166" s="145"/>
      <c r="PKC1166" s="145"/>
      <c r="PKD1166" s="145"/>
      <c r="PKE1166" s="37"/>
      <c r="PKF1166" s="5"/>
      <c r="PKG1166" s="144"/>
      <c r="PKH1166" s="93"/>
      <c r="PKI1166" s="145"/>
      <c r="PKJ1166" s="145"/>
      <c r="PKK1166" s="145"/>
      <c r="PKL1166" s="145"/>
      <c r="PKM1166" s="145"/>
      <c r="PKN1166" s="37"/>
      <c r="PKO1166" s="5"/>
      <c r="PKP1166" s="144"/>
      <c r="PKQ1166" s="93"/>
      <c r="PKR1166" s="145"/>
      <c r="PKS1166" s="145"/>
      <c r="PKT1166" s="145"/>
      <c r="PKU1166" s="145"/>
      <c r="PKV1166" s="145"/>
      <c r="PKW1166" s="37"/>
      <c r="PKX1166" s="5"/>
      <c r="PKY1166" s="144"/>
      <c r="PKZ1166" s="93"/>
      <c r="PLA1166" s="145"/>
      <c r="PLB1166" s="145"/>
      <c r="PLC1166" s="145"/>
      <c r="PLD1166" s="145"/>
      <c r="PLE1166" s="145"/>
      <c r="PLF1166" s="37"/>
      <c r="PLG1166" s="5"/>
      <c r="PLH1166" s="144"/>
      <c r="PLI1166" s="93"/>
      <c r="PLJ1166" s="145"/>
      <c r="PLK1166" s="145"/>
      <c r="PLL1166" s="145"/>
      <c r="PLM1166" s="145"/>
      <c r="PLN1166" s="145"/>
      <c r="PLO1166" s="37"/>
      <c r="PLP1166" s="5"/>
      <c r="PLQ1166" s="144"/>
      <c r="PLR1166" s="93"/>
      <c r="PLS1166" s="145"/>
      <c r="PLT1166" s="145"/>
      <c r="PLU1166" s="145"/>
      <c r="PLV1166" s="145"/>
      <c r="PLW1166" s="145"/>
      <c r="PLX1166" s="37"/>
      <c r="PLY1166" s="5"/>
      <c r="PLZ1166" s="144"/>
      <c r="PMA1166" s="93"/>
      <c r="PMB1166" s="145"/>
      <c r="PMC1166" s="145"/>
      <c r="PMD1166" s="145"/>
      <c r="PME1166" s="145"/>
      <c r="PMF1166" s="145"/>
      <c r="PMG1166" s="37"/>
      <c r="PMH1166" s="5"/>
      <c r="PMI1166" s="144"/>
      <c r="PMJ1166" s="93"/>
      <c r="PMK1166" s="145"/>
      <c r="PML1166" s="145"/>
      <c r="PMM1166" s="145"/>
      <c r="PMN1166" s="145"/>
      <c r="PMO1166" s="145"/>
      <c r="PMP1166" s="37"/>
      <c r="PMQ1166" s="5"/>
      <c r="PMR1166" s="144"/>
      <c r="PMS1166" s="93"/>
      <c r="PMT1166" s="145"/>
      <c r="PMU1166" s="145"/>
      <c r="PMV1166" s="145"/>
      <c r="PMW1166" s="145"/>
      <c r="PMX1166" s="145"/>
      <c r="PMY1166" s="37"/>
      <c r="PMZ1166" s="5"/>
      <c r="PNA1166" s="144"/>
      <c r="PNB1166" s="93"/>
      <c r="PNC1166" s="145"/>
      <c r="PND1166" s="145"/>
      <c r="PNE1166" s="145"/>
      <c r="PNF1166" s="145"/>
      <c r="PNG1166" s="145"/>
      <c r="PNH1166" s="37"/>
      <c r="PNI1166" s="5"/>
      <c r="PNJ1166" s="144"/>
      <c r="PNK1166" s="93"/>
      <c r="PNL1166" s="145"/>
      <c r="PNM1166" s="145"/>
      <c r="PNN1166" s="145"/>
      <c r="PNO1166" s="145"/>
      <c r="PNP1166" s="145"/>
      <c r="PNQ1166" s="37"/>
      <c r="PNR1166" s="5"/>
      <c r="PNS1166" s="144"/>
      <c r="PNT1166" s="93"/>
      <c r="PNU1166" s="145"/>
      <c r="PNV1166" s="145"/>
      <c r="PNW1166" s="145"/>
      <c r="PNX1166" s="145"/>
      <c r="PNY1166" s="145"/>
      <c r="PNZ1166" s="37"/>
      <c r="POA1166" s="5"/>
      <c r="POB1166" s="144"/>
      <c r="POC1166" s="93"/>
      <c r="POD1166" s="145"/>
      <c r="POE1166" s="145"/>
      <c r="POF1166" s="145"/>
      <c r="POG1166" s="145"/>
      <c r="POH1166" s="145"/>
      <c r="POI1166" s="37"/>
      <c r="POJ1166" s="5"/>
      <c r="POK1166" s="144"/>
      <c r="POL1166" s="93"/>
      <c r="POM1166" s="145"/>
      <c r="PON1166" s="145"/>
      <c r="POO1166" s="145"/>
      <c r="POP1166" s="145"/>
      <c r="POQ1166" s="145"/>
      <c r="POR1166" s="37"/>
      <c r="POS1166" s="5"/>
      <c r="POT1166" s="144"/>
      <c r="POU1166" s="93"/>
      <c r="POV1166" s="145"/>
      <c r="POW1166" s="145"/>
      <c r="POX1166" s="145"/>
      <c r="POY1166" s="145"/>
      <c r="POZ1166" s="145"/>
      <c r="PPA1166" s="37"/>
      <c r="PPB1166" s="5"/>
      <c r="PPC1166" s="144"/>
      <c r="PPD1166" s="93"/>
      <c r="PPE1166" s="145"/>
      <c r="PPF1166" s="145"/>
      <c r="PPG1166" s="145"/>
      <c r="PPH1166" s="145"/>
      <c r="PPI1166" s="145"/>
      <c r="PPJ1166" s="37"/>
      <c r="PPK1166" s="5"/>
      <c r="PPL1166" s="144"/>
      <c r="PPM1166" s="93"/>
      <c r="PPN1166" s="145"/>
      <c r="PPO1166" s="145"/>
      <c r="PPP1166" s="145"/>
      <c r="PPQ1166" s="145"/>
      <c r="PPR1166" s="145"/>
      <c r="PPS1166" s="37"/>
      <c r="PPT1166" s="5"/>
      <c r="PPU1166" s="144"/>
      <c r="PPV1166" s="93"/>
      <c r="PPW1166" s="145"/>
      <c r="PPX1166" s="145"/>
      <c r="PPY1166" s="145"/>
      <c r="PPZ1166" s="145"/>
      <c r="PQA1166" s="145"/>
      <c r="PQB1166" s="37"/>
      <c r="PQC1166" s="5"/>
      <c r="PQD1166" s="144"/>
      <c r="PQE1166" s="93"/>
      <c r="PQF1166" s="145"/>
      <c r="PQG1166" s="145"/>
      <c r="PQH1166" s="145"/>
      <c r="PQI1166" s="145"/>
      <c r="PQJ1166" s="145"/>
      <c r="PQK1166" s="37"/>
      <c r="PQL1166" s="5"/>
      <c r="PQM1166" s="144"/>
      <c r="PQN1166" s="93"/>
      <c r="PQO1166" s="145"/>
      <c r="PQP1166" s="145"/>
      <c r="PQQ1166" s="145"/>
      <c r="PQR1166" s="145"/>
      <c r="PQS1166" s="145"/>
      <c r="PQT1166" s="37"/>
      <c r="PQU1166" s="5"/>
      <c r="PQV1166" s="144"/>
      <c r="PQW1166" s="93"/>
      <c r="PQX1166" s="145"/>
      <c r="PQY1166" s="145"/>
      <c r="PQZ1166" s="145"/>
      <c r="PRA1166" s="145"/>
      <c r="PRB1166" s="145"/>
      <c r="PRC1166" s="37"/>
      <c r="PRD1166" s="5"/>
      <c r="PRE1166" s="144"/>
      <c r="PRF1166" s="93"/>
      <c r="PRG1166" s="145"/>
      <c r="PRH1166" s="145"/>
      <c r="PRI1166" s="145"/>
      <c r="PRJ1166" s="145"/>
      <c r="PRK1166" s="145"/>
      <c r="PRL1166" s="37"/>
      <c r="PRM1166" s="5"/>
      <c r="PRN1166" s="144"/>
      <c r="PRO1166" s="93"/>
      <c r="PRP1166" s="145"/>
      <c r="PRQ1166" s="145"/>
      <c r="PRR1166" s="145"/>
      <c r="PRS1166" s="145"/>
      <c r="PRT1166" s="145"/>
      <c r="PRU1166" s="37"/>
      <c r="PRV1166" s="5"/>
      <c r="PRW1166" s="144"/>
      <c r="PRX1166" s="93"/>
      <c r="PRY1166" s="145"/>
      <c r="PRZ1166" s="145"/>
      <c r="PSA1166" s="145"/>
      <c r="PSB1166" s="145"/>
      <c r="PSC1166" s="145"/>
      <c r="PSD1166" s="37"/>
      <c r="PSE1166" s="5"/>
      <c r="PSF1166" s="144"/>
      <c r="PSG1166" s="93"/>
      <c r="PSH1166" s="145"/>
      <c r="PSI1166" s="145"/>
      <c r="PSJ1166" s="145"/>
      <c r="PSK1166" s="145"/>
      <c r="PSL1166" s="145"/>
      <c r="PSM1166" s="37"/>
      <c r="PSN1166" s="5"/>
      <c r="PSO1166" s="144"/>
      <c r="PSP1166" s="93"/>
      <c r="PSQ1166" s="145"/>
      <c r="PSR1166" s="145"/>
      <c r="PSS1166" s="145"/>
      <c r="PST1166" s="145"/>
      <c r="PSU1166" s="145"/>
      <c r="PSV1166" s="37"/>
      <c r="PSW1166" s="5"/>
      <c r="PSX1166" s="144"/>
      <c r="PSY1166" s="93"/>
      <c r="PSZ1166" s="145"/>
      <c r="PTA1166" s="145"/>
      <c r="PTB1166" s="145"/>
      <c r="PTC1166" s="145"/>
      <c r="PTD1166" s="145"/>
      <c r="PTE1166" s="37"/>
      <c r="PTF1166" s="5"/>
      <c r="PTG1166" s="144"/>
      <c r="PTH1166" s="93"/>
      <c r="PTI1166" s="145"/>
      <c r="PTJ1166" s="145"/>
      <c r="PTK1166" s="145"/>
      <c r="PTL1166" s="145"/>
      <c r="PTM1166" s="145"/>
      <c r="PTN1166" s="37"/>
      <c r="PTO1166" s="5"/>
      <c r="PTP1166" s="144"/>
      <c r="PTQ1166" s="93"/>
      <c r="PTR1166" s="145"/>
      <c r="PTS1166" s="145"/>
      <c r="PTT1166" s="145"/>
      <c r="PTU1166" s="145"/>
      <c r="PTV1166" s="145"/>
      <c r="PTW1166" s="37"/>
      <c r="PTX1166" s="5"/>
      <c r="PTY1166" s="144"/>
      <c r="PTZ1166" s="93"/>
      <c r="PUA1166" s="145"/>
      <c r="PUB1166" s="145"/>
      <c r="PUC1166" s="145"/>
      <c r="PUD1166" s="145"/>
      <c r="PUE1166" s="145"/>
      <c r="PUF1166" s="37"/>
      <c r="PUG1166" s="5"/>
      <c r="PUH1166" s="144"/>
      <c r="PUI1166" s="93"/>
      <c r="PUJ1166" s="145"/>
      <c r="PUK1166" s="145"/>
      <c r="PUL1166" s="145"/>
      <c r="PUM1166" s="145"/>
      <c r="PUN1166" s="145"/>
      <c r="PUO1166" s="37"/>
      <c r="PUP1166" s="5"/>
      <c r="PUQ1166" s="144"/>
      <c r="PUR1166" s="93"/>
      <c r="PUS1166" s="145"/>
      <c r="PUT1166" s="145"/>
      <c r="PUU1166" s="145"/>
      <c r="PUV1166" s="145"/>
      <c r="PUW1166" s="145"/>
      <c r="PUX1166" s="37"/>
      <c r="PUY1166" s="5"/>
      <c r="PUZ1166" s="144"/>
      <c r="PVA1166" s="93"/>
      <c r="PVB1166" s="145"/>
      <c r="PVC1166" s="145"/>
      <c r="PVD1166" s="145"/>
      <c r="PVE1166" s="145"/>
      <c r="PVF1166" s="145"/>
      <c r="PVG1166" s="37"/>
      <c r="PVH1166" s="5"/>
      <c r="PVI1166" s="144"/>
      <c r="PVJ1166" s="93"/>
      <c r="PVK1166" s="145"/>
      <c r="PVL1166" s="145"/>
      <c r="PVM1166" s="145"/>
      <c r="PVN1166" s="145"/>
      <c r="PVO1166" s="145"/>
      <c r="PVP1166" s="37"/>
      <c r="PVQ1166" s="5"/>
      <c r="PVR1166" s="144"/>
      <c r="PVS1166" s="93"/>
      <c r="PVT1166" s="145"/>
      <c r="PVU1166" s="145"/>
      <c r="PVV1166" s="145"/>
      <c r="PVW1166" s="145"/>
      <c r="PVX1166" s="145"/>
      <c r="PVY1166" s="37"/>
      <c r="PVZ1166" s="5"/>
      <c r="PWA1166" s="144"/>
      <c r="PWB1166" s="93"/>
      <c r="PWC1166" s="145"/>
      <c r="PWD1166" s="145"/>
      <c r="PWE1166" s="145"/>
      <c r="PWF1166" s="145"/>
      <c r="PWG1166" s="145"/>
      <c r="PWH1166" s="37"/>
      <c r="PWI1166" s="5"/>
      <c r="PWJ1166" s="144"/>
      <c r="PWK1166" s="93"/>
      <c r="PWL1166" s="145"/>
      <c r="PWM1166" s="145"/>
      <c r="PWN1166" s="145"/>
      <c r="PWO1166" s="145"/>
      <c r="PWP1166" s="145"/>
      <c r="PWQ1166" s="37"/>
      <c r="PWR1166" s="5"/>
      <c r="PWS1166" s="144"/>
      <c r="PWT1166" s="93"/>
      <c r="PWU1166" s="145"/>
      <c r="PWV1166" s="145"/>
      <c r="PWW1166" s="145"/>
      <c r="PWX1166" s="145"/>
      <c r="PWY1166" s="145"/>
      <c r="PWZ1166" s="37"/>
      <c r="PXA1166" s="5"/>
      <c r="PXB1166" s="144"/>
      <c r="PXC1166" s="93"/>
      <c r="PXD1166" s="145"/>
      <c r="PXE1166" s="145"/>
      <c r="PXF1166" s="145"/>
      <c r="PXG1166" s="145"/>
      <c r="PXH1166" s="145"/>
      <c r="PXI1166" s="37"/>
      <c r="PXJ1166" s="5"/>
      <c r="PXK1166" s="144"/>
      <c r="PXL1166" s="93"/>
      <c r="PXM1166" s="145"/>
      <c r="PXN1166" s="145"/>
      <c r="PXO1166" s="145"/>
      <c r="PXP1166" s="145"/>
      <c r="PXQ1166" s="145"/>
      <c r="PXR1166" s="37"/>
      <c r="PXS1166" s="5"/>
      <c r="PXT1166" s="144"/>
      <c r="PXU1166" s="93"/>
      <c r="PXV1166" s="145"/>
      <c r="PXW1166" s="145"/>
      <c r="PXX1166" s="145"/>
      <c r="PXY1166" s="145"/>
      <c r="PXZ1166" s="145"/>
      <c r="PYA1166" s="37"/>
      <c r="PYB1166" s="5"/>
      <c r="PYC1166" s="144"/>
      <c r="PYD1166" s="93"/>
      <c r="PYE1166" s="145"/>
      <c r="PYF1166" s="145"/>
      <c r="PYG1166" s="145"/>
      <c r="PYH1166" s="145"/>
      <c r="PYI1166" s="145"/>
      <c r="PYJ1166" s="37"/>
      <c r="PYK1166" s="5"/>
      <c r="PYL1166" s="144"/>
      <c r="PYM1166" s="93"/>
      <c r="PYN1166" s="145"/>
      <c r="PYO1166" s="145"/>
      <c r="PYP1166" s="145"/>
      <c r="PYQ1166" s="145"/>
      <c r="PYR1166" s="145"/>
      <c r="PYS1166" s="37"/>
      <c r="PYT1166" s="5"/>
      <c r="PYU1166" s="144"/>
      <c r="PYV1166" s="93"/>
      <c r="PYW1166" s="145"/>
      <c r="PYX1166" s="145"/>
      <c r="PYY1166" s="145"/>
      <c r="PYZ1166" s="145"/>
      <c r="PZA1166" s="145"/>
      <c r="PZB1166" s="37"/>
      <c r="PZC1166" s="5"/>
      <c r="PZD1166" s="144"/>
      <c r="PZE1166" s="93"/>
      <c r="PZF1166" s="145"/>
      <c r="PZG1166" s="145"/>
      <c r="PZH1166" s="145"/>
      <c r="PZI1166" s="145"/>
      <c r="PZJ1166" s="145"/>
      <c r="PZK1166" s="37"/>
      <c r="PZL1166" s="5"/>
      <c r="PZM1166" s="144"/>
      <c r="PZN1166" s="93"/>
      <c r="PZO1166" s="145"/>
      <c r="PZP1166" s="145"/>
      <c r="PZQ1166" s="145"/>
      <c r="PZR1166" s="145"/>
      <c r="PZS1166" s="145"/>
      <c r="PZT1166" s="37"/>
      <c r="PZU1166" s="5"/>
      <c r="PZV1166" s="144"/>
      <c r="PZW1166" s="93"/>
      <c r="PZX1166" s="145"/>
      <c r="PZY1166" s="145"/>
      <c r="PZZ1166" s="145"/>
      <c r="QAA1166" s="145"/>
      <c r="QAB1166" s="145"/>
      <c r="QAC1166" s="37"/>
      <c r="QAD1166" s="5"/>
      <c r="QAE1166" s="144"/>
      <c r="QAF1166" s="93"/>
      <c r="QAG1166" s="145"/>
      <c r="QAH1166" s="145"/>
      <c r="QAI1166" s="145"/>
      <c r="QAJ1166" s="145"/>
      <c r="QAK1166" s="145"/>
      <c r="QAL1166" s="37"/>
      <c r="QAM1166" s="5"/>
      <c r="QAN1166" s="144"/>
      <c r="QAO1166" s="93"/>
      <c r="QAP1166" s="145"/>
      <c r="QAQ1166" s="145"/>
      <c r="QAR1166" s="145"/>
      <c r="QAS1166" s="145"/>
      <c r="QAT1166" s="145"/>
      <c r="QAU1166" s="37"/>
      <c r="QAV1166" s="5"/>
      <c r="QAW1166" s="144"/>
      <c r="QAX1166" s="93"/>
      <c r="QAY1166" s="145"/>
      <c r="QAZ1166" s="145"/>
      <c r="QBA1166" s="145"/>
      <c r="QBB1166" s="145"/>
      <c r="QBC1166" s="145"/>
      <c r="QBD1166" s="37"/>
      <c r="QBE1166" s="5"/>
      <c r="QBF1166" s="144"/>
      <c r="QBG1166" s="93"/>
      <c r="QBH1166" s="145"/>
      <c r="QBI1166" s="145"/>
      <c r="QBJ1166" s="145"/>
      <c r="QBK1166" s="145"/>
      <c r="QBL1166" s="145"/>
      <c r="QBM1166" s="37"/>
      <c r="QBN1166" s="5"/>
      <c r="QBO1166" s="144"/>
      <c r="QBP1166" s="93"/>
      <c r="QBQ1166" s="145"/>
      <c r="QBR1166" s="145"/>
      <c r="QBS1166" s="145"/>
      <c r="QBT1166" s="145"/>
      <c r="QBU1166" s="145"/>
      <c r="QBV1166" s="37"/>
      <c r="QBW1166" s="5"/>
      <c r="QBX1166" s="144"/>
      <c r="QBY1166" s="93"/>
      <c r="QBZ1166" s="145"/>
      <c r="QCA1166" s="145"/>
      <c r="QCB1166" s="145"/>
      <c r="QCC1166" s="145"/>
      <c r="QCD1166" s="145"/>
      <c r="QCE1166" s="37"/>
      <c r="QCF1166" s="5"/>
      <c r="QCG1166" s="144"/>
      <c r="QCH1166" s="93"/>
      <c r="QCI1166" s="145"/>
      <c r="QCJ1166" s="145"/>
      <c r="QCK1166" s="145"/>
      <c r="QCL1166" s="145"/>
      <c r="QCM1166" s="145"/>
      <c r="QCN1166" s="37"/>
      <c r="QCO1166" s="5"/>
      <c r="QCP1166" s="144"/>
      <c r="QCQ1166" s="93"/>
      <c r="QCR1166" s="145"/>
      <c r="QCS1166" s="145"/>
      <c r="QCT1166" s="145"/>
      <c r="QCU1166" s="145"/>
      <c r="QCV1166" s="145"/>
      <c r="QCW1166" s="37"/>
      <c r="QCX1166" s="5"/>
      <c r="QCY1166" s="144"/>
      <c r="QCZ1166" s="93"/>
      <c r="QDA1166" s="145"/>
      <c r="QDB1166" s="145"/>
      <c r="QDC1166" s="145"/>
      <c r="QDD1166" s="145"/>
      <c r="QDE1166" s="145"/>
      <c r="QDF1166" s="37"/>
      <c r="QDG1166" s="5"/>
      <c r="QDH1166" s="144"/>
      <c r="QDI1166" s="93"/>
      <c r="QDJ1166" s="145"/>
      <c r="QDK1166" s="145"/>
      <c r="QDL1166" s="145"/>
      <c r="QDM1166" s="145"/>
      <c r="QDN1166" s="145"/>
      <c r="QDO1166" s="37"/>
      <c r="QDP1166" s="5"/>
      <c r="QDQ1166" s="144"/>
      <c r="QDR1166" s="93"/>
      <c r="QDS1166" s="145"/>
      <c r="QDT1166" s="145"/>
      <c r="QDU1166" s="145"/>
      <c r="QDV1166" s="145"/>
      <c r="QDW1166" s="145"/>
      <c r="QDX1166" s="37"/>
      <c r="QDY1166" s="5"/>
      <c r="QDZ1166" s="144"/>
      <c r="QEA1166" s="93"/>
      <c r="QEB1166" s="145"/>
      <c r="QEC1166" s="145"/>
      <c r="QED1166" s="145"/>
      <c r="QEE1166" s="145"/>
      <c r="QEF1166" s="145"/>
      <c r="QEG1166" s="37"/>
      <c r="QEH1166" s="5"/>
      <c r="QEI1166" s="144"/>
      <c r="QEJ1166" s="93"/>
      <c r="QEK1166" s="145"/>
      <c r="QEL1166" s="145"/>
      <c r="QEM1166" s="145"/>
      <c r="QEN1166" s="145"/>
      <c r="QEO1166" s="145"/>
      <c r="QEP1166" s="37"/>
      <c r="QEQ1166" s="5"/>
      <c r="QER1166" s="144"/>
      <c r="QES1166" s="93"/>
      <c r="QET1166" s="145"/>
      <c r="QEU1166" s="145"/>
      <c r="QEV1166" s="145"/>
      <c r="QEW1166" s="145"/>
      <c r="QEX1166" s="145"/>
      <c r="QEY1166" s="37"/>
      <c r="QEZ1166" s="5"/>
      <c r="QFA1166" s="144"/>
      <c r="QFB1166" s="93"/>
      <c r="QFC1166" s="145"/>
      <c r="QFD1166" s="145"/>
      <c r="QFE1166" s="145"/>
      <c r="QFF1166" s="145"/>
      <c r="QFG1166" s="145"/>
      <c r="QFH1166" s="37"/>
      <c r="QFI1166" s="5"/>
      <c r="QFJ1166" s="144"/>
      <c r="QFK1166" s="93"/>
      <c r="QFL1166" s="145"/>
      <c r="QFM1166" s="145"/>
      <c r="QFN1166" s="145"/>
      <c r="QFO1166" s="145"/>
      <c r="QFP1166" s="145"/>
      <c r="QFQ1166" s="37"/>
      <c r="QFR1166" s="5"/>
      <c r="QFS1166" s="144"/>
      <c r="QFT1166" s="93"/>
      <c r="QFU1166" s="145"/>
      <c r="QFV1166" s="145"/>
      <c r="QFW1166" s="145"/>
      <c r="QFX1166" s="145"/>
      <c r="QFY1166" s="145"/>
      <c r="QFZ1166" s="37"/>
      <c r="QGA1166" s="5"/>
      <c r="QGB1166" s="144"/>
      <c r="QGC1166" s="93"/>
      <c r="QGD1166" s="145"/>
      <c r="QGE1166" s="145"/>
      <c r="QGF1166" s="145"/>
      <c r="QGG1166" s="145"/>
      <c r="QGH1166" s="145"/>
      <c r="QGI1166" s="37"/>
      <c r="QGJ1166" s="5"/>
      <c r="QGK1166" s="144"/>
      <c r="QGL1166" s="93"/>
      <c r="QGM1166" s="145"/>
      <c r="QGN1166" s="145"/>
      <c r="QGO1166" s="145"/>
      <c r="QGP1166" s="145"/>
      <c r="QGQ1166" s="145"/>
      <c r="QGR1166" s="37"/>
      <c r="QGS1166" s="5"/>
      <c r="QGT1166" s="144"/>
      <c r="QGU1166" s="93"/>
      <c r="QGV1166" s="145"/>
      <c r="QGW1166" s="145"/>
      <c r="QGX1166" s="145"/>
      <c r="QGY1166" s="145"/>
      <c r="QGZ1166" s="145"/>
      <c r="QHA1166" s="37"/>
      <c r="QHB1166" s="5"/>
      <c r="QHC1166" s="144"/>
      <c r="QHD1166" s="93"/>
      <c r="QHE1166" s="145"/>
      <c r="QHF1166" s="145"/>
      <c r="QHG1166" s="145"/>
      <c r="QHH1166" s="145"/>
      <c r="QHI1166" s="145"/>
      <c r="QHJ1166" s="37"/>
      <c r="QHK1166" s="5"/>
      <c r="QHL1166" s="144"/>
      <c r="QHM1166" s="93"/>
      <c r="QHN1166" s="145"/>
      <c r="QHO1166" s="145"/>
      <c r="QHP1166" s="145"/>
      <c r="QHQ1166" s="145"/>
      <c r="QHR1166" s="145"/>
      <c r="QHS1166" s="37"/>
      <c r="QHT1166" s="5"/>
      <c r="QHU1166" s="144"/>
      <c r="QHV1166" s="93"/>
      <c r="QHW1166" s="145"/>
      <c r="QHX1166" s="145"/>
      <c r="QHY1166" s="145"/>
      <c r="QHZ1166" s="145"/>
      <c r="QIA1166" s="145"/>
      <c r="QIB1166" s="37"/>
      <c r="QIC1166" s="5"/>
      <c r="QID1166" s="144"/>
      <c r="QIE1166" s="93"/>
      <c r="QIF1166" s="145"/>
      <c r="QIG1166" s="145"/>
      <c r="QIH1166" s="145"/>
      <c r="QII1166" s="145"/>
      <c r="QIJ1166" s="145"/>
      <c r="QIK1166" s="37"/>
      <c r="QIL1166" s="5"/>
      <c r="QIM1166" s="144"/>
      <c r="QIN1166" s="93"/>
      <c r="QIO1166" s="145"/>
      <c r="QIP1166" s="145"/>
      <c r="QIQ1166" s="145"/>
      <c r="QIR1166" s="145"/>
      <c r="QIS1166" s="145"/>
      <c r="QIT1166" s="37"/>
      <c r="QIU1166" s="5"/>
      <c r="QIV1166" s="144"/>
      <c r="QIW1166" s="93"/>
      <c r="QIX1166" s="145"/>
      <c r="QIY1166" s="145"/>
      <c r="QIZ1166" s="145"/>
      <c r="QJA1166" s="145"/>
      <c r="QJB1166" s="145"/>
      <c r="QJC1166" s="37"/>
      <c r="QJD1166" s="5"/>
      <c r="QJE1166" s="144"/>
      <c r="QJF1166" s="93"/>
      <c r="QJG1166" s="145"/>
      <c r="QJH1166" s="145"/>
      <c r="QJI1166" s="145"/>
      <c r="QJJ1166" s="145"/>
      <c r="QJK1166" s="145"/>
      <c r="QJL1166" s="37"/>
      <c r="QJM1166" s="5"/>
      <c r="QJN1166" s="144"/>
      <c r="QJO1166" s="93"/>
      <c r="QJP1166" s="145"/>
      <c r="QJQ1166" s="145"/>
      <c r="QJR1166" s="145"/>
      <c r="QJS1166" s="145"/>
      <c r="QJT1166" s="145"/>
      <c r="QJU1166" s="37"/>
      <c r="QJV1166" s="5"/>
      <c r="QJW1166" s="144"/>
      <c r="QJX1166" s="93"/>
      <c r="QJY1166" s="145"/>
      <c r="QJZ1166" s="145"/>
      <c r="QKA1166" s="145"/>
      <c r="QKB1166" s="145"/>
      <c r="QKC1166" s="145"/>
      <c r="QKD1166" s="37"/>
      <c r="QKE1166" s="5"/>
      <c r="QKF1166" s="144"/>
      <c r="QKG1166" s="93"/>
      <c r="QKH1166" s="145"/>
      <c r="QKI1166" s="145"/>
      <c r="QKJ1166" s="145"/>
      <c r="QKK1166" s="145"/>
      <c r="QKL1166" s="145"/>
      <c r="QKM1166" s="37"/>
      <c r="QKN1166" s="5"/>
      <c r="QKO1166" s="144"/>
      <c r="QKP1166" s="93"/>
      <c r="QKQ1166" s="145"/>
      <c r="QKR1166" s="145"/>
      <c r="QKS1166" s="145"/>
      <c r="QKT1166" s="145"/>
      <c r="QKU1166" s="145"/>
      <c r="QKV1166" s="37"/>
      <c r="QKW1166" s="5"/>
      <c r="QKX1166" s="144"/>
      <c r="QKY1166" s="93"/>
      <c r="QKZ1166" s="145"/>
      <c r="QLA1166" s="145"/>
      <c r="QLB1166" s="145"/>
      <c r="QLC1166" s="145"/>
      <c r="QLD1166" s="145"/>
      <c r="QLE1166" s="37"/>
      <c r="QLF1166" s="5"/>
      <c r="QLG1166" s="144"/>
      <c r="QLH1166" s="93"/>
      <c r="QLI1166" s="145"/>
      <c r="QLJ1166" s="145"/>
      <c r="QLK1166" s="145"/>
      <c r="QLL1166" s="145"/>
      <c r="QLM1166" s="145"/>
      <c r="QLN1166" s="37"/>
      <c r="QLO1166" s="5"/>
      <c r="QLP1166" s="144"/>
      <c r="QLQ1166" s="93"/>
      <c r="QLR1166" s="145"/>
      <c r="QLS1166" s="145"/>
      <c r="QLT1166" s="145"/>
      <c r="QLU1166" s="145"/>
      <c r="QLV1166" s="145"/>
      <c r="QLW1166" s="37"/>
      <c r="QLX1166" s="5"/>
      <c r="QLY1166" s="144"/>
      <c r="QLZ1166" s="93"/>
      <c r="QMA1166" s="145"/>
      <c r="QMB1166" s="145"/>
      <c r="QMC1166" s="145"/>
      <c r="QMD1166" s="145"/>
      <c r="QME1166" s="145"/>
      <c r="QMF1166" s="37"/>
      <c r="QMG1166" s="5"/>
      <c r="QMH1166" s="144"/>
      <c r="QMI1166" s="93"/>
      <c r="QMJ1166" s="145"/>
      <c r="QMK1166" s="145"/>
      <c r="QML1166" s="145"/>
      <c r="QMM1166" s="145"/>
      <c r="QMN1166" s="145"/>
      <c r="QMO1166" s="37"/>
      <c r="QMP1166" s="5"/>
      <c r="QMQ1166" s="144"/>
      <c r="QMR1166" s="93"/>
      <c r="QMS1166" s="145"/>
      <c r="QMT1166" s="145"/>
      <c r="QMU1166" s="145"/>
      <c r="QMV1166" s="145"/>
      <c r="QMW1166" s="145"/>
      <c r="QMX1166" s="37"/>
      <c r="QMY1166" s="5"/>
      <c r="QMZ1166" s="144"/>
      <c r="QNA1166" s="93"/>
      <c r="QNB1166" s="145"/>
      <c r="QNC1166" s="145"/>
      <c r="QND1166" s="145"/>
      <c r="QNE1166" s="145"/>
      <c r="QNF1166" s="145"/>
      <c r="QNG1166" s="37"/>
      <c r="QNH1166" s="5"/>
      <c r="QNI1166" s="144"/>
      <c r="QNJ1166" s="93"/>
      <c r="QNK1166" s="145"/>
      <c r="QNL1166" s="145"/>
      <c r="QNM1166" s="145"/>
      <c r="QNN1166" s="145"/>
      <c r="QNO1166" s="145"/>
      <c r="QNP1166" s="37"/>
      <c r="QNQ1166" s="5"/>
      <c r="QNR1166" s="144"/>
      <c r="QNS1166" s="93"/>
      <c r="QNT1166" s="145"/>
      <c r="QNU1166" s="145"/>
      <c r="QNV1166" s="145"/>
      <c r="QNW1166" s="145"/>
      <c r="QNX1166" s="145"/>
      <c r="QNY1166" s="37"/>
      <c r="QNZ1166" s="5"/>
      <c r="QOA1166" s="144"/>
      <c r="QOB1166" s="93"/>
      <c r="QOC1166" s="145"/>
      <c r="QOD1166" s="145"/>
      <c r="QOE1166" s="145"/>
      <c r="QOF1166" s="145"/>
      <c r="QOG1166" s="145"/>
      <c r="QOH1166" s="37"/>
      <c r="QOI1166" s="5"/>
      <c r="QOJ1166" s="144"/>
      <c r="QOK1166" s="93"/>
      <c r="QOL1166" s="145"/>
      <c r="QOM1166" s="145"/>
      <c r="QON1166" s="145"/>
      <c r="QOO1166" s="145"/>
      <c r="QOP1166" s="145"/>
      <c r="QOQ1166" s="37"/>
      <c r="QOR1166" s="5"/>
      <c r="QOS1166" s="144"/>
      <c r="QOT1166" s="93"/>
      <c r="QOU1166" s="145"/>
      <c r="QOV1166" s="145"/>
      <c r="QOW1166" s="145"/>
      <c r="QOX1166" s="145"/>
      <c r="QOY1166" s="145"/>
      <c r="QOZ1166" s="37"/>
      <c r="QPA1166" s="5"/>
      <c r="QPB1166" s="144"/>
      <c r="QPC1166" s="93"/>
      <c r="QPD1166" s="145"/>
      <c r="QPE1166" s="145"/>
      <c r="QPF1166" s="145"/>
      <c r="QPG1166" s="145"/>
      <c r="QPH1166" s="145"/>
      <c r="QPI1166" s="37"/>
      <c r="QPJ1166" s="5"/>
      <c r="QPK1166" s="144"/>
      <c r="QPL1166" s="93"/>
      <c r="QPM1166" s="145"/>
      <c r="QPN1166" s="145"/>
      <c r="QPO1166" s="145"/>
      <c r="QPP1166" s="145"/>
      <c r="QPQ1166" s="145"/>
      <c r="QPR1166" s="37"/>
      <c r="QPS1166" s="5"/>
      <c r="QPT1166" s="144"/>
      <c r="QPU1166" s="93"/>
      <c r="QPV1166" s="145"/>
      <c r="QPW1166" s="145"/>
      <c r="QPX1166" s="145"/>
      <c r="QPY1166" s="145"/>
      <c r="QPZ1166" s="145"/>
      <c r="QQA1166" s="37"/>
      <c r="QQB1166" s="5"/>
      <c r="QQC1166" s="144"/>
      <c r="QQD1166" s="93"/>
      <c r="QQE1166" s="145"/>
      <c r="QQF1166" s="145"/>
      <c r="QQG1166" s="145"/>
      <c r="QQH1166" s="145"/>
      <c r="QQI1166" s="145"/>
      <c r="QQJ1166" s="37"/>
      <c r="QQK1166" s="5"/>
      <c r="QQL1166" s="144"/>
      <c r="QQM1166" s="93"/>
      <c r="QQN1166" s="145"/>
      <c r="QQO1166" s="145"/>
      <c r="QQP1166" s="145"/>
      <c r="QQQ1166" s="145"/>
      <c r="QQR1166" s="145"/>
      <c r="QQS1166" s="37"/>
      <c r="QQT1166" s="5"/>
      <c r="QQU1166" s="144"/>
      <c r="QQV1166" s="93"/>
      <c r="QQW1166" s="145"/>
      <c r="QQX1166" s="145"/>
      <c r="QQY1166" s="145"/>
      <c r="QQZ1166" s="145"/>
      <c r="QRA1166" s="145"/>
      <c r="QRB1166" s="37"/>
      <c r="QRC1166" s="5"/>
      <c r="QRD1166" s="144"/>
      <c r="QRE1166" s="93"/>
      <c r="QRF1166" s="145"/>
      <c r="QRG1166" s="145"/>
      <c r="QRH1166" s="145"/>
      <c r="QRI1166" s="145"/>
      <c r="QRJ1166" s="145"/>
      <c r="QRK1166" s="37"/>
      <c r="QRL1166" s="5"/>
      <c r="QRM1166" s="144"/>
      <c r="QRN1166" s="93"/>
      <c r="QRO1166" s="145"/>
      <c r="QRP1166" s="145"/>
      <c r="QRQ1166" s="145"/>
      <c r="QRR1166" s="145"/>
      <c r="QRS1166" s="145"/>
      <c r="QRT1166" s="37"/>
      <c r="QRU1166" s="5"/>
      <c r="QRV1166" s="144"/>
      <c r="QRW1166" s="93"/>
      <c r="QRX1166" s="145"/>
      <c r="QRY1166" s="145"/>
      <c r="QRZ1166" s="145"/>
      <c r="QSA1166" s="145"/>
      <c r="QSB1166" s="145"/>
      <c r="QSC1166" s="37"/>
      <c r="QSD1166" s="5"/>
      <c r="QSE1166" s="144"/>
      <c r="QSF1166" s="93"/>
      <c r="QSG1166" s="145"/>
      <c r="QSH1166" s="145"/>
      <c r="QSI1166" s="145"/>
      <c r="QSJ1166" s="145"/>
      <c r="QSK1166" s="145"/>
      <c r="QSL1166" s="37"/>
      <c r="QSM1166" s="5"/>
      <c r="QSN1166" s="144"/>
      <c r="QSO1166" s="93"/>
      <c r="QSP1166" s="145"/>
      <c r="QSQ1166" s="145"/>
      <c r="QSR1166" s="145"/>
      <c r="QSS1166" s="145"/>
      <c r="QST1166" s="145"/>
      <c r="QSU1166" s="37"/>
      <c r="QSV1166" s="5"/>
      <c r="QSW1166" s="144"/>
      <c r="QSX1166" s="93"/>
      <c r="QSY1166" s="145"/>
      <c r="QSZ1166" s="145"/>
      <c r="QTA1166" s="145"/>
      <c r="QTB1166" s="145"/>
      <c r="QTC1166" s="145"/>
      <c r="QTD1166" s="37"/>
      <c r="QTE1166" s="5"/>
      <c r="QTF1166" s="144"/>
      <c r="QTG1166" s="93"/>
      <c r="QTH1166" s="145"/>
      <c r="QTI1166" s="145"/>
      <c r="QTJ1166" s="145"/>
      <c r="QTK1166" s="145"/>
      <c r="QTL1166" s="145"/>
      <c r="QTM1166" s="37"/>
      <c r="QTN1166" s="5"/>
      <c r="QTO1166" s="144"/>
      <c r="QTP1166" s="93"/>
      <c r="QTQ1166" s="145"/>
      <c r="QTR1166" s="145"/>
      <c r="QTS1166" s="145"/>
      <c r="QTT1166" s="145"/>
      <c r="QTU1166" s="145"/>
      <c r="QTV1166" s="37"/>
      <c r="QTW1166" s="5"/>
      <c r="QTX1166" s="144"/>
      <c r="QTY1166" s="93"/>
      <c r="QTZ1166" s="145"/>
      <c r="QUA1166" s="145"/>
      <c r="QUB1166" s="145"/>
      <c r="QUC1166" s="145"/>
      <c r="QUD1166" s="145"/>
      <c r="QUE1166" s="37"/>
      <c r="QUF1166" s="5"/>
      <c r="QUG1166" s="144"/>
      <c r="QUH1166" s="93"/>
      <c r="QUI1166" s="145"/>
      <c r="QUJ1166" s="145"/>
      <c r="QUK1166" s="145"/>
      <c r="QUL1166" s="145"/>
      <c r="QUM1166" s="145"/>
      <c r="QUN1166" s="37"/>
      <c r="QUO1166" s="5"/>
      <c r="QUP1166" s="144"/>
      <c r="QUQ1166" s="93"/>
      <c r="QUR1166" s="145"/>
      <c r="QUS1166" s="145"/>
      <c r="QUT1166" s="145"/>
      <c r="QUU1166" s="145"/>
      <c r="QUV1166" s="145"/>
      <c r="QUW1166" s="37"/>
      <c r="QUX1166" s="5"/>
      <c r="QUY1166" s="144"/>
      <c r="QUZ1166" s="93"/>
      <c r="QVA1166" s="145"/>
      <c r="QVB1166" s="145"/>
      <c r="QVC1166" s="145"/>
      <c r="QVD1166" s="145"/>
      <c r="QVE1166" s="145"/>
      <c r="QVF1166" s="37"/>
      <c r="QVG1166" s="5"/>
      <c r="QVH1166" s="144"/>
      <c r="QVI1166" s="93"/>
      <c r="QVJ1166" s="145"/>
      <c r="QVK1166" s="145"/>
      <c r="QVL1166" s="145"/>
      <c r="QVM1166" s="145"/>
      <c r="QVN1166" s="145"/>
      <c r="QVO1166" s="37"/>
      <c r="QVP1166" s="5"/>
      <c r="QVQ1166" s="144"/>
      <c r="QVR1166" s="93"/>
      <c r="QVS1166" s="145"/>
      <c r="QVT1166" s="145"/>
      <c r="QVU1166" s="145"/>
      <c r="QVV1166" s="145"/>
      <c r="QVW1166" s="145"/>
      <c r="QVX1166" s="37"/>
      <c r="QVY1166" s="5"/>
      <c r="QVZ1166" s="144"/>
      <c r="QWA1166" s="93"/>
      <c r="QWB1166" s="145"/>
      <c r="QWC1166" s="145"/>
      <c r="QWD1166" s="145"/>
      <c r="QWE1166" s="145"/>
      <c r="QWF1166" s="145"/>
      <c r="QWG1166" s="37"/>
      <c r="QWH1166" s="5"/>
      <c r="QWI1166" s="144"/>
      <c r="QWJ1166" s="93"/>
      <c r="QWK1166" s="145"/>
      <c r="QWL1166" s="145"/>
      <c r="QWM1166" s="145"/>
      <c r="QWN1166" s="145"/>
      <c r="QWO1166" s="145"/>
      <c r="QWP1166" s="37"/>
      <c r="QWQ1166" s="5"/>
      <c r="QWR1166" s="144"/>
      <c r="QWS1166" s="93"/>
      <c r="QWT1166" s="145"/>
      <c r="QWU1166" s="145"/>
      <c r="QWV1166" s="145"/>
      <c r="QWW1166" s="145"/>
      <c r="QWX1166" s="145"/>
      <c r="QWY1166" s="37"/>
      <c r="QWZ1166" s="5"/>
      <c r="QXA1166" s="144"/>
      <c r="QXB1166" s="93"/>
      <c r="QXC1166" s="145"/>
      <c r="QXD1166" s="145"/>
      <c r="QXE1166" s="145"/>
      <c r="QXF1166" s="145"/>
      <c r="QXG1166" s="145"/>
      <c r="QXH1166" s="37"/>
      <c r="QXI1166" s="5"/>
      <c r="QXJ1166" s="144"/>
      <c r="QXK1166" s="93"/>
      <c r="QXL1166" s="145"/>
      <c r="QXM1166" s="145"/>
      <c r="QXN1166" s="145"/>
      <c r="QXO1166" s="145"/>
      <c r="QXP1166" s="145"/>
      <c r="QXQ1166" s="37"/>
      <c r="QXR1166" s="5"/>
      <c r="QXS1166" s="144"/>
      <c r="QXT1166" s="93"/>
      <c r="QXU1166" s="145"/>
      <c r="QXV1166" s="145"/>
      <c r="QXW1166" s="145"/>
      <c r="QXX1166" s="145"/>
      <c r="QXY1166" s="145"/>
      <c r="QXZ1166" s="37"/>
      <c r="QYA1166" s="5"/>
      <c r="QYB1166" s="144"/>
      <c r="QYC1166" s="93"/>
      <c r="QYD1166" s="145"/>
      <c r="QYE1166" s="145"/>
      <c r="QYF1166" s="145"/>
      <c r="QYG1166" s="145"/>
      <c r="QYH1166" s="145"/>
      <c r="QYI1166" s="37"/>
      <c r="QYJ1166" s="5"/>
      <c r="QYK1166" s="144"/>
      <c r="QYL1166" s="93"/>
      <c r="QYM1166" s="145"/>
      <c r="QYN1166" s="145"/>
      <c r="QYO1166" s="145"/>
      <c r="QYP1166" s="145"/>
      <c r="QYQ1166" s="145"/>
      <c r="QYR1166" s="37"/>
      <c r="QYS1166" s="5"/>
      <c r="QYT1166" s="144"/>
      <c r="QYU1166" s="93"/>
      <c r="QYV1166" s="145"/>
      <c r="QYW1166" s="145"/>
      <c r="QYX1166" s="145"/>
      <c r="QYY1166" s="145"/>
      <c r="QYZ1166" s="145"/>
      <c r="QZA1166" s="37"/>
      <c r="QZB1166" s="5"/>
      <c r="QZC1166" s="144"/>
      <c r="QZD1166" s="93"/>
      <c r="QZE1166" s="145"/>
      <c r="QZF1166" s="145"/>
      <c r="QZG1166" s="145"/>
      <c r="QZH1166" s="145"/>
      <c r="QZI1166" s="145"/>
      <c r="QZJ1166" s="37"/>
      <c r="QZK1166" s="5"/>
      <c r="QZL1166" s="144"/>
      <c r="QZM1166" s="93"/>
      <c r="QZN1166" s="145"/>
      <c r="QZO1166" s="145"/>
      <c r="QZP1166" s="145"/>
      <c r="QZQ1166" s="145"/>
      <c r="QZR1166" s="145"/>
      <c r="QZS1166" s="37"/>
      <c r="QZT1166" s="5"/>
      <c r="QZU1166" s="144"/>
      <c r="QZV1166" s="93"/>
      <c r="QZW1166" s="145"/>
      <c r="QZX1166" s="145"/>
      <c r="QZY1166" s="145"/>
      <c r="QZZ1166" s="145"/>
      <c r="RAA1166" s="145"/>
      <c r="RAB1166" s="37"/>
      <c r="RAC1166" s="5"/>
      <c r="RAD1166" s="144"/>
      <c r="RAE1166" s="93"/>
      <c r="RAF1166" s="145"/>
      <c r="RAG1166" s="145"/>
      <c r="RAH1166" s="145"/>
      <c r="RAI1166" s="145"/>
      <c r="RAJ1166" s="145"/>
      <c r="RAK1166" s="37"/>
      <c r="RAL1166" s="5"/>
      <c r="RAM1166" s="144"/>
      <c r="RAN1166" s="93"/>
      <c r="RAO1166" s="145"/>
      <c r="RAP1166" s="145"/>
      <c r="RAQ1166" s="145"/>
      <c r="RAR1166" s="145"/>
      <c r="RAS1166" s="145"/>
      <c r="RAT1166" s="37"/>
      <c r="RAU1166" s="5"/>
      <c r="RAV1166" s="144"/>
      <c r="RAW1166" s="93"/>
      <c r="RAX1166" s="145"/>
      <c r="RAY1166" s="145"/>
      <c r="RAZ1166" s="145"/>
      <c r="RBA1166" s="145"/>
      <c r="RBB1166" s="145"/>
      <c r="RBC1166" s="37"/>
      <c r="RBD1166" s="5"/>
      <c r="RBE1166" s="144"/>
      <c r="RBF1166" s="93"/>
      <c r="RBG1166" s="145"/>
      <c r="RBH1166" s="145"/>
      <c r="RBI1166" s="145"/>
      <c r="RBJ1166" s="145"/>
      <c r="RBK1166" s="145"/>
      <c r="RBL1166" s="37"/>
      <c r="RBM1166" s="5"/>
      <c r="RBN1166" s="144"/>
      <c r="RBO1166" s="93"/>
      <c r="RBP1166" s="145"/>
      <c r="RBQ1166" s="145"/>
      <c r="RBR1166" s="145"/>
      <c r="RBS1166" s="145"/>
      <c r="RBT1166" s="145"/>
      <c r="RBU1166" s="37"/>
      <c r="RBV1166" s="5"/>
      <c r="RBW1166" s="144"/>
      <c r="RBX1166" s="93"/>
      <c r="RBY1166" s="145"/>
      <c r="RBZ1166" s="145"/>
      <c r="RCA1166" s="145"/>
      <c r="RCB1166" s="145"/>
      <c r="RCC1166" s="145"/>
      <c r="RCD1166" s="37"/>
      <c r="RCE1166" s="5"/>
      <c r="RCF1166" s="144"/>
      <c r="RCG1166" s="93"/>
      <c r="RCH1166" s="145"/>
      <c r="RCI1166" s="145"/>
      <c r="RCJ1166" s="145"/>
      <c r="RCK1166" s="145"/>
      <c r="RCL1166" s="145"/>
      <c r="RCM1166" s="37"/>
      <c r="RCN1166" s="5"/>
      <c r="RCO1166" s="144"/>
      <c r="RCP1166" s="93"/>
      <c r="RCQ1166" s="145"/>
      <c r="RCR1166" s="145"/>
      <c r="RCS1166" s="145"/>
      <c r="RCT1166" s="145"/>
      <c r="RCU1166" s="145"/>
      <c r="RCV1166" s="37"/>
      <c r="RCW1166" s="5"/>
      <c r="RCX1166" s="144"/>
      <c r="RCY1166" s="93"/>
      <c r="RCZ1166" s="145"/>
      <c r="RDA1166" s="145"/>
      <c r="RDB1166" s="145"/>
      <c r="RDC1166" s="145"/>
      <c r="RDD1166" s="145"/>
      <c r="RDE1166" s="37"/>
      <c r="RDF1166" s="5"/>
      <c r="RDG1166" s="144"/>
      <c r="RDH1166" s="93"/>
      <c r="RDI1166" s="145"/>
      <c r="RDJ1166" s="145"/>
      <c r="RDK1166" s="145"/>
      <c r="RDL1166" s="145"/>
      <c r="RDM1166" s="145"/>
      <c r="RDN1166" s="37"/>
      <c r="RDO1166" s="5"/>
      <c r="RDP1166" s="144"/>
      <c r="RDQ1166" s="93"/>
      <c r="RDR1166" s="145"/>
      <c r="RDS1166" s="145"/>
      <c r="RDT1166" s="145"/>
      <c r="RDU1166" s="145"/>
      <c r="RDV1166" s="145"/>
      <c r="RDW1166" s="37"/>
      <c r="RDX1166" s="5"/>
      <c r="RDY1166" s="144"/>
      <c r="RDZ1166" s="93"/>
      <c r="REA1166" s="145"/>
      <c r="REB1166" s="145"/>
      <c r="REC1166" s="145"/>
      <c r="RED1166" s="145"/>
      <c r="REE1166" s="145"/>
      <c r="REF1166" s="37"/>
      <c r="REG1166" s="5"/>
      <c r="REH1166" s="144"/>
      <c r="REI1166" s="93"/>
      <c r="REJ1166" s="145"/>
      <c r="REK1166" s="145"/>
      <c r="REL1166" s="145"/>
      <c r="REM1166" s="145"/>
      <c r="REN1166" s="145"/>
      <c r="REO1166" s="37"/>
      <c r="REP1166" s="5"/>
      <c r="REQ1166" s="144"/>
      <c r="RER1166" s="93"/>
      <c r="RES1166" s="145"/>
      <c r="RET1166" s="145"/>
      <c r="REU1166" s="145"/>
      <c r="REV1166" s="145"/>
      <c r="REW1166" s="145"/>
      <c r="REX1166" s="37"/>
      <c r="REY1166" s="5"/>
      <c r="REZ1166" s="144"/>
      <c r="RFA1166" s="93"/>
      <c r="RFB1166" s="145"/>
      <c r="RFC1166" s="145"/>
      <c r="RFD1166" s="145"/>
      <c r="RFE1166" s="145"/>
      <c r="RFF1166" s="145"/>
      <c r="RFG1166" s="37"/>
      <c r="RFH1166" s="5"/>
      <c r="RFI1166" s="144"/>
      <c r="RFJ1166" s="93"/>
      <c r="RFK1166" s="145"/>
      <c r="RFL1166" s="145"/>
      <c r="RFM1166" s="145"/>
      <c r="RFN1166" s="145"/>
      <c r="RFO1166" s="145"/>
      <c r="RFP1166" s="37"/>
      <c r="RFQ1166" s="5"/>
      <c r="RFR1166" s="144"/>
      <c r="RFS1166" s="93"/>
      <c r="RFT1166" s="145"/>
      <c r="RFU1166" s="145"/>
      <c r="RFV1166" s="145"/>
      <c r="RFW1166" s="145"/>
      <c r="RFX1166" s="145"/>
      <c r="RFY1166" s="37"/>
      <c r="RFZ1166" s="5"/>
      <c r="RGA1166" s="144"/>
      <c r="RGB1166" s="93"/>
      <c r="RGC1166" s="145"/>
      <c r="RGD1166" s="145"/>
      <c r="RGE1166" s="145"/>
      <c r="RGF1166" s="145"/>
      <c r="RGG1166" s="145"/>
      <c r="RGH1166" s="37"/>
      <c r="RGI1166" s="5"/>
      <c r="RGJ1166" s="144"/>
      <c r="RGK1166" s="93"/>
      <c r="RGL1166" s="145"/>
      <c r="RGM1166" s="145"/>
      <c r="RGN1166" s="145"/>
      <c r="RGO1166" s="145"/>
      <c r="RGP1166" s="145"/>
      <c r="RGQ1166" s="37"/>
      <c r="RGR1166" s="5"/>
      <c r="RGS1166" s="144"/>
      <c r="RGT1166" s="93"/>
      <c r="RGU1166" s="145"/>
      <c r="RGV1166" s="145"/>
      <c r="RGW1166" s="145"/>
      <c r="RGX1166" s="145"/>
      <c r="RGY1166" s="145"/>
      <c r="RGZ1166" s="37"/>
      <c r="RHA1166" s="5"/>
      <c r="RHB1166" s="144"/>
      <c r="RHC1166" s="93"/>
      <c r="RHD1166" s="145"/>
      <c r="RHE1166" s="145"/>
      <c r="RHF1166" s="145"/>
      <c r="RHG1166" s="145"/>
      <c r="RHH1166" s="145"/>
      <c r="RHI1166" s="37"/>
      <c r="RHJ1166" s="5"/>
      <c r="RHK1166" s="144"/>
      <c r="RHL1166" s="93"/>
      <c r="RHM1166" s="145"/>
      <c r="RHN1166" s="145"/>
      <c r="RHO1166" s="145"/>
      <c r="RHP1166" s="145"/>
      <c r="RHQ1166" s="145"/>
      <c r="RHR1166" s="37"/>
      <c r="RHS1166" s="5"/>
      <c r="RHT1166" s="144"/>
      <c r="RHU1166" s="93"/>
      <c r="RHV1166" s="145"/>
      <c r="RHW1166" s="145"/>
      <c r="RHX1166" s="145"/>
      <c r="RHY1166" s="145"/>
      <c r="RHZ1166" s="145"/>
      <c r="RIA1166" s="37"/>
      <c r="RIB1166" s="5"/>
      <c r="RIC1166" s="144"/>
      <c r="RID1166" s="93"/>
      <c r="RIE1166" s="145"/>
      <c r="RIF1166" s="145"/>
      <c r="RIG1166" s="145"/>
      <c r="RIH1166" s="145"/>
      <c r="RII1166" s="145"/>
      <c r="RIJ1166" s="37"/>
      <c r="RIK1166" s="5"/>
      <c r="RIL1166" s="144"/>
      <c r="RIM1166" s="93"/>
      <c r="RIN1166" s="145"/>
      <c r="RIO1166" s="145"/>
      <c r="RIP1166" s="145"/>
      <c r="RIQ1166" s="145"/>
      <c r="RIR1166" s="145"/>
      <c r="RIS1166" s="37"/>
      <c r="RIT1166" s="5"/>
      <c r="RIU1166" s="144"/>
      <c r="RIV1166" s="93"/>
      <c r="RIW1166" s="145"/>
      <c r="RIX1166" s="145"/>
      <c r="RIY1166" s="145"/>
      <c r="RIZ1166" s="145"/>
      <c r="RJA1166" s="145"/>
      <c r="RJB1166" s="37"/>
      <c r="RJC1166" s="5"/>
      <c r="RJD1166" s="144"/>
      <c r="RJE1166" s="93"/>
      <c r="RJF1166" s="145"/>
      <c r="RJG1166" s="145"/>
      <c r="RJH1166" s="145"/>
      <c r="RJI1166" s="145"/>
      <c r="RJJ1166" s="145"/>
      <c r="RJK1166" s="37"/>
      <c r="RJL1166" s="5"/>
      <c r="RJM1166" s="144"/>
      <c r="RJN1166" s="93"/>
      <c r="RJO1166" s="145"/>
      <c r="RJP1166" s="145"/>
      <c r="RJQ1166" s="145"/>
      <c r="RJR1166" s="145"/>
      <c r="RJS1166" s="145"/>
      <c r="RJT1166" s="37"/>
      <c r="RJU1166" s="5"/>
      <c r="RJV1166" s="144"/>
      <c r="RJW1166" s="93"/>
      <c r="RJX1166" s="145"/>
      <c r="RJY1166" s="145"/>
      <c r="RJZ1166" s="145"/>
      <c r="RKA1166" s="145"/>
      <c r="RKB1166" s="145"/>
      <c r="RKC1166" s="37"/>
      <c r="RKD1166" s="5"/>
      <c r="RKE1166" s="144"/>
      <c r="RKF1166" s="93"/>
      <c r="RKG1166" s="145"/>
      <c r="RKH1166" s="145"/>
      <c r="RKI1166" s="145"/>
      <c r="RKJ1166" s="145"/>
      <c r="RKK1166" s="145"/>
      <c r="RKL1166" s="37"/>
      <c r="RKM1166" s="5"/>
      <c r="RKN1166" s="144"/>
      <c r="RKO1166" s="93"/>
      <c r="RKP1166" s="145"/>
      <c r="RKQ1166" s="145"/>
      <c r="RKR1166" s="145"/>
      <c r="RKS1166" s="145"/>
      <c r="RKT1166" s="145"/>
      <c r="RKU1166" s="37"/>
      <c r="RKV1166" s="5"/>
      <c r="RKW1166" s="144"/>
      <c r="RKX1166" s="93"/>
      <c r="RKY1166" s="145"/>
      <c r="RKZ1166" s="145"/>
      <c r="RLA1166" s="145"/>
      <c r="RLB1166" s="145"/>
      <c r="RLC1166" s="145"/>
      <c r="RLD1166" s="37"/>
      <c r="RLE1166" s="5"/>
      <c r="RLF1166" s="144"/>
      <c r="RLG1166" s="93"/>
      <c r="RLH1166" s="145"/>
      <c r="RLI1166" s="145"/>
      <c r="RLJ1166" s="145"/>
      <c r="RLK1166" s="145"/>
      <c r="RLL1166" s="145"/>
      <c r="RLM1166" s="37"/>
      <c r="RLN1166" s="5"/>
      <c r="RLO1166" s="144"/>
      <c r="RLP1166" s="93"/>
      <c r="RLQ1166" s="145"/>
      <c r="RLR1166" s="145"/>
      <c r="RLS1166" s="145"/>
      <c r="RLT1166" s="145"/>
      <c r="RLU1166" s="145"/>
      <c r="RLV1166" s="37"/>
      <c r="RLW1166" s="5"/>
      <c r="RLX1166" s="144"/>
      <c r="RLY1166" s="93"/>
      <c r="RLZ1166" s="145"/>
      <c r="RMA1166" s="145"/>
      <c r="RMB1166" s="145"/>
      <c r="RMC1166" s="145"/>
      <c r="RMD1166" s="145"/>
      <c r="RME1166" s="37"/>
      <c r="RMF1166" s="5"/>
      <c r="RMG1166" s="144"/>
      <c r="RMH1166" s="93"/>
      <c r="RMI1166" s="145"/>
      <c r="RMJ1166" s="145"/>
      <c r="RMK1166" s="145"/>
      <c r="RML1166" s="145"/>
      <c r="RMM1166" s="145"/>
      <c r="RMN1166" s="37"/>
      <c r="RMO1166" s="5"/>
      <c r="RMP1166" s="144"/>
      <c r="RMQ1166" s="93"/>
      <c r="RMR1166" s="145"/>
      <c r="RMS1166" s="145"/>
      <c r="RMT1166" s="145"/>
      <c r="RMU1166" s="145"/>
      <c r="RMV1166" s="145"/>
      <c r="RMW1166" s="37"/>
      <c r="RMX1166" s="5"/>
      <c r="RMY1166" s="144"/>
      <c r="RMZ1166" s="93"/>
      <c r="RNA1166" s="145"/>
      <c r="RNB1166" s="145"/>
      <c r="RNC1166" s="145"/>
      <c r="RND1166" s="145"/>
      <c r="RNE1166" s="145"/>
      <c r="RNF1166" s="37"/>
      <c r="RNG1166" s="5"/>
      <c r="RNH1166" s="144"/>
      <c r="RNI1166" s="93"/>
      <c r="RNJ1166" s="145"/>
      <c r="RNK1166" s="145"/>
      <c r="RNL1166" s="145"/>
      <c r="RNM1166" s="145"/>
      <c r="RNN1166" s="145"/>
      <c r="RNO1166" s="37"/>
      <c r="RNP1166" s="5"/>
      <c r="RNQ1166" s="144"/>
      <c r="RNR1166" s="93"/>
      <c r="RNS1166" s="145"/>
      <c r="RNT1166" s="145"/>
      <c r="RNU1166" s="145"/>
      <c r="RNV1166" s="145"/>
      <c r="RNW1166" s="145"/>
      <c r="RNX1166" s="37"/>
      <c r="RNY1166" s="5"/>
      <c r="RNZ1166" s="144"/>
      <c r="ROA1166" s="93"/>
      <c r="ROB1166" s="145"/>
      <c r="ROC1166" s="145"/>
      <c r="ROD1166" s="145"/>
      <c r="ROE1166" s="145"/>
      <c r="ROF1166" s="145"/>
      <c r="ROG1166" s="37"/>
      <c r="ROH1166" s="5"/>
      <c r="ROI1166" s="144"/>
      <c r="ROJ1166" s="93"/>
      <c r="ROK1166" s="145"/>
      <c r="ROL1166" s="145"/>
      <c r="ROM1166" s="145"/>
      <c r="RON1166" s="145"/>
      <c r="ROO1166" s="145"/>
      <c r="ROP1166" s="37"/>
      <c r="ROQ1166" s="5"/>
      <c r="ROR1166" s="144"/>
      <c r="ROS1166" s="93"/>
      <c r="ROT1166" s="145"/>
      <c r="ROU1166" s="145"/>
      <c r="ROV1166" s="145"/>
      <c r="ROW1166" s="145"/>
      <c r="ROX1166" s="145"/>
      <c r="ROY1166" s="37"/>
      <c r="ROZ1166" s="5"/>
      <c r="RPA1166" s="144"/>
      <c r="RPB1166" s="93"/>
      <c r="RPC1166" s="145"/>
      <c r="RPD1166" s="145"/>
      <c r="RPE1166" s="145"/>
      <c r="RPF1166" s="145"/>
      <c r="RPG1166" s="145"/>
      <c r="RPH1166" s="37"/>
      <c r="RPI1166" s="5"/>
      <c r="RPJ1166" s="144"/>
      <c r="RPK1166" s="93"/>
      <c r="RPL1166" s="145"/>
      <c r="RPM1166" s="145"/>
      <c r="RPN1166" s="145"/>
      <c r="RPO1166" s="145"/>
      <c r="RPP1166" s="145"/>
      <c r="RPQ1166" s="37"/>
      <c r="RPR1166" s="5"/>
      <c r="RPS1166" s="144"/>
      <c r="RPT1166" s="93"/>
      <c r="RPU1166" s="145"/>
      <c r="RPV1166" s="145"/>
      <c r="RPW1166" s="145"/>
      <c r="RPX1166" s="145"/>
      <c r="RPY1166" s="145"/>
      <c r="RPZ1166" s="37"/>
      <c r="RQA1166" s="5"/>
      <c r="RQB1166" s="144"/>
      <c r="RQC1166" s="93"/>
      <c r="RQD1166" s="145"/>
      <c r="RQE1166" s="145"/>
      <c r="RQF1166" s="145"/>
      <c r="RQG1166" s="145"/>
      <c r="RQH1166" s="145"/>
      <c r="RQI1166" s="37"/>
      <c r="RQJ1166" s="5"/>
      <c r="RQK1166" s="144"/>
      <c r="RQL1166" s="93"/>
      <c r="RQM1166" s="145"/>
      <c r="RQN1166" s="145"/>
      <c r="RQO1166" s="145"/>
      <c r="RQP1166" s="145"/>
      <c r="RQQ1166" s="145"/>
      <c r="RQR1166" s="37"/>
      <c r="RQS1166" s="5"/>
      <c r="RQT1166" s="144"/>
      <c r="RQU1166" s="93"/>
      <c r="RQV1166" s="145"/>
      <c r="RQW1166" s="145"/>
      <c r="RQX1166" s="145"/>
      <c r="RQY1166" s="145"/>
      <c r="RQZ1166" s="145"/>
      <c r="RRA1166" s="37"/>
      <c r="RRB1166" s="5"/>
      <c r="RRC1166" s="144"/>
      <c r="RRD1166" s="93"/>
      <c r="RRE1166" s="145"/>
      <c r="RRF1166" s="145"/>
      <c r="RRG1166" s="145"/>
      <c r="RRH1166" s="145"/>
      <c r="RRI1166" s="145"/>
      <c r="RRJ1166" s="37"/>
      <c r="RRK1166" s="5"/>
      <c r="RRL1166" s="144"/>
      <c r="RRM1166" s="93"/>
      <c r="RRN1166" s="145"/>
      <c r="RRO1166" s="145"/>
      <c r="RRP1166" s="145"/>
      <c r="RRQ1166" s="145"/>
      <c r="RRR1166" s="145"/>
      <c r="RRS1166" s="37"/>
      <c r="RRT1166" s="5"/>
      <c r="RRU1166" s="144"/>
      <c r="RRV1166" s="93"/>
      <c r="RRW1166" s="145"/>
      <c r="RRX1166" s="145"/>
      <c r="RRY1166" s="145"/>
      <c r="RRZ1166" s="145"/>
      <c r="RSA1166" s="145"/>
      <c r="RSB1166" s="37"/>
      <c r="RSC1166" s="5"/>
      <c r="RSD1166" s="144"/>
      <c r="RSE1166" s="93"/>
      <c r="RSF1166" s="145"/>
      <c r="RSG1166" s="145"/>
      <c r="RSH1166" s="145"/>
      <c r="RSI1166" s="145"/>
      <c r="RSJ1166" s="145"/>
      <c r="RSK1166" s="37"/>
      <c r="RSL1166" s="5"/>
      <c r="RSM1166" s="144"/>
      <c r="RSN1166" s="93"/>
      <c r="RSO1166" s="145"/>
      <c r="RSP1166" s="145"/>
      <c r="RSQ1166" s="145"/>
      <c r="RSR1166" s="145"/>
      <c r="RSS1166" s="145"/>
      <c r="RST1166" s="37"/>
      <c r="RSU1166" s="5"/>
      <c r="RSV1166" s="144"/>
      <c r="RSW1166" s="93"/>
      <c r="RSX1166" s="145"/>
      <c r="RSY1166" s="145"/>
      <c r="RSZ1166" s="145"/>
      <c r="RTA1166" s="145"/>
      <c r="RTB1166" s="145"/>
      <c r="RTC1166" s="37"/>
      <c r="RTD1166" s="5"/>
      <c r="RTE1166" s="144"/>
      <c r="RTF1166" s="93"/>
      <c r="RTG1166" s="145"/>
      <c r="RTH1166" s="145"/>
      <c r="RTI1166" s="145"/>
      <c r="RTJ1166" s="145"/>
      <c r="RTK1166" s="145"/>
      <c r="RTL1166" s="37"/>
      <c r="RTM1166" s="5"/>
      <c r="RTN1166" s="144"/>
      <c r="RTO1166" s="93"/>
      <c r="RTP1166" s="145"/>
      <c r="RTQ1166" s="145"/>
      <c r="RTR1166" s="145"/>
      <c r="RTS1166" s="145"/>
      <c r="RTT1166" s="145"/>
      <c r="RTU1166" s="37"/>
      <c r="RTV1166" s="5"/>
      <c r="RTW1166" s="144"/>
      <c r="RTX1166" s="93"/>
      <c r="RTY1166" s="145"/>
      <c r="RTZ1166" s="145"/>
      <c r="RUA1166" s="145"/>
      <c r="RUB1166" s="145"/>
      <c r="RUC1166" s="145"/>
      <c r="RUD1166" s="37"/>
      <c r="RUE1166" s="5"/>
      <c r="RUF1166" s="144"/>
      <c r="RUG1166" s="93"/>
      <c r="RUH1166" s="145"/>
      <c r="RUI1166" s="145"/>
      <c r="RUJ1166" s="145"/>
      <c r="RUK1166" s="145"/>
      <c r="RUL1166" s="145"/>
      <c r="RUM1166" s="37"/>
      <c r="RUN1166" s="5"/>
      <c r="RUO1166" s="144"/>
      <c r="RUP1166" s="93"/>
      <c r="RUQ1166" s="145"/>
      <c r="RUR1166" s="145"/>
      <c r="RUS1166" s="145"/>
      <c r="RUT1166" s="145"/>
      <c r="RUU1166" s="145"/>
      <c r="RUV1166" s="37"/>
      <c r="RUW1166" s="5"/>
      <c r="RUX1166" s="144"/>
      <c r="RUY1166" s="93"/>
      <c r="RUZ1166" s="145"/>
      <c r="RVA1166" s="145"/>
      <c r="RVB1166" s="145"/>
      <c r="RVC1166" s="145"/>
      <c r="RVD1166" s="145"/>
      <c r="RVE1166" s="37"/>
      <c r="RVF1166" s="5"/>
      <c r="RVG1166" s="144"/>
      <c r="RVH1166" s="93"/>
      <c r="RVI1166" s="145"/>
      <c r="RVJ1166" s="145"/>
      <c r="RVK1166" s="145"/>
      <c r="RVL1166" s="145"/>
      <c r="RVM1166" s="145"/>
      <c r="RVN1166" s="37"/>
      <c r="RVO1166" s="5"/>
      <c r="RVP1166" s="144"/>
      <c r="RVQ1166" s="93"/>
      <c r="RVR1166" s="145"/>
      <c r="RVS1166" s="145"/>
      <c r="RVT1166" s="145"/>
      <c r="RVU1166" s="145"/>
      <c r="RVV1166" s="145"/>
      <c r="RVW1166" s="37"/>
      <c r="RVX1166" s="5"/>
      <c r="RVY1166" s="144"/>
      <c r="RVZ1166" s="93"/>
      <c r="RWA1166" s="145"/>
      <c r="RWB1166" s="145"/>
      <c r="RWC1166" s="145"/>
      <c r="RWD1166" s="145"/>
      <c r="RWE1166" s="145"/>
      <c r="RWF1166" s="37"/>
      <c r="RWG1166" s="5"/>
      <c r="RWH1166" s="144"/>
      <c r="RWI1166" s="93"/>
      <c r="RWJ1166" s="145"/>
      <c r="RWK1166" s="145"/>
      <c r="RWL1166" s="145"/>
      <c r="RWM1166" s="145"/>
      <c r="RWN1166" s="145"/>
      <c r="RWO1166" s="37"/>
      <c r="RWP1166" s="5"/>
      <c r="RWQ1166" s="144"/>
      <c r="RWR1166" s="93"/>
      <c r="RWS1166" s="145"/>
      <c r="RWT1166" s="145"/>
      <c r="RWU1166" s="145"/>
      <c r="RWV1166" s="145"/>
      <c r="RWW1166" s="145"/>
      <c r="RWX1166" s="37"/>
      <c r="RWY1166" s="5"/>
      <c r="RWZ1166" s="144"/>
      <c r="RXA1166" s="93"/>
      <c r="RXB1166" s="145"/>
      <c r="RXC1166" s="145"/>
      <c r="RXD1166" s="145"/>
      <c r="RXE1166" s="145"/>
      <c r="RXF1166" s="145"/>
      <c r="RXG1166" s="37"/>
      <c r="RXH1166" s="5"/>
      <c r="RXI1166" s="144"/>
      <c r="RXJ1166" s="93"/>
      <c r="RXK1166" s="145"/>
      <c r="RXL1166" s="145"/>
      <c r="RXM1166" s="145"/>
      <c r="RXN1166" s="145"/>
      <c r="RXO1166" s="145"/>
      <c r="RXP1166" s="37"/>
      <c r="RXQ1166" s="5"/>
      <c r="RXR1166" s="144"/>
      <c r="RXS1166" s="93"/>
      <c r="RXT1166" s="145"/>
      <c r="RXU1166" s="145"/>
      <c r="RXV1166" s="145"/>
      <c r="RXW1166" s="145"/>
      <c r="RXX1166" s="145"/>
      <c r="RXY1166" s="37"/>
      <c r="RXZ1166" s="5"/>
      <c r="RYA1166" s="144"/>
      <c r="RYB1166" s="93"/>
      <c r="RYC1166" s="145"/>
      <c r="RYD1166" s="145"/>
      <c r="RYE1166" s="145"/>
      <c r="RYF1166" s="145"/>
      <c r="RYG1166" s="145"/>
      <c r="RYH1166" s="37"/>
      <c r="RYI1166" s="5"/>
      <c r="RYJ1166" s="144"/>
      <c r="RYK1166" s="93"/>
      <c r="RYL1166" s="145"/>
      <c r="RYM1166" s="145"/>
      <c r="RYN1166" s="145"/>
      <c r="RYO1166" s="145"/>
      <c r="RYP1166" s="145"/>
      <c r="RYQ1166" s="37"/>
      <c r="RYR1166" s="5"/>
      <c r="RYS1166" s="144"/>
      <c r="RYT1166" s="93"/>
      <c r="RYU1166" s="145"/>
      <c r="RYV1166" s="145"/>
      <c r="RYW1166" s="145"/>
      <c r="RYX1166" s="145"/>
      <c r="RYY1166" s="145"/>
      <c r="RYZ1166" s="37"/>
      <c r="RZA1166" s="5"/>
      <c r="RZB1166" s="144"/>
      <c r="RZC1166" s="93"/>
      <c r="RZD1166" s="145"/>
      <c r="RZE1166" s="145"/>
      <c r="RZF1166" s="145"/>
      <c r="RZG1166" s="145"/>
      <c r="RZH1166" s="145"/>
      <c r="RZI1166" s="37"/>
      <c r="RZJ1166" s="5"/>
      <c r="RZK1166" s="144"/>
      <c r="RZL1166" s="93"/>
      <c r="RZM1166" s="145"/>
      <c r="RZN1166" s="145"/>
      <c r="RZO1166" s="145"/>
      <c r="RZP1166" s="145"/>
      <c r="RZQ1166" s="145"/>
      <c r="RZR1166" s="37"/>
      <c r="RZS1166" s="5"/>
      <c r="RZT1166" s="144"/>
      <c r="RZU1166" s="93"/>
      <c r="RZV1166" s="145"/>
      <c r="RZW1166" s="145"/>
      <c r="RZX1166" s="145"/>
      <c r="RZY1166" s="145"/>
      <c r="RZZ1166" s="145"/>
      <c r="SAA1166" s="37"/>
      <c r="SAB1166" s="5"/>
      <c r="SAC1166" s="144"/>
      <c r="SAD1166" s="93"/>
      <c r="SAE1166" s="145"/>
      <c r="SAF1166" s="145"/>
      <c r="SAG1166" s="145"/>
      <c r="SAH1166" s="145"/>
      <c r="SAI1166" s="145"/>
      <c r="SAJ1166" s="37"/>
      <c r="SAK1166" s="5"/>
      <c r="SAL1166" s="144"/>
      <c r="SAM1166" s="93"/>
      <c r="SAN1166" s="145"/>
      <c r="SAO1166" s="145"/>
      <c r="SAP1166" s="145"/>
      <c r="SAQ1166" s="145"/>
      <c r="SAR1166" s="145"/>
      <c r="SAS1166" s="37"/>
      <c r="SAT1166" s="5"/>
      <c r="SAU1166" s="144"/>
      <c r="SAV1166" s="93"/>
      <c r="SAW1166" s="145"/>
      <c r="SAX1166" s="145"/>
      <c r="SAY1166" s="145"/>
      <c r="SAZ1166" s="145"/>
      <c r="SBA1166" s="145"/>
      <c r="SBB1166" s="37"/>
      <c r="SBC1166" s="5"/>
      <c r="SBD1166" s="144"/>
      <c r="SBE1166" s="93"/>
      <c r="SBF1166" s="145"/>
      <c r="SBG1166" s="145"/>
      <c r="SBH1166" s="145"/>
      <c r="SBI1166" s="145"/>
      <c r="SBJ1166" s="145"/>
      <c r="SBK1166" s="37"/>
      <c r="SBL1166" s="5"/>
      <c r="SBM1166" s="144"/>
      <c r="SBN1166" s="93"/>
      <c r="SBO1166" s="145"/>
      <c r="SBP1166" s="145"/>
      <c r="SBQ1166" s="145"/>
      <c r="SBR1166" s="145"/>
      <c r="SBS1166" s="145"/>
      <c r="SBT1166" s="37"/>
      <c r="SBU1166" s="5"/>
      <c r="SBV1166" s="144"/>
      <c r="SBW1166" s="93"/>
      <c r="SBX1166" s="145"/>
      <c r="SBY1166" s="145"/>
      <c r="SBZ1166" s="145"/>
      <c r="SCA1166" s="145"/>
      <c r="SCB1166" s="145"/>
      <c r="SCC1166" s="37"/>
      <c r="SCD1166" s="5"/>
      <c r="SCE1166" s="144"/>
      <c r="SCF1166" s="93"/>
      <c r="SCG1166" s="145"/>
      <c r="SCH1166" s="145"/>
      <c r="SCI1166" s="145"/>
      <c r="SCJ1166" s="145"/>
      <c r="SCK1166" s="145"/>
      <c r="SCL1166" s="37"/>
      <c r="SCM1166" s="5"/>
      <c r="SCN1166" s="144"/>
      <c r="SCO1166" s="93"/>
      <c r="SCP1166" s="145"/>
      <c r="SCQ1166" s="145"/>
      <c r="SCR1166" s="145"/>
      <c r="SCS1166" s="145"/>
      <c r="SCT1166" s="145"/>
      <c r="SCU1166" s="37"/>
      <c r="SCV1166" s="5"/>
      <c r="SCW1166" s="144"/>
      <c r="SCX1166" s="93"/>
      <c r="SCY1166" s="145"/>
      <c r="SCZ1166" s="145"/>
      <c r="SDA1166" s="145"/>
      <c r="SDB1166" s="145"/>
      <c r="SDC1166" s="145"/>
      <c r="SDD1166" s="37"/>
      <c r="SDE1166" s="5"/>
      <c r="SDF1166" s="144"/>
      <c r="SDG1166" s="93"/>
      <c r="SDH1166" s="145"/>
      <c r="SDI1166" s="145"/>
      <c r="SDJ1166" s="145"/>
      <c r="SDK1166" s="145"/>
      <c r="SDL1166" s="145"/>
      <c r="SDM1166" s="37"/>
      <c r="SDN1166" s="5"/>
      <c r="SDO1166" s="144"/>
      <c r="SDP1166" s="93"/>
      <c r="SDQ1166" s="145"/>
      <c r="SDR1166" s="145"/>
      <c r="SDS1166" s="145"/>
      <c r="SDT1166" s="145"/>
      <c r="SDU1166" s="145"/>
      <c r="SDV1166" s="37"/>
      <c r="SDW1166" s="5"/>
      <c r="SDX1166" s="144"/>
      <c r="SDY1166" s="93"/>
      <c r="SDZ1166" s="145"/>
      <c r="SEA1166" s="145"/>
      <c r="SEB1166" s="145"/>
      <c r="SEC1166" s="145"/>
      <c r="SED1166" s="145"/>
      <c r="SEE1166" s="37"/>
      <c r="SEF1166" s="5"/>
      <c r="SEG1166" s="144"/>
      <c r="SEH1166" s="93"/>
      <c r="SEI1166" s="145"/>
      <c r="SEJ1166" s="145"/>
      <c r="SEK1166" s="145"/>
      <c r="SEL1166" s="145"/>
      <c r="SEM1166" s="145"/>
      <c r="SEN1166" s="37"/>
      <c r="SEO1166" s="5"/>
      <c r="SEP1166" s="144"/>
      <c r="SEQ1166" s="93"/>
      <c r="SER1166" s="145"/>
      <c r="SES1166" s="145"/>
      <c r="SET1166" s="145"/>
      <c r="SEU1166" s="145"/>
      <c r="SEV1166" s="145"/>
      <c r="SEW1166" s="37"/>
      <c r="SEX1166" s="5"/>
      <c r="SEY1166" s="144"/>
      <c r="SEZ1166" s="93"/>
      <c r="SFA1166" s="145"/>
      <c r="SFB1166" s="145"/>
      <c r="SFC1166" s="145"/>
      <c r="SFD1166" s="145"/>
      <c r="SFE1166" s="145"/>
      <c r="SFF1166" s="37"/>
      <c r="SFG1166" s="5"/>
      <c r="SFH1166" s="144"/>
      <c r="SFI1166" s="93"/>
      <c r="SFJ1166" s="145"/>
      <c r="SFK1166" s="145"/>
      <c r="SFL1166" s="145"/>
      <c r="SFM1166" s="145"/>
      <c r="SFN1166" s="145"/>
      <c r="SFO1166" s="37"/>
      <c r="SFP1166" s="5"/>
      <c r="SFQ1166" s="144"/>
      <c r="SFR1166" s="93"/>
      <c r="SFS1166" s="145"/>
      <c r="SFT1166" s="145"/>
      <c r="SFU1166" s="145"/>
      <c r="SFV1166" s="145"/>
      <c r="SFW1166" s="145"/>
      <c r="SFX1166" s="37"/>
      <c r="SFY1166" s="5"/>
      <c r="SFZ1166" s="144"/>
      <c r="SGA1166" s="93"/>
      <c r="SGB1166" s="145"/>
      <c r="SGC1166" s="145"/>
      <c r="SGD1166" s="145"/>
      <c r="SGE1166" s="145"/>
      <c r="SGF1166" s="145"/>
      <c r="SGG1166" s="37"/>
      <c r="SGH1166" s="5"/>
      <c r="SGI1166" s="144"/>
      <c r="SGJ1166" s="93"/>
      <c r="SGK1166" s="145"/>
      <c r="SGL1166" s="145"/>
      <c r="SGM1166" s="145"/>
      <c r="SGN1166" s="145"/>
      <c r="SGO1166" s="145"/>
      <c r="SGP1166" s="37"/>
      <c r="SGQ1166" s="5"/>
      <c r="SGR1166" s="144"/>
      <c r="SGS1166" s="93"/>
      <c r="SGT1166" s="145"/>
      <c r="SGU1166" s="145"/>
      <c r="SGV1166" s="145"/>
      <c r="SGW1166" s="145"/>
      <c r="SGX1166" s="145"/>
      <c r="SGY1166" s="37"/>
      <c r="SGZ1166" s="5"/>
      <c r="SHA1166" s="144"/>
      <c r="SHB1166" s="93"/>
      <c r="SHC1166" s="145"/>
      <c r="SHD1166" s="145"/>
      <c r="SHE1166" s="145"/>
      <c r="SHF1166" s="145"/>
      <c r="SHG1166" s="145"/>
      <c r="SHH1166" s="37"/>
      <c r="SHI1166" s="5"/>
      <c r="SHJ1166" s="144"/>
      <c r="SHK1166" s="93"/>
      <c r="SHL1166" s="145"/>
      <c r="SHM1166" s="145"/>
      <c r="SHN1166" s="145"/>
      <c r="SHO1166" s="145"/>
      <c r="SHP1166" s="145"/>
      <c r="SHQ1166" s="37"/>
      <c r="SHR1166" s="5"/>
      <c r="SHS1166" s="144"/>
      <c r="SHT1166" s="93"/>
      <c r="SHU1166" s="145"/>
      <c r="SHV1166" s="145"/>
      <c r="SHW1166" s="145"/>
      <c r="SHX1166" s="145"/>
      <c r="SHY1166" s="145"/>
      <c r="SHZ1166" s="37"/>
      <c r="SIA1166" s="5"/>
      <c r="SIB1166" s="144"/>
      <c r="SIC1166" s="93"/>
      <c r="SID1166" s="145"/>
      <c r="SIE1166" s="145"/>
      <c r="SIF1166" s="145"/>
      <c r="SIG1166" s="145"/>
      <c r="SIH1166" s="145"/>
      <c r="SII1166" s="37"/>
      <c r="SIJ1166" s="5"/>
      <c r="SIK1166" s="144"/>
      <c r="SIL1166" s="93"/>
      <c r="SIM1166" s="145"/>
      <c r="SIN1166" s="145"/>
      <c r="SIO1166" s="145"/>
      <c r="SIP1166" s="145"/>
      <c r="SIQ1166" s="145"/>
      <c r="SIR1166" s="37"/>
      <c r="SIS1166" s="5"/>
      <c r="SIT1166" s="144"/>
      <c r="SIU1166" s="93"/>
      <c r="SIV1166" s="145"/>
      <c r="SIW1166" s="145"/>
      <c r="SIX1166" s="145"/>
      <c r="SIY1166" s="145"/>
      <c r="SIZ1166" s="145"/>
      <c r="SJA1166" s="37"/>
      <c r="SJB1166" s="5"/>
      <c r="SJC1166" s="144"/>
      <c r="SJD1166" s="93"/>
      <c r="SJE1166" s="145"/>
      <c r="SJF1166" s="145"/>
      <c r="SJG1166" s="145"/>
      <c r="SJH1166" s="145"/>
      <c r="SJI1166" s="145"/>
      <c r="SJJ1166" s="37"/>
      <c r="SJK1166" s="5"/>
      <c r="SJL1166" s="144"/>
      <c r="SJM1166" s="93"/>
      <c r="SJN1166" s="145"/>
      <c r="SJO1166" s="145"/>
      <c r="SJP1166" s="145"/>
      <c r="SJQ1166" s="145"/>
      <c r="SJR1166" s="145"/>
      <c r="SJS1166" s="37"/>
      <c r="SJT1166" s="5"/>
      <c r="SJU1166" s="144"/>
      <c r="SJV1166" s="93"/>
      <c r="SJW1166" s="145"/>
      <c r="SJX1166" s="145"/>
      <c r="SJY1166" s="145"/>
      <c r="SJZ1166" s="145"/>
      <c r="SKA1166" s="145"/>
      <c r="SKB1166" s="37"/>
      <c r="SKC1166" s="5"/>
      <c r="SKD1166" s="144"/>
      <c r="SKE1166" s="93"/>
      <c r="SKF1166" s="145"/>
      <c r="SKG1166" s="145"/>
      <c r="SKH1166" s="145"/>
      <c r="SKI1166" s="145"/>
      <c r="SKJ1166" s="145"/>
      <c r="SKK1166" s="37"/>
      <c r="SKL1166" s="5"/>
      <c r="SKM1166" s="144"/>
      <c r="SKN1166" s="93"/>
      <c r="SKO1166" s="145"/>
      <c r="SKP1166" s="145"/>
      <c r="SKQ1166" s="145"/>
      <c r="SKR1166" s="145"/>
      <c r="SKS1166" s="145"/>
      <c r="SKT1166" s="37"/>
      <c r="SKU1166" s="5"/>
      <c r="SKV1166" s="144"/>
      <c r="SKW1166" s="93"/>
      <c r="SKX1166" s="145"/>
      <c r="SKY1166" s="145"/>
      <c r="SKZ1166" s="145"/>
      <c r="SLA1166" s="145"/>
      <c r="SLB1166" s="145"/>
      <c r="SLC1166" s="37"/>
      <c r="SLD1166" s="5"/>
      <c r="SLE1166" s="144"/>
      <c r="SLF1166" s="93"/>
      <c r="SLG1166" s="145"/>
      <c r="SLH1166" s="145"/>
      <c r="SLI1166" s="145"/>
      <c r="SLJ1166" s="145"/>
      <c r="SLK1166" s="145"/>
      <c r="SLL1166" s="37"/>
      <c r="SLM1166" s="5"/>
      <c r="SLN1166" s="144"/>
      <c r="SLO1166" s="93"/>
      <c r="SLP1166" s="145"/>
      <c r="SLQ1166" s="145"/>
      <c r="SLR1166" s="145"/>
      <c r="SLS1166" s="145"/>
      <c r="SLT1166" s="145"/>
      <c r="SLU1166" s="37"/>
      <c r="SLV1166" s="5"/>
      <c r="SLW1166" s="144"/>
      <c r="SLX1166" s="93"/>
      <c r="SLY1166" s="145"/>
      <c r="SLZ1166" s="145"/>
      <c r="SMA1166" s="145"/>
      <c r="SMB1166" s="145"/>
      <c r="SMC1166" s="145"/>
      <c r="SMD1166" s="37"/>
      <c r="SME1166" s="5"/>
      <c r="SMF1166" s="144"/>
      <c r="SMG1166" s="93"/>
      <c r="SMH1166" s="145"/>
      <c r="SMI1166" s="145"/>
      <c r="SMJ1166" s="145"/>
      <c r="SMK1166" s="145"/>
      <c r="SML1166" s="145"/>
      <c r="SMM1166" s="37"/>
      <c r="SMN1166" s="5"/>
      <c r="SMO1166" s="144"/>
      <c r="SMP1166" s="93"/>
      <c r="SMQ1166" s="145"/>
      <c r="SMR1166" s="145"/>
      <c r="SMS1166" s="145"/>
      <c r="SMT1166" s="145"/>
      <c r="SMU1166" s="145"/>
      <c r="SMV1166" s="37"/>
      <c r="SMW1166" s="5"/>
      <c r="SMX1166" s="144"/>
      <c r="SMY1166" s="93"/>
      <c r="SMZ1166" s="145"/>
      <c r="SNA1166" s="145"/>
      <c r="SNB1166" s="145"/>
      <c r="SNC1166" s="145"/>
      <c r="SND1166" s="145"/>
      <c r="SNE1166" s="37"/>
      <c r="SNF1166" s="5"/>
      <c r="SNG1166" s="144"/>
      <c r="SNH1166" s="93"/>
      <c r="SNI1166" s="145"/>
      <c r="SNJ1166" s="145"/>
      <c r="SNK1166" s="145"/>
      <c r="SNL1166" s="145"/>
      <c r="SNM1166" s="145"/>
      <c r="SNN1166" s="37"/>
      <c r="SNO1166" s="5"/>
      <c r="SNP1166" s="144"/>
      <c r="SNQ1166" s="93"/>
      <c r="SNR1166" s="145"/>
      <c r="SNS1166" s="145"/>
      <c r="SNT1166" s="145"/>
      <c r="SNU1166" s="145"/>
      <c r="SNV1166" s="145"/>
      <c r="SNW1166" s="37"/>
      <c r="SNX1166" s="5"/>
      <c r="SNY1166" s="144"/>
      <c r="SNZ1166" s="93"/>
      <c r="SOA1166" s="145"/>
      <c r="SOB1166" s="145"/>
      <c r="SOC1166" s="145"/>
      <c r="SOD1166" s="145"/>
      <c r="SOE1166" s="145"/>
      <c r="SOF1166" s="37"/>
      <c r="SOG1166" s="5"/>
      <c r="SOH1166" s="144"/>
      <c r="SOI1166" s="93"/>
      <c r="SOJ1166" s="145"/>
      <c r="SOK1166" s="145"/>
      <c r="SOL1166" s="145"/>
      <c r="SOM1166" s="145"/>
      <c r="SON1166" s="145"/>
      <c r="SOO1166" s="37"/>
      <c r="SOP1166" s="5"/>
      <c r="SOQ1166" s="144"/>
      <c r="SOR1166" s="93"/>
      <c r="SOS1166" s="145"/>
      <c r="SOT1166" s="145"/>
      <c r="SOU1166" s="145"/>
      <c r="SOV1166" s="145"/>
      <c r="SOW1166" s="145"/>
      <c r="SOX1166" s="37"/>
      <c r="SOY1166" s="5"/>
      <c r="SOZ1166" s="144"/>
      <c r="SPA1166" s="93"/>
      <c r="SPB1166" s="145"/>
      <c r="SPC1166" s="145"/>
      <c r="SPD1166" s="145"/>
      <c r="SPE1166" s="145"/>
      <c r="SPF1166" s="145"/>
      <c r="SPG1166" s="37"/>
      <c r="SPH1166" s="5"/>
      <c r="SPI1166" s="144"/>
      <c r="SPJ1166" s="93"/>
      <c r="SPK1166" s="145"/>
      <c r="SPL1166" s="145"/>
      <c r="SPM1166" s="145"/>
      <c r="SPN1166" s="145"/>
      <c r="SPO1166" s="145"/>
      <c r="SPP1166" s="37"/>
      <c r="SPQ1166" s="5"/>
      <c r="SPR1166" s="144"/>
      <c r="SPS1166" s="93"/>
      <c r="SPT1166" s="145"/>
      <c r="SPU1166" s="145"/>
      <c r="SPV1166" s="145"/>
      <c r="SPW1166" s="145"/>
      <c r="SPX1166" s="145"/>
      <c r="SPY1166" s="37"/>
      <c r="SPZ1166" s="5"/>
      <c r="SQA1166" s="144"/>
      <c r="SQB1166" s="93"/>
      <c r="SQC1166" s="145"/>
      <c r="SQD1166" s="145"/>
      <c r="SQE1166" s="145"/>
      <c r="SQF1166" s="145"/>
      <c r="SQG1166" s="145"/>
      <c r="SQH1166" s="37"/>
      <c r="SQI1166" s="5"/>
      <c r="SQJ1166" s="144"/>
      <c r="SQK1166" s="93"/>
      <c r="SQL1166" s="145"/>
      <c r="SQM1166" s="145"/>
      <c r="SQN1166" s="145"/>
      <c r="SQO1166" s="145"/>
      <c r="SQP1166" s="145"/>
      <c r="SQQ1166" s="37"/>
      <c r="SQR1166" s="5"/>
      <c r="SQS1166" s="144"/>
      <c r="SQT1166" s="93"/>
      <c r="SQU1166" s="145"/>
      <c r="SQV1166" s="145"/>
      <c r="SQW1166" s="145"/>
      <c r="SQX1166" s="145"/>
      <c r="SQY1166" s="145"/>
      <c r="SQZ1166" s="37"/>
      <c r="SRA1166" s="5"/>
      <c r="SRB1166" s="144"/>
      <c r="SRC1166" s="93"/>
      <c r="SRD1166" s="145"/>
      <c r="SRE1166" s="145"/>
      <c r="SRF1166" s="145"/>
      <c r="SRG1166" s="145"/>
      <c r="SRH1166" s="145"/>
      <c r="SRI1166" s="37"/>
      <c r="SRJ1166" s="5"/>
      <c r="SRK1166" s="144"/>
      <c r="SRL1166" s="93"/>
      <c r="SRM1166" s="145"/>
      <c r="SRN1166" s="145"/>
      <c r="SRO1166" s="145"/>
      <c r="SRP1166" s="145"/>
      <c r="SRQ1166" s="145"/>
      <c r="SRR1166" s="37"/>
      <c r="SRS1166" s="5"/>
      <c r="SRT1166" s="144"/>
      <c r="SRU1166" s="93"/>
      <c r="SRV1166" s="145"/>
      <c r="SRW1166" s="145"/>
      <c r="SRX1166" s="145"/>
      <c r="SRY1166" s="145"/>
      <c r="SRZ1166" s="145"/>
      <c r="SSA1166" s="37"/>
      <c r="SSB1166" s="5"/>
      <c r="SSC1166" s="144"/>
      <c r="SSD1166" s="93"/>
      <c r="SSE1166" s="145"/>
      <c r="SSF1166" s="145"/>
      <c r="SSG1166" s="145"/>
      <c r="SSH1166" s="145"/>
      <c r="SSI1166" s="145"/>
      <c r="SSJ1166" s="37"/>
      <c r="SSK1166" s="5"/>
      <c r="SSL1166" s="144"/>
      <c r="SSM1166" s="93"/>
      <c r="SSN1166" s="145"/>
      <c r="SSO1166" s="145"/>
      <c r="SSP1166" s="145"/>
      <c r="SSQ1166" s="145"/>
      <c r="SSR1166" s="145"/>
      <c r="SSS1166" s="37"/>
      <c r="SST1166" s="5"/>
      <c r="SSU1166" s="144"/>
      <c r="SSV1166" s="93"/>
      <c r="SSW1166" s="145"/>
      <c r="SSX1166" s="145"/>
      <c r="SSY1166" s="145"/>
      <c r="SSZ1166" s="145"/>
      <c r="STA1166" s="145"/>
      <c r="STB1166" s="37"/>
      <c r="STC1166" s="5"/>
      <c r="STD1166" s="144"/>
      <c r="STE1166" s="93"/>
      <c r="STF1166" s="145"/>
      <c r="STG1166" s="145"/>
      <c r="STH1166" s="145"/>
      <c r="STI1166" s="145"/>
      <c r="STJ1166" s="145"/>
      <c r="STK1166" s="37"/>
      <c r="STL1166" s="5"/>
      <c r="STM1166" s="144"/>
      <c r="STN1166" s="93"/>
      <c r="STO1166" s="145"/>
      <c r="STP1166" s="145"/>
      <c r="STQ1166" s="145"/>
      <c r="STR1166" s="145"/>
      <c r="STS1166" s="145"/>
      <c r="STT1166" s="37"/>
      <c r="STU1166" s="5"/>
      <c r="STV1166" s="144"/>
      <c r="STW1166" s="93"/>
      <c r="STX1166" s="145"/>
      <c r="STY1166" s="145"/>
      <c r="STZ1166" s="145"/>
      <c r="SUA1166" s="145"/>
      <c r="SUB1166" s="145"/>
      <c r="SUC1166" s="37"/>
      <c r="SUD1166" s="5"/>
      <c r="SUE1166" s="144"/>
      <c r="SUF1166" s="93"/>
      <c r="SUG1166" s="145"/>
      <c r="SUH1166" s="145"/>
      <c r="SUI1166" s="145"/>
      <c r="SUJ1166" s="145"/>
      <c r="SUK1166" s="145"/>
      <c r="SUL1166" s="37"/>
      <c r="SUM1166" s="5"/>
      <c r="SUN1166" s="144"/>
      <c r="SUO1166" s="93"/>
      <c r="SUP1166" s="145"/>
      <c r="SUQ1166" s="145"/>
      <c r="SUR1166" s="145"/>
      <c r="SUS1166" s="145"/>
      <c r="SUT1166" s="145"/>
      <c r="SUU1166" s="37"/>
      <c r="SUV1166" s="5"/>
      <c r="SUW1166" s="144"/>
      <c r="SUX1166" s="93"/>
      <c r="SUY1166" s="145"/>
      <c r="SUZ1166" s="145"/>
      <c r="SVA1166" s="145"/>
      <c r="SVB1166" s="145"/>
      <c r="SVC1166" s="145"/>
      <c r="SVD1166" s="37"/>
      <c r="SVE1166" s="5"/>
      <c r="SVF1166" s="144"/>
      <c r="SVG1166" s="93"/>
      <c r="SVH1166" s="145"/>
      <c r="SVI1166" s="145"/>
      <c r="SVJ1166" s="145"/>
      <c r="SVK1166" s="145"/>
      <c r="SVL1166" s="145"/>
      <c r="SVM1166" s="37"/>
      <c r="SVN1166" s="5"/>
      <c r="SVO1166" s="144"/>
      <c r="SVP1166" s="93"/>
      <c r="SVQ1166" s="145"/>
      <c r="SVR1166" s="145"/>
      <c r="SVS1166" s="145"/>
      <c r="SVT1166" s="145"/>
      <c r="SVU1166" s="145"/>
      <c r="SVV1166" s="37"/>
      <c r="SVW1166" s="5"/>
      <c r="SVX1166" s="144"/>
      <c r="SVY1166" s="93"/>
      <c r="SVZ1166" s="145"/>
      <c r="SWA1166" s="145"/>
      <c r="SWB1166" s="145"/>
      <c r="SWC1166" s="145"/>
      <c r="SWD1166" s="145"/>
      <c r="SWE1166" s="37"/>
      <c r="SWF1166" s="5"/>
      <c r="SWG1166" s="144"/>
      <c r="SWH1166" s="93"/>
      <c r="SWI1166" s="145"/>
      <c r="SWJ1166" s="145"/>
      <c r="SWK1166" s="145"/>
      <c r="SWL1166" s="145"/>
      <c r="SWM1166" s="145"/>
      <c r="SWN1166" s="37"/>
      <c r="SWO1166" s="5"/>
      <c r="SWP1166" s="144"/>
      <c r="SWQ1166" s="93"/>
      <c r="SWR1166" s="145"/>
      <c r="SWS1166" s="145"/>
      <c r="SWT1166" s="145"/>
      <c r="SWU1166" s="145"/>
      <c r="SWV1166" s="145"/>
      <c r="SWW1166" s="37"/>
      <c r="SWX1166" s="5"/>
      <c r="SWY1166" s="144"/>
      <c r="SWZ1166" s="93"/>
      <c r="SXA1166" s="145"/>
      <c r="SXB1166" s="145"/>
      <c r="SXC1166" s="145"/>
      <c r="SXD1166" s="145"/>
      <c r="SXE1166" s="145"/>
      <c r="SXF1166" s="37"/>
      <c r="SXG1166" s="5"/>
      <c r="SXH1166" s="144"/>
      <c r="SXI1166" s="93"/>
      <c r="SXJ1166" s="145"/>
      <c r="SXK1166" s="145"/>
      <c r="SXL1166" s="145"/>
      <c r="SXM1166" s="145"/>
      <c r="SXN1166" s="145"/>
      <c r="SXO1166" s="37"/>
      <c r="SXP1166" s="5"/>
      <c r="SXQ1166" s="144"/>
      <c r="SXR1166" s="93"/>
      <c r="SXS1166" s="145"/>
      <c r="SXT1166" s="145"/>
      <c r="SXU1166" s="145"/>
      <c r="SXV1166" s="145"/>
      <c r="SXW1166" s="145"/>
      <c r="SXX1166" s="37"/>
      <c r="SXY1166" s="5"/>
      <c r="SXZ1166" s="144"/>
      <c r="SYA1166" s="93"/>
      <c r="SYB1166" s="145"/>
      <c r="SYC1166" s="145"/>
      <c r="SYD1166" s="145"/>
      <c r="SYE1166" s="145"/>
      <c r="SYF1166" s="145"/>
      <c r="SYG1166" s="37"/>
      <c r="SYH1166" s="5"/>
      <c r="SYI1166" s="144"/>
      <c r="SYJ1166" s="93"/>
      <c r="SYK1166" s="145"/>
      <c r="SYL1166" s="145"/>
      <c r="SYM1166" s="145"/>
      <c r="SYN1166" s="145"/>
      <c r="SYO1166" s="145"/>
      <c r="SYP1166" s="37"/>
      <c r="SYQ1166" s="5"/>
      <c r="SYR1166" s="144"/>
      <c r="SYS1166" s="93"/>
      <c r="SYT1166" s="145"/>
      <c r="SYU1166" s="145"/>
      <c r="SYV1166" s="145"/>
      <c r="SYW1166" s="145"/>
      <c r="SYX1166" s="145"/>
      <c r="SYY1166" s="37"/>
      <c r="SYZ1166" s="5"/>
      <c r="SZA1166" s="144"/>
      <c r="SZB1166" s="93"/>
      <c r="SZC1166" s="145"/>
      <c r="SZD1166" s="145"/>
      <c r="SZE1166" s="145"/>
      <c r="SZF1166" s="145"/>
      <c r="SZG1166" s="145"/>
      <c r="SZH1166" s="37"/>
      <c r="SZI1166" s="5"/>
      <c r="SZJ1166" s="144"/>
      <c r="SZK1166" s="93"/>
      <c r="SZL1166" s="145"/>
      <c r="SZM1166" s="145"/>
      <c r="SZN1166" s="145"/>
      <c r="SZO1166" s="145"/>
      <c r="SZP1166" s="145"/>
      <c r="SZQ1166" s="37"/>
      <c r="SZR1166" s="5"/>
      <c r="SZS1166" s="144"/>
      <c r="SZT1166" s="93"/>
      <c r="SZU1166" s="145"/>
      <c r="SZV1166" s="145"/>
      <c r="SZW1166" s="145"/>
      <c r="SZX1166" s="145"/>
      <c r="SZY1166" s="145"/>
      <c r="SZZ1166" s="37"/>
      <c r="TAA1166" s="5"/>
      <c r="TAB1166" s="144"/>
      <c r="TAC1166" s="93"/>
      <c r="TAD1166" s="145"/>
      <c r="TAE1166" s="145"/>
      <c r="TAF1166" s="145"/>
      <c r="TAG1166" s="145"/>
      <c r="TAH1166" s="145"/>
      <c r="TAI1166" s="37"/>
      <c r="TAJ1166" s="5"/>
      <c r="TAK1166" s="144"/>
      <c r="TAL1166" s="93"/>
      <c r="TAM1166" s="145"/>
      <c r="TAN1166" s="145"/>
      <c r="TAO1166" s="145"/>
      <c r="TAP1166" s="145"/>
      <c r="TAQ1166" s="145"/>
      <c r="TAR1166" s="37"/>
      <c r="TAS1166" s="5"/>
      <c r="TAT1166" s="144"/>
      <c r="TAU1166" s="93"/>
      <c r="TAV1166" s="145"/>
      <c r="TAW1166" s="145"/>
      <c r="TAX1166" s="145"/>
      <c r="TAY1166" s="145"/>
      <c r="TAZ1166" s="145"/>
      <c r="TBA1166" s="37"/>
      <c r="TBB1166" s="5"/>
      <c r="TBC1166" s="144"/>
      <c r="TBD1166" s="93"/>
      <c r="TBE1166" s="145"/>
      <c r="TBF1166" s="145"/>
      <c r="TBG1166" s="145"/>
      <c r="TBH1166" s="145"/>
      <c r="TBI1166" s="145"/>
      <c r="TBJ1166" s="37"/>
      <c r="TBK1166" s="5"/>
      <c r="TBL1166" s="144"/>
      <c r="TBM1166" s="93"/>
      <c r="TBN1166" s="145"/>
      <c r="TBO1166" s="145"/>
      <c r="TBP1166" s="145"/>
      <c r="TBQ1166" s="145"/>
      <c r="TBR1166" s="145"/>
      <c r="TBS1166" s="37"/>
      <c r="TBT1166" s="5"/>
      <c r="TBU1166" s="144"/>
      <c r="TBV1166" s="93"/>
      <c r="TBW1166" s="145"/>
      <c r="TBX1166" s="145"/>
      <c r="TBY1166" s="145"/>
      <c r="TBZ1166" s="145"/>
      <c r="TCA1166" s="145"/>
      <c r="TCB1166" s="37"/>
      <c r="TCC1166" s="5"/>
      <c r="TCD1166" s="144"/>
      <c r="TCE1166" s="93"/>
      <c r="TCF1166" s="145"/>
      <c r="TCG1166" s="145"/>
      <c r="TCH1166" s="145"/>
      <c r="TCI1166" s="145"/>
      <c r="TCJ1166" s="145"/>
      <c r="TCK1166" s="37"/>
      <c r="TCL1166" s="5"/>
      <c r="TCM1166" s="144"/>
      <c r="TCN1166" s="93"/>
      <c r="TCO1166" s="145"/>
      <c r="TCP1166" s="145"/>
      <c r="TCQ1166" s="145"/>
      <c r="TCR1166" s="145"/>
      <c r="TCS1166" s="145"/>
      <c r="TCT1166" s="37"/>
      <c r="TCU1166" s="5"/>
      <c r="TCV1166" s="144"/>
      <c r="TCW1166" s="93"/>
      <c r="TCX1166" s="145"/>
      <c r="TCY1166" s="145"/>
      <c r="TCZ1166" s="145"/>
      <c r="TDA1166" s="145"/>
      <c r="TDB1166" s="145"/>
      <c r="TDC1166" s="37"/>
      <c r="TDD1166" s="5"/>
      <c r="TDE1166" s="144"/>
      <c r="TDF1166" s="93"/>
      <c r="TDG1166" s="145"/>
      <c r="TDH1166" s="145"/>
      <c r="TDI1166" s="145"/>
      <c r="TDJ1166" s="145"/>
      <c r="TDK1166" s="145"/>
      <c r="TDL1166" s="37"/>
      <c r="TDM1166" s="5"/>
      <c r="TDN1166" s="144"/>
      <c r="TDO1166" s="93"/>
      <c r="TDP1166" s="145"/>
      <c r="TDQ1166" s="145"/>
      <c r="TDR1166" s="145"/>
      <c r="TDS1166" s="145"/>
      <c r="TDT1166" s="145"/>
      <c r="TDU1166" s="37"/>
      <c r="TDV1166" s="5"/>
      <c r="TDW1166" s="144"/>
      <c r="TDX1166" s="93"/>
      <c r="TDY1166" s="145"/>
      <c r="TDZ1166" s="145"/>
      <c r="TEA1166" s="145"/>
      <c r="TEB1166" s="145"/>
      <c r="TEC1166" s="145"/>
      <c r="TED1166" s="37"/>
      <c r="TEE1166" s="5"/>
      <c r="TEF1166" s="144"/>
      <c r="TEG1166" s="93"/>
      <c r="TEH1166" s="145"/>
      <c r="TEI1166" s="145"/>
      <c r="TEJ1166" s="145"/>
      <c r="TEK1166" s="145"/>
      <c r="TEL1166" s="145"/>
      <c r="TEM1166" s="37"/>
      <c r="TEN1166" s="5"/>
      <c r="TEO1166" s="144"/>
      <c r="TEP1166" s="93"/>
      <c r="TEQ1166" s="145"/>
      <c r="TER1166" s="145"/>
      <c r="TES1166" s="145"/>
      <c r="TET1166" s="145"/>
      <c r="TEU1166" s="145"/>
      <c r="TEV1166" s="37"/>
      <c r="TEW1166" s="5"/>
      <c r="TEX1166" s="144"/>
      <c r="TEY1166" s="93"/>
      <c r="TEZ1166" s="145"/>
      <c r="TFA1166" s="145"/>
      <c r="TFB1166" s="145"/>
      <c r="TFC1166" s="145"/>
      <c r="TFD1166" s="145"/>
      <c r="TFE1166" s="37"/>
      <c r="TFF1166" s="5"/>
      <c r="TFG1166" s="144"/>
      <c r="TFH1166" s="93"/>
      <c r="TFI1166" s="145"/>
      <c r="TFJ1166" s="145"/>
      <c r="TFK1166" s="145"/>
      <c r="TFL1166" s="145"/>
      <c r="TFM1166" s="145"/>
      <c r="TFN1166" s="37"/>
      <c r="TFO1166" s="5"/>
      <c r="TFP1166" s="144"/>
      <c r="TFQ1166" s="93"/>
      <c r="TFR1166" s="145"/>
      <c r="TFS1166" s="145"/>
      <c r="TFT1166" s="145"/>
      <c r="TFU1166" s="145"/>
      <c r="TFV1166" s="145"/>
      <c r="TFW1166" s="37"/>
      <c r="TFX1166" s="5"/>
      <c r="TFY1166" s="144"/>
      <c r="TFZ1166" s="93"/>
      <c r="TGA1166" s="145"/>
      <c r="TGB1166" s="145"/>
      <c r="TGC1166" s="145"/>
      <c r="TGD1166" s="145"/>
      <c r="TGE1166" s="145"/>
      <c r="TGF1166" s="37"/>
      <c r="TGG1166" s="5"/>
      <c r="TGH1166" s="144"/>
      <c r="TGI1166" s="93"/>
      <c r="TGJ1166" s="145"/>
      <c r="TGK1166" s="145"/>
      <c r="TGL1166" s="145"/>
      <c r="TGM1166" s="145"/>
      <c r="TGN1166" s="145"/>
      <c r="TGO1166" s="37"/>
      <c r="TGP1166" s="5"/>
      <c r="TGQ1166" s="144"/>
      <c r="TGR1166" s="93"/>
      <c r="TGS1166" s="145"/>
      <c r="TGT1166" s="145"/>
      <c r="TGU1166" s="145"/>
      <c r="TGV1166" s="145"/>
      <c r="TGW1166" s="145"/>
      <c r="TGX1166" s="37"/>
      <c r="TGY1166" s="5"/>
      <c r="TGZ1166" s="144"/>
      <c r="THA1166" s="93"/>
      <c r="THB1166" s="145"/>
      <c r="THC1166" s="145"/>
      <c r="THD1166" s="145"/>
      <c r="THE1166" s="145"/>
      <c r="THF1166" s="145"/>
      <c r="THG1166" s="37"/>
      <c r="THH1166" s="5"/>
      <c r="THI1166" s="144"/>
      <c r="THJ1166" s="93"/>
      <c r="THK1166" s="145"/>
      <c r="THL1166" s="145"/>
      <c r="THM1166" s="145"/>
      <c r="THN1166" s="145"/>
      <c r="THO1166" s="145"/>
      <c r="THP1166" s="37"/>
      <c r="THQ1166" s="5"/>
      <c r="THR1166" s="144"/>
      <c r="THS1166" s="93"/>
      <c r="THT1166" s="145"/>
      <c r="THU1166" s="145"/>
      <c r="THV1166" s="145"/>
      <c r="THW1166" s="145"/>
      <c r="THX1166" s="145"/>
      <c r="THY1166" s="37"/>
      <c r="THZ1166" s="5"/>
      <c r="TIA1166" s="144"/>
      <c r="TIB1166" s="93"/>
      <c r="TIC1166" s="145"/>
      <c r="TID1166" s="145"/>
      <c r="TIE1166" s="145"/>
      <c r="TIF1166" s="145"/>
      <c r="TIG1166" s="145"/>
      <c r="TIH1166" s="37"/>
      <c r="TII1166" s="5"/>
      <c r="TIJ1166" s="144"/>
      <c r="TIK1166" s="93"/>
      <c r="TIL1166" s="145"/>
      <c r="TIM1166" s="145"/>
      <c r="TIN1166" s="145"/>
      <c r="TIO1166" s="145"/>
      <c r="TIP1166" s="145"/>
      <c r="TIQ1166" s="37"/>
      <c r="TIR1166" s="5"/>
      <c r="TIS1166" s="144"/>
      <c r="TIT1166" s="93"/>
      <c r="TIU1166" s="145"/>
      <c r="TIV1166" s="145"/>
      <c r="TIW1166" s="145"/>
      <c r="TIX1166" s="145"/>
      <c r="TIY1166" s="145"/>
      <c r="TIZ1166" s="37"/>
      <c r="TJA1166" s="5"/>
      <c r="TJB1166" s="144"/>
      <c r="TJC1166" s="93"/>
      <c r="TJD1166" s="145"/>
      <c r="TJE1166" s="145"/>
      <c r="TJF1166" s="145"/>
      <c r="TJG1166" s="145"/>
      <c r="TJH1166" s="145"/>
      <c r="TJI1166" s="37"/>
      <c r="TJJ1166" s="5"/>
      <c r="TJK1166" s="144"/>
      <c r="TJL1166" s="93"/>
      <c r="TJM1166" s="145"/>
      <c r="TJN1166" s="145"/>
      <c r="TJO1166" s="145"/>
      <c r="TJP1166" s="145"/>
      <c r="TJQ1166" s="145"/>
      <c r="TJR1166" s="37"/>
      <c r="TJS1166" s="5"/>
      <c r="TJT1166" s="144"/>
      <c r="TJU1166" s="93"/>
      <c r="TJV1166" s="145"/>
      <c r="TJW1166" s="145"/>
      <c r="TJX1166" s="145"/>
      <c r="TJY1166" s="145"/>
      <c r="TJZ1166" s="145"/>
      <c r="TKA1166" s="37"/>
      <c r="TKB1166" s="5"/>
      <c r="TKC1166" s="144"/>
      <c r="TKD1166" s="93"/>
      <c r="TKE1166" s="145"/>
      <c r="TKF1166" s="145"/>
      <c r="TKG1166" s="145"/>
      <c r="TKH1166" s="145"/>
      <c r="TKI1166" s="145"/>
      <c r="TKJ1166" s="37"/>
      <c r="TKK1166" s="5"/>
      <c r="TKL1166" s="144"/>
      <c r="TKM1166" s="93"/>
      <c r="TKN1166" s="145"/>
      <c r="TKO1166" s="145"/>
      <c r="TKP1166" s="145"/>
      <c r="TKQ1166" s="145"/>
      <c r="TKR1166" s="145"/>
      <c r="TKS1166" s="37"/>
      <c r="TKT1166" s="5"/>
      <c r="TKU1166" s="144"/>
      <c r="TKV1166" s="93"/>
      <c r="TKW1166" s="145"/>
      <c r="TKX1166" s="145"/>
      <c r="TKY1166" s="145"/>
      <c r="TKZ1166" s="145"/>
      <c r="TLA1166" s="145"/>
      <c r="TLB1166" s="37"/>
      <c r="TLC1166" s="5"/>
      <c r="TLD1166" s="144"/>
      <c r="TLE1166" s="93"/>
      <c r="TLF1166" s="145"/>
      <c r="TLG1166" s="145"/>
      <c r="TLH1166" s="145"/>
      <c r="TLI1166" s="145"/>
      <c r="TLJ1166" s="145"/>
      <c r="TLK1166" s="37"/>
      <c r="TLL1166" s="5"/>
      <c r="TLM1166" s="144"/>
      <c r="TLN1166" s="93"/>
      <c r="TLO1166" s="145"/>
      <c r="TLP1166" s="145"/>
      <c r="TLQ1166" s="145"/>
      <c r="TLR1166" s="145"/>
      <c r="TLS1166" s="145"/>
      <c r="TLT1166" s="37"/>
      <c r="TLU1166" s="5"/>
      <c r="TLV1166" s="144"/>
      <c r="TLW1166" s="93"/>
      <c r="TLX1166" s="145"/>
      <c r="TLY1166" s="145"/>
      <c r="TLZ1166" s="145"/>
      <c r="TMA1166" s="145"/>
      <c r="TMB1166" s="145"/>
      <c r="TMC1166" s="37"/>
      <c r="TMD1166" s="5"/>
      <c r="TME1166" s="144"/>
      <c r="TMF1166" s="93"/>
      <c r="TMG1166" s="145"/>
      <c r="TMH1166" s="145"/>
      <c r="TMI1166" s="145"/>
      <c r="TMJ1166" s="145"/>
      <c r="TMK1166" s="145"/>
      <c r="TML1166" s="37"/>
      <c r="TMM1166" s="5"/>
      <c r="TMN1166" s="144"/>
      <c r="TMO1166" s="93"/>
      <c r="TMP1166" s="145"/>
      <c r="TMQ1166" s="145"/>
      <c r="TMR1166" s="145"/>
      <c r="TMS1166" s="145"/>
      <c r="TMT1166" s="145"/>
      <c r="TMU1166" s="37"/>
      <c r="TMV1166" s="5"/>
      <c r="TMW1166" s="144"/>
      <c r="TMX1166" s="93"/>
      <c r="TMY1166" s="145"/>
      <c r="TMZ1166" s="145"/>
      <c r="TNA1166" s="145"/>
      <c r="TNB1166" s="145"/>
      <c r="TNC1166" s="145"/>
      <c r="TND1166" s="37"/>
      <c r="TNE1166" s="5"/>
      <c r="TNF1166" s="144"/>
      <c r="TNG1166" s="93"/>
      <c r="TNH1166" s="145"/>
      <c r="TNI1166" s="145"/>
      <c r="TNJ1166" s="145"/>
      <c r="TNK1166" s="145"/>
      <c r="TNL1166" s="145"/>
      <c r="TNM1166" s="37"/>
      <c r="TNN1166" s="5"/>
      <c r="TNO1166" s="144"/>
      <c r="TNP1166" s="93"/>
      <c r="TNQ1166" s="145"/>
      <c r="TNR1166" s="145"/>
      <c r="TNS1166" s="145"/>
      <c r="TNT1166" s="145"/>
      <c r="TNU1166" s="145"/>
      <c r="TNV1166" s="37"/>
      <c r="TNW1166" s="5"/>
      <c r="TNX1166" s="144"/>
      <c r="TNY1166" s="93"/>
      <c r="TNZ1166" s="145"/>
      <c r="TOA1166" s="145"/>
      <c r="TOB1166" s="145"/>
      <c r="TOC1166" s="145"/>
      <c r="TOD1166" s="145"/>
      <c r="TOE1166" s="37"/>
      <c r="TOF1166" s="5"/>
      <c r="TOG1166" s="144"/>
      <c r="TOH1166" s="93"/>
      <c r="TOI1166" s="145"/>
      <c r="TOJ1166" s="145"/>
      <c r="TOK1166" s="145"/>
      <c r="TOL1166" s="145"/>
      <c r="TOM1166" s="145"/>
      <c r="TON1166" s="37"/>
      <c r="TOO1166" s="5"/>
      <c r="TOP1166" s="144"/>
      <c r="TOQ1166" s="93"/>
      <c r="TOR1166" s="145"/>
      <c r="TOS1166" s="145"/>
      <c r="TOT1166" s="145"/>
      <c r="TOU1166" s="145"/>
      <c r="TOV1166" s="145"/>
      <c r="TOW1166" s="37"/>
      <c r="TOX1166" s="5"/>
      <c r="TOY1166" s="144"/>
      <c r="TOZ1166" s="93"/>
      <c r="TPA1166" s="145"/>
      <c r="TPB1166" s="145"/>
      <c r="TPC1166" s="145"/>
      <c r="TPD1166" s="145"/>
      <c r="TPE1166" s="145"/>
      <c r="TPF1166" s="37"/>
      <c r="TPG1166" s="5"/>
      <c r="TPH1166" s="144"/>
      <c r="TPI1166" s="93"/>
      <c r="TPJ1166" s="145"/>
      <c r="TPK1166" s="145"/>
      <c r="TPL1166" s="145"/>
      <c r="TPM1166" s="145"/>
      <c r="TPN1166" s="145"/>
      <c r="TPO1166" s="37"/>
      <c r="TPP1166" s="5"/>
      <c r="TPQ1166" s="144"/>
      <c r="TPR1166" s="93"/>
      <c r="TPS1166" s="145"/>
      <c r="TPT1166" s="145"/>
      <c r="TPU1166" s="145"/>
      <c r="TPV1166" s="145"/>
      <c r="TPW1166" s="145"/>
      <c r="TPX1166" s="37"/>
      <c r="TPY1166" s="5"/>
      <c r="TPZ1166" s="144"/>
      <c r="TQA1166" s="93"/>
      <c r="TQB1166" s="145"/>
      <c r="TQC1166" s="145"/>
      <c r="TQD1166" s="145"/>
      <c r="TQE1166" s="145"/>
      <c r="TQF1166" s="145"/>
      <c r="TQG1166" s="37"/>
      <c r="TQH1166" s="5"/>
      <c r="TQI1166" s="144"/>
      <c r="TQJ1166" s="93"/>
      <c r="TQK1166" s="145"/>
      <c r="TQL1166" s="145"/>
      <c r="TQM1166" s="145"/>
      <c r="TQN1166" s="145"/>
      <c r="TQO1166" s="145"/>
      <c r="TQP1166" s="37"/>
      <c r="TQQ1166" s="5"/>
      <c r="TQR1166" s="144"/>
      <c r="TQS1166" s="93"/>
      <c r="TQT1166" s="145"/>
      <c r="TQU1166" s="145"/>
      <c r="TQV1166" s="145"/>
      <c r="TQW1166" s="145"/>
      <c r="TQX1166" s="145"/>
      <c r="TQY1166" s="37"/>
      <c r="TQZ1166" s="5"/>
      <c r="TRA1166" s="144"/>
      <c r="TRB1166" s="93"/>
      <c r="TRC1166" s="145"/>
      <c r="TRD1166" s="145"/>
      <c r="TRE1166" s="145"/>
      <c r="TRF1166" s="145"/>
      <c r="TRG1166" s="145"/>
      <c r="TRH1166" s="37"/>
      <c r="TRI1166" s="5"/>
      <c r="TRJ1166" s="144"/>
      <c r="TRK1166" s="93"/>
      <c r="TRL1166" s="145"/>
      <c r="TRM1166" s="145"/>
      <c r="TRN1166" s="145"/>
      <c r="TRO1166" s="145"/>
      <c r="TRP1166" s="145"/>
      <c r="TRQ1166" s="37"/>
      <c r="TRR1166" s="5"/>
      <c r="TRS1166" s="144"/>
      <c r="TRT1166" s="93"/>
      <c r="TRU1166" s="145"/>
      <c r="TRV1166" s="145"/>
      <c r="TRW1166" s="145"/>
      <c r="TRX1166" s="145"/>
      <c r="TRY1166" s="145"/>
      <c r="TRZ1166" s="37"/>
      <c r="TSA1166" s="5"/>
      <c r="TSB1166" s="144"/>
      <c r="TSC1166" s="93"/>
      <c r="TSD1166" s="145"/>
      <c r="TSE1166" s="145"/>
      <c r="TSF1166" s="145"/>
      <c r="TSG1166" s="145"/>
      <c r="TSH1166" s="145"/>
      <c r="TSI1166" s="37"/>
      <c r="TSJ1166" s="5"/>
      <c r="TSK1166" s="144"/>
      <c r="TSL1166" s="93"/>
      <c r="TSM1166" s="145"/>
      <c r="TSN1166" s="145"/>
      <c r="TSO1166" s="145"/>
      <c r="TSP1166" s="145"/>
      <c r="TSQ1166" s="145"/>
      <c r="TSR1166" s="37"/>
      <c r="TSS1166" s="5"/>
      <c r="TST1166" s="144"/>
      <c r="TSU1166" s="93"/>
      <c r="TSV1166" s="145"/>
      <c r="TSW1166" s="145"/>
      <c r="TSX1166" s="145"/>
      <c r="TSY1166" s="145"/>
      <c r="TSZ1166" s="145"/>
      <c r="TTA1166" s="37"/>
      <c r="TTB1166" s="5"/>
      <c r="TTC1166" s="144"/>
      <c r="TTD1166" s="93"/>
      <c r="TTE1166" s="145"/>
      <c r="TTF1166" s="145"/>
      <c r="TTG1166" s="145"/>
      <c r="TTH1166" s="145"/>
      <c r="TTI1166" s="145"/>
      <c r="TTJ1166" s="37"/>
      <c r="TTK1166" s="5"/>
      <c r="TTL1166" s="144"/>
      <c r="TTM1166" s="93"/>
      <c r="TTN1166" s="145"/>
      <c r="TTO1166" s="145"/>
      <c r="TTP1166" s="145"/>
      <c r="TTQ1166" s="145"/>
      <c r="TTR1166" s="145"/>
      <c r="TTS1166" s="37"/>
      <c r="TTT1166" s="5"/>
      <c r="TTU1166" s="144"/>
      <c r="TTV1166" s="93"/>
      <c r="TTW1166" s="145"/>
      <c r="TTX1166" s="145"/>
      <c r="TTY1166" s="145"/>
      <c r="TTZ1166" s="145"/>
      <c r="TUA1166" s="145"/>
      <c r="TUB1166" s="37"/>
      <c r="TUC1166" s="5"/>
      <c r="TUD1166" s="144"/>
      <c r="TUE1166" s="93"/>
      <c r="TUF1166" s="145"/>
      <c r="TUG1166" s="145"/>
      <c r="TUH1166" s="145"/>
      <c r="TUI1166" s="145"/>
      <c r="TUJ1166" s="145"/>
      <c r="TUK1166" s="37"/>
      <c r="TUL1166" s="5"/>
      <c r="TUM1166" s="144"/>
      <c r="TUN1166" s="93"/>
      <c r="TUO1166" s="145"/>
      <c r="TUP1166" s="145"/>
      <c r="TUQ1166" s="145"/>
      <c r="TUR1166" s="145"/>
      <c r="TUS1166" s="145"/>
      <c r="TUT1166" s="37"/>
      <c r="TUU1166" s="5"/>
      <c r="TUV1166" s="144"/>
      <c r="TUW1166" s="93"/>
      <c r="TUX1166" s="145"/>
      <c r="TUY1166" s="145"/>
      <c r="TUZ1166" s="145"/>
      <c r="TVA1166" s="145"/>
      <c r="TVB1166" s="145"/>
      <c r="TVC1166" s="37"/>
      <c r="TVD1166" s="5"/>
      <c r="TVE1166" s="144"/>
      <c r="TVF1166" s="93"/>
      <c r="TVG1166" s="145"/>
      <c r="TVH1166" s="145"/>
      <c r="TVI1166" s="145"/>
      <c r="TVJ1166" s="145"/>
      <c r="TVK1166" s="145"/>
      <c r="TVL1166" s="37"/>
      <c r="TVM1166" s="5"/>
      <c r="TVN1166" s="144"/>
      <c r="TVO1166" s="93"/>
      <c r="TVP1166" s="145"/>
      <c r="TVQ1166" s="145"/>
      <c r="TVR1166" s="145"/>
      <c r="TVS1166" s="145"/>
      <c r="TVT1166" s="145"/>
      <c r="TVU1166" s="37"/>
      <c r="TVV1166" s="5"/>
      <c r="TVW1166" s="144"/>
      <c r="TVX1166" s="93"/>
      <c r="TVY1166" s="145"/>
      <c r="TVZ1166" s="145"/>
      <c r="TWA1166" s="145"/>
      <c r="TWB1166" s="145"/>
      <c r="TWC1166" s="145"/>
      <c r="TWD1166" s="37"/>
      <c r="TWE1166" s="5"/>
      <c r="TWF1166" s="144"/>
      <c r="TWG1166" s="93"/>
      <c r="TWH1166" s="145"/>
      <c r="TWI1166" s="145"/>
      <c r="TWJ1166" s="145"/>
      <c r="TWK1166" s="145"/>
      <c r="TWL1166" s="145"/>
      <c r="TWM1166" s="37"/>
      <c r="TWN1166" s="5"/>
      <c r="TWO1166" s="144"/>
      <c r="TWP1166" s="93"/>
      <c r="TWQ1166" s="145"/>
      <c r="TWR1166" s="145"/>
      <c r="TWS1166" s="145"/>
      <c r="TWT1166" s="145"/>
      <c r="TWU1166" s="145"/>
      <c r="TWV1166" s="37"/>
      <c r="TWW1166" s="5"/>
      <c r="TWX1166" s="144"/>
      <c r="TWY1166" s="93"/>
      <c r="TWZ1166" s="145"/>
      <c r="TXA1166" s="145"/>
      <c r="TXB1166" s="145"/>
      <c r="TXC1166" s="145"/>
      <c r="TXD1166" s="145"/>
      <c r="TXE1166" s="37"/>
      <c r="TXF1166" s="5"/>
      <c r="TXG1166" s="144"/>
      <c r="TXH1166" s="93"/>
      <c r="TXI1166" s="145"/>
      <c r="TXJ1166" s="145"/>
      <c r="TXK1166" s="145"/>
      <c r="TXL1166" s="145"/>
      <c r="TXM1166" s="145"/>
      <c r="TXN1166" s="37"/>
      <c r="TXO1166" s="5"/>
      <c r="TXP1166" s="144"/>
      <c r="TXQ1166" s="93"/>
      <c r="TXR1166" s="145"/>
      <c r="TXS1166" s="145"/>
      <c r="TXT1166" s="145"/>
      <c r="TXU1166" s="145"/>
      <c r="TXV1166" s="145"/>
      <c r="TXW1166" s="37"/>
      <c r="TXX1166" s="5"/>
      <c r="TXY1166" s="144"/>
      <c r="TXZ1166" s="93"/>
      <c r="TYA1166" s="145"/>
      <c r="TYB1166" s="145"/>
      <c r="TYC1166" s="145"/>
      <c r="TYD1166" s="145"/>
      <c r="TYE1166" s="145"/>
      <c r="TYF1166" s="37"/>
      <c r="TYG1166" s="5"/>
      <c r="TYH1166" s="144"/>
      <c r="TYI1166" s="93"/>
      <c r="TYJ1166" s="145"/>
      <c r="TYK1166" s="145"/>
      <c r="TYL1166" s="145"/>
      <c r="TYM1166" s="145"/>
      <c r="TYN1166" s="145"/>
      <c r="TYO1166" s="37"/>
      <c r="TYP1166" s="5"/>
      <c r="TYQ1166" s="144"/>
      <c r="TYR1166" s="93"/>
      <c r="TYS1166" s="145"/>
      <c r="TYT1166" s="145"/>
      <c r="TYU1166" s="145"/>
      <c r="TYV1166" s="145"/>
      <c r="TYW1166" s="145"/>
      <c r="TYX1166" s="37"/>
      <c r="TYY1166" s="5"/>
      <c r="TYZ1166" s="144"/>
      <c r="TZA1166" s="93"/>
      <c r="TZB1166" s="145"/>
      <c r="TZC1166" s="145"/>
      <c r="TZD1166" s="145"/>
      <c r="TZE1166" s="145"/>
      <c r="TZF1166" s="145"/>
      <c r="TZG1166" s="37"/>
      <c r="TZH1166" s="5"/>
      <c r="TZI1166" s="144"/>
      <c r="TZJ1166" s="93"/>
      <c r="TZK1166" s="145"/>
      <c r="TZL1166" s="145"/>
      <c r="TZM1166" s="145"/>
      <c r="TZN1166" s="145"/>
      <c r="TZO1166" s="145"/>
      <c r="TZP1166" s="37"/>
      <c r="TZQ1166" s="5"/>
      <c r="TZR1166" s="144"/>
      <c r="TZS1166" s="93"/>
      <c r="TZT1166" s="145"/>
      <c r="TZU1166" s="145"/>
      <c r="TZV1166" s="145"/>
      <c r="TZW1166" s="145"/>
      <c r="TZX1166" s="145"/>
      <c r="TZY1166" s="37"/>
      <c r="TZZ1166" s="5"/>
      <c r="UAA1166" s="144"/>
      <c r="UAB1166" s="93"/>
      <c r="UAC1166" s="145"/>
      <c r="UAD1166" s="145"/>
      <c r="UAE1166" s="145"/>
      <c r="UAF1166" s="145"/>
      <c r="UAG1166" s="145"/>
      <c r="UAH1166" s="37"/>
      <c r="UAI1166" s="5"/>
      <c r="UAJ1166" s="144"/>
      <c r="UAK1166" s="93"/>
      <c r="UAL1166" s="145"/>
      <c r="UAM1166" s="145"/>
      <c r="UAN1166" s="145"/>
      <c r="UAO1166" s="145"/>
      <c r="UAP1166" s="145"/>
      <c r="UAQ1166" s="37"/>
      <c r="UAR1166" s="5"/>
      <c r="UAS1166" s="144"/>
      <c r="UAT1166" s="93"/>
      <c r="UAU1166" s="145"/>
      <c r="UAV1166" s="145"/>
      <c r="UAW1166" s="145"/>
      <c r="UAX1166" s="145"/>
      <c r="UAY1166" s="145"/>
      <c r="UAZ1166" s="37"/>
      <c r="UBA1166" s="5"/>
      <c r="UBB1166" s="144"/>
      <c r="UBC1166" s="93"/>
      <c r="UBD1166" s="145"/>
      <c r="UBE1166" s="145"/>
      <c r="UBF1166" s="145"/>
      <c r="UBG1166" s="145"/>
      <c r="UBH1166" s="145"/>
      <c r="UBI1166" s="37"/>
      <c r="UBJ1166" s="5"/>
      <c r="UBK1166" s="144"/>
      <c r="UBL1166" s="93"/>
      <c r="UBM1166" s="145"/>
      <c r="UBN1166" s="145"/>
      <c r="UBO1166" s="145"/>
      <c r="UBP1166" s="145"/>
      <c r="UBQ1166" s="145"/>
      <c r="UBR1166" s="37"/>
      <c r="UBS1166" s="5"/>
      <c r="UBT1166" s="144"/>
      <c r="UBU1166" s="93"/>
      <c r="UBV1166" s="145"/>
      <c r="UBW1166" s="145"/>
      <c r="UBX1166" s="145"/>
      <c r="UBY1166" s="145"/>
      <c r="UBZ1166" s="145"/>
      <c r="UCA1166" s="37"/>
      <c r="UCB1166" s="5"/>
      <c r="UCC1166" s="144"/>
      <c r="UCD1166" s="93"/>
      <c r="UCE1166" s="145"/>
      <c r="UCF1166" s="145"/>
      <c r="UCG1166" s="145"/>
      <c r="UCH1166" s="145"/>
      <c r="UCI1166" s="145"/>
      <c r="UCJ1166" s="37"/>
      <c r="UCK1166" s="5"/>
      <c r="UCL1166" s="144"/>
      <c r="UCM1166" s="93"/>
      <c r="UCN1166" s="145"/>
      <c r="UCO1166" s="145"/>
      <c r="UCP1166" s="145"/>
      <c r="UCQ1166" s="145"/>
      <c r="UCR1166" s="145"/>
      <c r="UCS1166" s="37"/>
      <c r="UCT1166" s="5"/>
      <c r="UCU1166" s="144"/>
      <c r="UCV1166" s="93"/>
      <c r="UCW1166" s="145"/>
      <c r="UCX1166" s="145"/>
      <c r="UCY1166" s="145"/>
      <c r="UCZ1166" s="145"/>
      <c r="UDA1166" s="145"/>
      <c r="UDB1166" s="37"/>
      <c r="UDC1166" s="5"/>
      <c r="UDD1166" s="144"/>
      <c r="UDE1166" s="93"/>
      <c r="UDF1166" s="145"/>
      <c r="UDG1166" s="145"/>
      <c r="UDH1166" s="145"/>
      <c r="UDI1166" s="145"/>
      <c r="UDJ1166" s="145"/>
      <c r="UDK1166" s="37"/>
      <c r="UDL1166" s="5"/>
      <c r="UDM1166" s="144"/>
      <c r="UDN1166" s="93"/>
      <c r="UDO1166" s="145"/>
      <c r="UDP1166" s="145"/>
      <c r="UDQ1166" s="145"/>
      <c r="UDR1166" s="145"/>
      <c r="UDS1166" s="145"/>
      <c r="UDT1166" s="37"/>
      <c r="UDU1166" s="5"/>
      <c r="UDV1166" s="144"/>
      <c r="UDW1166" s="93"/>
      <c r="UDX1166" s="145"/>
      <c r="UDY1166" s="145"/>
      <c r="UDZ1166" s="145"/>
      <c r="UEA1166" s="145"/>
      <c r="UEB1166" s="145"/>
      <c r="UEC1166" s="37"/>
      <c r="UED1166" s="5"/>
      <c r="UEE1166" s="144"/>
      <c r="UEF1166" s="93"/>
      <c r="UEG1166" s="145"/>
      <c r="UEH1166" s="145"/>
      <c r="UEI1166" s="145"/>
      <c r="UEJ1166" s="145"/>
      <c r="UEK1166" s="145"/>
      <c r="UEL1166" s="37"/>
      <c r="UEM1166" s="5"/>
      <c r="UEN1166" s="144"/>
      <c r="UEO1166" s="93"/>
      <c r="UEP1166" s="145"/>
      <c r="UEQ1166" s="145"/>
      <c r="UER1166" s="145"/>
      <c r="UES1166" s="145"/>
      <c r="UET1166" s="145"/>
      <c r="UEU1166" s="37"/>
      <c r="UEV1166" s="5"/>
      <c r="UEW1166" s="144"/>
      <c r="UEX1166" s="93"/>
      <c r="UEY1166" s="145"/>
      <c r="UEZ1166" s="145"/>
      <c r="UFA1166" s="145"/>
      <c r="UFB1166" s="145"/>
      <c r="UFC1166" s="145"/>
      <c r="UFD1166" s="37"/>
      <c r="UFE1166" s="5"/>
      <c r="UFF1166" s="144"/>
      <c r="UFG1166" s="93"/>
      <c r="UFH1166" s="145"/>
      <c r="UFI1166" s="145"/>
      <c r="UFJ1166" s="145"/>
      <c r="UFK1166" s="145"/>
      <c r="UFL1166" s="145"/>
      <c r="UFM1166" s="37"/>
      <c r="UFN1166" s="5"/>
      <c r="UFO1166" s="144"/>
      <c r="UFP1166" s="93"/>
      <c r="UFQ1166" s="145"/>
      <c r="UFR1166" s="145"/>
      <c r="UFS1166" s="145"/>
      <c r="UFT1166" s="145"/>
      <c r="UFU1166" s="145"/>
      <c r="UFV1166" s="37"/>
      <c r="UFW1166" s="5"/>
      <c r="UFX1166" s="144"/>
      <c r="UFY1166" s="93"/>
      <c r="UFZ1166" s="145"/>
      <c r="UGA1166" s="145"/>
      <c r="UGB1166" s="145"/>
      <c r="UGC1166" s="145"/>
      <c r="UGD1166" s="145"/>
      <c r="UGE1166" s="37"/>
      <c r="UGF1166" s="5"/>
      <c r="UGG1166" s="144"/>
      <c r="UGH1166" s="93"/>
      <c r="UGI1166" s="145"/>
      <c r="UGJ1166" s="145"/>
      <c r="UGK1166" s="145"/>
      <c r="UGL1166" s="145"/>
      <c r="UGM1166" s="145"/>
      <c r="UGN1166" s="37"/>
      <c r="UGO1166" s="5"/>
      <c r="UGP1166" s="144"/>
      <c r="UGQ1166" s="93"/>
      <c r="UGR1166" s="145"/>
      <c r="UGS1166" s="145"/>
      <c r="UGT1166" s="145"/>
      <c r="UGU1166" s="145"/>
      <c r="UGV1166" s="145"/>
      <c r="UGW1166" s="37"/>
      <c r="UGX1166" s="5"/>
      <c r="UGY1166" s="144"/>
      <c r="UGZ1166" s="93"/>
      <c r="UHA1166" s="145"/>
      <c r="UHB1166" s="145"/>
      <c r="UHC1166" s="145"/>
      <c r="UHD1166" s="145"/>
      <c r="UHE1166" s="145"/>
      <c r="UHF1166" s="37"/>
      <c r="UHG1166" s="5"/>
      <c r="UHH1166" s="144"/>
      <c r="UHI1166" s="93"/>
      <c r="UHJ1166" s="145"/>
      <c r="UHK1166" s="145"/>
      <c r="UHL1166" s="145"/>
      <c r="UHM1166" s="145"/>
      <c r="UHN1166" s="145"/>
      <c r="UHO1166" s="37"/>
      <c r="UHP1166" s="5"/>
      <c r="UHQ1166" s="144"/>
      <c r="UHR1166" s="93"/>
      <c r="UHS1166" s="145"/>
      <c r="UHT1166" s="145"/>
      <c r="UHU1166" s="145"/>
      <c r="UHV1166" s="145"/>
      <c r="UHW1166" s="145"/>
      <c r="UHX1166" s="37"/>
      <c r="UHY1166" s="5"/>
      <c r="UHZ1166" s="144"/>
      <c r="UIA1166" s="93"/>
      <c r="UIB1166" s="145"/>
      <c r="UIC1166" s="145"/>
      <c r="UID1166" s="145"/>
      <c r="UIE1166" s="145"/>
      <c r="UIF1166" s="145"/>
      <c r="UIG1166" s="37"/>
      <c r="UIH1166" s="5"/>
      <c r="UII1166" s="144"/>
      <c r="UIJ1166" s="93"/>
      <c r="UIK1166" s="145"/>
      <c r="UIL1166" s="145"/>
      <c r="UIM1166" s="145"/>
      <c r="UIN1166" s="145"/>
      <c r="UIO1166" s="145"/>
      <c r="UIP1166" s="37"/>
      <c r="UIQ1166" s="5"/>
      <c r="UIR1166" s="144"/>
      <c r="UIS1166" s="93"/>
      <c r="UIT1166" s="145"/>
      <c r="UIU1166" s="145"/>
      <c r="UIV1166" s="145"/>
      <c r="UIW1166" s="145"/>
      <c r="UIX1166" s="145"/>
      <c r="UIY1166" s="37"/>
      <c r="UIZ1166" s="5"/>
      <c r="UJA1166" s="144"/>
      <c r="UJB1166" s="93"/>
      <c r="UJC1166" s="145"/>
      <c r="UJD1166" s="145"/>
      <c r="UJE1166" s="145"/>
      <c r="UJF1166" s="145"/>
      <c r="UJG1166" s="145"/>
      <c r="UJH1166" s="37"/>
      <c r="UJI1166" s="5"/>
      <c r="UJJ1166" s="144"/>
      <c r="UJK1166" s="93"/>
      <c r="UJL1166" s="145"/>
      <c r="UJM1166" s="145"/>
      <c r="UJN1166" s="145"/>
      <c r="UJO1166" s="145"/>
      <c r="UJP1166" s="145"/>
      <c r="UJQ1166" s="37"/>
      <c r="UJR1166" s="5"/>
      <c r="UJS1166" s="144"/>
      <c r="UJT1166" s="93"/>
      <c r="UJU1166" s="145"/>
      <c r="UJV1166" s="145"/>
      <c r="UJW1166" s="145"/>
      <c r="UJX1166" s="145"/>
      <c r="UJY1166" s="145"/>
      <c r="UJZ1166" s="37"/>
      <c r="UKA1166" s="5"/>
      <c r="UKB1166" s="144"/>
      <c r="UKC1166" s="93"/>
      <c r="UKD1166" s="145"/>
      <c r="UKE1166" s="145"/>
      <c r="UKF1166" s="145"/>
      <c r="UKG1166" s="145"/>
      <c r="UKH1166" s="145"/>
      <c r="UKI1166" s="37"/>
      <c r="UKJ1166" s="5"/>
      <c r="UKK1166" s="144"/>
      <c r="UKL1166" s="93"/>
      <c r="UKM1166" s="145"/>
      <c r="UKN1166" s="145"/>
      <c r="UKO1166" s="145"/>
      <c r="UKP1166" s="145"/>
      <c r="UKQ1166" s="145"/>
      <c r="UKR1166" s="37"/>
      <c r="UKS1166" s="5"/>
      <c r="UKT1166" s="144"/>
      <c r="UKU1166" s="93"/>
      <c r="UKV1166" s="145"/>
      <c r="UKW1166" s="145"/>
      <c r="UKX1166" s="145"/>
      <c r="UKY1166" s="145"/>
      <c r="UKZ1166" s="145"/>
      <c r="ULA1166" s="37"/>
      <c r="ULB1166" s="5"/>
      <c r="ULC1166" s="144"/>
      <c r="ULD1166" s="93"/>
      <c r="ULE1166" s="145"/>
      <c r="ULF1166" s="145"/>
      <c r="ULG1166" s="145"/>
      <c r="ULH1166" s="145"/>
      <c r="ULI1166" s="145"/>
      <c r="ULJ1166" s="37"/>
      <c r="ULK1166" s="5"/>
      <c r="ULL1166" s="144"/>
      <c r="ULM1166" s="93"/>
      <c r="ULN1166" s="145"/>
      <c r="ULO1166" s="145"/>
      <c r="ULP1166" s="145"/>
      <c r="ULQ1166" s="145"/>
      <c r="ULR1166" s="145"/>
      <c r="ULS1166" s="37"/>
      <c r="ULT1166" s="5"/>
      <c r="ULU1166" s="144"/>
      <c r="ULV1166" s="93"/>
      <c r="ULW1166" s="145"/>
      <c r="ULX1166" s="145"/>
      <c r="ULY1166" s="145"/>
      <c r="ULZ1166" s="145"/>
      <c r="UMA1166" s="145"/>
      <c r="UMB1166" s="37"/>
      <c r="UMC1166" s="5"/>
      <c r="UMD1166" s="144"/>
      <c r="UME1166" s="93"/>
      <c r="UMF1166" s="145"/>
      <c r="UMG1166" s="145"/>
      <c r="UMH1166" s="145"/>
      <c r="UMI1166" s="145"/>
      <c r="UMJ1166" s="145"/>
      <c r="UMK1166" s="37"/>
      <c r="UML1166" s="5"/>
      <c r="UMM1166" s="144"/>
      <c r="UMN1166" s="93"/>
      <c r="UMO1166" s="145"/>
      <c r="UMP1166" s="145"/>
      <c r="UMQ1166" s="145"/>
      <c r="UMR1166" s="145"/>
      <c r="UMS1166" s="145"/>
      <c r="UMT1166" s="37"/>
      <c r="UMU1166" s="5"/>
      <c r="UMV1166" s="144"/>
      <c r="UMW1166" s="93"/>
      <c r="UMX1166" s="145"/>
      <c r="UMY1166" s="145"/>
      <c r="UMZ1166" s="145"/>
      <c r="UNA1166" s="145"/>
      <c r="UNB1166" s="145"/>
      <c r="UNC1166" s="37"/>
      <c r="UND1166" s="5"/>
      <c r="UNE1166" s="144"/>
      <c r="UNF1166" s="93"/>
      <c r="UNG1166" s="145"/>
      <c r="UNH1166" s="145"/>
      <c r="UNI1166" s="145"/>
      <c r="UNJ1166" s="145"/>
      <c r="UNK1166" s="145"/>
      <c r="UNL1166" s="37"/>
      <c r="UNM1166" s="5"/>
      <c r="UNN1166" s="144"/>
      <c r="UNO1166" s="93"/>
      <c r="UNP1166" s="145"/>
      <c r="UNQ1166" s="145"/>
      <c r="UNR1166" s="145"/>
      <c r="UNS1166" s="145"/>
      <c r="UNT1166" s="145"/>
      <c r="UNU1166" s="37"/>
      <c r="UNV1166" s="5"/>
      <c r="UNW1166" s="144"/>
      <c r="UNX1166" s="93"/>
      <c r="UNY1166" s="145"/>
      <c r="UNZ1166" s="145"/>
      <c r="UOA1166" s="145"/>
      <c r="UOB1166" s="145"/>
      <c r="UOC1166" s="145"/>
      <c r="UOD1166" s="37"/>
      <c r="UOE1166" s="5"/>
      <c r="UOF1166" s="144"/>
      <c r="UOG1166" s="93"/>
      <c r="UOH1166" s="145"/>
      <c r="UOI1166" s="145"/>
      <c r="UOJ1166" s="145"/>
      <c r="UOK1166" s="145"/>
      <c r="UOL1166" s="145"/>
      <c r="UOM1166" s="37"/>
      <c r="UON1166" s="5"/>
      <c r="UOO1166" s="144"/>
      <c r="UOP1166" s="93"/>
      <c r="UOQ1166" s="145"/>
      <c r="UOR1166" s="145"/>
      <c r="UOS1166" s="145"/>
      <c r="UOT1166" s="145"/>
      <c r="UOU1166" s="145"/>
      <c r="UOV1166" s="37"/>
      <c r="UOW1166" s="5"/>
      <c r="UOX1166" s="144"/>
      <c r="UOY1166" s="93"/>
      <c r="UOZ1166" s="145"/>
      <c r="UPA1166" s="145"/>
      <c r="UPB1166" s="145"/>
      <c r="UPC1166" s="145"/>
      <c r="UPD1166" s="145"/>
      <c r="UPE1166" s="37"/>
      <c r="UPF1166" s="5"/>
      <c r="UPG1166" s="144"/>
      <c r="UPH1166" s="93"/>
      <c r="UPI1166" s="145"/>
      <c r="UPJ1166" s="145"/>
      <c r="UPK1166" s="145"/>
      <c r="UPL1166" s="145"/>
      <c r="UPM1166" s="145"/>
      <c r="UPN1166" s="37"/>
      <c r="UPO1166" s="5"/>
      <c r="UPP1166" s="144"/>
      <c r="UPQ1166" s="93"/>
      <c r="UPR1166" s="145"/>
      <c r="UPS1166" s="145"/>
      <c r="UPT1166" s="145"/>
      <c r="UPU1166" s="145"/>
      <c r="UPV1166" s="145"/>
      <c r="UPW1166" s="37"/>
      <c r="UPX1166" s="5"/>
      <c r="UPY1166" s="144"/>
      <c r="UPZ1166" s="93"/>
      <c r="UQA1166" s="145"/>
      <c r="UQB1166" s="145"/>
      <c r="UQC1166" s="145"/>
      <c r="UQD1166" s="145"/>
      <c r="UQE1166" s="145"/>
      <c r="UQF1166" s="37"/>
      <c r="UQG1166" s="5"/>
      <c r="UQH1166" s="144"/>
      <c r="UQI1166" s="93"/>
      <c r="UQJ1166" s="145"/>
      <c r="UQK1166" s="145"/>
      <c r="UQL1166" s="145"/>
      <c r="UQM1166" s="145"/>
      <c r="UQN1166" s="145"/>
      <c r="UQO1166" s="37"/>
      <c r="UQP1166" s="5"/>
      <c r="UQQ1166" s="144"/>
      <c r="UQR1166" s="93"/>
      <c r="UQS1166" s="145"/>
      <c r="UQT1166" s="145"/>
      <c r="UQU1166" s="145"/>
      <c r="UQV1166" s="145"/>
      <c r="UQW1166" s="145"/>
      <c r="UQX1166" s="37"/>
      <c r="UQY1166" s="5"/>
      <c r="UQZ1166" s="144"/>
      <c r="URA1166" s="93"/>
      <c r="URB1166" s="145"/>
      <c r="URC1166" s="145"/>
      <c r="URD1166" s="145"/>
      <c r="URE1166" s="145"/>
      <c r="URF1166" s="145"/>
      <c r="URG1166" s="37"/>
      <c r="URH1166" s="5"/>
      <c r="URI1166" s="144"/>
      <c r="URJ1166" s="93"/>
      <c r="URK1166" s="145"/>
      <c r="URL1166" s="145"/>
      <c r="URM1166" s="145"/>
      <c r="URN1166" s="145"/>
      <c r="URO1166" s="145"/>
      <c r="URP1166" s="37"/>
      <c r="URQ1166" s="5"/>
      <c r="URR1166" s="144"/>
      <c r="URS1166" s="93"/>
      <c r="URT1166" s="145"/>
      <c r="URU1166" s="145"/>
      <c r="URV1166" s="145"/>
      <c r="URW1166" s="145"/>
      <c r="URX1166" s="145"/>
      <c r="URY1166" s="37"/>
      <c r="URZ1166" s="5"/>
      <c r="USA1166" s="144"/>
      <c r="USB1166" s="93"/>
      <c r="USC1166" s="145"/>
      <c r="USD1166" s="145"/>
      <c r="USE1166" s="145"/>
      <c r="USF1166" s="145"/>
      <c r="USG1166" s="145"/>
      <c r="USH1166" s="37"/>
      <c r="USI1166" s="5"/>
      <c r="USJ1166" s="144"/>
      <c r="USK1166" s="93"/>
      <c r="USL1166" s="145"/>
      <c r="USM1166" s="145"/>
      <c r="USN1166" s="145"/>
      <c r="USO1166" s="145"/>
      <c r="USP1166" s="145"/>
      <c r="USQ1166" s="37"/>
      <c r="USR1166" s="5"/>
      <c r="USS1166" s="144"/>
      <c r="UST1166" s="93"/>
      <c r="USU1166" s="145"/>
      <c r="USV1166" s="145"/>
      <c r="USW1166" s="145"/>
      <c r="USX1166" s="145"/>
      <c r="USY1166" s="145"/>
      <c r="USZ1166" s="37"/>
      <c r="UTA1166" s="5"/>
      <c r="UTB1166" s="144"/>
      <c r="UTC1166" s="93"/>
      <c r="UTD1166" s="145"/>
      <c r="UTE1166" s="145"/>
      <c r="UTF1166" s="145"/>
      <c r="UTG1166" s="145"/>
      <c r="UTH1166" s="145"/>
      <c r="UTI1166" s="37"/>
      <c r="UTJ1166" s="5"/>
      <c r="UTK1166" s="144"/>
      <c r="UTL1166" s="93"/>
      <c r="UTM1166" s="145"/>
      <c r="UTN1166" s="145"/>
      <c r="UTO1166" s="145"/>
      <c r="UTP1166" s="145"/>
      <c r="UTQ1166" s="145"/>
      <c r="UTR1166" s="37"/>
      <c r="UTS1166" s="5"/>
      <c r="UTT1166" s="144"/>
      <c r="UTU1166" s="93"/>
      <c r="UTV1166" s="145"/>
      <c r="UTW1166" s="145"/>
      <c r="UTX1166" s="145"/>
      <c r="UTY1166" s="145"/>
      <c r="UTZ1166" s="145"/>
      <c r="UUA1166" s="37"/>
      <c r="UUB1166" s="5"/>
      <c r="UUC1166" s="144"/>
      <c r="UUD1166" s="93"/>
      <c r="UUE1166" s="145"/>
      <c r="UUF1166" s="145"/>
      <c r="UUG1166" s="145"/>
      <c r="UUH1166" s="145"/>
      <c r="UUI1166" s="145"/>
      <c r="UUJ1166" s="37"/>
      <c r="UUK1166" s="5"/>
      <c r="UUL1166" s="144"/>
      <c r="UUM1166" s="93"/>
      <c r="UUN1166" s="145"/>
      <c r="UUO1166" s="145"/>
      <c r="UUP1166" s="145"/>
      <c r="UUQ1166" s="145"/>
      <c r="UUR1166" s="145"/>
      <c r="UUS1166" s="37"/>
      <c r="UUT1166" s="5"/>
      <c r="UUU1166" s="144"/>
      <c r="UUV1166" s="93"/>
      <c r="UUW1166" s="145"/>
      <c r="UUX1166" s="145"/>
      <c r="UUY1166" s="145"/>
      <c r="UUZ1166" s="145"/>
      <c r="UVA1166" s="145"/>
      <c r="UVB1166" s="37"/>
      <c r="UVC1166" s="5"/>
      <c r="UVD1166" s="144"/>
      <c r="UVE1166" s="93"/>
      <c r="UVF1166" s="145"/>
      <c r="UVG1166" s="145"/>
      <c r="UVH1166" s="145"/>
      <c r="UVI1166" s="145"/>
      <c r="UVJ1166" s="145"/>
      <c r="UVK1166" s="37"/>
      <c r="UVL1166" s="5"/>
      <c r="UVM1166" s="144"/>
      <c r="UVN1166" s="93"/>
      <c r="UVO1166" s="145"/>
      <c r="UVP1166" s="145"/>
      <c r="UVQ1166" s="145"/>
      <c r="UVR1166" s="145"/>
      <c r="UVS1166" s="145"/>
      <c r="UVT1166" s="37"/>
      <c r="UVU1166" s="5"/>
      <c r="UVV1166" s="144"/>
      <c r="UVW1166" s="93"/>
      <c r="UVX1166" s="145"/>
      <c r="UVY1166" s="145"/>
      <c r="UVZ1166" s="145"/>
      <c r="UWA1166" s="145"/>
      <c r="UWB1166" s="145"/>
      <c r="UWC1166" s="37"/>
      <c r="UWD1166" s="5"/>
      <c r="UWE1166" s="144"/>
      <c r="UWF1166" s="93"/>
      <c r="UWG1166" s="145"/>
      <c r="UWH1166" s="145"/>
      <c r="UWI1166" s="145"/>
      <c r="UWJ1166" s="145"/>
      <c r="UWK1166" s="145"/>
      <c r="UWL1166" s="37"/>
      <c r="UWM1166" s="5"/>
      <c r="UWN1166" s="144"/>
      <c r="UWO1166" s="93"/>
      <c r="UWP1166" s="145"/>
      <c r="UWQ1166" s="145"/>
      <c r="UWR1166" s="145"/>
      <c r="UWS1166" s="145"/>
      <c r="UWT1166" s="145"/>
      <c r="UWU1166" s="37"/>
      <c r="UWV1166" s="5"/>
      <c r="UWW1166" s="144"/>
      <c r="UWX1166" s="93"/>
      <c r="UWY1166" s="145"/>
      <c r="UWZ1166" s="145"/>
      <c r="UXA1166" s="145"/>
      <c r="UXB1166" s="145"/>
      <c r="UXC1166" s="145"/>
      <c r="UXD1166" s="37"/>
      <c r="UXE1166" s="5"/>
      <c r="UXF1166" s="144"/>
      <c r="UXG1166" s="93"/>
      <c r="UXH1166" s="145"/>
      <c r="UXI1166" s="145"/>
      <c r="UXJ1166" s="145"/>
      <c r="UXK1166" s="145"/>
      <c r="UXL1166" s="145"/>
      <c r="UXM1166" s="37"/>
      <c r="UXN1166" s="5"/>
      <c r="UXO1166" s="144"/>
      <c r="UXP1166" s="93"/>
      <c r="UXQ1166" s="145"/>
      <c r="UXR1166" s="145"/>
      <c r="UXS1166" s="145"/>
      <c r="UXT1166" s="145"/>
      <c r="UXU1166" s="145"/>
      <c r="UXV1166" s="37"/>
      <c r="UXW1166" s="5"/>
      <c r="UXX1166" s="144"/>
      <c r="UXY1166" s="93"/>
      <c r="UXZ1166" s="145"/>
      <c r="UYA1166" s="145"/>
      <c r="UYB1166" s="145"/>
      <c r="UYC1166" s="145"/>
      <c r="UYD1166" s="145"/>
      <c r="UYE1166" s="37"/>
      <c r="UYF1166" s="5"/>
      <c r="UYG1166" s="144"/>
      <c r="UYH1166" s="93"/>
      <c r="UYI1166" s="145"/>
      <c r="UYJ1166" s="145"/>
      <c r="UYK1166" s="145"/>
      <c r="UYL1166" s="145"/>
      <c r="UYM1166" s="145"/>
      <c r="UYN1166" s="37"/>
      <c r="UYO1166" s="5"/>
      <c r="UYP1166" s="144"/>
      <c r="UYQ1166" s="93"/>
      <c r="UYR1166" s="145"/>
      <c r="UYS1166" s="145"/>
      <c r="UYT1166" s="145"/>
      <c r="UYU1166" s="145"/>
      <c r="UYV1166" s="145"/>
      <c r="UYW1166" s="37"/>
      <c r="UYX1166" s="5"/>
      <c r="UYY1166" s="144"/>
      <c r="UYZ1166" s="93"/>
      <c r="UZA1166" s="145"/>
      <c r="UZB1166" s="145"/>
      <c r="UZC1166" s="145"/>
      <c r="UZD1166" s="145"/>
      <c r="UZE1166" s="145"/>
      <c r="UZF1166" s="37"/>
      <c r="UZG1166" s="5"/>
      <c r="UZH1166" s="144"/>
      <c r="UZI1166" s="93"/>
      <c r="UZJ1166" s="145"/>
      <c r="UZK1166" s="145"/>
      <c r="UZL1166" s="145"/>
      <c r="UZM1166" s="145"/>
      <c r="UZN1166" s="145"/>
      <c r="UZO1166" s="37"/>
      <c r="UZP1166" s="5"/>
      <c r="UZQ1166" s="144"/>
      <c r="UZR1166" s="93"/>
      <c r="UZS1166" s="145"/>
      <c r="UZT1166" s="145"/>
      <c r="UZU1166" s="145"/>
      <c r="UZV1166" s="145"/>
      <c r="UZW1166" s="145"/>
      <c r="UZX1166" s="37"/>
      <c r="UZY1166" s="5"/>
      <c r="UZZ1166" s="144"/>
      <c r="VAA1166" s="93"/>
      <c r="VAB1166" s="145"/>
      <c r="VAC1166" s="145"/>
      <c r="VAD1166" s="145"/>
      <c r="VAE1166" s="145"/>
      <c r="VAF1166" s="145"/>
      <c r="VAG1166" s="37"/>
      <c r="VAH1166" s="5"/>
      <c r="VAI1166" s="144"/>
      <c r="VAJ1166" s="93"/>
      <c r="VAK1166" s="145"/>
      <c r="VAL1166" s="145"/>
      <c r="VAM1166" s="145"/>
      <c r="VAN1166" s="145"/>
      <c r="VAO1166" s="145"/>
      <c r="VAP1166" s="37"/>
      <c r="VAQ1166" s="5"/>
      <c r="VAR1166" s="144"/>
      <c r="VAS1166" s="93"/>
      <c r="VAT1166" s="145"/>
      <c r="VAU1166" s="145"/>
      <c r="VAV1166" s="145"/>
      <c r="VAW1166" s="145"/>
      <c r="VAX1166" s="145"/>
      <c r="VAY1166" s="37"/>
      <c r="VAZ1166" s="5"/>
      <c r="VBA1166" s="144"/>
      <c r="VBB1166" s="93"/>
      <c r="VBC1166" s="145"/>
      <c r="VBD1166" s="145"/>
      <c r="VBE1166" s="145"/>
      <c r="VBF1166" s="145"/>
      <c r="VBG1166" s="145"/>
      <c r="VBH1166" s="37"/>
      <c r="VBI1166" s="5"/>
      <c r="VBJ1166" s="144"/>
      <c r="VBK1166" s="93"/>
      <c r="VBL1166" s="145"/>
      <c r="VBM1166" s="145"/>
      <c r="VBN1166" s="145"/>
      <c r="VBO1166" s="145"/>
      <c r="VBP1166" s="145"/>
      <c r="VBQ1166" s="37"/>
      <c r="VBR1166" s="5"/>
      <c r="VBS1166" s="144"/>
      <c r="VBT1166" s="93"/>
      <c r="VBU1166" s="145"/>
      <c r="VBV1166" s="145"/>
      <c r="VBW1166" s="145"/>
      <c r="VBX1166" s="145"/>
      <c r="VBY1166" s="145"/>
      <c r="VBZ1166" s="37"/>
      <c r="VCA1166" s="5"/>
      <c r="VCB1166" s="144"/>
      <c r="VCC1166" s="93"/>
      <c r="VCD1166" s="145"/>
      <c r="VCE1166" s="145"/>
      <c r="VCF1166" s="145"/>
      <c r="VCG1166" s="145"/>
      <c r="VCH1166" s="145"/>
      <c r="VCI1166" s="37"/>
      <c r="VCJ1166" s="5"/>
      <c r="VCK1166" s="144"/>
      <c r="VCL1166" s="93"/>
      <c r="VCM1166" s="145"/>
      <c r="VCN1166" s="145"/>
      <c r="VCO1166" s="145"/>
      <c r="VCP1166" s="145"/>
      <c r="VCQ1166" s="145"/>
      <c r="VCR1166" s="37"/>
      <c r="VCS1166" s="5"/>
      <c r="VCT1166" s="144"/>
      <c r="VCU1166" s="93"/>
      <c r="VCV1166" s="145"/>
      <c r="VCW1166" s="145"/>
      <c r="VCX1166" s="145"/>
      <c r="VCY1166" s="145"/>
      <c r="VCZ1166" s="145"/>
      <c r="VDA1166" s="37"/>
      <c r="VDB1166" s="5"/>
      <c r="VDC1166" s="144"/>
      <c r="VDD1166" s="93"/>
      <c r="VDE1166" s="145"/>
      <c r="VDF1166" s="145"/>
      <c r="VDG1166" s="145"/>
      <c r="VDH1166" s="145"/>
      <c r="VDI1166" s="145"/>
      <c r="VDJ1166" s="37"/>
      <c r="VDK1166" s="5"/>
      <c r="VDL1166" s="144"/>
      <c r="VDM1166" s="93"/>
      <c r="VDN1166" s="145"/>
      <c r="VDO1166" s="145"/>
      <c r="VDP1166" s="145"/>
      <c r="VDQ1166" s="145"/>
      <c r="VDR1166" s="145"/>
      <c r="VDS1166" s="37"/>
      <c r="VDT1166" s="5"/>
      <c r="VDU1166" s="144"/>
      <c r="VDV1166" s="93"/>
      <c r="VDW1166" s="145"/>
      <c r="VDX1166" s="145"/>
      <c r="VDY1166" s="145"/>
      <c r="VDZ1166" s="145"/>
      <c r="VEA1166" s="145"/>
      <c r="VEB1166" s="37"/>
      <c r="VEC1166" s="5"/>
      <c r="VED1166" s="144"/>
      <c r="VEE1166" s="93"/>
      <c r="VEF1166" s="145"/>
      <c r="VEG1166" s="145"/>
      <c r="VEH1166" s="145"/>
      <c r="VEI1166" s="145"/>
      <c r="VEJ1166" s="145"/>
      <c r="VEK1166" s="37"/>
      <c r="VEL1166" s="5"/>
      <c r="VEM1166" s="144"/>
      <c r="VEN1166" s="93"/>
      <c r="VEO1166" s="145"/>
      <c r="VEP1166" s="145"/>
      <c r="VEQ1166" s="145"/>
      <c r="VER1166" s="145"/>
      <c r="VES1166" s="145"/>
      <c r="VET1166" s="37"/>
      <c r="VEU1166" s="5"/>
      <c r="VEV1166" s="144"/>
      <c r="VEW1166" s="93"/>
      <c r="VEX1166" s="145"/>
      <c r="VEY1166" s="145"/>
      <c r="VEZ1166" s="145"/>
      <c r="VFA1166" s="145"/>
      <c r="VFB1166" s="145"/>
      <c r="VFC1166" s="37"/>
      <c r="VFD1166" s="5"/>
      <c r="VFE1166" s="144"/>
      <c r="VFF1166" s="93"/>
      <c r="VFG1166" s="145"/>
      <c r="VFH1166" s="145"/>
      <c r="VFI1166" s="145"/>
      <c r="VFJ1166" s="145"/>
      <c r="VFK1166" s="145"/>
      <c r="VFL1166" s="37"/>
      <c r="VFM1166" s="5"/>
      <c r="VFN1166" s="144"/>
      <c r="VFO1166" s="93"/>
      <c r="VFP1166" s="145"/>
      <c r="VFQ1166" s="145"/>
      <c r="VFR1166" s="145"/>
      <c r="VFS1166" s="145"/>
      <c r="VFT1166" s="145"/>
      <c r="VFU1166" s="37"/>
      <c r="VFV1166" s="5"/>
      <c r="VFW1166" s="144"/>
      <c r="VFX1166" s="93"/>
      <c r="VFY1166" s="145"/>
      <c r="VFZ1166" s="145"/>
      <c r="VGA1166" s="145"/>
      <c r="VGB1166" s="145"/>
      <c r="VGC1166" s="145"/>
      <c r="VGD1166" s="37"/>
      <c r="VGE1166" s="5"/>
      <c r="VGF1166" s="144"/>
      <c r="VGG1166" s="93"/>
      <c r="VGH1166" s="145"/>
      <c r="VGI1166" s="145"/>
      <c r="VGJ1166" s="145"/>
      <c r="VGK1166" s="145"/>
      <c r="VGL1166" s="145"/>
      <c r="VGM1166" s="37"/>
      <c r="VGN1166" s="5"/>
      <c r="VGO1166" s="144"/>
      <c r="VGP1166" s="93"/>
      <c r="VGQ1166" s="145"/>
      <c r="VGR1166" s="145"/>
      <c r="VGS1166" s="145"/>
      <c r="VGT1166" s="145"/>
      <c r="VGU1166" s="145"/>
      <c r="VGV1166" s="37"/>
      <c r="VGW1166" s="5"/>
      <c r="VGX1166" s="144"/>
      <c r="VGY1166" s="93"/>
      <c r="VGZ1166" s="145"/>
      <c r="VHA1166" s="145"/>
      <c r="VHB1166" s="145"/>
      <c r="VHC1166" s="145"/>
      <c r="VHD1166" s="145"/>
      <c r="VHE1166" s="37"/>
      <c r="VHF1166" s="5"/>
      <c r="VHG1166" s="144"/>
      <c r="VHH1166" s="93"/>
      <c r="VHI1166" s="145"/>
      <c r="VHJ1166" s="145"/>
      <c r="VHK1166" s="145"/>
      <c r="VHL1166" s="145"/>
      <c r="VHM1166" s="145"/>
      <c r="VHN1166" s="37"/>
      <c r="VHO1166" s="5"/>
      <c r="VHP1166" s="144"/>
      <c r="VHQ1166" s="93"/>
      <c r="VHR1166" s="145"/>
      <c r="VHS1166" s="145"/>
      <c r="VHT1166" s="145"/>
      <c r="VHU1166" s="145"/>
      <c r="VHV1166" s="145"/>
      <c r="VHW1166" s="37"/>
      <c r="VHX1166" s="5"/>
      <c r="VHY1166" s="144"/>
      <c r="VHZ1166" s="93"/>
      <c r="VIA1166" s="145"/>
      <c r="VIB1166" s="145"/>
      <c r="VIC1166" s="145"/>
      <c r="VID1166" s="145"/>
      <c r="VIE1166" s="145"/>
      <c r="VIF1166" s="37"/>
      <c r="VIG1166" s="5"/>
      <c r="VIH1166" s="144"/>
      <c r="VII1166" s="93"/>
      <c r="VIJ1166" s="145"/>
      <c r="VIK1166" s="145"/>
      <c r="VIL1166" s="145"/>
      <c r="VIM1166" s="145"/>
      <c r="VIN1166" s="145"/>
      <c r="VIO1166" s="37"/>
      <c r="VIP1166" s="5"/>
      <c r="VIQ1166" s="144"/>
      <c r="VIR1166" s="93"/>
      <c r="VIS1166" s="145"/>
      <c r="VIT1166" s="145"/>
      <c r="VIU1166" s="145"/>
      <c r="VIV1166" s="145"/>
      <c r="VIW1166" s="145"/>
      <c r="VIX1166" s="37"/>
      <c r="VIY1166" s="5"/>
      <c r="VIZ1166" s="144"/>
      <c r="VJA1166" s="93"/>
      <c r="VJB1166" s="145"/>
      <c r="VJC1166" s="145"/>
      <c r="VJD1166" s="145"/>
      <c r="VJE1166" s="145"/>
      <c r="VJF1166" s="145"/>
      <c r="VJG1166" s="37"/>
      <c r="VJH1166" s="5"/>
      <c r="VJI1166" s="144"/>
      <c r="VJJ1166" s="93"/>
      <c r="VJK1166" s="145"/>
      <c r="VJL1166" s="145"/>
      <c r="VJM1166" s="145"/>
      <c r="VJN1166" s="145"/>
      <c r="VJO1166" s="145"/>
      <c r="VJP1166" s="37"/>
      <c r="VJQ1166" s="5"/>
      <c r="VJR1166" s="144"/>
      <c r="VJS1166" s="93"/>
      <c r="VJT1166" s="145"/>
      <c r="VJU1166" s="145"/>
      <c r="VJV1166" s="145"/>
      <c r="VJW1166" s="145"/>
      <c r="VJX1166" s="145"/>
      <c r="VJY1166" s="37"/>
      <c r="VJZ1166" s="5"/>
      <c r="VKA1166" s="144"/>
      <c r="VKB1166" s="93"/>
      <c r="VKC1166" s="145"/>
      <c r="VKD1166" s="145"/>
      <c r="VKE1166" s="145"/>
      <c r="VKF1166" s="145"/>
      <c r="VKG1166" s="145"/>
      <c r="VKH1166" s="37"/>
      <c r="VKI1166" s="5"/>
      <c r="VKJ1166" s="144"/>
      <c r="VKK1166" s="93"/>
      <c r="VKL1166" s="145"/>
      <c r="VKM1166" s="145"/>
      <c r="VKN1166" s="145"/>
      <c r="VKO1166" s="145"/>
      <c r="VKP1166" s="145"/>
      <c r="VKQ1166" s="37"/>
      <c r="VKR1166" s="5"/>
      <c r="VKS1166" s="144"/>
      <c r="VKT1166" s="93"/>
      <c r="VKU1166" s="145"/>
      <c r="VKV1166" s="145"/>
      <c r="VKW1166" s="145"/>
      <c r="VKX1166" s="145"/>
      <c r="VKY1166" s="145"/>
      <c r="VKZ1166" s="37"/>
      <c r="VLA1166" s="5"/>
      <c r="VLB1166" s="144"/>
      <c r="VLC1166" s="93"/>
      <c r="VLD1166" s="145"/>
      <c r="VLE1166" s="145"/>
      <c r="VLF1166" s="145"/>
      <c r="VLG1166" s="145"/>
      <c r="VLH1166" s="145"/>
      <c r="VLI1166" s="37"/>
      <c r="VLJ1166" s="5"/>
      <c r="VLK1166" s="144"/>
      <c r="VLL1166" s="93"/>
      <c r="VLM1166" s="145"/>
      <c r="VLN1166" s="145"/>
      <c r="VLO1166" s="145"/>
      <c r="VLP1166" s="145"/>
      <c r="VLQ1166" s="145"/>
      <c r="VLR1166" s="37"/>
      <c r="VLS1166" s="5"/>
      <c r="VLT1166" s="144"/>
      <c r="VLU1166" s="93"/>
      <c r="VLV1166" s="145"/>
      <c r="VLW1166" s="145"/>
      <c r="VLX1166" s="145"/>
      <c r="VLY1166" s="145"/>
      <c r="VLZ1166" s="145"/>
      <c r="VMA1166" s="37"/>
      <c r="VMB1166" s="5"/>
      <c r="VMC1166" s="144"/>
      <c r="VMD1166" s="93"/>
      <c r="VME1166" s="145"/>
      <c r="VMF1166" s="145"/>
      <c r="VMG1166" s="145"/>
      <c r="VMH1166" s="145"/>
      <c r="VMI1166" s="145"/>
      <c r="VMJ1166" s="37"/>
      <c r="VMK1166" s="5"/>
      <c r="VML1166" s="144"/>
      <c r="VMM1166" s="93"/>
      <c r="VMN1166" s="145"/>
      <c r="VMO1166" s="145"/>
      <c r="VMP1166" s="145"/>
      <c r="VMQ1166" s="145"/>
      <c r="VMR1166" s="145"/>
      <c r="VMS1166" s="37"/>
      <c r="VMT1166" s="5"/>
      <c r="VMU1166" s="144"/>
      <c r="VMV1166" s="93"/>
      <c r="VMW1166" s="145"/>
      <c r="VMX1166" s="145"/>
      <c r="VMY1166" s="145"/>
      <c r="VMZ1166" s="145"/>
      <c r="VNA1166" s="145"/>
      <c r="VNB1166" s="37"/>
      <c r="VNC1166" s="5"/>
      <c r="VND1166" s="144"/>
      <c r="VNE1166" s="93"/>
      <c r="VNF1166" s="145"/>
      <c r="VNG1166" s="145"/>
      <c r="VNH1166" s="145"/>
      <c r="VNI1166" s="145"/>
      <c r="VNJ1166" s="145"/>
      <c r="VNK1166" s="37"/>
      <c r="VNL1166" s="5"/>
      <c r="VNM1166" s="144"/>
      <c r="VNN1166" s="93"/>
      <c r="VNO1166" s="145"/>
      <c r="VNP1166" s="145"/>
      <c r="VNQ1166" s="145"/>
      <c r="VNR1166" s="145"/>
      <c r="VNS1166" s="145"/>
      <c r="VNT1166" s="37"/>
      <c r="VNU1166" s="5"/>
      <c r="VNV1166" s="144"/>
      <c r="VNW1166" s="93"/>
      <c r="VNX1166" s="145"/>
      <c r="VNY1166" s="145"/>
      <c r="VNZ1166" s="145"/>
      <c r="VOA1166" s="145"/>
      <c r="VOB1166" s="145"/>
      <c r="VOC1166" s="37"/>
      <c r="VOD1166" s="5"/>
      <c r="VOE1166" s="144"/>
      <c r="VOF1166" s="93"/>
      <c r="VOG1166" s="145"/>
      <c r="VOH1166" s="145"/>
      <c r="VOI1166" s="145"/>
      <c r="VOJ1166" s="145"/>
      <c r="VOK1166" s="145"/>
      <c r="VOL1166" s="37"/>
      <c r="VOM1166" s="5"/>
      <c r="VON1166" s="144"/>
      <c r="VOO1166" s="93"/>
      <c r="VOP1166" s="145"/>
      <c r="VOQ1166" s="145"/>
      <c r="VOR1166" s="145"/>
      <c r="VOS1166" s="145"/>
      <c r="VOT1166" s="145"/>
      <c r="VOU1166" s="37"/>
      <c r="VOV1166" s="5"/>
      <c r="VOW1166" s="144"/>
      <c r="VOX1166" s="93"/>
      <c r="VOY1166" s="145"/>
      <c r="VOZ1166" s="145"/>
      <c r="VPA1166" s="145"/>
      <c r="VPB1166" s="145"/>
      <c r="VPC1166" s="145"/>
      <c r="VPD1166" s="37"/>
      <c r="VPE1166" s="5"/>
      <c r="VPF1166" s="144"/>
      <c r="VPG1166" s="93"/>
      <c r="VPH1166" s="145"/>
      <c r="VPI1166" s="145"/>
      <c r="VPJ1166" s="145"/>
      <c r="VPK1166" s="145"/>
      <c r="VPL1166" s="145"/>
      <c r="VPM1166" s="37"/>
      <c r="VPN1166" s="5"/>
      <c r="VPO1166" s="144"/>
      <c r="VPP1166" s="93"/>
      <c r="VPQ1166" s="145"/>
      <c r="VPR1166" s="145"/>
      <c r="VPS1166" s="145"/>
      <c r="VPT1166" s="145"/>
      <c r="VPU1166" s="145"/>
      <c r="VPV1166" s="37"/>
      <c r="VPW1166" s="5"/>
      <c r="VPX1166" s="144"/>
      <c r="VPY1166" s="93"/>
      <c r="VPZ1166" s="145"/>
      <c r="VQA1166" s="145"/>
      <c r="VQB1166" s="145"/>
      <c r="VQC1166" s="145"/>
      <c r="VQD1166" s="145"/>
      <c r="VQE1166" s="37"/>
      <c r="VQF1166" s="5"/>
      <c r="VQG1166" s="144"/>
      <c r="VQH1166" s="93"/>
      <c r="VQI1166" s="145"/>
      <c r="VQJ1166" s="145"/>
      <c r="VQK1166" s="145"/>
      <c r="VQL1166" s="145"/>
      <c r="VQM1166" s="145"/>
      <c r="VQN1166" s="37"/>
      <c r="VQO1166" s="5"/>
      <c r="VQP1166" s="144"/>
      <c r="VQQ1166" s="93"/>
      <c r="VQR1166" s="145"/>
      <c r="VQS1166" s="145"/>
      <c r="VQT1166" s="145"/>
      <c r="VQU1166" s="145"/>
      <c r="VQV1166" s="145"/>
      <c r="VQW1166" s="37"/>
      <c r="VQX1166" s="5"/>
      <c r="VQY1166" s="144"/>
      <c r="VQZ1166" s="93"/>
      <c r="VRA1166" s="145"/>
      <c r="VRB1166" s="145"/>
      <c r="VRC1166" s="145"/>
      <c r="VRD1166" s="145"/>
      <c r="VRE1166" s="145"/>
      <c r="VRF1166" s="37"/>
      <c r="VRG1166" s="5"/>
      <c r="VRH1166" s="144"/>
      <c r="VRI1166" s="93"/>
      <c r="VRJ1166" s="145"/>
      <c r="VRK1166" s="145"/>
      <c r="VRL1166" s="145"/>
      <c r="VRM1166" s="145"/>
      <c r="VRN1166" s="145"/>
      <c r="VRO1166" s="37"/>
      <c r="VRP1166" s="5"/>
      <c r="VRQ1166" s="144"/>
      <c r="VRR1166" s="93"/>
      <c r="VRS1166" s="145"/>
      <c r="VRT1166" s="145"/>
      <c r="VRU1166" s="145"/>
      <c r="VRV1166" s="145"/>
      <c r="VRW1166" s="145"/>
      <c r="VRX1166" s="37"/>
      <c r="VRY1166" s="5"/>
      <c r="VRZ1166" s="144"/>
      <c r="VSA1166" s="93"/>
      <c r="VSB1166" s="145"/>
      <c r="VSC1166" s="145"/>
      <c r="VSD1166" s="145"/>
      <c r="VSE1166" s="145"/>
      <c r="VSF1166" s="145"/>
      <c r="VSG1166" s="37"/>
      <c r="VSH1166" s="5"/>
      <c r="VSI1166" s="144"/>
      <c r="VSJ1166" s="93"/>
      <c r="VSK1166" s="145"/>
      <c r="VSL1166" s="145"/>
      <c r="VSM1166" s="145"/>
      <c r="VSN1166" s="145"/>
      <c r="VSO1166" s="145"/>
      <c r="VSP1166" s="37"/>
      <c r="VSQ1166" s="5"/>
      <c r="VSR1166" s="144"/>
      <c r="VSS1166" s="93"/>
      <c r="VST1166" s="145"/>
      <c r="VSU1166" s="145"/>
      <c r="VSV1166" s="145"/>
      <c r="VSW1166" s="145"/>
      <c r="VSX1166" s="145"/>
      <c r="VSY1166" s="37"/>
      <c r="VSZ1166" s="5"/>
      <c r="VTA1166" s="144"/>
      <c r="VTB1166" s="93"/>
      <c r="VTC1166" s="145"/>
      <c r="VTD1166" s="145"/>
      <c r="VTE1166" s="145"/>
      <c r="VTF1166" s="145"/>
      <c r="VTG1166" s="145"/>
      <c r="VTH1166" s="37"/>
      <c r="VTI1166" s="5"/>
      <c r="VTJ1166" s="144"/>
      <c r="VTK1166" s="93"/>
      <c r="VTL1166" s="145"/>
      <c r="VTM1166" s="145"/>
      <c r="VTN1166" s="145"/>
      <c r="VTO1166" s="145"/>
      <c r="VTP1166" s="145"/>
      <c r="VTQ1166" s="37"/>
      <c r="VTR1166" s="5"/>
      <c r="VTS1166" s="144"/>
      <c r="VTT1166" s="93"/>
      <c r="VTU1166" s="145"/>
      <c r="VTV1166" s="145"/>
      <c r="VTW1166" s="145"/>
      <c r="VTX1166" s="145"/>
      <c r="VTY1166" s="145"/>
      <c r="VTZ1166" s="37"/>
      <c r="VUA1166" s="5"/>
      <c r="VUB1166" s="144"/>
      <c r="VUC1166" s="93"/>
      <c r="VUD1166" s="145"/>
      <c r="VUE1166" s="145"/>
      <c r="VUF1166" s="145"/>
      <c r="VUG1166" s="145"/>
      <c r="VUH1166" s="145"/>
      <c r="VUI1166" s="37"/>
      <c r="VUJ1166" s="5"/>
      <c r="VUK1166" s="144"/>
      <c r="VUL1166" s="93"/>
      <c r="VUM1166" s="145"/>
      <c r="VUN1166" s="145"/>
      <c r="VUO1166" s="145"/>
      <c r="VUP1166" s="145"/>
      <c r="VUQ1166" s="145"/>
      <c r="VUR1166" s="37"/>
      <c r="VUS1166" s="5"/>
      <c r="VUT1166" s="144"/>
      <c r="VUU1166" s="93"/>
      <c r="VUV1166" s="145"/>
      <c r="VUW1166" s="145"/>
      <c r="VUX1166" s="145"/>
      <c r="VUY1166" s="145"/>
      <c r="VUZ1166" s="145"/>
      <c r="VVA1166" s="37"/>
      <c r="VVB1166" s="5"/>
      <c r="VVC1166" s="144"/>
      <c r="VVD1166" s="93"/>
      <c r="VVE1166" s="145"/>
      <c r="VVF1166" s="145"/>
      <c r="VVG1166" s="145"/>
      <c r="VVH1166" s="145"/>
      <c r="VVI1166" s="145"/>
      <c r="VVJ1166" s="37"/>
      <c r="VVK1166" s="5"/>
      <c r="VVL1166" s="144"/>
      <c r="VVM1166" s="93"/>
      <c r="VVN1166" s="145"/>
      <c r="VVO1166" s="145"/>
      <c r="VVP1166" s="145"/>
      <c r="VVQ1166" s="145"/>
      <c r="VVR1166" s="145"/>
      <c r="VVS1166" s="37"/>
      <c r="VVT1166" s="5"/>
      <c r="VVU1166" s="144"/>
      <c r="VVV1166" s="93"/>
      <c r="VVW1166" s="145"/>
      <c r="VVX1166" s="145"/>
      <c r="VVY1166" s="145"/>
      <c r="VVZ1166" s="145"/>
      <c r="VWA1166" s="145"/>
      <c r="VWB1166" s="37"/>
      <c r="VWC1166" s="5"/>
      <c r="VWD1166" s="144"/>
      <c r="VWE1166" s="93"/>
      <c r="VWF1166" s="145"/>
      <c r="VWG1166" s="145"/>
      <c r="VWH1166" s="145"/>
      <c r="VWI1166" s="145"/>
      <c r="VWJ1166" s="145"/>
      <c r="VWK1166" s="37"/>
      <c r="VWL1166" s="5"/>
      <c r="VWM1166" s="144"/>
      <c r="VWN1166" s="93"/>
      <c r="VWO1166" s="145"/>
      <c r="VWP1166" s="145"/>
      <c r="VWQ1166" s="145"/>
      <c r="VWR1166" s="145"/>
      <c r="VWS1166" s="145"/>
      <c r="VWT1166" s="37"/>
      <c r="VWU1166" s="5"/>
      <c r="VWV1166" s="144"/>
      <c r="VWW1166" s="93"/>
      <c r="VWX1166" s="145"/>
      <c r="VWY1166" s="145"/>
      <c r="VWZ1166" s="145"/>
      <c r="VXA1166" s="145"/>
      <c r="VXB1166" s="145"/>
      <c r="VXC1166" s="37"/>
      <c r="VXD1166" s="5"/>
      <c r="VXE1166" s="144"/>
      <c r="VXF1166" s="93"/>
      <c r="VXG1166" s="145"/>
      <c r="VXH1166" s="145"/>
      <c r="VXI1166" s="145"/>
      <c r="VXJ1166" s="145"/>
      <c r="VXK1166" s="145"/>
      <c r="VXL1166" s="37"/>
      <c r="VXM1166" s="5"/>
      <c r="VXN1166" s="144"/>
      <c r="VXO1166" s="93"/>
      <c r="VXP1166" s="145"/>
      <c r="VXQ1166" s="145"/>
      <c r="VXR1166" s="145"/>
      <c r="VXS1166" s="145"/>
      <c r="VXT1166" s="145"/>
      <c r="VXU1166" s="37"/>
      <c r="VXV1166" s="5"/>
      <c r="VXW1166" s="144"/>
      <c r="VXX1166" s="93"/>
      <c r="VXY1166" s="145"/>
      <c r="VXZ1166" s="145"/>
      <c r="VYA1166" s="145"/>
      <c r="VYB1166" s="145"/>
      <c r="VYC1166" s="145"/>
      <c r="VYD1166" s="37"/>
      <c r="VYE1166" s="5"/>
      <c r="VYF1166" s="144"/>
      <c r="VYG1166" s="93"/>
      <c r="VYH1166" s="145"/>
      <c r="VYI1166" s="145"/>
      <c r="VYJ1166" s="145"/>
      <c r="VYK1166" s="145"/>
      <c r="VYL1166" s="145"/>
      <c r="VYM1166" s="37"/>
      <c r="VYN1166" s="5"/>
      <c r="VYO1166" s="144"/>
      <c r="VYP1166" s="93"/>
      <c r="VYQ1166" s="145"/>
      <c r="VYR1166" s="145"/>
      <c r="VYS1166" s="145"/>
      <c r="VYT1166" s="145"/>
      <c r="VYU1166" s="145"/>
      <c r="VYV1166" s="37"/>
      <c r="VYW1166" s="5"/>
      <c r="VYX1166" s="144"/>
      <c r="VYY1166" s="93"/>
      <c r="VYZ1166" s="145"/>
      <c r="VZA1166" s="145"/>
      <c r="VZB1166" s="145"/>
      <c r="VZC1166" s="145"/>
      <c r="VZD1166" s="145"/>
      <c r="VZE1166" s="37"/>
      <c r="VZF1166" s="5"/>
      <c r="VZG1166" s="144"/>
      <c r="VZH1166" s="93"/>
      <c r="VZI1166" s="145"/>
      <c r="VZJ1166" s="145"/>
      <c r="VZK1166" s="145"/>
      <c r="VZL1166" s="145"/>
      <c r="VZM1166" s="145"/>
      <c r="VZN1166" s="37"/>
      <c r="VZO1166" s="5"/>
      <c r="VZP1166" s="144"/>
      <c r="VZQ1166" s="93"/>
      <c r="VZR1166" s="145"/>
      <c r="VZS1166" s="145"/>
      <c r="VZT1166" s="145"/>
      <c r="VZU1166" s="145"/>
      <c r="VZV1166" s="145"/>
      <c r="VZW1166" s="37"/>
      <c r="VZX1166" s="5"/>
      <c r="VZY1166" s="144"/>
      <c r="VZZ1166" s="93"/>
      <c r="WAA1166" s="145"/>
      <c r="WAB1166" s="145"/>
      <c r="WAC1166" s="145"/>
      <c r="WAD1166" s="145"/>
      <c r="WAE1166" s="145"/>
      <c r="WAF1166" s="37"/>
      <c r="WAG1166" s="5"/>
      <c r="WAH1166" s="144"/>
      <c r="WAI1166" s="93"/>
      <c r="WAJ1166" s="145"/>
      <c r="WAK1166" s="145"/>
      <c r="WAL1166" s="145"/>
      <c r="WAM1166" s="145"/>
      <c r="WAN1166" s="145"/>
      <c r="WAO1166" s="37"/>
      <c r="WAP1166" s="5"/>
      <c r="WAQ1166" s="144"/>
      <c r="WAR1166" s="93"/>
      <c r="WAS1166" s="145"/>
      <c r="WAT1166" s="145"/>
      <c r="WAU1166" s="145"/>
      <c r="WAV1166" s="145"/>
      <c r="WAW1166" s="145"/>
      <c r="WAX1166" s="37"/>
      <c r="WAY1166" s="5"/>
      <c r="WAZ1166" s="144"/>
      <c r="WBA1166" s="93"/>
      <c r="WBB1166" s="145"/>
      <c r="WBC1166" s="145"/>
      <c r="WBD1166" s="145"/>
      <c r="WBE1166" s="145"/>
      <c r="WBF1166" s="145"/>
      <c r="WBG1166" s="37"/>
      <c r="WBH1166" s="5"/>
      <c r="WBI1166" s="144"/>
      <c r="WBJ1166" s="93"/>
      <c r="WBK1166" s="145"/>
      <c r="WBL1166" s="145"/>
      <c r="WBM1166" s="145"/>
      <c r="WBN1166" s="145"/>
      <c r="WBO1166" s="145"/>
      <c r="WBP1166" s="37"/>
      <c r="WBQ1166" s="5"/>
      <c r="WBR1166" s="144"/>
      <c r="WBS1166" s="93"/>
      <c r="WBT1166" s="145"/>
      <c r="WBU1166" s="145"/>
      <c r="WBV1166" s="145"/>
      <c r="WBW1166" s="145"/>
      <c r="WBX1166" s="145"/>
      <c r="WBY1166" s="37"/>
      <c r="WBZ1166" s="5"/>
      <c r="WCA1166" s="144"/>
      <c r="WCB1166" s="93"/>
      <c r="WCC1166" s="145"/>
      <c r="WCD1166" s="145"/>
      <c r="WCE1166" s="145"/>
      <c r="WCF1166" s="145"/>
      <c r="WCG1166" s="145"/>
      <c r="WCH1166" s="37"/>
      <c r="WCI1166" s="5"/>
      <c r="WCJ1166" s="144"/>
      <c r="WCK1166" s="93"/>
      <c r="WCL1166" s="145"/>
      <c r="WCM1166" s="145"/>
      <c r="WCN1166" s="145"/>
      <c r="WCO1166" s="145"/>
      <c r="WCP1166" s="145"/>
      <c r="WCQ1166" s="37"/>
      <c r="WCR1166" s="5"/>
      <c r="WCS1166" s="144"/>
      <c r="WCT1166" s="93"/>
      <c r="WCU1166" s="145"/>
      <c r="WCV1166" s="145"/>
      <c r="WCW1166" s="145"/>
      <c r="WCX1166" s="145"/>
      <c r="WCY1166" s="145"/>
      <c r="WCZ1166" s="37"/>
      <c r="WDA1166" s="5"/>
      <c r="WDB1166" s="144"/>
      <c r="WDC1166" s="93"/>
      <c r="WDD1166" s="145"/>
      <c r="WDE1166" s="145"/>
      <c r="WDF1166" s="145"/>
      <c r="WDG1166" s="145"/>
      <c r="WDH1166" s="145"/>
      <c r="WDI1166" s="37"/>
      <c r="WDJ1166" s="5"/>
      <c r="WDK1166" s="144"/>
      <c r="WDL1166" s="93"/>
      <c r="WDM1166" s="145"/>
      <c r="WDN1166" s="145"/>
      <c r="WDO1166" s="145"/>
      <c r="WDP1166" s="145"/>
      <c r="WDQ1166" s="145"/>
      <c r="WDR1166" s="37"/>
      <c r="WDS1166" s="5"/>
      <c r="WDT1166" s="144"/>
      <c r="WDU1166" s="93"/>
      <c r="WDV1166" s="145"/>
      <c r="WDW1166" s="145"/>
      <c r="WDX1166" s="145"/>
      <c r="WDY1166" s="145"/>
      <c r="WDZ1166" s="145"/>
      <c r="WEA1166" s="37"/>
      <c r="WEB1166" s="5"/>
      <c r="WEC1166" s="144"/>
      <c r="WED1166" s="93"/>
      <c r="WEE1166" s="145"/>
      <c r="WEF1166" s="145"/>
      <c r="WEG1166" s="145"/>
      <c r="WEH1166" s="145"/>
      <c r="WEI1166" s="145"/>
      <c r="WEJ1166" s="37"/>
      <c r="WEK1166" s="5"/>
      <c r="WEL1166" s="144"/>
      <c r="WEM1166" s="93"/>
      <c r="WEN1166" s="145"/>
      <c r="WEO1166" s="145"/>
      <c r="WEP1166" s="145"/>
      <c r="WEQ1166" s="145"/>
      <c r="WER1166" s="145"/>
      <c r="WES1166" s="37"/>
      <c r="WET1166" s="5"/>
      <c r="WEU1166" s="144"/>
      <c r="WEV1166" s="93"/>
      <c r="WEW1166" s="145"/>
      <c r="WEX1166" s="145"/>
      <c r="WEY1166" s="145"/>
      <c r="WEZ1166" s="145"/>
      <c r="WFA1166" s="145"/>
      <c r="WFB1166" s="37"/>
      <c r="WFC1166" s="5"/>
      <c r="WFD1166" s="144"/>
      <c r="WFE1166" s="93"/>
      <c r="WFF1166" s="145"/>
      <c r="WFG1166" s="145"/>
      <c r="WFH1166" s="145"/>
      <c r="WFI1166" s="145"/>
      <c r="WFJ1166" s="145"/>
      <c r="WFK1166" s="37"/>
      <c r="WFL1166" s="5"/>
      <c r="WFM1166" s="144"/>
      <c r="WFN1166" s="93"/>
      <c r="WFO1166" s="145"/>
      <c r="WFP1166" s="145"/>
      <c r="WFQ1166" s="145"/>
      <c r="WFR1166" s="145"/>
      <c r="WFS1166" s="145"/>
      <c r="WFT1166" s="37"/>
      <c r="WFU1166" s="5"/>
      <c r="WFV1166" s="144"/>
      <c r="WFW1166" s="93"/>
      <c r="WFX1166" s="145"/>
      <c r="WFY1166" s="145"/>
      <c r="WFZ1166" s="145"/>
      <c r="WGA1166" s="145"/>
      <c r="WGB1166" s="145"/>
      <c r="WGC1166" s="37"/>
      <c r="WGD1166" s="5"/>
      <c r="WGE1166" s="144"/>
      <c r="WGF1166" s="93"/>
      <c r="WGG1166" s="145"/>
      <c r="WGH1166" s="145"/>
      <c r="WGI1166" s="145"/>
      <c r="WGJ1166" s="145"/>
      <c r="WGK1166" s="145"/>
      <c r="WGL1166" s="37"/>
      <c r="WGM1166" s="5"/>
      <c r="WGN1166" s="144"/>
      <c r="WGO1166" s="93"/>
      <c r="WGP1166" s="145"/>
      <c r="WGQ1166" s="145"/>
      <c r="WGR1166" s="145"/>
      <c r="WGS1166" s="145"/>
      <c r="WGT1166" s="145"/>
      <c r="WGU1166" s="37"/>
      <c r="WGV1166" s="5"/>
      <c r="WGW1166" s="144"/>
      <c r="WGX1166" s="93"/>
      <c r="WGY1166" s="145"/>
      <c r="WGZ1166" s="145"/>
      <c r="WHA1166" s="145"/>
      <c r="WHB1166" s="145"/>
      <c r="WHC1166" s="145"/>
      <c r="WHD1166" s="37"/>
      <c r="WHE1166" s="5"/>
      <c r="WHF1166" s="144"/>
      <c r="WHG1166" s="93"/>
      <c r="WHH1166" s="145"/>
      <c r="WHI1166" s="145"/>
      <c r="WHJ1166" s="145"/>
      <c r="WHK1166" s="145"/>
      <c r="WHL1166" s="145"/>
      <c r="WHM1166" s="37"/>
      <c r="WHN1166" s="5"/>
      <c r="WHO1166" s="144"/>
      <c r="WHP1166" s="93"/>
      <c r="WHQ1166" s="145"/>
      <c r="WHR1166" s="145"/>
      <c r="WHS1166" s="145"/>
      <c r="WHT1166" s="145"/>
      <c r="WHU1166" s="145"/>
      <c r="WHV1166" s="37"/>
      <c r="WHW1166" s="5"/>
      <c r="WHX1166" s="144"/>
      <c r="WHY1166" s="93"/>
      <c r="WHZ1166" s="145"/>
      <c r="WIA1166" s="145"/>
      <c r="WIB1166" s="145"/>
      <c r="WIC1166" s="145"/>
      <c r="WID1166" s="145"/>
      <c r="WIE1166" s="37"/>
      <c r="WIF1166" s="5"/>
      <c r="WIG1166" s="144"/>
      <c r="WIH1166" s="93"/>
      <c r="WII1166" s="145"/>
      <c r="WIJ1166" s="145"/>
      <c r="WIK1166" s="145"/>
      <c r="WIL1166" s="145"/>
      <c r="WIM1166" s="145"/>
      <c r="WIN1166" s="37"/>
      <c r="WIO1166" s="5"/>
      <c r="WIP1166" s="144"/>
      <c r="WIQ1166" s="93"/>
      <c r="WIR1166" s="145"/>
      <c r="WIS1166" s="145"/>
      <c r="WIT1166" s="145"/>
      <c r="WIU1166" s="145"/>
      <c r="WIV1166" s="145"/>
      <c r="WIW1166" s="37"/>
      <c r="WIX1166" s="5"/>
      <c r="WIY1166" s="144"/>
      <c r="WIZ1166" s="93"/>
      <c r="WJA1166" s="145"/>
      <c r="WJB1166" s="145"/>
      <c r="WJC1166" s="145"/>
      <c r="WJD1166" s="145"/>
      <c r="WJE1166" s="145"/>
      <c r="WJF1166" s="37"/>
      <c r="WJG1166" s="5"/>
      <c r="WJH1166" s="144"/>
      <c r="WJI1166" s="93"/>
      <c r="WJJ1166" s="145"/>
      <c r="WJK1166" s="145"/>
      <c r="WJL1166" s="145"/>
      <c r="WJM1166" s="145"/>
      <c r="WJN1166" s="145"/>
      <c r="WJO1166" s="37"/>
      <c r="WJP1166" s="5"/>
      <c r="WJQ1166" s="144"/>
      <c r="WJR1166" s="93"/>
      <c r="WJS1166" s="145"/>
      <c r="WJT1166" s="145"/>
      <c r="WJU1166" s="145"/>
      <c r="WJV1166" s="145"/>
      <c r="WJW1166" s="145"/>
      <c r="WJX1166" s="37"/>
      <c r="WJY1166" s="5"/>
      <c r="WJZ1166" s="144"/>
      <c r="WKA1166" s="93"/>
      <c r="WKB1166" s="145"/>
      <c r="WKC1166" s="145"/>
      <c r="WKD1166" s="145"/>
      <c r="WKE1166" s="145"/>
      <c r="WKF1166" s="145"/>
      <c r="WKG1166" s="37"/>
      <c r="WKH1166" s="5"/>
      <c r="WKI1166" s="144"/>
      <c r="WKJ1166" s="93"/>
      <c r="WKK1166" s="145"/>
      <c r="WKL1166" s="145"/>
      <c r="WKM1166" s="145"/>
      <c r="WKN1166" s="145"/>
      <c r="WKO1166" s="145"/>
      <c r="WKP1166" s="37"/>
      <c r="WKQ1166" s="5"/>
      <c r="WKR1166" s="144"/>
      <c r="WKS1166" s="93"/>
      <c r="WKT1166" s="145"/>
      <c r="WKU1166" s="145"/>
      <c r="WKV1166" s="145"/>
      <c r="WKW1166" s="145"/>
      <c r="WKX1166" s="145"/>
      <c r="WKY1166" s="37"/>
      <c r="WKZ1166" s="5"/>
      <c r="WLA1166" s="144"/>
      <c r="WLB1166" s="93"/>
      <c r="WLC1166" s="145"/>
      <c r="WLD1166" s="145"/>
      <c r="WLE1166" s="145"/>
      <c r="WLF1166" s="145"/>
      <c r="WLG1166" s="145"/>
      <c r="WLH1166" s="37"/>
      <c r="WLI1166" s="5"/>
      <c r="WLJ1166" s="144"/>
      <c r="WLK1166" s="93"/>
      <c r="WLL1166" s="145"/>
      <c r="WLM1166" s="145"/>
      <c r="WLN1166" s="145"/>
      <c r="WLO1166" s="145"/>
      <c r="WLP1166" s="145"/>
      <c r="WLQ1166" s="37"/>
      <c r="WLR1166" s="5"/>
      <c r="WLS1166" s="144"/>
      <c r="WLT1166" s="93"/>
      <c r="WLU1166" s="145"/>
      <c r="WLV1166" s="145"/>
      <c r="WLW1166" s="145"/>
      <c r="WLX1166" s="145"/>
      <c r="WLY1166" s="145"/>
      <c r="WLZ1166" s="37"/>
      <c r="WMA1166" s="5"/>
      <c r="WMB1166" s="144"/>
      <c r="WMC1166" s="93"/>
      <c r="WMD1166" s="145"/>
      <c r="WME1166" s="145"/>
      <c r="WMF1166" s="145"/>
      <c r="WMG1166" s="145"/>
      <c r="WMH1166" s="145"/>
      <c r="WMI1166" s="37"/>
      <c r="WMJ1166" s="5"/>
      <c r="WMK1166" s="144"/>
      <c r="WML1166" s="93"/>
      <c r="WMM1166" s="145"/>
      <c r="WMN1166" s="145"/>
      <c r="WMO1166" s="145"/>
      <c r="WMP1166" s="145"/>
      <c r="WMQ1166" s="145"/>
      <c r="WMR1166" s="37"/>
      <c r="WMS1166" s="5"/>
      <c r="WMT1166" s="144"/>
      <c r="WMU1166" s="93"/>
      <c r="WMV1166" s="145"/>
      <c r="WMW1166" s="145"/>
      <c r="WMX1166" s="145"/>
      <c r="WMY1166" s="145"/>
      <c r="WMZ1166" s="145"/>
      <c r="WNA1166" s="37"/>
      <c r="WNB1166" s="5"/>
      <c r="WNC1166" s="144"/>
      <c r="WND1166" s="93"/>
      <c r="WNE1166" s="145"/>
      <c r="WNF1166" s="145"/>
      <c r="WNG1166" s="145"/>
      <c r="WNH1166" s="145"/>
      <c r="WNI1166" s="145"/>
      <c r="WNJ1166" s="37"/>
      <c r="WNK1166" s="5"/>
      <c r="WNL1166" s="144"/>
      <c r="WNM1166" s="93"/>
      <c r="WNN1166" s="145"/>
      <c r="WNO1166" s="145"/>
      <c r="WNP1166" s="145"/>
      <c r="WNQ1166" s="145"/>
      <c r="WNR1166" s="145"/>
      <c r="WNS1166" s="37"/>
      <c r="WNT1166" s="5"/>
      <c r="WNU1166" s="144"/>
      <c r="WNV1166" s="93"/>
      <c r="WNW1166" s="145"/>
      <c r="WNX1166" s="145"/>
      <c r="WNY1166" s="145"/>
      <c r="WNZ1166" s="145"/>
      <c r="WOA1166" s="145"/>
      <c r="WOB1166" s="37"/>
      <c r="WOC1166" s="5"/>
      <c r="WOD1166" s="144"/>
      <c r="WOE1166" s="93"/>
      <c r="WOF1166" s="145"/>
      <c r="WOG1166" s="145"/>
      <c r="WOH1166" s="145"/>
      <c r="WOI1166" s="145"/>
      <c r="WOJ1166" s="145"/>
      <c r="WOK1166" s="37"/>
      <c r="WOL1166" s="5"/>
      <c r="WOM1166" s="144"/>
      <c r="WON1166" s="93"/>
      <c r="WOO1166" s="145"/>
      <c r="WOP1166" s="145"/>
      <c r="WOQ1166" s="145"/>
      <c r="WOR1166" s="145"/>
      <c r="WOS1166" s="145"/>
      <c r="WOT1166" s="37"/>
      <c r="WOU1166" s="5"/>
      <c r="WOV1166" s="144"/>
      <c r="WOW1166" s="93"/>
      <c r="WOX1166" s="145"/>
      <c r="WOY1166" s="145"/>
      <c r="WOZ1166" s="145"/>
      <c r="WPA1166" s="145"/>
      <c r="WPB1166" s="145"/>
      <c r="WPC1166" s="37"/>
      <c r="WPD1166" s="5"/>
      <c r="WPE1166" s="144"/>
      <c r="WPF1166" s="93"/>
      <c r="WPG1166" s="145"/>
      <c r="WPH1166" s="145"/>
      <c r="WPI1166" s="145"/>
      <c r="WPJ1166" s="145"/>
      <c r="WPK1166" s="145"/>
      <c r="WPL1166" s="37"/>
      <c r="WPM1166" s="5"/>
      <c r="WPN1166" s="144"/>
      <c r="WPO1166" s="93"/>
      <c r="WPP1166" s="145"/>
      <c r="WPQ1166" s="145"/>
      <c r="WPR1166" s="145"/>
      <c r="WPS1166" s="145"/>
      <c r="WPT1166" s="145"/>
      <c r="WPU1166" s="37"/>
      <c r="WPV1166" s="5"/>
      <c r="WPW1166" s="144"/>
      <c r="WPX1166" s="93"/>
      <c r="WPY1166" s="145"/>
      <c r="WPZ1166" s="145"/>
      <c r="WQA1166" s="145"/>
      <c r="WQB1166" s="145"/>
      <c r="WQC1166" s="145"/>
      <c r="WQD1166" s="37"/>
      <c r="WQE1166" s="5"/>
      <c r="WQF1166" s="144"/>
      <c r="WQG1166" s="93"/>
      <c r="WQH1166" s="145"/>
      <c r="WQI1166" s="145"/>
      <c r="WQJ1166" s="145"/>
      <c r="WQK1166" s="145"/>
      <c r="WQL1166" s="145"/>
      <c r="WQM1166" s="37"/>
      <c r="WQN1166" s="5"/>
      <c r="WQO1166" s="144"/>
      <c r="WQP1166" s="93"/>
      <c r="WQQ1166" s="145"/>
      <c r="WQR1166" s="145"/>
      <c r="WQS1166" s="145"/>
      <c r="WQT1166" s="145"/>
      <c r="WQU1166" s="145"/>
      <c r="WQV1166" s="37"/>
      <c r="WQW1166" s="5"/>
      <c r="WQX1166" s="144"/>
      <c r="WQY1166" s="93"/>
      <c r="WQZ1166" s="145"/>
      <c r="WRA1166" s="145"/>
      <c r="WRB1166" s="145"/>
      <c r="WRC1166" s="145"/>
      <c r="WRD1166" s="145"/>
      <c r="WRE1166" s="37"/>
      <c r="WRF1166" s="5"/>
      <c r="WRG1166" s="144"/>
      <c r="WRH1166" s="93"/>
      <c r="WRI1166" s="145"/>
      <c r="WRJ1166" s="145"/>
      <c r="WRK1166" s="145"/>
      <c r="WRL1166" s="145"/>
      <c r="WRM1166" s="145"/>
      <c r="WRN1166" s="37"/>
      <c r="WRO1166" s="5"/>
      <c r="WRP1166" s="144"/>
      <c r="WRQ1166" s="93"/>
      <c r="WRR1166" s="145"/>
      <c r="WRS1166" s="145"/>
      <c r="WRT1166" s="145"/>
      <c r="WRU1166" s="145"/>
      <c r="WRV1166" s="145"/>
      <c r="WRW1166" s="37"/>
      <c r="WRX1166" s="5"/>
      <c r="WRY1166" s="144"/>
      <c r="WRZ1166" s="93"/>
      <c r="WSA1166" s="145"/>
      <c r="WSB1166" s="145"/>
      <c r="WSC1166" s="145"/>
      <c r="WSD1166" s="145"/>
      <c r="WSE1166" s="145"/>
      <c r="WSF1166" s="37"/>
      <c r="WSG1166" s="5"/>
      <c r="WSH1166" s="144"/>
      <c r="WSI1166" s="93"/>
      <c r="WSJ1166" s="145"/>
      <c r="WSK1166" s="145"/>
      <c r="WSL1166" s="145"/>
      <c r="WSM1166" s="145"/>
      <c r="WSN1166" s="145"/>
      <c r="WSO1166" s="37"/>
      <c r="WSP1166" s="5"/>
      <c r="WSQ1166" s="144"/>
      <c r="WSR1166" s="93"/>
      <c r="WSS1166" s="145"/>
      <c r="WST1166" s="145"/>
      <c r="WSU1166" s="145"/>
      <c r="WSV1166" s="145"/>
      <c r="WSW1166" s="145"/>
      <c r="WSX1166" s="37"/>
      <c r="WSY1166" s="5"/>
      <c r="WSZ1166" s="144"/>
      <c r="WTA1166" s="93"/>
      <c r="WTB1166" s="145"/>
      <c r="WTC1166" s="145"/>
      <c r="WTD1166" s="145"/>
      <c r="WTE1166" s="145"/>
      <c r="WTF1166" s="145"/>
      <c r="WTG1166" s="37"/>
      <c r="WTH1166" s="5"/>
      <c r="WTI1166" s="144"/>
      <c r="WTJ1166" s="93"/>
      <c r="WTK1166" s="145"/>
      <c r="WTL1166" s="145"/>
      <c r="WTM1166" s="145"/>
      <c r="WTN1166" s="145"/>
      <c r="WTO1166" s="145"/>
      <c r="WTP1166" s="37"/>
      <c r="WTQ1166" s="5"/>
      <c r="WTR1166" s="144"/>
      <c r="WTS1166" s="93"/>
      <c r="WTT1166" s="145"/>
      <c r="WTU1166" s="145"/>
      <c r="WTV1166" s="145"/>
      <c r="WTW1166" s="145"/>
      <c r="WTX1166" s="145"/>
      <c r="WTY1166" s="37"/>
      <c r="WTZ1166" s="5"/>
      <c r="WUA1166" s="144"/>
      <c r="WUB1166" s="93"/>
      <c r="WUC1166" s="145"/>
      <c r="WUD1166" s="145"/>
      <c r="WUE1166" s="145"/>
      <c r="WUF1166" s="145"/>
      <c r="WUG1166" s="145"/>
      <c r="WUH1166" s="37"/>
      <c r="WUI1166" s="5"/>
      <c r="WUJ1166" s="144"/>
      <c r="WUK1166" s="93"/>
      <c r="WUL1166" s="145"/>
      <c r="WUM1166" s="145"/>
      <c r="WUN1166" s="145"/>
      <c r="WUO1166" s="145"/>
      <c r="WUP1166" s="145"/>
      <c r="WUQ1166" s="37"/>
      <c r="WUR1166" s="5"/>
      <c r="WUS1166" s="144"/>
      <c r="WUT1166" s="93"/>
      <c r="WUU1166" s="145"/>
      <c r="WUV1166" s="145"/>
      <c r="WUW1166" s="145"/>
      <c r="WUX1166" s="145"/>
      <c r="WUY1166" s="145"/>
      <c r="WUZ1166" s="37"/>
      <c r="WVA1166" s="5"/>
      <c r="WVB1166" s="144"/>
      <c r="WVC1166" s="93"/>
      <c r="WVD1166" s="145"/>
      <c r="WVE1166" s="145"/>
      <c r="WVF1166" s="145"/>
      <c r="WVG1166" s="145"/>
      <c r="WVH1166" s="145"/>
      <c r="WVI1166" s="37"/>
      <c r="WVJ1166" s="5"/>
      <c r="WVK1166" s="144"/>
      <c r="WVL1166" s="93"/>
      <c r="WVM1166" s="145"/>
      <c r="WVN1166" s="145"/>
      <c r="WVO1166" s="145"/>
      <c r="WVP1166" s="145"/>
      <c r="WVQ1166" s="145"/>
      <c r="WVR1166" s="37"/>
      <c r="WVS1166" s="5"/>
      <c r="WVT1166" s="144"/>
      <c r="WVU1166" s="93"/>
      <c r="WVV1166" s="145"/>
      <c r="WVW1166" s="145"/>
      <c r="WVX1166" s="145"/>
      <c r="WVY1166" s="145"/>
      <c r="WVZ1166" s="145"/>
      <c r="WWA1166" s="37"/>
      <c r="WWB1166" s="5"/>
      <c r="WWC1166" s="144"/>
      <c r="WWD1166" s="93"/>
      <c r="WWE1166" s="145"/>
      <c r="WWF1166" s="145"/>
      <c r="WWG1166" s="145"/>
      <c r="WWH1166" s="145"/>
      <c r="WWI1166" s="145"/>
      <c r="WWJ1166" s="37"/>
      <c r="WWK1166" s="5"/>
      <c r="WWL1166" s="144"/>
      <c r="WWM1166" s="93"/>
      <c r="WWN1166" s="145"/>
      <c r="WWO1166" s="145"/>
      <c r="WWP1166" s="145"/>
      <c r="WWQ1166" s="145"/>
      <c r="WWR1166" s="145"/>
      <c r="WWS1166" s="37"/>
      <c r="WWT1166" s="5"/>
      <c r="WWU1166" s="144"/>
      <c r="WWV1166" s="93"/>
      <c r="WWW1166" s="145"/>
      <c r="WWX1166" s="145"/>
      <c r="WWY1166" s="145"/>
      <c r="WWZ1166" s="145"/>
      <c r="WXA1166" s="145"/>
      <c r="WXB1166" s="37"/>
      <c r="WXC1166" s="5"/>
      <c r="WXD1166" s="144"/>
      <c r="WXE1166" s="93"/>
      <c r="WXF1166" s="145"/>
      <c r="WXG1166" s="145"/>
      <c r="WXH1166" s="145"/>
      <c r="WXI1166" s="145"/>
      <c r="WXJ1166" s="145"/>
      <c r="WXK1166" s="37"/>
      <c r="WXL1166" s="5"/>
      <c r="WXM1166" s="144"/>
      <c r="WXN1166" s="93"/>
      <c r="WXO1166" s="145"/>
      <c r="WXP1166" s="145"/>
      <c r="WXQ1166" s="145"/>
      <c r="WXR1166" s="145"/>
      <c r="WXS1166" s="145"/>
      <c r="WXT1166" s="37"/>
      <c r="WXU1166" s="5"/>
      <c r="WXV1166" s="144"/>
      <c r="WXW1166" s="93"/>
      <c r="WXX1166" s="145"/>
      <c r="WXY1166" s="145"/>
      <c r="WXZ1166" s="145"/>
      <c r="WYA1166" s="145"/>
      <c r="WYB1166" s="145"/>
      <c r="WYC1166" s="37"/>
      <c r="WYD1166" s="5"/>
      <c r="WYE1166" s="144"/>
      <c r="WYF1166" s="93"/>
      <c r="WYG1166" s="145"/>
      <c r="WYH1166" s="145"/>
      <c r="WYI1166" s="145"/>
      <c r="WYJ1166" s="145"/>
      <c r="WYK1166" s="145"/>
      <c r="WYL1166" s="37"/>
      <c r="WYM1166" s="5"/>
      <c r="WYN1166" s="144"/>
      <c r="WYO1166" s="93"/>
      <c r="WYP1166" s="145"/>
      <c r="WYQ1166" s="145"/>
      <c r="WYR1166" s="145"/>
      <c r="WYS1166" s="145"/>
      <c r="WYT1166" s="145"/>
      <c r="WYU1166" s="37"/>
      <c r="WYV1166" s="5"/>
      <c r="WYW1166" s="144"/>
      <c r="WYX1166" s="93"/>
      <c r="WYY1166" s="145"/>
      <c r="WYZ1166" s="145"/>
      <c r="WZA1166" s="145"/>
      <c r="WZB1166" s="145"/>
      <c r="WZC1166" s="145"/>
      <c r="WZD1166" s="37"/>
      <c r="WZE1166" s="5"/>
      <c r="WZF1166" s="144"/>
      <c r="WZG1166" s="93"/>
      <c r="WZH1166" s="145"/>
      <c r="WZI1166" s="145"/>
      <c r="WZJ1166" s="145"/>
      <c r="WZK1166" s="145"/>
      <c r="WZL1166" s="145"/>
      <c r="WZM1166" s="37"/>
      <c r="WZN1166" s="5"/>
      <c r="WZO1166" s="144"/>
      <c r="WZP1166" s="93"/>
      <c r="WZQ1166" s="145"/>
      <c r="WZR1166" s="145"/>
      <c r="WZS1166" s="145"/>
      <c r="WZT1166" s="145"/>
      <c r="WZU1166" s="145"/>
      <c r="WZV1166" s="37"/>
      <c r="WZW1166" s="5"/>
      <c r="WZX1166" s="144"/>
      <c r="WZY1166" s="93"/>
      <c r="WZZ1166" s="145"/>
      <c r="XAA1166" s="145"/>
      <c r="XAB1166" s="145"/>
      <c r="XAC1166" s="145"/>
      <c r="XAD1166" s="145"/>
      <c r="XAE1166" s="37"/>
      <c r="XAF1166" s="5"/>
      <c r="XAG1166" s="144"/>
      <c r="XAH1166" s="93"/>
      <c r="XAI1166" s="145"/>
      <c r="XAJ1166" s="145"/>
      <c r="XAK1166" s="145"/>
      <c r="XAL1166" s="145"/>
      <c r="XAM1166" s="145"/>
      <c r="XAN1166" s="37"/>
      <c r="XAO1166" s="5"/>
      <c r="XAP1166" s="144"/>
      <c r="XAQ1166" s="93"/>
      <c r="XAR1166" s="145"/>
      <c r="XAS1166" s="145"/>
      <c r="XAT1166" s="145"/>
      <c r="XAU1166" s="145"/>
      <c r="XAV1166" s="145"/>
      <c r="XAW1166" s="37"/>
      <c r="XAX1166" s="5"/>
      <c r="XAY1166" s="144"/>
      <c r="XAZ1166" s="93"/>
      <c r="XBA1166" s="145"/>
      <c r="XBB1166" s="145"/>
      <c r="XBC1166" s="145"/>
      <c r="XBD1166" s="145"/>
      <c r="XBE1166" s="145"/>
      <c r="XBF1166" s="37"/>
      <c r="XBG1166" s="5"/>
      <c r="XBH1166" s="144"/>
      <c r="XBI1166" s="93"/>
      <c r="XBJ1166" s="145"/>
      <c r="XBK1166" s="145"/>
      <c r="XBL1166" s="145"/>
      <c r="XBM1166" s="145"/>
      <c r="XBN1166" s="145"/>
      <c r="XBO1166" s="37"/>
      <c r="XBP1166" s="5"/>
      <c r="XBQ1166" s="144"/>
      <c r="XBR1166" s="93"/>
      <c r="XBS1166" s="145"/>
      <c r="XBT1166" s="145"/>
      <c r="XBU1166" s="145"/>
      <c r="XBV1166" s="145"/>
      <c r="XBW1166" s="145"/>
      <c r="XBX1166" s="37"/>
      <c r="XBY1166" s="5"/>
      <c r="XBZ1166" s="144"/>
      <c r="XCA1166" s="93"/>
      <c r="XCB1166" s="145"/>
      <c r="XCC1166" s="145"/>
      <c r="XCD1166" s="145"/>
      <c r="XCE1166" s="145"/>
      <c r="XCF1166" s="145"/>
      <c r="XCG1166" s="37"/>
      <c r="XCH1166" s="5"/>
      <c r="XCI1166" s="144"/>
      <c r="XCJ1166" s="93"/>
      <c r="XCK1166" s="145"/>
      <c r="XCL1166" s="145"/>
      <c r="XCM1166" s="145"/>
      <c r="XCN1166" s="145"/>
      <c r="XCO1166" s="145"/>
      <c r="XCP1166" s="37"/>
      <c r="XCQ1166" s="5"/>
      <c r="XCR1166" s="144"/>
      <c r="XCS1166" s="93"/>
      <c r="XCT1166" s="145"/>
      <c r="XCU1166" s="145"/>
      <c r="XCV1166" s="145"/>
      <c r="XCW1166" s="145"/>
      <c r="XCX1166" s="145"/>
      <c r="XCY1166" s="37"/>
      <c r="XCZ1166" s="5"/>
      <c r="XDA1166" s="144"/>
      <c r="XDB1166" s="93"/>
      <c r="XDC1166" s="145"/>
      <c r="XDD1166" s="145"/>
      <c r="XDE1166" s="145"/>
      <c r="XDF1166" s="145"/>
      <c r="XDG1166" s="145"/>
      <c r="XDH1166" s="37"/>
      <c r="XDI1166" s="5"/>
      <c r="XDJ1166" s="144"/>
      <c r="XDK1166" s="93"/>
      <c r="XDL1166" s="145"/>
      <c r="XDM1166" s="145"/>
      <c r="XDN1166" s="145"/>
      <c r="XDO1166" s="145"/>
      <c r="XDP1166" s="145"/>
      <c r="XDQ1166" s="37"/>
      <c r="XDR1166" s="5"/>
      <c r="XDS1166" s="144"/>
      <c r="XDT1166" s="93"/>
      <c r="XDU1166" s="145"/>
      <c r="XDV1166" s="145"/>
      <c r="XDW1166" s="145"/>
      <c r="XDX1166" s="145"/>
      <c r="XDY1166" s="145"/>
      <c r="XDZ1166" s="37"/>
      <c r="XEA1166" s="5"/>
      <c r="XEB1166" s="144"/>
      <c r="XEC1166" s="93"/>
      <c r="XED1166" s="145"/>
      <c r="XEE1166" s="145"/>
      <c r="XEF1166" s="145"/>
      <c r="XEG1166" s="145"/>
      <c r="XEH1166" s="145"/>
      <c r="XEI1166" s="37"/>
      <c r="XEJ1166" s="5"/>
      <c r="XEK1166" s="144"/>
      <c r="XEL1166" s="93"/>
      <c r="XEM1166" s="145"/>
      <c r="XEN1166" s="145"/>
      <c r="XEO1166" s="145"/>
      <c r="XEP1166" s="145"/>
      <c r="XEQ1166" s="145"/>
      <c r="XER1166" s="37"/>
      <c r="XES1166" s="5"/>
      <c r="XET1166" s="144"/>
      <c r="XEU1166" s="93"/>
      <c r="XEV1166" s="145"/>
      <c r="XEW1166" s="145"/>
      <c r="XEX1166" s="145"/>
      <c r="XEY1166" s="145"/>
      <c r="XEZ1166" s="145"/>
      <c r="XFA1166" s="37"/>
      <c r="XFB1166" s="5"/>
      <c r="XFC1166" s="144"/>
      <c r="XFD1166" s="93"/>
    </row>
    <row r="1167" spans="1:16384" hidden="1" x14ac:dyDescent="0.2">
      <c r="A1167" s="120">
        <v>7</v>
      </c>
      <c r="B1167" s="201" t="s">
        <v>7</v>
      </c>
      <c r="C1167" s="159">
        <f t="shared" ref="C1167" si="1281">D1167-7</f>
        <v>46057</v>
      </c>
      <c r="D1167" s="49">
        <f t="shared" si="1249"/>
        <v>46064</v>
      </c>
      <c r="E1167" s="148">
        <f t="shared" ref="E1167" si="1282">D1167+26</f>
        <v>46090</v>
      </c>
      <c r="F1167" s="148">
        <f t="shared" ref="F1167" si="1283">D1167+27</f>
        <v>46091</v>
      </c>
      <c r="G1167" s="148">
        <f>D1167+29</f>
        <v>46093</v>
      </c>
      <c r="H1167" s="148">
        <f t="shared" ref="H1167" si="1284">D1167+31</f>
        <v>46095</v>
      </c>
      <c r="I1167" s="148">
        <f t="shared" ref="I1167" si="1285">D1167+32</f>
        <v>46096</v>
      </c>
      <c r="J1167" s="37"/>
      <c r="K1167" s="5"/>
      <c r="L1167" s="144"/>
      <c r="M1167" s="93"/>
      <c r="N1167" s="145"/>
      <c r="O1167" s="145"/>
      <c r="P1167" s="145"/>
      <c r="Q1167" s="145"/>
      <c r="R1167" s="145"/>
      <c r="S1167" s="37"/>
      <c r="T1167" s="5"/>
      <c r="U1167" s="144"/>
      <c r="V1167" s="93"/>
      <c r="W1167" s="145"/>
      <c r="X1167" s="145"/>
      <c r="Y1167" s="145"/>
      <c r="Z1167" s="145"/>
      <c r="AA1167" s="145"/>
      <c r="AB1167" s="37"/>
      <c r="AC1167" s="5"/>
      <c r="AD1167" s="144"/>
      <c r="AE1167" s="93"/>
      <c r="AF1167" s="145"/>
      <c r="AG1167" s="145"/>
      <c r="AH1167" s="145"/>
      <c r="AI1167" s="145"/>
      <c r="AJ1167" s="145"/>
      <c r="AK1167" s="37"/>
      <c r="AL1167" s="5"/>
      <c r="AM1167" s="144"/>
      <c r="AN1167" s="93"/>
      <c r="AO1167" s="145"/>
      <c r="AP1167" s="145"/>
      <c r="AQ1167" s="145"/>
      <c r="AR1167" s="145"/>
      <c r="AS1167" s="145"/>
      <c r="AT1167" s="37"/>
      <c r="AU1167" s="5"/>
      <c r="AV1167" s="144"/>
      <c r="AW1167" s="93"/>
      <c r="AX1167" s="145"/>
      <c r="AY1167" s="145"/>
      <c r="AZ1167" s="145"/>
      <c r="BA1167" s="145"/>
      <c r="BB1167" s="145"/>
      <c r="BC1167" s="37"/>
      <c r="BD1167" s="5"/>
      <c r="BE1167" s="144"/>
      <c r="BF1167" s="93"/>
      <c r="BG1167" s="145"/>
      <c r="BH1167" s="145"/>
      <c r="BI1167" s="145"/>
      <c r="BJ1167" s="145"/>
      <c r="BK1167" s="145"/>
      <c r="BL1167" s="37"/>
      <c r="BM1167" s="5"/>
      <c r="BN1167" s="144"/>
      <c r="BO1167" s="93"/>
      <c r="BP1167" s="145"/>
      <c r="BQ1167" s="145"/>
      <c r="BR1167" s="145"/>
      <c r="BS1167" s="145"/>
      <c r="BT1167" s="145"/>
      <c r="BU1167" s="37"/>
      <c r="BV1167" s="5"/>
      <c r="BW1167" s="144"/>
      <c r="BX1167" s="93"/>
      <c r="BY1167" s="145"/>
      <c r="BZ1167" s="145"/>
      <c r="CA1167" s="145"/>
      <c r="CB1167" s="145"/>
      <c r="CC1167" s="145"/>
      <c r="CD1167" s="37"/>
      <c r="CE1167" s="5"/>
      <c r="CF1167" s="144"/>
      <c r="CG1167" s="93"/>
      <c r="CH1167" s="145"/>
      <c r="CI1167" s="145"/>
      <c r="CJ1167" s="145"/>
      <c r="CK1167" s="145"/>
      <c r="CL1167" s="145"/>
      <c r="CM1167" s="37"/>
      <c r="CN1167" s="5"/>
      <c r="CO1167" s="144"/>
      <c r="CP1167" s="93"/>
      <c r="CQ1167" s="145"/>
      <c r="CR1167" s="145"/>
      <c r="CS1167" s="145"/>
      <c r="CT1167" s="145"/>
      <c r="CU1167" s="145"/>
      <c r="CV1167" s="37"/>
      <c r="CW1167" s="5"/>
      <c r="CX1167" s="144"/>
      <c r="CY1167" s="93"/>
      <c r="CZ1167" s="145"/>
      <c r="DA1167" s="145"/>
      <c r="DB1167" s="145"/>
      <c r="DC1167" s="145"/>
      <c r="DD1167" s="145"/>
      <c r="DE1167" s="37"/>
      <c r="DF1167" s="5"/>
      <c r="DG1167" s="144"/>
      <c r="DH1167" s="93"/>
      <c r="DI1167" s="145"/>
      <c r="DJ1167" s="145"/>
      <c r="DK1167" s="145"/>
      <c r="DL1167" s="145"/>
      <c r="DM1167" s="145"/>
      <c r="DN1167" s="37"/>
      <c r="DO1167" s="5"/>
      <c r="DP1167" s="144"/>
      <c r="DQ1167" s="93"/>
      <c r="DR1167" s="145"/>
      <c r="DS1167" s="145"/>
      <c r="DT1167" s="145"/>
      <c r="DU1167" s="145"/>
      <c r="DV1167" s="145"/>
      <c r="DW1167" s="37"/>
      <c r="DX1167" s="5"/>
      <c r="DY1167" s="144"/>
      <c r="DZ1167" s="93"/>
      <c r="EA1167" s="145"/>
      <c r="EB1167" s="145"/>
      <c r="EC1167" s="145"/>
      <c r="ED1167" s="145"/>
      <c r="EE1167" s="145"/>
      <c r="EF1167" s="37"/>
      <c r="EG1167" s="5"/>
      <c r="EH1167" s="144"/>
      <c r="EI1167" s="93"/>
      <c r="EJ1167" s="145"/>
      <c r="EK1167" s="145"/>
      <c r="EL1167" s="145"/>
      <c r="EM1167" s="145"/>
      <c r="EN1167" s="145"/>
      <c r="EO1167" s="37"/>
      <c r="EP1167" s="5"/>
      <c r="EQ1167" s="144"/>
      <c r="ER1167" s="93"/>
      <c r="ES1167" s="145"/>
      <c r="ET1167" s="145"/>
      <c r="EU1167" s="145"/>
      <c r="EV1167" s="145"/>
      <c r="EW1167" s="145"/>
      <c r="EX1167" s="37"/>
      <c r="EY1167" s="5"/>
      <c r="EZ1167" s="144"/>
      <c r="FA1167" s="93"/>
      <c r="FB1167" s="145"/>
      <c r="FC1167" s="145"/>
      <c r="FD1167" s="145"/>
      <c r="FE1167" s="145"/>
      <c r="FF1167" s="145"/>
      <c r="FG1167" s="37"/>
      <c r="FH1167" s="5"/>
      <c r="FI1167" s="144"/>
      <c r="FJ1167" s="93"/>
      <c r="FK1167" s="145"/>
      <c r="FL1167" s="145"/>
      <c r="FM1167" s="145"/>
      <c r="FN1167" s="145"/>
      <c r="FO1167" s="145"/>
      <c r="FP1167" s="37"/>
      <c r="FQ1167" s="5"/>
      <c r="FR1167" s="144"/>
      <c r="FS1167" s="93"/>
      <c r="FT1167" s="145"/>
      <c r="FU1167" s="145"/>
      <c r="FV1167" s="145"/>
      <c r="FW1167" s="145"/>
      <c r="FX1167" s="145"/>
      <c r="FY1167" s="37"/>
      <c r="FZ1167" s="5"/>
      <c r="GA1167" s="144"/>
      <c r="GB1167" s="93"/>
      <c r="GC1167" s="145"/>
      <c r="GD1167" s="145"/>
      <c r="GE1167" s="145"/>
      <c r="GF1167" s="145"/>
      <c r="GG1167" s="145"/>
      <c r="GH1167" s="37"/>
      <c r="GI1167" s="5"/>
      <c r="GJ1167" s="144"/>
      <c r="GK1167" s="93"/>
      <c r="GL1167" s="145"/>
      <c r="GM1167" s="145"/>
      <c r="GN1167" s="145"/>
      <c r="GO1167" s="145"/>
      <c r="GP1167" s="145"/>
      <c r="GQ1167" s="37"/>
      <c r="GR1167" s="5"/>
      <c r="GS1167" s="144"/>
      <c r="GT1167" s="93"/>
      <c r="GU1167" s="145"/>
      <c r="GV1167" s="145"/>
      <c r="GW1167" s="145"/>
      <c r="GX1167" s="145"/>
      <c r="GY1167" s="145"/>
      <c r="GZ1167" s="37"/>
      <c r="HA1167" s="5"/>
      <c r="HB1167" s="144"/>
      <c r="HC1167" s="93"/>
      <c r="HD1167" s="145"/>
      <c r="HE1167" s="145"/>
      <c r="HF1167" s="145"/>
      <c r="HG1167" s="145"/>
      <c r="HH1167" s="145"/>
      <c r="HI1167" s="37"/>
      <c r="HJ1167" s="5"/>
      <c r="HK1167" s="144"/>
      <c r="HL1167" s="93"/>
      <c r="HM1167" s="145"/>
      <c r="HN1167" s="145"/>
      <c r="HO1167" s="145"/>
      <c r="HP1167" s="145"/>
      <c r="HQ1167" s="145"/>
      <c r="HR1167" s="37"/>
      <c r="HS1167" s="5"/>
      <c r="HT1167" s="144"/>
      <c r="HU1167" s="93"/>
      <c r="HV1167" s="145"/>
      <c r="HW1167" s="145"/>
      <c r="HX1167" s="145"/>
      <c r="HY1167" s="145"/>
      <c r="HZ1167" s="145"/>
      <c r="IA1167" s="37"/>
      <c r="IB1167" s="5"/>
      <c r="IC1167" s="144"/>
      <c r="ID1167" s="93"/>
      <c r="IE1167" s="145"/>
      <c r="IF1167" s="145"/>
      <c r="IG1167" s="145"/>
      <c r="IH1167" s="145"/>
      <c r="II1167" s="145"/>
      <c r="IJ1167" s="37"/>
      <c r="IK1167" s="5"/>
      <c r="IL1167" s="144"/>
      <c r="IM1167" s="93"/>
      <c r="IN1167" s="145"/>
      <c r="IO1167" s="145"/>
      <c r="IP1167" s="145"/>
      <c r="IQ1167" s="145"/>
      <c r="IR1167" s="145"/>
      <c r="IS1167" s="37"/>
      <c r="IT1167" s="5"/>
      <c r="IU1167" s="144"/>
      <c r="IV1167" s="93"/>
      <c r="IW1167" s="145"/>
      <c r="IX1167" s="145"/>
      <c r="IY1167" s="145"/>
      <c r="IZ1167" s="145"/>
      <c r="JA1167" s="145"/>
      <c r="JB1167" s="37"/>
      <c r="JC1167" s="5"/>
      <c r="JD1167" s="144"/>
      <c r="JE1167" s="93"/>
      <c r="JF1167" s="145"/>
      <c r="JG1167" s="145"/>
      <c r="JH1167" s="145"/>
      <c r="JI1167" s="145"/>
      <c r="JJ1167" s="145"/>
      <c r="JK1167" s="37"/>
      <c r="JL1167" s="5"/>
      <c r="JM1167" s="144"/>
      <c r="JN1167" s="93"/>
      <c r="JO1167" s="145"/>
      <c r="JP1167" s="145"/>
      <c r="JQ1167" s="145"/>
      <c r="JR1167" s="145"/>
      <c r="JS1167" s="145"/>
      <c r="JT1167" s="37"/>
      <c r="JU1167" s="5"/>
      <c r="JV1167" s="144"/>
      <c r="JW1167" s="93"/>
      <c r="JX1167" s="145"/>
      <c r="JY1167" s="145"/>
      <c r="JZ1167" s="145"/>
      <c r="KA1167" s="145"/>
      <c r="KB1167" s="145"/>
      <c r="KC1167" s="37"/>
      <c r="KD1167" s="5"/>
      <c r="KE1167" s="144"/>
      <c r="KF1167" s="93"/>
      <c r="KG1167" s="145"/>
      <c r="KH1167" s="145"/>
      <c r="KI1167" s="145"/>
      <c r="KJ1167" s="145"/>
      <c r="KK1167" s="145"/>
      <c r="KL1167" s="37"/>
      <c r="KM1167" s="5"/>
      <c r="KN1167" s="144"/>
      <c r="KO1167" s="93"/>
      <c r="KP1167" s="145"/>
      <c r="KQ1167" s="145"/>
      <c r="KR1167" s="145"/>
      <c r="KS1167" s="145"/>
      <c r="KT1167" s="145"/>
      <c r="KU1167" s="37"/>
      <c r="KV1167" s="5"/>
      <c r="KW1167" s="144"/>
      <c r="KX1167" s="93"/>
      <c r="KY1167" s="145"/>
      <c r="KZ1167" s="145"/>
      <c r="LA1167" s="145"/>
      <c r="LB1167" s="145"/>
      <c r="LC1167" s="145"/>
      <c r="LD1167" s="37"/>
      <c r="LE1167" s="5"/>
      <c r="LF1167" s="144"/>
      <c r="LG1167" s="93"/>
      <c r="LH1167" s="145"/>
      <c r="LI1167" s="145"/>
      <c r="LJ1167" s="145"/>
      <c r="LK1167" s="145"/>
      <c r="LL1167" s="145"/>
      <c r="LM1167" s="37"/>
      <c r="LN1167" s="5"/>
      <c r="LO1167" s="144"/>
      <c r="LP1167" s="93"/>
      <c r="LQ1167" s="145"/>
      <c r="LR1167" s="145"/>
      <c r="LS1167" s="145"/>
      <c r="LT1167" s="145"/>
      <c r="LU1167" s="145"/>
      <c r="LV1167" s="37"/>
      <c r="LW1167" s="5"/>
      <c r="LX1167" s="144"/>
      <c r="LY1167" s="93"/>
      <c r="LZ1167" s="145"/>
      <c r="MA1167" s="145"/>
      <c r="MB1167" s="145"/>
      <c r="MC1167" s="145"/>
      <c r="MD1167" s="145"/>
      <c r="ME1167" s="37"/>
      <c r="MF1167" s="5"/>
      <c r="MG1167" s="144"/>
      <c r="MH1167" s="93"/>
      <c r="MI1167" s="145"/>
      <c r="MJ1167" s="145"/>
      <c r="MK1167" s="145"/>
      <c r="ML1167" s="145"/>
      <c r="MM1167" s="145"/>
      <c r="MN1167" s="37"/>
      <c r="MO1167" s="5"/>
      <c r="MP1167" s="144"/>
      <c r="MQ1167" s="93"/>
      <c r="MR1167" s="145"/>
      <c r="MS1167" s="145"/>
      <c r="MT1167" s="145"/>
      <c r="MU1167" s="145"/>
      <c r="MV1167" s="145"/>
      <c r="MW1167" s="37"/>
      <c r="MX1167" s="5"/>
      <c r="MY1167" s="144"/>
      <c r="MZ1167" s="93"/>
      <c r="NA1167" s="145"/>
      <c r="NB1167" s="145"/>
      <c r="NC1167" s="145"/>
      <c r="ND1167" s="145"/>
      <c r="NE1167" s="145"/>
      <c r="NF1167" s="37"/>
      <c r="NG1167" s="5"/>
      <c r="NH1167" s="144"/>
      <c r="NI1167" s="93"/>
      <c r="NJ1167" s="145"/>
      <c r="NK1167" s="145"/>
      <c r="NL1167" s="145"/>
      <c r="NM1167" s="145"/>
      <c r="NN1167" s="145"/>
      <c r="NO1167" s="37"/>
      <c r="NP1167" s="5"/>
      <c r="NQ1167" s="144"/>
      <c r="NR1167" s="93"/>
      <c r="NS1167" s="145"/>
      <c r="NT1167" s="145"/>
      <c r="NU1167" s="145"/>
      <c r="NV1167" s="145"/>
      <c r="NW1167" s="145"/>
      <c r="NX1167" s="37"/>
      <c r="NY1167" s="5"/>
      <c r="NZ1167" s="144"/>
      <c r="OA1167" s="93"/>
      <c r="OB1167" s="145"/>
      <c r="OC1167" s="145"/>
      <c r="OD1167" s="145"/>
      <c r="OE1167" s="145"/>
      <c r="OF1167" s="145"/>
      <c r="OG1167" s="37"/>
      <c r="OH1167" s="5"/>
      <c r="OI1167" s="144"/>
      <c r="OJ1167" s="93"/>
      <c r="OK1167" s="145"/>
      <c r="OL1167" s="145"/>
      <c r="OM1167" s="145"/>
      <c r="ON1167" s="145"/>
      <c r="OO1167" s="145"/>
      <c r="OP1167" s="37"/>
      <c r="OQ1167" s="5"/>
      <c r="OR1167" s="144"/>
      <c r="OS1167" s="93"/>
      <c r="OT1167" s="145"/>
      <c r="OU1167" s="145"/>
      <c r="OV1167" s="145"/>
      <c r="OW1167" s="145"/>
      <c r="OX1167" s="145"/>
      <c r="OY1167" s="37"/>
      <c r="OZ1167" s="5"/>
      <c r="PA1167" s="144"/>
      <c r="PB1167" s="93"/>
      <c r="PC1167" s="145"/>
      <c r="PD1167" s="145"/>
      <c r="PE1167" s="145"/>
      <c r="PF1167" s="145"/>
      <c r="PG1167" s="145"/>
      <c r="PH1167" s="37"/>
      <c r="PI1167" s="5"/>
      <c r="PJ1167" s="144"/>
      <c r="PK1167" s="93"/>
      <c r="PL1167" s="145"/>
      <c r="PM1167" s="145"/>
      <c r="PN1167" s="145"/>
      <c r="PO1167" s="145"/>
      <c r="PP1167" s="145"/>
      <c r="PQ1167" s="37"/>
      <c r="PR1167" s="5"/>
      <c r="PS1167" s="144"/>
      <c r="PT1167" s="93"/>
      <c r="PU1167" s="145"/>
      <c r="PV1167" s="145"/>
      <c r="PW1167" s="145"/>
      <c r="PX1167" s="145"/>
      <c r="PY1167" s="145"/>
      <c r="PZ1167" s="37"/>
      <c r="QA1167" s="5"/>
      <c r="QB1167" s="144"/>
      <c r="QC1167" s="93"/>
      <c r="QD1167" s="145"/>
      <c r="QE1167" s="145"/>
      <c r="QF1167" s="145"/>
      <c r="QG1167" s="145"/>
      <c r="QH1167" s="145"/>
      <c r="QI1167" s="37"/>
      <c r="QJ1167" s="5"/>
      <c r="QK1167" s="144"/>
      <c r="QL1167" s="93"/>
      <c r="QM1167" s="145"/>
      <c r="QN1167" s="145"/>
      <c r="QO1167" s="145"/>
      <c r="QP1167" s="145"/>
      <c r="QQ1167" s="145"/>
      <c r="QR1167" s="37"/>
      <c r="QS1167" s="5"/>
      <c r="QT1167" s="144"/>
      <c r="QU1167" s="93"/>
      <c r="QV1167" s="145"/>
      <c r="QW1167" s="145"/>
      <c r="QX1167" s="145"/>
      <c r="QY1167" s="145"/>
      <c r="QZ1167" s="145"/>
      <c r="RA1167" s="37"/>
      <c r="RB1167" s="5"/>
      <c r="RC1167" s="144"/>
      <c r="RD1167" s="93"/>
      <c r="RE1167" s="145"/>
      <c r="RF1167" s="145"/>
      <c r="RG1167" s="145"/>
      <c r="RH1167" s="145"/>
      <c r="RI1167" s="145"/>
      <c r="RJ1167" s="37"/>
      <c r="RK1167" s="5"/>
      <c r="RL1167" s="144"/>
      <c r="RM1167" s="93"/>
      <c r="RN1167" s="145"/>
      <c r="RO1167" s="145"/>
      <c r="RP1167" s="145"/>
      <c r="RQ1167" s="145"/>
      <c r="RR1167" s="145"/>
      <c r="RS1167" s="37"/>
      <c r="RT1167" s="5"/>
      <c r="RU1167" s="144"/>
      <c r="RV1167" s="93"/>
      <c r="RW1167" s="145"/>
      <c r="RX1167" s="145"/>
      <c r="RY1167" s="145"/>
      <c r="RZ1167" s="145"/>
      <c r="SA1167" s="145"/>
      <c r="SB1167" s="37"/>
      <c r="SC1167" s="5"/>
      <c r="SD1167" s="144"/>
      <c r="SE1167" s="93"/>
      <c r="SF1167" s="145"/>
      <c r="SG1167" s="145"/>
      <c r="SH1167" s="145"/>
      <c r="SI1167" s="145"/>
      <c r="SJ1167" s="145"/>
      <c r="SK1167" s="37"/>
      <c r="SL1167" s="5"/>
      <c r="SM1167" s="144"/>
      <c r="SN1167" s="93"/>
      <c r="SO1167" s="145"/>
      <c r="SP1167" s="145"/>
      <c r="SQ1167" s="145"/>
      <c r="SR1167" s="145"/>
      <c r="SS1167" s="145"/>
      <c r="ST1167" s="37"/>
      <c r="SU1167" s="5"/>
      <c r="SV1167" s="144"/>
      <c r="SW1167" s="93"/>
      <c r="SX1167" s="145"/>
      <c r="SY1167" s="145"/>
      <c r="SZ1167" s="145"/>
      <c r="TA1167" s="145"/>
      <c r="TB1167" s="145"/>
      <c r="TC1167" s="37"/>
      <c r="TD1167" s="5"/>
      <c r="TE1167" s="144"/>
      <c r="TF1167" s="93"/>
      <c r="TG1167" s="145"/>
      <c r="TH1167" s="145"/>
      <c r="TI1167" s="145"/>
      <c r="TJ1167" s="145"/>
      <c r="TK1167" s="145"/>
      <c r="TL1167" s="37"/>
      <c r="TM1167" s="5"/>
      <c r="TN1167" s="144"/>
      <c r="TO1167" s="93"/>
      <c r="TP1167" s="145"/>
      <c r="TQ1167" s="145"/>
      <c r="TR1167" s="145"/>
      <c r="TS1167" s="145"/>
      <c r="TT1167" s="145"/>
      <c r="TU1167" s="37"/>
      <c r="TV1167" s="5"/>
      <c r="TW1167" s="144"/>
      <c r="TX1167" s="93"/>
      <c r="TY1167" s="145"/>
      <c r="TZ1167" s="145"/>
      <c r="UA1167" s="145"/>
      <c r="UB1167" s="145"/>
      <c r="UC1167" s="145"/>
      <c r="UD1167" s="37"/>
      <c r="UE1167" s="5"/>
      <c r="UF1167" s="144"/>
      <c r="UG1167" s="93"/>
      <c r="UH1167" s="145"/>
      <c r="UI1167" s="145"/>
      <c r="UJ1167" s="145"/>
      <c r="UK1167" s="145"/>
      <c r="UL1167" s="145"/>
      <c r="UM1167" s="37"/>
      <c r="UN1167" s="5"/>
      <c r="UO1167" s="144"/>
      <c r="UP1167" s="93"/>
      <c r="UQ1167" s="145"/>
      <c r="UR1167" s="145"/>
      <c r="US1167" s="145"/>
      <c r="UT1167" s="145"/>
      <c r="UU1167" s="145"/>
      <c r="UV1167" s="37"/>
      <c r="UW1167" s="5"/>
      <c r="UX1167" s="144"/>
      <c r="UY1167" s="93"/>
      <c r="UZ1167" s="145"/>
      <c r="VA1167" s="145"/>
      <c r="VB1167" s="145"/>
      <c r="VC1167" s="145"/>
      <c r="VD1167" s="145"/>
      <c r="VE1167" s="37"/>
      <c r="VF1167" s="5"/>
      <c r="VG1167" s="144"/>
      <c r="VH1167" s="93"/>
      <c r="VI1167" s="145"/>
      <c r="VJ1167" s="145"/>
      <c r="VK1167" s="145"/>
      <c r="VL1167" s="145"/>
      <c r="VM1167" s="145"/>
      <c r="VN1167" s="37"/>
      <c r="VO1167" s="5"/>
      <c r="VP1167" s="144"/>
      <c r="VQ1167" s="93"/>
      <c r="VR1167" s="145"/>
      <c r="VS1167" s="145"/>
      <c r="VT1167" s="145"/>
      <c r="VU1167" s="145"/>
      <c r="VV1167" s="145"/>
      <c r="VW1167" s="37"/>
      <c r="VX1167" s="5"/>
      <c r="VY1167" s="144"/>
      <c r="VZ1167" s="93"/>
      <c r="WA1167" s="145"/>
      <c r="WB1167" s="145"/>
      <c r="WC1167" s="145"/>
      <c r="WD1167" s="145"/>
      <c r="WE1167" s="145"/>
      <c r="WF1167" s="37"/>
      <c r="WG1167" s="5"/>
      <c r="WH1167" s="144"/>
      <c r="WI1167" s="93"/>
      <c r="WJ1167" s="145"/>
      <c r="WK1167" s="145"/>
      <c r="WL1167" s="145"/>
      <c r="WM1167" s="145"/>
      <c r="WN1167" s="145"/>
      <c r="WO1167" s="37"/>
      <c r="WP1167" s="5"/>
      <c r="WQ1167" s="144"/>
      <c r="WR1167" s="93"/>
      <c r="WS1167" s="145"/>
      <c r="WT1167" s="145"/>
      <c r="WU1167" s="145"/>
      <c r="WV1167" s="145"/>
      <c r="WW1167" s="145"/>
      <c r="WX1167" s="37"/>
      <c r="WY1167" s="5"/>
      <c r="WZ1167" s="144"/>
      <c r="XA1167" s="93"/>
      <c r="XB1167" s="145"/>
      <c r="XC1167" s="145"/>
      <c r="XD1167" s="145"/>
      <c r="XE1167" s="145"/>
      <c r="XF1167" s="145"/>
      <c r="XG1167" s="37"/>
      <c r="XH1167" s="5"/>
      <c r="XI1167" s="144"/>
      <c r="XJ1167" s="93"/>
      <c r="XK1167" s="145"/>
      <c r="XL1167" s="145"/>
      <c r="XM1167" s="145"/>
      <c r="XN1167" s="145"/>
      <c r="XO1167" s="145"/>
      <c r="XP1167" s="37"/>
      <c r="XQ1167" s="5"/>
      <c r="XR1167" s="144"/>
      <c r="XS1167" s="93"/>
      <c r="XT1167" s="145"/>
      <c r="XU1167" s="145"/>
      <c r="XV1167" s="145"/>
      <c r="XW1167" s="145"/>
      <c r="XX1167" s="145"/>
      <c r="XY1167" s="37"/>
      <c r="XZ1167" s="5"/>
      <c r="YA1167" s="144"/>
      <c r="YB1167" s="93"/>
      <c r="YC1167" s="145"/>
      <c r="YD1167" s="145"/>
      <c r="YE1167" s="145"/>
      <c r="YF1167" s="145"/>
      <c r="YG1167" s="145"/>
      <c r="YH1167" s="37"/>
      <c r="YI1167" s="5"/>
      <c r="YJ1167" s="144"/>
      <c r="YK1167" s="93"/>
      <c r="YL1167" s="145"/>
      <c r="YM1167" s="145"/>
      <c r="YN1167" s="145"/>
      <c r="YO1167" s="145"/>
      <c r="YP1167" s="145"/>
      <c r="YQ1167" s="37"/>
      <c r="YR1167" s="5"/>
      <c r="YS1167" s="144"/>
      <c r="YT1167" s="93"/>
      <c r="YU1167" s="145"/>
      <c r="YV1167" s="145"/>
      <c r="YW1167" s="145"/>
      <c r="YX1167" s="145"/>
      <c r="YY1167" s="145"/>
      <c r="YZ1167" s="37"/>
      <c r="ZA1167" s="5"/>
      <c r="ZB1167" s="144"/>
      <c r="ZC1167" s="93"/>
      <c r="ZD1167" s="145"/>
      <c r="ZE1167" s="145"/>
      <c r="ZF1167" s="145"/>
      <c r="ZG1167" s="145"/>
      <c r="ZH1167" s="145"/>
      <c r="ZI1167" s="37"/>
      <c r="ZJ1167" s="5"/>
      <c r="ZK1167" s="144"/>
      <c r="ZL1167" s="93"/>
      <c r="ZM1167" s="145"/>
      <c r="ZN1167" s="145"/>
      <c r="ZO1167" s="145"/>
      <c r="ZP1167" s="145"/>
      <c r="ZQ1167" s="145"/>
      <c r="ZR1167" s="37"/>
      <c r="ZS1167" s="5"/>
      <c r="ZT1167" s="144"/>
      <c r="ZU1167" s="93"/>
      <c r="ZV1167" s="145"/>
      <c r="ZW1167" s="145"/>
      <c r="ZX1167" s="145"/>
      <c r="ZY1167" s="145"/>
      <c r="ZZ1167" s="145"/>
      <c r="AAA1167" s="37"/>
      <c r="AAB1167" s="5"/>
      <c r="AAC1167" s="144"/>
      <c r="AAD1167" s="93"/>
      <c r="AAE1167" s="145"/>
      <c r="AAF1167" s="145"/>
      <c r="AAG1167" s="145"/>
      <c r="AAH1167" s="145"/>
      <c r="AAI1167" s="145"/>
      <c r="AAJ1167" s="37"/>
      <c r="AAK1167" s="5"/>
      <c r="AAL1167" s="144"/>
      <c r="AAM1167" s="93"/>
      <c r="AAN1167" s="145"/>
      <c r="AAO1167" s="145"/>
      <c r="AAP1167" s="145"/>
      <c r="AAQ1167" s="145"/>
      <c r="AAR1167" s="145"/>
      <c r="AAS1167" s="37"/>
      <c r="AAT1167" s="5"/>
      <c r="AAU1167" s="144"/>
      <c r="AAV1167" s="93"/>
      <c r="AAW1167" s="145"/>
      <c r="AAX1167" s="145"/>
      <c r="AAY1167" s="145"/>
      <c r="AAZ1167" s="145"/>
      <c r="ABA1167" s="145"/>
      <c r="ABB1167" s="37"/>
      <c r="ABC1167" s="5"/>
      <c r="ABD1167" s="144"/>
      <c r="ABE1167" s="93"/>
      <c r="ABF1167" s="145"/>
      <c r="ABG1167" s="145"/>
      <c r="ABH1167" s="145"/>
      <c r="ABI1167" s="145"/>
      <c r="ABJ1167" s="145"/>
      <c r="ABK1167" s="37"/>
      <c r="ABL1167" s="5"/>
      <c r="ABM1167" s="144"/>
      <c r="ABN1167" s="93"/>
      <c r="ABO1167" s="145"/>
      <c r="ABP1167" s="145"/>
      <c r="ABQ1167" s="145"/>
      <c r="ABR1167" s="145"/>
      <c r="ABS1167" s="145"/>
      <c r="ABT1167" s="37"/>
      <c r="ABU1167" s="5"/>
      <c r="ABV1167" s="144"/>
      <c r="ABW1167" s="93"/>
      <c r="ABX1167" s="145"/>
      <c r="ABY1167" s="145"/>
      <c r="ABZ1167" s="145"/>
      <c r="ACA1167" s="145"/>
      <c r="ACB1167" s="145"/>
      <c r="ACC1167" s="37"/>
      <c r="ACD1167" s="5"/>
      <c r="ACE1167" s="144"/>
      <c r="ACF1167" s="93"/>
      <c r="ACG1167" s="145"/>
      <c r="ACH1167" s="145"/>
      <c r="ACI1167" s="145"/>
      <c r="ACJ1167" s="145"/>
      <c r="ACK1167" s="145"/>
      <c r="ACL1167" s="37"/>
      <c r="ACM1167" s="5"/>
      <c r="ACN1167" s="144"/>
      <c r="ACO1167" s="93"/>
      <c r="ACP1167" s="145"/>
      <c r="ACQ1167" s="145"/>
      <c r="ACR1167" s="145"/>
      <c r="ACS1167" s="145"/>
      <c r="ACT1167" s="145"/>
      <c r="ACU1167" s="37"/>
      <c r="ACV1167" s="5"/>
      <c r="ACW1167" s="144"/>
      <c r="ACX1167" s="93"/>
      <c r="ACY1167" s="145"/>
      <c r="ACZ1167" s="145"/>
      <c r="ADA1167" s="145"/>
      <c r="ADB1167" s="145"/>
      <c r="ADC1167" s="145"/>
      <c r="ADD1167" s="37"/>
      <c r="ADE1167" s="5"/>
      <c r="ADF1167" s="144"/>
      <c r="ADG1167" s="93"/>
      <c r="ADH1167" s="145"/>
      <c r="ADI1167" s="145"/>
      <c r="ADJ1167" s="145"/>
      <c r="ADK1167" s="145"/>
      <c r="ADL1167" s="145"/>
      <c r="ADM1167" s="37"/>
      <c r="ADN1167" s="5"/>
      <c r="ADO1167" s="144"/>
      <c r="ADP1167" s="93"/>
      <c r="ADQ1167" s="145"/>
      <c r="ADR1167" s="145"/>
      <c r="ADS1167" s="145"/>
      <c r="ADT1167" s="145"/>
      <c r="ADU1167" s="145"/>
      <c r="ADV1167" s="37"/>
      <c r="ADW1167" s="5"/>
      <c r="ADX1167" s="144"/>
      <c r="ADY1167" s="93"/>
      <c r="ADZ1167" s="145"/>
      <c r="AEA1167" s="145"/>
      <c r="AEB1167" s="145"/>
      <c r="AEC1167" s="145"/>
      <c r="AED1167" s="145"/>
      <c r="AEE1167" s="37"/>
      <c r="AEF1167" s="5"/>
      <c r="AEG1167" s="144"/>
      <c r="AEH1167" s="93"/>
      <c r="AEI1167" s="145"/>
      <c r="AEJ1167" s="145"/>
      <c r="AEK1167" s="145"/>
      <c r="AEL1167" s="145"/>
      <c r="AEM1167" s="145"/>
      <c r="AEN1167" s="37"/>
      <c r="AEO1167" s="5"/>
      <c r="AEP1167" s="144"/>
      <c r="AEQ1167" s="93"/>
      <c r="AER1167" s="145"/>
      <c r="AES1167" s="145"/>
      <c r="AET1167" s="145"/>
      <c r="AEU1167" s="145"/>
      <c r="AEV1167" s="145"/>
      <c r="AEW1167" s="37"/>
      <c r="AEX1167" s="5"/>
      <c r="AEY1167" s="144"/>
      <c r="AEZ1167" s="93"/>
      <c r="AFA1167" s="145"/>
      <c r="AFB1167" s="145"/>
      <c r="AFC1167" s="145"/>
      <c r="AFD1167" s="145"/>
      <c r="AFE1167" s="145"/>
      <c r="AFF1167" s="37"/>
      <c r="AFG1167" s="5"/>
      <c r="AFH1167" s="144"/>
      <c r="AFI1167" s="93"/>
      <c r="AFJ1167" s="145"/>
      <c r="AFK1167" s="145"/>
      <c r="AFL1167" s="145"/>
      <c r="AFM1167" s="145"/>
      <c r="AFN1167" s="145"/>
      <c r="AFO1167" s="37"/>
      <c r="AFP1167" s="5"/>
      <c r="AFQ1167" s="144"/>
      <c r="AFR1167" s="93"/>
      <c r="AFS1167" s="145"/>
      <c r="AFT1167" s="145"/>
      <c r="AFU1167" s="145"/>
      <c r="AFV1167" s="145"/>
      <c r="AFW1167" s="145"/>
      <c r="AFX1167" s="37"/>
      <c r="AFY1167" s="5"/>
      <c r="AFZ1167" s="144"/>
      <c r="AGA1167" s="93"/>
      <c r="AGB1167" s="145"/>
      <c r="AGC1167" s="145"/>
      <c r="AGD1167" s="145"/>
      <c r="AGE1167" s="145"/>
      <c r="AGF1167" s="145"/>
      <c r="AGG1167" s="37"/>
      <c r="AGH1167" s="5"/>
      <c r="AGI1167" s="144"/>
      <c r="AGJ1167" s="93"/>
      <c r="AGK1167" s="145"/>
      <c r="AGL1167" s="145"/>
      <c r="AGM1167" s="145"/>
      <c r="AGN1167" s="145"/>
      <c r="AGO1167" s="145"/>
      <c r="AGP1167" s="37"/>
      <c r="AGQ1167" s="5"/>
      <c r="AGR1167" s="144"/>
      <c r="AGS1167" s="93"/>
      <c r="AGT1167" s="145"/>
      <c r="AGU1167" s="145"/>
      <c r="AGV1167" s="145"/>
      <c r="AGW1167" s="145"/>
      <c r="AGX1167" s="145"/>
      <c r="AGY1167" s="37"/>
      <c r="AGZ1167" s="5"/>
      <c r="AHA1167" s="144"/>
      <c r="AHB1167" s="93"/>
      <c r="AHC1167" s="145"/>
      <c r="AHD1167" s="145"/>
      <c r="AHE1167" s="145"/>
      <c r="AHF1167" s="145"/>
      <c r="AHG1167" s="145"/>
      <c r="AHH1167" s="37"/>
      <c r="AHI1167" s="5"/>
      <c r="AHJ1167" s="144"/>
      <c r="AHK1167" s="93"/>
      <c r="AHL1167" s="145"/>
      <c r="AHM1167" s="145"/>
      <c r="AHN1167" s="145"/>
      <c r="AHO1167" s="145"/>
      <c r="AHP1167" s="145"/>
      <c r="AHQ1167" s="37"/>
      <c r="AHR1167" s="5"/>
      <c r="AHS1167" s="144"/>
      <c r="AHT1167" s="93"/>
      <c r="AHU1167" s="145"/>
      <c r="AHV1167" s="145"/>
      <c r="AHW1167" s="145"/>
      <c r="AHX1167" s="145"/>
      <c r="AHY1167" s="145"/>
      <c r="AHZ1167" s="37"/>
      <c r="AIA1167" s="5"/>
      <c r="AIB1167" s="144"/>
      <c r="AIC1167" s="93"/>
      <c r="AID1167" s="145"/>
      <c r="AIE1167" s="145"/>
      <c r="AIF1167" s="145"/>
      <c r="AIG1167" s="145"/>
      <c r="AIH1167" s="145"/>
      <c r="AII1167" s="37"/>
      <c r="AIJ1167" s="5"/>
      <c r="AIK1167" s="144"/>
      <c r="AIL1167" s="93"/>
      <c r="AIM1167" s="145"/>
      <c r="AIN1167" s="145"/>
      <c r="AIO1167" s="145"/>
      <c r="AIP1167" s="145"/>
      <c r="AIQ1167" s="145"/>
      <c r="AIR1167" s="37"/>
      <c r="AIS1167" s="5"/>
      <c r="AIT1167" s="144"/>
      <c r="AIU1167" s="93"/>
      <c r="AIV1167" s="145"/>
      <c r="AIW1167" s="145"/>
      <c r="AIX1167" s="145"/>
      <c r="AIY1167" s="145"/>
      <c r="AIZ1167" s="145"/>
      <c r="AJA1167" s="37"/>
      <c r="AJB1167" s="5"/>
      <c r="AJC1167" s="144"/>
      <c r="AJD1167" s="93"/>
      <c r="AJE1167" s="145"/>
      <c r="AJF1167" s="145"/>
      <c r="AJG1167" s="145"/>
      <c r="AJH1167" s="145"/>
      <c r="AJI1167" s="145"/>
      <c r="AJJ1167" s="37"/>
      <c r="AJK1167" s="5"/>
      <c r="AJL1167" s="144"/>
      <c r="AJM1167" s="93"/>
      <c r="AJN1167" s="145"/>
      <c r="AJO1167" s="145"/>
      <c r="AJP1167" s="145"/>
      <c r="AJQ1167" s="145"/>
      <c r="AJR1167" s="145"/>
      <c r="AJS1167" s="37"/>
      <c r="AJT1167" s="5"/>
      <c r="AJU1167" s="144"/>
      <c r="AJV1167" s="93"/>
      <c r="AJW1167" s="145"/>
      <c r="AJX1167" s="145"/>
      <c r="AJY1167" s="145"/>
      <c r="AJZ1167" s="145"/>
      <c r="AKA1167" s="145"/>
      <c r="AKB1167" s="37"/>
      <c r="AKC1167" s="5"/>
      <c r="AKD1167" s="144"/>
      <c r="AKE1167" s="93"/>
      <c r="AKF1167" s="145"/>
      <c r="AKG1167" s="145"/>
      <c r="AKH1167" s="145"/>
      <c r="AKI1167" s="145"/>
      <c r="AKJ1167" s="145"/>
      <c r="AKK1167" s="37"/>
      <c r="AKL1167" s="5"/>
      <c r="AKM1167" s="144"/>
      <c r="AKN1167" s="93"/>
      <c r="AKO1167" s="145"/>
      <c r="AKP1167" s="145"/>
      <c r="AKQ1167" s="145"/>
      <c r="AKR1167" s="145"/>
      <c r="AKS1167" s="145"/>
      <c r="AKT1167" s="37"/>
      <c r="AKU1167" s="5"/>
      <c r="AKV1167" s="144"/>
      <c r="AKW1167" s="93"/>
      <c r="AKX1167" s="145"/>
      <c r="AKY1167" s="145"/>
      <c r="AKZ1167" s="145"/>
      <c r="ALA1167" s="145"/>
      <c r="ALB1167" s="145"/>
      <c r="ALC1167" s="37"/>
      <c r="ALD1167" s="5"/>
      <c r="ALE1167" s="144"/>
      <c r="ALF1167" s="93"/>
      <c r="ALG1167" s="145"/>
      <c r="ALH1167" s="145"/>
      <c r="ALI1167" s="145"/>
      <c r="ALJ1167" s="145"/>
      <c r="ALK1167" s="145"/>
      <c r="ALL1167" s="37"/>
      <c r="ALM1167" s="5"/>
      <c r="ALN1167" s="144"/>
      <c r="ALO1167" s="93"/>
      <c r="ALP1167" s="145"/>
      <c r="ALQ1167" s="145"/>
      <c r="ALR1167" s="145"/>
      <c r="ALS1167" s="145"/>
      <c r="ALT1167" s="145"/>
      <c r="ALU1167" s="37"/>
      <c r="ALV1167" s="5"/>
      <c r="ALW1167" s="144"/>
      <c r="ALX1167" s="93"/>
      <c r="ALY1167" s="145"/>
      <c r="ALZ1167" s="145"/>
      <c r="AMA1167" s="145"/>
      <c r="AMB1167" s="145"/>
      <c r="AMC1167" s="145"/>
      <c r="AMD1167" s="37"/>
      <c r="AME1167" s="5"/>
      <c r="AMF1167" s="144"/>
      <c r="AMG1167" s="93"/>
      <c r="AMH1167" s="145"/>
      <c r="AMI1167" s="145"/>
      <c r="AMJ1167" s="145"/>
      <c r="AMK1167" s="145"/>
      <c r="AML1167" s="145"/>
      <c r="AMM1167" s="37"/>
      <c r="AMN1167" s="5"/>
      <c r="AMO1167" s="144"/>
      <c r="AMP1167" s="93"/>
      <c r="AMQ1167" s="145"/>
      <c r="AMR1167" s="145"/>
      <c r="AMS1167" s="145"/>
      <c r="AMT1167" s="145"/>
      <c r="AMU1167" s="145"/>
      <c r="AMV1167" s="37"/>
      <c r="AMW1167" s="5"/>
      <c r="AMX1167" s="144"/>
      <c r="AMY1167" s="93"/>
      <c r="AMZ1167" s="145"/>
      <c r="ANA1167" s="145"/>
      <c r="ANB1167" s="145"/>
      <c r="ANC1167" s="145"/>
      <c r="AND1167" s="145"/>
      <c r="ANE1167" s="37"/>
      <c r="ANF1167" s="5"/>
      <c r="ANG1167" s="144"/>
      <c r="ANH1167" s="93"/>
      <c r="ANI1167" s="145"/>
      <c r="ANJ1167" s="145"/>
      <c r="ANK1167" s="145"/>
      <c r="ANL1167" s="145"/>
      <c r="ANM1167" s="145"/>
      <c r="ANN1167" s="37"/>
      <c r="ANO1167" s="5"/>
      <c r="ANP1167" s="144"/>
      <c r="ANQ1167" s="93"/>
      <c r="ANR1167" s="145"/>
      <c r="ANS1167" s="145"/>
      <c r="ANT1167" s="145"/>
      <c r="ANU1167" s="145"/>
      <c r="ANV1167" s="145"/>
      <c r="ANW1167" s="37"/>
      <c r="ANX1167" s="5"/>
      <c r="ANY1167" s="144"/>
      <c r="ANZ1167" s="93"/>
      <c r="AOA1167" s="145"/>
      <c r="AOB1167" s="145"/>
      <c r="AOC1167" s="145"/>
      <c r="AOD1167" s="145"/>
      <c r="AOE1167" s="145"/>
      <c r="AOF1167" s="37"/>
      <c r="AOG1167" s="5"/>
      <c r="AOH1167" s="144"/>
      <c r="AOI1167" s="93"/>
      <c r="AOJ1167" s="145"/>
      <c r="AOK1167" s="145"/>
      <c r="AOL1167" s="145"/>
      <c r="AOM1167" s="145"/>
      <c r="AON1167" s="145"/>
      <c r="AOO1167" s="37"/>
      <c r="AOP1167" s="5"/>
      <c r="AOQ1167" s="144"/>
      <c r="AOR1167" s="93"/>
      <c r="AOS1167" s="145"/>
      <c r="AOT1167" s="145"/>
      <c r="AOU1167" s="145"/>
      <c r="AOV1167" s="145"/>
      <c r="AOW1167" s="145"/>
      <c r="AOX1167" s="37"/>
      <c r="AOY1167" s="5"/>
      <c r="AOZ1167" s="144"/>
      <c r="APA1167" s="93"/>
      <c r="APB1167" s="145"/>
      <c r="APC1167" s="145"/>
      <c r="APD1167" s="145"/>
      <c r="APE1167" s="145"/>
      <c r="APF1167" s="145"/>
      <c r="APG1167" s="37"/>
      <c r="APH1167" s="5"/>
      <c r="API1167" s="144"/>
      <c r="APJ1167" s="93"/>
      <c r="APK1167" s="145"/>
      <c r="APL1167" s="145"/>
      <c r="APM1167" s="145"/>
      <c r="APN1167" s="145"/>
      <c r="APO1167" s="145"/>
      <c r="APP1167" s="37"/>
      <c r="APQ1167" s="5"/>
      <c r="APR1167" s="144"/>
      <c r="APS1167" s="93"/>
      <c r="APT1167" s="145"/>
      <c r="APU1167" s="145"/>
      <c r="APV1167" s="145"/>
      <c r="APW1167" s="145"/>
      <c r="APX1167" s="145"/>
      <c r="APY1167" s="37"/>
      <c r="APZ1167" s="5"/>
      <c r="AQA1167" s="144"/>
      <c r="AQB1167" s="93"/>
      <c r="AQC1167" s="145"/>
      <c r="AQD1167" s="145"/>
      <c r="AQE1167" s="145"/>
      <c r="AQF1167" s="145"/>
      <c r="AQG1167" s="145"/>
      <c r="AQH1167" s="37"/>
      <c r="AQI1167" s="5"/>
      <c r="AQJ1167" s="144"/>
      <c r="AQK1167" s="93"/>
      <c r="AQL1167" s="145"/>
      <c r="AQM1167" s="145"/>
      <c r="AQN1167" s="145"/>
      <c r="AQO1167" s="145"/>
      <c r="AQP1167" s="145"/>
      <c r="AQQ1167" s="37"/>
      <c r="AQR1167" s="5"/>
      <c r="AQS1167" s="144"/>
      <c r="AQT1167" s="93"/>
      <c r="AQU1167" s="145"/>
      <c r="AQV1167" s="145"/>
      <c r="AQW1167" s="145"/>
      <c r="AQX1167" s="145"/>
      <c r="AQY1167" s="145"/>
      <c r="AQZ1167" s="37"/>
      <c r="ARA1167" s="5"/>
      <c r="ARB1167" s="144"/>
      <c r="ARC1167" s="93"/>
      <c r="ARD1167" s="145"/>
      <c r="ARE1167" s="145"/>
      <c r="ARF1167" s="145"/>
      <c r="ARG1167" s="145"/>
      <c r="ARH1167" s="145"/>
      <c r="ARI1167" s="37"/>
      <c r="ARJ1167" s="5"/>
      <c r="ARK1167" s="144"/>
      <c r="ARL1167" s="93"/>
      <c r="ARM1167" s="145"/>
      <c r="ARN1167" s="145"/>
      <c r="ARO1167" s="145"/>
      <c r="ARP1167" s="145"/>
      <c r="ARQ1167" s="145"/>
      <c r="ARR1167" s="37"/>
      <c r="ARS1167" s="5"/>
      <c r="ART1167" s="144"/>
      <c r="ARU1167" s="93"/>
      <c r="ARV1167" s="145"/>
      <c r="ARW1167" s="145"/>
      <c r="ARX1167" s="145"/>
      <c r="ARY1167" s="145"/>
      <c r="ARZ1167" s="145"/>
      <c r="ASA1167" s="37"/>
      <c r="ASB1167" s="5"/>
      <c r="ASC1167" s="144"/>
      <c r="ASD1167" s="93"/>
      <c r="ASE1167" s="145"/>
      <c r="ASF1167" s="145"/>
      <c r="ASG1167" s="145"/>
      <c r="ASH1167" s="145"/>
      <c r="ASI1167" s="145"/>
      <c r="ASJ1167" s="37"/>
      <c r="ASK1167" s="5"/>
      <c r="ASL1167" s="144"/>
      <c r="ASM1167" s="93"/>
      <c r="ASN1167" s="145"/>
      <c r="ASO1167" s="145"/>
      <c r="ASP1167" s="145"/>
      <c r="ASQ1167" s="145"/>
      <c r="ASR1167" s="145"/>
      <c r="ASS1167" s="37"/>
      <c r="AST1167" s="5"/>
      <c r="ASU1167" s="144"/>
      <c r="ASV1167" s="93"/>
      <c r="ASW1167" s="145"/>
      <c r="ASX1167" s="145"/>
      <c r="ASY1167" s="145"/>
      <c r="ASZ1167" s="145"/>
      <c r="ATA1167" s="145"/>
      <c r="ATB1167" s="37"/>
      <c r="ATC1167" s="5"/>
      <c r="ATD1167" s="144"/>
      <c r="ATE1167" s="93"/>
      <c r="ATF1167" s="145"/>
      <c r="ATG1167" s="145"/>
      <c r="ATH1167" s="145"/>
      <c r="ATI1167" s="145"/>
      <c r="ATJ1167" s="145"/>
      <c r="ATK1167" s="37"/>
      <c r="ATL1167" s="5"/>
      <c r="ATM1167" s="144"/>
      <c r="ATN1167" s="93"/>
      <c r="ATO1167" s="145"/>
      <c r="ATP1167" s="145"/>
      <c r="ATQ1167" s="145"/>
      <c r="ATR1167" s="145"/>
      <c r="ATS1167" s="145"/>
      <c r="ATT1167" s="37"/>
      <c r="ATU1167" s="5"/>
      <c r="ATV1167" s="144"/>
      <c r="ATW1167" s="93"/>
      <c r="ATX1167" s="145"/>
      <c r="ATY1167" s="145"/>
      <c r="ATZ1167" s="145"/>
      <c r="AUA1167" s="145"/>
      <c r="AUB1167" s="145"/>
      <c r="AUC1167" s="37"/>
      <c r="AUD1167" s="5"/>
      <c r="AUE1167" s="144"/>
      <c r="AUF1167" s="93"/>
      <c r="AUG1167" s="145"/>
      <c r="AUH1167" s="145"/>
      <c r="AUI1167" s="145"/>
      <c r="AUJ1167" s="145"/>
      <c r="AUK1167" s="145"/>
      <c r="AUL1167" s="37"/>
      <c r="AUM1167" s="5"/>
      <c r="AUN1167" s="144"/>
      <c r="AUO1167" s="93"/>
      <c r="AUP1167" s="145"/>
      <c r="AUQ1167" s="145"/>
      <c r="AUR1167" s="145"/>
      <c r="AUS1167" s="145"/>
      <c r="AUT1167" s="145"/>
      <c r="AUU1167" s="37"/>
      <c r="AUV1167" s="5"/>
      <c r="AUW1167" s="144"/>
      <c r="AUX1167" s="93"/>
      <c r="AUY1167" s="145"/>
      <c r="AUZ1167" s="145"/>
      <c r="AVA1167" s="145"/>
      <c r="AVB1167" s="145"/>
      <c r="AVC1167" s="145"/>
      <c r="AVD1167" s="37"/>
      <c r="AVE1167" s="5"/>
      <c r="AVF1167" s="144"/>
      <c r="AVG1167" s="93"/>
      <c r="AVH1167" s="145"/>
      <c r="AVI1167" s="145"/>
      <c r="AVJ1167" s="145"/>
      <c r="AVK1167" s="145"/>
      <c r="AVL1167" s="145"/>
      <c r="AVM1167" s="37"/>
      <c r="AVN1167" s="5"/>
      <c r="AVO1167" s="144"/>
      <c r="AVP1167" s="93"/>
      <c r="AVQ1167" s="145"/>
      <c r="AVR1167" s="145"/>
      <c r="AVS1167" s="145"/>
      <c r="AVT1167" s="145"/>
      <c r="AVU1167" s="145"/>
      <c r="AVV1167" s="37"/>
      <c r="AVW1167" s="5"/>
      <c r="AVX1167" s="144"/>
      <c r="AVY1167" s="93"/>
      <c r="AVZ1167" s="145"/>
      <c r="AWA1167" s="145"/>
      <c r="AWB1167" s="145"/>
      <c r="AWC1167" s="145"/>
      <c r="AWD1167" s="145"/>
      <c r="AWE1167" s="37"/>
      <c r="AWF1167" s="5"/>
      <c r="AWG1167" s="144"/>
      <c r="AWH1167" s="93"/>
      <c r="AWI1167" s="145"/>
      <c r="AWJ1167" s="145"/>
      <c r="AWK1167" s="145"/>
      <c r="AWL1167" s="145"/>
      <c r="AWM1167" s="145"/>
      <c r="AWN1167" s="37"/>
      <c r="AWO1167" s="5"/>
      <c r="AWP1167" s="144"/>
      <c r="AWQ1167" s="93"/>
      <c r="AWR1167" s="145"/>
      <c r="AWS1167" s="145"/>
      <c r="AWT1167" s="145"/>
      <c r="AWU1167" s="145"/>
      <c r="AWV1167" s="145"/>
      <c r="AWW1167" s="37"/>
      <c r="AWX1167" s="5"/>
      <c r="AWY1167" s="144"/>
      <c r="AWZ1167" s="93"/>
      <c r="AXA1167" s="145"/>
      <c r="AXB1167" s="145"/>
      <c r="AXC1167" s="145"/>
      <c r="AXD1167" s="145"/>
      <c r="AXE1167" s="145"/>
      <c r="AXF1167" s="37"/>
      <c r="AXG1167" s="5"/>
      <c r="AXH1167" s="144"/>
      <c r="AXI1167" s="93"/>
      <c r="AXJ1167" s="145"/>
      <c r="AXK1167" s="145"/>
      <c r="AXL1167" s="145"/>
      <c r="AXM1167" s="145"/>
      <c r="AXN1167" s="145"/>
      <c r="AXO1167" s="37"/>
      <c r="AXP1167" s="5"/>
      <c r="AXQ1167" s="144"/>
      <c r="AXR1167" s="93"/>
      <c r="AXS1167" s="145"/>
      <c r="AXT1167" s="145"/>
      <c r="AXU1167" s="145"/>
      <c r="AXV1167" s="145"/>
      <c r="AXW1167" s="145"/>
      <c r="AXX1167" s="37"/>
      <c r="AXY1167" s="5"/>
      <c r="AXZ1167" s="144"/>
      <c r="AYA1167" s="93"/>
      <c r="AYB1167" s="145"/>
      <c r="AYC1167" s="145"/>
      <c r="AYD1167" s="145"/>
      <c r="AYE1167" s="145"/>
      <c r="AYF1167" s="145"/>
      <c r="AYG1167" s="37"/>
      <c r="AYH1167" s="5"/>
      <c r="AYI1167" s="144"/>
      <c r="AYJ1167" s="93"/>
      <c r="AYK1167" s="145"/>
      <c r="AYL1167" s="145"/>
      <c r="AYM1167" s="145"/>
      <c r="AYN1167" s="145"/>
      <c r="AYO1167" s="145"/>
      <c r="AYP1167" s="37"/>
      <c r="AYQ1167" s="5"/>
      <c r="AYR1167" s="144"/>
      <c r="AYS1167" s="93"/>
      <c r="AYT1167" s="145"/>
      <c r="AYU1167" s="145"/>
      <c r="AYV1167" s="145"/>
      <c r="AYW1167" s="145"/>
      <c r="AYX1167" s="145"/>
      <c r="AYY1167" s="37"/>
      <c r="AYZ1167" s="5"/>
      <c r="AZA1167" s="144"/>
      <c r="AZB1167" s="93"/>
      <c r="AZC1167" s="145"/>
      <c r="AZD1167" s="145"/>
      <c r="AZE1167" s="145"/>
      <c r="AZF1167" s="145"/>
      <c r="AZG1167" s="145"/>
      <c r="AZH1167" s="37"/>
      <c r="AZI1167" s="5"/>
      <c r="AZJ1167" s="144"/>
      <c r="AZK1167" s="93"/>
      <c r="AZL1167" s="145"/>
      <c r="AZM1167" s="145"/>
      <c r="AZN1167" s="145"/>
      <c r="AZO1167" s="145"/>
      <c r="AZP1167" s="145"/>
      <c r="AZQ1167" s="37"/>
      <c r="AZR1167" s="5"/>
      <c r="AZS1167" s="144"/>
      <c r="AZT1167" s="93"/>
      <c r="AZU1167" s="145"/>
      <c r="AZV1167" s="145"/>
      <c r="AZW1167" s="145"/>
      <c r="AZX1167" s="145"/>
      <c r="AZY1167" s="145"/>
      <c r="AZZ1167" s="37"/>
      <c r="BAA1167" s="5"/>
      <c r="BAB1167" s="144"/>
      <c r="BAC1167" s="93"/>
      <c r="BAD1167" s="145"/>
      <c r="BAE1167" s="145"/>
      <c r="BAF1167" s="145"/>
      <c r="BAG1167" s="145"/>
      <c r="BAH1167" s="145"/>
      <c r="BAI1167" s="37"/>
      <c r="BAJ1167" s="5"/>
      <c r="BAK1167" s="144"/>
      <c r="BAL1167" s="93"/>
      <c r="BAM1167" s="145"/>
      <c r="BAN1167" s="145"/>
      <c r="BAO1167" s="145"/>
      <c r="BAP1167" s="145"/>
      <c r="BAQ1167" s="145"/>
      <c r="BAR1167" s="37"/>
      <c r="BAS1167" s="5"/>
      <c r="BAT1167" s="144"/>
      <c r="BAU1167" s="93"/>
      <c r="BAV1167" s="145"/>
      <c r="BAW1167" s="145"/>
      <c r="BAX1167" s="145"/>
      <c r="BAY1167" s="145"/>
      <c r="BAZ1167" s="145"/>
      <c r="BBA1167" s="37"/>
      <c r="BBB1167" s="5"/>
      <c r="BBC1167" s="144"/>
      <c r="BBD1167" s="93"/>
      <c r="BBE1167" s="145"/>
      <c r="BBF1167" s="145"/>
      <c r="BBG1167" s="145"/>
      <c r="BBH1167" s="145"/>
      <c r="BBI1167" s="145"/>
      <c r="BBJ1167" s="37"/>
      <c r="BBK1167" s="5"/>
      <c r="BBL1167" s="144"/>
      <c r="BBM1167" s="93"/>
      <c r="BBN1167" s="145"/>
      <c r="BBO1167" s="145"/>
      <c r="BBP1167" s="145"/>
      <c r="BBQ1167" s="145"/>
      <c r="BBR1167" s="145"/>
      <c r="BBS1167" s="37"/>
      <c r="BBT1167" s="5"/>
      <c r="BBU1167" s="144"/>
      <c r="BBV1167" s="93"/>
      <c r="BBW1167" s="145"/>
      <c r="BBX1167" s="145"/>
      <c r="BBY1167" s="145"/>
      <c r="BBZ1167" s="145"/>
      <c r="BCA1167" s="145"/>
      <c r="BCB1167" s="37"/>
      <c r="BCC1167" s="5"/>
      <c r="BCD1167" s="144"/>
      <c r="BCE1167" s="93"/>
      <c r="BCF1167" s="145"/>
      <c r="BCG1167" s="145"/>
      <c r="BCH1167" s="145"/>
      <c r="BCI1167" s="145"/>
      <c r="BCJ1167" s="145"/>
      <c r="BCK1167" s="37"/>
      <c r="BCL1167" s="5"/>
      <c r="BCM1167" s="144"/>
      <c r="BCN1167" s="93"/>
      <c r="BCO1167" s="145"/>
      <c r="BCP1167" s="145"/>
      <c r="BCQ1167" s="145"/>
      <c r="BCR1167" s="145"/>
      <c r="BCS1167" s="145"/>
      <c r="BCT1167" s="37"/>
      <c r="BCU1167" s="5"/>
      <c r="BCV1167" s="144"/>
      <c r="BCW1167" s="93"/>
      <c r="BCX1167" s="145"/>
      <c r="BCY1167" s="145"/>
      <c r="BCZ1167" s="145"/>
      <c r="BDA1167" s="145"/>
      <c r="BDB1167" s="145"/>
      <c r="BDC1167" s="37"/>
      <c r="BDD1167" s="5"/>
      <c r="BDE1167" s="144"/>
      <c r="BDF1167" s="93"/>
      <c r="BDG1167" s="145"/>
      <c r="BDH1167" s="145"/>
      <c r="BDI1167" s="145"/>
      <c r="BDJ1167" s="145"/>
      <c r="BDK1167" s="145"/>
      <c r="BDL1167" s="37"/>
      <c r="BDM1167" s="5"/>
      <c r="BDN1167" s="144"/>
      <c r="BDO1167" s="93"/>
      <c r="BDP1167" s="145"/>
      <c r="BDQ1167" s="145"/>
      <c r="BDR1167" s="145"/>
      <c r="BDS1167" s="145"/>
      <c r="BDT1167" s="145"/>
      <c r="BDU1167" s="37"/>
      <c r="BDV1167" s="5"/>
      <c r="BDW1167" s="144"/>
      <c r="BDX1167" s="93"/>
      <c r="BDY1167" s="145"/>
      <c r="BDZ1167" s="145"/>
      <c r="BEA1167" s="145"/>
      <c r="BEB1167" s="145"/>
      <c r="BEC1167" s="145"/>
      <c r="BED1167" s="37"/>
      <c r="BEE1167" s="5"/>
      <c r="BEF1167" s="144"/>
      <c r="BEG1167" s="93"/>
      <c r="BEH1167" s="145"/>
      <c r="BEI1167" s="145"/>
      <c r="BEJ1167" s="145"/>
      <c r="BEK1167" s="145"/>
      <c r="BEL1167" s="145"/>
      <c r="BEM1167" s="37"/>
      <c r="BEN1167" s="5"/>
      <c r="BEO1167" s="144"/>
      <c r="BEP1167" s="93"/>
      <c r="BEQ1167" s="145"/>
      <c r="BER1167" s="145"/>
      <c r="BES1167" s="145"/>
      <c r="BET1167" s="145"/>
      <c r="BEU1167" s="145"/>
      <c r="BEV1167" s="37"/>
      <c r="BEW1167" s="5"/>
      <c r="BEX1167" s="144"/>
      <c r="BEY1167" s="93"/>
      <c r="BEZ1167" s="145"/>
      <c r="BFA1167" s="145"/>
      <c r="BFB1167" s="145"/>
      <c r="BFC1167" s="145"/>
      <c r="BFD1167" s="145"/>
      <c r="BFE1167" s="37"/>
      <c r="BFF1167" s="5"/>
      <c r="BFG1167" s="144"/>
      <c r="BFH1167" s="93"/>
      <c r="BFI1167" s="145"/>
      <c r="BFJ1167" s="145"/>
      <c r="BFK1167" s="145"/>
      <c r="BFL1167" s="145"/>
      <c r="BFM1167" s="145"/>
      <c r="BFN1167" s="37"/>
      <c r="BFO1167" s="5"/>
      <c r="BFP1167" s="144"/>
      <c r="BFQ1167" s="93"/>
      <c r="BFR1167" s="145"/>
      <c r="BFS1167" s="145"/>
      <c r="BFT1167" s="145"/>
      <c r="BFU1167" s="145"/>
      <c r="BFV1167" s="145"/>
      <c r="BFW1167" s="37"/>
      <c r="BFX1167" s="5"/>
      <c r="BFY1167" s="144"/>
      <c r="BFZ1167" s="93"/>
      <c r="BGA1167" s="145"/>
      <c r="BGB1167" s="145"/>
      <c r="BGC1167" s="145"/>
      <c r="BGD1167" s="145"/>
      <c r="BGE1167" s="145"/>
      <c r="BGF1167" s="37"/>
      <c r="BGG1167" s="5"/>
      <c r="BGH1167" s="144"/>
      <c r="BGI1167" s="93"/>
      <c r="BGJ1167" s="145"/>
      <c r="BGK1167" s="145"/>
      <c r="BGL1167" s="145"/>
      <c r="BGM1167" s="145"/>
      <c r="BGN1167" s="145"/>
      <c r="BGO1167" s="37"/>
      <c r="BGP1167" s="5"/>
      <c r="BGQ1167" s="144"/>
      <c r="BGR1167" s="93"/>
      <c r="BGS1167" s="145"/>
      <c r="BGT1167" s="145"/>
      <c r="BGU1167" s="145"/>
      <c r="BGV1167" s="145"/>
      <c r="BGW1167" s="145"/>
      <c r="BGX1167" s="37"/>
      <c r="BGY1167" s="5"/>
      <c r="BGZ1167" s="144"/>
      <c r="BHA1167" s="93"/>
      <c r="BHB1167" s="145"/>
      <c r="BHC1167" s="145"/>
      <c r="BHD1167" s="145"/>
      <c r="BHE1167" s="145"/>
      <c r="BHF1167" s="145"/>
      <c r="BHG1167" s="37"/>
      <c r="BHH1167" s="5"/>
      <c r="BHI1167" s="144"/>
      <c r="BHJ1167" s="93"/>
      <c r="BHK1167" s="145"/>
      <c r="BHL1167" s="145"/>
      <c r="BHM1167" s="145"/>
      <c r="BHN1167" s="145"/>
      <c r="BHO1167" s="145"/>
      <c r="BHP1167" s="37"/>
      <c r="BHQ1167" s="5"/>
      <c r="BHR1167" s="144"/>
      <c r="BHS1167" s="93"/>
      <c r="BHT1167" s="145"/>
      <c r="BHU1167" s="145"/>
      <c r="BHV1167" s="145"/>
      <c r="BHW1167" s="145"/>
      <c r="BHX1167" s="145"/>
      <c r="BHY1167" s="37"/>
      <c r="BHZ1167" s="5"/>
      <c r="BIA1167" s="144"/>
      <c r="BIB1167" s="93"/>
      <c r="BIC1167" s="145"/>
      <c r="BID1167" s="145"/>
      <c r="BIE1167" s="145"/>
      <c r="BIF1167" s="145"/>
      <c r="BIG1167" s="145"/>
      <c r="BIH1167" s="37"/>
      <c r="BII1167" s="5"/>
      <c r="BIJ1167" s="144"/>
      <c r="BIK1167" s="93"/>
      <c r="BIL1167" s="145"/>
      <c r="BIM1167" s="145"/>
      <c r="BIN1167" s="145"/>
      <c r="BIO1167" s="145"/>
      <c r="BIP1167" s="145"/>
      <c r="BIQ1167" s="37"/>
      <c r="BIR1167" s="5"/>
      <c r="BIS1167" s="144"/>
      <c r="BIT1167" s="93"/>
      <c r="BIU1167" s="145"/>
      <c r="BIV1167" s="145"/>
      <c r="BIW1167" s="145"/>
      <c r="BIX1167" s="145"/>
      <c r="BIY1167" s="145"/>
      <c r="BIZ1167" s="37"/>
      <c r="BJA1167" s="5"/>
      <c r="BJB1167" s="144"/>
      <c r="BJC1167" s="93"/>
      <c r="BJD1167" s="145"/>
      <c r="BJE1167" s="145"/>
      <c r="BJF1167" s="145"/>
      <c r="BJG1167" s="145"/>
      <c r="BJH1167" s="145"/>
      <c r="BJI1167" s="37"/>
      <c r="BJJ1167" s="5"/>
      <c r="BJK1167" s="144"/>
      <c r="BJL1167" s="93"/>
      <c r="BJM1167" s="145"/>
      <c r="BJN1167" s="145"/>
      <c r="BJO1167" s="145"/>
      <c r="BJP1167" s="145"/>
      <c r="BJQ1167" s="145"/>
      <c r="BJR1167" s="37"/>
      <c r="BJS1167" s="5"/>
      <c r="BJT1167" s="144"/>
      <c r="BJU1167" s="93"/>
      <c r="BJV1167" s="145"/>
      <c r="BJW1167" s="145"/>
      <c r="BJX1167" s="145"/>
      <c r="BJY1167" s="145"/>
      <c r="BJZ1167" s="145"/>
      <c r="BKA1167" s="37"/>
      <c r="BKB1167" s="5"/>
      <c r="BKC1167" s="144"/>
      <c r="BKD1167" s="93"/>
      <c r="BKE1167" s="145"/>
      <c r="BKF1167" s="145"/>
      <c r="BKG1167" s="145"/>
      <c r="BKH1167" s="145"/>
      <c r="BKI1167" s="145"/>
      <c r="BKJ1167" s="37"/>
      <c r="BKK1167" s="5"/>
      <c r="BKL1167" s="144"/>
      <c r="BKM1167" s="93"/>
      <c r="BKN1167" s="145"/>
      <c r="BKO1167" s="145"/>
      <c r="BKP1167" s="145"/>
      <c r="BKQ1167" s="145"/>
      <c r="BKR1167" s="145"/>
      <c r="BKS1167" s="37"/>
      <c r="BKT1167" s="5"/>
      <c r="BKU1167" s="144"/>
      <c r="BKV1167" s="93"/>
      <c r="BKW1167" s="145"/>
      <c r="BKX1167" s="145"/>
      <c r="BKY1167" s="145"/>
      <c r="BKZ1167" s="145"/>
      <c r="BLA1167" s="145"/>
      <c r="BLB1167" s="37"/>
      <c r="BLC1167" s="5"/>
      <c r="BLD1167" s="144"/>
      <c r="BLE1167" s="93"/>
      <c r="BLF1167" s="145"/>
      <c r="BLG1167" s="145"/>
      <c r="BLH1167" s="145"/>
      <c r="BLI1167" s="145"/>
      <c r="BLJ1167" s="145"/>
      <c r="BLK1167" s="37"/>
      <c r="BLL1167" s="5"/>
      <c r="BLM1167" s="144"/>
      <c r="BLN1167" s="93"/>
      <c r="BLO1167" s="145"/>
      <c r="BLP1167" s="145"/>
      <c r="BLQ1167" s="145"/>
      <c r="BLR1167" s="145"/>
      <c r="BLS1167" s="145"/>
      <c r="BLT1167" s="37"/>
      <c r="BLU1167" s="5"/>
      <c r="BLV1167" s="144"/>
      <c r="BLW1167" s="93"/>
      <c r="BLX1167" s="145"/>
      <c r="BLY1167" s="145"/>
      <c r="BLZ1167" s="145"/>
      <c r="BMA1167" s="145"/>
      <c r="BMB1167" s="145"/>
      <c r="BMC1167" s="37"/>
      <c r="BMD1167" s="5"/>
      <c r="BME1167" s="144"/>
      <c r="BMF1167" s="93"/>
      <c r="BMG1167" s="145"/>
      <c r="BMH1167" s="145"/>
      <c r="BMI1167" s="145"/>
      <c r="BMJ1167" s="145"/>
      <c r="BMK1167" s="145"/>
      <c r="BML1167" s="37"/>
      <c r="BMM1167" s="5"/>
      <c r="BMN1167" s="144"/>
      <c r="BMO1167" s="93"/>
      <c r="BMP1167" s="145"/>
      <c r="BMQ1167" s="145"/>
      <c r="BMR1167" s="145"/>
      <c r="BMS1167" s="145"/>
      <c r="BMT1167" s="145"/>
      <c r="BMU1167" s="37"/>
      <c r="BMV1167" s="5"/>
      <c r="BMW1167" s="144"/>
      <c r="BMX1167" s="93"/>
      <c r="BMY1167" s="145"/>
      <c r="BMZ1167" s="145"/>
      <c r="BNA1167" s="145"/>
      <c r="BNB1167" s="145"/>
      <c r="BNC1167" s="145"/>
      <c r="BND1167" s="37"/>
      <c r="BNE1167" s="5"/>
      <c r="BNF1167" s="144"/>
      <c r="BNG1167" s="93"/>
      <c r="BNH1167" s="145"/>
      <c r="BNI1167" s="145"/>
      <c r="BNJ1167" s="145"/>
      <c r="BNK1167" s="145"/>
      <c r="BNL1167" s="145"/>
      <c r="BNM1167" s="37"/>
      <c r="BNN1167" s="5"/>
      <c r="BNO1167" s="144"/>
      <c r="BNP1167" s="93"/>
      <c r="BNQ1167" s="145"/>
      <c r="BNR1167" s="145"/>
      <c r="BNS1167" s="145"/>
      <c r="BNT1167" s="145"/>
      <c r="BNU1167" s="145"/>
      <c r="BNV1167" s="37"/>
      <c r="BNW1167" s="5"/>
      <c r="BNX1167" s="144"/>
      <c r="BNY1167" s="93"/>
      <c r="BNZ1167" s="145"/>
      <c r="BOA1167" s="145"/>
      <c r="BOB1167" s="145"/>
      <c r="BOC1167" s="145"/>
      <c r="BOD1167" s="145"/>
      <c r="BOE1167" s="37"/>
      <c r="BOF1167" s="5"/>
      <c r="BOG1167" s="144"/>
      <c r="BOH1167" s="93"/>
      <c r="BOI1167" s="145"/>
      <c r="BOJ1167" s="145"/>
      <c r="BOK1167" s="145"/>
      <c r="BOL1167" s="145"/>
      <c r="BOM1167" s="145"/>
      <c r="BON1167" s="37"/>
      <c r="BOO1167" s="5"/>
      <c r="BOP1167" s="144"/>
      <c r="BOQ1167" s="93"/>
      <c r="BOR1167" s="145"/>
      <c r="BOS1167" s="145"/>
      <c r="BOT1167" s="145"/>
      <c r="BOU1167" s="145"/>
      <c r="BOV1167" s="145"/>
      <c r="BOW1167" s="37"/>
      <c r="BOX1167" s="5"/>
      <c r="BOY1167" s="144"/>
      <c r="BOZ1167" s="93"/>
      <c r="BPA1167" s="145"/>
      <c r="BPB1167" s="145"/>
      <c r="BPC1167" s="145"/>
      <c r="BPD1167" s="145"/>
      <c r="BPE1167" s="145"/>
      <c r="BPF1167" s="37"/>
      <c r="BPG1167" s="5"/>
      <c r="BPH1167" s="144"/>
      <c r="BPI1167" s="93"/>
      <c r="BPJ1167" s="145"/>
      <c r="BPK1167" s="145"/>
      <c r="BPL1167" s="145"/>
      <c r="BPM1167" s="145"/>
      <c r="BPN1167" s="145"/>
      <c r="BPO1167" s="37"/>
      <c r="BPP1167" s="5"/>
      <c r="BPQ1167" s="144"/>
      <c r="BPR1167" s="93"/>
      <c r="BPS1167" s="145"/>
      <c r="BPT1167" s="145"/>
      <c r="BPU1167" s="145"/>
      <c r="BPV1167" s="145"/>
      <c r="BPW1167" s="145"/>
      <c r="BPX1167" s="37"/>
      <c r="BPY1167" s="5"/>
      <c r="BPZ1167" s="144"/>
      <c r="BQA1167" s="93"/>
      <c r="BQB1167" s="145"/>
      <c r="BQC1167" s="145"/>
      <c r="BQD1167" s="145"/>
      <c r="BQE1167" s="145"/>
      <c r="BQF1167" s="145"/>
      <c r="BQG1167" s="37"/>
      <c r="BQH1167" s="5"/>
      <c r="BQI1167" s="144"/>
      <c r="BQJ1167" s="93"/>
      <c r="BQK1167" s="145"/>
      <c r="BQL1167" s="145"/>
      <c r="BQM1167" s="145"/>
      <c r="BQN1167" s="145"/>
      <c r="BQO1167" s="145"/>
      <c r="BQP1167" s="37"/>
      <c r="BQQ1167" s="5"/>
      <c r="BQR1167" s="144"/>
      <c r="BQS1167" s="93"/>
      <c r="BQT1167" s="145"/>
      <c r="BQU1167" s="145"/>
      <c r="BQV1167" s="145"/>
      <c r="BQW1167" s="145"/>
      <c r="BQX1167" s="145"/>
      <c r="BQY1167" s="37"/>
      <c r="BQZ1167" s="5"/>
      <c r="BRA1167" s="144"/>
      <c r="BRB1167" s="93"/>
      <c r="BRC1167" s="145"/>
      <c r="BRD1167" s="145"/>
      <c r="BRE1167" s="145"/>
      <c r="BRF1167" s="145"/>
      <c r="BRG1167" s="145"/>
      <c r="BRH1167" s="37"/>
      <c r="BRI1167" s="5"/>
      <c r="BRJ1167" s="144"/>
      <c r="BRK1167" s="93"/>
      <c r="BRL1167" s="145"/>
      <c r="BRM1167" s="145"/>
      <c r="BRN1167" s="145"/>
      <c r="BRO1167" s="145"/>
      <c r="BRP1167" s="145"/>
      <c r="BRQ1167" s="37"/>
      <c r="BRR1167" s="5"/>
      <c r="BRS1167" s="144"/>
      <c r="BRT1167" s="93"/>
      <c r="BRU1167" s="145"/>
      <c r="BRV1167" s="145"/>
      <c r="BRW1167" s="145"/>
      <c r="BRX1167" s="145"/>
      <c r="BRY1167" s="145"/>
      <c r="BRZ1167" s="37"/>
      <c r="BSA1167" s="5"/>
      <c r="BSB1167" s="144"/>
      <c r="BSC1167" s="93"/>
      <c r="BSD1167" s="145"/>
      <c r="BSE1167" s="145"/>
      <c r="BSF1167" s="145"/>
      <c r="BSG1167" s="145"/>
      <c r="BSH1167" s="145"/>
      <c r="BSI1167" s="37"/>
      <c r="BSJ1167" s="5"/>
      <c r="BSK1167" s="144"/>
      <c r="BSL1167" s="93"/>
      <c r="BSM1167" s="145"/>
      <c r="BSN1167" s="145"/>
      <c r="BSO1167" s="145"/>
      <c r="BSP1167" s="145"/>
      <c r="BSQ1167" s="145"/>
      <c r="BSR1167" s="37"/>
      <c r="BSS1167" s="5"/>
      <c r="BST1167" s="144"/>
      <c r="BSU1167" s="93"/>
      <c r="BSV1167" s="145"/>
      <c r="BSW1167" s="145"/>
      <c r="BSX1167" s="145"/>
      <c r="BSY1167" s="145"/>
      <c r="BSZ1167" s="145"/>
      <c r="BTA1167" s="37"/>
      <c r="BTB1167" s="5"/>
      <c r="BTC1167" s="144"/>
      <c r="BTD1167" s="93"/>
      <c r="BTE1167" s="145"/>
      <c r="BTF1167" s="145"/>
      <c r="BTG1167" s="145"/>
      <c r="BTH1167" s="145"/>
      <c r="BTI1167" s="145"/>
      <c r="BTJ1167" s="37"/>
      <c r="BTK1167" s="5"/>
      <c r="BTL1167" s="144"/>
      <c r="BTM1167" s="93"/>
      <c r="BTN1167" s="145"/>
      <c r="BTO1167" s="145"/>
      <c r="BTP1167" s="145"/>
      <c r="BTQ1167" s="145"/>
      <c r="BTR1167" s="145"/>
      <c r="BTS1167" s="37"/>
      <c r="BTT1167" s="5"/>
      <c r="BTU1167" s="144"/>
      <c r="BTV1167" s="93"/>
      <c r="BTW1167" s="145"/>
      <c r="BTX1167" s="145"/>
      <c r="BTY1167" s="145"/>
      <c r="BTZ1167" s="145"/>
      <c r="BUA1167" s="145"/>
      <c r="BUB1167" s="37"/>
      <c r="BUC1167" s="5"/>
      <c r="BUD1167" s="144"/>
      <c r="BUE1167" s="93"/>
      <c r="BUF1167" s="145"/>
      <c r="BUG1167" s="145"/>
      <c r="BUH1167" s="145"/>
      <c r="BUI1167" s="145"/>
      <c r="BUJ1167" s="145"/>
      <c r="BUK1167" s="37"/>
      <c r="BUL1167" s="5"/>
      <c r="BUM1167" s="144"/>
      <c r="BUN1167" s="93"/>
      <c r="BUO1167" s="145"/>
      <c r="BUP1167" s="145"/>
      <c r="BUQ1167" s="145"/>
      <c r="BUR1167" s="145"/>
      <c r="BUS1167" s="145"/>
      <c r="BUT1167" s="37"/>
      <c r="BUU1167" s="5"/>
      <c r="BUV1167" s="144"/>
      <c r="BUW1167" s="93"/>
      <c r="BUX1167" s="145"/>
      <c r="BUY1167" s="145"/>
      <c r="BUZ1167" s="145"/>
      <c r="BVA1167" s="145"/>
      <c r="BVB1167" s="145"/>
      <c r="BVC1167" s="37"/>
      <c r="BVD1167" s="5"/>
      <c r="BVE1167" s="144"/>
      <c r="BVF1167" s="93"/>
      <c r="BVG1167" s="145"/>
      <c r="BVH1167" s="145"/>
      <c r="BVI1167" s="145"/>
      <c r="BVJ1167" s="145"/>
      <c r="BVK1167" s="145"/>
      <c r="BVL1167" s="37"/>
      <c r="BVM1167" s="5"/>
      <c r="BVN1167" s="144"/>
      <c r="BVO1167" s="93"/>
      <c r="BVP1167" s="145"/>
      <c r="BVQ1167" s="145"/>
      <c r="BVR1167" s="145"/>
      <c r="BVS1167" s="145"/>
      <c r="BVT1167" s="145"/>
      <c r="BVU1167" s="37"/>
      <c r="BVV1167" s="5"/>
      <c r="BVW1167" s="144"/>
      <c r="BVX1167" s="93"/>
      <c r="BVY1167" s="145"/>
      <c r="BVZ1167" s="145"/>
      <c r="BWA1167" s="145"/>
      <c r="BWB1167" s="145"/>
      <c r="BWC1167" s="145"/>
      <c r="BWD1167" s="37"/>
      <c r="BWE1167" s="5"/>
      <c r="BWF1167" s="144"/>
      <c r="BWG1167" s="93"/>
      <c r="BWH1167" s="145"/>
      <c r="BWI1167" s="145"/>
      <c r="BWJ1167" s="145"/>
      <c r="BWK1167" s="145"/>
      <c r="BWL1167" s="145"/>
      <c r="BWM1167" s="37"/>
      <c r="BWN1167" s="5"/>
      <c r="BWO1167" s="144"/>
      <c r="BWP1167" s="93"/>
      <c r="BWQ1167" s="145"/>
      <c r="BWR1167" s="145"/>
      <c r="BWS1167" s="145"/>
      <c r="BWT1167" s="145"/>
      <c r="BWU1167" s="145"/>
      <c r="BWV1167" s="37"/>
      <c r="BWW1167" s="5"/>
      <c r="BWX1167" s="144"/>
      <c r="BWY1167" s="93"/>
      <c r="BWZ1167" s="145"/>
      <c r="BXA1167" s="145"/>
      <c r="BXB1167" s="145"/>
      <c r="BXC1167" s="145"/>
      <c r="BXD1167" s="145"/>
      <c r="BXE1167" s="37"/>
      <c r="BXF1167" s="5"/>
      <c r="BXG1167" s="144"/>
      <c r="BXH1167" s="93"/>
      <c r="BXI1167" s="145"/>
      <c r="BXJ1167" s="145"/>
      <c r="BXK1167" s="145"/>
      <c r="BXL1167" s="145"/>
      <c r="BXM1167" s="145"/>
      <c r="BXN1167" s="37"/>
      <c r="BXO1167" s="5"/>
      <c r="BXP1167" s="144"/>
      <c r="BXQ1167" s="93"/>
      <c r="BXR1167" s="145"/>
      <c r="BXS1167" s="145"/>
      <c r="BXT1167" s="145"/>
      <c r="BXU1167" s="145"/>
      <c r="BXV1167" s="145"/>
      <c r="BXW1167" s="37"/>
      <c r="BXX1167" s="5"/>
      <c r="BXY1167" s="144"/>
      <c r="BXZ1167" s="93"/>
      <c r="BYA1167" s="145"/>
      <c r="BYB1167" s="145"/>
      <c r="BYC1167" s="145"/>
      <c r="BYD1167" s="145"/>
      <c r="BYE1167" s="145"/>
      <c r="BYF1167" s="37"/>
      <c r="BYG1167" s="5"/>
      <c r="BYH1167" s="144"/>
      <c r="BYI1167" s="93"/>
      <c r="BYJ1167" s="145"/>
      <c r="BYK1167" s="145"/>
      <c r="BYL1167" s="145"/>
      <c r="BYM1167" s="145"/>
      <c r="BYN1167" s="145"/>
      <c r="BYO1167" s="37"/>
      <c r="BYP1167" s="5"/>
      <c r="BYQ1167" s="144"/>
      <c r="BYR1167" s="93"/>
      <c r="BYS1167" s="145"/>
      <c r="BYT1167" s="145"/>
      <c r="BYU1167" s="145"/>
      <c r="BYV1167" s="145"/>
      <c r="BYW1167" s="145"/>
      <c r="BYX1167" s="37"/>
      <c r="BYY1167" s="5"/>
      <c r="BYZ1167" s="144"/>
      <c r="BZA1167" s="93"/>
      <c r="BZB1167" s="145"/>
      <c r="BZC1167" s="145"/>
      <c r="BZD1167" s="145"/>
      <c r="BZE1167" s="145"/>
      <c r="BZF1167" s="145"/>
      <c r="BZG1167" s="37"/>
      <c r="BZH1167" s="5"/>
      <c r="BZI1167" s="144"/>
      <c r="BZJ1167" s="93"/>
      <c r="BZK1167" s="145"/>
      <c r="BZL1167" s="145"/>
      <c r="BZM1167" s="145"/>
      <c r="BZN1167" s="145"/>
      <c r="BZO1167" s="145"/>
      <c r="BZP1167" s="37"/>
      <c r="BZQ1167" s="5"/>
      <c r="BZR1167" s="144"/>
      <c r="BZS1167" s="93"/>
      <c r="BZT1167" s="145"/>
      <c r="BZU1167" s="145"/>
      <c r="BZV1167" s="145"/>
      <c r="BZW1167" s="145"/>
      <c r="BZX1167" s="145"/>
      <c r="BZY1167" s="37"/>
      <c r="BZZ1167" s="5"/>
      <c r="CAA1167" s="144"/>
      <c r="CAB1167" s="93"/>
      <c r="CAC1167" s="145"/>
      <c r="CAD1167" s="145"/>
      <c r="CAE1167" s="145"/>
      <c r="CAF1167" s="145"/>
      <c r="CAG1167" s="145"/>
      <c r="CAH1167" s="37"/>
      <c r="CAI1167" s="5"/>
      <c r="CAJ1167" s="144"/>
      <c r="CAK1167" s="93"/>
      <c r="CAL1167" s="145"/>
      <c r="CAM1167" s="145"/>
      <c r="CAN1167" s="145"/>
      <c r="CAO1167" s="145"/>
      <c r="CAP1167" s="145"/>
      <c r="CAQ1167" s="37"/>
      <c r="CAR1167" s="5"/>
      <c r="CAS1167" s="144"/>
      <c r="CAT1167" s="93"/>
      <c r="CAU1167" s="145"/>
      <c r="CAV1167" s="145"/>
      <c r="CAW1167" s="145"/>
      <c r="CAX1167" s="145"/>
      <c r="CAY1167" s="145"/>
      <c r="CAZ1167" s="37"/>
      <c r="CBA1167" s="5"/>
      <c r="CBB1167" s="144"/>
      <c r="CBC1167" s="93"/>
      <c r="CBD1167" s="145"/>
      <c r="CBE1167" s="145"/>
      <c r="CBF1167" s="145"/>
      <c r="CBG1167" s="145"/>
      <c r="CBH1167" s="145"/>
      <c r="CBI1167" s="37"/>
      <c r="CBJ1167" s="5"/>
      <c r="CBK1167" s="144"/>
      <c r="CBL1167" s="93"/>
      <c r="CBM1167" s="145"/>
      <c r="CBN1167" s="145"/>
      <c r="CBO1167" s="145"/>
      <c r="CBP1167" s="145"/>
      <c r="CBQ1167" s="145"/>
      <c r="CBR1167" s="37"/>
      <c r="CBS1167" s="5"/>
      <c r="CBT1167" s="144"/>
      <c r="CBU1167" s="93"/>
      <c r="CBV1167" s="145"/>
      <c r="CBW1167" s="145"/>
      <c r="CBX1167" s="145"/>
      <c r="CBY1167" s="145"/>
      <c r="CBZ1167" s="145"/>
      <c r="CCA1167" s="37"/>
      <c r="CCB1167" s="5"/>
      <c r="CCC1167" s="144"/>
      <c r="CCD1167" s="93"/>
      <c r="CCE1167" s="145"/>
      <c r="CCF1167" s="145"/>
      <c r="CCG1167" s="145"/>
      <c r="CCH1167" s="145"/>
      <c r="CCI1167" s="145"/>
      <c r="CCJ1167" s="37"/>
      <c r="CCK1167" s="5"/>
      <c r="CCL1167" s="144"/>
      <c r="CCM1167" s="93"/>
      <c r="CCN1167" s="145"/>
      <c r="CCO1167" s="145"/>
      <c r="CCP1167" s="145"/>
      <c r="CCQ1167" s="145"/>
      <c r="CCR1167" s="145"/>
      <c r="CCS1167" s="37"/>
      <c r="CCT1167" s="5"/>
      <c r="CCU1167" s="144"/>
      <c r="CCV1167" s="93"/>
      <c r="CCW1167" s="145"/>
      <c r="CCX1167" s="145"/>
      <c r="CCY1167" s="145"/>
      <c r="CCZ1167" s="145"/>
      <c r="CDA1167" s="145"/>
      <c r="CDB1167" s="37"/>
      <c r="CDC1167" s="5"/>
      <c r="CDD1167" s="144"/>
      <c r="CDE1167" s="93"/>
      <c r="CDF1167" s="145"/>
      <c r="CDG1167" s="145"/>
      <c r="CDH1167" s="145"/>
      <c r="CDI1167" s="145"/>
      <c r="CDJ1167" s="145"/>
      <c r="CDK1167" s="37"/>
      <c r="CDL1167" s="5"/>
      <c r="CDM1167" s="144"/>
      <c r="CDN1167" s="93"/>
      <c r="CDO1167" s="145"/>
      <c r="CDP1167" s="145"/>
      <c r="CDQ1167" s="145"/>
      <c r="CDR1167" s="145"/>
      <c r="CDS1167" s="145"/>
      <c r="CDT1167" s="37"/>
      <c r="CDU1167" s="5"/>
      <c r="CDV1167" s="144"/>
      <c r="CDW1167" s="93"/>
      <c r="CDX1167" s="145"/>
      <c r="CDY1167" s="145"/>
      <c r="CDZ1167" s="145"/>
      <c r="CEA1167" s="145"/>
      <c r="CEB1167" s="145"/>
      <c r="CEC1167" s="37"/>
      <c r="CED1167" s="5"/>
      <c r="CEE1167" s="144"/>
      <c r="CEF1167" s="93"/>
      <c r="CEG1167" s="145"/>
      <c r="CEH1167" s="145"/>
      <c r="CEI1167" s="145"/>
      <c r="CEJ1167" s="145"/>
      <c r="CEK1167" s="145"/>
      <c r="CEL1167" s="37"/>
      <c r="CEM1167" s="5"/>
      <c r="CEN1167" s="144"/>
      <c r="CEO1167" s="93"/>
      <c r="CEP1167" s="145"/>
      <c r="CEQ1167" s="145"/>
      <c r="CER1167" s="145"/>
      <c r="CES1167" s="145"/>
      <c r="CET1167" s="145"/>
      <c r="CEU1167" s="37"/>
      <c r="CEV1167" s="5"/>
      <c r="CEW1167" s="144"/>
      <c r="CEX1167" s="93"/>
      <c r="CEY1167" s="145"/>
      <c r="CEZ1167" s="145"/>
      <c r="CFA1167" s="145"/>
      <c r="CFB1167" s="145"/>
      <c r="CFC1167" s="145"/>
      <c r="CFD1167" s="37"/>
      <c r="CFE1167" s="5"/>
      <c r="CFF1167" s="144"/>
      <c r="CFG1167" s="93"/>
      <c r="CFH1167" s="145"/>
      <c r="CFI1167" s="145"/>
      <c r="CFJ1167" s="145"/>
      <c r="CFK1167" s="145"/>
      <c r="CFL1167" s="145"/>
      <c r="CFM1167" s="37"/>
      <c r="CFN1167" s="5"/>
      <c r="CFO1167" s="144"/>
      <c r="CFP1167" s="93"/>
      <c r="CFQ1167" s="145"/>
      <c r="CFR1167" s="145"/>
      <c r="CFS1167" s="145"/>
      <c r="CFT1167" s="145"/>
      <c r="CFU1167" s="145"/>
      <c r="CFV1167" s="37"/>
      <c r="CFW1167" s="5"/>
      <c r="CFX1167" s="144"/>
      <c r="CFY1167" s="93"/>
      <c r="CFZ1167" s="145"/>
      <c r="CGA1167" s="145"/>
      <c r="CGB1167" s="145"/>
      <c r="CGC1167" s="145"/>
      <c r="CGD1167" s="145"/>
      <c r="CGE1167" s="37"/>
      <c r="CGF1167" s="5"/>
      <c r="CGG1167" s="144"/>
      <c r="CGH1167" s="93"/>
      <c r="CGI1167" s="145"/>
      <c r="CGJ1167" s="145"/>
      <c r="CGK1167" s="145"/>
      <c r="CGL1167" s="145"/>
      <c r="CGM1167" s="145"/>
      <c r="CGN1167" s="37"/>
      <c r="CGO1167" s="5"/>
      <c r="CGP1167" s="144"/>
      <c r="CGQ1167" s="93"/>
      <c r="CGR1167" s="145"/>
      <c r="CGS1167" s="145"/>
      <c r="CGT1167" s="145"/>
      <c r="CGU1167" s="145"/>
      <c r="CGV1167" s="145"/>
      <c r="CGW1167" s="37"/>
      <c r="CGX1167" s="5"/>
      <c r="CGY1167" s="144"/>
      <c r="CGZ1167" s="93"/>
      <c r="CHA1167" s="145"/>
      <c r="CHB1167" s="145"/>
      <c r="CHC1167" s="145"/>
      <c r="CHD1167" s="145"/>
      <c r="CHE1167" s="145"/>
      <c r="CHF1167" s="37"/>
      <c r="CHG1167" s="5"/>
      <c r="CHH1167" s="144"/>
      <c r="CHI1167" s="93"/>
      <c r="CHJ1167" s="145"/>
      <c r="CHK1167" s="145"/>
      <c r="CHL1167" s="145"/>
      <c r="CHM1167" s="145"/>
      <c r="CHN1167" s="145"/>
      <c r="CHO1167" s="37"/>
      <c r="CHP1167" s="5"/>
      <c r="CHQ1167" s="144"/>
      <c r="CHR1167" s="93"/>
      <c r="CHS1167" s="145"/>
      <c r="CHT1167" s="145"/>
      <c r="CHU1167" s="145"/>
      <c r="CHV1167" s="145"/>
      <c r="CHW1167" s="145"/>
      <c r="CHX1167" s="37"/>
      <c r="CHY1167" s="5"/>
      <c r="CHZ1167" s="144"/>
      <c r="CIA1167" s="93"/>
      <c r="CIB1167" s="145"/>
      <c r="CIC1167" s="145"/>
      <c r="CID1167" s="145"/>
      <c r="CIE1167" s="145"/>
      <c r="CIF1167" s="145"/>
      <c r="CIG1167" s="37"/>
      <c r="CIH1167" s="5"/>
      <c r="CII1167" s="144"/>
      <c r="CIJ1167" s="93"/>
      <c r="CIK1167" s="145"/>
      <c r="CIL1167" s="145"/>
      <c r="CIM1167" s="145"/>
      <c r="CIN1167" s="145"/>
      <c r="CIO1167" s="145"/>
      <c r="CIP1167" s="37"/>
      <c r="CIQ1167" s="5"/>
      <c r="CIR1167" s="144"/>
      <c r="CIS1167" s="93"/>
      <c r="CIT1167" s="145"/>
      <c r="CIU1167" s="145"/>
      <c r="CIV1167" s="145"/>
      <c r="CIW1167" s="145"/>
      <c r="CIX1167" s="145"/>
      <c r="CIY1167" s="37"/>
      <c r="CIZ1167" s="5"/>
      <c r="CJA1167" s="144"/>
      <c r="CJB1167" s="93"/>
      <c r="CJC1167" s="145"/>
      <c r="CJD1167" s="145"/>
      <c r="CJE1167" s="145"/>
      <c r="CJF1167" s="145"/>
      <c r="CJG1167" s="145"/>
      <c r="CJH1167" s="37"/>
      <c r="CJI1167" s="5"/>
      <c r="CJJ1167" s="144"/>
      <c r="CJK1167" s="93"/>
      <c r="CJL1167" s="145"/>
      <c r="CJM1167" s="145"/>
      <c r="CJN1167" s="145"/>
      <c r="CJO1167" s="145"/>
      <c r="CJP1167" s="145"/>
      <c r="CJQ1167" s="37"/>
      <c r="CJR1167" s="5"/>
      <c r="CJS1167" s="144"/>
      <c r="CJT1167" s="93"/>
      <c r="CJU1167" s="145"/>
      <c r="CJV1167" s="145"/>
      <c r="CJW1167" s="145"/>
      <c r="CJX1167" s="145"/>
      <c r="CJY1167" s="145"/>
      <c r="CJZ1167" s="37"/>
      <c r="CKA1167" s="5"/>
      <c r="CKB1167" s="144"/>
      <c r="CKC1167" s="93"/>
      <c r="CKD1167" s="145"/>
      <c r="CKE1167" s="145"/>
      <c r="CKF1167" s="145"/>
      <c r="CKG1167" s="145"/>
      <c r="CKH1167" s="145"/>
      <c r="CKI1167" s="37"/>
      <c r="CKJ1167" s="5"/>
      <c r="CKK1167" s="144"/>
      <c r="CKL1167" s="93"/>
      <c r="CKM1167" s="145"/>
      <c r="CKN1167" s="145"/>
      <c r="CKO1167" s="145"/>
      <c r="CKP1167" s="145"/>
      <c r="CKQ1167" s="145"/>
      <c r="CKR1167" s="37"/>
      <c r="CKS1167" s="5"/>
      <c r="CKT1167" s="144"/>
      <c r="CKU1167" s="93"/>
      <c r="CKV1167" s="145"/>
      <c r="CKW1167" s="145"/>
      <c r="CKX1167" s="145"/>
      <c r="CKY1167" s="145"/>
      <c r="CKZ1167" s="145"/>
      <c r="CLA1167" s="37"/>
      <c r="CLB1167" s="5"/>
      <c r="CLC1167" s="144"/>
      <c r="CLD1167" s="93"/>
      <c r="CLE1167" s="145"/>
      <c r="CLF1167" s="145"/>
      <c r="CLG1167" s="145"/>
      <c r="CLH1167" s="145"/>
      <c r="CLI1167" s="145"/>
      <c r="CLJ1167" s="37"/>
      <c r="CLK1167" s="5"/>
      <c r="CLL1167" s="144"/>
      <c r="CLM1167" s="93"/>
      <c r="CLN1167" s="145"/>
      <c r="CLO1167" s="145"/>
      <c r="CLP1167" s="145"/>
      <c r="CLQ1167" s="145"/>
      <c r="CLR1167" s="145"/>
      <c r="CLS1167" s="37"/>
      <c r="CLT1167" s="5"/>
      <c r="CLU1167" s="144"/>
      <c r="CLV1167" s="93"/>
      <c r="CLW1167" s="145"/>
      <c r="CLX1167" s="145"/>
      <c r="CLY1167" s="145"/>
      <c r="CLZ1167" s="145"/>
      <c r="CMA1167" s="145"/>
      <c r="CMB1167" s="37"/>
      <c r="CMC1167" s="5"/>
      <c r="CMD1167" s="144"/>
      <c r="CME1167" s="93"/>
      <c r="CMF1167" s="145"/>
      <c r="CMG1167" s="145"/>
      <c r="CMH1167" s="145"/>
      <c r="CMI1167" s="145"/>
      <c r="CMJ1167" s="145"/>
      <c r="CMK1167" s="37"/>
      <c r="CML1167" s="5"/>
      <c r="CMM1167" s="144"/>
      <c r="CMN1167" s="93"/>
      <c r="CMO1167" s="145"/>
      <c r="CMP1167" s="145"/>
      <c r="CMQ1167" s="145"/>
      <c r="CMR1167" s="145"/>
      <c r="CMS1167" s="145"/>
      <c r="CMT1167" s="37"/>
      <c r="CMU1167" s="5"/>
      <c r="CMV1167" s="144"/>
      <c r="CMW1167" s="93"/>
      <c r="CMX1167" s="145"/>
      <c r="CMY1167" s="145"/>
      <c r="CMZ1167" s="145"/>
      <c r="CNA1167" s="145"/>
      <c r="CNB1167" s="145"/>
      <c r="CNC1167" s="37"/>
      <c r="CND1167" s="5"/>
      <c r="CNE1167" s="144"/>
      <c r="CNF1167" s="93"/>
      <c r="CNG1167" s="145"/>
      <c r="CNH1167" s="145"/>
      <c r="CNI1167" s="145"/>
      <c r="CNJ1167" s="145"/>
      <c r="CNK1167" s="145"/>
      <c r="CNL1167" s="37"/>
      <c r="CNM1167" s="5"/>
      <c r="CNN1167" s="144"/>
      <c r="CNO1167" s="93"/>
      <c r="CNP1167" s="145"/>
      <c r="CNQ1167" s="145"/>
      <c r="CNR1167" s="145"/>
      <c r="CNS1167" s="145"/>
      <c r="CNT1167" s="145"/>
      <c r="CNU1167" s="37"/>
      <c r="CNV1167" s="5"/>
      <c r="CNW1167" s="144"/>
      <c r="CNX1167" s="93"/>
      <c r="CNY1167" s="145"/>
      <c r="CNZ1167" s="145"/>
      <c r="COA1167" s="145"/>
      <c r="COB1167" s="145"/>
      <c r="COC1167" s="145"/>
      <c r="COD1167" s="37"/>
      <c r="COE1167" s="5"/>
      <c r="COF1167" s="144"/>
      <c r="COG1167" s="93"/>
      <c r="COH1167" s="145"/>
      <c r="COI1167" s="145"/>
      <c r="COJ1167" s="145"/>
      <c r="COK1167" s="145"/>
      <c r="COL1167" s="145"/>
      <c r="COM1167" s="37"/>
      <c r="CON1167" s="5"/>
      <c r="COO1167" s="144"/>
      <c r="COP1167" s="93"/>
      <c r="COQ1167" s="145"/>
      <c r="COR1167" s="145"/>
      <c r="COS1167" s="145"/>
      <c r="COT1167" s="145"/>
      <c r="COU1167" s="145"/>
      <c r="COV1167" s="37"/>
      <c r="COW1167" s="5"/>
      <c r="COX1167" s="144"/>
      <c r="COY1167" s="93"/>
      <c r="COZ1167" s="145"/>
      <c r="CPA1167" s="145"/>
      <c r="CPB1167" s="145"/>
      <c r="CPC1167" s="145"/>
      <c r="CPD1167" s="145"/>
      <c r="CPE1167" s="37"/>
      <c r="CPF1167" s="5"/>
      <c r="CPG1167" s="144"/>
      <c r="CPH1167" s="93"/>
      <c r="CPI1167" s="145"/>
      <c r="CPJ1167" s="145"/>
      <c r="CPK1167" s="145"/>
      <c r="CPL1167" s="145"/>
      <c r="CPM1167" s="145"/>
      <c r="CPN1167" s="37"/>
      <c r="CPO1167" s="5"/>
      <c r="CPP1167" s="144"/>
      <c r="CPQ1167" s="93"/>
      <c r="CPR1167" s="145"/>
      <c r="CPS1167" s="145"/>
      <c r="CPT1167" s="145"/>
      <c r="CPU1167" s="145"/>
      <c r="CPV1167" s="145"/>
      <c r="CPW1167" s="37"/>
      <c r="CPX1167" s="5"/>
      <c r="CPY1167" s="144"/>
      <c r="CPZ1167" s="93"/>
      <c r="CQA1167" s="145"/>
      <c r="CQB1167" s="145"/>
      <c r="CQC1167" s="145"/>
      <c r="CQD1167" s="145"/>
      <c r="CQE1167" s="145"/>
      <c r="CQF1167" s="37"/>
      <c r="CQG1167" s="5"/>
      <c r="CQH1167" s="144"/>
      <c r="CQI1167" s="93"/>
      <c r="CQJ1167" s="145"/>
      <c r="CQK1167" s="145"/>
      <c r="CQL1167" s="145"/>
      <c r="CQM1167" s="145"/>
      <c r="CQN1167" s="145"/>
      <c r="CQO1167" s="37"/>
      <c r="CQP1167" s="5"/>
      <c r="CQQ1167" s="144"/>
      <c r="CQR1167" s="93"/>
      <c r="CQS1167" s="145"/>
      <c r="CQT1167" s="145"/>
      <c r="CQU1167" s="145"/>
      <c r="CQV1167" s="145"/>
      <c r="CQW1167" s="145"/>
      <c r="CQX1167" s="37"/>
      <c r="CQY1167" s="5"/>
      <c r="CQZ1167" s="144"/>
      <c r="CRA1167" s="93"/>
      <c r="CRB1167" s="145"/>
      <c r="CRC1167" s="145"/>
      <c r="CRD1167" s="145"/>
      <c r="CRE1167" s="145"/>
      <c r="CRF1167" s="145"/>
      <c r="CRG1167" s="37"/>
      <c r="CRH1167" s="5"/>
      <c r="CRI1167" s="144"/>
      <c r="CRJ1167" s="93"/>
      <c r="CRK1167" s="145"/>
      <c r="CRL1167" s="145"/>
      <c r="CRM1167" s="145"/>
      <c r="CRN1167" s="145"/>
      <c r="CRO1167" s="145"/>
      <c r="CRP1167" s="37"/>
      <c r="CRQ1167" s="5"/>
      <c r="CRR1167" s="144"/>
      <c r="CRS1167" s="93"/>
      <c r="CRT1167" s="145"/>
      <c r="CRU1167" s="145"/>
      <c r="CRV1167" s="145"/>
      <c r="CRW1167" s="145"/>
      <c r="CRX1167" s="145"/>
      <c r="CRY1167" s="37"/>
      <c r="CRZ1167" s="5"/>
      <c r="CSA1167" s="144"/>
      <c r="CSB1167" s="93"/>
      <c r="CSC1167" s="145"/>
      <c r="CSD1167" s="145"/>
      <c r="CSE1167" s="145"/>
      <c r="CSF1167" s="145"/>
      <c r="CSG1167" s="145"/>
      <c r="CSH1167" s="37"/>
      <c r="CSI1167" s="5"/>
      <c r="CSJ1167" s="144"/>
      <c r="CSK1167" s="93"/>
      <c r="CSL1167" s="145"/>
      <c r="CSM1167" s="145"/>
      <c r="CSN1167" s="145"/>
      <c r="CSO1167" s="145"/>
      <c r="CSP1167" s="145"/>
      <c r="CSQ1167" s="37"/>
      <c r="CSR1167" s="5"/>
      <c r="CSS1167" s="144"/>
      <c r="CST1167" s="93"/>
      <c r="CSU1167" s="145"/>
      <c r="CSV1167" s="145"/>
      <c r="CSW1167" s="145"/>
      <c r="CSX1167" s="145"/>
      <c r="CSY1167" s="145"/>
      <c r="CSZ1167" s="37"/>
      <c r="CTA1167" s="5"/>
      <c r="CTB1167" s="144"/>
      <c r="CTC1167" s="93"/>
      <c r="CTD1167" s="145"/>
      <c r="CTE1167" s="145"/>
      <c r="CTF1167" s="145"/>
      <c r="CTG1167" s="145"/>
      <c r="CTH1167" s="145"/>
      <c r="CTI1167" s="37"/>
      <c r="CTJ1167" s="5"/>
      <c r="CTK1167" s="144"/>
      <c r="CTL1167" s="93"/>
      <c r="CTM1167" s="145"/>
      <c r="CTN1167" s="145"/>
      <c r="CTO1167" s="145"/>
      <c r="CTP1167" s="145"/>
      <c r="CTQ1167" s="145"/>
      <c r="CTR1167" s="37"/>
      <c r="CTS1167" s="5"/>
      <c r="CTT1167" s="144"/>
      <c r="CTU1167" s="93"/>
      <c r="CTV1167" s="145"/>
      <c r="CTW1167" s="145"/>
      <c r="CTX1167" s="145"/>
      <c r="CTY1167" s="145"/>
      <c r="CTZ1167" s="145"/>
      <c r="CUA1167" s="37"/>
      <c r="CUB1167" s="5"/>
      <c r="CUC1167" s="144"/>
      <c r="CUD1167" s="93"/>
      <c r="CUE1167" s="145"/>
      <c r="CUF1167" s="145"/>
      <c r="CUG1167" s="145"/>
      <c r="CUH1167" s="145"/>
      <c r="CUI1167" s="145"/>
      <c r="CUJ1167" s="37"/>
      <c r="CUK1167" s="5"/>
      <c r="CUL1167" s="144"/>
      <c r="CUM1167" s="93"/>
      <c r="CUN1167" s="145"/>
      <c r="CUO1167" s="145"/>
      <c r="CUP1167" s="145"/>
      <c r="CUQ1167" s="145"/>
      <c r="CUR1167" s="145"/>
      <c r="CUS1167" s="37"/>
      <c r="CUT1167" s="5"/>
      <c r="CUU1167" s="144"/>
      <c r="CUV1167" s="93"/>
      <c r="CUW1167" s="145"/>
      <c r="CUX1167" s="145"/>
      <c r="CUY1167" s="145"/>
      <c r="CUZ1167" s="145"/>
      <c r="CVA1167" s="145"/>
      <c r="CVB1167" s="37"/>
      <c r="CVC1167" s="5"/>
      <c r="CVD1167" s="144"/>
      <c r="CVE1167" s="93"/>
      <c r="CVF1167" s="145"/>
      <c r="CVG1167" s="145"/>
      <c r="CVH1167" s="145"/>
      <c r="CVI1167" s="145"/>
      <c r="CVJ1167" s="145"/>
      <c r="CVK1167" s="37"/>
      <c r="CVL1167" s="5"/>
      <c r="CVM1167" s="144"/>
      <c r="CVN1167" s="93"/>
      <c r="CVO1167" s="145"/>
      <c r="CVP1167" s="145"/>
      <c r="CVQ1167" s="145"/>
      <c r="CVR1167" s="145"/>
      <c r="CVS1167" s="145"/>
      <c r="CVT1167" s="37"/>
      <c r="CVU1167" s="5"/>
      <c r="CVV1167" s="144"/>
      <c r="CVW1167" s="93"/>
      <c r="CVX1167" s="145"/>
      <c r="CVY1167" s="145"/>
      <c r="CVZ1167" s="145"/>
      <c r="CWA1167" s="145"/>
      <c r="CWB1167" s="145"/>
      <c r="CWC1167" s="37"/>
      <c r="CWD1167" s="5"/>
      <c r="CWE1167" s="144"/>
      <c r="CWF1167" s="93"/>
      <c r="CWG1167" s="145"/>
      <c r="CWH1167" s="145"/>
      <c r="CWI1167" s="145"/>
      <c r="CWJ1167" s="145"/>
      <c r="CWK1167" s="145"/>
      <c r="CWL1167" s="37"/>
      <c r="CWM1167" s="5"/>
      <c r="CWN1167" s="144"/>
      <c r="CWO1167" s="93"/>
      <c r="CWP1167" s="145"/>
      <c r="CWQ1167" s="145"/>
      <c r="CWR1167" s="145"/>
      <c r="CWS1167" s="145"/>
      <c r="CWT1167" s="145"/>
      <c r="CWU1167" s="37"/>
      <c r="CWV1167" s="5"/>
      <c r="CWW1167" s="144"/>
      <c r="CWX1167" s="93"/>
      <c r="CWY1167" s="145"/>
      <c r="CWZ1167" s="145"/>
      <c r="CXA1167" s="145"/>
      <c r="CXB1167" s="145"/>
      <c r="CXC1167" s="145"/>
      <c r="CXD1167" s="37"/>
      <c r="CXE1167" s="5"/>
      <c r="CXF1167" s="144"/>
      <c r="CXG1167" s="93"/>
      <c r="CXH1167" s="145"/>
      <c r="CXI1167" s="145"/>
      <c r="CXJ1167" s="145"/>
      <c r="CXK1167" s="145"/>
      <c r="CXL1167" s="145"/>
      <c r="CXM1167" s="37"/>
      <c r="CXN1167" s="5"/>
      <c r="CXO1167" s="144"/>
      <c r="CXP1167" s="93"/>
      <c r="CXQ1167" s="145"/>
      <c r="CXR1167" s="145"/>
      <c r="CXS1167" s="145"/>
      <c r="CXT1167" s="145"/>
      <c r="CXU1167" s="145"/>
      <c r="CXV1167" s="37"/>
      <c r="CXW1167" s="5"/>
      <c r="CXX1167" s="144"/>
      <c r="CXY1167" s="93"/>
      <c r="CXZ1167" s="145"/>
      <c r="CYA1167" s="145"/>
      <c r="CYB1167" s="145"/>
      <c r="CYC1167" s="145"/>
      <c r="CYD1167" s="145"/>
      <c r="CYE1167" s="37"/>
      <c r="CYF1167" s="5"/>
      <c r="CYG1167" s="144"/>
      <c r="CYH1167" s="93"/>
      <c r="CYI1167" s="145"/>
      <c r="CYJ1167" s="145"/>
      <c r="CYK1167" s="145"/>
      <c r="CYL1167" s="145"/>
      <c r="CYM1167" s="145"/>
      <c r="CYN1167" s="37"/>
      <c r="CYO1167" s="5"/>
      <c r="CYP1167" s="144"/>
      <c r="CYQ1167" s="93"/>
      <c r="CYR1167" s="145"/>
      <c r="CYS1167" s="145"/>
      <c r="CYT1167" s="145"/>
      <c r="CYU1167" s="145"/>
      <c r="CYV1167" s="145"/>
      <c r="CYW1167" s="37"/>
      <c r="CYX1167" s="5"/>
      <c r="CYY1167" s="144"/>
      <c r="CYZ1167" s="93"/>
      <c r="CZA1167" s="145"/>
      <c r="CZB1167" s="145"/>
      <c r="CZC1167" s="145"/>
      <c r="CZD1167" s="145"/>
      <c r="CZE1167" s="145"/>
      <c r="CZF1167" s="37"/>
      <c r="CZG1167" s="5"/>
      <c r="CZH1167" s="144"/>
      <c r="CZI1167" s="93"/>
      <c r="CZJ1167" s="145"/>
      <c r="CZK1167" s="145"/>
      <c r="CZL1167" s="145"/>
      <c r="CZM1167" s="145"/>
      <c r="CZN1167" s="145"/>
      <c r="CZO1167" s="37"/>
      <c r="CZP1167" s="5"/>
      <c r="CZQ1167" s="144"/>
      <c r="CZR1167" s="93"/>
      <c r="CZS1167" s="145"/>
      <c r="CZT1167" s="145"/>
      <c r="CZU1167" s="145"/>
      <c r="CZV1167" s="145"/>
      <c r="CZW1167" s="145"/>
      <c r="CZX1167" s="37"/>
      <c r="CZY1167" s="5"/>
      <c r="CZZ1167" s="144"/>
      <c r="DAA1167" s="93"/>
      <c r="DAB1167" s="145"/>
      <c r="DAC1167" s="145"/>
      <c r="DAD1167" s="145"/>
      <c r="DAE1167" s="145"/>
      <c r="DAF1167" s="145"/>
      <c r="DAG1167" s="37"/>
      <c r="DAH1167" s="5"/>
      <c r="DAI1167" s="144"/>
      <c r="DAJ1167" s="93"/>
      <c r="DAK1167" s="145"/>
      <c r="DAL1167" s="145"/>
      <c r="DAM1167" s="145"/>
      <c r="DAN1167" s="145"/>
      <c r="DAO1167" s="145"/>
      <c r="DAP1167" s="37"/>
      <c r="DAQ1167" s="5"/>
      <c r="DAR1167" s="144"/>
      <c r="DAS1167" s="93"/>
      <c r="DAT1167" s="145"/>
      <c r="DAU1167" s="145"/>
      <c r="DAV1167" s="145"/>
      <c r="DAW1167" s="145"/>
      <c r="DAX1167" s="145"/>
      <c r="DAY1167" s="37"/>
      <c r="DAZ1167" s="5"/>
      <c r="DBA1167" s="144"/>
      <c r="DBB1167" s="93"/>
      <c r="DBC1167" s="145"/>
      <c r="DBD1167" s="145"/>
      <c r="DBE1167" s="145"/>
      <c r="DBF1167" s="145"/>
      <c r="DBG1167" s="145"/>
      <c r="DBH1167" s="37"/>
      <c r="DBI1167" s="5"/>
      <c r="DBJ1167" s="144"/>
      <c r="DBK1167" s="93"/>
      <c r="DBL1167" s="145"/>
      <c r="DBM1167" s="145"/>
      <c r="DBN1167" s="145"/>
      <c r="DBO1167" s="145"/>
      <c r="DBP1167" s="145"/>
      <c r="DBQ1167" s="37"/>
      <c r="DBR1167" s="5"/>
      <c r="DBS1167" s="144"/>
      <c r="DBT1167" s="93"/>
      <c r="DBU1167" s="145"/>
      <c r="DBV1167" s="145"/>
      <c r="DBW1167" s="145"/>
      <c r="DBX1167" s="145"/>
      <c r="DBY1167" s="145"/>
      <c r="DBZ1167" s="37"/>
      <c r="DCA1167" s="5"/>
      <c r="DCB1167" s="144"/>
      <c r="DCC1167" s="93"/>
      <c r="DCD1167" s="145"/>
      <c r="DCE1167" s="145"/>
      <c r="DCF1167" s="145"/>
      <c r="DCG1167" s="145"/>
      <c r="DCH1167" s="145"/>
      <c r="DCI1167" s="37"/>
      <c r="DCJ1167" s="5"/>
      <c r="DCK1167" s="144"/>
      <c r="DCL1167" s="93"/>
      <c r="DCM1167" s="145"/>
      <c r="DCN1167" s="145"/>
      <c r="DCO1167" s="145"/>
      <c r="DCP1167" s="145"/>
      <c r="DCQ1167" s="145"/>
      <c r="DCR1167" s="37"/>
      <c r="DCS1167" s="5"/>
      <c r="DCT1167" s="144"/>
      <c r="DCU1167" s="93"/>
      <c r="DCV1167" s="145"/>
      <c r="DCW1167" s="145"/>
      <c r="DCX1167" s="145"/>
      <c r="DCY1167" s="145"/>
      <c r="DCZ1167" s="145"/>
      <c r="DDA1167" s="37"/>
      <c r="DDB1167" s="5"/>
      <c r="DDC1167" s="144"/>
      <c r="DDD1167" s="93"/>
      <c r="DDE1167" s="145"/>
      <c r="DDF1167" s="145"/>
      <c r="DDG1167" s="145"/>
      <c r="DDH1167" s="145"/>
      <c r="DDI1167" s="145"/>
      <c r="DDJ1167" s="37"/>
      <c r="DDK1167" s="5"/>
      <c r="DDL1167" s="144"/>
      <c r="DDM1167" s="93"/>
      <c r="DDN1167" s="145"/>
      <c r="DDO1167" s="145"/>
      <c r="DDP1167" s="145"/>
      <c r="DDQ1167" s="145"/>
      <c r="DDR1167" s="145"/>
      <c r="DDS1167" s="37"/>
      <c r="DDT1167" s="5"/>
      <c r="DDU1167" s="144"/>
      <c r="DDV1167" s="93"/>
      <c r="DDW1167" s="145"/>
      <c r="DDX1167" s="145"/>
      <c r="DDY1167" s="145"/>
      <c r="DDZ1167" s="145"/>
      <c r="DEA1167" s="145"/>
      <c r="DEB1167" s="37"/>
      <c r="DEC1167" s="5"/>
      <c r="DED1167" s="144"/>
      <c r="DEE1167" s="93"/>
      <c r="DEF1167" s="145"/>
      <c r="DEG1167" s="145"/>
      <c r="DEH1167" s="145"/>
      <c r="DEI1167" s="145"/>
      <c r="DEJ1167" s="145"/>
      <c r="DEK1167" s="37"/>
      <c r="DEL1167" s="5"/>
      <c r="DEM1167" s="144"/>
      <c r="DEN1167" s="93"/>
      <c r="DEO1167" s="145"/>
      <c r="DEP1167" s="145"/>
      <c r="DEQ1167" s="145"/>
      <c r="DER1167" s="145"/>
      <c r="DES1167" s="145"/>
      <c r="DET1167" s="37"/>
      <c r="DEU1167" s="5"/>
      <c r="DEV1167" s="144"/>
      <c r="DEW1167" s="93"/>
      <c r="DEX1167" s="145"/>
      <c r="DEY1167" s="145"/>
      <c r="DEZ1167" s="145"/>
      <c r="DFA1167" s="145"/>
      <c r="DFB1167" s="145"/>
      <c r="DFC1167" s="37"/>
      <c r="DFD1167" s="5"/>
      <c r="DFE1167" s="144"/>
      <c r="DFF1167" s="93"/>
      <c r="DFG1167" s="145"/>
      <c r="DFH1167" s="145"/>
      <c r="DFI1167" s="145"/>
      <c r="DFJ1167" s="145"/>
      <c r="DFK1167" s="145"/>
      <c r="DFL1167" s="37"/>
      <c r="DFM1167" s="5"/>
      <c r="DFN1167" s="144"/>
      <c r="DFO1167" s="93"/>
      <c r="DFP1167" s="145"/>
      <c r="DFQ1167" s="145"/>
      <c r="DFR1167" s="145"/>
      <c r="DFS1167" s="145"/>
      <c r="DFT1167" s="145"/>
      <c r="DFU1167" s="37"/>
      <c r="DFV1167" s="5"/>
      <c r="DFW1167" s="144"/>
      <c r="DFX1167" s="93"/>
      <c r="DFY1167" s="145"/>
      <c r="DFZ1167" s="145"/>
      <c r="DGA1167" s="145"/>
      <c r="DGB1167" s="145"/>
      <c r="DGC1167" s="145"/>
      <c r="DGD1167" s="37"/>
      <c r="DGE1167" s="5"/>
      <c r="DGF1167" s="144"/>
      <c r="DGG1167" s="93"/>
      <c r="DGH1167" s="145"/>
      <c r="DGI1167" s="145"/>
      <c r="DGJ1167" s="145"/>
      <c r="DGK1167" s="145"/>
      <c r="DGL1167" s="145"/>
      <c r="DGM1167" s="37"/>
      <c r="DGN1167" s="5"/>
      <c r="DGO1167" s="144"/>
      <c r="DGP1167" s="93"/>
      <c r="DGQ1167" s="145"/>
      <c r="DGR1167" s="145"/>
      <c r="DGS1167" s="145"/>
      <c r="DGT1167" s="145"/>
      <c r="DGU1167" s="145"/>
      <c r="DGV1167" s="37"/>
      <c r="DGW1167" s="5"/>
      <c r="DGX1167" s="144"/>
      <c r="DGY1167" s="93"/>
      <c r="DGZ1167" s="145"/>
      <c r="DHA1167" s="145"/>
      <c r="DHB1167" s="145"/>
      <c r="DHC1167" s="145"/>
      <c r="DHD1167" s="145"/>
      <c r="DHE1167" s="37"/>
      <c r="DHF1167" s="5"/>
      <c r="DHG1167" s="144"/>
      <c r="DHH1167" s="93"/>
      <c r="DHI1167" s="145"/>
      <c r="DHJ1167" s="145"/>
      <c r="DHK1167" s="145"/>
      <c r="DHL1167" s="145"/>
      <c r="DHM1167" s="145"/>
      <c r="DHN1167" s="37"/>
      <c r="DHO1167" s="5"/>
      <c r="DHP1167" s="144"/>
      <c r="DHQ1167" s="93"/>
      <c r="DHR1167" s="145"/>
      <c r="DHS1167" s="145"/>
      <c r="DHT1167" s="145"/>
      <c r="DHU1167" s="145"/>
      <c r="DHV1167" s="145"/>
      <c r="DHW1167" s="37"/>
      <c r="DHX1167" s="5"/>
      <c r="DHY1167" s="144"/>
      <c r="DHZ1167" s="93"/>
      <c r="DIA1167" s="145"/>
      <c r="DIB1167" s="145"/>
      <c r="DIC1167" s="145"/>
      <c r="DID1167" s="145"/>
      <c r="DIE1167" s="145"/>
      <c r="DIF1167" s="37"/>
      <c r="DIG1167" s="5"/>
      <c r="DIH1167" s="144"/>
      <c r="DII1167" s="93"/>
      <c r="DIJ1167" s="145"/>
      <c r="DIK1167" s="145"/>
      <c r="DIL1167" s="145"/>
      <c r="DIM1167" s="145"/>
      <c r="DIN1167" s="145"/>
      <c r="DIO1167" s="37"/>
      <c r="DIP1167" s="5"/>
      <c r="DIQ1167" s="144"/>
      <c r="DIR1167" s="93"/>
      <c r="DIS1167" s="145"/>
      <c r="DIT1167" s="145"/>
      <c r="DIU1167" s="145"/>
      <c r="DIV1167" s="145"/>
      <c r="DIW1167" s="145"/>
      <c r="DIX1167" s="37"/>
      <c r="DIY1167" s="5"/>
      <c r="DIZ1167" s="144"/>
      <c r="DJA1167" s="93"/>
      <c r="DJB1167" s="145"/>
      <c r="DJC1167" s="145"/>
      <c r="DJD1167" s="145"/>
      <c r="DJE1167" s="145"/>
      <c r="DJF1167" s="145"/>
      <c r="DJG1167" s="37"/>
      <c r="DJH1167" s="5"/>
      <c r="DJI1167" s="144"/>
      <c r="DJJ1167" s="93"/>
      <c r="DJK1167" s="145"/>
      <c r="DJL1167" s="145"/>
      <c r="DJM1167" s="145"/>
      <c r="DJN1167" s="145"/>
      <c r="DJO1167" s="145"/>
      <c r="DJP1167" s="37"/>
      <c r="DJQ1167" s="5"/>
      <c r="DJR1167" s="144"/>
      <c r="DJS1167" s="93"/>
      <c r="DJT1167" s="145"/>
      <c r="DJU1167" s="145"/>
      <c r="DJV1167" s="145"/>
      <c r="DJW1167" s="145"/>
      <c r="DJX1167" s="145"/>
      <c r="DJY1167" s="37"/>
      <c r="DJZ1167" s="5"/>
      <c r="DKA1167" s="144"/>
      <c r="DKB1167" s="93"/>
      <c r="DKC1167" s="145"/>
      <c r="DKD1167" s="145"/>
      <c r="DKE1167" s="145"/>
      <c r="DKF1167" s="145"/>
      <c r="DKG1167" s="145"/>
      <c r="DKH1167" s="37"/>
      <c r="DKI1167" s="5"/>
      <c r="DKJ1167" s="144"/>
      <c r="DKK1167" s="93"/>
      <c r="DKL1167" s="145"/>
      <c r="DKM1167" s="145"/>
      <c r="DKN1167" s="145"/>
      <c r="DKO1167" s="145"/>
      <c r="DKP1167" s="145"/>
      <c r="DKQ1167" s="37"/>
      <c r="DKR1167" s="5"/>
      <c r="DKS1167" s="144"/>
      <c r="DKT1167" s="93"/>
      <c r="DKU1167" s="145"/>
      <c r="DKV1167" s="145"/>
      <c r="DKW1167" s="145"/>
      <c r="DKX1167" s="145"/>
      <c r="DKY1167" s="145"/>
      <c r="DKZ1167" s="37"/>
      <c r="DLA1167" s="5"/>
      <c r="DLB1167" s="144"/>
      <c r="DLC1167" s="93"/>
      <c r="DLD1167" s="145"/>
      <c r="DLE1167" s="145"/>
      <c r="DLF1167" s="145"/>
      <c r="DLG1167" s="145"/>
      <c r="DLH1167" s="145"/>
      <c r="DLI1167" s="37"/>
      <c r="DLJ1167" s="5"/>
      <c r="DLK1167" s="144"/>
      <c r="DLL1167" s="93"/>
      <c r="DLM1167" s="145"/>
      <c r="DLN1167" s="145"/>
      <c r="DLO1167" s="145"/>
      <c r="DLP1167" s="145"/>
      <c r="DLQ1167" s="145"/>
      <c r="DLR1167" s="37"/>
      <c r="DLS1167" s="5"/>
      <c r="DLT1167" s="144"/>
      <c r="DLU1167" s="93"/>
      <c r="DLV1167" s="145"/>
      <c r="DLW1167" s="145"/>
      <c r="DLX1167" s="145"/>
      <c r="DLY1167" s="145"/>
      <c r="DLZ1167" s="145"/>
      <c r="DMA1167" s="37"/>
      <c r="DMB1167" s="5"/>
      <c r="DMC1167" s="144"/>
      <c r="DMD1167" s="93"/>
      <c r="DME1167" s="145"/>
      <c r="DMF1167" s="145"/>
      <c r="DMG1167" s="145"/>
      <c r="DMH1167" s="145"/>
      <c r="DMI1167" s="145"/>
      <c r="DMJ1167" s="37"/>
      <c r="DMK1167" s="5"/>
      <c r="DML1167" s="144"/>
      <c r="DMM1167" s="93"/>
      <c r="DMN1167" s="145"/>
      <c r="DMO1167" s="145"/>
      <c r="DMP1167" s="145"/>
      <c r="DMQ1167" s="145"/>
      <c r="DMR1167" s="145"/>
      <c r="DMS1167" s="37"/>
      <c r="DMT1167" s="5"/>
      <c r="DMU1167" s="144"/>
      <c r="DMV1167" s="93"/>
      <c r="DMW1167" s="145"/>
      <c r="DMX1167" s="145"/>
      <c r="DMY1167" s="145"/>
      <c r="DMZ1167" s="145"/>
      <c r="DNA1167" s="145"/>
      <c r="DNB1167" s="37"/>
      <c r="DNC1167" s="5"/>
      <c r="DND1167" s="144"/>
      <c r="DNE1167" s="93"/>
      <c r="DNF1167" s="145"/>
      <c r="DNG1167" s="145"/>
      <c r="DNH1167" s="145"/>
      <c r="DNI1167" s="145"/>
      <c r="DNJ1167" s="145"/>
      <c r="DNK1167" s="37"/>
      <c r="DNL1167" s="5"/>
      <c r="DNM1167" s="144"/>
      <c r="DNN1167" s="93"/>
      <c r="DNO1167" s="145"/>
      <c r="DNP1167" s="145"/>
      <c r="DNQ1167" s="145"/>
      <c r="DNR1167" s="145"/>
      <c r="DNS1167" s="145"/>
      <c r="DNT1167" s="37"/>
      <c r="DNU1167" s="5"/>
      <c r="DNV1167" s="144"/>
      <c r="DNW1167" s="93"/>
      <c r="DNX1167" s="145"/>
      <c r="DNY1167" s="145"/>
      <c r="DNZ1167" s="145"/>
      <c r="DOA1167" s="145"/>
      <c r="DOB1167" s="145"/>
      <c r="DOC1167" s="37"/>
      <c r="DOD1167" s="5"/>
      <c r="DOE1167" s="144"/>
      <c r="DOF1167" s="93"/>
      <c r="DOG1167" s="145"/>
      <c r="DOH1167" s="145"/>
      <c r="DOI1167" s="145"/>
      <c r="DOJ1167" s="145"/>
      <c r="DOK1167" s="145"/>
      <c r="DOL1167" s="37"/>
      <c r="DOM1167" s="5"/>
      <c r="DON1167" s="144"/>
      <c r="DOO1167" s="93"/>
      <c r="DOP1167" s="145"/>
      <c r="DOQ1167" s="145"/>
      <c r="DOR1167" s="145"/>
      <c r="DOS1167" s="145"/>
      <c r="DOT1167" s="145"/>
      <c r="DOU1167" s="37"/>
      <c r="DOV1167" s="5"/>
      <c r="DOW1167" s="144"/>
      <c r="DOX1167" s="93"/>
      <c r="DOY1167" s="145"/>
      <c r="DOZ1167" s="145"/>
      <c r="DPA1167" s="145"/>
      <c r="DPB1167" s="145"/>
      <c r="DPC1167" s="145"/>
      <c r="DPD1167" s="37"/>
      <c r="DPE1167" s="5"/>
      <c r="DPF1167" s="144"/>
      <c r="DPG1167" s="93"/>
      <c r="DPH1167" s="145"/>
      <c r="DPI1167" s="145"/>
      <c r="DPJ1167" s="145"/>
      <c r="DPK1167" s="145"/>
      <c r="DPL1167" s="145"/>
      <c r="DPM1167" s="37"/>
      <c r="DPN1167" s="5"/>
      <c r="DPO1167" s="144"/>
      <c r="DPP1167" s="93"/>
      <c r="DPQ1167" s="145"/>
      <c r="DPR1167" s="145"/>
      <c r="DPS1167" s="145"/>
      <c r="DPT1167" s="145"/>
      <c r="DPU1167" s="145"/>
      <c r="DPV1167" s="37"/>
      <c r="DPW1167" s="5"/>
      <c r="DPX1167" s="144"/>
      <c r="DPY1167" s="93"/>
      <c r="DPZ1167" s="145"/>
      <c r="DQA1167" s="145"/>
      <c r="DQB1167" s="145"/>
      <c r="DQC1167" s="145"/>
      <c r="DQD1167" s="145"/>
      <c r="DQE1167" s="37"/>
      <c r="DQF1167" s="5"/>
      <c r="DQG1167" s="144"/>
      <c r="DQH1167" s="93"/>
      <c r="DQI1167" s="145"/>
      <c r="DQJ1167" s="145"/>
      <c r="DQK1167" s="145"/>
      <c r="DQL1167" s="145"/>
      <c r="DQM1167" s="145"/>
      <c r="DQN1167" s="37"/>
      <c r="DQO1167" s="5"/>
      <c r="DQP1167" s="144"/>
      <c r="DQQ1167" s="93"/>
      <c r="DQR1167" s="145"/>
      <c r="DQS1167" s="145"/>
      <c r="DQT1167" s="145"/>
      <c r="DQU1167" s="145"/>
      <c r="DQV1167" s="145"/>
      <c r="DQW1167" s="37"/>
      <c r="DQX1167" s="5"/>
      <c r="DQY1167" s="144"/>
      <c r="DQZ1167" s="93"/>
      <c r="DRA1167" s="145"/>
      <c r="DRB1167" s="145"/>
      <c r="DRC1167" s="145"/>
      <c r="DRD1167" s="145"/>
      <c r="DRE1167" s="145"/>
      <c r="DRF1167" s="37"/>
      <c r="DRG1167" s="5"/>
      <c r="DRH1167" s="144"/>
      <c r="DRI1167" s="93"/>
      <c r="DRJ1167" s="145"/>
      <c r="DRK1167" s="145"/>
      <c r="DRL1167" s="145"/>
      <c r="DRM1167" s="145"/>
      <c r="DRN1167" s="145"/>
      <c r="DRO1167" s="37"/>
      <c r="DRP1167" s="5"/>
      <c r="DRQ1167" s="144"/>
      <c r="DRR1167" s="93"/>
      <c r="DRS1167" s="145"/>
      <c r="DRT1167" s="145"/>
      <c r="DRU1167" s="145"/>
      <c r="DRV1167" s="145"/>
      <c r="DRW1167" s="145"/>
      <c r="DRX1167" s="37"/>
      <c r="DRY1167" s="5"/>
      <c r="DRZ1167" s="144"/>
      <c r="DSA1167" s="93"/>
      <c r="DSB1167" s="145"/>
      <c r="DSC1167" s="145"/>
      <c r="DSD1167" s="145"/>
      <c r="DSE1167" s="145"/>
      <c r="DSF1167" s="145"/>
      <c r="DSG1167" s="37"/>
      <c r="DSH1167" s="5"/>
      <c r="DSI1167" s="144"/>
      <c r="DSJ1167" s="93"/>
      <c r="DSK1167" s="145"/>
      <c r="DSL1167" s="145"/>
      <c r="DSM1167" s="145"/>
      <c r="DSN1167" s="145"/>
      <c r="DSO1167" s="145"/>
      <c r="DSP1167" s="37"/>
      <c r="DSQ1167" s="5"/>
      <c r="DSR1167" s="144"/>
      <c r="DSS1167" s="93"/>
      <c r="DST1167" s="145"/>
      <c r="DSU1167" s="145"/>
      <c r="DSV1167" s="145"/>
      <c r="DSW1167" s="145"/>
      <c r="DSX1167" s="145"/>
      <c r="DSY1167" s="37"/>
      <c r="DSZ1167" s="5"/>
      <c r="DTA1167" s="144"/>
      <c r="DTB1167" s="93"/>
      <c r="DTC1167" s="145"/>
      <c r="DTD1167" s="145"/>
      <c r="DTE1167" s="145"/>
      <c r="DTF1167" s="145"/>
      <c r="DTG1167" s="145"/>
      <c r="DTH1167" s="37"/>
      <c r="DTI1167" s="5"/>
      <c r="DTJ1167" s="144"/>
      <c r="DTK1167" s="93"/>
      <c r="DTL1167" s="145"/>
      <c r="DTM1167" s="145"/>
      <c r="DTN1167" s="145"/>
      <c r="DTO1167" s="145"/>
      <c r="DTP1167" s="145"/>
      <c r="DTQ1167" s="37"/>
      <c r="DTR1167" s="5"/>
      <c r="DTS1167" s="144"/>
      <c r="DTT1167" s="93"/>
      <c r="DTU1167" s="145"/>
      <c r="DTV1167" s="145"/>
      <c r="DTW1167" s="145"/>
      <c r="DTX1167" s="145"/>
      <c r="DTY1167" s="145"/>
      <c r="DTZ1167" s="37"/>
      <c r="DUA1167" s="5"/>
      <c r="DUB1167" s="144"/>
      <c r="DUC1167" s="93"/>
      <c r="DUD1167" s="145"/>
      <c r="DUE1167" s="145"/>
      <c r="DUF1167" s="145"/>
      <c r="DUG1167" s="145"/>
      <c r="DUH1167" s="145"/>
      <c r="DUI1167" s="37"/>
      <c r="DUJ1167" s="5"/>
      <c r="DUK1167" s="144"/>
      <c r="DUL1167" s="93"/>
      <c r="DUM1167" s="145"/>
      <c r="DUN1167" s="145"/>
      <c r="DUO1167" s="145"/>
      <c r="DUP1167" s="145"/>
      <c r="DUQ1167" s="145"/>
      <c r="DUR1167" s="37"/>
      <c r="DUS1167" s="5"/>
      <c r="DUT1167" s="144"/>
      <c r="DUU1167" s="93"/>
      <c r="DUV1167" s="145"/>
      <c r="DUW1167" s="145"/>
      <c r="DUX1167" s="145"/>
      <c r="DUY1167" s="145"/>
      <c r="DUZ1167" s="145"/>
      <c r="DVA1167" s="37"/>
      <c r="DVB1167" s="5"/>
      <c r="DVC1167" s="144"/>
      <c r="DVD1167" s="93"/>
      <c r="DVE1167" s="145"/>
      <c r="DVF1167" s="145"/>
      <c r="DVG1167" s="145"/>
      <c r="DVH1167" s="145"/>
      <c r="DVI1167" s="145"/>
      <c r="DVJ1167" s="37"/>
      <c r="DVK1167" s="5"/>
      <c r="DVL1167" s="144"/>
      <c r="DVM1167" s="93"/>
      <c r="DVN1167" s="145"/>
      <c r="DVO1167" s="145"/>
      <c r="DVP1167" s="145"/>
      <c r="DVQ1167" s="145"/>
      <c r="DVR1167" s="145"/>
      <c r="DVS1167" s="37"/>
      <c r="DVT1167" s="5"/>
      <c r="DVU1167" s="144"/>
      <c r="DVV1167" s="93"/>
      <c r="DVW1167" s="145"/>
      <c r="DVX1167" s="145"/>
      <c r="DVY1167" s="145"/>
      <c r="DVZ1167" s="145"/>
      <c r="DWA1167" s="145"/>
      <c r="DWB1167" s="37"/>
      <c r="DWC1167" s="5"/>
      <c r="DWD1167" s="144"/>
      <c r="DWE1167" s="93"/>
      <c r="DWF1167" s="145"/>
      <c r="DWG1167" s="145"/>
      <c r="DWH1167" s="145"/>
      <c r="DWI1167" s="145"/>
      <c r="DWJ1167" s="145"/>
      <c r="DWK1167" s="37"/>
      <c r="DWL1167" s="5"/>
      <c r="DWM1167" s="144"/>
      <c r="DWN1167" s="93"/>
      <c r="DWO1167" s="145"/>
      <c r="DWP1167" s="145"/>
      <c r="DWQ1167" s="145"/>
      <c r="DWR1167" s="145"/>
      <c r="DWS1167" s="145"/>
      <c r="DWT1167" s="37"/>
      <c r="DWU1167" s="5"/>
      <c r="DWV1167" s="144"/>
      <c r="DWW1167" s="93"/>
      <c r="DWX1167" s="145"/>
      <c r="DWY1167" s="145"/>
      <c r="DWZ1167" s="145"/>
      <c r="DXA1167" s="145"/>
      <c r="DXB1167" s="145"/>
      <c r="DXC1167" s="37"/>
      <c r="DXD1167" s="5"/>
      <c r="DXE1167" s="144"/>
      <c r="DXF1167" s="93"/>
      <c r="DXG1167" s="145"/>
      <c r="DXH1167" s="145"/>
      <c r="DXI1167" s="145"/>
      <c r="DXJ1167" s="145"/>
      <c r="DXK1167" s="145"/>
      <c r="DXL1167" s="37"/>
      <c r="DXM1167" s="5"/>
      <c r="DXN1167" s="144"/>
      <c r="DXO1167" s="93"/>
      <c r="DXP1167" s="145"/>
      <c r="DXQ1167" s="145"/>
      <c r="DXR1167" s="145"/>
      <c r="DXS1167" s="145"/>
      <c r="DXT1167" s="145"/>
      <c r="DXU1167" s="37"/>
      <c r="DXV1167" s="5"/>
      <c r="DXW1167" s="144"/>
      <c r="DXX1167" s="93"/>
      <c r="DXY1167" s="145"/>
      <c r="DXZ1167" s="145"/>
      <c r="DYA1167" s="145"/>
      <c r="DYB1167" s="145"/>
      <c r="DYC1167" s="145"/>
      <c r="DYD1167" s="37"/>
      <c r="DYE1167" s="5"/>
      <c r="DYF1167" s="144"/>
      <c r="DYG1167" s="93"/>
      <c r="DYH1167" s="145"/>
      <c r="DYI1167" s="145"/>
      <c r="DYJ1167" s="145"/>
      <c r="DYK1167" s="145"/>
      <c r="DYL1167" s="145"/>
      <c r="DYM1167" s="37"/>
      <c r="DYN1167" s="5"/>
      <c r="DYO1167" s="144"/>
      <c r="DYP1167" s="93"/>
      <c r="DYQ1167" s="145"/>
      <c r="DYR1167" s="145"/>
      <c r="DYS1167" s="145"/>
      <c r="DYT1167" s="145"/>
      <c r="DYU1167" s="145"/>
      <c r="DYV1167" s="37"/>
      <c r="DYW1167" s="5"/>
      <c r="DYX1167" s="144"/>
      <c r="DYY1167" s="93"/>
      <c r="DYZ1167" s="145"/>
      <c r="DZA1167" s="145"/>
      <c r="DZB1167" s="145"/>
      <c r="DZC1167" s="145"/>
      <c r="DZD1167" s="145"/>
      <c r="DZE1167" s="37"/>
      <c r="DZF1167" s="5"/>
      <c r="DZG1167" s="144"/>
      <c r="DZH1167" s="93"/>
      <c r="DZI1167" s="145"/>
      <c r="DZJ1167" s="145"/>
      <c r="DZK1167" s="145"/>
      <c r="DZL1167" s="145"/>
      <c r="DZM1167" s="145"/>
      <c r="DZN1167" s="37"/>
      <c r="DZO1167" s="5"/>
      <c r="DZP1167" s="144"/>
      <c r="DZQ1167" s="93"/>
      <c r="DZR1167" s="145"/>
      <c r="DZS1167" s="145"/>
      <c r="DZT1167" s="145"/>
      <c r="DZU1167" s="145"/>
      <c r="DZV1167" s="145"/>
      <c r="DZW1167" s="37"/>
      <c r="DZX1167" s="5"/>
      <c r="DZY1167" s="144"/>
      <c r="DZZ1167" s="93"/>
      <c r="EAA1167" s="145"/>
      <c r="EAB1167" s="145"/>
      <c r="EAC1167" s="145"/>
      <c r="EAD1167" s="145"/>
      <c r="EAE1167" s="145"/>
      <c r="EAF1167" s="37"/>
      <c r="EAG1167" s="5"/>
      <c r="EAH1167" s="144"/>
      <c r="EAI1167" s="93"/>
      <c r="EAJ1167" s="145"/>
      <c r="EAK1167" s="145"/>
      <c r="EAL1167" s="145"/>
      <c r="EAM1167" s="145"/>
      <c r="EAN1167" s="145"/>
      <c r="EAO1167" s="37"/>
      <c r="EAP1167" s="5"/>
      <c r="EAQ1167" s="144"/>
      <c r="EAR1167" s="93"/>
      <c r="EAS1167" s="145"/>
      <c r="EAT1167" s="145"/>
      <c r="EAU1167" s="145"/>
      <c r="EAV1167" s="145"/>
      <c r="EAW1167" s="145"/>
      <c r="EAX1167" s="37"/>
      <c r="EAY1167" s="5"/>
      <c r="EAZ1167" s="144"/>
      <c r="EBA1167" s="93"/>
      <c r="EBB1167" s="145"/>
      <c r="EBC1167" s="145"/>
      <c r="EBD1167" s="145"/>
      <c r="EBE1167" s="145"/>
      <c r="EBF1167" s="145"/>
      <c r="EBG1167" s="37"/>
      <c r="EBH1167" s="5"/>
      <c r="EBI1167" s="144"/>
      <c r="EBJ1167" s="93"/>
      <c r="EBK1167" s="145"/>
      <c r="EBL1167" s="145"/>
      <c r="EBM1167" s="145"/>
      <c r="EBN1167" s="145"/>
      <c r="EBO1167" s="145"/>
      <c r="EBP1167" s="37"/>
      <c r="EBQ1167" s="5"/>
      <c r="EBR1167" s="144"/>
      <c r="EBS1167" s="93"/>
      <c r="EBT1167" s="145"/>
      <c r="EBU1167" s="145"/>
      <c r="EBV1167" s="145"/>
      <c r="EBW1167" s="145"/>
      <c r="EBX1167" s="145"/>
      <c r="EBY1167" s="37"/>
      <c r="EBZ1167" s="5"/>
      <c r="ECA1167" s="144"/>
      <c r="ECB1167" s="93"/>
      <c r="ECC1167" s="145"/>
      <c r="ECD1167" s="145"/>
      <c r="ECE1167" s="145"/>
      <c r="ECF1167" s="145"/>
      <c r="ECG1167" s="145"/>
      <c r="ECH1167" s="37"/>
      <c r="ECI1167" s="5"/>
      <c r="ECJ1167" s="144"/>
      <c r="ECK1167" s="93"/>
      <c r="ECL1167" s="145"/>
      <c r="ECM1167" s="145"/>
      <c r="ECN1167" s="145"/>
      <c r="ECO1167" s="145"/>
      <c r="ECP1167" s="145"/>
      <c r="ECQ1167" s="37"/>
      <c r="ECR1167" s="5"/>
      <c r="ECS1167" s="144"/>
      <c r="ECT1167" s="93"/>
      <c r="ECU1167" s="145"/>
      <c r="ECV1167" s="145"/>
      <c r="ECW1167" s="145"/>
      <c r="ECX1167" s="145"/>
      <c r="ECY1167" s="145"/>
      <c r="ECZ1167" s="37"/>
      <c r="EDA1167" s="5"/>
      <c r="EDB1167" s="144"/>
      <c r="EDC1167" s="93"/>
      <c r="EDD1167" s="145"/>
      <c r="EDE1167" s="145"/>
      <c r="EDF1167" s="145"/>
      <c r="EDG1167" s="145"/>
      <c r="EDH1167" s="145"/>
      <c r="EDI1167" s="37"/>
      <c r="EDJ1167" s="5"/>
      <c r="EDK1167" s="144"/>
      <c r="EDL1167" s="93"/>
      <c r="EDM1167" s="145"/>
      <c r="EDN1167" s="145"/>
      <c r="EDO1167" s="145"/>
      <c r="EDP1167" s="145"/>
      <c r="EDQ1167" s="145"/>
      <c r="EDR1167" s="37"/>
      <c r="EDS1167" s="5"/>
      <c r="EDT1167" s="144"/>
      <c r="EDU1167" s="93"/>
      <c r="EDV1167" s="145"/>
      <c r="EDW1167" s="145"/>
      <c r="EDX1167" s="145"/>
      <c r="EDY1167" s="145"/>
      <c r="EDZ1167" s="145"/>
      <c r="EEA1167" s="37"/>
      <c r="EEB1167" s="5"/>
      <c r="EEC1167" s="144"/>
      <c r="EED1167" s="93"/>
      <c r="EEE1167" s="145"/>
      <c r="EEF1167" s="145"/>
      <c r="EEG1167" s="145"/>
      <c r="EEH1167" s="145"/>
      <c r="EEI1167" s="145"/>
      <c r="EEJ1167" s="37"/>
      <c r="EEK1167" s="5"/>
      <c r="EEL1167" s="144"/>
      <c r="EEM1167" s="93"/>
      <c r="EEN1167" s="145"/>
      <c r="EEO1167" s="145"/>
      <c r="EEP1167" s="145"/>
      <c r="EEQ1167" s="145"/>
      <c r="EER1167" s="145"/>
      <c r="EES1167" s="37"/>
      <c r="EET1167" s="5"/>
      <c r="EEU1167" s="144"/>
      <c r="EEV1167" s="93"/>
      <c r="EEW1167" s="145"/>
      <c r="EEX1167" s="145"/>
      <c r="EEY1167" s="145"/>
      <c r="EEZ1167" s="145"/>
      <c r="EFA1167" s="145"/>
      <c r="EFB1167" s="37"/>
      <c r="EFC1167" s="5"/>
      <c r="EFD1167" s="144"/>
      <c r="EFE1167" s="93"/>
      <c r="EFF1167" s="145"/>
      <c r="EFG1167" s="145"/>
      <c r="EFH1167" s="145"/>
      <c r="EFI1167" s="145"/>
      <c r="EFJ1167" s="145"/>
      <c r="EFK1167" s="37"/>
      <c r="EFL1167" s="5"/>
      <c r="EFM1167" s="144"/>
      <c r="EFN1167" s="93"/>
      <c r="EFO1167" s="145"/>
      <c r="EFP1167" s="145"/>
      <c r="EFQ1167" s="145"/>
      <c r="EFR1167" s="145"/>
      <c r="EFS1167" s="145"/>
      <c r="EFT1167" s="37"/>
      <c r="EFU1167" s="5"/>
      <c r="EFV1167" s="144"/>
      <c r="EFW1167" s="93"/>
      <c r="EFX1167" s="145"/>
      <c r="EFY1167" s="145"/>
      <c r="EFZ1167" s="145"/>
      <c r="EGA1167" s="145"/>
      <c r="EGB1167" s="145"/>
      <c r="EGC1167" s="37"/>
      <c r="EGD1167" s="5"/>
      <c r="EGE1167" s="144"/>
      <c r="EGF1167" s="93"/>
      <c r="EGG1167" s="145"/>
      <c r="EGH1167" s="145"/>
      <c r="EGI1167" s="145"/>
      <c r="EGJ1167" s="145"/>
      <c r="EGK1167" s="145"/>
      <c r="EGL1167" s="37"/>
      <c r="EGM1167" s="5"/>
      <c r="EGN1167" s="144"/>
      <c r="EGO1167" s="93"/>
      <c r="EGP1167" s="145"/>
      <c r="EGQ1167" s="145"/>
      <c r="EGR1167" s="145"/>
      <c r="EGS1167" s="145"/>
      <c r="EGT1167" s="145"/>
      <c r="EGU1167" s="37"/>
      <c r="EGV1167" s="5"/>
      <c r="EGW1167" s="144"/>
      <c r="EGX1167" s="93"/>
      <c r="EGY1167" s="145"/>
      <c r="EGZ1167" s="145"/>
      <c r="EHA1167" s="145"/>
      <c r="EHB1167" s="145"/>
      <c r="EHC1167" s="145"/>
      <c r="EHD1167" s="37"/>
      <c r="EHE1167" s="5"/>
      <c r="EHF1167" s="144"/>
      <c r="EHG1167" s="93"/>
      <c r="EHH1167" s="145"/>
      <c r="EHI1167" s="145"/>
      <c r="EHJ1167" s="145"/>
      <c r="EHK1167" s="145"/>
      <c r="EHL1167" s="145"/>
      <c r="EHM1167" s="37"/>
      <c r="EHN1167" s="5"/>
      <c r="EHO1167" s="144"/>
      <c r="EHP1167" s="93"/>
      <c r="EHQ1167" s="145"/>
      <c r="EHR1167" s="145"/>
      <c r="EHS1167" s="145"/>
      <c r="EHT1167" s="145"/>
      <c r="EHU1167" s="145"/>
      <c r="EHV1167" s="37"/>
      <c r="EHW1167" s="5"/>
      <c r="EHX1167" s="144"/>
      <c r="EHY1167" s="93"/>
      <c r="EHZ1167" s="145"/>
      <c r="EIA1167" s="145"/>
      <c r="EIB1167" s="145"/>
      <c r="EIC1167" s="145"/>
      <c r="EID1167" s="145"/>
      <c r="EIE1167" s="37"/>
      <c r="EIF1167" s="5"/>
      <c r="EIG1167" s="144"/>
      <c r="EIH1167" s="93"/>
      <c r="EII1167" s="145"/>
      <c r="EIJ1167" s="145"/>
      <c r="EIK1167" s="145"/>
      <c r="EIL1167" s="145"/>
      <c r="EIM1167" s="145"/>
      <c r="EIN1167" s="37"/>
      <c r="EIO1167" s="5"/>
      <c r="EIP1167" s="144"/>
      <c r="EIQ1167" s="93"/>
      <c r="EIR1167" s="145"/>
      <c r="EIS1167" s="145"/>
      <c r="EIT1167" s="145"/>
      <c r="EIU1167" s="145"/>
      <c r="EIV1167" s="145"/>
      <c r="EIW1167" s="37"/>
      <c r="EIX1167" s="5"/>
      <c r="EIY1167" s="144"/>
      <c r="EIZ1167" s="93"/>
      <c r="EJA1167" s="145"/>
      <c r="EJB1167" s="145"/>
      <c r="EJC1167" s="145"/>
      <c r="EJD1167" s="145"/>
      <c r="EJE1167" s="145"/>
      <c r="EJF1167" s="37"/>
      <c r="EJG1167" s="5"/>
      <c r="EJH1167" s="144"/>
      <c r="EJI1167" s="93"/>
      <c r="EJJ1167" s="145"/>
      <c r="EJK1167" s="145"/>
      <c r="EJL1167" s="145"/>
      <c r="EJM1167" s="145"/>
      <c r="EJN1167" s="145"/>
      <c r="EJO1167" s="37"/>
      <c r="EJP1167" s="5"/>
      <c r="EJQ1167" s="144"/>
      <c r="EJR1167" s="93"/>
      <c r="EJS1167" s="145"/>
      <c r="EJT1167" s="145"/>
      <c r="EJU1167" s="145"/>
      <c r="EJV1167" s="145"/>
      <c r="EJW1167" s="145"/>
      <c r="EJX1167" s="37"/>
      <c r="EJY1167" s="5"/>
      <c r="EJZ1167" s="144"/>
      <c r="EKA1167" s="93"/>
      <c r="EKB1167" s="145"/>
      <c r="EKC1167" s="145"/>
      <c r="EKD1167" s="145"/>
      <c r="EKE1167" s="145"/>
      <c r="EKF1167" s="145"/>
      <c r="EKG1167" s="37"/>
      <c r="EKH1167" s="5"/>
      <c r="EKI1167" s="144"/>
      <c r="EKJ1167" s="93"/>
      <c r="EKK1167" s="145"/>
      <c r="EKL1167" s="145"/>
      <c r="EKM1167" s="145"/>
      <c r="EKN1167" s="145"/>
      <c r="EKO1167" s="145"/>
      <c r="EKP1167" s="37"/>
      <c r="EKQ1167" s="5"/>
      <c r="EKR1167" s="144"/>
      <c r="EKS1167" s="93"/>
      <c r="EKT1167" s="145"/>
      <c r="EKU1167" s="145"/>
      <c r="EKV1167" s="145"/>
      <c r="EKW1167" s="145"/>
      <c r="EKX1167" s="145"/>
      <c r="EKY1167" s="37"/>
      <c r="EKZ1167" s="5"/>
      <c r="ELA1167" s="144"/>
      <c r="ELB1167" s="93"/>
      <c r="ELC1167" s="145"/>
      <c r="ELD1167" s="145"/>
      <c r="ELE1167" s="145"/>
      <c r="ELF1167" s="145"/>
      <c r="ELG1167" s="145"/>
      <c r="ELH1167" s="37"/>
      <c r="ELI1167" s="5"/>
      <c r="ELJ1167" s="144"/>
      <c r="ELK1167" s="93"/>
      <c r="ELL1167" s="145"/>
      <c r="ELM1167" s="145"/>
      <c r="ELN1167" s="145"/>
      <c r="ELO1167" s="145"/>
      <c r="ELP1167" s="145"/>
      <c r="ELQ1167" s="37"/>
      <c r="ELR1167" s="5"/>
      <c r="ELS1167" s="144"/>
      <c r="ELT1167" s="93"/>
      <c r="ELU1167" s="145"/>
      <c r="ELV1167" s="145"/>
      <c r="ELW1167" s="145"/>
      <c r="ELX1167" s="145"/>
      <c r="ELY1167" s="145"/>
      <c r="ELZ1167" s="37"/>
      <c r="EMA1167" s="5"/>
      <c r="EMB1167" s="144"/>
      <c r="EMC1167" s="93"/>
      <c r="EMD1167" s="145"/>
      <c r="EME1167" s="145"/>
      <c r="EMF1167" s="145"/>
      <c r="EMG1167" s="145"/>
      <c r="EMH1167" s="145"/>
      <c r="EMI1167" s="37"/>
      <c r="EMJ1167" s="5"/>
      <c r="EMK1167" s="144"/>
      <c r="EML1167" s="93"/>
      <c r="EMM1167" s="145"/>
      <c r="EMN1167" s="145"/>
      <c r="EMO1167" s="145"/>
      <c r="EMP1167" s="145"/>
      <c r="EMQ1167" s="145"/>
      <c r="EMR1167" s="37"/>
      <c r="EMS1167" s="5"/>
      <c r="EMT1167" s="144"/>
      <c r="EMU1167" s="93"/>
      <c r="EMV1167" s="145"/>
      <c r="EMW1167" s="145"/>
      <c r="EMX1167" s="145"/>
      <c r="EMY1167" s="145"/>
      <c r="EMZ1167" s="145"/>
      <c r="ENA1167" s="37"/>
      <c r="ENB1167" s="5"/>
      <c r="ENC1167" s="144"/>
      <c r="END1167" s="93"/>
      <c r="ENE1167" s="145"/>
      <c r="ENF1167" s="145"/>
      <c r="ENG1167" s="145"/>
      <c r="ENH1167" s="145"/>
      <c r="ENI1167" s="145"/>
      <c r="ENJ1167" s="37"/>
      <c r="ENK1167" s="5"/>
      <c r="ENL1167" s="144"/>
      <c r="ENM1167" s="93"/>
      <c r="ENN1167" s="145"/>
      <c r="ENO1167" s="145"/>
      <c r="ENP1167" s="145"/>
      <c r="ENQ1167" s="145"/>
      <c r="ENR1167" s="145"/>
      <c r="ENS1167" s="37"/>
      <c r="ENT1167" s="5"/>
      <c r="ENU1167" s="144"/>
      <c r="ENV1167" s="93"/>
      <c r="ENW1167" s="145"/>
      <c r="ENX1167" s="145"/>
      <c r="ENY1167" s="145"/>
      <c r="ENZ1167" s="145"/>
      <c r="EOA1167" s="145"/>
      <c r="EOB1167" s="37"/>
      <c r="EOC1167" s="5"/>
      <c r="EOD1167" s="144"/>
      <c r="EOE1167" s="93"/>
      <c r="EOF1167" s="145"/>
      <c r="EOG1167" s="145"/>
      <c r="EOH1167" s="145"/>
      <c r="EOI1167" s="145"/>
      <c r="EOJ1167" s="145"/>
      <c r="EOK1167" s="37"/>
      <c r="EOL1167" s="5"/>
      <c r="EOM1167" s="144"/>
      <c r="EON1167" s="93"/>
      <c r="EOO1167" s="145"/>
      <c r="EOP1167" s="145"/>
      <c r="EOQ1167" s="145"/>
      <c r="EOR1167" s="145"/>
      <c r="EOS1167" s="145"/>
      <c r="EOT1167" s="37"/>
      <c r="EOU1167" s="5"/>
      <c r="EOV1167" s="144"/>
      <c r="EOW1167" s="93"/>
      <c r="EOX1167" s="145"/>
      <c r="EOY1167" s="145"/>
      <c r="EOZ1167" s="145"/>
      <c r="EPA1167" s="145"/>
      <c r="EPB1167" s="145"/>
      <c r="EPC1167" s="37"/>
      <c r="EPD1167" s="5"/>
      <c r="EPE1167" s="144"/>
      <c r="EPF1167" s="93"/>
      <c r="EPG1167" s="145"/>
      <c r="EPH1167" s="145"/>
      <c r="EPI1167" s="145"/>
      <c r="EPJ1167" s="145"/>
      <c r="EPK1167" s="145"/>
      <c r="EPL1167" s="37"/>
      <c r="EPM1167" s="5"/>
      <c r="EPN1167" s="144"/>
      <c r="EPO1167" s="93"/>
      <c r="EPP1167" s="145"/>
      <c r="EPQ1167" s="145"/>
      <c r="EPR1167" s="145"/>
      <c r="EPS1167" s="145"/>
      <c r="EPT1167" s="145"/>
      <c r="EPU1167" s="37"/>
      <c r="EPV1167" s="5"/>
      <c r="EPW1167" s="144"/>
      <c r="EPX1167" s="93"/>
      <c r="EPY1167" s="145"/>
      <c r="EPZ1167" s="145"/>
      <c r="EQA1167" s="145"/>
      <c r="EQB1167" s="145"/>
      <c r="EQC1167" s="145"/>
      <c r="EQD1167" s="37"/>
      <c r="EQE1167" s="5"/>
      <c r="EQF1167" s="144"/>
      <c r="EQG1167" s="93"/>
      <c r="EQH1167" s="145"/>
      <c r="EQI1167" s="145"/>
      <c r="EQJ1167" s="145"/>
      <c r="EQK1167" s="145"/>
      <c r="EQL1167" s="145"/>
      <c r="EQM1167" s="37"/>
      <c r="EQN1167" s="5"/>
      <c r="EQO1167" s="144"/>
      <c r="EQP1167" s="93"/>
      <c r="EQQ1167" s="145"/>
      <c r="EQR1167" s="145"/>
      <c r="EQS1167" s="145"/>
      <c r="EQT1167" s="145"/>
      <c r="EQU1167" s="145"/>
      <c r="EQV1167" s="37"/>
      <c r="EQW1167" s="5"/>
      <c r="EQX1167" s="144"/>
      <c r="EQY1167" s="93"/>
      <c r="EQZ1167" s="145"/>
      <c r="ERA1167" s="145"/>
      <c r="ERB1167" s="145"/>
      <c r="ERC1167" s="145"/>
      <c r="ERD1167" s="145"/>
      <c r="ERE1167" s="37"/>
      <c r="ERF1167" s="5"/>
      <c r="ERG1167" s="144"/>
      <c r="ERH1167" s="93"/>
      <c r="ERI1167" s="145"/>
      <c r="ERJ1167" s="145"/>
      <c r="ERK1167" s="145"/>
      <c r="ERL1167" s="145"/>
      <c r="ERM1167" s="145"/>
      <c r="ERN1167" s="37"/>
      <c r="ERO1167" s="5"/>
      <c r="ERP1167" s="144"/>
      <c r="ERQ1167" s="93"/>
      <c r="ERR1167" s="145"/>
      <c r="ERS1167" s="145"/>
      <c r="ERT1167" s="145"/>
      <c r="ERU1167" s="145"/>
      <c r="ERV1167" s="145"/>
      <c r="ERW1167" s="37"/>
      <c r="ERX1167" s="5"/>
      <c r="ERY1167" s="144"/>
      <c r="ERZ1167" s="93"/>
      <c r="ESA1167" s="145"/>
      <c r="ESB1167" s="145"/>
      <c r="ESC1167" s="145"/>
      <c r="ESD1167" s="145"/>
      <c r="ESE1167" s="145"/>
      <c r="ESF1167" s="37"/>
      <c r="ESG1167" s="5"/>
      <c r="ESH1167" s="144"/>
      <c r="ESI1167" s="93"/>
      <c r="ESJ1167" s="145"/>
      <c r="ESK1167" s="145"/>
      <c r="ESL1167" s="145"/>
      <c r="ESM1167" s="145"/>
      <c r="ESN1167" s="145"/>
      <c r="ESO1167" s="37"/>
      <c r="ESP1167" s="5"/>
      <c r="ESQ1167" s="144"/>
      <c r="ESR1167" s="93"/>
      <c r="ESS1167" s="145"/>
      <c r="EST1167" s="145"/>
      <c r="ESU1167" s="145"/>
      <c r="ESV1167" s="145"/>
      <c r="ESW1167" s="145"/>
      <c r="ESX1167" s="37"/>
      <c r="ESY1167" s="5"/>
      <c r="ESZ1167" s="144"/>
      <c r="ETA1167" s="93"/>
      <c r="ETB1167" s="145"/>
      <c r="ETC1167" s="145"/>
      <c r="ETD1167" s="145"/>
      <c r="ETE1167" s="145"/>
      <c r="ETF1167" s="145"/>
      <c r="ETG1167" s="37"/>
      <c r="ETH1167" s="5"/>
      <c r="ETI1167" s="144"/>
      <c r="ETJ1167" s="93"/>
      <c r="ETK1167" s="145"/>
      <c r="ETL1167" s="145"/>
      <c r="ETM1167" s="145"/>
      <c r="ETN1167" s="145"/>
      <c r="ETO1167" s="145"/>
      <c r="ETP1167" s="37"/>
      <c r="ETQ1167" s="5"/>
      <c r="ETR1167" s="144"/>
      <c r="ETS1167" s="93"/>
      <c r="ETT1167" s="145"/>
      <c r="ETU1167" s="145"/>
      <c r="ETV1167" s="145"/>
      <c r="ETW1167" s="145"/>
      <c r="ETX1167" s="145"/>
      <c r="ETY1167" s="37"/>
      <c r="ETZ1167" s="5"/>
      <c r="EUA1167" s="144"/>
      <c r="EUB1167" s="93"/>
      <c r="EUC1167" s="145"/>
      <c r="EUD1167" s="145"/>
      <c r="EUE1167" s="145"/>
      <c r="EUF1167" s="145"/>
      <c r="EUG1167" s="145"/>
      <c r="EUH1167" s="37"/>
      <c r="EUI1167" s="5"/>
      <c r="EUJ1167" s="144"/>
      <c r="EUK1167" s="93"/>
      <c r="EUL1167" s="145"/>
      <c r="EUM1167" s="145"/>
      <c r="EUN1167" s="145"/>
      <c r="EUO1167" s="145"/>
      <c r="EUP1167" s="145"/>
      <c r="EUQ1167" s="37"/>
      <c r="EUR1167" s="5"/>
      <c r="EUS1167" s="144"/>
      <c r="EUT1167" s="93"/>
      <c r="EUU1167" s="145"/>
      <c r="EUV1167" s="145"/>
      <c r="EUW1167" s="145"/>
      <c r="EUX1167" s="145"/>
      <c r="EUY1167" s="145"/>
      <c r="EUZ1167" s="37"/>
      <c r="EVA1167" s="5"/>
      <c r="EVB1167" s="144"/>
      <c r="EVC1167" s="93"/>
      <c r="EVD1167" s="145"/>
      <c r="EVE1167" s="145"/>
      <c r="EVF1167" s="145"/>
      <c r="EVG1167" s="145"/>
      <c r="EVH1167" s="145"/>
      <c r="EVI1167" s="37"/>
      <c r="EVJ1167" s="5"/>
      <c r="EVK1167" s="144"/>
      <c r="EVL1167" s="93"/>
      <c r="EVM1167" s="145"/>
      <c r="EVN1167" s="145"/>
      <c r="EVO1167" s="145"/>
      <c r="EVP1167" s="145"/>
      <c r="EVQ1167" s="145"/>
      <c r="EVR1167" s="37"/>
      <c r="EVS1167" s="5"/>
      <c r="EVT1167" s="144"/>
      <c r="EVU1167" s="93"/>
      <c r="EVV1167" s="145"/>
      <c r="EVW1167" s="145"/>
      <c r="EVX1167" s="145"/>
      <c r="EVY1167" s="145"/>
      <c r="EVZ1167" s="145"/>
      <c r="EWA1167" s="37"/>
      <c r="EWB1167" s="5"/>
      <c r="EWC1167" s="144"/>
      <c r="EWD1167" s="93"/>
      <c r="EWE1167" s="145"/>
      <c r="EWF1167" s="145"/>
      <c r="EWG1167" s="145"/>
      <c r="EWH1167" s="145"/>
      <c r="EWI1167" s="145"/>
      <c r="EWJ1167" s="37"/>
      <c r="EWK1167" s="5"/>
      <c r="EWL1167" s="144"/>
      <c r="EWM1167" s="93"/>
      <c r="EWN1167" s="145"/>
      <c r="EWO1167" s="145"/>
      <c r="EWP1167" s="145"/>
      <c r="EWQ1167" s="145"/>
      <c r="EWR1167" s="145"/>
      <c r="EWS1167" s="37"/>
      <c r="EWT1167" s="5"/>
      <c r="EWU1167" s="144"/>
      <c r="EWV1167" s="93"/>
      <c r="EWW1167" s="145"/>
      <c r="EWX1167" s="145"/>
      <c r="EWY1167" s="145"/>
      <c r="EWZ1167" s="145"/>
      <c r="EXA1167" s="145"/>
      <c r="EXB1167" s="37"/>
      <c r="EXC1167" s="5"/>
      <c r="EXD1167" s="144"/>
      <c r="EXE1167" s="93"/>
      <c r="EXF1167" s="145"/>
      <c r="EXG1167" s="145"/>
      <c r="EXH1167" s="145"/>
      <c r="EXI1167" s="145"/>
      <c r="EXJ1167" s="145"/>
      <c r="EXK1167" s="37"/>
      <c r="EXL1167" s="5"/>
      <c r="EXM1167" s="144"/>
      <c r="EXN1167" s="93"/>
      <c r="EXO1167" s="145"/>
      <c r="EXP1167" s="145"/>
      <c r="EXQ1167" s="145"/>
      <c r="EXR1167" s="145"/>
      <c r="EXS1167" s="145"/>
      <c r="EXT1167" s="37"/>
      <c r="EXU1167" s="5"/>
      <c r="EXV1167" s="144"/>
      <c r="EXW1167" s="93"/>
      <c r="EXX1167" s="145"/>
      <c r="EXY1167" s="145"/>
      <c r="EXZ1167" s="145"/>
      <c r="EYA1167" s="145"/>
      <c r="EYB1167" s="145"/>
      <c r="EYC1167" s="37"/>
      <c r="EYD1167" s="5"/>
      <c r="EYE1167" s="144"/>
      <c r="EYF1167" s="93"/>
      <c r="EYG1167" s="145"/>
      <c r="EYH1167" s="145"/>
      <c r="EYI1167" s="145"/>
      <c r="EYJ1167" s="145"/>
      <c r="EYK1167" s="145"/>
      <c r="EYL1167" s="37"/>
      <c r="EYM1167" s="5"/>
      <c r="EYN1167" s="144"/>
      <c r="EYO1167" s="93"/>
      <c r="EYP1167" s="145"/>
      <c r="EYQ1167" s="145"/>
      <c r="EYR1167" s="145"/>
      <c r="EYS1167" s="145"/>
      <c r="EYT1167" s="145"/>
      <c r="EYU1167" s="37"/>
      <c r="EYV1167" s="5"/>
      <c r="EYW1167" s="144"/>
      <c r="EYX1167" s="93"/>
      <c r="EYY1167" s="145"/>
      <c r="EYZ1167" s="145"/>
      <c r="EZA1167" s="145"/>
      <c r="EZB1167" s="145"/>
      <c r="EZC1167" s="145"/>
      <c r="EZD1167" s="37"/>
      <c r="EZE1167" s="5"/>
      <c r="EZF1167" s="144"/>
      <c r="EZG1167" s="93"/>
      <c r="EZH1167" s="145"/>
      <c r="EZI1167" s="145"/>
      <c r="EZJ1167" s="145"/>
      <c r="EZK1167" s="145"/>
      <c r="EZL1167" s="145"/>
      <c r="EZM1167" s="37"/>
      <c r="EZN1167" s="5"/>
      <c r="EZO1167" s="144"/>
      <c r="EZP1167" s="93"/>
      <c r="EZQ1167" s="145"/>
      <c r="EZR1167" s="145"/>
      <c r="EZS1167" s="145"/>
      <c r="EZT1167" s="145"/>
      <c r="EZU1167" s="145"/>
      <c r="EZV1167" s="37"/>
      <c r="EZW1167" s="5"/>
      <c r="EZX1167" s="144"/>
      <c r="EZY1167" s="93"/>
      <c r="EZZ1167" s="145"/>
      <c r="FAA1167" s="145"/>
      <c r="FAB1167" s="145"/>
      <c r="FAC1167" s="145"/>
      <c r="FAD1167" s="145"/>
      <c r="FAE1167" s="37"/>
      <c r="FAF1167" s="5"/>
      <c r="FAG1167" s="144"/>
      <c r="FAH1167" s="93"/>
      <c r="FAI1167" s="145"/>
      <c r="FAJ1167" s="145"/>
      <c r="FAK1167" s="145"/>
      <c r="FAL1167" s="145"/>
      <c r="FAM1167" s="145"/>
      <c r="FAN1167" s="37"/>
      <c r="FAO1167" s="5"/>
      <c r="FAP1167" s="144"/>
      <c r="FAQ1167" s="93"/>
      <c r="FAR1167" s="145"/>
      <c r="FAS1167" s="145"/>
      <c r="FAT1167" s="145"/>
      <c r="FAU1167" s="145"/>
      <c r="FAV1167" s="145"/>
      <c r="FAW1167" s="37"/>
      <c r="FAX1167" s="5"/>
      <c r="FAY1167" s="144"/>
      <c r="FAZ1167" s="93"/>
      <c r="FBA1167" s="145"/>
      <c r="FBB1167" s="145"/>
      <c r="FBC1167" s="145"/>
      <c r="FBD1167" s="145"/>
      <c r="FBE1167" s="145"/>
      <c r="FBF1167" s="37"/>
      <c r="FBG1167" s="5"/>
      <c r="FBH1167" s="144"/>
      <c r="FBI1167" s="93"/>
      <c r="FBJ1167" s="145"/>
      <c r="FBK1167" s="145"/>
      <c r="FBL1167" s="145"/>
      <c r="FBM1167" s="145"/>
      <c r="FBN1167" s="145"/>
      <c r="FBO1167" s="37"/>
      <c r="FBP1167" s="5"/>
      <c r="FBQ1167" s="144"/>
      <c r="FBR1167" s="93"/>
      <c r="FBS1167" s="145"/>
      <c r="FBT1167" s="145"/>
      <c r="FBU1167" s="145"/>
      <c r="FBV1167" s="145"/>
      <c r="FBW1167" s="145"/>
      <c r="FBX1167" s="37"/>
      <c r="FBY1167" s="5"/>
      <c r="FBZ1167" s="144"/>
      <c r="FCA1167" s="93"/>
      <c r="FCB1167" s="145"/>
      <c r="FCC1167" s="145"/>
      <c r="FCD1167" s="145"/>
      <c r="FCE1167" s="145"/>
      <c r="FCF1167" s="145"/>
      <c r="FCG1167" s="37"/>
      <c r="FCH1167" s="5"/>
      <c r="FCI1167" s="144"/>
      <c r="FCJ1167" s="93"/>
      <c r="FCK1167" s="145"/>
      <c r="FCL1167" s="145"/>
      <c r="FCM1167" s="145"/>
      <c r="FCN1167" s="145"/>
      <c r="FCO1167" s="145"/>
      <c r="FCP1167" s="37"/>
      <c r="FCQ1167" s="5"/>
      <c r="FCR1167" s="144"/>
      <c r="FCS1167" s="93"/>
      <c r="FCT1167" s="145"/>
      <c r="FCU1167" s="145"/>
      <c r="FCV1167" s="145"/>
      <c r="FCW1167" s="145"/>
      <c r="FCX1167" s="145"/>
      <c r="FCY1167" s="37"/>
      <c r="FCZ1167" s="5"/>
      <c r="FDA1167" s="144"/>
      <c r="FDB1167" s="93"/>
      <c r="FDC1167" s="145"/>
      <c r="FDD1167" s="145"/>
      <c r="FDE1167" s="145"/>
      <c r="FDF1167" s="145"/>
      <c r="FDG1167" s="145"/>
      <c r="FDH1167" s="37"/>
      <c r="FDI1167" s="5"/>
      <c r="FDJ1167" s="144"/>
      <c r="FDK1167" s="93"/>
      <c r="FDL1167" s="145"/>
      <c r="FDM1167" s="145"/>
      <c r="FDN1167" s="145"/>
      <c r="FDO1167" s="145"/>
      <c r="FDP1167" s="145"/>
      <c r="FDQ1167" s="37"/>
      <c r="FDR1167" s="5"/>
      <c r="FDS1167" s="144"/>
      <c r="FDT1167" s="93"/>
      <c r="FDU1167" s="145"/>
      <c r="FDV1167" s="145"/>
      <c r="FDW1167" s="145"/>
      <c r="FDX1167" s="145"/>
      <c r="FDY1167" s="145"/>
      <c r="FDZ1167" s="37"/>
      <c r="FEA1167" s="5"/>
      <c r="FEB1167" s="144"/>
      <c r="FEC1167" s="93"/>
      <c r="FED1167" s="145"/>
      <c r="FEE1167" s="145"/>
      <c r="FEF1167" s="145"/>
      <c r="FEG1167" s="145"/>
      <c r="FEH1167" s="145"/>
      <c r="FEI1167" s="37"/>
      <c r="FEJ1167" s="5"/>
      <c r="FEK1167" s="144"/>
      <c r="FEL1167" s="93"/>
      <c r="FEM1167" s="145"/>
      <c r="FEN1167" s="145"/>
      <c r="FEO1167" s="145"/>
      <c r="FEP1167" s="145"/>
      <c r="FEQ1167" s="145"/>
      <c r="FER1167" s="37"/>
      <c r="FES1167" s="5"/>
      <c r="FET1167" s="144"/>
      <c r="FEU1167" s="93"/>
      <c r="FEV1167" s="145"/>
      <c r="FEW1167" s="145"/>
      <c r="FEX1167" s="145"/>
      <c r="FEY1167" s="145"/>
      <c r="FEZ1167" s="145"/>
      <c r="FFA1167" s="37"/>
      <c r="FFB1167" s="5"/>
      <c r="FFC1167" s="144"/>
      <c r="FFD1167" s="93"/>
      <c r="FFE1167" s="145"/>
      <c r="FFF1167" s="145"/>
      <c r="FFG1167" s="145"/>
      <c r="FFH1167" s="145"/>
      <c r="FFI1167" s="145"/>
      <c r="FFJ1167" s="37"/>
      <c r="FFK1167" s="5"/>
      <c r="FFL1167" s="144"/>
      <c r="FFM1167" s="93"/>
      <c r="FFN1167" s="145"/>
      <c r="FFO1167" s="145"/>
      <c r="FFP1167" s="145"/>
      <c r="FFQ1167" s="145"/>
      <c r="FFR1167" s="145"/>
      <c r="FFS1167" s="37"/>
      <c r="FFT1167" s="5"/>
      <c r="FFU1167" s="144"/>
      <c r="FFV1167" s="93"/>
      <c r="FFW1167" s="145"/>
      <c r="FFX1167" s="145"/>
      <c r="FFY1167" s="145"/>
      <c r="FFZ1167" s="145"/>
      <c r="FGA1167" s="145"/>
      <c r="FGB1167" s="37"/>
      <c r="FGC1167" s="5"/>
      <c r="FGD1167" s="144"/>
      <c r="FGE1167" s="93"/>
      <c r="FGF1167" s="145"/>
      <c r="FGG1167" s="145"/>
      <c r="FGH1167" s="145"/>
      <c r="FGI1167" s="145"/>
      <c r="FGJ1167" s="145"/>
      <c r="FGK1167" s="37"/>
      <c r="FGL1167" s="5"/>
      <c r="FGM1167" s="144"/>
      <c r="FGN1167" s="93"/>
      <c r="FGO1167" s="145"/>
      <c r="FGP1167" s="145"/>
      <c r="FGQ1167" s="145"/>
      <c r="FGR1167" s="145"/>
      <c r="FGS1167" s="145"/>
      <c r="FGT1167" s="37"/>
      <c r="FGU1167" s="5"/>
      <c r="FGV1167" s="144"/>
      <c r="FGW1167" s="93"/>
      <c r="FGX1167" s="145"/>
      <c r="FGY1167" s="145"/>
      <c r="FGZ1167" s="145"/>
      <c r="FHA1167" s="145"/>
      <c r="FHB1167" s="145"/>
      <c r="FHC1167" s="37"/>
      <c r="FHD1167" s="5"/>
      <c r="FHE1167" s="144"/>
      <c r="FHF1167" s="93"/>
      <c r="FHG1167" s="145"/>
      <c r="FHH1167" s="145"/>
      <c r="FHI1167" s="145"/>
      <c r="FHJ1167" s="145"/>
      <c r="FHK1167" s="145"/>
      <c r="FHL1167" s="37"/>
      <c r="FHM1167" s="5"/>
      <c r="FHN1167" s="144"/>
      <c r="FHO1167" s="93"/>
      <c r="FHP1167" s="145"/>
      <c r="FHQ1167" s="145"/>
      <c r="FHR1167" s="145"/>
      <c r="FHS1167" s="145"/>
      <c r="FHT1167" s="145"/>
      <c r="FHU1167" s="37"/>
      <c r="FHV1167" s="5"/>
      <c r="FHW1167" s="144"/>
      <c r="FHX1167" s="93"/>
      <c r="FHY1167" s="145"/>
      <c r="FHZ1167" s="145"/>
      <c r="FIA1167" s="145"/>
      <c r="FIB1167" s="145"/>
      <c r="FIC1167" s="145"/>
      <c r="FID1167" s="37"/>
      <c r="FIE1167" s="5"/>
      <c r="FIF1167" s="144"/>
      <c r="FIG1167" s="93"/>
      <c r="FIH1167" s="145"/>
      <c r="FII1167" s="145"/>
      <c r="FIJ1167" s="145"/>
      <c r="FIK1167" s="145"/>
      <c r="FIL1167" s="145"/>
      <c r="FIM1167" s="37"/>
      <c r="FIN1167" s="5"/>
      <c r="FIO1167" s="144"/>
      <c r="FIP1167" s="93"/>
      <c r="FIQ1167" s="145"/>
      <c r="FIR1167" s="145"/>
      <c r="FIS1167" s="145"/>
      <c r="FIT1167" s="145"/>
      <c r="FIU1167" s="145"/>
      <c r="FIV1167" s="37"/>
      <c r="FIW1167" s="5"/>
      <c r="FIX1167" s="144"/>
      <c r="FIY1167" s="93"/>
      <c r="FIZ1167" s="145"/>
      <c r="FJA1167" s="145"/>
      <c r="FJB1167" s="145"/>
      <c r="FJC1167" s="145"/>
      <c r="FJD1167" s="145"/>
      <c r="FJE1167" s="37"/>
      <c r="FJF1167" s="5"/>
      <c r="FJG1167" s="144"/>
      <c r="FJH1167" s="93"/>
      <c r="FJI1167" s="145"/>
      <c r="FJJ1167" s="145"/>
      <c r="FJK1167" s="145"/>
      <c r="FJL1167" s="145"/>
      <c r="FJM1167" s="145"/>
      <c r="FJN1167" s="37"/>
      <c r="FJO1167" s="5"/>
      <c r="FJP1167" s="144"/>
      <c r="FJQ1167" s="93"/>
      <c r="FJR1167" s="145"/>
      <c r="FJS1167" s="145"/>
      <c r="FJT1167" s="145"/>
      <c r="FJU1167" s="145"/>
      <c r="FJV1167" s="145"/>
      <c r="FJW1167" s="37"/>
      <c r="FJX1167" s="5"/>
      <c r="FJY1167" s="144"/>
      <c r="FJZ1167" s="93"/>
      <c r="FKA1167" s="145"/>
      <c r="FKB1167" s="145"/>
      <c r="FKC1167" s="145"/>
      <c r="FKD1167" s="145"/>
      <c r="FKE1167" s="145"/>
      <c r="FKF1167" s="37"/>
      <c r="FKG1167" s="5"/>
      <c r="FKH1167" s="144"/>
      <c r="FKI1167" s="93"/>
      <c r="FKJ1167" s="145"/>
      <c r="FKK1167" s="145"/>
      <c r="FKL1167" s="145"/>
      <c r="FKM1167" s="145"/>
      <c r="FKN1167" s="145"/>
      <c r="FKO1167" s="37"/>
      <c r="FKP1167" s="5"/>
      <c r="FKQ1167" s="144"/>
      <c r="FKR1167" s="93"/>
      <c r="FKS1167" s="145"/>
      <c r="FKT1167" s="145"/>
      <c r="FKU1167" s="145"/>
      <c r="FKV1167" s="145"/>
      <c r="FKW1167" s="145"/>
      <c r="FKX1167" s="37"/>
      <c r="FKY1167" s="5"/>
      <c r="FKZ1167" s="144"/>
      <c r="FLA1167" s="93"/>
      <c r="FLB1167" s="145"/>
      <c r="FLC1167" s="145"/>
      <c r="FLD1167" s="145"/>
      <c r="FLE1167" s="145"/>
      <c r="FLF1167" s="145"/>
      <c r="FLG1167" s="37"/>
      <c r="FLH1167" s="5"/>
      <c r="FLI1167" s="144"/>
      <c r="FLJ1167" s="93"/>
      <c r="FLK1167" s="145"/>
      <c r="FLL1167" s="145"/>
      <c r="FLM1167" s="145"/>
      <c r="FLN1167" s="145"/>
      <c r="FLO1167" s="145"/>
      <c r="FLP1167" s="37"/>
      <c r="FLQ1167" s="5"/>
      <c r="FLR1167" s="144"/>
      <c r="FLS1167" s="93"/>
      <c r="FLT1167" s="145"/>
      <c r="FLU1167" s="145"/>
      <c r="FLV1167" s="145"/>
      <c r="FLW1167" s="145"/>
      <c r="FLX1167" s="145"/>
      <c r="FLY1167" s="37"/>
      <c r="FLZ1167" s="5"/>
      <c r="FMA1167" s="144"/>
      <c r="FMB1167" s="93"/>
      <c r="FMC1167" s="145"/>
      <c r="FMD1167" s="145"/>
      <c r="FME1167" s="145"/>
      <c r="FMF1167" s="145"/>
      <c r="FMG1167" s="145"/>
      <c r="FMH1167" s="37"/>
      <c r="FMI1167" s="5"/>
      <c r="FMJ1167" s="144"/>
      <c r="FMK1167" s="93"/>
      <c r="FML1167" s="145"/>
      <c r="FMM1167" s="145"/>
      <c r="FMN1167" s="145"/>
      <c r="FMO1167" s="145"/>
      <c r="FMP1167" s="145"/>
      <c r="FMQ1167" s="37"/>
      <c r="FMR1167" s="5"/>
      <c r="FMS1167" s="144"/>
      <c r="FMT1167" s="93"/>
      <c r="FMU1167" s="145"/>
      <c r="FMV1167" s="145"/>
      <c r="FMW1167" s="145"/>
      <c r="FMX1167" s="145"/>
      <c r="FMY1167" s="145"/>
      <c r="FMZ1167" s="37"/>
      <c r="FNA1167" s="5"/>
      <c r="FNB1167" s="144"/>
      <c r="FNC1167" s="93"/>
      <c r="FND1167" s="145"/>
      <c r="FNE1167" s="145"/>
      <c r="FNF1167" s="145"/>
      <c r="FNG1167" s="145"/>
      <c r="FNH1167" s="145"/>
      <c r="FNI1167" s="37"/>
      <c r="FNJ1167" s="5"/>
      <c r="FNK1167" s="144"/>
      <c r="FNL1167" s="93"/>
      <c r="FNM1167" s="145"/>
      <c r="FNN1167" s="145"/>
      <c r="FNO1167" s="145"/>
      <c r="FNP1167" s="145"/>
      <c r="FNQ1167" s="145"/>
      <c r="FNR1167" s="37"/>
      <c r="FNS1167" s="5"/>
      <c r="FNT1167" s="144"/>
      <c r="FNU1167" s="93"/>
      <c r="FNV1167" s="145"/>
      <c r="FNW1167" s="145"/>
      <c r="FNX1167" s="145"/>
      <c r="FNY1167" s="145"/>
      <c r="FNZ1167" s="145"/>
      <c r="FOA1167" s="37"/>
      <c r="FOB1167" s="5"/>
      <c r="FOC1167" s="144"/>
      <c r="FOD1167" s="93"/>
      <c r="FOE1167" s="145"/>
      <c r="FOF1167" s="145"/>
      <c r="FOG1167" s="145"/>
      <c r="FOH1167" s="145"/>
      <c r="FOI1167" s="145"/>
      <c r="FOJ1167" s="37"/>
      <c r="FOK1167" s="5"/>
      <c r="FOL1167" s="144"/>
      <c r="FOM1167" s="93"/>
      <c r="FON1167" s="145"/>
      <c r="FOO1167" s="145"/>
      <c r="FOP1167" s="145"/>
      <c r="FOQ1167" s="145"/>
      <c r="FOR1167" s="145"/>
      <c r="FOS1167" s="37"/>
      <c r="FOT1167" s="5"/>
      <c r="FOU1167" s="144"/>
      <c r="FOV1167" s="93"/>
      <c r="FOW1167" s="145"/>
      <c r="FOX1167" s="145"/>
      <c r="FOY1167" s="145"/>
      <c r="FOZ1167" s="145"/>
      <c r="FPA1167" s="145"/>
      <c r="FPB1167" s="37"/>
      <c r="FPC1167" s="5"/>
      <c r="FPD1167" s="144"/>
      <c r="FPE1167" s="93"/>
      <c r="FPF1167" s="145"/>
      <c r="FPG1167" s="145"/>
      <c r="FPH1167" s="145"/>
      <c r="FPI1167" s="145"/>
      <c r="FPJ1167" s="145"/>
      <c r="FPK1167" s="37"/>
      <c r="FPL1167" s="5"/>
      <c r="FPM1167" s="144"/>
      <c r="FPN1167" s="93"/>
      <c r="FPO1167" s="145"/>
      <c r="FPP1167" s="145"/>
      <c r="FPQ1167" s="145"/>
      <c r="FPR1167" s="145"/>
      <c r="FPS1167" s="145"/>
      <c r="FPT1167" s="37"/>
      <c r="FPU1167" s="5"/>
      <c r="FPV1167" s="144"/>
      <c r="FPW1167" s="93"/>
      <c r="FPX1167" s="145"/>
      <c r="FPY1167" s="145"/>
      <c r="FPZ1167" s="145"/>
      <c r="FQA1167" s="145"/>
      <c r="FQB1167" s="145"/>
      <c r="FQC1167" s="37"/>
      <c r="FQD1167" s="5"/>
      <c r="FQE1167" s="144"/>
      <c r="FQF1167" s="93"/>
      <c r="FQG1167" s="145"/>
      <c r="FQH1167" s="145"/>
      <c r="FQI1167" s="145"/>
      <c r="FQJ1167" s="145"/>
      <c r="FQK1167" s="145"/>
      <c r="FQL1167" s="37"/>
      <c r="FQM1167" s="5"/>
      <c r="FQN1167" s="144"/>
      <c r="FQO1167" s="93"/>
      <c r="FQP1167" s="145"/>
      <c r="FQQ1167" s="145"/>
      <c r="FQR1167" s="145"/>
      <c r="FQS1167" s="145"/>
      <c r="FQT1167" s="145"/>
      <c r="FQU1167" s="37"/>
      <c r="FQV1167" s="5"/>
      <c r="FQW1167" s="144"/>
      <c r="FQX1167" s="93"/>
      <c r="FQY1167" s="145"/>
      <c r="FQZ1167" s="145"/>
      <c r="FRA1167" s="145"/>
      <c r="FRB1167" s="145"/>
      <c r="FRC1167" s="145"/>
      <c r="FRD1167" s="37"/>
      <c r="FRE1167" s="5"/>
      <c r="FRF1167" s="144"/>
      <c r="FRG1167" s="93"/>
      <c r="FRH1167" s="145"/>
      <c r="FRI1167" s="145"/>
      <c r="FRJ1167" s="145"/>
      <c r="FRK1167" s="145"/>
      <c r="FRL1167" s="145"/>
      <c r="FRM1167" s="37"/>
      <c r="FRN1167" s="5"/>
      <c r="FRO1167" s="144"/>
      <c r="FRP1167" s="93"/>
      <c r="FRQ1167" s="145"/>
      <c r="FRR1167" s="145"/>
      <c r="FRS1167" s="145"/>
      <c r="FRT1167" s="145"/>
      <c r="FRU1167" s="145"/>
      <c r="FRV1167" s="37"/>
      <c r="FRW1167" s="5"/>
      <c r="FRX1167" s="144"/>
      <c r="FRY1167" s="93"/>
      <c r="FRZ1167" s="145"/>
      <c r="FSA1167" s="145"/>
      <c r="FSB1167" s="145"/>
      <c r="FSC1167" s="145"/>
      <c r="FSD1167" s="145"/>
      <c r="FSE1167" s="37"/>
      <c r="FSF1167" s="5"/>
      <c r="FSG1167" s="144"/>
      <c r="FSH1167" s="93"/>
      <c r="FSI1167" s="145"/>
      <c r="FSJ1167" s="145"/>
      <c r="FSK1167" s="145"/>
      <c r="FSL1167" s="145"/>
      <c r="FSM1167" s="145"/>
      <c r="FSN1167" s="37"/>
      <c r="FSO1167" s="5"/>
      <c r="FSP1167" s="144"/>
      <c r="FSQ1167" s="93"/>
      <c r="FSR1167" s="145"/>
      <c r="FSS1167" s="145"/>
      <c r="FST1167" s="145"/>
      <c r="FSU1167" s="145"/>
      <c r="FSV1167" s="145"/>
      <c r="FSW1167" s="37"/>
      <c r="FSX1167" s="5"/>
      <c r="FSY1167" s="144"/>
      <c r="FSZ1167" s="93"/>
      <c r="FTA1167" s="145"/>
      <c r="FTB1167" s="145"/>
      <c r="FTC1167" s="145"/>
      <c r="FTD1167" s="145"/>
      <c r="FTE1167" s="145"/>
      <c r="FTF1167" s="37"/>
      <c r="FTG1167" s="5"/>
      <c r="FTH1167" s="144"/>
      <c r="FTI1167" s="93"/>
      <c r="FTJ1167" s="145"/>
      <c r="FTK1167" s="145"/>
      <c r="FTL1167" s="145"/>
      <c r="FTM1167" s="145"/>
      <c r="FTN1167" s="145"/>
      <c r="FTO1167" s="37"/>
      <c r="FTP1167" s="5"/>
      <c r="FTQ1167" s="144"/>
      <c r="FTR1167" s="93"/>
      <c r="FTS1167" s="145"/>
      <c r="FTT1167" s="145"/>
      <c r="FTU1167" s="145"/>
      <c r="FTV1167" s="145"/>
      <c r="FTW1167" s="145"/>
      <c r="FTX1167" s="37"/>
      <c r="FTY1167" s="5"/>
      <c r="FTZ1167" s="144"/>
      <c r="FUA1167" s="93"/>
      <c r="FUB1167" s="145"/>
      <c r="FUC1167" s="145"/>
      <c r="FUD1167" s="145"/>
      <c r="FUE1167" s="145"/>
      <c r="FUF1167" s="145"/>
      <c r="FUG1167" s="37"/>
      <c r="FUH1167" s="5"/>
      <c r="FUI1167" s="144"/>
      <c r="FUJ1167" s="93"/>
      <c r="FUK1167" s="145"/>
      <c r="FUL1167" s="145"/>
      <c r="FUM1167" s="145"/>
      <c r="FUN1167" s="145"/>
      <c r="FUO1167" s="145"/>
      <c r="FUP1167" s="37"/>
      <c r="FUQ1167" s="5"/>
      <c r="FUR1167" s="144"/>
      <c r="FUS1167" s="93"/>
      <c r="FUT1167" s="145"/>
      <c r="FUU1167" s="145"/>
      <c r="FUV1167" s="145"/>
      <c r="FUW1167" s="145"/>
      <c r="FUX1167" s="145"/>
      <c r="FUY1167" s="37"/>
      <c r="FUZ1167" s="5"/>
      <c r="FVA1167" s="144"/>
      <c r="FVB1167" s="93"/>
      <c r="FVC1167" s="145"/>
      <c r="FVD1167" s="145"/>
      <c r="FVE1167" s="145"/>
      <c r="FVF1167" s="145"/>
      <c r="FVG1167" s="145"/>
      <c r="FVH1167" s="37"/>
      <c r="FVI1167" s="5"/>
      <c r="FVJ1167" s="144"/>
      <c r="FVK1167" s="93"/>
      <c r="FVL1167" s="145"/>
      <c r="FVM1167" s="145"/>
      <c r="FVN1167" s="145"/>
      <c r="FVO1167" s="145"/>
      <c r="FVP1167" s="145"/>
      <c r="FVQ1167" s="37"/>
      <c r="FVR1167" s="5"/>
      <c r="FVS1167" s="144"/>
      <c r="FVT1167" s="93"/>
      <c r="FVU1167" s="145"/>
      <c r="FVV1167" s="145"/>
      <c r="FVW1167" s="145"/>
      <c r="FVX1167" s="145"/>
      <c r="FVY1167" s="145"/>
      <c r="FVZ1167" s="37"/>
      <c r="FWA1167" s="5"/>
      <c r="FWB1167" s="144"/>
      <c r="FWC1167" s="93"/>
      <c r="FWD1167" s="145"/>
      <c r="FWE1167" s="145"/>
      <c r="FWF1167" s="145"/>
      <c r="FWG1167" s="145"/>
      <c r="FWH1167" s="145"/>
      <c r="FWI1167" s="37"/>
      <c r="FWJ1167" s="5"/>
      <c r="FWK1167" s="144"/>
      <c r="FWL1167" s="93"/>
      <c r="FWM1167" s="145"/>
      <c r="FWN1167" s="145"/>
      <c r="FWO1167" s="145"/>
      <c r="FWP1167" s="145"/>
      <c r="FWQ1167" s="145"/>
      <c r="FWR1167" s="37"/>
      <c r="FWS1167" s="5"/>
      <c r="FWT1167" s="144"/>
      <c r="FWU1167" s="93"/>
      <c r="FWV1167" s="145"/>
      <c r="FWW1167" s="145"/>
      <c r="FWX1167" s="145"/>
      <c r="FWY1167" s="145"/>
      <c r="FWZ1167" s="145"/>
      <c r="FXA1167" s="37"/>
      <c r="FXB1167" s="5"/>
      <c r="FXC1167" s="144"/>
      <c r="FXD1167" s="93"/>
      <c r="FXE1167" s="145"/>
      <c r="FXF1167" s="145"/>
      <c r="FXG1167" s="145"/>
      <c r="FXH1167" s="145"/>
      <c r="FXI1167" s="145"/>
      <c r="FXJ1167" s="37"/>
      <c r="FXK1167" s="5"/>
      <c r="FXL1167" s="144"/>
      <c r="FXM1167" s="93"/>
      <c r="FXN1167" s="145"/>
      <c r="FXO1167" s="145"/>
      <c r="FXP1167" s="145"/>
      <c r="FXQ1167" s="145"/>
      <c r="FXR1167" s="145"/>
      <c r="FXS1167" s="37"/>
      <c r="FXT1167" s="5"/>
      <c r="FXU1167" s="144"/>
      <c r="FXV1167" s="93"/>
      <c r="FXW1167" s="145"/>
      <c r="FXX1167" s="145"/>
      <c r="FXY1167" s="145"/>
      <c r="FXZ1167" s="145"/>
      <c r="FYA1167" s="145"/>
      <c r="FYB1167" s="37"/>
      <c r="FYC1167" s="5"/>
      <c r="FYD1167" s="144"/>
      <c r="FYE1167" s="93"/>
      <c r="FYF1167" s="145"/>
      <c r="FYG1167" s="145"/>
      <c r="FYH1167" s="145"/>
      <c r="FYI1167" s="145"/>
      <c r="FYJ1167" s="145"/>
      <c r="FYK1167" s="37"/>
      <c r="FYL1167" s="5"/>
      <c r="FYM1167" s="144"/>
      <c r="FYN1167" s="93"/>
      <c r="FYO1167" s="145"/>
      <c r="FYP1167" s="145"/>
      <c r="FYQ1167" s="145"/>
      <c r="FYR1167" s="145"/>
      <c r="FYS1167" s="145"/>
      <c r="FYT1167" s="37"/>
      <c r="FYU1167" s="5"/>
      <c r="FYV1167" s="144"/>
      <c r="FYW1167" s="93"/>
      <c r="FYX1167" s="145"/>
      <c r="FYY1167" s="145"/>
      <c r="FYZ1167" s="145"/>
      <c r="FZA1167" s="145"/>
      <c r="FZB1167" s="145"/>
      <c r="FZC1167" s="37"/>
      <c r="FZD1167" s="5"/>
      <c r="FZE1167" s="144"/>
      <c r="FZF1167" s="93"/>
      <c r="FZG1167" s="145"/>
      <c r="FZH1167" s="145"/>
      <c r="FZI1167" s="145"/>
      <c r="FZJ1167" s="145"/>
      <c r="FZK1167" s="145"/>
      <c r="FZL1167" s="37"/>
      <c r="FZM1167" s="5"/>
      <c r="FZN1167" s="144"/>
      <c r="FZO1167" s="93"/>
      <c r="FZP1167" s="145"/>
      <c r="FZQ1167" s="145"/>
      <c r="FZR1167" s="145"/>
      <c r="FZS1167" s="145"/>
      <c r="FZT1167" s="145"/>
      <c r="FZU1167" s="37"/>
      <c r="FZV1167" s="5"/>
      <c r="FZW1167" s="144"/>
      <c r="FZX1167" s="93"/>
      <c r="FZY1167" s="145"/>
      <c r="FZZ1167" s="145"/>
      <c r="GAA1167" s="145"/>
      <c r="GAB1167" s="145"/>
      <c r="GAC1167" s="145"/>
      <c r="GAD1167" s="37"/>
      <c r="GAE1167" s="5"/>
      <c r="GAF1167" s="144"/>
      <c r="GAG1167" s="93"/>
      <c r="GAH1167" s="145"/>
      <c r="GAI1167" s="145"/>
      <c r="GAJ1167" s="145"/>
      <c r="GAK1167" s="145"/>
      <c r="GAL1167" s="145"/>
      <c r="GAM1167" s="37"/>
      <c r="GAN1167" s="5"/>
      <c r="GAO1167" s="144"/>
      <c r="GAP1167" s="93"/>
      <c r="GAQ1167" s="145"/>
      <c r="GAR1167" s="145"/>
      <c r="GAS1167" s="145"/>
      <c r="GAT1167" s="145"/>
      <c r="GAU1167" s="145"/>
      <c r="GAV1167" s="37"/>
      <c r="GAW1167" s="5"/>
      <c r="GAX1167" s="144"/>
      <c r="GAY1167" s="93"/>
      <c r="GAZ1167" s="145"/>
      <c r="GBA1167" s="145"/>
      <c r="GBB1167" s="145"/>
      <c r="GBC1167" s="145"/>
      <c r="GBD1167" s="145"/>
      <c r="GBE1167" s="37"/>
      <c r="GBF1167" s="5"/>
      <c r="GBG1167" s="144"/>
      <c r="GBH1167" s="93"/>
      <c r="GBI1167" s="145"/>
      <c r="GBJ1167" s="145"/>
      <c r="GBK1167" s="145"/>
      <c r="GBL1167" s="145"/>
      <c r="GBM1167" s="145"/>
      <c r="GBN1167" s="37"/>
      <c r="GBO1167" s="5"/>
      <c r="GBP1167" s="144"/>
      <c r="GBQ1167" s="93"/>
      <c r="GBR1167" s="145"/>
      <c r="GBS1167" s="145"/>
      <c r="GBT1167" s="145"/>
      <c r="GBU1167" s="145"/>
      <c r="GBV1167" s="145"/>
      <c r="GBW1167" s="37"/>
      <c r="GBX1167" s="5"/>
      <c r="GBY1167" s="144"/>
      <c r="GBZ1167" s="93"/>
      <c r="GCA1167" s="145"/>
      <c r="GCB1167" s="145"/>
      <c r="GCC1167" s="145"/>
      <c r="GCD1167" s="145"/>
      <c r="GCE1167" s="145"/>
      <c r="GCF1167" s="37"/>
      <c r="GCG1167" s="5"/>
      <c r="GCH1167" s="144"/>
      <c r="GCI1167" s="93"/>
      <c r="GCJ1167" s="145"/>
      <c r="GCK1167" s="145"/>
      <c r="GCL1167" s="145"/>
      <c r="GCM1167" s="145"/>
      <c r="GCN1167" s="145"/>
      <c r="GCO1167" s="37"/>
      <c r="GCP1167" s="5"/>
      <c r="GCQ1167" s="144"/>
      <c r="GCR1167" s="93"/>
      <c r="GCS1167" s="145"/>
      <c r="GCT1167" s="145"/>
      <c r="GCU1167" s="145"/>
      <c r="GCV1167" s="145"/>
      <c r="GCW1167" s="145"/>
      <c r="GCX1167" s="37"/>
      <c r="GCY1167" s="5"/>
      <c r="GCZ1167" s="144"/>
      <c r="GDA1167" s="93"/>
      <c r="GDB1167" s="145"/>
      <c r="GDC1167" s="145"/>
      <c r="GDD1167" s="145"/>
      <c r="GDE1167" s="145"/>
      <c r="GDF1167" s="145"/>
      <c r="GDG1167" s="37"/>
      <c r="GDH1167" s="5"/>
      <c r="GDI1167" s="144"/>
      <c r="GDJ1167" s="93"/>
      <c r="GDK1167" s="145"/>
      <c r="GDL1167" s="145"/>
      <c r="GDM1167" s="145"/>
      <c r="GDN1167" s="145"/>
      <c r="GDO1167" s="145"/>
      <c r="GDP1167" s="37"/>
      <c r="GDQ1167" s="5"/>
      <c r="GDR1167" s="144"/>
      <c r="GDS1167" s="93"/>
      <c r="GDT1167" s="145"/>
      <c r="GDU1167" s="145"/>
      <c r="GDV1167" s="145"/>
      <c r="GDW1167" s="145"/>
      <c r="GDX1167" s="145"/>
      <c r="GDY1167" s="37"/>
      <c r="GDZ1167" s="5"/>
      <c r="GEA1167" s="144"/>
      <c r="GEB1167" s="93"/>
      <c r="GEC1167" s="145"/>
      <c r="GED1167" s="145"/>
      <c r="GEE1167" s="145"/>
      <c r="GEF1167" s="145"/>
      <c r="GEG1167" s="145"/>
      <c r="GEH1167" s="37"/>
      <c r="GEI1167" s="5"/>
      <c r="GEJ1167" s="144"/>
      <c r="GEK1167" s="93"/>
      <c r="GEL1167" s="145"/>
      <c r="GEM1167" s="145"/>
      <c r="GEN1167" s="145"/>
      <c r="GEO1167" s="145"/>
      <c r="GEP1167" s="145"/>
      <c r="GEQ1167" s="37"/>
      <c r="GER1167" s="5"/>
      <c r="GES1167" s="144"/>
      <c r="GET1167" s="93"/>
      <c r="GEU1167" s="145"/>
      <c r="GEV1167" s="145"/>
      <c r="GEW1167" s="145"/>
      <c r="GEX1167" s="145"/>
      <c r="GEY1167" s="145"/>
      <c r="GEZ1167" s="37"/>
      <c r="GFA1167" s="5"/>
      <c r="GFB1167" s="144"/>
      <c r="GFC1167" s="93"/>
      <c r="GFD1167" s="145"/>
      <c r="GFE1167" s="145"/>
      <c r="GFF1167" s="145"/>
      <c r="GFG1167" s="145"/>
      <c r="GFH1167" s="145"/>
      <c r="GFI1167" s="37"/>
      <c r="GFJ1167" s="5"/>
      <c r="GFK1167" s="144"/>
      <c r="GFL1167" s="93"/>
      <c r="GFM1167" s="145"/>
      <c r="GFN1167" s="145"/>
      <c r="GFO1167" s="145"/>
      <c r="GFP1167" s="145"/>
      <c r="GFQ1167" s="145"/>
      <c r="GFR1167" s="37"/>
      <c r="GFS1167" s="5"/>
      <c r="GFT1167" s="144"/>
      <c r="GFU1167" s="93"/>
      <c r="GFV1167" s="145"/>
      <c r="GFW1167" s="145"/>
      <c r="GFX1167" s="145"/>
      <c r="GFY1167" s="145"/>
      <c r="GFZ1167" s="145"/>
      <c r="GGA1167" s="37"/>
      <c r="GGB1167" s="5"/>
      <c r="GGC1167" s="144"/>
      <c r="GGD1167" s="93"/>
      <c r="GGE1167" s="145"/>
      <c r="GGF1167" s="145"/>
      <c r="GGG1167" s="145"/>
      <c r="GGH1167" s="145"/>
      <c r="GGI1167" s="145"/>
      <c r="GGJ1167" s="37"/>
      <c r="GGK1167" s="5"/>
      <c r="GGL1167" s="144"/>
      <c r="GGM1167" s="93"/>
      <c r="GGN1167" s="145"/>
      <c r="GGO1167" s="145"/>
      <c r="GGP1167" s="145"/>
      <c r="GGQ1167" s="145"/>
      <c r="GGR1167" s="145"/>
      <c r="GGS1167" s="37"/>
      <c r="GGT1167" s="5"/>
      <c r="GGU1167" s="144"/>
      <c r="GGV1167" s="93"/>
      <c r="GGW1167" s="145"/>
      <c r="GGX1167" s="145"/>
      <c r="GGY1167" s="145"/>
      <c r="GGZ1167" s="145"/>
      <c r="GHA1167" s="145"/>
      <c r="GHB1167" s="37"/>
      <c r="GHC1167" s="5"/>
      <c r="GHD1167" s="144"/>
      <c r="GHE1167" s="93"/>
      <c r="GHF1167" s="145"/>
      <c r="GHG1167" s="145"/>
      <c r="GHH1167" s="145"/>
      <c r="GHI1167" s="145"/>
      <c r="GHJ1167" s="145"/>
      <c r="GHK1167" s="37"/>
      <c r="GHL1167" s="5"/>
      <c r="GHM1167" s="144"/>
      <c r="GHN1167" s="93"/>
      <c r="GHO1167" s="145"/>
      <c r="GHP1167" s="145"/>
      <c r="GHQ1167" s="145"/>
      <c r="GHR1167" s="145"/>
      <c r="GHS1167" s="145"/>
      <c r="GHT1167" s="37"/>
      <c r="GHU1167" s="5"/>
      <c r="GHV1167" s="144"/>
      <c r="GHW1167" s="93"/>
      <c r="GHX1167" s="145"/>
      <c r="GHY1167" s="145"/>
      <c r="GHZ1167" s="145"/>
      <c r="GIA1167" s="145"/>
      <c r="GIB1167" s="145"/>
      <c r="GIC1167" s="37"/>
      <c r="GID1167" s="5"/>
      <c r="GIE1167" s="144"/>
      <c r="GIF1167" s="93"/>
      <c r="GIG1167" s="145"/>
      <c r="GIH1167" s="145"/>
      <c r="GII1167" s="145"/>
      <c r="GIJ1167" s="145"/>
      <c r="GIK1167" s="145"/>
      <c r="GIL1167" s="37"/>
      <c r="GIM1167" s="5"/>
      <c r="GIN1167" s="144"/>
      <c r="GIO1167" s="93"/>
      <c r="GIP1167" s="145"/>
      <c r="GIQ1167" s="145"/>
      <c r="GIR1167" s="145"/>
      <c r="GIS1167" s="145"/>
      <c r="GIT1167" s="145"/>
      <c r="GIU1167" s="37"/>
      <c r="GIV1167" s="5"/>
      <c r="GIW1167" s="144"/>
      <c r="GIX1167" s="93"/>
      <c r="GIY1167" s="145"/>
      <c r="GIZ1167" s="145"/>
      <c r="GJA1167" s="145"/>
      <c r="GJB1167" s="145"/>
      <c r="GJC1167" s="145"/>
      <c r="GJD1167" s="37"/>
      <c r="GJE1167" s="5"/>
      <c r="GJF1167" s="144"/>
      <c r="GJG1167" s="93"/>
      <c r="GJH1167" s="145"/>
      <c r="GJI1167" s="145"/>
      <c r="GJJ1167" s="145"/>
      <c r="GJK1167" s="145"/>
      <c r="GJL1167" s="145"/>
      <c r="GJM1167" s="37"/>
      <c r="GJN1167" s="5"/>
      <c r="GJO1167" s="144"/>
      <c r="GJP1167" s="93"/>
      <c r="GJQ1167" s="145"/>
      <c r="GJR1167" s="145"/>
      <c r="GJS1167" s="145"/>
      <c r="GJT1167" s="145"/>
      <c r="GJU1167" s="145"/>
      <c r="GJV1167" s="37"/>
      <c r="GJW1167" s="5"/>
      <c r="GJX1167" s="144"/>
      <c r="GJY1167" s="93"/>
      <c r="GJZ1167" s="145"/>
      <c r="GKA1167" s="145"/>
      <c r="GKB1167" s="145"/>
      <c r="GKC1167" s="145"/>
      <c r="GKD1167" s="145"/>
      <c r="GKE1167" s="37"/>
      <c r="GKF1167" s="5"/>
      <c r="GKG1167" s="144"/>
      <c r="GKH1167" s="93"/>
      <c r="GKI1167" s="145"/>
      <c r="GKJ1167" s="145"/>
      <c r="GKK1167" s="145"/>
      <c r="GKL1167" s="145"/>
      <c r="GKM1167" s="145"/>
      <c r="GKN1167" s="37"/>
      <c r="GKO1167" s="5"/>
      <c r="GKP1167" s="144"/>
      <c r="GKQ1167" s="93"/>
      <c r="GKR1167" s="145"/>
      <c r="GKS1167" s="145"/>
      <c r="GKT1167" s="145"/>
      <c r="GKU1167" s="145"/>
      <c r="GKV1167" s="145"/>
      <c r="GKW1167" s="37"/>
      <c r="GKX1167" s="5"/>
      <c r="GKY1167" s="144"/>
      <c r="GKZ1167" s="93"/>
      <c r="GLA1167" s="145"/>
      <c r="GLB1167" s="145"/>
      <c r="GLC1167" s="145"/>
      <c r="GLD1167" s="145"/>
      <c r="GLE1167" s="145"/>
      <c r="GLF1167" s="37"/>
      <c r="GLG1167" s="5"/>
      <c r="GLH1167" s="144"/>
      <c r="GLI1167" s="93"/>
      <c r="GLJ1167" s="145"/>
      <c r="GLK1167" s="145"/>
      <c r="GLL1167" s="145"/>
      <c r="GLM1167" s="145"/>
      <c r="GLN1167" s="145"/>
      <c r="GLO1167" s="37"/>
      <c r="GLP1167" s="5"/>
      <c r="GLQ1167" s="144"/>
      <c r="GLR1167" s="93"/>
      <c r="GLS1167" s="145"/>
      <c r="GLT1167" s="145"/>
      <c r="GLU1167" s="145"/>
      <c r="GLV1167" s="145"/>
      <c r="GLW1167" s="145"/>
      <c r="GLX1167" s="37"/>
      <c r="GLY1167" s="5"/>
      <c r="GLZ1167" s="144"/>
      <c r="GMA1167" s="93"/>
      <c r="GMB1167" s="145"/>
      <c r="GMC1167" s="145"/>
      <c r="GMD1167" s="145"/>
      <c r="GME1167" s="145"/>
      <c r="GMF1167" s="145"/>
      <c r="GMG1167" s="37"/>
      <c r="GMH1167" s="5"/>
      <c r="GMI1167" s="144"/>
      <c r="GMJ1167" s="93"/>
      <c r="GMK1167" s="145"/>
      <c r="GML1167" s="145"/>
      <c r="GMM1167" s="145"/>
      <c r="GMN1167" s="145"/>
      <c r="GMO1167" s="145"/>
      <c r="GMP1167" s="37"/>
      <c r="GMQ1167" s="5"/>
      <c r="GMR1167" s="144"/>
      <c r="GMS1167" s="93"/>
      <c r="GMT1167" s="145"/>
      <c r="GMU1167" s="145"/>
      <c r="GMV1167" s="145"/>
      <c r="GMW1167" s="145"/>
      <c r="GMX1167" s="145"/>
      <c r="GMY1167" s="37"/>
      <c r="GMZ1167" s="5"/>
      <c r="GNA1167" s="144"/>
      <c r="GNB1167" s="93"/>
      <c r="GNC1167" s="145"/>
      <c r="GND1167" s="145"/>
      <c r="GNE1167" s="145"/>
      <c r="GNF1167" s="145"/>
      <c r="GNG1167" s="145"/>
      <c r="GNH1167" s="37"/>
      <c r="GNI1167" s="5"/>
      <c r="GNJ1167" s="144"/>
      <c r="GNK1167" s="93"/>
      <c r="GNL1167" s="145"/>
      <c r="GNM1167" s="145"/>
      <c r="GNN1167" s="145"/>
      <c r="GNO1167" s="145"/>
      <c r="GNP1167" s="145"/>
      <c r="GNQ1167" s="37"/>
      <c r="GNR1167" s="5"/>
      <c r="GNS1167" s="144"/>
      <c r="GNT1167" s="93"/>
      <c r="GNU1167" s="145"/>
      <c r="GNV1167" s="145"/>
      <c r="GNW1167" s="145"/>
      <c r="GNX1167" s="145"/>
      <c r="GNY1167" s="145"/>
      <c r="GNZ1167" s="37"/>
      <c r="GOA1167" s="5"/>
      <c r="GOB1167" s="144"/>
      <c r="GOC1167" s="93"/>
      <c r="GOD1167" s="145"/>
      <c r="GOE1167" s="145"/>
      <c r="GOF1167" s="145"/>
      <c r="GOG1167" s="145"/>
      <c r="GOH1167" s="145"/>
      <c r="GOI1167" s="37"/>
      <c r="GOJ1167" s="5"/>
      <c r="GOK1167" s="144"/>
      <c r="GOL1167" s="93"/>
      <c r="GOM1167" s="145"/>
      <c r="GON1167" s="145"/>
      <c r="GOO1167" s="145"/>
      <c r="GOP1167" s="145"/>
      <c r="GOQ1167" s="145"/>
      <c r="GOR1167" s="37"/>
      <c r="GOS1167" s="5"/>
      <c r="GOT1167" s="144"/>
      <c r="GOU1167" s="93"/>
      <c r="GOV1167" s="145"/>
      <c r="GOW1167" s="145"/>
      <c r="GOX1167" s="145"/>
      <c r="GOY1167" s="145"/>
      <c r="GOZ1167" s="145"/>
      <c r="GPA1167" s="37"/>
      <c r="GPB1167" s="5"/>
      <c r="GPC1167" s="144"/>
      <c r="GPD1167" s="93"/>
      <c r="GPE1167" s="145"/>
      <c r="GPF1167" s="145"/>
      <c r="GPG1167" s="145"/>
      <c r="GPH1167" s="145"/>
      <c r="GPI1167" s="145"/>
      <c r="GPJ1167" s="37"/>
      <c r="GPK1167" s="5"/>
      <c r="GPL1167" s="144"/>
      <c r="GPM1167" s="93"/>
      <c r="GPN1167" s="145"/>
      <c r="GPO1167" s="145"/>
      <c r="GPP1167" s="145"/>
      <c r="GPQ1167" s="145"/>
      <c r="GPR1167" s="145"/>
      <c r="GPS1167" s="37"/>
      <c r="GPT1167" s="5"/>
      <c r="GPU1167" s="144"/>
      <c r="GPV1167" s="93"/>
      <c r="GPW1167" s="145"/>
      <c r="GPX1167" s="145"/>
      <c r="GPY1167" s="145"/>
      <c r="GPZ1167" s="145"/>
      <c r="GQA1167" s="145"/>
      <c r="GQB1167" s="37"/>
      <c r="GQC1167" s="5"/>
      <c r="GQD1167" s="144"/>
      <c r="GQE1167" s="93"/>
      <c r="GQF1167" s="145"/>
      <c r="GQG1167" s="145"/>
      <c r="GQH1167" s="145"/>
      <c r="GQI1167" s="145"/>
      <c r="GQJ1167" s="145"/>
      <c r="GQK1167" s="37"/>
      <c r="GQL1167" s="5"/>
      <c r="GQM1167" s="144"/>
      <c r="GQN1167" s="93"/>
      <c r="GQO1167" s="145"/>
      <c r="GQP1167" s="145"/>
      <c r="GQQ1167" s="145"/>
      <c r="GQR1167" s="145"/>
      <c r="GQS1167" s="145"/>
      <c r="GQT1167" s="37"/>
      <c r="GQU1167" s="5"/>
      <c r="GQV1167" s="144"/>
      <c r="GQW1167" s="93"/>
      <c r="GQX1167" s="145"/>
      <c r="GQY1167" s="145"/>
      <c r="GQZ1167" s="145"/>
      <c r="GRA1167" s="145"/>
      <c r="GRB1167" s="145"/>
      <c r="GRC1167" s="37"/>
      <c r="GRD1167" s="5"/>
      <c r="GRE1167" s="144"/>
      <c r="GRF1167" s="93"/>
      <c r="GRG1167" s="145"/>
      <c r="GRH1167" s="145"/>
      <c r="GRI1167" s="145"/>
      <c r="GRJ1167" s="145"/>
      <c r="GRK1167" s="145"/>
      <c r="GRL1167" s="37"/>
      <c r="GRM1167" s="5"/>
      <c r="GRN1167" s="144"/>
      <c r="GRO1167" s="93"/>
      <c r="GRP1167" s="145"/>
      <c r="GRQ1167" s="145"/>
      <c r="GRR1167" s="145"/>
      <c r="GRS1167" s="145"/>
      <c r="GRT1167" s="145"/>
      <c r="GRU1167" s="37"/>
      <c r="GRV1167" s="5"/>
      <c r="GRW1167" s="144"/>
      <c r="GRX1167" s="93"/>
      <c r="GRY1167" s="145"/>
      <c r="GRZ1167" s="145"/>
      <c r="GSA1167" s="145"/>
      <c r="GSB1167" s="145"/>
      <c r="GSC1167" s="145"/>
      <c r="GSD1167" s="37"/>
      <c r="GSE1167" s="5"/>
      <c r="GSF1167" s="144"/>
      <c r="GSG1167" s="93"/>
      <c r="GSH1167" s="145"/>
      <c r="GSI1167" s="145"/>
      <c r="GSJ1167" s="145"/>
      <c r="GSK1167" s="145"/>
      <c r="GSL1167" s="145"/>
      <c r="GSM1167" s="37"/>
      <c r="GSN1167" s="5"/>
      <c r="GSO1167" s="144"/>
      <c r="GSP1167" s="93"/>
      <c r="GSQ1167" s="145"/>
      <c r="GSR1167" s="145"/>
      <c r="GSS1167" s="145"/>
      <c r="GST1167" s="145"/>
      <c r="GSU1167" s="145"/>
      <c r="GSV1167" s="37"/>
      <c r="GSW1167" s="5"/>
      <c r="GSX1167" s="144"/>
      <c r="GSY1167" s="93"/>
      <c r="GSZ1167" s="145"/>
      <c r="GTA1167" s="145"/>
      <c r="GTB1167" s="145"/>
      <c r="GTC1167" s="145"/>
      <c r="GTD1167" s="145"/>
      <c r="GTE1167" s="37"/>
      <c r="GTF1167" s="5"/>
      <c r="GTG1167" s="144"/>
      <c r="GTH1167" s="93"/>
      <c r="GTI1167" s="145"/>
      <c r="GTJ1167" s="145"/>
      <c r="GTK1167" s="145"/>
      <c r="GTL1167" s="145"/>
      <c r="GTM1167" s="145"/>
      <c r="GTN1167" s="37"/>
      <c r="GTO1167" s="5"/>
      <c r="GTP1167" s="144"/>
      <c r="GTQ1167" s="93"/>
      <c r="GTR1167" s="145"/>
      <c r="GTS1167" s="145"/>
      <c r="GTT1167" s="145"/>
      <c r="GTU1167" s="145"/>
      <c r="GTV1167" s="145"/>
      <c r="GTW1167" s="37"/>
      <c r="GTX1167" s="5"/>
      <c r="GTY1167" s="144"/>
      <c r="GTZ1167" s="93"/>
      <c r="GUA1167" s="145"/>
      <c r="GUB1167" s="145"/>
      <c r="GUC1167" s="145"/>
      <c r="GUD1167" s="145"/>
      <c r="GUE1167" s="145"/>
      <c r="GUF1167" s="37"/>
      <c r="GUG1167" s="5"/>
      <c r="GUH1167" s="144"/>
      <c r="GUI1167" s="93"/>
      <c r="GUJ1167" s="145"/>
      <c r="GUK1167" s="145"/>
      <c r="GUL1167" s="145"/>
      <c r="GUM1167" s="145"/>
      <c r="GUN1167" s="145"/>
      <c r="GUO1167" s="37"/>
      <c r="GUP1167" s="5"/>
      <c r="GUQ1167" s="144"/>
      <c r="GUR1167" s="93"/>
      <c r="GUS1167" s="145"/>
      <c r="GUT1167" s="145"/>
      <c r="GUU1167" s="145"/>
      <c r="GUV1167" s="145"/>
      <c r="GUW1167" s="145"/>
      <c r="GUX1167" s="37"/>
      <c r="GUY1167" s="5"/>
      <c r="GUZ1167" s="144"/>
      <c r="GVA1167" s="93"/>
      <c r="GVB1167" s="145"/>
      <c r="GVC1167" s="145"/>
      <c r="GVD1167" s="145"/>
      <c r="GVE1167" s="145"/>
      <c r="GVF1167" s="145"/>
      <c r="GVG1167" s="37"/>
      <c r="GVH1167" s="5"/>
      <c r="GVI1167" s="144"/>
      <c r="GVJ1167" s="93"/>
      <c r="GVK1167" s="145"/>
      <c r="GVL1167" s="145"/>
      <c r="GVM1167" s="145"/>
      <c r="GVN1167" s="145"/>
      <c r="GVO1167" s="145"/>
      <c r="GVP1167" s="37"/>
      <c r="GVQ1167" s="5"/>
      <c r="GVR1167" s="144"/>
      <c r="GVS1167" s="93"/>
      <c r="GVT1167" s="145"/>
      <c r="GVU1167" s="145"/>
      <c r="GVV1167" s="145"/>
      <c r="GVW1167" s="145"/>
      <c r="GVX1167" s="145"/>
      <c r="GVY1167" s="37"/>
      <c r="GVZ1167" s="5"/>
      <c r="GWA1167" s="144"/>
      <c r="GWB1167" s="93"/>
      <c r="GWC1167" s="145"/>
      <c r="GWD1167" s="145"/>
      <c r="GWE1167" s="145"/>
      <c r="GWF1167" s="145"/>
      <c r="GWG1167" s="145"/>
      <c r="GWH1167" s="37"/>
      <c r="GWI1167" s="5"/>
      <c r="GWJ1167" s="144"/>
      <c r="GWK1167" s="93"/>
      <c r="GWL1167" s="145"/>
      <c r="GWM1167" s="145"/>
      <c r="GWN1167" s="145"/>
      <c r="GWO1167" s="145"/>
      <c r="GWP1167" s="145"/>
      <c r="GWQ1167" s="37"/>
      <c r="GWR1167" s="5"/>
      <c r="GWS1167" s="144"/>
      <c r="GWT1167" s="93"/>
      <c r="GWU1167" s="145"/>
      <c r="GWV1167" s="145"/>
      <c r="GWW1167" s="145"/>
      <c r="GWX1167" s="145"/>
      <c r="GWY1167" s="145"/>
      <c r="GWZ1167" s="37"/>
      <c r="GXA1167" s="5"/>
      <c r="GXB1167" s="144"/>
      <c r="GXC1167" s="93"/>
      <c r="GXD1167" s="145"/>
      <c r="GXE1167" s="145"/>
      <c r="GXF1167" s="145"/>
      <c r="GXG1167" s="145"/>
      <c r="GXH1167" s="145"/>
      <c r="GXI1167" s="37"/>
      <c r="GXJ1167" s="5"/>
      <c r="GXK1167" s="144"/>
      <c r="GXL1167" s="93"/>
      <c r="GXM1167" s="145"/>
      <c r="GXN1167" s="145"/>
      <c r="GXO1167" s="145"/>
      <c r="GXP1167" s="145"/>
      <c r="GXQ1167" s="145"/>
      <c r="GXR1167" s="37"/>
      <c r="GXS1167" s="5"/>
      <c r="GXT1167" s="144"/>
      <c r="GXU1167" s="93"/>
      <c r="GXV1167" s="145"/>
      <c r="GXW1167" s="145"/>
      <c r="GXX1167" s="145"/>
      <c r="GXY1167" s="145"/>
      <c r="GXZ1167" s="145"/>
      <c r="GYA1167" s="37"/>
      <c r="GYB1167" s="5"/>
      <c r="GYC1167" s="144"/>
      <c r="GYD1167" s="93"/>
      <c r="GYE1167" s="145"/>
      <c r="GYF1167" s="145"/>
      <c r="GYG1167" s="145"/>
      <c r="GYH1167" s="145"/>
      <c r="GYI1167" s="145"/>
      <c r="GYJ1167" s="37"/>
      <c r="GYK1167" s="5"/>
      <c r="GYL1167" s="144"/>
      <c r="GYM1167" s="93"/>
      <c r="GYN1167" s="145"/>
      <c r="GYO1167" s="145"/>
      <c r="GYP1167" s="145"/>
      <c r="GYQ1167" s="145"/>
      <c r="GYR1167" s="145"/>
      <c r="GYS1167" s="37"/>
      <c r="GYT1167" s="5"/>
      <c r="GYU1167" s="144"/>
      <c r="GYV1167" s="93"/>
      <c r="GYW1167" s="145"/>
      <c r="GYX1167" s="145"/>
      <c r="GYY1167" s="145"/>
      <c r="GYZ1167" s="145"/>
      <c r="GZA1167" s="145"/>
      <c r="GZB1167" s="37"/>
      <c r="GZC1167" s="5"/>
      <c r="GZD1167" s="144"/>
      <c r="GZE1167" s="93"/>
      <c r="GZF1167" s="145"/>
      <c r="GZG1167" s="145"/>
      <c r="GZH1167" s="145"/>
      <c r="GZI1167" s="145"/>
      <c r="GZJ1167" s="145"/>
      <c r="GZK1167" s="37"/>
      <c r="GZL1167" s="5"/>
      <c r="GZM1167" s="144"/>
      <c r="GZN1167" s="93"/>
      <c r="GZO1167" s="145"/>
      <c r="GZP1167" s="145"/>
      <c r="GZQ1167" s="145"/>
      <c r="GZR1167" s="145"/>
      <c r="GZS1167" s="145"/>
      <c r="GZT1167" s="37"/>
      <c r="GZU1167" s="5"/>
      <c r="GZV1167" s="144"/>
      <c r="GZW1167" s="93"/>
      <c r="GZX1167" s="145"/>
      <c r="GZY1167" s="145"/>
      <c r="GZZ1167" s="145"/>
      <c r="HAA1167" s="145"/>
      <c r="HAB1167" s="145"/>
      <c r="HAC1167" s="37"/>
      <c r="HAD1167" s="5"/>
      <c r="HAE1167" s="144"/>
      <c r="HAF1167" s="93"/>
      <c r="HAG1167" s="145"/>
      <c r="HAH1167" s="145"/>
      <c r="HAI1167" s="145"/>
      <c r="HAJ1167" s="145"/>
      <c r="HAK1167" s="145"/>
      <c r="HAL1167" s="37"/>
      <c r="HAM1167" s="5"/>
      <c r="HAN1167" s="144"/>
      <c r="HAO1167" s="93"/>
      <c r="HAP1167" s="145"/>
      <c r="HAQ1167" s="145"/>
      <c r="HAR1167" s="145"/>
      <c r="HAS1167" s="145"/>
      <c r="HAT1167" s="145"/>
      <c r="HAU1167" s="37"/>
      <c r="HAV1167" s="5"/>
      <c r="HAW1167" s="144"/>
      <c r="HAX1167" s="93"/>
      <c r="HAY1167" s="145"/>
      <c r="HAZ1167" s="145"/>
      <c r="HBA1167" s="145"/>
      <c r="HBB1167" s="145"/>
      <c r="HBC1167" s="145"/>
      <c r="HBD1167" s="37"/>
      <c r="HBE1167" s="5"/>
      <c r="HBF1167" s="144"/>
      <c r="HBG1167" s="93"/>
      <c r="HBH1167" s="145"/>
      <c r="HBI1167" s="145"/>
      <c r="HBJ1167" s="145"/>
      <c r="HBK1167" s="145"/>
      <c r="HBL1167" s="145"/>
      <c r="HBM1167" s="37"/>
      <c r="HBN1167" s="5"/>
      <c r="HBO1167" s="144"/>
      <c r="HBP1167" s="93"/>
      <c r="HBQ1167" s="145"/>
      <c r="HBR1167" s="145"/>
      <c r="HBS1167" s="145"/>
      <c r="HBT1167" s="145"/>
      <c r="HBU1167" s="145"/>
      <c r="HBV1167" s="37"/>
      <c r="HBW1167" s="5"/>
      <c r="HBX1167" s="144"/>
      <c r="HBY1167" s="93"/>
      <c r="HBZ1167" s="145"/>
      <c r="HCA1167" s="145"/>
      <c r="HCB1167" s="145"/>
      <c r="HCC1167" s="145"/>
      <c r="HCD1167" s="145"/>
      <c r="HCE1167" s="37"/>
      <c r="HCF1167" s="5"/>
      <c r="HCG1167" s="144"/>
      <c r="HCH1167" s="93"/>
      <c r="HCI1167" s="145"/>
      <c r="HCJ1167" s="145"/>
      <c r="HCK1167" s="145"/>
      <c r="HCL1167" s="145"/>
      <c r="HCM1167" s="145"/>
      <c r="HCN1167" s="37"/>
      <c r="HCO1167" s="5"/>
      <c r="HCP1167" s="144"/>
      <c r="HCQ1167" s="93"/>
      <c r="HCR1167" s="145"/>
      <c r="HCS1167" s="145"/>
      <c r="HCT1167" s="145"/>
      <c r="HCU1167" s="145"/>
      <c r="HCV1167" s="145"/>
      <c r="HCW1167" s="37"/>
      <c r="HCX1167" s="5"/>
      <c r="HCY1167" s="144"/>
      <c r="HCZ1167" s="93"/>
      <c r="HDA1167" s="145"/>
      <c r="HDB1167" s="145"/>
      <c r="HDC1167" s="145"/>
      <c r="HDD1167" s="145"/>
      <c r="HDE1167" s="145"/>
      <c r="HDF1167" s="37"/>
      <c r="HDG1167" s="5"/>
      <c r="HDH1167" s="144"/>
      <c r="HDI1167" s="93"/>
      <c r="HDJ1167" s="145"/>
      <c r="HDK1167" s="145"/>
      <c r="HDL1167" s="145"/>
      <c r="HDM1167" s="145"/>
      <c r="HDN1167" s="145"/>
      <c r="HDO1167" s="37"/>
      <c r="HDP1167" s="5"/>
      <c r="HDQ1167" s="144"/>
      <c r="HDR1167" s="93"/>
      <c r="HDS1167" s="145"/>
      <c r="HDT1167" s="145"/>
      <c r="HDU1167" s="145"/>
      <c r="HDV1167" s="145"/>
      <c r="HDW1167" s="145"/>
      <c r="HDX1167" s="37"/>
      <c r="HDY1167" s="5"/>
      <c r="HDZ1167" s="144"/>
      <c r="HEA1167" s="93"/>
      <c r="HEB1167" s="145"/>
      <c r="HEC1167" s="145"/>
      <c r="HED1167" s="145"/>
      <c r="HEE1167" s="145"/>
      <c r="HEF1167" s="145"/>
      <c r="HEG1167" s="37"/>
      <c r="HEH1167" s="5"/>
      <c r="HEI1167" s="144"/>
      <c r="HEJ1167" s="93"/>
      <c r="HEK1167" s="145"/>
      <c r="HEL1167" s="145"/>
      <c r="HEM1167" s="145"/>
      <c r="HEN1167" s="145"/>
      <c r="HEO1167" s="145"/>
      <c r="HEP1167" s="37"/>
      <c r="HEQ1167" s="5"/>
      <c r="HER1167" s="144"/>
      <c r="HES1167" s="93"/>
      <c r="HET1167" s="145"/>
      <c r="HEU1167" s="145"/>
      <c r="HEV1167" s="145"/>
      <c r="HEW1167" s="145"/>
      <c r="HEX1167" s="145"/>
      <c r="HEY1167" s="37"/>
      <c r="HEZ1167" s="5"/>
      <c r="HFA1167" s="144"/>
      <c r="HFB1167" s="93"/>
      <c r="HFC1167" s="145"/>
      <c r="HFD1167" s="145"/>
      <c r="HFE1167" s="145"/>
      <c r="HFF1167" s="145"/>
      <c r="HFG1167" s="145"/>
      <c r="HFH1167" s="37"/>
      <c r="HFI1167" s="5"/>
      <c r="HFJ1167" s="144"/>
      <c r="HFK1167" s="93"/>
      <c r="HFL1167" s="145"/>
      <c r="HFM1167" s="145"/>
      <c r="HFN1167" s="145"/>
      <c r="HFO1167" s="145"/>
      <c r="HFP1167" s="145"/>
      <c r="HFQ1167" s="37"/>
      <c r="HFR1167" s="5"/>
      <c r="HFS1167" s="144"/>
      <c r="HFT1167" s="93"/>
      <c r="HFU1167" s="145"/>
      <c r="HFV1167" s="145"/>
      <c r="HFW1167" s="145"/>
      <c r="HFX1167" s="145"/>
      <c r="HFY1167" s="145"/>
      <c r="HFZ1167" s="37"/>
      <c r="HGA1167" s="5"/>
      <c r="HGB1167" s="144"/>
      <c r="HGC1167" s="93"/>
      <c r="HGD1167" s="145"/>
      <c r="HGE1167" s="145"/>
      <c r="HGF1167" s="145"/>
      <c r="HGG1167" s="145"/>
      <c r="HGH1167" s="145"/>
      <c r="HGI1167" s="37"/>
      <c r="HGJ1167" s="5"/>
      <c r="HGK1167" s="144"/>
      <c r="HGL1167" s="93"/>
      <c r="HGM1167" s="145"/>
      <c r="HGN1167" s="145"/>
      <c r="HGO1167" s="145"/>
      <c r="HGP1167" s="145"/>
      <c r="HGQ1167" s="145"/>
      <c r="HGR1167" s="37"/>
      <c r="HGS1167" s="5"/>
      <c r="HGT1167" s="144"/>
      <c r="HGU1167" s="93"/>
      <c r="HGV1167" s="145"/>
      <c r="HGW1167" s="145"/>
      <c r="HGX1167" s="145"/>
      <c r="HGY1167" s="145"/>
      <c r="HGZ1167" s="145"/>
      <c r="HHA1167" s="37"/>
      <c r="HHB1167" s="5"/>
      <c r="HHC1167" s="144"/>
      <c r="HHD1167" s="93"/>
      <c r="HHE1167" s="145"/>
      <c r="HHF1167" s="145"/>
      <c r="HHG1167" s="145"/>
      <c r="HHH1167" s="145"/>
      <c r="HHI1167" s="145"/>
      <c r="HHJ1167" s="37"/>
      <c r="HHK1167" s="5"/>
      <c r="HHL1167" s="144"/>
      <c r="HHM1167" s="93"/>
      <c r="HHN1167" s="145"/>
      <c r="HHO1167" s="145"/>
      <c r="HHP1167" s="145"/>
      <c r="HHQ1167" s="145"/>
      <c r="HHR1167" s="145"/>
      <c r="HHS1167" s="37"/>
      <c r="HHT1167" s="5"/>
      <c r="HHU1167" s="144"/>
      <c r="HHV1167" s="93"/>
      <c r="HHW1167" s="145"/>
      <c r="HHX1167" s="145"/>
      <c r="HHY1167" s="145"/>
      <c r="HHZ1167" s="145"/>
      <c r="HIA1167" s="145"/>
      <c r="HIB1167" s="37"/>
      <c r="HIC1167" s="5"/>
      <c r="HID1167" s="144"/>
      <c r="HIE1167" s="93"/>
      <c r="HIF1167" s="145"/>
      <c r="HIG1167" s="145"/>
      <c r="HIH1167" s="145"/>
      <c r="HII1167" s="145"/>
      <c r="HIJ1167" s="145"/>
      <c r="HIK1167" s="37"/>
      <c r="HIL1167" s="5"/>
      <c r="HIM1167" s="144"/>
      <c r="HIN1167" s="93"/>
      <c r="HIO1167" s="145"/>
      <c r="HIP1167" s="145"/>
      <c r="HIQ1167" s="145"/>
      <c r="HIR1167" s="145"/>
      <c r="HIS1167" s="145"/>
      <c r="HIT1167" s="37"/>
      <c r="HIU1167" s="5"/>
      <c r="HIV1167" s="144"/>
      <c r="HIW1167" s="93"/>
      <c r="HIX1167" s="145"/>
      <c r="HIY1167" s="145"/>
      <c r="HIZ1167" s="145"/>
      <c r="HJA1167" s="145"/>
      <c r="HJB1167" s="145"/>
      <c r="HJC1167" s="37"/>
      <c r="HJD1167" s="5"/>
      <c r="HJE1167" s="144"/>
      <c r="HJF1167" s="93"/>
      <c r="HJG1167" s="145"/>
      <c r="HJH1167" s="145"/>
      <c r="HJI1167" s="145"/>
      <c r="HJJ1167" s="145"/>
      <c r="HJK1167" s="145"/>
      <c r="HJL1167" s="37"/>
      <c r="HJM1167" s="5"/>
      <c r="HJN1167" s="144"/>
      <c r="HJO1167" s="93"/>
      <c r="HJP1167" s="145"/>
      <c r="HJQ1167" s="145"/>
      <c r="HJR1167" s="145"/>
      <c r="HJS1167" s="145"/>
      <c r="HJT1167" s="145"/>
      <c r="HJU1167" s="37"/>
      <c r="HJV1167" s="5"/>
      <c r="HJW1167" s="144"/>
      <c r="HJX1167" s="93"/>
      <c r="HJY1167" s="145"/>
      <c r="HJZ1167" s="145"/>
      <c r="HKA1167" s="145"/>
      <c r="HKB1167" s="145"/>
      <c r="HKC1167" s="145"/>
      <c r="HKD1167" s="37"/>
      <c r="HKE1167" s="5"/>
      <c r="HKF1167" s="144"/>
      <c r="HKG1167" s="93"/>
      <c r="HKH1167" s="145"/>
      <c r="HKI1167" s="145"/>
      <c r="HKJ1167" s="145"/>
      <c r="HKK1167" s="145"/>
      <c r="HKL1167" s="145"/>
      <c r="HKM1167" s="37"/>
      <c r="HKN1167" s="5"/>
      <c r="HKO1167" s="144"/>
      <c r="HKP1167" s="93"/>
      <c r="HKQ1167" s="145"/>
      <c r="HKR1167" s="145"/>
      <c r="HKS1167" s="145"/>
      <c r="HKT1167" s="145"/>
      <c r="HKU1167" s="145"/>
      <c r="HKV1167" s="37"/>
      <c r="HKW1167" s="5"/>
      <c r="HKX1167" s="144"/>
      <c r="HKY1167" s="93"/>
      <c r="HKZ1167" s="145"/>
      <c r="HLA1167" s="145"/>
      <c r="HLB1167" s="145"/>
      <c r="HLC1167" s="145"/>
      <c r="HLD1167" s="145"/>
      <c r="HLE1167" s="37"/>
      <c r="HLF1167" s="5"/>
      <c r="HLG1167" s="144"/>
      <c r="HLH1167" s="93"/>
      <c r="HLI1167" s="145"/>
      <c r="HLJ1167" s="145"/>
      <c r="HLK1167" s="145"/>
      <c r="HLL1167" s="145"/>
      <c r="HLM1167" s="145"/>
      <c r="HLN1167" s="37"/>
      <c r="HLO1167" s="5"/>
      <c r="HLP1167" s="144"/>
      <c r="HLQ1167" s="93"/>
      <c r="HLR1167" s="145"/>
      <c r="HLS1167" s="145"/>
      <c r="HLT1167" s="145"/>
      <c r="HLU1167" s="145"/>
      <c r="HLV1167" s="145"/>
      <c r="HLW1167" s="37"/>
      <c r="HLX1167" s="5"/>
      <c r="HLY1167" s="144"/>
      <c r="HLZ1167" s="93"/>
      <c r="HMA1167" s="145"/>
      <c r="HMB1167" s="145"/>
      <c r="HMC1167" s="145"/>
      <c r="HMD1167" s="145"/>
      <c r="HME1167" s="145"/>
      <c r="HMF1167" s="37"/>
      <c r="HMG1167" s="5"/>
      <c r="HMH1167" s="144"/>
      <c r="HMI1167" s="93"/>
      <c r="HMJ1167" s="145"/>
      <c r="HMK1167" s="145"/>
      <c r="HML1167" s="145"/>
      <c r="HMM1167" s="145"/>
      <c r="HMN1167" s="145"/>
      <c r="HMO1167" s="37"/>
      <c r="HMP1167" s="5"/>
      <c r="HMQ1167" s="144"/>
      <c r="HMR1167" s="93"/>
      <c r="HMS1167" s="145"/>
      <c r="HMT1167" s="145"/>
      <c r="HMU1167" s="145"/>
      <c r="HMV1167" s="145"/>
      <c r="HMW1167" s="145"/>
      <c r="HMX1167" s="37"/>
      <c r="HMY1167" s="5"/>
      <c r="HMZ1167" s="144"/>
      <c r="HNA1167" s="93"/>
      <c r="HNB1167" s="145"/>
      <c r="HNC1167" s="145"/>
      <c r="HND1167" s="145"/>
      <c r="HNE1167" s="145"/>
      <c r="HNF1167" s="145"/>
      <c r="HNG1167" s="37"/>
      <c r="HNH1167" s="5"/>
      <c r="HNI1167" s="144"/>
      <c r="HNJ1167" s="93"/>
      <c r="HNK1167" s="145"/>
      <c r="HNL1167" s="145"/>
      <c r="HNM1167" s="145"/>
      <c r="HNN1167" s="145"/>
      <c r="HNO1167" s="145"/>
      <c r="HNP1167" s="37"/>
      <c r="HNQ1167" s="5"/>
      <c r="HNR1167" s="144"/>
      <c r="HNS1167" s="93"/>
      <c r="HNT1167" s="145"/>
      <c r="HNU1167" s="145"/>
      <c r="HNV1167" s="145"/>
      <c r="HNW1167" s="145"/>
      <c r="HNX1167" s="145"/>
      <c r="HNY1167" s="37"/>
      <c r="HNZ1167" s="5"/>
      <c r="HOA1167" s="144"/>
      <c r="HOB1167" s="93"/>
      <c r="HOC1167" s="145"/>
      <c r="HOD1167" s="145"/>
      <c r="HOE1167" s="145"/>
      <c r="HOF1167" s="145"/>
      <c r="HOG1167" s="145"/>
      <c r="HOH1167" s="37"/>
      <c r="HOI1167" s="5"/>
      <c r="HOJ1167" s="144"/>
      <c r="HOK1167" s="93"/>
      <c r="HOL1167" s="145"/>
      <c r="HOM1167" s="145"/>
      <c r="HON1167" s="145"/>
      <c r="HOO1167" s="145"/>
      <c r="HOP1167" s="145"/>
      <c r="HOQ1167" s="37"/>
      <c r="HOR1167" s="5"/>
      <c r="HOS1167" s="144"/>
      <c r="HOT1167" s="93"/>
      <c r="HOU1167" s="145"/>
      <c r="HOV1167" s="145"/>
      <c r="HOW1167" s="145"/>
      <c r="HOX1167" s="145"/>
      <c r="HOY1167" s="145"/>
      <c r="HOZ1167" s="37"/>
      <c r="HPA1167" s="5"/>
      <c r="HPB1167" s="144"/>
      <c r="HPC1167" s="93"/>
      <c r="HPD1167" s="145"/>
      <c r="HPE1167" s="145"/>
      <c r="HPF1167" s="145"/>
      <c r="HPG1167" s="145"/>
      <c r="HPH1167" s="145"/>
      <c r="HPI1167" s="37"/>
      <c r="HPJ1167" s="5"/>
      <c r="HPK1167" s="144"/>
      <c r="HPL1167" s="93"/>
      <c r="HPM1167" s="145"/>
      <c r="HPN1167" s="145"/>
      <c r="HPO1167" s="145"/>
      <c r="HPP1167" s="145"/>
      <c r="HPQ1167" s="145"/>
      <c r="HPR1167" s="37"/>
      <c r="HPS1167" s="5"/>
      <c r="HPT1167" s="144"/>
      <c r="HPU1167" s="93"/>
      <c r="HPV1167" s="145"/>
      <c r="HPW1167" s="145"/>
      <c r="HPX1167" s="145"/>
      <c r="HPY1167" s="145"/>
      <c r="HPZ1167" s="145"/>
      <c r="HQA1167" s="37"/>
      <c r="HQB1167" s="5"/>
      <c r="HQC1167" s="144"/>
      <c r="HQD1167" s="93"/>
      <c r="HQE1167" s="145"/>
      <c r="HQF1167" s="145"/>
      <c r="HQG1167" s="145"/>
      <c r="HQH1167" s="145"/>
      <c r="HQI1167" s="145"/>
      <c r="HQJ1167" s="37"/>
      <c r="HQK1167" s="5"/>
      <c r="HQL1167" s="144"/>
      <c r="HQM1167" s="93"/>
      <c r="HQN1167" s="145"/>
      <c r="HQO1167" s="145"/>
      <c r="HQP1167" s="145"/>
      <c r="HQQ1167" s="145"/>
      <c r="HQR1167" s="145"/>
      <c r="HQS1167" s="37"/>
      <c r="HQT1167" s="5"/>
      <c r="HQU1167" s="144"/>
      <c r="HQV1167" s="93"/>
      <c r="HQW1167" s="145"/>
      <c r="HQX1167" s="145"/>
      <c r="HQY1167" s="145"/>
      <c r="HQZ1167" s="145"/>
      <c r="HRA1167" s="145"/>
      <c r="HRB1167" s="37"/>
      <c r="HRC1167" s="5"/>
      <c r="HRD1167" s="144"/>
      <c r="HRE1167" s="93"/>
      <c r="HRF1167" s="145"/>
      <c r="HRG1167" s="145"/>
      <c r="HRH1167" s="145"/>
      <c r="HRI1167" s="145"/>
      <c r="HRJ1167" s="145"/>
      <c r="HRK1167" s="37"/>
      <c r="HRL1167" s="5"/>
      <c r="HRM1167" s="144"/>
      <c r="HRN1167" s="93"/>
      <c r="HRO1167" s="145"/>
      <c r="HRP1167" s="145"/>
      <c r="HRQ1167" s="145"/>
      <c r="HRR1167" s="145"/>
      <c r="HRS1167" s="145"/>
      <c r="HRT1167" s="37"/>
      <c r="HRU1167" s="5"/>
      <c r="HRV1167" s="144"/>
      <c r="HRW1167" s="93"/>
      <c r="HRX1167" s="145"/>
      <c r="HRY1167" s="145"/>
      <c r="HRZ1167" s="145"/>
      <c r="HSA1167" s="145"/>
      <c r="HSB1167" s="145"/>
      <c r="HSC1167" s="37"/>
      <c r="HSD1167" s="5"/>
      <c r="HSE1167" s="144"/>
      <c r="HSF1167" s="93"/>
      <c r="HSG1167" s="145"/>
      <c r="HSH1167" s="145"/>
      <c r="HSI1167" s="145"/>
      <c r="HSJ1167" s="145"/>
      <c r="HSK1167" s="145"/>
      <c r="HSL1167" s="37"/>
      <c r="HSM1167" s="5"/>
      <c r="HSN1167" s="144"/>
      <c r="HSO1167" s="93"/>
      <c r="HSP1167" s="145"/>
      <c r="HSQ1167" s="145"/>
      <c r="HSR1167" s="145"/>
      <c r="HSS1167" s="145"/>
      <c r="HST1167" s="145"/>
      <c r="HSU1167" s="37"/>
      <c r="HSV1167" s="5"/>
      <c r="HSW1167" s="144"/>
      <c r="HSX1167" s="93"/>
      <c r="HSY1167" s="145"/>
      <c r="HSZ1167" s="145"/>
      <c r="HTA1167" s="145"/>
      <c r="HTB1167" s="145"/>
      <c r="HTC1167" s="145"/>
      <c r="HTD1167" s="37"/>
      <c r="HTE1167" s="5"/>
      <c r="HTF1167" s="144"/>
      <c r="HTG1167" s="93"/>
      <c r="HTH1167" s="145"/>
      <c r="HTI1167" s="145"/>
      <c r="HTJ1167" s="145"/>
      <c r="HTK1167" s="145"/>
      <c r="HTL1167" s="145"/>
      <c r="HTM1167" s="37"/>
      <c r="HTN1167" s="5"/>
      <c r="HTO1167" s="144"/>
      <c r="HTP1167" s="93"/>
      <c r="HTQ1167" s="145"/>
      <c r="HTR1167" s="145"/>
      <c r="HTS1167" s="145"/>
      <c r="HTT1167" s="145"/>
      <c r="HTU1167" s="145"/>
      <c r="HTV1167" s="37"/>
      <c r="HTW1167" s="5"/>
      <c r="HTX1167" s="144"/>
      <c r="HTY1167" s="93"/>
      <c r="HTZ1167" s="145"/>
      <c r="HUA1167" s="145"/>
      <c r="HUB1167" s="145"/>
      <c r="HUC1167" s="145"/>
      <c r="HUD1167" s="145"/>
      <c r="HUE1167" s="37"/>
      <c r="HUF1167" s="5"/>
      <c r="HUG1167" s="144"/>
      <c r="HUH1167" s="93"/>
      <c r="HUI1167" s="145"/>
      <c r="HUJ1167" s="145"/>
      <c r="HUK1167" s="145"/>
      <c r="HUL1167" s="145"/>
      <c r="HUM1167" s="145"/>
      <c r="HUN1167" s="37"/>
      <c r="HUO1167" s="5"/>
      <c r="HUP1167" s="144"/>
      <c r="HUQ1167" s="93"/>
      <c r="HUR1167" s="145"/>
      <c r="HUS1167" s="145"/>
      <c r="HUT1167" s="145"/>
      <c r="HUU1167" s="145"/>
      <c r="HUV1167" s="145"/>
      <c r="HUW1167" s="37"/>
      <c r="HUX1167" s="5"/>
      <c r="HUY1167" s="144"/>
      <c r="HUZ1167" s="93"/>
      <c r="HVA1167" s="145"/>
      <c r="HVB1167" s="145"/>
      <c r="HVC1167" s="145"/>
      <c r="HVD1167" s="145"/>
      <c r="HVE1167" s="145"/>
      <c r="HVF1167" s="37"/>
      <c r="HVG1167" s="5"/>
      <c r="HVH1167" s="144"/>
      <c r="HVI1167" s="93"/>
      <c r="HVJ1167" s="145"/>
      <c r="HVK1167" s="145"/>
      <c r="HVL1167" s="145"/>
      <c r="HVM1167" s="145"/>
      <c r="HVN1167" s="145"/>
      <c r="HVO1167" s="37"/>
      <c r="HVP1167" s="5"/>
      <c r="HVQ1167" s="144"/>
      <c r="HVR1167" s="93"/>
      <c r="HVS1167" s="145"/>
      <c r="HVT1167" s="145"/>
      <c r="HVU1167" s="145"/>
      <c r="HVV1167" s="145"/>
      <c r="HVW1167" s="145"/>
      <c r="HVX1167" s="37"/>
      <c r="HVY1167" s="5"/>
      <c r="HVZ1167" s="144"/>
      <c r="HWA1167" s="93"/>
      <c r="HWB1167" s="145"/>
      <c r="HWC1167" s="145"/>
      <c r="HWD1167" s="145"/>
      <c r="HWE1167" s="145"/>
      <c r="HWF1167" s="145"/>
      <c r="HWG1167" s="37"/>
      <c r="HWH1167" s="5"/>
      <c r="HWI1167" s="144"/>
      <c r="HWJ1167" s="93"/>
      <c r="HWK1167" s="145"/>
      <c r="HWL1167" s="145"/>
      <c r="HWM1167" s="145"/>
      <c r="HWN1167" s="145"/>
      <c r="HWO1167" s="145"/>
      <c r="HWP1167" s="37"/>
      <c r="HWQ1167" s="5"/>
      <c r="HWR1167" s="144"/>
      <c r="HWS1167" s="93"/>
      <c r="HWT1167" s="145"/>
      <c r="HWU1167" s="145"/>
      <c r="HWV1167" s="145"/>
      <c r="HWW1167" s="145"/>
      <c r="HWX1167" s="145"/>
      <c r="HWY1167" s="37"/>
      <c r="HWZ1167" s="5"/>
      <c r="HXA1167" s="144"/>
      <c r="HXB1167" s="93"/>
      <c r="HXC1167" s="145"/>
      <c r="HXD1167" s="145"/>
      <c r="HXE1167" s="145"/>
      <c r="HXF1167" s="145"/>
      <c r="HXG1167" s="145"/>
      <c r="HXH1167" s="37"/>
      <c r="HXI1167" s="5"/>
      <c r="HXJ1167" s="144"/>
      <c r="HXK1167" s="93"/>
      <c r="HXL1167" s="145"/>
      <c r="HXM1167" s="145"/>
      <c r="HXN1167" s="145"/>
      <c r="HXO1167" s="145"/>
      <c r="HXP1167" s="145"/>
      <c r="HXQ1167" s="37"/>
      <c r="HXR1167" s="5"/>
      <c r="HXS1167" s="144"/>
      <c r="HXT1167" s="93"/>
      <c r="HXU1167" s="145"/>
      <c r="HXV1167" s="145"/>
      <c r="HXW1167" s="145"/>
      <c r="HXX1167" s="145"/>
      <c r="HXY1167" s="145"/>
      <c r="HXZ1167" s="37"/>
      <c r="HYA1167" s="5"/>
      <c r="HYB1167" s="144"/>
      <c r="HYC1167" s="93"/>
      <c r="HYD1167" s="145"/>
      <c r="HYE1167" s="145"/>
      <c r="HYF1167" s="145"/>
      <c r="HYG1167" s="145"/>
      <c r="HYH1167" s="145"/>
      <c r="HYI1167" s="37"/>
      <c r="HYJ1167" s="5"/>
      <c r="HYK1167" s="144"/>
      <c r="HYL1167" s="93"/>
      <c r="HYM1167" s="145"/>
      <c r="HYN1167" s="145"/>
      <c r="HYO1167" s="145"/>
      <c r="HYP1167" s="145"/>
      <c r="HYQ1167" s="145"/>
      <c r="HYR1167" s="37"/>
      <c r="HYS1167" s="5"/>
      <c r="HYT1167" s="144"/>
      <c r="HYU1167" s="93"/>
      <c r="HYV1167" s="145"/>
      <c r="HYW1167" s="145"/>
      <c r="HYX1167" s="145"/>
      <c r="HYY1167" s="145"/>
      <c r="HYZ1167" s="145"/>
      <c r="HZA1167" s="37"/>
      <c r="HZB1167" s="5"/>
      <c r="HZC1167" s="144"/>
      <c r="HZD1167" s="93"/>
      <c r="HZE1167" s="145"/>
      <c r="HZF1167" s="145"/>
      <c r="HZG1167" s="145"/>
      <c r="HZH1167" s="145"/>
      <c r="HZI1167" s="145"/>
      <c r="HZJ1167" s="37"/>
      <c r="HZK1167" s="5"/>
      <c r="HZL1167" s="144"/>
      <c r="HZM1167" s="93"/>
      <c r="HZN1167" s="145"/>
      <c r="HZO1167" s="145"/>
      <c r="HZP1167" s="145"/>
      <c r="HZQ1167" s="145"/>
      <c r="HZR1167" s="145"/>
      <c r="HZS1167" s="37"/>
      <c r="HZT1167" s="5"/>
      <c r="HZU1167" s="144"/>
      <c r="HZV1167" s="93"/>
      <c r="HZW1167" s="145"/>
      <c r="HZX1167" s="145"/>
      <c r="HZY1167" s="145"/>
      <c r="HZZ1167" s="145"/>
      <c r="IAA1167" s="145"/>
      <c r="IAB1167" s="37"/>
      <c r="IAC1167" s="5"/>
      <c r="IAD1167" s="144"/>
      <c r="IAE1167" s="93"/>
      <c r="IAF1167" s="145"/>
      <c r="IAG1167" s="145"/>
      <c r="IAH1167" s="145"/>
      <c r="IAI1167" s="145"/>
      <c r="IAJ1167" s="145"/>
      <c r="IAK1167" s="37"/>
      <c r="IAL1167" s="5"/>
      <c r="IAM1167" s="144"/>
      <c r="IAN1167" s="93"/>
      <c r="IAO1167" s="145"/>
      <c r="IAP1167" s="145"/>
      <c r="IAQ1167" s="145"/>
      <c r="IAR1167" s="145"/>
      <c r="IAS1167" s="145"/>
      <c r="IAT1167" s="37"/>
      <c r="IAU1167" s="5"/>
      <c r="IAV1167" s="144"/>
      <c r="IAW1167" s="93"/>
      <c r="IAX1167" s="145"/>
      <c r="IAY1167" s="145"/>
      <c r="IAZ1167" s="145"/>
      <c r="IBA1167" s="145"/>
      <c r="IBB1167" s="145"/>
      <c r="IBC1167" s="37"/>
      <c r="IBD1167" s="5"/>
      <c r="IBE1167" s="144"/>
      <c r="IBF1167" s="93"/>
      <c r="IBG1167" s="145"/>
      <c r="IBH1167" s="145"/>
      <c r="IBI1167" s="145"/>
      <c r="IBJ1167" s="145"/>
      <c r="IBK1167" s="145"/>
      <c r="IBL1167" s="37"/>
      <c r="IBM1167" s="5"/>
      <c r="IBN1167" s="144"/>
      <c r="IBO1167" s="93"/>
      <c r="IBP1167" s="145"/>
      <c r="IBQ1167" s="145"/>
      <c r="IBR1167" s="145"/>
      <c r="IBS1167" s="145"/>
      <c r="IBT1167" s="145"/>
      <c r="IBU1167" s="37"/>
      <c r="IBV1167" s="5"/>
      <c r="IBW1167" s="144"/>
      <c r="IBX1167" s="93"/>
      <c r="IBY1167" s="145"/>
      <c r="IBZ1167" s="145"/>
      <c r="ICA1167" s="145"/>
      <c r="ICB1167" s="145"/>
      <c r="ICC1167" s="145"/>
      <c r="ICD1167" s="37"/>
      <c r="ICE1167" s="5"/>
      <c r="ICF1167" s="144"/>
      <c r="ICG1167" s="93"/>
      <c r="ICH1167" s="145"/>
      <c r="ICI1167" s="145"/>
      <c r="ICJ1167" s="145"/>
      <c r="ICK1167" s="145"/>
      <c r="ICL1167" s="145"/>
      <c r="ICM1167" s="37"/>
      <c r="ICN1167" s="5"/>
      <c r="ICO1167" s="144"/>
      <c r="ICP1167" s="93"/>
      <c r="ICQ1167" s="145"/>
      <c r="ICR1167" s="145"/>
      <c r="ICS1167" s="145"/>
      <c r="ICT1167" s="145"/>
      <c r="ICU1167" s="145"/>
      <c r="ICV1167" s="37"/>
      <c r="ICW1167" s="5"/>
      <c r="ICX1167" s="144"/>
      <c r="ICY1167" s="93"/>
      <c r="ICZ1167" s="145"/>
      <c r="IDA1167" s="145"/>
      <c r="IDB1167" s="145"/>
      <c r="IDC1167" s="145"/>
      <c r="IDD1167" s="145"/>
      <c r="IDE1167" s="37"/>
      <c r="IDF1167" s="5"/>
      <c r="IDG1167" s="144"/>
      <c r="IDH1167" s="93"/>
      <c r="IDI1167" s="145"/>
      <c r="IDJ1167" s="145"/>
      <c r="IDK1167" s="145"/>
      <c r="IDL1167" s="145"/>
      <c r="IDM1167" s="145"/>
      <c r="IDN1167" s="37"/>
      <c r="IDO1167" s="5"/>
      <c r="IDP1167" s="144"/>
      <c r="IDQ1167" s="93"/>
      <c r="IDR1167" s="145"/>
      <c r="IDS1167" s="145"/>
      <c r="IDT1167" s="145"/>
      <c r="IDU1167" s="145"/>
      <c r="IDV1167" s="145"/>
      <c r="IDW1167" s="37"/>
      <c r="IDX1167" s="5"/>
      <c r="IDY1167" s="144"/>
      <c r="IDZ1167" s="93"/>
      <c r="IEA1167" s="145"/>
      <c r="IEB1167" s="145"/>
      <c r="IEC1167" s="145"/>
      <c r="IED1167" s="145"/>
      <c r="IEE1167" s="145"/>
      <c r="IEF1167" s="37"/>
      <c r="IEG1167" s="5"/>
      <c r="IEH1167" s="144"/>
      <c r="IEI1167" s="93"/>
      <c r="IEJ1167" s="145"/>
      <c r="IEK1167" s="145"/>
      <c r="IEL1167" s="145"/>
      <c r="IEM1167" s="145"/>
      <c r="IEN1167" s="145"/>
      <c r="IEO1167" s="37"/>
      <c r="IEP1167" s="5"/>
      <c r="IEQ1167" s="144"/>
      <c r="IER1167" s="93"/>
      <c r="IES1167" s="145"/>
      <c r="IET1167" s="145"/>
      <c r="IEU1167" s="145"/>
      <c r="IEV1167" s="145"/>
      <c r="IEW1167" s="145"/>
      <c r="IEX1167" s="37"/>
      <c r="IEY1167" s="5"/>
      <c r="IEZ1167" s="144"/>
      <c r="IFA1167" s="93"/>
      <c r="IFB1167" s="145"/>
      <c r="IFC1167" s="145"/>
      <c r="IFD1167" s="145"/>
      <c r="IFE1167" s="145"/>
      <c r="IFF1167" s="145"/>
      <c r="IFG1167" s="37"/>
      <c r="IFH1167" s="5"/>
      <c r="IFI1167" s="144"/>
      <c r="IFJ1167" s="93"/>
      <c r="IFK1167" s="145"/>
      <c r="IFL1167" s="145"/>
      <c r="IFM1167" s="145"/>
      <c r="IFN1167" s="145"/>
      <c r="IFO1167" s="145"/>
      <c r="IFP1167" s="37"/>
      <c r="IFQ1167" s="5"/>
      <c r="IFR1167" s="144"/>
      <c r="IFS1167" s="93"/>
      <c r="IFT1167" s="145"/>
      <c r="IFU1167" s="145"/>
      <c r="IFV1167" s="145"/>
      <c r="IFW1167" s="145"/>
      <c r="IFX1167" s="145"/>
      <c r="IFY1167" s="37"/>
      <c r="IFZ1167" s="5"/>
      <c r="IGA1167" s="144"/>
      <c r="IGB1167" s="93"/>
      <c r="IGC1167" s="145"/>
      <c r="IGD1167" s="145"/>
      <c r="IGE1167" s="145"/>
      <c r="IGF1167" s="145"/>
      <c r="IGG1167" s="145"/>
      <c r="IGH1167" s="37"/>
      <c r="IGI1167" s="5"/>
      <c r="IGJ1167" s="144"/>
      <c r="IGK1167" s="93"/>
      <c r="IGL1167" s="145"/>
      <c r="IGM1167" s="145"/>
      <c r="IGN1167" s="145"/>
      <c r="IGO1167" s="145"/>
      <c r="IGP1167" s="145"/>
      <c r="IGQ1167" s="37"/>
      <c r="IGR1167" s="5"/>
      <c r="IGS1167" s="144"/>
      <c r="IGT1167" s="93"/>
      <c r="IGU1167" s="145"/>
      <c r="IGV1167" s="145"/>
      <c r="IGW1167" s="145"/>
      <c r="IGX1167" s="145"/>
      <c r="IGY1167" s="145"/>
      <c r="IGZ1167" s="37"/>
      <c r="IHA1167" s="5"/>
      <c r="IHB1167" s="144"/>
      <c r="IHC1167" s="93"/>
      <c r="IHD1167" s="145"/>
      <c r="IHE1167" s="145"/>
      <c r="IHF1167" s="145"/>
      <c r="IHG1167" s="145"/>
      <c r="IHH1167" s="145"/>
      <c r="IHI1167" s="37"/>
      <c r="IHJ1167" s="5"/>
      <c r="IHK1167" s="144"/>
      <c r="IHL1167" s="93"/>
      <c r="IHM1167" s="145"/>
      <c r="IHN1167" s="145"/>
      <c r="IHO1167" s="145"/>
      <c r="IHP1167" s="145"/>
      <c r="IHQ1167" s="145"/>
      <c r="IHR1167" s="37"/>
      <c r="IHS1167" s="5"/>
      <c r="IHT1167" s="144"/>
      <c r="IHU1167" s="93"/>
      <c r="IHV1167" s="145"/>
      <c r="IHW1167" s="145"/>
      <c r="IHX1167" s="145"/>
      <c r="IHY1167" s="145"/>
      <c r="IHZ1167" s="145"/>
      <c r="IIA1167" s="37"/>
      <c r="IIB1167" s="5"/>
      <c r="IIC1167" s="144"/>
      <c r="IID1167" s="93"/>
      <c r="IIE1167" s="145"/>
      <c r="IIF1167" s="145"/>
      <c r="IIG1167" s="145"/>
      <c r="IIH1167" s="145"/>
      <c r="III1167" s="145"/>
      <c r="IIJ1167" s="37"/>
      <c r="IIK1167" s="5"/>
      <c r="IIL1167" s="144"/>
      <c r="IIM1167" s="93"/>
      <c r="IIN1167" s="145"/>
      <c r="IIO1167" s="145"/>
      <c r="IIP1167" s="145"/>
      <c r="IIQ1167" s="145"/>
      <c r="IIR1167" s="145"/>
      <c r="IIS1167" s="37"/>
      <c r="IIT1167" s="5"/>
      <c r="IIU1167" s="144"/>
      <c r="IIV1167" s="93"/>
      <c r="IIW1167" s="145"/>
      <c r="IIX1167" s="145"/>
      <c r="IIY1167" s="145"/>
      <c r="IIZ1167" s="145"/>
      <c r="IJA1167" s="145"/>
      <c r="IJB1167" s="37"/>
      <c r="IJC1167" s="5"/>
      <c r="IJD1167" s="144"/>
      <c r="IJE1167" s="93"/>
      <c r="IJF1167" s="145"/>
      <c r="IJG1167" s="145"/>
      <c r="IJH1167" s="145"/>
      <c r="IJI1167" s="145"/>
      <c r="IJJ1167" s="145"/>
      <c r="IJK1167" s="37"/>
      <c r="IJL1167" s="5"/>
      <c r="IJM1167" s="144"/>
      <c r="IJN1167" s="93"/>
      <c r="IJO1167" s="145"/>
      <c r="IJP1167" s="145"/>
      <c r="IJQ1167" s="145"/>
      <c r="IJR1167" s="145"/>
      <c r="IJS1167" s="145"/>
      <c r="IJT1167" s="37"/>
      <c r="IJU1167" s="5"/>
      <c r="IJV1167" s="144"/>
      <c r="IJW1167" s="93"/>
      <c r="IJX1167" s="145"/>
      <c r="IJY1167" s="145"/>
      <c r="IJZ1167" s="145"/>
      <c r="IKA1167" s="145"/>
      <c r="IKB1167" s="145"/>
      <c r="IKC1167" s="37"/>
      <c r="IKD1167" s="5"/>
      <c r="IKE1167" s="144"/>
      <c r="IKF1167" s="93"/>
      <c r="IKG1167" s="145"/>
      <c r="IKH1167" s="145"/>
      <c r="IKI1167" s="145"/>
      <c r="IKJ1167" s="145"/>
      <c r="IKK1167" s="145"/>
      <c r="IKL1167" s="37"/>
      <c r="IKM1167" s="5"/>
      <c r="IKN1167" s="144"/>
      <c r="IKO1167" s="93"/>
      <c r="IKP1167" s="145"/>
      <c r="IKQ1167" s="145"/>
      <c r="IKR1167" s="145"/>
      <c r="IKS1167" s="145"/>
      <c r="IKT1167" s="145"/>
      <c r="IKU1167" s="37"/>
      <c r="IKV1167" s="5"/>
      <c r="IKW1167" s="144"/>
      <c r="IKX1167" s="93"/>
      <c r="IKY1167" s="145"/>
      <c r="IKZ1167" s="145"/>
      <c r="ILA1167" s="145"/>
      <c r="ILB1167" s="145"/>
      <c r="ILC1167" s="145"/>
      <c r="ILD1167" s="37"/>
      <c r="ILE1167" s="5"/>
      <c r="ILF1167" s="144"/>
      <c r="ILG1167" s="93"/>
      <c r="ILH1167" s="145"/>
      <c r="ILI1167" s="145"/>
      <c r="ILJ1167" s="145"/>
      <c r="ILK1167" s="145"/>
      <c r="ILL1167" s="145"/>
      <c r="ILM1167" s="37"/>
      <c r="ILN1167" s="5"/>
      <c r="ILO1167" s="144"/>
      <c r="ILP1167" s="93"/>
      <c r="ILQ1167" s="145"/>
      <c r="ILR1167" s="145"/>
      <c r="ILS1167" s="145"/>
      <c r="ILT1167" s="145"/>
      <c r="ILU1167" s="145"/>
      <c r="ILV1167" s="37"/>
      <c r="ILW1167" s="5"/>
      <c r="ILX1167" s="144"/>
      <c r="ILY1167" s="93"/>
      <c r="ILZ1167" s="145"/>
      <c r="IMA1167" s="145"/>
      <c r="IMB1167" s="145"/>
      <c r="IMC1167" s="145"/>
      <c r="IMD1167" s="145"/>
      <c r="IME1167" s="37"/>
      <c r="IMF1167" s="5"/>
      <c r="IMG1167" s="144"/>
      <c r="IMH1167" s="93"/>
      <c r="IMI1167" s="145"/>
      <c r="IMJ1167" s="145"/>
      <c r="IMK1167" s="145"/>
      <c r="IML1167" s="145"/>
      <c r="IMM1167" s="145"/>
      <c r="IMN1167" s="37"/>
      <c r="IMO1167" s="5"/>
      <c r="IMP1167" s="144"/>
      <c r="IMQ1167" s="93"/>
      <c r="IMR1167" s="145"/>
      <c r="IMS1167" s="145"/>
      <c r="IMT1167" s="145"/>
      <c r="IMU1167" s="145"/>
      <c r="IMV1167" s="145"/>
      <c r="IMW1167" s="37"/>
      <c r="IMX1167" s="5"/>
      <c r="IMY1167" s="144"/>
      <c r="IMZ1167" s="93"/>
      <c r="INA1167" s="145"/>
      <c r="INB1167" s="145"/>
      <c r="INC1167" s="145"/>
      <c r="IND1167" s="145"/>
      <c r="INE1167" s="145"/>
      <c r="INF1167" s="37"/>
      <c r="ING1167" s="5"/>
      <c r="INH1167" s="144"/>
      <c r="INI1167" s="93"/>
      <c r="INJ1167" s="145"/>
      <c r="INK1167" s="145"/>
      <c r="INL1167" s="145"/>
      <c r="INM1167" s="145"/>
      <c r="INN1167" s="145"/>
      <c r="INO1167" s="37"/>
      <c r="INP1167" s="5"/>
      <c r="INQ1167" s="144"/>
      <c r="INR1167" s="93"/>
      <c r="INS1167" s="145"/>
      <c r="INT1167" s="145"/>
      <c r="INU1167" s="145"/>
      <c r="INV1167" s="145"/>
      <c r="INW1167" s="145"/>
      <c r="INX1167" s="37"/>
      <c r="INY1167" s="5"/>
      <c r="INZ1167" s="144"/>
      <c r="IOA1167" s="93"/>
      <c r="IOB1167" s="145"/>
      <c r="IOC1167" s="145"/>
      <c r="IOD1167" s="145"/>
      <c r="IOE1167" s="145"/>
      <c r="IOF1167" s="145"/>
      <c r="IOG1167" s="37"/>
      <c r="IOH1167" s="5"/>
      <c r="IOI1167" s="144"/>
      <c r="IOJ1167" s="93"/>
      <c r="IOK1167" s="145"/>
      <c r="IOL1167" s="145"/>
      <c r="IOM1167" s="145"/>
      <c r="ION1167" s="145"/>
      <c r="IOO1167" s="145"/>
      <c r="IOP1167" s="37"/>
      <c r="IOQ1167" s="5"/>
      <c r="IOR1167" s="144"/>
      <c r="IOS1167" s="93"/>
      <c r="IOT1167" s="145"/>
      <c r="IOU1167" s="145"/>
      <c r="IOV1167" s="145"/>
      <c r="IOW1167" s="145"/>
      <c r="IOX1167" s="145"/>
      <c r="IOY1167" s="37"/>
      <c r="IOZ1167" s="5"/>
      <c r="IPA1167" s="144"/>
      <c r="IPB1167" s="93"/>
      <c r="IPC1167" s="145"/>
      <c r="IPD1167" s="145"/>
      <c r="IPE1167" s="145"/>
      <c r="IPF1167" s="145"/>
      <c r="IPG1167" s="145"/>
      <c r="IPH1167" s="37"/>
      <c r="IPI1167" s="5"/>
      <c r="IPJ1167" s="144"/>
      <c r="IPK1167" s="93"/>
      <c r="IPL1167" s="145"/>
      <c r="IPM1167" s="145"/>
      <c r="IPN1167" s="145"/>
      <c r="IPO1167" s="145"/>
      <c r="IPP1167" s="145"/>
      <c r="IPQ1167" s="37"/>
      <c r="IPR1167" s="5"/>
      <c r="IPS1167" s="144"/>
      <c r="IPT1167" s="93"/>
      <c r="IPU1167" s="145"/>
      <c r="IPV1167" s="145"/>
      <c r="IPW1167" s="145"/>
      <c r="IPX1167" s="145"/>
      <c r="IPY1167" s="145"/>
      <c r="IPZ1167" s="37"/>
      <c r="IQA1167" s="5"/>
      <c r="IQB1167" s="144"/>
      <c r="IQC1167" s="93"/>
      <c r="IQD1167" s="145"/>
      <c r="IQE1167" s="145"/>
      <c r="IQF1167" s="145"/>
      <c r="IQG1167" s="145"/>
      <c r="IQH1167" s="145"/>
      <c r="IQI1167" s="37"/>
      <c r="IQJ1167" s="5"/>
      <c r="IQK1167" s="144"/>
      <c r="IQL1167" s="93"/>
      <c r="IQM1167" s="145"/>
      <c r="IQN1167" s="145"/>
      <c r="IQO1167" s="145"/>
      <c r="IQP1167" s="145"/>
      <c r="IQQ1167" s="145"/>
      <c r="IQR1167" s="37"/>
      <c r="IQS1167" s="5"/>
      <c r="IQT1167" s="144"/>
      <c r="IQU1167" s="93"/>
      <c r="IQV1167" s="145"/>
      <c r="IQW1167" s="145"/>
      <c r="IQX1167" s="145"/>
      <c r="IQY1167" s="145"/>
      <c r="IQZ1167" s="145"/>
      <c r="IRA1167" s="37"/>
      <c r="IRB1167" s="5"/>
      <c r="IRC1167" s="144"/>
      <c r="IRD1167" s="93"/>
      <c r="IRE1167" s="145"/>
      <c r="IRF1167" s="145"/>
      <c r="IRG1167" s="145"/>
      <c r="IRH1167" s="145"/>
      <c r="IRI1167" s="145"/>
      <c r="IRJ1167" s="37"/>
      <c r="IRK1167" s="5"/>
      <c r="IRL1167" s="144"/>
      <c r="IRM1167" s="93"/>
      <c r="IRN1167" s="145"/>
      <c r="IRO1167" s="145"/>
      <c r="IRP1167" s="145"/>
      <c r="IRQ1167" s="145"/>
      <c r="IRR1167" s="145"/>
      <c r="IRS1167" s="37"/>
      <c r="IRT1167" s="5"/>
      <c r="IRU1167" s="144"/>
      <c r="IRV1167" s="93"/>
      <c r="IRW1167" s="145"/>
      <c r="IRX1167" s="145"/>
      <c r="IRY1167" s="145"/>
      <c r="IRZ1167" s="145"/>
      <c r="ISA1167" s="145"/>
      <c r="ISB1167" s="37"/>
      <c r="ISC1167" s="5"/>
      <c r="ISD1167" s="144"/>
      <c r="ISE1167" s="93"/>
      <c r="ISF1167" s="145"/>
      <c r="ISG1167" s="145"/>
      <c r="ISH1167" s="145"/>
      <c r="ISI1167" s="145"/>
      <c r="ISJ1167" s="145"/>
      <c r="ISK1167" s="37"/>
      <c r="ISL1167" s="5"/>
      <c r="ISM1167" s="144"/>
      <c r="ISN1167" s="93"/>
      <c r="ISO1167" s="145"/>
      <c r="ISP1167" s="145"/>
      <c r="ISQ1167" s="145"/>
      <c r="ISR1167" s="145"/>
      <c r="ISS1167" s="145"/>
      <c r="IST1167" s="37"/>
      <c r="ISU1167" s="5"/>
      <c r="ISV1167" s="144"/>
      <c r="ISW1167" s="93"/>
      <c r="ISX1167" s="145"/>
      <c r="ISY1167" s="145"/>
      <c r="ISZ1167" s="145"/>
      <c r="ITA1167" s="145"/>
      <c r="ITB1167" s="145"/>
      <c r="ITC1167" s="37"/>
      <c r="ITD1167" s="5"/>
      <c r="ITE1167" s="144"/>
      <c r="ITF1167" s="93"/>
      <c r="ITG1167" s="145"/>
      <c r="ITH1167" s="145"/>
      <c r="ITI1167" s="145"/>
      <c r="ITJ1167" s="145"/>
      <c r="ITK1167" s="145"/>
      <c r="ITL1167" s="37"/>
      <c r="ITM1167" s="5"/>
      <c r="ITN1167" s="144"/>
      <c r="ITO1167" s="93"/>
      <c r="ITP1167" s="145"/>
      <c r="ITQ1167" s="145"/>
      <c r="ITR1167" s="145"/>
      <c r="ITS1167" s="145"/>
      <c r="ITT1167" s="145"/>
      <c r="ITU1167" s="37"/>
      <c r="ITV1167" s="5"/>
      <c r="ITW1167" s="144"/>
      <c r="ITX1167" s="93"/>
      <c r="ITY1167" s="145"/>
      <c r="ITZ1167" s="145"/>
      <c r="IUA1167" s="145"/>
      <c r="IUB1167" s="145"/>
      <c r="IUC1167" s="145"/>
      <c r="IUD1167" s="37"/>
      <c r="IUE1167" s="5"/>
      <c r="IUF1167" s="144"/>
      <c r="IUG1167" s="93"/>
      <c r="IUH1167" s="145"/>
      <c r="IUI1167" s="145"/>
      <c r="IUJ1167" s="145"/>
      <c r="IUK1167" s="145"/>
      <c r="IUL1167" s="145"/>
      <c r="IUM1167" s="37"/>
      <c r="IUN1167" s="5"/>
      <c r="IUO1167" s="144"/>
      <c r="IUP1167" s="93"/>
      <c r="IUQ1167" s="145"/>
      <c r="IUR1167" s="145"/>
      <c r="IUS1167" s="145"/>
      <c r="IUT1167" s="145"/>
      <c r="IUU1167" s="145"/>
      <c r="IUV1167" s="37"/>
      <c r="IUW1167" s="5"/>
      <c r="IUX1167" s="144"/>
      <c r="IUY1167" s="93"/>
      <c r="IUZ1167" s="145"/>
      <c r="IVA1167" s="145"/>
      <c r="IVB1167" s="145"/>
      <c r="IVC1167" s="145"/>
      <c r="IVD1167" s="145"/>
      <c r="IVE1167" s="37"/>
      <c r="IVF1167" s="5"/>
      <c r="IVG1167" s="144"/>
      <c r="IVH1167" s="93"/>
      <c r="IVI1167" s="145"/>
      <c r="IVJ1167" s="145"/>
      <c r="IVK1167" s="145"/>
      <c r="IVL1167" s="145"/>
      <c r="IVM1167" s="145"/>
      <c r="IVN1167" s="37"/>
      <c r="IVO1167" s="5"/>
      <c r="IVP1167" s="144"/>
      <c r="IVQ1167" s="93"/>
      <c r="IVR1167" s="145"/>
      <c r="IVS1167" s="145"/>
      <c r="IVT1167" s="145"/>
      <c r="IVU1167" s="145"/>
      <c r="IVV1167" s="145"/>
      <c r="IVW1167" s="37"/>
      <c r="IVX1167" s="5"/>
      <c r="IVY1167" s="144"/>
      <c r="IVZ1167" s="93"/>
      <c r="IWA1167" s="145"/>
      <c r="IWB1167" s="145"/>
      <c r="IWC1167" s="145"/>
      <c r="IWD1167" s="145"/>
      <c r="IWE1167" s="145"/>
      <c r="IWF1167" s="37"/>
      <c r="IWG1167" s="5"/>
      <c r="IWH1167" s="144"/>
      <c r="IWI1167" s="93"/>
      <c r="IWJ1167" s="145"/>
      <c r="IWK1167" s="145"/>
      <c r="IWL1167" s="145"/>
      <c r="IWM1167" s="145"/>
      <c r="IWN1167" s="145"/>
      <c r="IWO1167" s="37"/>
      <c r="IWP1167" s="5"/>
      <c r="IWQ1167" s="144"/>
      <c r="IWR1167" s="93"/>
      <c r="IWS1167" s="145"/>
      <c r="IWT1167" s="145"/>
      <c r="IWU1167" s="145"/>
      <c r="IWV1167" s="145"/>
      <c r="IWW1167" s="145"/>
      <c r="IWX1167" s="37"/>
      <c r="IWY1167" s="5"/>
      <c r="IWZ1167" s="144"/>
      <c r="IXA1167" s="93"/>
      <c r="IXB1167" s="145"/>
      <c r="IXC1167" s="145"/>
      <c r="IXD1167" s="145"/>
      <c r="IXE1167" s="145"/>
      <c r="IXF1167" s="145"/>
      <c r="IXG1167" s="37"/>
      <c r="IXH1167" s="5"/>
      <c r="IXI1167" s="144"/>
      <c r="IXJ1167" s="93"/>
      <c r="IXK1167" s="145"/>
      <c r="IXL1167" s="145"/>
      <c r="IXM1167" s="145"/>
      <c r="IXN1167" s="145"/>
      <c r="IXO1167" s="145"/>
      <c r="IXP1167" s="37"/>
      <c r="IXQ1167" s="5"/>
      <c r="IXR1167" s="144"/>
      <c r="IXS1167" s="93"/>
      <c r="IXT1167" s="145"/>
      <c r="IXU1167" s="145"/>
      <c r="IXV1167" s="145"/>
      <c r="IXW1167" s="145"/>
      <c r="IXX1167" s="145"/>
      <c r="IXY1167" s="37"/>
      <c r="IXZ1167" s="5"/>
      <c r="IYA1167" s="144"/>
      <c r="IYB1167" s="93"/>
      <c r="IYC1167" s="145"/>
      <c r="IYD1167" s="145"/>
      <c r="IYE1167" s="145"/>
      <c r="IYF1167" s="145"/>
      <c r="IYG1167" s="145"/>
      <c r="IYH1167" s="37"/>
      <c r="IYI1167" s="5"/>
      <c r="IYJ1167" s="144"/>
      <c r="IYK1167" s="93"/>
      <c r="IYL1167" s="145"/>
      <c r="IYM1167" s="145"/>
      <c r="IYN1167" s="145"/>
      <c r="IYO1167" s="145"/>
      <c r="IYP1167" s="145"/>
      <c r="IYQ1167" s="37"/>
      <c r="IYR1167" s="5"/>
      <c r="IYS1167" s="144"/>
      <c r="IYT1167" s="93"/>
      <c r="IYU1167" s="145"/>
      <c r="IYV1167" s="145"/>
      <c r="IYW1167" s="145"/>
      <c r="IYX1167" s="145"/>
      <c r="IYY1167" s="145"/>
      <c r="IYZ1167" s="37"/>
      <c r="IZA1167" s="5"/>
      <c r="IZB1167" s="144"/>
      <c r="IZC1167" s="93"/>
      <c r="IZD1167" s="145"/>
      <c r="IZE1167" s="145"/>
      <c r="IZF1167" s="145"/>
      <c r="IZG1167" s="145"/>
      <c r="IZH1167" s="145"/>
      <c r="IZI1167" s="37"/>
      <c r="IZJ1167" s="5"/>
      <c r="IZK1167" s="144"/>
      <c r="IZL1167" s="93"/>
      <c r="IZM1167" s="145"/>
      <c r="IZN1167" s="145"/>
      <c r="IZO1167" s="145"/>
      <c r="IZP1167" s="145"/>
      <c r="IZQ1167" s="145"/>
      <c r="IZR1167" s="37"/>
      <c r="IZS1167" s="5"/>
      <c r="IZT1167" s="144"/>
      <c r="IZU1167" s="93"/>
      <c r="IZV1167" s="145"/>
      <c r="IZW1167" s="145"/>
      <c r="IZX1167" s="145"/>
      <c r="IZY1167" s="145"/>
      <c r="IZZ1167" s="145"/>
      <c r="JAA1167" s="37"/>
      <c r="JAB1167" s="5"/>
      <c r="JAC1167" s="144"/>
      <c r="JAD1167" s="93"/>
      <c r="JAE1167" s="145"/>
      <c r="JAF1167" s="145"/>
      <c r="JAG1167" s="145"/>
      <c r="JAH1167" s="145"/>
      <c r="JAI1167" s="145"/>
      <c r="JAJ1167" s="37"/>
      <c r="JAK1167" s="5"/>
      <c r="JAL1167" s="144"/>
      <c r="JAM1167" s="93"/>
      <c r="JAN1167" s="145"/>
      <c r="JAO1167" s="145"/>
      <c r="JAP1167" s="145"/>
      <c r="JAQ1167" s="145"/>
      <c r="JAR1167" s="145"/>
      <c r="JAS1167" s="37"/>
      <c r="JAT1167" s="5"/>
      <c r="JAU1167" s="144"/>
      <c r="JAV1167" s="93"/>
      <c r="JAW1167" s="145"/>
      <c r="JAX1167" s="145"/>
      <c r="JAY1167" s="145"/>
      <c r="JAZ1167" s="145"/>
      <c r="JBA1167" s="145"/>
      <c r="JBB1167" s="37"/>
      <c r="JBC1167" s="5"/>
      <c r="JBD1167" s="144"/>
      <c r="JBE1167" s="93"/>
      <c r="JBF1167" s="145"/>
      <c r="JBG1167" s="145"/>
      <c r="JBH1167" s="145"/>
      <c r="JBI1167" s="145"/>
      <c r="JBJ1167" s="145"/>
      <c r="JBK1167" s="37"/>
      <c r="JBL1167" s="5"/>
      <c r="JBM1167" s="144"/>
      <c r="JBN1167" s="93"/>
      <c r="JBO1167" s="145"/>
      <c r="JBP1167" s="145"/>
      <c r="JBQ1167" s="145"/>
      <c r="JBR1167" s="145"/>
      <c r="JBS1167" s="145"/>
      <c r="JBT1167" s="37"/>
      <c r="JBU1167" s="5"/>
      <c r="JBV1167" s="144"/>
      <c r="JBW1167" s="93"/>
      <c r="JBX1167" s="145"/>
      <c r="JBY1167" s="145"/>
      <c r="JBZ1167" s="145"/>
      <c r="JCA1167" s="145"/>
      <c r="JCB1167" s="145"/>
      <c r="JCC1167" s="37"/>
      <c r="JCD1167" s="5"/>
      <c r="JCE1167" s="144"/>
      <c r="JCF1167" s="93"/>
      <c r="JCG1167" s="145"/>
      <c r="JCH1167" s="145"/>
      <c r="JCI1167" s="145"/>
      <c r="JCJ1167" s="145"/>
      <c r="JCK1167" s="145"/>
      <c r="JCL1167" s="37"/>
      <c r="JCM1167" s="5"/>
      <c r="JCN1167" s="144"/>
      <c r="JCO1167" s="93"/>
      <c r="JCP1167" s="145"/>
      <c r="JCQ1167" s="145"/>
      <c r="JCR1167" s="145"/>
      <c r="JCS1167" s="145"/>
      <c r="JCT1167" s="145"/>
      <c r="JCU1167" s="37"/>
      <c r="JCV1167" s="5"/>
      <c r="JCW1167" s="144"/>
      <c r="JCX1167" s="93"/>
      <c r="JCY1167" s="145"/>
      <c r="JCZ1167" s="145"/>
      <c r="JDA1167" s="145"/>
      <c r="JDB1167" s="145"/>
      <c r="JDC1167" s="145"/>
      <c r="JDD1167" s="37"/>
      <c r="JDE1167" s="5"/>
      <c r="JDF1167" s="144"/>
      <c r="JDG1167" s="93"/>
      <c r="JDH1167" s="145"/>
      <c r="JDI1167" s="145"/>
      <c r="JDJ1167" s="145"/>
      <c r="JDK1167" s="145"/>
      <c r="JDL1167" s="145"/>
      <c r="JDM1167" s="37"/>
      <c r="JDN1167" s="5"/>
      <c r="JDO1167" s="144"/>
      <c r="JDP1167" s="93"/>
      <c r="JDQ1167" s="145"/>
      <c r="JDR1167" s="145"/>
      <c r="JDS1167" s="145"/>
      <c r="JDT1167" s="145"/>
      <c r="JDU1167" s="145"/>
      <c r="JDV1167" s="37"/>
      <c r="JDW1167" s="5"/>
      <c r="JDX1167" s="144"/>
      <c r="JDY1167" s="93"/>
      <c r="JDZ1167" s="145"/>
      <c r="JEA1167" s="145"/>
      <c r="JEB1167" s="145"/>
      <c r="JEC1167" s="145"/>
      <c r="JED1167" s="145"/>
      <c r="JEE1167" s="37"/>
      <c r="JEF1167" s="5"/>
      <c r="JEG1167" s="144"/>
      <c r="JEH1167" s="93"/>
      <c r="JEI1167" s="145"/>
      <c r="JEJ1167" s="145"/>
      <c r="JEK1167" s="145"/>
      <c r="JEL1167" s="145"/>
      <c r="JEM1167" s="145"/>
      <c r="JEN1167" s="37"/>
      <c r="JEO1167" s="5"/>
      <c r="JEP1167" s="144"/>
      <c r="JEQ1167" s="93"/>
      <c r="JER1167" s="145"/>
      <c r="JES1167" s="145"/>
      <c r="JET1167" s="145"/>
      <c r="JEU1167" s="145"/>
      <c r="JEV1167" s="145"/>
      <c r="JEW1167" s="37"/>
      <c r="JEX1167" s="5"/>
      <c r="JEY1167" s="144"/>
      <c r="JEZ1167" s="93"/>
      <c r="JFA1167" s="145"/>
      <c r="JFB1167" s="145"/>
      <c r="JFC1167" s="145"/>
      <c r="JFD1167" s="145"/>
      <c r="JFE1167" s="145"/>
      <c r="JFF1167" s="37"/>
      <c r="JFG1167" s="5"/>
      <c r="JFH1167" s="144"/>
      <c r="JFI1167" s="93"/>
      <c r="JFJ1167" s="145"/>
      <c r="JFK1167" s="145"/>
      <c r="JFL1167" s="145"/>
      <c r="JFM1167" s="145"/>
      <c r="JFN1167" s="145"/>
      <c r="JFO1167" s="37"/>
      <c r="JFP1167" s="5"/>
      <c r="JFQ1167" s="144"/>
      <c r="JFR1167" s="93"/>
      <c r="JFS1167" s="145"/>
      <c r="JFT1167" s="145"/>
      <c r="JFU1167" s="145"/>
      <c r="JFV1167" s="145"/>
      <c r="JFW1167" s="145"/>
      <c r="JFX1167" s="37"/>
      <c r="JFY1167" s="5"/>
      <c r="JFZ1167" s="144"/>
      <c r="JGA1167" s="93"/>
      <c r="JGB1167" s="145"/>
      <c r="JGC1167" s="145"/>
      <c r="JGD1167" s="145"/>
      <c r="JGE1167" s="145"/>
      <c r="JGF1167" s="145"/>
      <c r="JGG1167" s="37"/>
      <c r="JGH1167" s="5"/>
      <c r="JGI1167" s="144"/>
      <c r="JGJ1167" s="93"/>
      <c r="JGK1167" s="145"/>
      <c r="JGL1167" s="145"/>
      <c r="JGM1167" s="145"/>
      <c r="JGN1167" s="145"/>
      <c r="JGO1167" s="145"/>
      <c r="JGP1167" s="37"/>
      <c r="JGQ1167" s="5"/>
      <c r="JGR1167" s="144"/>
      <c r="JGS1167" s="93"/>
      <c r="JGT1167" s="145"/>
      <c r="JGU1167" s="145"/>
      <c r="JGV1167" s="145"/>
      <c r="JGW1167" s="145"/>
      <c r="JGX1167" s="145"/>
      <c r="JGY1167" s="37"/>
      <c r="JGZ1167" s="5"/>
      <c r="JHA1167" s="144"/>
      <c r="JHB1167" s="93"/>
      <c r="JHC1167" s="145"/>
      <c r="JHD1167" s="145"/>
      <c r="JHE1167" s="145"/>
      <c r="JHF1167" s="145"/>
      <c r="JHG1167" s="145"/>
      <c r="JHH1167" s="37"/>
      <c r="JHI1167" s="5"/>
      <c r="JHJ1167" s="144"/>
      <c r="JHK1167" s="93"/>
      <c r="JHL1167" s="145"/>
      <c r="JHM1167" s="145"/>
      <c r="JHN1167" s="145"/>
      <c r="JHO1167" s="145"/>
      <c r="JHP1167" s="145"/>
      <c r="JHQ1167" s="37"/>
      <c r="JHR1167" s="5"/>
      <c r="JHS1167" s="144"/>
      <c r="JHT1167" s="93"/>
      <c r="JHU1167" s="145"/>
      <c r="JHV1167" s="145"/>
      <c r="JHW1167" s="145"/>
      <c r="JHX1167" s="145"/>
      <c r="JHY1167" s="145"/>
      <c r="JHZ1167" s="37"/>
      <c r="JIA1167" s="5"/>
      <c r="JIB1167" s="144"/>
      <c r="JIC1167" s="93"/>
      <c r="JID1167" s="145"/>
      <c r="JIE1167" s="145"/>
      <c r="JIF1167" s="145"/>
      <c r="JIG1167" s="145"/>
      <c r="JIH1167" s="145"/>
      <c r="JII1167" s="37"/>
      <c r="JIJ1167" s="5"/>
      <c r="JIK1167" s="144"/>
      <c r="JIL1167" s="93"/>
      <c r="JIM1167" s="145"/>
      <c r="JIN1167" s="145"/>
      <c r="JIO1167" s="145"/>
      <c r="JIP1167" s="145"/>
      <c r="JIQ1167" s="145"/>
      <c r="JIR1167" s="37"/>
      <c r="JIS1167" s="5"/>
      <c r="JIT1167" s="144"/>
      <c r="JIU1167" s="93"/>
      <c r="JIV1167" s="145"/>
      <c r="JIW1167" s="145"/>
      <c r="JIX1167" s="145"/>
      <c r="JIY1167" s="145"/>
      <c r="JIZ1167" s="145"/>
      <c r="JJA1167" s="37"/>
      <c r="JJB1167" s="5"/>
      <c r="JJC1167" s="144"/>
      <c r="JJD1167" s="93"/>
      <c r="JJE1167" s="145"/>
      <c r="JJF1167" s="145"/>
      <c r="JJG1167" s="145"/>
      <c r="JJH1167" s="145"/>
      <c r="JJI1167" s="145"/>
      <c r="JJJ1167" s="37"/>
      <c r="JJK1167" s="5"/>
      <c r="JJL1167" s="144"/>
      <c r="JJM1167" s="93"/>
      <c r="JJN1167" s="145"/>
      <c r="JJO1167" s="145"/>
      <c r="JJP1167" s="145"/>
      <c r="JJQ1167" s="145"/>
      <c r="JJR1167" s="145"/>
      <c r="JJS1167" s="37"/>
      <c r="JJT1167" s="5"/>
      <c r="JJU1167" s="144"/>
      <c r="JJV1167" s="93"/>
      <c r="JJW1167" s="145"/>
      <c r="JJX1167" s="145"/>
      <c r="JJY1167" s="145"/>
      <c r="JJZ1167" s="145"/>
      <c r="JKA1167" s="145"/>
      <c r="JKB1167" s="37"/>
      <c r="JKC1167" s="5"/>
      <c r="JKD1167" s="144"/>
      <c r="JKE1167" s="93"/>
      <c r="JKF1167" s="145"/>
      <c r="JKG1167" s="145"/>
      <c r="JKH1167" s="145"/>
      <c r="JKI1167" s="145"/>
      <c r="JKJ1167" s="145"/>
      <c r="JKK1167" s="37"/>
      <c r="JKL1167" s="5"/>
      <c r="JKM1167" s="144"/>
      <c r="JKN1167" s="93"/>
      <c r="JKO1167" s="145"/>
      <c r="JKP1167" s="145"/>
      <c r="JKQ1167" s="145"/>
      <c r="JKR1167" s="145"/>
      <c r="JKS1167" s="145"/>
      <c r="JKT1167" s="37"/>
      <c r="JKU1167" s="5"/>
      <c r="JKV1167" s="144"/>
      <c r="JKW1167" s="93"/>
      <c r="JKX1167" s="145"/>
      <c r="JKY1167" s="145"/>
      <c r="JKZ1167" s="145"/>
      <c r="JLA1167" s="145"/>
      <c r="JLB1167" s="145"/>
      <c r="JLC1167" s="37"/>
      <c r="JLD1167" s="5"/>
      <c r="JLE1167" s="144"/>
      <c r="JLF1167" s="93"/>
      <c r="JLG1167" s="145"/>
      <c r="JLH1167" s="145"/>
      <c r="JLI1167" s="145"/>
      <c r="JLJ1167" s="145"/>
      <c r="JLK1167" s="145"/>
      <c r="JLL1167" s="37"/>
      <c r="JLM1167" s="5"/>
      <c r="JLN1167" s="144"/>
      <c r="JLO1167" s="93"/>
      <c r="JLP1167" s="145"/>
      <c r="JLQ1167" s="145"/>
      <c r="JLR1167" s="145"/>
      <c r="JLS1167" s="145"/>
      <c r="JLT1167" s="145"/>
      <c r="JLU1167" s="37"/>
      <c r="JLV1167" s="5"/>
      <c r="JLW1167" s="144"/>
      <c r="JLX1167" s="93"/>
      <c r="JLY1167" s="145"/>
      <c r="JLZ1167" s="145"/>
      <c r="JMA1167" s="145"/>
      <c r="JMB1167" s="145"/>
      <c r="JMC1167" s="145"/>
      <c r="JMD1167" s="37"/>
      <c r="JME1167" s="5"/>
      <c r="JMF1167" s="144"/>
      <c r="JMG1167" s="93"/>
      <c r="JMH1167" s="145"/>
      <c r="JMI1167" s="145"/>
      <c r="JMJ1167" s="145"/>
      <c r="JMK1167" s="145"/>
      <c r="JML1167" s="145"/>
      <c r="JMM1167" s="37"/>
      <c r="JMN1167" s="5"/>
      <c r="JMO1167" s="144"/>
      <c r="JMP1167" s="93"/>
      <c r="JMQ1167" s="145"/>
      <c r="JMR1167" s="145"/>
      <c r="JMS1167" s="145"/>
      <c r="JMT1167" s="145"/>
      <c r="JMU1167" s="145"/>
      <c r="JMV1167" s="37"/>
      <c r="JMW1167" s="5"/>
      <c r="JMX1167" s="144"/>
      <c r="JMY1167" s="93"/>
      <c r="JMZ1167" s="145"/>
      <c r="JNA1167" s="145"/>
      <c r="JNB1167" s="145"/>
      <c r="JNC1167" s="145"/>
      <c r="JND1167" s="145"/>
      <c r="JNE1167" s="37"/>
      <c r="JNF1167" s="5"/>
      <c r="JNG1167" s="144"/>
      <c r="JNH1167" s="93"/>
      <c r="JNI1167" s="145"/>
      <c r="JNJ1167" s="145"/>
      <c r="JNK1167" s="145"/>
      <c r="JNL1167" s="145"/>
      <c r="JNM1167" s="145"/>
      <c r="JNN1167" s="37"/>
      <c r="JNO1167" s="5"/>
      <c r="JNP1167" s="144"/>
      <c r="JNQ1167" s="93"/>
      <c r="JNR1167" s="145"/>
      <c r="JNS1167" s="145"/>
      <c r="JNT1167" s="145"/>
      <c r="JNU1167" s="145"/>
      <c r="JNV1167" s="145"/>
      <c r="JNW1167" s="37"/>
      <c r="JNX1167" s="5"/>
      <c r="JNY1167" s="144"/>
      <c r="JNZ1167" s="93"/>
      <c r="JOA1167" s="145"/>
      <c r="JOB1167" s="145"/>
      <c r="JOC1167" s="145"/>
      <c r="JOD1167" s="145"/>
      <c r="JOE1167" s="145"/>
      <c r="JOF1167" s="37"/>
      <c r="JOG1167" s="5"/>
      <c r="JOH1167" s="144"/>
      <c r="JOI1167" s="93"/>
      <c r="JOJ1167" s="145"/>
      <c r="JOK1167" s="145"/>
      <c r="JOL1167" s="145"/>
      <c r="JOM1167" s="145"/>
      <c r="JON1167" s="145"/>
      <c r="JOO1167" s="37"/>
      <c r="JOP1167" s="5"/>
      <c r="JOQ1167" s="144"/>
      <c r="JOR1167" s="93"/>
      <c r="JOS1167" s="145"/>
      <c r="JOT1167" s="145"/>
      <c r="JOU1167" s="145"/>
      <c r="JOV1167" s="145"/>
      <c r="JOW1167" s="145"/>
      <c r="JOX1167" s="37"/>
      <c r="JOY1167" s="5"/>
      <c r="JOZ1167" s="144"/>
      <c r="JPA1167" s="93"/>
      <c r="JPB1167" s="145"/>
      <c r="JPC1167" s="145"/>
      <c r="JPD1167" s="145"/>
      <c r="JPE1167" s="145"/>
      <c r="JPF1167" s="145"/>
      <c r="JPG1167" s="37"/>
      <c r="JPH1167" s="5"/>
      <c r="JPI1167" s="144"/>
      <c r="JPJ1167" s="93"/>
      <c r="JPK1167" s="145"/>
      <c r="JPL1167" s="145"/>
      <c r="JPM1167" s="145"/>
      <c r="JPN1167" s="145"/>
      <c r="JPO1167" s="145"/>
      <c r="JPP1167" s="37"/>
      <c r="JPQ1167" s="5"/>
      <c r="JPR1167" s="144"/>
      <c r="JPS1167" s="93"/>
      <c r="JPT1167" s="145"/>
      <c r="JPU1167" s="145"/>
      <c r="JPV1167" s="145"/>
      <c r="JPW1167" s="145"/>
      <c r="JPX1167" s="145"/>
      <c r="JPY1167" s="37"/>
      <c r="JPZ1167" s="5"/>
      <c r="JQA1167" s="144"/>
      <c r="JQB1167" s="93"/>
      <c r="JQC1167" s="145"/>
      <c r="JQD1167" s="145"/>
      <c r="JQE1167" s="145"/>
      <c r="JQF1167" s="145"/>
      <c r="JQG1167" s="145"/>
      <c r="JQH1167" s="37"/>
      <c r="JQI1167" s="5"/>
      <c r="JQJ1167" s="144"/>
      <c r="JQK1167" s="93"/>
      <c r="JQL1167" s="145"/>
      <c r="JQM1167" s="145"/>
      <c r="JQN1167" s="145"/>
      <c r="JQO1167" s="145"/>
      <c r="JQP1167" s="145"/>
      <c r="JQQ1167" s="37"/>
      <c r="JQR1167" s="5"/>
      <c r="JQS1167" s="144"/>
      <c r="JQT1167" s="93"/>
      <c r="JQU1167" s="145"/>
      <c r="JQV1167" s="145"/>
      <c r="JQW1167" s="145"/>
      <c r="JQX1167" s="145"/>
      <c r="JQY1167" s="145"/>
      <c r="JQZ1167" s="37"/>
      <c r="JRA1167" s="5"/>
      <c r="JRB1167" s="144"/>
      <c r="JRC1167" s="93"/>
      <c r="JRD1167" s="145"/>
      <c r="JRE1167" s="145"/>
      <c r="JRF1167" s="145"/>
      <c r="JRG1167" s="145"/>
      <c r="JRH1167" s="145"/>
      <c r="JRI1167" s="37"/>
      <c r="JRJ1167" s="5"/>
      <c r="JRK1167" s="144"/>
      <c r="JRL1167" s="93"/>
      <c r="JRM1167" s="145"/>
      <c r="JRN1167" s="145"/>
      <c r="JRO1167" s="145"/>
      <c r="JRP1167" s="145"/>
      <c r="JRQ1167" s="145"/>
      <c r="JRR1167" s="37"/>
      <c r="JRS1167" s="5"/>
      <c r="JRT1167" s="144"/>
      <c r="JRU1167" s="93"/>
      <c r="JRV1167" s="145"/>
      <c r="JRW1167" s="145"/>
      <c r="JRX1167" s="145"/>
      <c r="JRY1167" s="145"/>
      <c r="JRZ1167" s="145"/>
      <c r="JSA1167" s="37"/>
      <c r="JSB1167" s="5"/>
      <c r="JSC1167" s="144"/>
      <c r="JSD1167" s="93"/>
      <c r="JSE1167" s="145"/>
      <c r="JSF1167" s="145"/>
      <c r="JSG1167" s="145"/>
      <c r="JSH1167" s="145"/>
      <c r="JSI1167" s="145"/>
      <c r="JSJ1167" s="37"/>
      <c r="JSK1167" s="5"/>
      <c r="JSL1167" s="144"/>
      <c r="JSM1167" s="93"/>
      <c r="JSN1167" s="145"/>
      <c r="JSO1167" s="145"/>
      <c r="JSP1167" s="145"/>
      <c r="JSQ1167" s="145"/>
      <c r="JSR1167" s="145"/>
      <c r="JSS1167" s="37"/>
      <c r="JST1167" s="5"/>
      <c r="JSU1167" s="144"/>
      <c r="JSV1167" s="93"/>
      <c r="JSW1167" s="145"/>
      <c r="JSX1167" s="145"/>
      <c r="JSY1167" s="145"/>
      <c r="JSZ1167" s="145"/>
      <c r="JTA1167" s="145"/>
      <c r="JTB1167" s="37"/>
      <c r="JTC1167" s="5"/>
      <c r="JTD1167" s="144"/>
      <c r="JTE1167" s="93"/>
      <c r="JTF1167" s="145"/>
      <c r="JTG1167" s="145"/>
      <c r="JTH1167" s="145"/>
      <c r="JTI1167" s="145"/>
      <c r="JTJ1167" s="145"/>
      <c r="JTK1167" s="37"/>
      <c r="JTL1167" s="5"/>
      <c r="JTM1167" s="144"/>
      <c r="JTN1167" s="93"/>
      <c r="JTO1167" s="145"/>
      <c r="JTP1167" s="145"/>
      <c r="JTQ1167" s="145"/>
      <c r="JTR1167" s="145"/>
      <c r="JTS1167" s="145"/>
      <c r="JTT1167" s="37"/>
      <c r="JTU1167" s="5"/>
      <c r="JTV1167" s="144"/>
      <c r="JTW1167" s="93"/>
      <c r="JTX1167" s="145"/>
      <c r="JTY1167" s="145"/>
      <c r="JTZ1167" s="145"/>
      <c r="JUA1167" s="145"/>
      <c r="JUB1167" s="145"/>
      <c r="JUC1167" s="37"/>
      <c r="JUD1167" s="5"/>
      <c r="JUE1167" s="144"/>
      <c r="JUF1167" s="93"/>
      <c r="JUG1167" s="145"/>
      <c r="JUH1167" s="145"/>
      <c r="JUI1167" s="145"/>
      <c r="JUJ1167" s="145"/>
      <c r="JUK1167" s="145"/>
      <c r="JUL1167" s="37"/>
      <c r="JUM1167" s="5"/>
      <c r="JUN1167" s="144"/>
      <c r="JUO1167" s="93"/>
      <c r="JUP1167" s="145"/>
      <c r="JUQ1167" s="145"/>
      <c r="JUR1167" s="145"/>
      <c r="JUS1167" s="145"/>
      <c r="JUT1167" s="145"/>
      <c r="JUU1167" s="37"/>
      <c r="JUV1167" s="5"/>
      <c r="JUW1167" s="144"/>
      <c r="JUX1167" s="93"/>
      <c r="JUY1167" s="145"/>
      <c r="JUZ1167" s="145"/>
      <c r="JVA1167" s="145"/>
      <c r="JVB1167" s="145"/>
      <c r="JVC1167" s="145"/>
      <c r="JVD1167" s="37"/>
      <c r="JVE1167" s="5"/>
      <c r="JVF1167" s="144"/>
      <c r="JVG1167" s="93"/>
      <c r="JVH1167" s="145"/>
      <c r="JVI1167" s="145"/>
      <c r="JVJ1167" s="145"/>
      <c r="JVK1167" s="145"/>
      <c r="JVL1167" s="145"/>
      <c r="JVM1167" s="37"/>
      <c r="JVN1167" s="5"/>
      <c r="JVO1167" s="144"/>
      <c r="JVP1167" s="93"/>
      <c r="JVQ1167" s="145"/>
      <c r="JVR1167" s="145"/>
      <c r="JVS1167" s="145"/>
      <c r="JVT1167" s="145"/>
      <c r="JVU1167" s="145"/>
      <c r="JVV1167" s="37"/>
      <c r="JVW1167" s="5"/>
      <c r="JVX1167" s="144"/>
      <c r="JVY1167" s="93"/>
      <c r="JVZ1167" s="145"/>
      <c r="JWA1167" s="145"/>
      <c r="JWB1167" s="145"/>
      <c r="JWC1167" s="145"/>
      <c r="JWD1167" s="145"/>
      <c r="JWE1167" s="37"/>
      <c r="JWF1167" s="5"/>
      <c r="JWG1167" s="144"/>
      <c r="JWH1167" s="93"/>
      <c r="JWI1167" s="145"/>
      <c r="JWJ1167" s="145"/>
      <c r="JWK1167" s="145"/>
      <c r="JWL1167" s="145"/>
      <c r="JWM1167" s="145"/>
      <c r="JWN1167" s="37"/>
      <c r="JWO1167" s="5"/>
      <c r="JWP1167" s="144"/>
      <c r="JWQ1167" s="93"/>
      <c r="JWR1167" s="145"/>
      <c r="JWS1167" s="145"/>
      <c r="JWT1167" s="145"/>
      <c r="JWU1167" s="145"/>
      <c r="JWV1167" s="145"/>
      <c r="JWW1167" s="37"/>
      <c r="JWX1167" s="5"/>
      <c r="JWY1167" s="144"/>
      <c r="JWZ1167" s="93"/>
      <c r="JXA1167" s="145"/>
      <c r="JXB1167" s="145"/>
      <c r="JXC1167" s="145"/>
      <c r="JXD1167" s="145"/>
      <c r="JXE1167" s="145"/>
      <c r="JXF1167" s="37"/>
      <c r="JXG1167" s="5"/>
      <c r="JXH1167" s="144"/>
      <c r="JXI1167" s="93"/>
      <c r="JXJ1167" s="145"/>
      <c r="JXK1167" s="145"/>
      <c r="JXL1167" s="145"/>
      <c r="JXM1167" s="145"/>
      <c r="JXN1167" s="145"/>
      <c r="JXO1167" s="37"/>
      <c r="JXP1167" s="5"/>
      <c r="JXQ1167" s="144"/>
      <c r="JXR1167" s="93"/>
      <c r="JXS1167" s="145"/>
      <c r="JXT1167" s="145"/>
      <c r="JXU1167" s="145"/>
      <c r="JXV1167" s="145"/>
      <c r="JXW1167" s="145"/>
      <c r="JXX1167" s="37"/>
      <c r="JXY1167" s="5"/>
      <c r="JXZ1167" s="144"/>
      <c r="JYA1167" s="93"/>
      <c r="JYB1167" s="145"/>
      <c r="JYC1167" s="145"/>
      <c r="JYD1167" s="145"/>
      <c r="JYE1167" s="145"/>
      <c r="JYF1167" s="145"/>
      <c r="JYG1167" s="37"/>
      <c r="JYH1167" s="5"/>
      <c r="JYI1167" s="144"/>
      <c r="JYJ1167" s="93"/>
      <c r="JYK1167" s="145"/>
      <c r="JYL1167" s="145"/>
      <c r="JYM1167" s="145"/>
      <c r="JYN1167" s="145"/>
      <c r="JYO1167" s="145"/>
      <c r="JYP1167" s="37"/>
      <c r="JYQ1167" s="5"/>
      <c r="JYR1167" s="144"/>
      <c r="JYS1167" s="93"/>
      <c r="JYT1167" s="145"/>
      <c r="JYU1167" s="145"/>
      <c r="JYV1167" s="145"/>
      <c r="JYW1167" s="145"/>
      <c r="JYX1167" s="145"/>
      <c r="JYY1167" s="37"/>
      <c r="JYZ1167" s="5"/>
      <c r="JZA1167" s="144"/>
      <c r="JZB1167" s="93"/>
      <c r="JZC1167" s="145"/>
      <c r="JZD1167" s="145"/>
      <c r="JZE1167" s="145"/>
      <c r="JZF1167" s="145"/>
      <c r="JZG1167" s="145"/>
      <c r="JZH1167" s="37"/>
      <c r="JZI1167" s="5"/>
      <c r="JZJ1167" s="144"/>
      <c r="JZK1167" s="93"/>
      <c r="JZL1167" s="145"/>
      <c r="JZM1167" s="145"/>
      <c r="JZN1167" s="145"/>
      <c r="JZO1167" s="145"/>
      <c r="JZP1167" s="145"/>
      <c r="JZQ1167" s="37"/>
      <c r="JZR1167" s="5"/>
      <c r="JZS1167" s="144"/>
      <c r="JZT1167" s="93"/>
      <c r="JZU1167" s="145"/>
      <c r="JZV1167" s="145"/>
      <c r="JZW1167" s="145"/>
      <c r="JZX1167" s="145"/>
      <c r="JZY1167" s="145"/>
      <c r="JZZ1167" s="37"/>
      <c r="KAA1167" s="5"/>
      <c r="KAB1167" s="144"/>
      <c r="KAC1167" s="93"/>
      <c r="KAD1167" s="145"/>
      <c r="KAE1167" s="145"/>
      <c r="KAF1167" s="145"/>
      <c r="KAG1167" s="145"/>
      <c r="KAH1167" s="145"/>
      <c r="KAI1167" s="37"/>
      <c r="KAJ1167" s="5"/>
      <c r="KAK1167" s="144"/>
      <c r="KAL1167" s="93"/>
      <c r="KAM1167" s="145"/>
      <c r="KAN1167" s="145"/>
      <c r="KAO1167" s="145"/>
      <c r="KAP1167" s="145"/>
      <c r="KAQ1167" s="145"/>
      <c r="KAR1167" s="37"/>
      <c r="KAS1167" s="5"/>
      <c r="KAT1167" s="144"/>
      <c r="KAU1167" s="93"/>
      <c r="KAV1167" s="145"/>
      <c r="KAW1167" s="145"/>
      <c r="KAX1167" s="145"/>
      <c r="KAY1167" s="145"/>
      <c r="KAZ1167" s="145"/>
      <c r="KBA1167" s="37"/>
      <c r="KBB1167" s="5"/>
      <c r="KBC1167" s="144"/>
      <c r="KBD1167" s="93"/>
      <c r="KBE1167" s="145"/>
      <c r="KBF1167" s="145"/>
      <c r="KBG1167" s="145"/>
      <c r="KBH1167" s="145"/>
      <c r="KBI1167" s="145"/>
      <c r="KBJ1167" s="37"/>
      <c r="KBK1167" s="5"/>
      <c r="KBL1167" s="144"/>
      <c r="KBM1167" s="93"/>
      <c r="KBN1167" s="145"/>
      <c r="KBO1167" s="145"/>
      <c r="KBP1167" s="145"/>
      <c r="KBQ1167" s="145"/>
      <c r="KBR1167" s="145"/>
      <c r="KBS1167" s="37"/>
      <c r="KBT1167" s="5"/>
      <c r="KBU1167" s="144"/>
      <c r="KBV1167" s="93"/>
      <c r="KBW1167" s="145"/>
      <c r="KBX1167" s="145"/>
      <c r="KBY1167" s="145"/>
      <c r="KBZ1167" s="145"/>
      <c r="KCA1167" s="145"/>
      <c r="KCB1167" s="37"/>
      <c r="KCC1167" s="5"/>
      <c r="KCD1167" s="144"/>
      <c r="KCE1167" s="93"/>
      <c r="KCF1167" s="145"/>
      <c r="KCG1167" s="145"/>
      <c r="KCH1167" s="145"/>
      <c r="KCI1167" s="145"/>
      <c r="KCJ1167" s="145"/>
      <c r="KCK1167" s="37"/>
      <c r="KCL1167" s="5"/>
      <c r="KCM1167" s="144"/>
      <c r="KCN1167" s="93"/>
      <c r="KCO1167" s="145"/>
      <c r="KCP1167" s="145"/>
      <c r="KCQ1167" s="145"/>
      <c r="KCR1167" s="145"/>
      <c r="KCS1167" s="145"/>
      <c r="KCT1167" s="37"/>
      <c r="KCU1167" s="5"/>
      <c r="KCV1167" s="144"/>
      <c r="KCW1167" s="93"/>
      <c r="KCX1167" s="145"/>
      <c r="KCY1167" s="145"/>
      <c r="KCZ1167" s="145"/>
      <c r="KDA1167" s="145"/>
      <c r="KDB1167" s="145"/>
      <c r="KDC1167" s="37"/>
      <c r="KDD1167" s="5"/>
      <c r="KDE1167" s="144"/>
      <c r="KDF1167" s="93"/>
      <c r="KDG1167" s="145"/>
      <c r="KDH1167" s="145"/>
      <c r="KDI1167" s="145"/>
      <c r="KDJ1167" s="145"/>
      <c r="KDK1167" s="145"/>
      <c r="KDL1167" s="37"/>
      <c r="KDM1167" s="5"/>
      <c r="KDN1167" s="144"/>
      <c r="KDO1167" s="93"/>
      <c r="KDP1167" s="145"/>
      <c r="KDQ1167" s="145"/>
      <c r="KDR1167" s="145"/>
      <c r="KDS1167" s="145"/>
      <c r="KDT1167" s="145"/>
      <c r="KDU1167" s="37"/>
      <c r="KDV1167" s="5"/>
      <c r="KDW1167" s="144"/>
      <c r="KDX1167" s="93"/>
      <c r="KDY1167" s="145"/>
      <c r="KDZ1167" s="145"/>
      <c r="KEA1167" s="145"/>
      <c r="KEB1167" s="145"/>
      <c r="KEC1167" s="145"/>
      <c r="KED1167" s="37"/>
      <c r="KEE1167" s="5"/>
      <c r="KEF1167" s="144"/>
      <c r="KEG1167" s="93"/>
      <c r="KEH1167" s="145"/>
      <c r="KEI1167" s="145"/>
      <c r="KEJ1167" s="145"/>
      <c r="KEK1167" s="145"/>
      <c r="KEL1167" s="145"/>
      <c r="KEM1167" s="37"/>
      <c r="KEN1167" s="5"/>
      <c r="KEO1167" s="144"/>
      <c r="KEP1167" s="93"/>
      <c r="KEQ1167" s="145"/>
      <c r="KER1167" s="145"/>
      <c r="KES1167" s="145"/>
      <c r="KET1167" s="145"/>
      <c r="KEU1167" s="145"/>
      <c r="KEV1167" s="37"/>
      <c r="KEW1167" s="5"/>
      <c r="KEX1167" s="144"/>
      <c r="KEY1167" s="93"/>
      <c r="KEZ1167" s="145"/>
      <c r="KFA1167" s="145"/>
      <c r="KFB1167" s="145"/>
      <c r="KFC1167" s="145"/>
      <c r="KFD1167" s="145"/>
      <c r="KFE1167" s="37"/>
      <c r="KFF1167" s="5"/>
      <c r="KFG1167" s="144"/>
      <c r="KFH1167" s="93"/>
      <c r="KFI1167" s="145"/>
      <c r="KFJ1167" s="145"/>
      <c r="KFK1167" s="145"/>
      <c r="KFL1167" s="145"/>
      <c r="KFM1167" s="145"/>
      <c r="KFN1167" s="37"/>
      <c r="KFO1167" s="5"/>
      <c r="KFP1167" s="144"/>
      <c r="KFQ1167" s="93"/>
      <c r="KFR1167" s="145"/>
      <c r="KFS1167" s="145"/>
      <c r="KFT1167" s="145"/>
      <c r="KFU1167" s="145"/>
      <c r="KFV1167" s="145"/>
      <c r="KFW1167" s="37"/>
      <c r="KFX1167" s="5"/>
      <c r="KFY1167" s="144"/>
      <c r="KFZ1167" s="93"/>
      <c r="KGA1167" s="145"/>
      <c r="KGB1167" s="145"/>
      <c r="KGC1167" s="145"/>
      <c r="KGD1167" s="145"/>
      <c r="KGE1167" s="145"/>
      <c r="KGF1167" s="37"/>
      <c r="KGG1167" s="5"/>
      <c r="KGH1167" s="144"/>
      <c r="KGI1167" s="93"/>
      <c r="KGJ1167" s="145"/>
      <c r="KGK1167" s="145"/>
      <c r="KGL1167" s="145"/>
      <c r="KGM1167" s="145"/>
      <c r="KGN1167" s="145"/>
      <c r="KGO1167" s="37"/>
      <c r="KGP1167" s="5"/>
      <c r="KGQ1167" s="144"/>
      <c r="KGR1167" s="93"/>
      <c r="KGS1167" s="145"/>
      <c r="KGT1167" s="145"/>
      <c r="KGU1167" s="145"/>
      <c r="KGV1167" s="145"/>
      <c r="KGW1167" s="145"/>
      <c r="KGX1167" s="37"/>
      <c r="KGY1167" s="5"/>
      <c r="KGZ1167" s="144"/>
      <c r="KHA1167" s="93"/>
      <c r="KHB1167" s="145"/>
      <c r="KHC1167" s="145"/>
      <c r="KHD1167" s="145"/>
      <c r="KHE1167" s="145"/>
      <c r="KHF1167" s="145"/>
      <c r="KHG1167" s="37"/>
      <c r="KHH1167" s="5"/>
      <c r="KHI1167" s="144"/>
      <c r="KHJ1167" s="93"/>
      <c r="KHK1167" s="145"/>
      <c r="KHL1167" s="145"/>
      <c r="KHM1167" s="145"/>
      <c r="KHN1167" s="145"/>
      <c r="KHO1167" s="145"/>
      <c r="KHP1167" s="37"/>
      <c r="KHQ1167" s="5"/>
      <c r="KHR1167" s="144"/>
      <c r="KHS1167" s="93"/>
      <c r="KHT1167" s="145"/>
      <c r="KHU1167" s="145"/>
      <c r="KHV1167" s="145"/>
      <c r="KHW1167" s="145"/>
      <c r="KHX1167" s="145"/>
      <c r="KHY1167" s="37"/>
      <c r="KHZ1167" s="5"/>
      <c r="KIA1167" s="144"/>
      <c r="KIB1167" s="93"/>
      <c r="KIC1167" s="145"/>
      <c r="KID1167" s="145"/>
      <c r="KIE1167" s="145"/>
      <c r="KIF1167" s="145"/>
      <c r="KIG1167" s="145"/>
      <c r="KIH1167" s="37"/>
      <c r="KII1167" s="5"/>
      <c r="KIJ1167" s="144"/>
      <c r="KIK1167" s="93"/>
      <c r="KIL1167" s="145"/>
      <c r="KIM1167" s="145"/>
      <c r="KIN1167" s="145"/>
      <c r="KIO1167" s="145"/>
      <c r="KIP1167" s="145"/>
      <c r="KIQ1167" s="37"/>
      <c r="KIR1167" s="5"/>
      <c r="KIS1167" s="144"/>
      <c r="KIT1167" s="93"/>
      <c r="KIU1167" s="145"/>
      <c r="KIV1167" s="145"/>
      <c r="KIW1167" s="145"/>
      <c r="KIX1167" s="145"/>
      <c r="KIY1167" s="145"/>
      <c r="KIZ1167" s="37"/>
      <c r="KJA1167" s="5"/>
      <c r="KJB1167" s="144"/>
      <c r="KJC1167" s="93"/>
      <c r="KJD1167" s="145"/>
      <c r="KJE1167" s="145"/>
      <c r="KJF1167" s="145"/>
      <c r="KJG1167" s="145"/>
      <c r="KJH1167" s="145"/>
      <c r="KJI1167" s="37"/>
      <c r="KJJ1167" s="5"/>
      <c r="KJK1167" s="144"/>
      <c r="KJL1167" s="93"/>
      <c r="KJM1167" s="145"/>
      <c r="KJN1167" s="145"/>
      <c r="KJO1167" s="145"/>
      <c r="KJP1167" s="145"/>
      <c r="KJQ1167" s="145"/>
      <c r="KJR1167" s="37"/>
      <c r="KJS1167" s="5"/>
      <c r="KJT1167" s="144"/>
      <c r="KJU1167" s="93"/>
      <c r="KJV1167" s="145"/>
      <c r="KJW1167" s="145"/>
      <c r="KJX1167" s="145"/>
      <c r="KJY1167" s="145"/>
      <c r="KJZ1167" s="145"/>
      <c r="KKA1167" s="37"/>
      <c r="KKB1167" s="5"/>
      <c r="KKC1167" s="144"/>
      <c r="KKD1167" s="93"/>
      <c r="KKE1167" s="145"/>
      <c r="KKF1167" s="145"/>
      <c r="KKG1167" s="145"/>
      <c r="KKH1167" s="145"/>
      <c r="KKI1167" s="145"/>
      <c r="KKJ1167" s="37"/>
      <c r="KKK1167" s="5"/>
      <c r="KKL1167" s="144"/>
      <c r="KKM1167" s="93"/>
      <c r="KKN1167" s="145"/>
      <c r="KKO1167" s="145"/>
      <c r="KKP1167" s="145"/>
      <c r="KKQ1167" s="145"/>
      <c r="KKR1167" s="145"/>
      <c r="KKS1167" s="37"/>
      <c r="KKT1167" s="5"/>
      <c r="KKU1167" s="144"/>
      <c r="KKV1167" s="93"/>
      <c r="KKW1167" s="145"/>
      <c r="KKX1167" s="145"/>
      <c r="KKY1167" s="145"/>
      <c r="KKZ1167" s="145"/>
      <c r="KLA1167" s="145"/>
      <c r="KLB1167" s="37"/>
      <c r="KLC1167" s="5"/>
      <c r="KLD1167" s="144"/>
      <c r="KLE1167" s="93"/>
      <c r="KLF1167" s="145"/>
      <c r="KLG1167" s="145"/>
      <c r="KLH1167" s="145"/>
      <c r="KLI1167" s="145"/>
      <c r="KLJ1167" s="145"/>
      <c r="KLK1167" s="37"/>
      <c r="KLL1167" s="5"/>
      <c r="KLM1167" s="144"/>
      <c r="KLN1167" s="93"/>
      <c r="KLO1167" s="145"/>
      <c r="KLP1167" s="145"/>
      <c r="KLQ1167" s="145"/>
      <c r="KLR1167" s="145"/>
      <c r="KLS1167" s="145"/>
      <c r="KLT1167" s="37"/>
      <c r="KLU1167" s="5"/>
      <c r="KLV1167" s="144"/>
      <c r="KLW1167" s="93"/>
      <c r="KLX1167" s="145"/>
      <c r="KLY1167" s="145"/>
      <c r="KLZ1167" s="145"/>
      <c r="KMA1167" s="145"/>
      <c r="KMB1167" s="145"/>
      <c r="KMC1167" s="37"/>
      <c r="KMD1167" s="5"/>
      <c r="KME1167" s="144"/>
      <c r="KMF1167" s="93"/>
      <c r="KMG1167" s="145"/>
      <c r="KMH1167" s="145"/>
      <c r="KMI1167" s="145"/>
      <c r="KMJ1167" s="145"/>
      <c r="KMK1167" s="145"/>
      <c r="KML1167" s="37"/>
      <c r="KMM1167" s="5"/>
      <c r="KMN1167" s="144"/>
      <c r="KMO1167" s="93"/>
      <c r="KMP1167" s="145"/>
      <c r="KMQ1167" s="145"/>
      <c r="KMR1167" s="145"/>
      <c r="KMS1167" s="145"/>
      <c r="KMT1167" s="145"/>
      <c r="KMU1167" s="37"/>
      <c r="KMV1167" s="5"/>
      <c r="KMW1167" s="144"/>
      <c r="KMX1167" s="93"/>
      <c r="KMY1167" s="145"/>
      <c r="KMZ1167" s="145"/>
      <c r="KNA1167" s="145"/>
      <c r="KNB1167" s="145"/>
      <c r="KNC1167" s="145"/>
      <c r="KND1167" s="37"/>
      <c r="KNE1167" s="5"/>
      <c r="KNF1167" s="144"/>
      <c r="KNG1167" s="93"/>
      <c r="KNH1167" s="145"/>
      <c r="KNI1167" s="145"/>
      <c r="KNJ1167" s="145"/>
      <c r="KNK1167" s="145"/>
      <c r="KNL1167" s="145"/>
      <c r="KNM1167" s="37"/>
      <c r="KNN1167" s="5"/>
      <c r="KNO1167" s="144"/>
      <c r="KNP1167" s="93"/>
      <c r="KNQ1167" s="145"/>
      <c r="KNR1167" s="145"/>
      <c r="KNS1167" s="145"/>
      <c r="KNT1167" s="145"/>
      <c r="KNU1167" s="145"/>
      <c r="KNV1167" s="37"/>
      <c r="KNW1167" s="5"/>
      <c r="KNX1167" s="144"/>
      <c r="KNY1167" s="93"/>
      <c r="KNZ1167" s="145"/>
      <c r="KOA1167" s="145"/>
      <c r="KOB1167" s="145"/>
      <c r="KOC1167" s="145"/>
      <c r="KOD1167" s="145"/>
      <c r="KOE1167" s="37"/>
      <c r="KOF1167" s="5"/>
      <c r="KOG1167" s="144"/>
      <c r="KOH1167" s="93"/>
      <c r="KOI1167" s="145"/>
      <c r="KOJ1167" s="145"/>
      <c r="KOK1167" s="145"/>
      <c r="KOL1167" s="145"/>
      <c r="KOM1167" s="145"/>
      <c r="KON1167" s="37"/>
      <c r="KOO1167" s="5"/>
      <c r="KOP1167" s="144"/>
      <c r="KOQ1167" s="93"/>
      <c r="KOR1167" s="145"/>
      <c r="KOS1167" s="145"/>
      <c r="KOT1167" s="145"/>
      <c r="KOU1167" s="145"/>
      <c r="KOV1167" s="145"/>
      <c r="KOW1167" s="37"/>
      <c r="KOX1167" s="5"/>
      <c r="KOY1167" s="144"/>
      <c r="KOZ1167" s="93"/>
      <c r="KPA1167" s="145"/>
      <c r="KPB1167" s="145"/>
      <c r="KPC1167" s="145"/>
      <c r="KPD1167" s="145"/>
      <c r="KPE1167" s="145"/>
      <c r="KPF1167" s="37"/>
      <c r="KPG1167" s="5"/>
      <c r="KPH1167" s="144"/>
      <c r="KPI1167" s="93"/>
      <c r="KPJ1167" s="145"/>
      <c r="KPK1167" s="145"/>
      <c r="KPL1167" s="145"/>
      <c r="KPM1167" s="145"/>
      <c r="KPN1167" s="145"/>
      <c r="KPO1167" s="37"/>
      <c r="KPP1167" s="5"/>
      <c r="KPQ1167" s="144"/>
      <c r="KPR1167" s="93"/>
      <c r="KPS1167" s="145"/>
      <c r="KPT1167" s="145"/>
      <c r="KPU1167" s="145"/>
      <c r="KPV1167" s="145"/>
      <c r="KPW1167" s="145"/>
      <c r="KPX1167" s="37"/>
      <c r="KPY1167" s="5"/>
      <c r="KPZ1167" s="144"/>
      <c r="KQA1167" s="93"/>
      <c r="KQB1167" s="145"/>
      <c r="KQC1167" s="145"/>
      <c r="KQD1167" s="145"/>
      <c r="KQE1167" s="145"/>
      <c r="KQF1167" s="145"/>
      <c r="KQG1167" s="37"/>
      <c r="KQH1167" s="5"/>
      <c r="KQI1167" s="144"/>
      <c r="KQJ1167" s="93"/>
      <c r="KQK1167" s="145"/>
      <c r="KQL1167" s="145"/>
      <c r="KQM1167" s="145"/>
      <c r="KQN1167" s="145"/>
      <c r="KQO1167" s="145"/>
      <c r="KQP1167" s="37"/>
      <c r="KQQ1167" s="5"/>
      <c r="KQR1167" s="144"/>
      <c r="KQS1167" s="93"/>
      <c r="KQT1167" s="145"/>
      <c r="KQU1167" s="145"/>
      <c r="KQV1167" s="145"/>
      <c r="KQW1167" s="145"/>
      <c r="KQX1167" s="145"/>
      <c r="KQY1167" s="37"/>
      <c r="KQZ1167" s="5"/>
      <c r="KRA1167" s="144"/>
      <c r="KRB1167" s="93"/>
      <c r="KRC1167" s="145"/>
      <c r="KRD1167" s="145"/>
      <c r="KRE1167" s="145"/>
      <c r="KRF1167" s="145"/>
      <c r="KRG1167" s="145"/>
      <c r="KRH1167" s="37"/>
      <c r="KRI1167" s="5"/>
      <c r="KRJ1167" s="144"/>
      <c r="KRK1167" s="93"/>
      <c r="KRL1167" s="145"/>
      <c r="KRM1167" s="145"/>
      <c r="KRN1167" s="145"/>
      <c r="KRO1167" s="145"/>
      <c r="KRP1167" s="145"/>
      <c r="KRQ1167" s="37"/>
      <c r="KRR1167" s="5"/>
      <c r="KRS1167" s="144"/>
      <c r="KRT1167" s="93"/>
      <c r="KRU1167" s="145"/>
      <c r="KRV1167" s="145"/>
      <c r="KRW1167" s="145"/>
      <c r="KRX1167" s="145"/>
      <c r="KRY1167" s="145"/>
      <c r="KRZ1167" s="37"/>
      <c r="KSA1167" s="5"/>
      <c r="KSB1167" s="144"/>
      <c r="KSC1167" s="93"/>
      <c r="KSD1167" s="145"/>
      <c r="KSE1167" s="145"/>
      <c r="KSF1167" s="145"/>
      <c r="KSG1167" s="145"/>
      <c r="KSH1167" s="145"/>
      <c r="KSI1167" s="37"/>
      <c r="KSJ1167" s="5"/>
      <c r="KSK1167" s="144"/>
      <c r="KSL1167" s="93"/>
      <c r="KSM1167" s="145"/>
      <c r="KSN1167" s="145"/>
      <c r="KSO1167" s="145"/>
      <c r="KSP1167" s="145"/>
      <c r="KSQ1167" s="145"/>
      <c r="KSR1167" s="37"/>
      <c r="KSS1167" s="5"/>
      <c r="KST1167" s="144"/>
      <c r="KSU1167" s="93"/>
      <c r="KSV1167" s="145"/>
      <c r="KSW1167" s="145"/>
      <c r="KSX1167" s="145"/>
      <c r="KSY1167" s="145"/>
      <c r="KSZ1167" s="145"/>
      <c r="KTA1167" s="37"/>
      <c r="KTB1167" s="5"/>
      <c r="KTC1167" s="144"/>
      <c r="KTD1167" s="93"/>
      <c r="KTE1167" s="145"/>
      <c r="KTF1167" s="145"/>
      <c r="KTG1167" s="145"/>
      <c r="KTH1167" s="145"/>
      <c r="KTI1167" s="145"/>
      <c r="KTJ1167" s="37"/>
      <c r="KTK1167" s="5"/>
      <c r="KTL1167" s="144"/>
      <c r="KTM1167" s="93"/>
      <c r="KTN1167" s="145"/>
      <c r="KTO1167" s="145"/>
      <c r="KTP1167" s="145"/>
      <c r="KTQ1167" s="145"/>
      <c r="KTR1167" s="145"/>
      <c r="KTS1167" s="37"/>
      <c r="KTT1167" s="5"/>
      <c r="KTU1167" s="144"/>
      <c r="KTV1167" s="93"/>
      <c r="KTW1167" s="145"/>
      <c r="KTX1167" s="145"/>
      <c r="KTY1167" s="145"/>
      <c r="KTZ1167" s="145"/>
      <c r="KUA1167" s="145"/>
      <c r="KUB1167" s="37"/>
      <c r="KUC1167" s="5"/>
      <c r="KUD1167" s="144"/>
      <c r="KUE1167" s="93"/>
      <c r="KUF1167" s="145"/>
      <c r="KUG1167" s="145"/>
      <c r="KUH1167" s="145"/>
      <c r="KUI1167" s="145"/>
      <c r="KUJ1167" s="145"/>
      <c r="KUK1167" s="37"/>
      <c r="KUL1167" s="5"/>
      <c r="KUM1167" s="144"/>
      <c r="KUN1167" s="93"/>
      <c r="KUO1167" s="145"/>
      <c r="KUP1167" s="145"/>
      <c r="KUQ1167" s="145"/>
      <c r="KUR1167" s="145"/>
      <c r="KUS1167" s="145"/>
      <c r="KUT1167" s="37"/>
      <c r="KUU1167" s="5"/>
      <c r="KUV1167" s="144"/>
      <c r="KUW1167" s="93"/>
      <c r="KUX1167" s="145"/>
      <c r="KUY1167" s="145"/>
      <c r="KUZ1167" s="145"/>
      <c r="KVA1167" s="145"/>
      <c r="KVB1167" s="145"/>
      <c r="KVC1167" s="37"/>
      <c r="KVD1167" s="5"/>
      <c r="KVE1167" s="144"/>
      <c r="KVF1167" s="93"/>
      <c r="KVG1167" s="145"/>
      <c r="KVH1167" s="145"/>
      <c r="KVI1167" s="145"/>
      <c r="KVJ1167" s="145"/>
      <c r="KVK1167" s="145"/>
      <c r="KVL1167" s="37"/>
      <c r="KVM1167" s="5"/>
      <c r="KVN1167" s="144"/>
      <c r="KVO1167" s="93"/>
      <c r="KVP1167" s="145"/>
      <c r="KVQ1167" s="145"/>
      <c r="KVR1167" s="145"/>
      <c r="KVS1167" s="145"/>
      <c r="KVT1167" s="145"/>
      <c r="KVU1167" s="37"/>
      <c r="KVV1167" s="5"/>
      <c r="KVW1167" s="144"/>
      <c r="KVX1167" s="93"/>
      <c r="KVY1167" s="145"/>
      <c r="KVZ1167" s="145"/>
      <c r="KWA1167" s="145"/>
      <c r="KWB1167" s="145"/>
      <c r="KWC1167" s="145"/>
      <c r="KWD1167" s="37"/>
      <c r="KWE1167" s="5"/>
      <c r="KWF1167" s="144"/>
      <c r="KWG1167" s="93"/>
      <c r="KWH1167" s="145"/>
      <c r="KWI1167" s="145"/>
      <c r="KWJ1167" s="145"/>
      <c r="KWK1167" s="145"/>
      <c r="KWL1167" s="145"/>
      <c r="KWM1167" s="37"/>
      <c r="KWN1167" s="5"/>
      <c r="KWO1167" s="144"/>
      <c r="KWP1167" s="93"/>
      <c r="KWQ1167" s="145"/>
      <c r="KWR1167" s="145"/>
      <c r="KWS1167" s="145"/>
      <c r="KWT1167" s="145"/>
      <c r="KWU1167" s="145"/>
      <c r="KWV1167" s="37"/>
      <c r="KWW1167" s="5"/>
      <c r="KWX1167" s="144"/>
      <c r="KWY1167" s="93"/>
      <c r="KWZ1167" s="145"/>
      <c r="KXA1167" s="145"/>
      <c r="KXB1167" s="145"/>
      <c r="KXC1167" s="145"/>
      <c r="KXD1167" s="145"/>
      <c r="KXE1167" s="37"/>
      <c r="KXF1167" s="5"/>
      <c r="KXG1167" s="144"/>
      <c r="KXH1167" s="93"/>
      <c r="KXI1167" s="145"/>
      <c r="KXJ1167" s="145"/>
      <c r="KXK1167" s="145"/>
      <c r="KXL1167" s="145"/>
      <c r="KXM1167" s="145"/>
      <c r="KXN1167" s="37"/>
      <c r="KXO1167" s="5"/>
      <c r="KXP1167" s="144"/>
      <c r="KXQ1167" s="93"/>
      <c r="KXR1167" s="145"/>
      <c r="KXS1167" s="145"/>
      <c r="KXT1167" s="145"/>
      <c r="KXU1167" s="145"/>
      <c r="KXV1167" s="145"/>
      <c r="KXW1167" s="37"/>
      <c r="KXX1167" s="5"/>
      <c r="KXY1167" s="144"/>
      <c r="KXZ1167" s="93"/>
      <c r="KYA1167" s="145"/>
      <c r="KYB1167" s="145"/>
      <c r="KYC1167" s="145"/>
      <c r="KYD1167" s="145"/>
      <c r="KYE1167" s="145"/>
      <c r="KYF1167" s="37"/>
      <c r="KYG1167" s="5"/>
      <c r="KYH1167" s="144"/>
      <c r="KYI1167" s="93"/>
      <c r="KYJ1167" s="145"/>
      <c r="KYK1167" s="145"/>
      <c r="KYL1167" s="145"/>
      <c r="KYM1167" s="145"/>
      <c r="KYN1167" s="145"/>
      <c r="KYO1167" s="37"/>
      <c r="KYP1167" s="5"/>
      <c r="KYQ1167" s="144"/>
      <c r="KYR1167" s="93"/>
      <c r="KYS1167" s="145"/>
      <c r="KYT1167" s="145"/>
      <c r="KYU1167" s="145"/>
      <c r="KYV1167" s="145"/>
      <c r="KYW1167" s="145"/>
      <c r="KYX1167" s="37"/>
      <c r="KYY1167" s="5"/>
      <c r="KYZ1167" s="144"/>
      <c r="KZA1167" s="93"/>
      <c r="KZB1167" s="145"/>
      <c r="KZC1167" s="145"/>
      <c r="KZD1167" s="145"/>
      <c r="KZE1167" s="145"/>
      <c r="KZF1167" s="145"/>
      <c r="KZG1167" s="37"/>
      <c r="KZH1167" s="5"/>
      <c r="KZI1167" s="144"/>
      <c r="KZJ1167" s="93"/>
      <c r="KZK1167" s="145"/>
      <c r="KZL1167" s="145"/>
      <c r="KZM1167" s="145"/>
      <c r="KZN1167" s="145"/>
      <c r="KZO1167" s="145"/>
      <c r="KZP1167" s="37"/>
      <c r="KZQ1167" s="5"/>
      <c r="KZR1167" s="144"/>
      <c r="KZS1167" s="93"/>
      <c r="KZT1167" s="145"/>
      <c r="KZU1167" s="145"/>
      <c r="KZV1167" s="145"/>
      <c r="KZW1167" s="145"/>
      <c r="KZX1167" s="145"/>
      <c r="KZY1167" s="37"/>
      <c r="KZZ1167" s="5"/>
      <c r="LAA1167" s="144"/>
      <c r="LAB1167" s="93"/>
      <c r="LAC1167" s="145"/>
      <c r="LAD1167" s="145"/>
      <c r="LAE1167" s="145"/>
      <c r="LAF1167" s="145"/>
      <c r="LAG1167" s="145"/>
      <c r="LAH1167" s="37"/>
      <c r="LAI1167" s="5"/>
      <c r="LAJ1167" s="144"/>
      <c r="LAK1167" s="93"/>
      <c r="LAL1167" s="145"/>
      <c r="LAM1167" s="145"/>
      <c r="LAN1167" s="145"/>
      <c r="LAO1167" s="145"/>
      <c r="LAP1167" s="145"/>
      <c r="LAQ1167" s="37"/>
      <c r="LAR1167" s="5"/>
      <c r="LAS1167" s="144"/>
      <c r="LAT1167" s="93"/>
      <c r="LAU1167" s="145"/>
      <c r="LAV1167" s="145"/>
      <c r="LAW1167" s="145"/>
      <c r="LAX1167" s="145"/>
      <c r="LAY1167" s="145"/>
      <c r="LAZ1167" s="37"/>
      <c r="LBA1167" s="5"/>
      <c r="LBB1167" s="144"/>
      <c r="LBC1167" s="93"/>
      <c r="LBD1167" s="145"/>
      <c r="LBE1167" s="145"/>
      <c r="LBF1167" s="145"/>
      <c r="LBG1167" s="145"/>
      <c r="LBH1167" s="145"/>
      <c r="LBI1167" s="37"/>
      <c r="LBJ1167" s="5"/>
      <c r="LBK1167" s="144"/>
      <c r="LBL1167" s="93"/>
      <c r="LBM1167" s="145"/>
      <c r="LBN1167" s="145"/>
      <c r="LBO1167" s="145"/>
      <c r="LBP1167" s="145"/>
      <c r="LBQ1167" s="145"/>
      <c r="LBR1167" s="37"/>
      <c r="LBS1167" s="5"/>
      <c r="LBT1167" s="144"/>
      <c r="LBU1167" s="93"/>
      <c r="LBV1167" s="145"/>
      <c r="LBW1167" s="145"/>
      <c r="LBX1167" s="145"/>
      <c r="LBY1167" s="145"/>
      <c r="LBZ1167" s="145"/>
      <c r="LCA1167" s="37"/>
      <c r="LCB1167" s="5"/>
      <c r="LCC1167" s="144"/>
      <c r="LCD1167" s="93"/>
      <c r="LCE1167" s="145"/>
      <c r="LCF1167" s="145"/>
      <c r="LCG1167" s="145"/>
      <c r="LCH1167" s="145"/>
      <c r="LCI1167" s="145"/>
      <c r="LCJ1167" s="37"/>
      <c r="LCK1167" s="5"/>
      <c r="LCL1167" s="144"/>
      <c r="LCM1167" s="93"/>
      <c r="LCN1167" s="145"/>
      <c r="LCO1167" s="145"/>
      <c r="LCP1167" s="145"/>
      <c r="LCQ1167" s="145"/>
      <c r="LCR1167" s="145"/>
      <c r="LCS1167" s="37"/>
      <c r="LCT1167" s="5"/>
      <c r="LCU1167" s="144"/>
      <c r="LCV1167" s="93"/>
      <c r="LCW1167" s="145"/>
      <c r="LCX1167" s="145"/>
      <c r="LCY1167" s="145"/>
      <c r="LCZ1167" s="145"/>
      <c r="LDA1167" s="145"/>
      <c r="LDB1167" s="37"/>
      <c r="LDC1167" s="5"/>
      <c r="LDD1167" s="144"/>
      <c r="LDE1167" s="93"/>
      <c r="LDF1167" s="145"/>
      <c r="LDG1167" s="145"/>
      <c r="LDH1167" s="145"/>
      <c r="LDI1167" s="145"/>
      <c r="LDJ1167" s="145"/>
      <c r="LDK1167" s="37"/>
      <c r="LDL1167" s="5"/>
      <c r="LDM1167" s="144"/>
      <c r="LDN1167" s="93"/>
      <c r="LDO1167" s="145"/>
      <c r="LDP1167" s="145"/>
      <c r="LDQ1167" s="145"/>
      <c r="LDR1167" s="145"/>
      <c r="LDS1167" s="145"/>
      <c r="LDT1167" s="37"/>
      <c r="LDU1167" s="5"/>
      <c r="LDV1167" s="144"/>
      <c r="LDW1167" s="93"/>
      <c r="LDX1167" s="145"/>
      <c r="LDY1167" s="145"/>
      <c r="LDZ1167" s="145"/>
      <c r="LEA1167" s="145"/>
      <c r="LEB1167" s="145"/>
      <c r="LEC1167" s="37"/>
      <c r="LED1167" s="5"/>
      <c r="LEE1167" s="144"/>
      <c r="LEF1167" s="93"/>
      <c r="LEG1167" s="145"/>
      <c r="LEH1167" s="145"/>
      <c r="LEI1167" s="145"/>
      <c r="LEJ1167" s="145"/>
      <c r="LEK1167" s="145"/>
      <c r="LEL1167" s="37"/>
      <c r="LEM1167" s="5"/>
      <c r="LEN1167" s="144"/>
      <c r="LEO1167" s="93"/>
      <c r="LEP1167" s="145"/>
      <c r="LEQ1167" s="145"/>
      <c r="LER1167" s="145"/>
      <c r="LES1167" s="145"/>
      <c r="LET1167" s="145"/>
      <c r="LEU1167" s="37"/>
      <c r="LEV1167" s="5"/>
      <c r="LEW1167" s="144"/>
      <c r="LEX1167" s="93"/>
      <c r="LEY1167" s="145"/>
      <c r="LEZ1167" s="145"/>
      <c r="LFA1167" s="145"/>
      <c r="LFB1167" s="145"/>
      <c r="LFC1167" s="145"/>
      <c r="LFD1167" s="37"/>
      <c r="LFE1167" s="5"/>
      <c r="LFF1167" s="144"/>
      <c r="LFG1167" s="93"/>
      <c r="LFH1167" s="145"/>
      <c r="LFI1167" s="145"/>
      <c r="LFJ1167" s="145"/>
      <c r="LFK1167" s="145"/>
      <c r="LFL1167" s="145"/>
      <c r="LFM1167" s="37"/>
      <c r="LFN1167" s="5"/>
      <c r="LFO1167" s="144"/>
      <c r="LFP1167" s="93"/>
      <c r="LFQ1167" s="145"/>
      <c r="LFR1167" s="145"/>
      <c r="LFS1167" s="145"/>
      <c r="LFT1167" s="145"/>
      <c r="LFU1167" s="145"/>
      <c r="LFV1167" s="37"/>
      <c r="LFW1167" s="5"/>
      <c r="LFX1167" s="144"/>
      <c r="LFY1167" s="93"/>
      <c r="LFZ1167" s="145"/>
      <c r="LGA1167" s="145"/>
      <c r="LGB1167" s="145"/>
      <c r="LGC1167" s="145"/>
      <c r="LGD1167" s="145"/>
      <c r="LGE1167" s="37"/>
      <c r="LGF1167" s="5"/>
      <c r="LGG1167" s="144"/>
      <c r="LGH1167" s="93"/>
      <c r="LGI1167" s="145"/>
      <c r="LGJ1167" s="145"/>
      <c r="LGK1167" s="145"/>
      <c r="LGL1167" s="145"/>
      <c r="LGM1167" s="145"/>
      <c r="LGN1167" s="37"/>
      <c r="LGO1167" s="5"/>
      <c r="LGP1167" s="144"/>
      <c r="LGQ1167" s="93"/>
      <c r="LGR1167" s="145"/>
      <c r="LGS1167" s="145"/>
      <c r="LGT1167" s="145"/>
      <c r="LGU1167" s="145"/>
      <c r="LGV1167" s="145"/>
      <c r="LGW1167" s="37"/>
      <c r="LGX1167" s="5"/>
      <c r="LGY1167" s="144"/>
      <c r="LGZ1167" s="93"/>
      <c r="LHA1167" s="145"/>
      <c r="LHB1167" s="145"/>
      <c r="LHC1167" s="145"/>
      <c r="LHD1167" s="145"/>
      <c r="LHE1167" s="145"/>
      <c r="LHF1167" s="37"/>
      <c r="LHG1167" s="5"/>
      <c r="LHH1167" s="144"/>
      <c r="LHI1167" s="93"/>
      <c r="LHJ1167" s="145"/>
      <c r="LHK1167" s="145"/>
      <c r="LHL1167" s="145"/>
      <c r="LHM1167" s="145"/>
      <c r="LHN1167" s="145"/>
      <c r="LHO1167" s="37"/>
      <c r="LHP1167" s="5"/>
      <c r="LHQ1167" s="144"/>
      <c r="LHR1167" s="93"/>
      <c r="LHS1167" s="145"/>
      <c r="LHT1167" s="145"/>
      <c r="LHU1167" s="145"/>
      <c r="LHV1167" s="145"/>
      <c r="LHW1167" s="145"/>
      <c r="LHX1167" s="37"/>
      <c r="LHY1167" s="5"/>
      <c r="LHZ1167" s="144"/>
      <c r="LIA1167" s="93"/>
      <c r="LIB1167" s="145"/>
      <c r="LIC1167" s="145"/>
      <c r="LID1167" s="145"/>
      <c r="LIE1167" s="145"/>
      <c r="LIF1167" s="145"/>
      <c r="LIG1167" s="37"/>
      <c r="LIH1167" s="5"/>
      <c r="LII1167" s="144"/>
      <c r="LIJ1167" s="93"/>
      <c r="LIK1167" s="145"/>
      <c r="LIL1167" s="145"/>
      <c r="LIM1167" s="145"/>
      <c r="LIN1167" s="145"/>
      <c r="LIO1167" s="145"/>
      <c r="LIP1167" s="37"/>
      <c r="LIQ1167" s="5"/>
      <c r="LIR1167" s="144"/>
      <c r="LIS1167" s="93"/>
      <c r="LIT1167" s="145"/>
      <c r="LIU1167" s="145"/>
      <c r="LIV1167" s="145"/>
      <c r="LIW1167" s="145"/>
      <c r="LIX1167" s="145"/>
      <c r="LIY1167" s="37"/>
      <c r="LIZ1167" s="5"/>
      <c r="LJA1167" s="144"/>
      <c r="LJB1167" s="93"/>
      <c r="LJC1167" s="145"/>
      <c r="LJD1167" s="145"/>
      <c r="LJE1167" s="145"/>
      <c r="LJF1167" s="145"/>
      <c r="LJG1167" s="145"/>
      <c r="LJH1167" s="37"/>
      <c r="LJI1167" s="5"/>
      <c r="LJJ1167" s="144"/>
      <c r="LJK1167" s="93"/>
      <c r="LJL1167" s="145"/>
      <c r="LJM1167" s="145"/>
      <c r="LJN1167" s="145"/>
      <c r="LJO1167" s="145"/>
      <c r="LJP1167" s="145"/>
      <c r="LJQ1167" s="37"/>
      <c r="LJR1167" s="5"/>
      <c r="LJS1167" s="144"/>
      <c r="LJT1167" s="93"/>
      <c r="LJU1167" s="145"/>
      <c r="LJV1167" s="145"/>
      <c r="LJW1167" s="145"/>
      <c r="LJX1167" s="145"/>
      <c r="LJY1167" s="145"/>
      <c r="LJZ1167" s="37"/>
      <c r="LKA1167" s="5"/>
      <c r="LKB1167" s="144"/>
      <c r="LKC1167" s="93"/>
      <c r="LKD1167" s="145"/>
      <c r="LKE1167" s="145"/>
      <c r="LKF1167" s="145"/>
      <c r="LKG1167" s="145"/>
      <c r="LKH1167" s="145"/>
      <c r="LKI1167" s="37"/>
      <c r="LKJ1167" s="5"/>
      <c r="LKK1167" s="144"/>
      <c r="LKL1167" s="93"/>
      <c r="LKM1167" s="145"/>
      <c r="LKN1167" s="145"/>
      <c r="LKO1167" s="145"/>
      <c r="LKP1167" s="145"/>
      <c r="LKQ1167" s="145"/>
      <c r="LKR1167" s="37"/>
      <c r="LKS1167" s="5"/>
      <c r="LKT1167" s="144"/>
      <c r="LKU1167" s="93"/>
      <c r="LKV1167" s="145"/>
      <c r="LKW1167" s="145"/>
      <c r="LKX1167" s="145"/>
      <c r="LKY1167" s="145"/>
      <c r="LKZ1167" s="145"/>
      <c r="LLA1167" s="37"/>
      <c r="LLB1167" s="5"/>
      <c r="LLC1167" s="144"/>
      <c r="LLD1167" s="93"/>
      <c r="LLE1167" s="145"/>
      <c r="LLF1167" s="145"/>
      <c r="LLG1167" s="145"/>
      <c r="LLH1167" s="145"/>
      <c r="LLI1167" s="145"/>
      <c r="LLJ1167" s="37"/>
      <c r="LLK1167" s="5"/>
      <c r="LLL1167" s="144"/>
      <c r="LLM1167" s="93"/>
      <c r="LLN1167" s="145"/>
      <c r="LLO1167" s="145"/>
      <c r="LLP1167" s="145"/>
      <c r="LLQ1167" s="145"/>
      <c r="LLR1167" s="145"/>
      <c r="LLS1167" s="37"/>
      <c r="LLT1167" s="5"/>
      <c r="LLU1167" s="144"/>
      <c r="LLV1167" s="93"/>
      <c r="LLW1167" s="145"/>
      <c r="LLX1167" s="145"/>
      <c r="LLY1167" s="145"/>
      <c r="LLZ1167" s="145"/>
      <c r="LMA1167" s="145"/>
      <c r="LMB1167" s="37"/>
      <c r="LMC1167" s="5"/>
      <c r="LMD1167" s="144"/>
      <c r="LME1167" s="93"/>
      <c r="LMF1167" s="145"/>
      <c r="LMG1167" s="145"/>
      <c r="LMH1167" s="145"/>
      <c r="LMI1167" s="145"/>
      <c r="LMJ1167" s="145"/>
      <c r="LMK1167" s="37"/>
      <c r="LML1167" s="5"/>
      <c r="LMM1167" s="144"/>
      <c r="LMN1167" s="93"/>
      <c r="LMO1167" s="145"/>
      <c r="LMP1167" s="145"/>
      <c r="LMQ1167" s="145"/>
      <c r="LMR1167" s="145"/>
      <c r="LMS1167" s="145"/>
      <c r="LMT1167" s="37"/>
      <c r="LMU1167" s="5"/>
      <c r="LMV1167" s="144"/>
      <c r="LMW1167" s="93"/>
      <c r="LMX1167" s="145"/>
      <c r="LMY1167" s="145"/>
      <c r="LMZ1167" s="145"/>
      <c r="LNA1167" s="145"/>
      <c r="LNB1167" s="145"/>
      <c r="LNC1167" s="37"/>
      <c r="LND1167" s="5"/>
      <c r="LNE1167" s="144"/>
      <c r="LNF1167" s="93"/>
      <c r="LNG1167" s="145"/>
      <c r="LNH1167" s="145"/>
      <c r="LNI1167" s="145"/>
      <c r="LNJ1167" s="145"/>
      <c r="LNK1167" s="145"/>
      <c r="LNL1167" s="37"/>
      <c r="LNM1167" s="5"/>
      <c r="LNN1167" s="144"/>
      <c r="LNO1167" s="93"/>
      <c r="LNP1167" s="145"/>
      <c r="LNQ1167" s="145"/>
      <c r="LNR1167" s="145"/>
      <c r="LNS1167" s="145"/>
      <c r="LNT1167" s="145"/>
      <c r="LNU1167" s="37"/>
      <c r="LNV1167" s="5"/>
      <c r="LNW1167" s="144"/>
      <c r="LNX1167" s="93"/>
      <c r="LNY1167" s="145"/>
      <c r="LNZ1167" s="145"/>
      <c r="LOA1167" s="145"/>
      <c r="LOB1167" s="145"/>
      <c r="LOC1167" s="145"/>
      <c r="LOD1167" s="37"/>
      <c r="LOE1167" s="5"/>
      <c r="LOF1167" s="144"/>
      <c r="LOG1167" s="93"/>
      <c r="LOH1167" s="145"/>
      <c r="LOI1167" s="145"/>
      <c r="LOJ1167" s="145"/>
      <c r="LOK1167" s="145"/>
      <c r="LOL1167" s="145"/>
      <c r="LOM1167" s="37"/>
      <c r="LON1167" s="5"/>
      <c r="LOO1167" s="144"/>
      <c r="LOP1167" s="93"/>
      <c r="LOQ1167" s="145"/>
      <c r="LOR1167" s="145"/>
      <c r="LOS1167" s="145"/>
      <c r="LOT1167" s="145"/>
      <c r="LOU1167" s="145"/>
      <c r="LOV1167" s="37"/>
      <c r="LOW1167" s="5"/>
      <c r="LOX1167" s="144"/>
      <c r="LOY1167" s="93"/>
      <c r="LOZ1167" s="145"/>
      <c r="LPA1167" s="145"/>
      <c r="LPB1167" s="145"/>
      <c r="LPC1167" s="145"/>
      <c r="LPD1167" s="145"/>
      <c r="LPE1167" s="37"/>
      <c r="LPF1167" s="5"/>
      <c r="LPG1167" s="144"/>
      <c r="LPH1167" s="93"/>
      <c r="LPI1167" s="145"/>
      <c r="LPJ1167" s="145"/>
      <c r="LPK1167" s="145"/>
      <c r="LPL1167" s="145"/>
      <c r="LPM1167" s="145"/>
      <c r="LPN1167" s="37"/>
      <c r="LPO1167" s="5"/>
      <c r="LPP1167" s="144"/>
      <c r="LPQ1167" s="93"/>
      <c r="LPR1167" s="145"/>
      <c r="LPS1167" s="145"/>
      <c r="LPT1167" s="145"/>
      <c r="LPU1167" s="145"/>
      <c r="LPV1167" s="145"/>
      <c r="LPW1167" s="37"/>
      <c r="LPX1167" s="5"/>
      <c r="LPY1167" s="144"/>
      <c r="LPZ1167" s="93"/>
      <c r="LQA1167" s="145"/>
      <c r="LQB1167" s="145"/>
      <c r="LQC1167" s="145"/>
      <c r="LQD1167" s="145"/>
      <c r="LQE1167" s="145"/>
      <c r="LQF1167" s="37"/>
      <c r="LQG1167" s="5"/>
      <c r="LQH1167" s="144"/>
      <c r="LQI1167" s="93"/>
      <c r="LQJ1167" s="145"/>
      <c r="LQK1167" s="145"/>
      <c r="LQL1167" s="145"/>
      <c r="LQM1167" s="145"/>
      <c r="LQN1167" s="145"/>
      <c r="LQO1167" s="37"/>
      <c r="LQP1167" s="5"/>
      <c r="LQQ1167" s="144"/>
      <c r="LQR1167" s="93"/>
      <c r="LQS1167" s="145"/>
      <c r="LQT1167" s="145"/>
      <c r="LQU1167" s="145"/>
      <c r="LQV1167" s="145"/>
      <c r="LQW1167" s="145"/>
      <c r="LQX1167" s="37"/>
      <c r="LQY1167" s="5"/>
      <c r="LQZ1167" s="144"/>
      <c r="LRA1167" s="93"/>
      <c r="LRB1167" s="145"/>
      <c r="LRC1167" s="145"/>
      <c r="LRD1167" s="145"/>
      <c r="LRE1167" s="145"/>
      <c r="LRF1167" s="145"/>
      <c r="LRG1167" s="37"/>
      <c r="LRH1167" s="5"/>
      <c r="LRI1167" s="144"/>
      <c r="LRJ1167" s="93"/>
      <c r="LRK1167" s="145"/>
      <c r="LRL1167" s="145"/>
      <c r="LRM1167" s="145"/>
      <c r="LRN1167" s="145"/>
      <c r="LRO1167" s="145"/>
      <c r="LRP1167" s="37"/>
      <c r="LRQ1167" s="5"/>
      <c r="LRR1167" s="144"/>
      <c r="LRS1167" s="93"/>
      <c r="LRT1167" s="145"/>
      <c r="LRU1167" s="145"/>
      <c r="LRV1167" s="145"/>
      <c r="LRW1167" s="145"/>
      <c r="LRX1167" s="145"/>
      <c r="LRY1167" s="37"/>
      <c r="LRZ1167" s="5"/>
      <c r="LSA1167" s="144"/>
      <c r="LSB1167" s="93"/>
      <c r="LSC1167" s="145"/>
      <c r="LSD1167" s="145"/>
      <c r="LSE1167" s="145"/>
      <c r="LSF1167" s="145"/>
      <c r="LSG1167" s="145"/>
      <c r="LSH1167" s="37"/>
      <c r="LSI1167" s="5"/>
      <c r="LSJ1167" s="144"/>
      <c r="LSK1167" s="93"/>
      <c r="LSL1167" s="145"/>
      <c r="LSM1167" s="145"/>
      <c r="LSN1167" s="145"/>
      <c r="LSO1167" s="145"/>
      <c r="LSP1167" s="145"/>
      <c r="LSQ1167" s="37"/>
      <c r="LSR1167" s="5"/>
      <c r="LSS1167" s="144"/>
      <c r="LST1167" s="93"/>
      <c r="LSU1167" s="145"/>
      <c r="LSV1167" s="145"/>
      <c r="LSW1167" s="145"/>
      <c r="LSX1167" s="145"/>
      <c r="LSY1167" s="145"/>
      <c r="LSZ1167" s="37"/>
      <c r="LTA1167" s="5"/>
      <c r="LTB1167" s="144"/>
      <c r="LTC1167" s="93"/>
      <c r="LTD1167" s="145"/>
      <c r="LTE1167" s="145"/>
      <c r="LTF1167" s="145"/>
      <c r="LTG1167" s="145"/>
      <c r="LTH1167" s="145"/>
      <c r="LTI1167" s="37"/>
      <c r="LTJ1167" s="5"/>
      <c r="LTK1167" s="144"/>
      <c r="LTL1167" s="93"/>
      <c r="LTM1167" s="145"/>
      <c r="LTN1167" s="145"/>
      <c r="LTO1167" s="145"/>
      <c r="LTP1167" s="145"/>
      <c r="LTQ1167" s="145"/>
      <c r="LTR1167" s="37"/>
      <c r="LTS1167" s="5"/>
      <c r="LTT1167" s="144"/>
      <c r="LTU1167" s="93"/>
      <c r="LTV1167" s="145"/>
      <c r="LTW1167" s="145"/>
      <c r="LTX1167" s="145"/>
      <c r="LTY1167" s="145"/>
      <c r="LTZ1167" s="145"/>
      <c r="LUA1167" s="37"/>
      <c r="LUB1167" s="5"/>
      <c r="LUC1167" s="144"/>
      <c r="LUD1167" s="93"/>
      <c r="LUE1167" s="145"/>
      <c r="LUF1167" s="145"/>
      <c r="LUG1167" s="145"/>
      <c r="LUH1167" s="145"/>
      <c r="LUI1167" s="145"/>
      <c r="LUJ1167" s="37"/>
      <c r="LUK1167" s="5"/>
      <c r="LUL1167" s="144"/>
      <c r="LUM1167" s="93"/>
      <c r="LUN1167" s="145"/>
      <c r="LUO1167" s="145"/>
      <c r="LUP1167" s="145"/>
      <c r="LUQ1167" s="145"/>
      <c r="LUR1167" s="145"/>
      <c r="LUS1167" s="37"/>
      <c r="LUT1167" s="5"/>
      <c r="LUU1167" s="144"/>
      <c r="LUV1167" s="93"/>
      <c r="LUW1167" s="145"/>
      <c r="LUX1167" s="145"/>
      <c r="LUY1167" s="145"/>
      <c r="LUZ1167" s="145"/>
      <c r="LVA1167" s="145"/>
      <c r="LVB1167" s="37"/>
      <c r="LVC1167" s="5"/>
      <c r="LVD1167" s="144"/>
      <c r="LVE1167" s="93"/>
      <c r="LVF1167" s="145"/>
      <c r="LVG1167" s="145"/>
      <c r="LVH1167" s="145"/>
      <c r="LVI1167" s="145"/>
      <c r="LVJ1167" s="145"/>
      <c r="LVK1167" s="37"/>
      <c r="LVL1167" s="5"/>
      <c r="LVM1167" s="144"/>
      <c r="LVN1167" s="93"/>
      <c r="LVO1167" s="145"/>
      <c r="LVP1167" s="145"/>
      <c r="LVQ1167" s="145"/>
      <c r="LVR1167" s="145"/>
      <c r="LVS1167" s="145"/>
      <c r="LVT1167" s="37"/>
      <c r="LVU1167" s="5"/>
      <c r="LVV1167" s="144"/>
      <c r="LVW1167" s="93"/>
      <c r="LVX1167" s="145"/>
      <c r="LVY1167" s="145"/>
      <c r="LVZ1167" s="145"/>
      <c r="LWA1167" s="145"/>
      <c r="LWB1167" s="145"/>
      <c r="LWC1167" s="37"/>
      <c r="LWD1167" s="5"/>
      <c r="LWE1167" s="144"/>
      <c r="LWF1167" s="93"/>
      <c r="LWG1167" s="145"/>
      <c r="LWH1167" s="145"/>
      <c r="LWI1167" s="145"/>
      <c r="LWJ1167" s="145"/>
      <c r="LWK1167" s="145"/>
      <c r="LWL1167" s="37"/>
      <c r="LWM1167" s="5"/>
      <c r="LWN1167" s="144"/>
      <c r="LWO1167" s="93"/>
      <c r="LWP1167" s="145"/>
      <c r="LWQ1167" s="145"/>
      <c r="LWR1167" s="145"/>
      <c r="LWS1167" s="145"/>
      <c r="LWT1167" s="145"/>
      <c r="LWU1167" s="37"/>
      <c r="LWV1167" s="5"/>
      <c r="LWW1167" s="144"/>
      <c r="LWX1167" s="93"/>
      <c r="LWY1167" s="145"/>
      <c r="LWZ1167" s="145"/>
      <c r="LXA1167" s="145"/>
      <c r="LXB1167" s="145"/>
      <c r="LXC1167" s="145"/>
      <c r="LXD1167" s="37"/>
      <c r="LXE1167" s="5"/>
      <c r="LXF1167" s="144"/>
      <c r="LXG1167" s="93"/>
      <c r="LXH1167" s="145"/>
      <c r="LXI1167" s="145"/>
      <c r="LXJ1167" s="145"/>
      <c r="LXK1167" s="145"/>
      <c r="LXL1167" s="145"/>
      <c r="LXM1167" s="37"/>
      <c r="LXN1167" s="5"/>
      <c r="LXO1167" s="144"/>
      <c r="LXP1167" s="93"/>
      <c r="LXQ1167" s="145"/>
      <c r="LXR1167" s="145"/>
      <c r="LXS1167" s="145"/>
      <c r="LXT1167" s="145"/>
      <c r="LXU1167" s="145"/>
      <c r="LXV1167" s="37"/>
      <c r="LXW1167" s="5"/>
      <c r="LXX1167" s="144"/>
      <c r="LXY1167" s="93"/>
      <c r="LXZ1167" s="145"/>
      <c r="LYA1167" s="145"/>
      <c r="LYB1167" s="145"/>
      <c r="LYC1167" s="145"/>
      <c r="LYD1167" s="145"/>
      <c r="LYE1167" s="37"/>
      <c r="LYF1167" s="5"/>
      <c r="LYG1167" s="144"/>
      <c r="LYH1167" s="93"/>
      <c r="LYI1167" s="145"/>
      <c r="LYJ1167" s="145"/>
      <c r="LYK1167" s="145"/>
      <c r="LYL1167" s="145"/>
      <c r="LYM1167" s="145"/>
      <c r="LYN1167" s="37"/>
      <c r="LYO1167" s="5"/>
      <c r="LYP1167" s="144"/>
      <c r="LYQ1167" s="93"/>
      <c r="LYR1167" s="145"/>
      <c r="LYS1167" s="145"/>
      <c r="LYT1167" s="145"/>
      <c r="LYU1167" s="145"/>
      <c r="LYV1167" s="145"/>
      <c r="LYW1167" s="37"/>
      <c r="LYX1167" s="5"/>
      <c r="LYY1167" s="144"/>
      <c r="LYZ1167" s="93"/>
      <c r="LZA1167" s="145"/>
      <c r="LZB1167" s="145"/>
      <c r="LZC1167" s="145"/>
      <c r="LZD1167" s="145"/>
      <c r="LZE1167" s="145"/>
      <c r="LZF1167" s="37"/>
      <c r="LZG1167" s="5"/>
      <c r="LZH1167" s="144"/>
      <c r="LZI1167" s="93"/>
      <c r="LZJ1167" s="145"/>
      <c r="LZK1167" s="145"/>
      <c r="LZL1167" s="145"/>
      <c r="LZM1167" s="145"/>
      <c r="LZN1167" s="145"/>
      <c r="LZO1167" s="37"/>
      <c r="LZP1167" s="5"/>
      <c r="LZQ1167" s="144"/>
      <c r="LZR1167" s="93"/>
      <c r="LZS1167" s="145"/>
      <c r="LZT1167" s="145"/>
      <c r="LZU1167" s="145"/>
      <c r="LZV1167" s="145"/>
      <c r="LZW1167" s="145"/>
      <c r="LZX1167" s="37"/>
      <c r="LZY1167" s="5"/>
      <c r="LZZ1167" s="144"/>
      <c r="MAA1167" s="93"/>
      <c r="MAB1167" s="145"/>
      <c r="MAC1167" s="145"/>
      <c r="MAD1167" s="145"/>
      <c r="MAE1167" s="145"/>
      <c r="MAF1167" s="145"/>
      <c r="MAG1167" s="37"/>
      <c r="MAH1167" s="5"/>
      <c r="MAI1167" s="144"/>
      <c r="MAJ1167" s="93"/>
      <c r="MAK1167" s="145"/>
      <c r="MAL1167" s="145"/>
      <c r="MAM1167" s="145"/>
      <c r="MAN1167" s="145"/>
      <c r="MAO1167" s="145"/>
      <c r="MAP1167" s="37"/>
      <c r="MAQ1167" s="5"/>
      <c r="MAR1167" s="144"/>
      <c r="MAS1167" s="93"/>
      <c r="MAT1167" s="145"/>
      <c r="MAU1167" s="145"/>
      <c r="MAV1167" s="145"/>
      <c r="MAW1167" s="145"/>
      <c r="MAX1167" s="145"/>
      <c r="MAY1167" s="37"/>
      <c r="MAZ1167" s="5"/>
      <c r="MBA1167" s="144"/>
      <c r="MBB1167" s="93"/>
      <c r="MBC1167" s="145"/>
      <c r="MBD1167" s="145"/>
      <c r="MBE1167" s="145"/>
      <c r="MBF1167" s="145"/>
      <c r="MBG1167" s="145"/>
      <c r="MBH1167" s="37"/>
      <c r="MBI1167" s="5"/>
      <c r="MBJ1167" s="144"/>
      <c r="MBK1167" s="93"/>
      <c r="MBL1167" s="145"/>
      <c r="MBM1167" s="145"/>
      <c r="MBN1167" s="145"/>
      <c r="MBO1167" s="145"/>
      <c r="MBP1167" s="145"/>
      <c r="MBQ1167" s="37"/>
      <c r="MBR1167" s="5"/>
      <c r="MBS1167" s="144"/>
      <c r="MBT1167" s="93"/>
      <c r="MBU1167" s="145"/>
      <c r="MBV1167" s="145"/>
      <c r="MBW1167" s="145"/>
      <c r="MBX1167" s="145"/>
      <c r="MBY1167" s="145"/>
      <c r="MBZ1167" s="37"/>
      <c r="MCA1167" s="5"/>
      <c r="MCB1167" s="144"/>
      <c r="MCC1167" s="93"/>
      <c r="MCD1167" s="145"/>
      <c r="MCE1167" s="145"/>
      <c r="MCF1167" s="145"/>
      <c r="MCG1167" s="145"/>
      <c r="MCH1167" s="145"/>
      <c r="MCI1167" s="37"/>
      <c r="MCJ1167" s="5"/>
      <c r="MCK1167" s="144"/>
      <c r="MCL1167" s="93"/>
      <c r="MCM1167" s="145"/>
      <c r="MCN1167" s="145"/>
      <c r="MCO1167" s="145"/>
      <c r="MCP1167" s="145"/>
      <c r="MCQ1167" s="145"/>
      <c r="MCR1167" s="37"/>
      <c r="MCS1167" s="5"/>
      <c r="MCT1167" s="144"/>
      <c r="MCU1167" s="93"/>
      <c r="MCV1167" s="145"/>
      <c r="MCW1167" s="145"/>
      <c r="MCX1167" s="145"/>
      <c r="MCY1167" s="145"/>
      <c r="MCZ1167" s="145"/>
      <c r="MDA1167" s="37"/>
      <c r="MDB1167" s="5"/>
      <c r="MDC1167" s="144"/>
      <c r="MDD1167" s="93"/>
      <c r="MDE1167" s="145"/>
      <c r="MDF1167" s="145"/>
      <c r="MDG1167" s="145"/>
      <c r="MDH1167" s="145"/>
      <c r="MDI1167" s="145"/>
      <c r="MDJ1167" s="37"/>
      <c r="MDK1167" s="5"/>
      <c r="MDL1167" s="144"/>
      <c r="MDM1167" s="93"/>
      <c r="MDN1167" s="145"/>
      <c r="MDO1167" s="145"/>
      <c r="MDP1167" s="145"/>
      <c r="MDQ1167" s="145"/>
      <c r="MDR1167" s="145"/>
      <c r="MDS1167" s="37"/>
      <c r="MDT1167" s="5"/>
      <c r="MDU1167" s="144"/>
      <c r="MDV1167" s="93"/>
      <c r="MDW1167" s="145"/>
      <c r="MDX1167" s="145"/>
      <c r="MDY1167" s="145"/>
      <c r="MDZ1167" s="145"/>
      <c r="MEA1167" s="145"/>
      <c r="MEB1167" s="37"/>
      <c r="MEC1167" s="5"/>
      <c r="MED1167" s="144"/>
      <c r="MEE1167" s="93"/>
      <c r="MEF1167" s="145"/>
      <c r="MEG1167" s="145"/>
      <c r="MEH1167" s="145"/>
      <c r="MEI1167" s="145"/>
      <c r="MEJ1167" s="145"/>
      <c r="MEK1167" s="37"/>
      <c r="MEL1167" s="5"/>
      <c r="MEM1167" s="144"/>
      <c r="MEN1167" s="93"/>
      <c r="MEO1167" s="145"/>
      <c r="MEP1167" s="145"/>
      <c r="MEQ1167" s="145"/>
      <c r="MER1167" s="145"/>
      <c r="MES1167" s="145"/>
      <c r="MET1167" s="37"/>
      <c r="MEU1167" s="5"/>
      <c r="MEV1167" s="144"/>
      <c r="MEW1167" s="93"/>
      <c r="MEX1167" s="145"/>
      <c r="MEY1167" s="145"/>
      <c r="MEZ1167" s="145"/>
      <c r="MFA1167" s="145"/>
      <c r="MFB1167" s="145"/>
      <c r="MFC1167" s="37"/>
      <c r="MFD1167" s="5"/>
      <c r="MFE1167" s="144"/>
      <c r="MFF1167" s="93"/>
      <c r="MFG1167" s="145"/>
      <c r="MFH1167" s="145"/>
      <c r="MFI1167" s="145"/>
      <c r="MFJ1167" s="145"/>
      <c r="MFK1167" s="145"/>
      <c r="MFL1167" s="37"/>
      <c r="MFM1167" s="5"/>
      <c r="MFN1167" s="144"/>
      <c r="MFO1167" s="93"/>
      <c r="MFP1167" s="145"/>
      <c r="MFQ1167" s="145"/>
      <c r="MFR1167" s="145"/>
      <c r="MFS1167" s="145"/>
      <c r="MFT1167" s="145"/>
      <c r="MFU1167" s="37"/>
      <c r="MFV1167" s="5"/>
      <c r="MFW1167" s="144"/>
      <c r="MFX1167" s="93"/>
      <c r="MFY1167" s="145"/>
      <c r="MFZ1167" s="145"/>
      <c r="MGA1167" s="145"/>
      <c r="MGB1167" s="145"/>
      <c r="MGC1167" s="145"/>
      <c r="MGD1167" s="37"/>
      <c r="MGE1167" s="5"/>
      <c r="MGF1167" s="144"/>
      <c r="MGG1167" s="93"/>
      <c r="MGH1167" s="145"/>
      <c r="MGI1167" s="145"/>
      <c r="MGJ1167" s="145"/>
      <c r="MGK1167" s="145"/>
      <c r="MGL1167" s="145"/>
      <c r="MGM1167" s="37"/>
      <c r="MGN1167" s="5"/>
      <c r="MGO1167" s="144"/>
      <c r="MGP1167" s="93"/>
      <c r="MGQ1167" s="145"/>
      <c r="MGR1167" s="145"/>
      <c r="MGS1167" s="145"/>
      <c r="MGT1167" s="145"/>
      <c r="MGU1167" s="145"/>
      <c r="MGV1167" s="37"/>
      <c r="MGW1167" s="5"/>
      <c r="MGX1167" s="144"/>
      <c r="MGY1167" s="93"/>
      <c r="MGZ1167" s="145"/>
      <c r="MHA1167" s="145"/>
      <c r="MHB1167" s="145"/>
      <c r="MHC1167" s="145"/>
      <c r="MHD1167" s="145"/>
      <c r="MHE1167" s="37"/>
      <c r="MHF1167" s="5"/>
      <c r="MHG1167" s="144"/>
      <c r="MHH1167" s="93"/>
      <c r="MHI1167" s="145"/>
      <c r="MHJ1167" s="145"/>
      <c r="MHK1167" s="145"/>
      <c r="MHL1167" s="145"/>
      <c r="MHM1167" s="145"/>
      <c r="MHN1167" s="37"/>
      <c r="MHO1167" s="5"/>
      <c r="MHP1167" s="144"/>
      <c r="MHQ1167" s="93"/>
      <c r="MHR1167" s="145"/>
      <c r="MHS1167" s="145"/>
      <c r="MHT1167" s="145"/>
      <c r="MHU1167" s="145"/>
      <c r="MHV1167" s="145"/>
      <c r="MHW1167" s="37"/>
      <c r="MHX1167" s="5"/>
      <c r="MHY1167" s="144"/>
      <c r="MHZ1167" s="93"/>
      <c r="MIA1167" s="145"/>
      <c r="MIB1167" s="145"/>
      <c r="MIC1167" s="145"/>
      <c r="MID1167" s="145"/>
      <c r="MIE1167" s="145"/>
      <c r="MIF1167" s="37"/>
      <c r="MIG1167" s="5"/>
      <c r="MIH1167" s="144"/>
      <c r="MII1167" s="93"/>
      <c r="MIJ1167" s="145"/>
      <c r="MIK1167" s="145"/>
      <c r="MIL1167" s="145"/>
      <c r="MIM1167" s="145"/>
      <c r="MIN1167" s="145"/>
      <c r="MIO1167" s="37"/>
      <c r="MIP1167" s="5"/>
      <c r="MIQ1167" s="144"/>
      <c r="MIR1167" s="93"/>
      <c r="MIS1167" s="145"/>
      <c r="MIT1167" s="145"/>
      <c r="MIU1167" s="145"/>
      <c r="MIV1167" s="145"/>
      <c r="MIW1167" s="145"/>
      <c r="MIX1167" s="37"/>
      <c r="MIY1167" s="5"/>
      <c r="MIZ1167" s="144"/>
      <c r="MJA1167" s="93"/>
      <c r="MJB1167" s="145"/>
      <c r="MJC1167" s="145"/>
      <c r="MJD1167" s="145"/>
      <c r="MJE1167" s="145"/>
      <c r="MJF1167" s="145"/>
      <c r="MJG1167" s="37"/>
      <c r="MJH1167" s="5"/>
      <c r="MJI1167" s="144"/>
      <c r="MJJ1167" s="93"/>
      <c r="MJK1167" s="145"/>
      <c r="MJL1167" s="145"/>
      <c r="MJM1167" s="145"/>
      <c r="MJN1167" s="145"/>
      <c r="MJO1167" s="145"/>
      <c r="MJP1167" s="37"/>
      <c r="MJQ1167" s="5"/>
      <c r="MJR1167" s="144"/>
      <c r="MJS1167" s="93"/>
      <c r="MJT1167" s="145"/>
      <c r="MJU1167" s="145"/>
      <c r="MJV1167" s="145"/>
      <c r="MJW1167" s="145"/>
      <c r="MJX1167" s="145"/>
      <c r="MJY1167" s="37"/>
      <c r="MJZ1167" s="5"/>
      <c r="MKA1167" s="144"/>
      <c r="MKB1167" s="93"/>
      <c r="MKC1167" s="145"/>
      <c r="MKD1167" s="145"/>
      <c r="MKE1167" s="145"/>
      <c r="MKF1167" s="145"/>
      <c r="MKG1167" s="145"/>
      <c r="MKH1167" s="37"/>
      <c r="MKI1167" s="5"/>
      <c r="MKJ1167" s="144"/>
      <c r="MKK1167" s="93"/>
      <c r="MKL1167" s="145"/>
      <c r="MKM1167" s="145"/>
      <c r="MKN1167" s="145"/>
      <c r="MKO1167" s="145"/>
      <c r="MKP1167" s="145"/>
      <c r="MKQ1167" s="37"/>
      <c r="MKR1167" s="5"/>
      <c r="MKS1167" s="144"/>
      <c r="MKT1167" s="93"/>
      <c r="MKU1167" s="145"/>
      <c r="MKV1167" s="145"/>
      <c r="MKW1167" s="145"/>
      <c r="MKX1167" s="145"/>
      <c r="MKY1167" s="145"/>
      <c r="MKZ1167" s="37"/>
      <c r="MLA1167" s="5"/>
      <c r="MLB1167" s="144"/>
      <c r="MLC1167" s="93"/>
      <c r="MLD1167" s="145"/>
      <c r="MLE1167" s="145"/>
      <c r="MLF1167" s="145"/>
      <c r="MLG1167" s="145"/>
      <c r="MLH1167" s="145"/>
      <c r="MLI1167" s="37"/>
      <c r="MLJ1167" s="5"/>
      <c r="MLK1167" s="144"/>
      <c r="MLL1167" s="93"/>
      <c r="MLM1167" s="145"/>
      <c r="MLN1167" s="145"/>
      <c r="MLO1167" s="145"/>
      <c r="MLP1167" s="145"/>
      <c r="MLQ1167" s="145"/>
      <c r="MLR1167" s="37"/>
      <c r="MLS1167" s="5"/>
      <c r="MLT1167" s="144"/>
      <c r="MLU1167" s="93"/>
      <c r="MLV1167" s="145"/>
      <c r="MLW1167" s="145"/>
      <c r="MLX1167" s="145"/>
      <c r="MLY1167" s="145"/>
      <c r="MLZ1167" s="145"/>
      <c r="MMA1167" s="37"/>
      <c r="MMB1167" s="5"/>
      <c r="MMC1167" s="144"/>
      <c r="MMD1167" s="93"/>
      <c r="MME1167" s="145"/>
      <c r="MMF1167" s="145"/>
      <c r="MMG1167" s="145"/>
      <c r="MMH1167" s="145"/>
      <c r="MMI1167" s="145"/>
      <c r="MMJ1167" s="37"/>
      <c r="MMK1167" s="5"/>
      <c r="MML1167" s="144"/>
      <c r="MMM1167" s="93"/>
      <c r="MMN1167" s="145"/>
      <c r="MMO1167" s="145"/>
      <c r="MMP1167" s="145"/>
      <c r="MMQ1167" s="145"/>
      <c r="MMR1167" s="145"/>
      <c r="MMS1167" s="37"/>
      <c r="MMT1167" s="5"/>
      <c r="MMU1167" s="144"/>
      <c r="MMV1167" s="93"/>
      <c r="MMW1167" s="145"/>
      <c r="MMX1167" s="145"/>
      <c r="MMY1167" s="145"/>
      <c r="MMZ1167" s="145"/>
      <c r="MNA1167" s="145"/>
      <c r="MNB1167" s="37"/>
      <c r="MNC1167" s="5"/>
      <c r="MND1167" s="144"/>
      <c r="MNE1167" s="93"/>
      <c r="MNF1167" s="145"/>
      <c r="MNG1167" s="145"/>
      <c r="MNH1167" s="145"/>
      <c r="MNI1167" s="145"/>
      <c r="MNJ1167" s="145"/>
      <c r="MNK1167" s="37"/>
      <c r="MNL1167" s="5"/>
      <c r="MNM1167" s="144"/>
      <c r="MNN1167" s="93"/>
      <c r="MNO1167" s="145"/>
      <c r="MNP1167" s="145"/>
      <c r="MNQ1167" s="145"/>
      <c r="MNR1167" s="145"/>
      <c r="MNS1167" s="145"/>
      <c r="MNT1167" s="37"/>
      <c r="MNU1167" s="5"/>
      <c r="MNV1167" s="144"/>
      <c r="MNW1167" s="93"/>
      <c r="MNX1167" s="145"/>
      <c r="MNY1167" s="145"/>
      <c r="MNZ1167" s="145"/>
      <c r="MOA1167" s="145"/>
      <c r="MOB1167" s="145"/>
      <c r="MOC1167" s="37"/>
      <c r="MOD1167" s="5"/>
      <c r="MOE1167" s="144"/>
      <c r="MOF1167" s="93"/>
      <c r="MOG1167" s="145"/>
      <c r="MOH1167" s="145"/>
      <c r="MOI1167" s="145"/>
      <c r="MOJ1167" s="145"/>
      <c r="MOK1167" s="145"/>
      <c r="MOL1167" s="37"/>
      <c r="MOM1167" s="5"/>
      <c r="MON1167" s="144"/>
      <c r="MOO1167" s="93"/>
      <c r="MOP1167" s="145"/>
      <c r="MOQ1167" s="145"/>
      <c r="MOR1167" s="145"/>
      <c r="MOS1167" s="145"/>
      <c r="MOT1167" s="145"/>
      <c r="MOU1167" s="37"/>
      <c r="MOV1167" s="5"/>
      <c r="MOW1167" s="144"/>
      <c r="MOX1167" s="93"/>
      <c r="MOY1167" s="145"/>
      <c r="MOZ1167" s="145"/>
      <c r="MPA1167" s="145"/>
      <c r="MPB1167" s="145"/>
      <c r="MPC1167" s="145"/>
      <c r="MPD1167" s="37"/>
      <c r="MPE1167" s="5"/>
      <c r="MPF1167" s="144"/>
      <c r="MPG1167" s="93"/>
      <c r="MPH1167" s="145"/>
      <c r="MPI1167" s="145"/>
      <c r="MPJ1167" s="145"/>
      <c r="MPK1167" s="145"/>
      <c r="MPL1167" s="145"/>
      <c r="MPM1167" s="37"/>
      <c r="MPN1167" s="5"/>
      <c r="MPO1167" s="144"/>
      <c r="MPP1167" s="93"/>
      <c r="MPQ1167" s="145"/>
      <c r="MPR1167" s="145"/>
      <c r="MPS1167" s="145"/>
      <c r="MPT1167" s="145"/>
      <c r="MPU1167" s="145"/>
      <c r="MPV1167" s="37"/>
      <c r="MPW1167" s="5"/>
      <c r="MPX1167" s="144"/>
      <c r="MPY1167" s="93"/>
      <c r="MPZ1167" s="145"/>
      <c r="MQA1167" s="145"/>
      <c r="MQB1167" s="145"/>
      <c r="MQC1167" s="145"/>
      <c r="MQD1167" s="145"/>
      <c r="MQE1167" s="37"/>
      <c r="MQF1167" s="5"/>
      <c r="MQG1167" s="144"/>
      <c r="MQH1167" s="93"/>
      <c r="MQI1167" s="145"/>
      <c r="MQJ1167" s="145"/>
      <c r="MQK1167" s="145"/>
      <c r="MQL1167" s="145"/>
      <c r="MQM1167" s="145"/>
      <c r="MQN1167" s="37"/>
      <c r="MQO1167" s="5"/>
      <c r="MQP1167" s="144"/>
      <c r="MQQ1167" s="93"/>
      <c r="MQR1167" s="145"/>
      <c r="MQS1167" s="145"/>
      <c r="MQT1167" s="145"/>
      <c r="MQU1167" s="145"/>
      <c r="MQV1167" s="145"/>
      <c r="MQW1167" s="37"/>
      <c r="MQX1167" s="5"/>
      <c r="MQY1167" s="144"/>
      <c r="MQZ1167" s="93"/>
      <c r="MRA1167" s="145"/>
      <c r="MRB1167" s="145"/>
      <c r="MRC1167" s="145"/>
      <c r="MRD1167" s="145"/>
      <c r="MRE1167" s="145"/>
      <c r="MRF1167" s="37"/>
      <c r="MRG1167" s="5"/>
      <c r="MRH1167" s="144"/>
      <c r="MRI1167" s="93"/>
      <c r="MRJ1167" s="145"/>
      <c r="MRK1167" s="145"/>
      <c r="MRL1167" s="145"/>
      <c r="MRM1167" s="145"/>
      <c r="MRN1167" s="145"/>
      <c r="MRO1167" s="37"/>
      <c r="MRP1167" s="5"/>
      <c r="MRQ1167" s="144"/>
      <c r="MRR1167" s="93"/>
      <c r="MRS1167" s="145"/>
      <c r="MRT1167" s="145"/>
      <c r="MRU1167" s="145"/>
      <c r="MRV1167" s="145"/>
      <c r="MRW1167" s="145"/>
      <c r="MRX1167" s="37"/>
      <c r="MRY1167" s="5"/>
      <c r="MRZ1167" s="144"/>
      <c r="MSA1167" s="93"/>
      <c r="MSB1167" s="145"/>
      <c r="MSC1167" s="145"/>
      <c r="MSD1167" s="145"/>
      <c r="MSE1167" s="145"/>
      <c r="MSF1167" s="145"/>
      <c r="MSG1167" s="37"/>
      <c r="MSH1167" s="5"/>
      <c r="MSI1167" s="144"/>
      <c r="MSJ1167" s="93"/>
      <c r="MSK1167" s="145"/>
      <c r="MSL1167" s="145"/>
      <c r="MSM1167" s="145"/>
      <c r="MSN1167" s="145"/>
      <c r="MSO1167" s="145"/>
      <c r="MSP1167" s="37"/>
      <c r="MSQ1167" s="5"/>
      <c r="MSR1167" s="144"/>
      <c r="MSS1167" s="93"/>
      <c r="MST1167" s="145"/>
      <c r="MSU1167" s="145"/>
      <c r="MSV1167" s="145"/>
      <c r="MSW1167" s="145"/>
      <c r="MSX1167" s="145"/>
      <c r="MSY1167" s="37"/>
      <c r="MSZ1167" s="5"/>
      <c r="MTA1167" s="144"/>
      <c r="MTB1167" s="93"/>
      <c r="MTC1167" s="145"/>
      <c r="MTD1167" s="145"/>
      <c r="MTE1167" s="145"/>
      <c r="MTF1167" s="145"/>
      <c r="MTG1167" s="145"/>
      <c r="MTH1167" s="37"/>
      <c r="MTI1167" s="5"/>
      <c r="MTJ1167" s="144"/>
      <c r="MTK1167" s="93"/>
      <c r="MTL1167" s="145"/>
      <c r="MTM1167" s="145"/>
      <c r="MTN1167" s="145"/>
      <c r="MTO1167" s="145"/>
      <c r="MTP1167" s="145"/>
      <c r="MTQ1167" s="37"/>
      <c r="MTR1167" s="5"/>
      <c r="MTS1167" s="144"/>
      <c r="MTT1167" s="93"/>
      <c r="MTU1167" s="145"/>
      <c r="MTV1167" s="145"/>
      <c r="MTW1167" s="145"/>
      <c r="MTX1167" s="145"/>
      <c r="MTY1167" s="145"/>
      <c r="MTZ1167" s="37"/>
      <c r="MUA1167" s="5"/>
      <c r="MUB1167" s="144"/>
      <c r="MUC1167" s="93"/>
      <c r="MUD1167" s="145"/>
      <c r="MUE1167" s="145"/>
      <c r="MUF1167" s="145"/>
      <c r="MUG1167" s="145"/>
      <c r="MUH1167" s="145"/>
      <c r="MUI1167" s="37"/>
      <c r="MUJ1167" s="5"/>
      <c r="MUK1167" s="144"/>
      <c r="MUL1167" s="93"/>
      <c r="MUM1167" s="145"/>
      <c r="MUN1167" s="145"/>
      <c r="MUO1167" s="145"/>
      <c r="MUP1167" s="145"/>
      <c r="MUQ1167" s="145"/>
      <c r="MUR1167" s="37"/>
      <c r="MUS1167" s="5"/>
      <c r="MUT1167" s="144"/>
      <c r="MUU1167" s="93"/>
      <c r="MUV1167" s="145"/>
      <c r="MUW1167" s="145"/>
      <c r="MUX1167" s="145"/>
      <c r="MUY1167" s="145"/>
      <c r="MUZ1167" s="145"/>
      <c r="MVA1167" s="37"/>
      <c r="MVB1167" s="5"/>
      <c r="MVC1167" s="144"/>
      <c r="MVD1167" s="93"/>
      <c r="MVE1167" s="145"/>
      <c r="MVF1167" s="145"/>
      <c r="MVG1167" s="145"/>
      <c r="MVH1167" s="145"/>
      <c r="MVI1167" s="145"/>
      <c r="MVJ1167" s="37"/>
      <c r="MVK1167" s="5"/>
      <c r="MVL1167" s="144"/>
      <c r="MVM1167" s="93"/>
      <c r="MVN1167" s="145"/>
      <c r="MVO1167" s="145"/>
      <c r="MVP1167" s="145"/>
      <c r="MVQ1167" s="145"/>
      <c r="MVR1167" s="145"/>
      <c r="MVS1167" s="37"/>
      <c r="MVT1167" s="5"/>
      <c r="MVU1167" s="144"/>
      <c r="MVV1167" s="93"/>
      <c r="MVW1167" s="145"/>
      <c r="MVX1167" s="145"/>
      <c r="MVY1167" s="145"/>
      <c r="MVZ1167" s="145"/>
      <c r="MWA1167" s="145"/>
      <c r="MWB1167" s="37"/>
      <c r="MWC1167" s="5"/>
      <c r="MWD1167" s="144"/>
      <c r="MWE1167" s="93"/>
      <c r="MWF1167" s="145"/>
      <c r="MWG1167" s="145"/>
      <c r="MWH1167" s="145"/>
      <c r="MWI1167" s="145"/>
      <c r="MWJ1167" s="145"/>
      <c r="MWK1167" s="37"/>
      <c r="MWL1167" s="5"/>
      <c r="MWM1167" s="144"/>
      <c r="MWN1167" s="93"/>
      <c r="MWO1167" s="145"/>
      <c r="MWP1167" s="145"/>
      <c r="MWQ1167" s="145"/>
      <c r="MWR1167" s="145"/>
      <c r="MWS1167" s="145"/>
      <c r="MWT1167" s="37"/>
      <c r="MWU1167" s="5"/>
      <c r="MWV1167" s="144"/>
      <c r="MWW1167" s="93"/>
      <c r="MWX1167" s="145"/>
      <c r="MWY1167" s="145"/>
      <c r="MWZ1167" s="145"/>
      <c r="MXA1167" s="145"/>
      <c r="MXB1167" s="145"/>
      <c r="MXC1167" s="37"/>
      <c r="MXD1167" s="5"/>
      <c r="MXE1167" s="144"/>
      <c r="MXF1167" s="93"/>
      <c r="MXG1167" s="145"/>
      <c r="MXH1167" s="145"/>
      <c r="MXI1167" s="145"/>
      <c r="MXJ1167" s="145"/>
      <c r="MXK1167" s="145"/>
      <c r="MXL1167" s="37"/>
      <c r="MXM1167" s="5"/>
      <c r="MXN1167" s="144"/>
      <c r="MXO1167" s="93"/>
      <c r="MXP1167" s="145"/>
      <c r="MXQ1167" s="145"/>
      <c r="MXR1167" s="145"/>
      <c r="MXS1167" s="145"/>
      <c r="MXT1167" s="145"/>
      <c r="MXU1167" s="37"/>
      <c r="MXV1167" s="5"/>
      <c r="MXW1167" s="144"/>
      <c r="MXX1167" s="93"/>
      <c r="MXY1167" s="145"/>
      <c r="MXZ1167" s="145"/>
      <c r="MYA1167" s="145"/>
      <c r="MYB1167" s="145"/>
      <c r="MYC1167" s="145"/>
      <c r="MYD1167" s="37"/>
      <c r="MYE1167" s="5"/>
      <c r="MYF1167" s="144"/>
      <c r="MYG1167" s="93"/>
      <c r="MYH1167" s="145"/>
      <c r="MYI1167" s="145"/>
      <c r="MYJ1167" s="145"/>
      <c r="MYK1167" s="145"/>
      <c r="MYL1167" s="145"/>
      <c r="MYM1167" s="37"/>
      <c r="MYN1167" s="5"/>
      <c r="MYO1167" s="144"/>
      <c r="MYP1167" s="93"/>
      <c r="MYQ1167" s="145"/>
      <c r="MYR1167" s="145"/>
      <c r="MYS1167" s="145"/>
      <c r="MYT1167" s="145"/>
      <c r="MYU1167" s="145"/>
      <c r="MYV1167" s="37"/>
      <c r="MYW1167" s="5"/>
      <c r="MYX1167" s="144"/>
      <c r="MYY1167" s="93"/>
      <c r="MYZ1167" s="145"/>
      <c r="MZA1167" s="145"/>
      <c r="MZB1167" s="145"/>
      <c r="MZC1167" s="145"/>
      <c r="MZD1167" s="145"/>
      <c r="MZE1167" s="37"/>
      <c r="MZF1167" s="5"/>
      <c r="MZG1167" s="144"/>
      <c r="MZH1167" s="93"/>
      <c r="MZI1167" s="145"/>
      <c r="MZJ1167" s="145"/>
      <c r="MZK1167" s="145"/>
      <c r="MZL1167" s="145"/>
      <c r="MZM1167" s="145"/>
      <c r="MZN1167" s="37"/>
      <c r="MZO1167" s="5"/>
      <c r="MZP1167" s="144"/>
      <c r="MZQ1167" s="93"/>
      <c r="MZR1167" s="145"/>
      <c r="MZS1167" s="145"/>
      <c r="MZT1167" s="145"/>
      <c r="MZU1167" s="145"/>
      <c r="MZV1167" s="145"/>
      <c r="MZW1167" s="37"/>
      <c r="MZX1167" s="5"/>
      <c r="MZY1167" s="144"/>
      <c r="MZZ1167" s="93"/>
      <c r="NAA1167" s="145"/>
      <c r="NAB1167" s="145"/>
      <c r="NAC1167" s="145"/>
      <c r="NAD1167" s="145"/>
      <c r="NAE1167" s="145"/>
      <c r="NAF1167" s="37"/>
      <c r="NAG1167" s="5"/>
      <c r="NAH1167" s="144"/>
      <c r="NAI1167" s="93"/>
      <c r="NAJ1167" s="145"/>
      <c r="NAK1167" s="145"/>
      <c r="NAL1167" s="145"/>
      <c r="NAM1167" s="145"/>
      <c r="NAN1167" s="145"/>
      <c r="NAO1167" s="37"/>
      <c r="NAP1167" s="5"/>
      <c r="NAQ1167" s="144"/>
      <c r="NAR1167" s="93"/>
      <c r="NAS1167" s="145"/>
      <c r="NAT1167" s="145"/>
      <c r="NAU1167" s="145"/>
      <c r="NAV1167" s="145"/>
      <c r="NAW1167" s="145"/>
      <c r="NAX1167" s="37"/>
      <c r="NAY1167" s="5"/>
      <c r="NAZ1167" s="144"/>
      <c r="NBA1167" s="93"/>
      <c r="NBB1167" s="145"/>
      <c r="NBC1167" s="145"/>
      <c r="NBD1167" s="145"/>
      <c r="NBE1167" s="145"/>
      <c r="NBF1167" s="145"/>
      <c r="NBG1167" s="37"/>
      <c r="NBH1167" s="5"/>
      <c r="NBI1167" s="144"/>
      <c r="NBJ1167" s="93"/>
      <c r="NBK1167" s="145"/>
      <c r="NBL1167" s="145"/>
      <c r="NBM1167" s="145"/>
      <c r="NBN1167" s="145"/>
      <c r="NBO1167" s="145"/>
      <c r="NBP1167" s="37"/>
      <c r="NBQ1167" s="5"/>
      <c r="NBR1167" s="144"/>
      <c r="NBS1167" s="93"/>
      <c r="NBT1167" s="145"/>
      <c r="NBU1167" s="145"/>
      <c r="NBV1167" s="145"/>
      <c r="NBW1167" s="145"/>
      <c r="NBX1167" s="145"/>
      <c r="NBY1167" s="37"/>
      <c r="NBZ1167" s="5"/>
      <c r="NCA1167" s="144"/>
      <c r="NCB1167" s="93"/>
      <c r="NCC1167" s="145"/>
      <c r="NCD1167" s="145"/>
      <c r="NCE1167" s="145"/>
      <c r="NCF1167" s="145"/>
      <c r="NCG1167" s="145"/>
      <c r="NCH1167" s="37"/>
      <c r="NCI1167" s="5"/>
      <c r="NCJ1167" s="144"/>
      <c r="NCK1167" s="93"/>
      <c r="NCL1167" s="145"/>
      <c r="NCM1167" s="145"/>
      <c r="NCN1167" s="145"/>
      <c r="NCO1167" s="145"/>
      <c r="NCP1167" s="145"/>
      <c r="NCQ1167" s="37"/>
      <c r="NCR1167" s="5"/>
      <c r="NCS1167" s="144"/>
      <c r="NCT1167" s="93"/>
      <c r="NCU1167" s="145"/>
      <c r="NCV1167" s="145"/>
      <c r="NCW1167" s="145"/>
      <c r="NCX1167" s="145"/>
      <c r="NCY1167" s="145"/>
      <c r="NCZ1167" s="37"/>
      <c r="NDA1167" s="5"/>
      <c r="NDB1167" s="144"/>
      <c r="NDC1167" s="93"/>
      <c r="NDD1167" s="145"/>
      <c r="NDE1167" s="145"/>
      <c r="NDF1167" s="145"/>
      <c r="NDG1167" s="145"/>
      <c r="NDH1167" s="145"/>
      <c r="NDI1167" s="37"/>
      <c r="NDJ1167" s="5"/>
      <c r="NDK1167" s="144"/>
      <c r="NDL1167" s="93"/>
      <c r="NDM1167" s="145"/>
      <c r="NDN1167" s="145"/>
      <c r="NDO1167" s="145"/>
      <c r="NDP1167" s="145"/>
      <c r="NDQ1167" s="145"/>
      <c r="NDR1167" s="37"/>
      <c r="NDS1167" s="5"/>
      <c r="NDT1167" s="144"/>
      <c r="NDU1167" s="93"/>
      <c r="NDV1167" s="145"/>
      <c r="NDW1167" s="145"/>
      <c r="NDX1167" s="145"/>
      <c r="NDY1167" s="145"/>
      <c r="NDZ1167" s="145"/>
      <c r="NEA1167" s="37"/>
      <c r="NEB1167" s="5"/>
      <c r="NEC1167" s="144"/>
      <c r="NED1167" s="93"/>
      <c r="NEE1167" s="145"/>
      <c r="NEF1167" s="145"/>
      <c r="NEG1167" s="145"/>
      <c r="NEH1167" s="145"/>
      <c r="NEI1167" s="145"/>
      <c r="NEJ1167" s="37"/>
      <c r="NEK1167" s="5"/>
      <c r="NEL1167" s="144"/>
      <c r="NEM1167" s="93"/>
      <c r="NEN1167" s="145"/>
      <c r="NEO1167" s="145"/>
      <c r="NEP1167" s="145"/>
      <c r="NEQ1167" s="145"/>
      <c r="NER1167" s="145"/>
      <c r="NES1167" s="37"/>
      <c r="NET1167" s="5"/>
      <c r="NEU1167" s="144"/>
      <c r="NEV1167" s="93"/>
      <c r="NEW1167" s="145"/>
      <c r="NEX1167" s="145"/>
      <c r="NEY1167" s="145"/>
      <c r="NEZ1167" s="145"/>
      <c r="NFA1167" s="145"/>
      <c r="NFB1167" s="37"/>
      <c r="NFC1167" s="5"/>
      <c r="NFD1167" s="144"/>
      <c r="NFE1167" s="93"/>
      <c r="NFF1167" s="145"/>
      <c r="NFG1167" s="145"/>
      <c r="NFH1167" s="145"/>
      <c r="NFI1167" s="145"/>
      <c r="NFJ1167" s="145"/>
      <c r="NFK1167" s="37"/>
      <c r="NFL1167" s="5"/>
      <c r="NFM1167" s="144"/>
      <c r="NFN1167" s="93"/>
      <c r="NFO1167" s="145"/>
      <c r="NFP1167" s="145"/>
      <c r="NFQ1167" s="145"/>
      <c r="NFR1167" s="145"/>
      <c r="NFS1167" s="145"/>
      <c r="NFT1167" s="37"/>
      <c r="NFU1167" s="5"/>
      <c r="NFV1167" s="144"/>
      <c r="NFW1167" s="93"/>
      <c r="NFX1167" s="145"/>
      <c r="NFY1167" s="145"/>
      <c r="NFZ1167" s="145"/>
      <c r="NGA1167" s="145"/>
      <c r="NGB1167" s="145"/>
      <c r="NGC1167" s="37"/>
      <c r="NGD1167" s="5"/>
      <c r="NGE1167" s="144"/>
      <c r="NGF1167" s="93"/>
      <c r="NGG1167" s="145"/>
      <c r="NGH1167" s="145"/>
      <c r="NGI1167" s="145"/>
      <c r="NGJ1167" s="145"/>
      <c r="NGK1167" s="145"/>
      <c r="NGL1167" s="37"/>
      <c r="NGM1167" s="5"/>
      <c r="NGN1167" s="144"/>
      <c r="NGO1167" s="93"/>
      <c r="NGP1167" s="145"/>
      <c r="NGQ1167" s="145"/>
      <c r="NGR1167" s="145"/>
      <c r="NGS1167" s="145"/>
      <c r="NGT1167" s="145"/>
      <c r="NGU1167" s="37"/>
      <c r="NGV1167" s="5"/>
      <c r="NGW1167" s="144"/>
      <c r="NGX1167" s="93"/>
      <c r="NGY1167" s="145"/>
      <c r="NGZ1167" s="145"/>
      <c r="NHA1167" s="145"/>
      <c r="NHB1167" s="145"/>
      <c r="NHC1167" s="145"/>
      <c r="NHD1167" s="37"/>
      <c r="NHE1167" s="5"/>
      <c r="NHF1167" s="144"/>
      <c r="NHG1167" s="93"/>
      <c r="NHH1167" s="145"/>
      <c r="NHI1167" s="145"/>
      <c r="NHJ1167" s="145"/>
      <c r="NHK1167" s="145"/>
      <c r="NHL1167" s="145"/>
      <c r="NHM1167" s="37"/>
      <c r="NHN1167" s="5"/>
      <c r="NHO1167" s="144"/>
      <c r="NHP1167" s="93"/>
      <c r="NHQ1167" s="145"/>
      <c r="NHR1167" s="145"/>
      <c r="NHS1167" s="145"/>
      <c r="NHT1167" s="145"/>
      <c r="NHU1167" s="145"/>
      <c r="NHV1167" s="37"/>
      <c r="NHW1167" s="5"/>
      <c r="NHX1167" s="144"/>
      <c r="NHY1167" s="93"/>
      <c r="NHZ1167" s="145"/>
      <c r="NIA1167" s="145"/>
      <c r="NIB1167" s="145"/>
      <c r="NIC1167" s="145"/>
      <c r="NID1167" s="145"/>
      <c r="NIE1167" s="37"/>
      <c r="NIF1167" s="5"/>
      <c r="NIG1167" s="144"/>
      <c r="NIH1167" s="93"/>
      <c r="NII1167" s="145"/>
      <c r="NIJ1167" s="145"/>
      <c r="NIK1167" s="145"/>
      <c r="NIL1167" s="145"/>
      <c r="NIM1167" s="145"/>
      <c r="NIN1167" s="37"/>
      <c r="NIO1167" s="5"/>
      <c r="NIP1167" s="144"/>
      <c r="NIQ1167" s="93"/>
      <c r="NIR1167" s="145"/>
      <c r="NIS1167" s="145"/>
      <c r="NIT1167" s="145"/>
      <c r="NIU1167" s="145"/>
      <c r="NIV1167" s="145"/>
      <c r="NIW1167" s="37"/>
      <c r="NIX1167" s="5"/>
      <c r="NIY1167" s="144"/>
      <c r="NIZ1167" s="93"/>
      <c r="NJA1167" s="145"/>
      <c r="NJB1167" s="145"/>
      <c r="NJC1167" s="145"/>
      <c r="NJD1167" s="145"/>
      <c r="NJE1167" s="145"/>
      <c r="NJF1167" s="37"/>
      <c r="NJG1167" s="5"/>
      <c r="NJH1167" s="144"/>
      <c r="NJI1167" s="93"/>
      <c r="NJJ1167" s="145"/>
      <c r="NJK1167" s="145"/>
      <c r="NJL1167" s="145"/>
      <c r="NJM1167" s="145"/>
      <c r="NJN1167" s="145"/>
      <c r="NJO1167" s="37"/>
      <c r="NJP1167" s="5"/>
      <c r="NJQ1167" s="144"/>
      <c r="NJR1167" s="93"/>
      <c r="NJS1167" s="145"/>
      <c r="NJT1167" s="145"/>
      <c r="NJU1167" s="145"/>
      <c r="NJV1167" s="145"/>
      <c r="NJW1167" s="145"/>
      <c r="NJX1167" s="37"/>
      <c r="NJY1167" s="5"/>
      <c r="NJZ1167" s="144"/>
      <c r="NKA1167" s="93"/>
      <c r="NKB1167" s="145"/>
      <c r="NKC1167" s="145"/>
      <c r="NKD1167" s="145"/>
      <c r="NKE1167" s="145"/>
      <c r="NKF1167" s="145"/>
      <c r="NKG1167" s="37"/>
      <c r="NKH1167" s="5"/>
      <c r="NKI1167" s="144"/>
      <c r="NKJ1167" s="93"/>
      <c r="NKK1167" s="145"/>
      <c r="NKL1167" s="145"/>
      <c r="NKM1167" s="145"/>
      <c r="NKN1167" s="145"/>
      <c r="NKO1167" s="145"/>
      <c r="NKP1167" s="37"/>
      <c r="NKQ1167" s="5"/>
      <c r="NKR1167" s="144"/>
      <c r="NKS1167" s="93"/>
      <c r="NKT1167" s="145"/>
      <c r="NKU1167" s="145"/>
      <c r="NKV1167" s="145"/>
      <c r="NKW1167" s="145"/>
      <c r="NKX1167" s="145"/>
      <c r="NKY1167" s="37"/>
      <c r="NKZ1167" s="5"/>
      <c r="NLA1167" s="144"/>
      <c r="NLB1167" s="93"/>
      <c r="NLC1167" s="145"/>
      <c r="NLD1167" s="145"/>
      <c r="NLE1167" s="145"/>
      <c r="NLF1167" s="145"/>
      <c r="NLG1167" s="145"/>
      <c r="NLH1167" s="37"/>
      <c r="NLI1167" s="5"/>
      <c r="NLJ1167" s="144"/>
      <c r="NLK1167" s="93"/>
      <c r="NLL1167" s="145"/>
      <c r="NLM1167" s="145"/>
      <c r="NLN1167" s="145"/>
      <c r="NLO1167" s="145"/>
      <c r="NLP1167" s="145"/>
      <c r="NLQ1167" s="37"/>
      <c r="NLR1167" s="5"/>
      <c r="NLS1167" s="144"/>
      <c r="NLT1167" s="93"/>
      <c r="NLU1167" s="145"/>
      <c r="NLV1167" s="145"/>
      <c r="NLW1167" s="145"/>
      <c r="NLX1167" s="145"/>
      <c r="NLY1167" s="145"/>
      <c r="NLZ1167" s="37"/>
      <c r="NMA1167" s="5"/>
      <c r="NMB1167" s="144"/>
      <c r="NMC1167" s="93"/>
      <c r="NMD1167" s="145"/>
      <c r="NME1167" s="145"/>
      <c r="NMF1167" s="145"/>
      <c r="NMG1167" s="145"/>
      <c r="NMH1167" s="145"/>
      <c r="NMI1167" s="37"/>
      <c r="NMJ1167" s="5"/>
      <c r="NMK1167" s="144"/>
      <c r="NML1167" s="93"/>
      <c r="NMM1167" s="145"/>
      <c r="NMN1167" s="145"/>
      <c r="NMO1167" s="145"/>
      <c r="NMP1167" s="145"/>
      <c r="NMQ1167" s="145"/>
      <c r="NMR1167" s="37"/>
      <c r="NMS1167" s="5"/>
      <c r="NMT1167" s="144"/>
      <c r="NMU1167" s="93"/>
      <c r="NMV1167" s="145"/>
      <c r="NMW1167" s="145"/>
      <c r="NMX1167" s="145"/>
      <c r="NMY1167" s="145"/>
      <c r="NMZ1167" s="145"/>
      <c r="NNA1167" s="37"/>
      <c r="NNB1167" s="5"/>
      <c r="NNC1167" s="144"/>
      <c r="NND1167" s="93"/>
      <c r="NNE1167" s="145"/>
      <c r="NNF1167" s="145"/>
      <c r="NNG1167" s="145"/>
      <c r="NNH1167" s="145"/>
      <c r="NNI1167" s="145"/>
      <c r="NNJ1167" s="37"/>
      <c r="NNK1167" s="5"/>
      <c r="NNL1167" s="144"/>
      <c r="NNM1167" s="93"/>
      <c r="NNN1167" s="145"/>
      <c r="NNO1167" s="145"/>
      <c r="NNP1167" s="145"/>
      <c r="NNQ1167" s="145"/>
      <c r="NNR1167" s="145"/>
      <c r="NNS1167" s="37"/>
      <c r="NNT1167" s="5"/>
      <c r="NNU1167" s="144"/>
      <c r="NNV1167" s="93"/>
      <c r="NNW1167" s="145"/>
      <c r="NNX1167" s="145"/>
      <c r="NNY1167" s="145"/>
      <c r="NNZ1167" s="145"/>
      <c r="NOA1167" s="145"/>
      <c r="NOB1167" s="37"/>
      <c r="NOC1167" s="5"/>
      <c r="NOD1167" s="144"/>
      <c r="NOE1167" s="93"/>
      <c r="NOF1167" s="145"/>
      <c r="NOG1167" s="145"/>
      <c r="NOH1167" s="145"/>
      <c r="NOI1167" s="145"/>
      <c r="NOJ1167" s="145"/>
      <c r="NOK1167" s="37"/>
      <c r="NOL1167" s="5"/>
      <c r="NOM1167" s="144"/>
      <c r="NON1167" s="93"/>
      <c r="NOO1167" s="145"/>
      <c r="NOP1167" s="145"/>
      <c r="NOQ1167" s="145"/>
      <c r="NOR1167" s="145"/>
      <c r="NOS1167" s="145"/>
      <c r="NOT1167" s="37"/>
      <c r="NOU1167" s="5"/>
      <c r="NOV1167" s="144"/>
      <c r="NOW1167" s="93"/>
      <c r="NOX1167" s="145"/>
      <c r="NOY1167" s="145"/>
      <c r="NOZ1167" s="145"/>
      <c r="NPA1167" s="145"/>
      <c r="NPB1167" s="145"/>
      <c r="NPC1167" s="37"/>
      <c r="NPD1167" s="5"/>
      <c r="NPE1167" s="144"/>
      <c r="NPF1167" s="93"/>
      <c r="NPG1167" s="145"/>
      <c r="NPH1167" s="145"/>
      <c r="NPI1167" s="145"/>
      <c r="NPJ1167" s="145"/>
      <c r="NPK1167" s="145"/>
      <c r="NPL1167" s="37"/>
      <c r="NPM1167" s="5"/>
      <c r="NPN1167" s="144"/>
      <c r="NPO1167" s="93"/>
      <c r="NPP1167" s="145"/>
      <c r="NPQ1167" s="145"/>
      <c r="NPR1167" s="145"/>
      <c r="NPS1167" s="145"/>
      <c r="NPT1167" s="145"/>
      <c r="NPU1167" s="37"/>
      <c r="NPV1167" s="5"/>
      <c r="NPW1167" s="144"/>
      <c r="NPX1167" s="93"/>
      <c r="NPY1167" s="145"/>
      <c r="NPZ1167" s="145"/>
      <c r="NQA1167" s="145"/>
      <c r="NQB1167" s="145"/>
      <c r="NQC1167" s="145"/>
      <c r="NQD1167" s="37"/>
      <c r="NQE1167" s="5"/>
      <c r="NQF1167" s="144"/>
      <c r="NQG1167" s="93"/>
      <c r="NQH1167" s="145"/>
      <c r="NQI1167" s="145"/>
      <c r="NQJ1167" s="145"/>
      <c r="NQK1167" s="145"/>
      <c r="NQL1167" s="145"/>
      <c r="NQM1167" s="37"/>
      <c r="NQN1167" s="5"/>
      <c r="NQO1167" s="144"/>
      <c r="NQP1167" s="93"/>
      <c r="NQQ1167" s="145"/>
      <c r="NQR1167" s="145"/>
      <c r="NQS1167" s="145"/>
      <c r="NQT1167" s="145"/>
      <c r="NQU1167" s="145"/>
      <c r="NQV1167" s="37"/>
      <c r="NQW1167" s="5"/>
      <c r="NQX1167" s="144"/>
      <c r="NQY1167" s="93"/>
      <c r="NQZ1167" s="145"/>
      <c r="NRA1167" s="145"/>
      <c r="NRB1167" s="145"/>
      <c r="NRC1167" s="145"/>
      <c r="NRD1167" s="145"/>
      <c r="NRE1167" s="37"/>
      <c r="NRF1167" s="5"/>
      <c r="NRG1167" s="144"/>
      <c r="NRH1167" s="93"/>
      <c r="NRI1167" s="145"/>
      <c r="NRJ1167" s="145"/>
      <c r="NRK1167" s="145"/>
      <c r="NRL1167" s="145"/>
      <c r="NRM1167" s="145"/>
      <c r="NRN1167" s="37"/>
      <c r="NRO1167" s="5"/>
      <c r="NRP1167" s="144"/>
      <c r="NRQ1167" s="93"/>
      <c r="NRR1167" s="145"/>
      <c r="NRS1167" s="145"/>
      <c r="NRT1167" s="145"/>
      <c r="NRU1167" s="145"/>
      <c r="NRV1167" s="145"/>
      <c r="NRW1167" s="37"/>
      <c r="NRX1167" s="5"/>
      <c r="NRY1167" s="144"/>
      <c r="NRZ1167" s="93"/>
      <c r="NSA1167" s="145"/>
      <c r="NSB1167" s="145"/>
      <c r="NSC1167" s="145"/>
      <c r="NSD1167" s="145"/>
      <c r="NSE1167" s="145"/>
      <c r="NSF1167" s="37"/>
      <c r="NSG1167" s="5"/>
      <c r="NSH1167" s="144"/>
      <c r="NSI1167" s="93"/>
      <c r="NSJ1167" s="145"/>
      <c r="NSK1167" s="145"/>
      <c r="NSL1167" s="145"/>
      <c r="NSM1167" s="145"/>
      <c r="NSN1167" s="145"/>
      <c r="NSO1167" s="37"/>
      <c r="NSP1167" s="5"/>
      <c r="NSQ1167" s="144"/>
      <c r="NSR1167" s="93"/>
      <c r="NSS1167" s="145"/>
      <c r="NST1167" s="145"/>
      <c r="NSU1167" s="145"/>
      <c r="NSV1167" s="145"/>
      <c r="NSW1167" s="145"/>
      <c r="NSX1167" s="37"/>
      <c r="NSY1167" s="5"/>
      <c r="NSZ1167" s="144"/>
      <c r="NTA1167" s="93"/>
      <c r="NTB1167" s="145"/>
      <c r="NTC1167" s="145"/>
      <c r="NTD1167" s="145"/>
      <c r="NTE1167" s="145"/>
      <c r="NTF1167" s="145"/>
      <c r="NTG1167" s="37"/>
      <c r="NTH1167" s="5"/>
      <c r="NTI1167" s="144"/>
      <c r="NTJ1167" s="93"/>
      <c r="NTK1167" s="145"/>
      <c r="NTL1167" s="145"/>
      <c r="NTM1167" s="145"/>
      <c r="NTN1167" s="145"/>
      <c r="NTO1167" s="145"/>
      <c r="NTP1167" s="37"/>
      <c r="NTQ1167" s="5"/>
      <c r="NTR1167" s="144"/>
      <c r="NTS1167" s="93"/>
      <c r="NTT1167" s="145"/>
      <c r="NTU1167" s="145"/>
      <c r="NTV1167" s="145"/>
      <c r="NTW1167" s="145"/>
      <c r="NTX1167" s="145"/>
      <c r="NTY1167" s="37"/>
      <c r="NTZ1167" s="5"/>
      <c r="NUA1167" s="144"/>
      <c r="NUB1167" s="93"/>
      <c r="NUC1167" s="145"/>
      <c r="NUD1167" s="145"/>
      <c r="NUE1167" s="145"/>
      <c r="NUF1167" s="145"/>
      <c r="NUG1167" s="145"/>
      <c r="NUH1167" s="37"/>
      <c r="NUI1167" s="5"/>
      <c r="NUJ1167" s="144"/>
      <c r="NUK1167" s="93"/>
      <c r="NUL1167" s="145"/>
      <c r="NUM1167" s="145"/>
      <c r="NUN1167" s="145"/>
      <c r="NUO1167" s="145"/>
      <c r="NUP1167" s="145"/>
      <c r="NUQ1167" s="37"/>
      <c r="NUR1167" s="5"/>
      <c r="NUS1167" s="144"/>
      <c r="NUT1167" s="93"/>
      <c r="NUU1167" s="145"/>
      <c r="NUV1167" s="145"/>
      <c r="NUW1167" s="145"/>
      <c r="NUX1167" s="145"/>
      <c r="NUY1167" s="145"/>
      <c r="NUZ1167" s="37"/>
      <c r="NVA1167" s="5"/>
      <c r="NVB1167" s="144"/>
      <c r="NVC1167" s="93"/>
      <c r="NVD1167" s="145"/>
      <c r="NVE1167" s="145"/>
      <c r="NVF1167" s="145"/>
      <c r="NVG1167" s="145"/>
      <c r="NVH1167" s="145"/>
      <c r="NVI1167" s="37"/>
      <c r="NVJ1167" s="5"/>
      <c r="NVK1167" s="144"/>
      <c r="NVL1167" s="93"/>
      <c r="NVM1167" s="145"/>
      <c r="NVN1167" s="145"/>
      <c r="NVO1167" s="145"/>
      <c r="NVP1167" s="145"/>
      <c r="NVQ1167" s="145"/>
      <c r="NVR1167" s="37"/>
      <c r="NVS1167" s="5"/>
      <c r="NVT1167" s="144"/>
      <c r="NVU1167" s="93"/>
      <c r="NVV1167" s="145"/>
      <c r="NVW1167" s="145"/>
      <c r="NVX1167" s="145"/>
      <c r="NVY1167" s="145"/>
      <c r="NVZ1167" s="145"/>
      <c r="NWA1167" s="37"/>
      <c r="NWB1167" s="5"/>
      <c r="NWC1167" s="144"/>
      <c r="NWD1167" s="93"/>
      <c r="NWE1167" s="145"/>
      <c r="NWF1167" s="145"/>
      <c r="NWG1167" s="145"/>
      <c r="NWH1167" s="145"/>
      <c r="NWI1167" s="145"/>
      <c r="NWJ1167" s="37"/>
      <c r="NWK1167" s="5"/>
      <c r="NWL1167" s="144"/>
      <c r="NWM1167" s="93"/>
      <c r="NWN1167" s="145"/>
      <c r="NWO1167" s="145"/>
      <c r="NWP1167" s="145"/>
      <c r="NWQ1167" s="145"/>
      <c r="NWR1167" s="145"/>
      <c r="NWS1167" s="37"/>
      <c r="NWT1167" s="5"/>
      <c r="NWU1167" s="144"/>
      <c r="NWV1167" s="93"/>
      <c r="NWW1167" s="145"/>
      <c r="NWX1167" s="145"/>
      <c r="NWY1167" s="145"/>
      <c r="NWZ1167" s="145"/>
      <c r="NXA1167" s="145"/>
      <c r="NXB1167" s="37"/>
      <c r="NXC1167" s="5"/>
      <c r="NXD1167" s="144"/>
      <c r="NXE1167" s="93"/>
      <c r="NXF1167" s="145"/>
      <c r="NXG1167" s="145"/>
      <c r="NXH1167" s="145"/>
      <c r="NXI1167" s="145"/>
      <c r="NXJ1167" s="145"/>
      <c r="NXK1167" s="37"/>
      <c r="NXL1167" s="5"/>
      <c r="NXM1167" s="144"/>
      <c r="NXN1167" s="93"/>
      <c r="NXO1167" s="145"/>
      <c r="NXP1167" s="145"/>
      <c r="NXQ1167" s="145"/>
      <c r="NXR1167" s="145"/>
      <c r="NXS1167" s="145"/>
      <c r="NXT1167" s="37"/>
      <c r="NXU1167" s="5"/>
      <c r="NXV1167" s="144"/>
      <c r="NXW1167" s="93"/>
      <c r="NXX1167" s="145"/>
      <c r="NXY1167" s="145"/>
      <c r="NXZ1167" s="145"/>
      <c r="NYA1167" s="145"/>
      <c r="NYB1167" s="145"/>
      <c r="NYC1167" s="37"/>
      <c r="NYD1167" s="5"/>
      <c r="NYE1167" s="144"/>
      <c r="NYF1167" s="93"/>
      <c r="NYG1167" s="145"/>
      <c r="NYH1167" s="145"/>
      <c r="NYI1167" s="145"/>
      <c r="NYJ1167" s="145"/>
      <c r="NYK1167" s="145"/>
      <c r="NYL1167" s="37"/>
      <c r="NYM1167" s="5"/>
      <c r="NYN1167" s="144"/>
      <c r="NYO1167" s="93"/>
      <c r="NYP1167" s="145"/>
      <c r="NYQ1167" s="145"/>
      <c r="NYR1167" s="145"/>
      <c r="NYS1167" s="145"/>
      <c r="NYT1167" s="145"/>
      <c r="NYU1167" s="37"/>
      <c r="NYV1167" s="5"/>
      <c r="NYW1167" s="144"/>
      <c r="NYX1167" s="93"/>
      <c r="NYY1167" s="145"/>
      <c r="NYZ1167" s="145"/>
      <c r="NZA1167" s="145"/>
      <c r="NZB1167" s="145"/>
      <c r="NZC1167" s="145"/>
      <c r="NZD1167" s="37"/>
      <c r="NZE1167" s="5"/>
      <c r="NZF1167" s="144"/>
      <c r="NZG1167" s="93"/>
      <c r="NZH1167" s="145"/>
      <c r="NZI1167" s="145"/>
      <c r="NZJ1167" s="145"/>
      <c r="NZK1167" s="145"/>
      <c r="NZL1167" s="145"/>
      <c r="NZM1167" s="37"/>
      <c r="NZN1167" s="5"/>
      <c r="NZO1167" s="144"/>
      <c r="NZP1167" s="93"/>
      <c r="NZQ1167" s="145"/>
      <c r="NZR1167" s="145"/>
      <c r="NZS1167" s="145"/>
      <c r="NZT1167" s="145"/>
      <c r="NZU1167" s="145"/>
      <c r="NZV1167" s="37"/>
      <c r="NZW1167" s="5"/>
      <c r="NZX1167" s="144"/>
      <c r="NZY1167" s="93"/>
      <c r="NZZ1167" s="145"/>
      <c r="OAA1167" s="145"/>
      <c r="OAB1167" s="145"/>
      <c r="OAC1167" s="145"/>
      <c r="OAD1167" s="145"/>
      <c r="OAE1167" s="37"/>
      <c r="OAF1167" s="5"/>
      <c r="OAG1167" s="144"/>
      <c r="OAH1167" s="93"/>
      <c r="OAI1167" s="145"/>
      <c r="OAJ1167" s="145"/>
      <c r="OAK1167" s="145"/>
      <c r="OAL1167" s="145"/>
      <c r="OAM1167" s="145"/>
      <c r="OAN1167" s="37"/>
      <c r="OAO1167" s="5"/>
      <c r="OAP1167" s="144"/>
      <c r="OAQ1167" s="93"/>
      <c r="OAR1167" s="145"/>
      <c r="OAS1167" s="145"/>
      <c r="OAT1167" s="145"/>
      <c r="OAU1167" s="145"/>
      <c r="OAV1167" s="145"/>
      <c r="OAW1167" s="37"/>
      <c r="OAX1167" s="5"/>
      <c r="OAY1167" s="144"/>
      <c r="OAZ1167" s="93"/>
      <c r="OBA1167" s="145"/>
      <c r="OBB1167" s="145"/>
      <c r="OBC1167" s="145"/>
      <c r="OBD1167" s="145"/>
      <c r="OBE1167" s="145"/>
      <c r="OBF1167" s="37"/>
      <c r="OBG1167" s="5"/>
      <c r="OBH1167" s="144"/>
      <c r="OBI1167" s="93"/>
      <c r="OBJ1167" s="145"/>
      <c r="OBK1167" s="145"/>
      <c r="OBL1167" s="145"/>
      <c r="OBM1167" s="145"/>
      <c r="OBN1167" s="145"/>
      <c r="OBO1167" s="37"/>
      <c r="OBP1167" s="5"/>
      <c r="OBQ1167" s="144"/>
      <c r="OBR1167" s="93"/>
      <c r="OBS1167" s="145"/>
      <c r="OBT1167" s="145"/>
      <c r="OBU1167" s="145"/>
      <c r="OBV1167" s="145"/>
      <c r="OBW1167" s="145"/>
      <c r="OBX1167" s="37"/>
      <c r="OBY1167" s="5"/>
      <c r="OBZ1167" s="144"/>
      <c r="OCA1167" s="93"/>
      <c r="OCB1167" s="145"/>
      <c r="OCC1167" s="145"/>
      <c r="OCD1167" s="145"/>
      <c r="OCE1167" s="145"/>
      <c r="OCF1167" s="145"/>
      <c r="OCG1167" s="37"/>
      <c r="OCH1167" s="5"/>
      <c r="OCI1167" s="144"/>
      <c r="OCJ1167" s="93"/>
      <c r="OCK1167" s="145"/>
      <c r="OCL1167" s="145"/>
      <c r="OCM1167" s="145"/>
      <c r="OCN1167" s="145"/>
      <c r="OCO1167" s="145"/>
      <c r="OCP1167" s="37"/>
      <c r="OCQ1167" s="5"/>
      <c r="OCR1167" s="144"/>
      <c r="OCS1167" s="93"/>
      <c r="OCT1167" s="145"/>
      <c r="OCU1167" s="145"/>
      <c r="OCV1167" s="145"/>
      <c r="OCW1167" s="145"/>
      <c r="OCX1167" s="145"/>
      <c r="OCY1167" s="37"/>
      <c r="OCZ1167" s="5"/>
      <c r="ODA1167" s="144"/>
      <c r="ODB1167" s="93"/>
      <c r="ODC1167" s="145"/>
      <c r="ODD1167" s="145"/>
      <c r="ODE1167" s="145"/>
      <c r="ODF1167" s="145"/>
      <c r="ODG1167" s="145"/>
      <c r="ODH1167" s="37"/>
      <c r="ODI1167" s="5"/>
      <c r="ODJ1167" s="144"/>
      <c r="ODK1167" s="93"/>
      <c r="ODL1167" s="145"/>
      <c r="ODM1167" s="145"/>
      <c r="ODN1167" s="145"/>
      <c r="ODO1167" s="145"/>
      <c r="ODP1167" s="145"/>
      <c r="ODQ1167" s="37"/>
      <c r="ODR1167" s="5"/>
      <c r="ODS1167" s="144"/>
      <c r="ODT1167" s="93"/>
      <c r="ODU1167" s="145"/>
      <c r="ODV1167" s="145"/>
      <c r="ODW1167" s="145"/>
      <c r="ODX1167" s="145"/>
      <c r="ODY1167" s="145"/>
      <c r="ODZ1167" s="37"/>
      <c r="OEA1167" s="5"/>
      <c r="OEB1167" s="144"/>
      <c r="OEC1167" s="93"/>
      <c r="OED1167" s="145"/>
      <c r="OEE1167" s="145"/>
      <c r="OEF1167" s="145"/>
      <c r="OEG1167" s="145"/>
      <c r="OEH1167" s="145"/>
      <c r="OEI1167" s="37"/>
      <c r="OEJ1167" s="5"/>
      <c r="OEK1167" s="144"/>
      <c r="OEL1167" s="93"/>
      <c r="OEM1167" s="145"/>
      <c r="OEN1167" s="145"/>
      <c r="OEO1167" s="145"/>
      <c r="OEP1167" s="145"/>
      <c r="OEQ1167" s="145"/>
      <c r="OER1167" s="37"/>
      <c r="OES1167" s="5"/>
      <c r="OET1167" s="144"/>
      <c r="OEU1167" s="93"/>
      <c r="OEV1167" s="145"/>
      <c r="OEW1167" s="145"/>
      <c r="OEX1167" s="145"/>
      <c r="OEY1167" s="145"/>
      <c r="OEZ1167" s="145"/>
      <c r="OFA1167" s="37"/>
      <c r="OFB1167" s="5"/>
      <c r="OFC1167" s="144"/>
      <c r="OFD1167" s="93"/>
      <c r="OFE1167" s="145"/>
      <c r="OFF1167" s="145"/>
      <c r="OFG1167" s="145"/>
      <c r="OFH1167" s="145"/>
      <c r="OFI1167" s="145"/>
      <c r="OFJ1167" s="37"/>
      <c r="OFK1167" s="5"/>
      <c r="OFL1167" s="144"/>
      <c r="OFM1167" s="93"/>
      <c r="OFN1167" s="145"/>
      <c r="OFO1167" s="145"/>
      <c r="OFP1167" s="145"/>
      <c r="OFQ1167" s="145"/>
      <c r="OFR1167" s="145"/>
      <c r="OFS1167" s="37"/>
      <c r="OFT1167" s="5"/>
      <c r="OFU1167" s="144"/>
      <c r="OFV1167" s="93"/>
      <c r="OFW1167" s="145"/>
      <c r="OFX1167" s="145"/>
      <c r="OFY1167" s="145"/>
      <c r="OFZ1167" s="145"/>
      <c r="OGA1167" s="145"/>
      <c r="OGB1167" s="37"/>
      <c r="OGC1167" s="5"/>
      <c r="OGD1167" s="144"/>
      <c r="OGE1167" s="93"/>
      <c r="OGF1167" s="145"/>
      <c r="OGG1167" s="145"/>
      <c r="OGH1167" s="145"/>
      <c r="OGI1167" s="145"/>
      <c r="OGJ1167" s="145"/>
      <c r="OGK1167" s="37"/>
      <c r="OGL1167" s="5"/>
      <c r="OGM1167" s="144"/>
      <c r="OGN1167" s="93"/>
      <c r="OGO1167" s="145"/>
      <c r="OGP1167" s="145"/>
      <c r="OGQ1167" s="145"/>
      <c r="OGR1167" s="145"/>
      <c r="OGS1167" s="145"/>
      <c r="OGT1167" s="37"/>
      <c r="OGU1167" s="5"/>
      <c r="OGV1167" s="144"/>
      <c r="OGW1167" s="93"/>
      <c r="OGX1167" s="145"/>
      <c r="OGY1167" s="145"/>
      <c r="OGZ1167" s="145"/>
      <c r="OHA1167" s="145"/>
      <c r="OHB1167" s="145"/>
      <c r="OHC1167" s="37"/>
      <c r="OHD1167" s="5"/>
      <c r="OHE1167" s="144"/>
      <c r="OHF1167" s="93"/>
      <c r="OHG1167" s="145"/>
      <c r="OHH1167" s="145"/>
      <c r="OHI1167" s="145"/>
      <c r="OHJ1167" s="145"/>
      <c r="OHK1167" s="145"/>
      <c r="OHL1167" s="37"/>
      <c r="OHM1167" s="5"/>
      <c r="OHN1167" s="144"/>
      <c r="OHO1167" s="93"/>
      <c r="OHP1167" s="145"/>
      <c r="OHQ1167" s="145"/>
      <c r="OHR1167" s="145"/>
      <c r="OHS1167" s="145"/>
      <c r="OHT1167" s="145"/>
      <c r="OHU1167" s="37"/>
      <c r="OHV1167" s="5"/>
      <c r="OHW1167" s="144"/>
      <c r="OHX1167" s="93"/>
      <c r="OHY1167" s="145"/>
      <c r="OHZ1167" s="145"/>
      <c r="OIA1167" s="145"/>
      <c r="OIB1167" s="145"/>
      <c r="OIC1167" s="145"/>
      <c r="OID1167" s="37"/>
      <c r="OIE1167" s="5"/>
      <c r="OIF1167" s="144"/>
      <c r="OIG1167" s="93"/>
      <c r="OIH1167" s="145"/>
      <c r="OII1167" s="145"/>
      <c r="OIJ1167" s="145"/>
      <c r="OIK1167" s="145"/>
      <c r="OIL1167" s="145"/>
      <c r="OIM1167" s="37"/>
      <c r="OIN1167" s="5"/>
      <c r="OIO1167" s="144"/>
      <c r="OIP1167" s="93"/>
      <c r="OIQ1167" s="145"/>
      <c r="OIR1167" s="145"/>
      <c r="OIS1167" s="145"/>
      <c r="OIT1167" s="145"/>
      <c r="OIU1167" s="145"/>
      <c r="OIV1167" s="37"/>
      <c r="OIW1167" s="5"/>
      <c r="OIX1167" s="144"/>
      <c r="OIY1167" s="93"/>
      <c r="OIZ1167" s="145"/>
      <c r="OJA1167" s="145"/>
      <c r="OJB1167" s="145"/>
      <c r="OJC1167" s="145"/>
      <c r="OJD1167" s="145"/>
      <c r="OJE1167" s="37"/>
      <c r="OJF1167" s="5"/>
      <c r="OJG1167" s="144"/>
      <c r="OJH1167" s="93"/>
      <c r="OJI1167" s="145"/>
      <c r="OJJ1167" s="145"/>
      <c r="OJK1167" s="145"/>
      <c r="OJL1167" s="145"/>
      <c r="OJM1167" s="145"/>
      <c r="OJN1167" s="37"/>
      <c r="OJO1167" s="5"/>
      <c r="OJP1167" s="144"/>
      <c r="OJQ1167" s="93"/>
      <c r="OJR1167" s="145"/>
      <c r="OJS1167" s="145"/>
      <c r="OJT1167" s="145"/>
      <c r="OJU1167" s="145"/>
      <c r="OJV1167" s="145"/>
      <c r="OJW1167" s="37"/>
      <c r="OJX1167" s="5"/>
      <c r="OJY1167" s="144"/>
      <c r="OJZ1167" s="93"/>
      <c r="OKA1167" s="145"/>
      <c r="OKB1167" s="145"/>
      <c r="OKC1167" s="145"/>
      <c r="OKD1167" s="145"/>
      <c r="OKE1167" s="145"/>
      <c r="OKF1167" s="37"/>
      <c r="OKG1167" s="5"/>
      <c r="OKH1167" s="144"/>
      <c r="OKI1167" s="93"/>
      <c r="OKJ1167" s="145"/>
      <c r="OKK1167" s="145"/>
      <c r="OKL1167" s="145"/>
      <c r="OKM1167" s="145"/>
      <c r="OKN1167" s="145"/>
      <c r="OKO1167" s="37"/>
      <c r="OKP1167" s="5"/>
      <c r="OKQ1167" s="144"/>
      <c r="OKR1167" s="93"/>
      <c r="OKS1167" s="145"/>
      <c r="OKT1167" s="145"/>
      <c r="OKU1167" s="145"/>
      <c r="OKV1167" s="145"/>
      <c r="OKW1167" s="145"/>
      <c r="OKX1167" s="37"/>
      <c r="OKY1167" s="5"/>
      <c r="OKZ1167" s="144"/>
      <c r="OLA1167" s="93"/>
      <c r="OLB1167" s="145"/>
      <c r="OLC1167" s="145"/>
      <c r="OLD1167" s="145"/>
      <c r="OLE1167" s="145"/>
      <c r="OLF1167" s="145"/>
      <c r="OLG1167" s="37"/>
      <c r="OLH1167" s="5"/>
      <c r="OLI1167" s="144"/>
      <c r="OLJ1167" s="93"/>
      <c r="OLK1167" s="145"/>
      <c r="OLL1167" s="145"/>
      <c r="OLM1167" s="145"/>
      <c r="OLN1167" s="145"/>
      <c r="OLO1167" s="145"/>
      <c r="OLP1167" s="37"/>
      <c r="OLQ1167" s="5"/>
      <c r="OLR1167" s="144"/>
      <c r="OLS1167" s="93"/>
      <c r="OLT1167" s="145"/>
      <c r="OLU1167" s="145"/>
      <c r="OLV1167" s="145"/>
      <c r="OLW1167" s="145"/>
      <c r="OLX1167" s="145"/>
      <c r="OLY1167" s="37"/>
      <c r="OLZ1167" s="5"/>
      <c r="OMA1167" s="144"/>
      <c r="OMB1167" s="93"/>
      <c r="OMC1167" s="145"/>
      <c r="OMD1167" s="145"/>
      <c r="OME1167" s="145"/>
      <c r="OMF1167" s="145"/>
      <c r="OMG1167" s="145"/>
      <c r="OMH1167" s="37"/>
      <c r="OMI1167" s="5"/>
      <c r="OMJ1167" s="144"/>
      <c r="OMK1167" s="93"/>
      <c r="OML1167" s="145"/>
      <c r="OMM1167" s="145"/>
      <c r="OMN1167" s="145"/>
      <c r="OMO1167" s="145"/>
      <c r="OMP1167" s="145"/>
      <c r="OMQ1167" s="37"/>
      <c r="OMR1167" s="5"/>
      <c r="OMS1167" s="144"/>
      <c r="OMT1167" s="93"/>
      <c r="OMU1167" s="145"/>
      <c r="OMV1167" s="145"/>
      <c r="OMW1167" s="145"/>
      <c r="OMX1167" s="145"/>
      <c r="OMY1167" s="145"/>
      <c r="OMZ1167" s="37"/>
      <c r="ONA1167" s="5"/>
      <c r="ONB1167" s="144"/>
      <c r="ONC1167" s="93"/>
      <c r="OND1167" s="145"/>
      <c r="ONE1167" s="145"/>
      <c r="ONF1167" s="145"/>
      <c r="ONG1167" s="145"/>
      <c r="ONH1167" s="145"/>
      <c r="ONI1167" s="37"/>
      <c r="ONJ1167" s="5"/>
      <c r="ONK1167" s="144"/>
      <c r="ONL1167" s="93"/>
      <c r="ONM1167" s="145"/>
      <c r="ONN1167" s="145"/>
      <c r="ONO1167" s="145"/>
      <c r="ONP1167" s="145"/>
      <c r="ONQ1167" s="145"/>
      <c r="ONR1167" s="37"/>
      <c r="ONS1167" s="5"/>
      <c r="ONT1167" s="144"/>
      <c r="ONU1167" s="93"/>
      <c r="ONV1167" s="145"/>
      <c r="ONW1167" s="145"/>
      <c r="ONX1167" s="145"/>
      <c r="ONY1167" s="145"/>
      <c r="ONZ1167" s="145"/>
      <c r="OOA1167" s="37"/>
      <c r="OOB1167" s="5"/>
      <c r="OOC1167" s="144"/>
      <c r="OOD1167" s="93"/>
      <c r="OOE1167" s="145"/>
      <c r="OOF1167" s="145"/>
      <c r="OOG1167" s="145"/>
      <c r="OOH1167" s="145"/>
      <c r="OOI1167" s="145"/>
      <c r="OOJ1167" s="37"/>
      <c r="OOK1167" s="5"/>
      <c r="OOL1167" s="144"/>
      <c r="OOM1167" s="93"/>
      <c r="OON1167" s="145"/>
      <c r="OOO1167" s="145"/>
      <c r="OOP1167" s="145"/>
      <c r="OOQ1167" s="145"/>
      <c r="OOR1167" s="145"/>
      <c r="OOS1167" s="37"/>
      <c r="OOT1167" s="5"/>
      <c r="OOU1167" s="144"/>
      <c r="OOV1167" s="93"/>
      <c r="OOW1167" s="145"/>
      <c r="OOX1167" s="145"/>
      <c r="OOY1167" s="145"/>
      <c r="OOZ1167" s="145"/>
      <c r="OPA1167" s="145"/>
      <c r="OPB1167" s="37"/>
      <c r="OPC1167" s="5"/>
      <c r="OPD1167" s="144"/>
      <c r="OPE1167" s="93"/>
      <c r="OPF1167" s="145"/>
      <c r="OPG1167" s="145"/>
      <c r="OPH1167" s="145"/>
      <c r="OPI1167" s="145"/>
      <c r="OPJ1167" s="145"/>
      <c r="OPK1167" s="37"/>
      <c r="OPL1167" s="5"/>
      <c r="OPM1167" s="144"/>
      <c r="OPN1167" s="93"/>
      <c r="OPO1167" s="145"/>
      <c r="OPP1167" s="145"/>
      <c r="OPQ1167" s="145"/>
      <c r="OPR1167" s="145"/>
      <c r="OPS1167" s="145"/>
      <c r="OPT1167" s="37"/>
      <c r="OPU1167" s="5"/>
      <c r="OPV1167" s="144"/>
      <c r="OPW1167" s="93"/>
      <c r="OPX1167" s="145"/>
      <c r="OPY1167" s="145"/>
      <c r="OPZ1167" s="145"/>
      <c r="OQA1167" s="145"/>
      <c r="OQB1167" s="145"/>
      <c r="OQC1167" s="37"/>
      <c r="OQD1167" s="5"/>
      <c r="OQE1167" s="144"/>
      <c r="OQF1167" s="93"/>
      <c r="OQG1167" s="145"/>
      <c r="OQH1167" s="145"/>
      <c r="OQI1167" s="145"/>
      <c r="OQJ1167" s="145"/>
      <c r="OQK1167" s="145"/>
      <c r="OQL1167" s="37"/>
      <c r="OQM1167" s="5"/>
      <c r="OQN1167" s="144"/>
      <c r="OQO1167" s="93"/>
      <c r="OQP1167" s="145"/>
      <c r="OQQ1167" s="145"/>
      <c r="OQR1167" s="145"/>
      <c r="OQS1167" s="145"/>
      <c r="OQT1167" s="145"/>
      <c r="OQU1167" s="37"/>
      <c r="OQV1167" s="5"/>
      <c r="OQW1167" s="144"/>
      <c r="OQX1167" s="93"/>
      <c r="OQY1167" s="145"/>
      <c r="OQZ1167" s="145"/>
      <c r="ORA1167" s="145"/>
      <c r="ORB1167" s="145"/>
      <c r="ORC1167" s="145"/>
      <c r="ORD1167" s="37"/>
      <c r="ORE1167" s="5"/>
      <c r="ORF1167" s="144"/>
      <c r="ORG1167" s="93"/>
      <c r="ORH1167" s="145"/>
      <c r="ORI1167" s="145"/>
      <c r="ORJ1167" s="145"/>
      <c r="ORK1167" s="145"/>
      <c r="ORL1167" s="145"/>
      <c r="ORM1167" s="37"/>
      <c r="ORN1167" s="5"/>
      <c r="ORO1167" s="144"/>
      <c r="ORP1167" s="93"/>
      <c r="ORQ1167" s="145"/>
      <c r="ORR1167" s="145"/>
      <c r="ORS1167" s="145"/>
      <c r="ORT1167" s="145"/>
      <c r="ORU1167" s="145"/>
      <c r="ORV1167" s="37"/>
      <c r="ORW1167" s="5"/>
      <c r="ORX1167" s="144"/>
      <c r="ORY1167" s="93"/>
      <c r="ORZ1167" s="145"/>
      <c r="OSA1167" s="145"/>
      <c r="OSB1167" s="145"/>
      <c r="OSC1167" s="145"/>
      <c r="OSD1167" s="145"/>
      <c r="OSE1167" s="37"/>
      <c r="OSF1167" s="5"/>
      <c r="OSG1167" s="144"/>
      <c r="OSH1167" s="93"/>
      <c r="OSI1167" s="145"/>
      <c r="OSJ1167" s="145"/>
      <c r="OSK1167" s="145"/>
      <c r="OSL1167" s="145"/>
      <c r="OSM1167" s="145"/>
      <c r="OSN1167" s="37"/>
      <c r="OSO1167" s="5"/>
      <c r="OSP1167" s="144"/>
      <c r="OSQ1167" s="93"/>
      <c r="OSR1167" s="145"/>
      <c r="OSS1167" s="145"/>
      <c r="OST1167" s="145"/>
      <c r="OSU1167" s="145"/>
      <c r="OSV1167" s="145"/>
      <c r="OSW1167" s="37"/>
      <c r="OSX1167" s="5"/>
      <c r="OSY1167" s="144"/>
      <c r="OSZ1167" s="93"/>
      <c r="OTA1167" s="145"/>
      <c r="OTB1167" s="145"/>
      <c r="OTC1167" s="145"/>
      <c r="OTD1167" s="145"/>
      <c r="OTE1167" s="145"/>
      <c r="OTF1167" s="37"/>
      <c r="OTG1167" s="5"/>
      <c r="OTH1167" s="144"/>
      <c r="OTI1167" s="93"/>
      <c r="OTJ1167" s="145"/>
      <c r="OTK1167" s="145"/>
      <c r="OTL1167" s="145"/>
      <c r="OTM1167" s="145"/>
      <c r="OTN1167" s="145"/>
      <c r="OTO1167" s="37"/>
      <c r="OTP1167" s="5"/>
      <c r="OTQ1167" s="144"/>
      <c r="OTR1167" s="93"/>
      <c r="OTS1167" s="145"/>
      <c r="OTT1167" s="145"/>
      <c r="OTU1167" s="145"/>
      <c r="OTV1167" s="145"/>
      <c r="OTW1167" s="145"/>
      <c r="OTX1167" s="37"/>
      <c r="OTY1167" s="5"/>
      <c r="OTZ1167" s="144"/>
      <c r="OUA1167" s="93"/>
      <c r="OUB1167" s="145"/>
      <c r="OUC1167" s="145"/>
      <c r="OUD1167" s="145"/>
      <c r="OUE1167" s="145"/>
      <c r="OUF1167" s="145"/>
      <c r="OUG1167" s="37"/>
      <c r="OUH1167" s="5"/>
      <c r="OUI1167" s="144"/>
      <c r="OUJ1167" s="93"/>
      <c r="OUK1167" s="145"/>
      <c r="OUL1167" s="145"/>
      <c r="OUM1167" s="145"/>
      <c r="OUN1167" s="145"/>
      <c r="OUO1167" s="145"/>
      <c r="OUP1167" s="37"/>
      <c r="OUQ1167" s="5"/>
      <c r="OUR1167" s="144"/>
      <c r="OUS1167" s="93"/>
      <c r="OUT1167" s="145"/>
      <c r="OUU1167" s="145"/>
      <c r="OUV1167" s="145"/>
      <c r="OUW1167" s="145"/>
      <c r="OUX1167" s="145"/>
      <c r="OUY1167" s="37"/>
      <c r="OUZ1167" s="5"/>
      <c r="OVA1167" s="144"/>
      <c r="OVB1167" s="93"/>
      <c r="OVC1167" s="145"/>
      <c r="OVD1167" s="145"/>
      <c r="OVE1167" s="145"/>
      <c r="OVF1167" s="145"/>
      <c r="OVG1167" s="145"/>
      <c r="OVH1167" s="37"/>
      <c r="OVI1167" s="5"/>
      <c r="OVJ1167" s="144"/>
      <c r="OVK1167" s="93"/>
      <c r="OVL1167" s="145"/>
      <c r="OVM1167" s="145"/>
      <c r="OVN1167" s="145"/>
      <c r="OVO1167" s="145"/>
      <c r="OVP1167" s="145"/>
      <c r="OVQ1167" s="37"/>
      <c r="OVR1167" s="5"/>
      <c r="OVS1167" s="144"/>
      <c r="OVT1167" s="93"/>
      <c r="OVU1167" s="145"/>
      <c r="OVV1167" s="145"/>
      <c r="OVW1167" s="145"/>
      <c r="OVX1167" s="145"/>
      <c r="OVY1167" s="145"/>
      <c r="OVZ1167" s="37"/>
      <c r="OWA1167" s="5"/>
      <c r="OWB1167" s="144"/>
      <c r="OWC1167" s="93"/>
      <c r="OWD1167" s="145"/>
      <c r="OWE1167" s="145"/>
      <c r="OWF1167" s="145"/>
      <c r="OWG1167" s="145"/>
      <c r="OWH1167" s="145"/>
      <c r="OWI1167" s="37"/>
      <c r="OWJ1167" s="5"/>
      <c r="OWK1167" s="144"/>
      <c r="OWL1167" s="93"/>
      <c r="OWM1167" s="145"/>
      <c r="OWN1167" s="145"/>
      <c r="OWO1167" s="145"/>
      <c r="OWP1167" s="145"/>
      <c r="OWQ1167" s="145"/>
      <c r="OWR1167" s="37"/>
      <c r="OWS1167" s="5"/>
      <c r="OWT1167" s="144"/>
      <c r="OWU1167" s="93"/>
      <c r="OWV1167" s="145"/>
      <c r="OWW1167" s="145"/>
      <c r="OWX1167" s="145"/>
      <c r="OWY1167" s="145"/>
      <c r="OWZ1167" s="145"/>
      <c r="OXA1167" s="37"/>
      <c r="OXB1167" s="5"/>
      <c r="OXC1167" s="144"/>
      <c r="OXD1167" s="93"/>
      <c r="OXE1167" s="145"/>
      <c r="OXF1167" s="145"/>
      <c r="OXG1167" s="145"/>
      <c r="OXH1167" s="145"/>
      <c r="OXI1167" s="145"/>
      <c r="OXJ1167" s="37"/>
      <c r="OXK1167" s="5"/>
      <c r="OXL1167" s="144"/>
      <c r="OXM1167" s="93"/>
      <c r="OXN1167" s="145"/>
      <c r="OXO1167" s="145"/>
      <c r="OXP1167" s="145"/>
      <c r="OXQ1167" s="145"/>
      <c r="OXR1167" s="145"/>
      <c r="OXS1167" s="37"/>
      <c r="OXT1167" s="5"/>
      <c r="OXU1167" s="144"/>
      <c r="OXV1167" s="93"/>
      <c r="OXW1167" s="145"/>
      <c r="OXX1167" s="145"/>
      <c r="OXY1167" s="145"/>
      <c r="OXZ1167" s="145"/>
      <c r="OYA1167" s="145"/>
      <c r="OYB1167" s="37"/>
      <c r="OYC1167" s="5"/>
      <c r="OYD1167" s="144"/>
      <c r="OYE1167" s="93"/>
      <c r="OYF1167" s="145"/>
      <c r="OYG1167" s="145"/>
      <c r="OYH1167" s="145"/>
      <c r="OYI1167" s="145"/>
      <c r="OYJ1167" s="145"/>
      <c r="OYK1167" s="37"/>
      <c r="OYL1167" s="5"/>
      <c r="OYM1167" s="144"/>
      <c r="OYN1167" s="93"/>
      <c r="OYO1167" s="145"/>
      <c r="OYP1167" s="145"/>
      <c r="OYQ1167" s="145"/>
      <c r="OYR1167" s="145"/>
      <c r="OYS1167" s="145"/>
      <c r="OYT1167" s="37"/>
      <c r="OYU1167" s="5"/>
      <c r="OYV1167" s="144"/>
      <c r="OYW1167" s="93"/>
      <c r="OYX1167" s="145"/>
      <c r="OYY1167" s="145"/>
      <c r="OYZ1167" s="145"/>
      <c r="OZA1167" s="145"/>
      <c r="OZB1167" s="145"/>
      <c r="OZC1167" s="37"/>
      <c r="OZD1167" s="5"/>
      <c r="OZE1167" s="144"/>
      <c r="OZF1167" s="93"/>
      <c r="OZG1167" s="145"/>
      <c r="OZH1167" s="145"/>
      <c r="OZI1167" s="145"/>
      <c r="OZJ1167" s="145"/>
      <c r="OZK1167" s="145"/>
      <c r="OZL1167" s="37"/>
      <c r="OZM1167" s="5"/>
      <c r="OZN1167" s="144"/>
      <c r="OZO1167" s="93"/>
      <c r="OZP1167" s="145"/>
      <c r="OZQ1167" s="145"/>
      <c r="OZR1167" s="145"/>
      <c r="OZS1167" s="145"/>
      <c r="OZT1167" s="145"/>
      <c r="OZU1167" s="37"/>
      <c r="OZV1167" s="5"/>
      <c r="OZW1167" s="144"/>
      <c r="OZX1167" s="93"/>
      <c r="OZY1167" s="145"/>
      <c r="OZZ1167" s="145"/>
      <c r="PAA1167" s="145"/>
      <c r="PAB1167" s="145"/>
      <c r="PAC1167" s="145"/>
      <c r="PAD1167" s="37"/>
      <c r="PAE1167" s="5"/>
      <c r="PAF1167" s="144"/>
      <c r="PAG1167" s="93"/>
      <c r="PAH1167" s="145"/>
      <c r="PAI1167" s="145"/>
      <c r="PAJ1167" s="145"/>
      <c r="PAK1167" s="145"/>
      <c r="PAL1167" s="145"/>
      <c r="PAM1167" s="37"/>
      <c r="PAN1167" s="5"/>
      <c r="PAO1167" s="144"/>
      <c r="PAP1167" s="93"/>
      <c r="PAQ1167" s="145"/>
      <c r="PAR1167" s="145"/>
      <c r="PAS1167" s="145"/>
      <c r="PAT1167" s="145"/>
      <c r="PAU1167" s="145"/>
      <c r="PAV1167" s="37"/>
      <c r="PAW1167" s="5"/>
      <c r="PAX1167" s="144"/>
      <c r="PAY1167" s="93"/>
      <c r="PAZ1167" s="145"/>
      <c r="PBA1167" s="145"/>
      <c r="PBB1167" s="145"/>
      <c r="PBC1167" s="145"/>
      <c r="PBD1167" s="145"/>
      <c r="PBE1167" s="37"/>
      <c r="PBF1167" s="5"/>
      <c r="PBG1167" s="144"/>
      <c r="PBH1167" s="93"/>
      <c r="PBI1167" s="145"/>
      <c r="PBJ1167" s="145"/>
      <c r="PBK1167" s="145"/>
      <c r="PBL1167" s="145"/>
      <c r="PBM1167" s="145"/>
      <c r="PBN1167" s="37"/>
      <c r="PBO1167" s="5"/>
      <c r="PBP1167" s="144"/>
      <c r="PBQ1167" s="93"/>
      <c r="PBR1167" s="145"/>
      <c r="PBS1167" s="145"/>
      <c r="PBT1167" s="145"/>
      <c r="PBU1167" s="145"/>
      <c r="PBV1167" s="145"/>
      <c r="PBW1167" s="37"/>
      <c r="PBX1167" s="5"/>
      <c r="PBY1167" s="144"/>
      <c r="PBZ1167" s="93"/>
      <c r="PCA1167" s="145"/>
      <c r="PCB1167" s="145"/>
      <c r="PCC1167" s="145"/>
      <c r="PCD1167" s="145"/>
      <c r="PCE1167" s="145"/>
      <c r="PCF1167" s="37"/>
      <c r="PCG1167" s="5"/>
      <c r="PCH1167" s="144"/>
      <c r="PCI1167" s="93"/>
      <c r="PCJ1167" s="145"/>
      <c r="PCK1167" s="145"/>
      <c r="PCL1167" s="145"/>
      <c r="PCM1167" s="145"/>
      <c r="PCN1167" s="145"/>
      <c r="PCO1167" s="37"/>
      <c r="PCP1167" s="5"/>
      <c r="PCQ1167" s="144"/>
      <c r="PCR1167" s="93"/>
      <c r="PCS1167" s="145"/>
      <c r="PCT1167" s="145"/>
      <c r="PCU1167" s="145"/>
      <c r="PCV1167" s="145"/>
      <c r="PCW1167" s="145"/>
      <c r="PCX1167" s="37"/>
      <c r="PCY1167" s="5"/>
      <c r="PCZ1167" s="144"/>
      <c r="PDA1167" s="93"/>
      <c r="PDB1167" s="145"/>
      <c r="PDC1167" s="145"/>
      <c r="PDD1167" s="145"/>
      <c r="PDE1167" s="145"/>
      <c r="PDF1167" s="145"/>
      <c r="PDG1167" s="37"/>
      <c r="PDH1167" s="5"/>
      <c r="PDI1167" s="144"/>
      <c r="PDJ1167" s="93"/>
      <c r="PDK1167" s="145"/>
      <c r="PDL1167" s="145"/>
      <c r="PDM1167" s="145"/>
      <c r="PDN1167" s="145"/>
      <c r="PDO1167" s="145"/>
      <c r="PDP1167" s="37"/>
      <c r="PDQ1167" s="5"/>
      <c r="PDR1167" s="144"/>
      <c r="PDS1167" s="93"/>
      <c r="PDT1167" s="145"/>
      <c r="PDU1167" s="145"/>
      <c r="PDV1167" s="145"/>
      <c r="PDW1167" s="145"/>
      <c r="PDX1167" s="145"/>
      <c r="PDY1167" s="37"/>
      <c r="PDZ1167" s="5"/>
      <c r="PEA1167" s="144"/>
      <c r="PEB1167" s="93"/>
      <c r="PEC1167" s="145"/>
      <c r="PED1167" s="145"/>
      <c r="PEE1167" s="145"/>
      <c r="PEF1167" s="145"/>
      <c r="PEG1167" s="145"/>
      <c r="PEH1167" s="37"/>
      <c r="PEI1167" s="5"/>
      <c r="PEJ1167" s="144"/>
      <c r="PEK1167" s="93"/>
      <c r="PEL1167" s="145"/>
      <c r="PEM1167" s="145"/>
      <c r="PEN1167" s="145"/>
      <c r="PEO1167" s="145"/>
      <c r="PEP1167" s="145"/>
      <c r="PEQ1167" s="37"/>
      <c r="PER1167" s="5"/>
      <c r="PES1167" s="144"/>
      <c r="PET1167" s="93"/>
      <c r="PEU1167" s="145"/>
      <c r="PEV1167" s="145"/>
      <c r="PEW1167" s="145"/>
      <c r="PEX1167" s="145"/>
      <c r="PEY1167" s="145"/>
      <c r="PEZ1167" s="37"/>
      <c r="PFA1167" s="5"/>
      <c r="PFB1167" s="144"/>
      <c r="PFC1167" s="93"/>
      <c r="PFD1167" s="145"/>
      <c r="PFE1167" s="145"/>
      <c r="PFF1167" s="145"/>
      <c r="PFG1167" s="145"/>
      <c r="PFH1167" s="145"/>
      <c r="PFI1167" s="37"/>
      <c r="PFJ1167" s="5"/>
      <c r="PFK1167" s="144"/>
      <c r="PFL1167" s="93"/>
      <c r="PFM1167" s="145"/>
      <c r="PFN1167" s="145"/>
      <c r="PFO1167" s="145"/>
      <c r="PFP1167" s="145"/>
      <c r="PFQ1167" s="145"/>
      <c r="PFR1167" s="37"/>
      <c r="PFS1167" s="5"/>
      <c r="PFT1167" s="144"/>
      <c r="PFU1167" s="93"/>
      <c r="PFV1167" s="145"/>
      <c r="PFW1167" s="145"/>
      <c r="PFX1167" s="145"/>
      <c r="PFY1167" s="145"/>
      <c r="PFZ1167" s="145"/>
      <c r="PGA1167" s="37"/>
      <c r="PGB1167" s="5"/>
      <c r="PGC1167" s="144"/>
      <c r="PGD1167" s="93"/>
      <c r="PGE1167" s="145"/>
      <c r="PGF1167" s="145"/>
      <c r="PGG1167" s="145"/>
      <c r="PGH1167" s="145"/>
      <c r="PGI1167" s="145"/>
      <c r="PGJ1167" s="37"/>
      <c r="PGK1167" s="5"/>
      <c r="PGL1167" s="144"/>
      <c r="PGM1167" s="93"/>
      <c r="PGN1167" s="145"/>
      <c r="PGO1167" s="145"/>
      <c r="PGP1167" s="145"/>
      <c r="PGQ1167" s="145"/>
      <c r="PGR1167" s="145"/>
      <c r="PGS1167" s="37"/>
      <c r="PGT1167" s="5"/>
      <c r="PGU1167" s="144"/>
      <c r="PGV1167" s="93"/>
      <c r="PGW1167" s="145"/>
      <c r="PGX1167" s="145"/>
      <c r="PGY1167" s="145"/>
      <c r="PGZ1167" s="145"/>
      <c r="PHA1167" s="145"/>
      <c r="PHB1167" s="37"/>
      <c r="PHC1167" s="5"/>
      <c r="PHD1167" s="144"/>
      <c r="PHE1167" s="93"/>
      <c r="PHF1167" s="145"/>
      <c r="PHG1167" s="145"/>
      <c r="PHH1167" s="145"/>
      <c r="PHI1167" s="145"/>
      <c r="PHJ1167" s="145"/>
      <c r="PHK1167" s="37"/>
      <c r="PHL1167" s="5"/>
      <c r="PHM1167" s="144"/>
      <c r="PHN1167" s="93"/>
      <c r="PHO1167" s="145"/>
      <c r="PHP1167" s="145"/>
      <c r="PHQ1167" s="145"/>
      <c r="PHR1167" s="145"/>
      <c r="PHS1167" s="145"/>
      <c r="PHT1167" s="37"/>
      <c r="PHU1167" s="5"/>
      <c r="PHV1167" s="144"/>
      <c r="PHW1167" s="93"/>
      <c r="PHX1167" s="145"/>
      <c r="PHY1167" s="145"/>
      <c r="PHZ1167" s="145"/>
      <c r="PIA1167" s="145"/>
      <c r="PIB1167" s="145"/>
      <c r="PIC1167" s="37"/>
      <c r="PID1167" s="5"/>
      <c r="PIE1167" s="144"/>
      <c r="PIF1167" s="93"/>
      <c r="PIG1167" s="145"/>
      <c r="PIH1167" s="145"/>
      <c r="PII1167" s="145"/>
      <c r="PIJ1167" s="145"/>
      <c r="PIK1167" s="145"/>
      <c r="PIL1167" s="37"/>
      <c r="PIM1167" s="5"/>
      <c r="PIN1167" s="144"/>
      <c r="PIO1167" s="93"/>
      <c r="PIP1167" s="145"/>
      <c r="PIQ1167" s="145"/>
      <c r="PIR1167" s="145"/>
      <c r="PIS1167" s="145"/>
      <c r="PIT1167" s="145"/>
      <c r="PIU1167" s="37"/>
      <c r="PIV1167" s="5"/>
      <c r="PIW1167" s="144"/>
      <c r="PIX1167" s="93"/>
      <c r="PIY1167" s="145"/>
      <c r="PIZ1167" s="145"/>
      <c r="PJA1167" s="145"/>
      <c r="PJB1167" s="145"/>
      <c r="PJC1167" s="145"/>
      <c r="PJD1167" s="37"/>
      <c r="PJE1167" s="5"/>
      <c r="PJF1167" s="144"/>
      <c r="PJG1167" s="93"/>
      <c r="PJH1167" s="145"/>
      <c r="PJI1167" s="145"/>
      <c r="PJJ1167" s="145"/>
      <c r="PJK1167" s="145"/>
      <c r="PJL1167" s="145"/>
      <c r="PJM1167" s="37"/>
      <c r="PJN1167" s="5"/>
      <c r="PJO1167" s="144"/>
      <c r="PJP1167" s="93"/>
      <c r="PJQ1167" s="145"/>
      <c r="PJR1167" s="145"/>
      <c r="PJS1167" s="145"/>
      <c r="PJT1167" s="145"/>
      <c r="PJU1167" s="145"/>
      <c r="PJV1167" s="37"/>
      <c r="PJW1167" s="5"/>
      <c r="PJX1167" s="144"/>
      <c r="PJY1167" s="93"/>
      <c r="PJZ1167" s="145"/>
      <c r="PKA1167" s="145"/>
      <c r="PKB1167" s="145"/>
      <c r="PKC1167" s="145"/>
      <c r="PKD1167" s="145"/>
      <c r="PKE1167" s="37"/>
      <c r="PKF1167" s="5"/>
      <c r="PKG1167" s="144"/>
      <c r="PKH1167" s="93"/>
      <c r="PKI1167" s="145"/>
      <c r="PKJ1167" s="145"/>
      <c r="PKK1167" s="145"/>
      <c r="PKL1167" s="145"/>
      <c r="PKM1167" s="145"/>
      <c r="PKN1167" s="37"/>
      <c r="PKO1167" s="5"/>
      <c r="PKP1167" s="144"/>
      <c r="PKQ1167" s="93"/>
      <c r="PKR1167" s="145"/>
      <c r="PKS1167" s="145"/>
      <c r="PKT1167" s="145"/>
      <c r="PKU1167" s="145"/>
      <c r="PKV1167" s="145"/>
      <c r="PKW1167" s="37"/>
      <c r="PKX1167" s="5"/>
      <c r="PKY1167" s="144"/>
      <c r="PKZ1167" s="93"/>
      <c r="PLA1167" s="145"/>
      <c r="PLB1167" s="145"/>
      <c r="PLC1167" s="145"/>
      <c r="PLD1167" s="145"/>
      <c r="PLE1167" s="145"/>
      <c r="PLF1167" s="37"/>
      <c r="PLG1167" s="5"/>
      <c r="PLH1167" s="144"/>
      <c r="PLI1167" s="93"/>
      <c r="PLJ1167" s="145"/>
      <c r="PLK1167" s="145"/>
      <c r="PLL1167" s="145"/>
      <c r="PLM1167" s="145"/>
      <c r="PLN1167" s="145"/>
      <c r="PLO1167" s="37"/>
      <c r="PLP1167" s="5"/>
      <c r="PLQ1167" s="144"/>
      <c r="PLR1167" s="93"/>
      <c r="PLS1167" s="145"/>
      <c r="PLT1167" s="145"/>
      <c r="PLU1167" s="145"/>
      <c r="PLV1167" s="145"/>
      <c r="PLW1167" s="145"/>
      <c r="PLX1167" s="37"/>
      <c r="PLY1167" s="5"/>
      <c r="PLZ1167" s="144"/>
      <c r="PMA1167" s="93"/>
      <c r="PMB1167" s="145"/>
      <c r="PMC1167" s="145"/>
      <c r="PMD1167" s="145"/>
      <c r="PME1167" s="145"/>
      <c r="PMF1167" s="145"/>
      <c r="PMG1167" s="37"/>
      <c r="PMH1167" s="5"/>
      <c r="PMI1167" s="144"/>
      <c r="PMJ1167" s="93"/>
      <c r="PMK1167" s="145"/>
      <c r="PML1167" s="145"/>
      <c r="PMM1167" s="145"/>
      <c r="PMN1167" s="145"/>
      <c r="PMO1167" s="145"/>
      <c r="PMP1167" s="37"/>
      <c r="PMQ1167" s="5"/>
      <c r="PMR1167" s="144"/>
      <c r="PMS1167" s="93"/>
      <c r="PMT1167" s="145"/>
      <c r="PMU1167" s="145"/>
      <c r="PMV1167" s="145"/>
      <c r="PMW1167" s="145"/>
      <c r="PMX1167" s="145"/>
      <c r="PMY1167" s="37"/>
      <c r="PMZ1167" s="5"/>
      <c r="PNA1167" s="144"/>
      <c r="PNB1167" s="93"/>
      <c r="PNC1167" s="145"/>
      <c r="PND1167" s="145"/>
      <c r="PNE1167" s="145"/>
      <c r="PNF1167" s="145"/>
      <c r="PNG1167" s="145"/>
      <c r="PNH1167" s="37"/>
      <c r="PNI1167" s="5"/>
      <c r="PNJ1167" s="144"/>
      <c r="PNK1167" s="93"/>
      <c r="PNL1167" s="145"/>
      <c r="PNM1167" s="145"/>
      <c r="PNN1167" s="145"/>
      <c r="PNO1167" s="145"/>
      <c r="PNP1167" s="145"/>
      <c r="PNQ1167" s="37"/>
      <c r="PNR1167" s="5"/>
      <c r="PNS1167" s="144"/>
      <c r="PNT1167" s="93"/>
      <c r="PNU1167" s="145"/>
      <c r="PNV1167" s="145"/>
      <c r="PNW1167" s="145"/>
      <c r="PNX1167" s="145"/>
      <c r="PNY1167" s="145"/>
      <c r="PNZ1167" s="37"/>
      <c r="POA1167" s="5"/>
      <c r="POB1167" s="144"/>
      <c r="POC1167" s="93"/>
      <c r="POD1167" s="145"/>
      <c r="POE1167" s="145"/>
      <c r="POF1167" s="145"/>
      <c r="POG1167" s="145"/>
      <c r="POH1167" s="145"/>
      <c r="POI1167" s="37"/>
      <c r="POJ1167" s="5"/>
      <c r="POK1167" s="144"/>
      <c r="POL1167" s="93"/>
      <c r="POM1167" s="145"/>
      <c r="PON1167" s="145"/>
      <c r="POO1167" s="145"/>
      <c r="POP1167" s="145"/>
      <c r="POQ1167" s="145"/>
      <c r="POR1167" s="37"/>
      <c r="POS1167" s="5"/>
      <c r="POT1167" s="144"/>
      <c r="POU1167" s="93"/>
      <c r="POV1167" s="145"/>
      <c r="POW1167" s="145"/>
      <c r="POX1167" s="145"/>
      <c r="POY1167" s="145"/>
      <c r="POZ1167" s="145"/>
      <c r="PPA1167" s="37"/>
      <c r="PPB1167" s="5"/>
      <c r="PPC1167" s="144"/>
      <c r="PPD1167" s="93"/>
      <c r="PPE1167" s="145"/>
      <c r="PPF1167" s="145"/>
      <c r="PPG1167" s="145"/>
      <c r="PPH1167" s="145"/>
      <c r="PPI1167" s="145"/>
      <c r="PPJ1167" s="37"/>
      <c r="PPK1167" s="5"/>
      <c r="PPL1167" s="144"/>
      <c r="PPM1167" s="93"/>
      <c r="PPN1167" s="145"/>
      <c r="PPO1167" s="145"/>
      <c r="PPP1167" s="145"/>
      <c r="PPQ1167" s="145"/>
      <c r="PPR1167" s="145"/>
      <c r="PPS1167" s="37"/>
      <c r="PPT1167" s="5"/>
      <c r="PPU1167" s="144"/>
      <c r="PPV1167" s="93"/>
      <c r="PPW1167" s="145"/>
      <c r="PPX1167" s="145"/>
      <c r="PPY1167" s="145"/>
      <c r="PPZ1167" s="145"/>
      <c r="PQA1167" s="145"/>
      <c r="PQB1167" s="37"/>
      <c r="PQC1167" s="5"/>
      <c r="PQD1167" s="144"/>
      <c r="PQE1167" s="93"/>
      <c r="PQF1167" s="145"/>
      <c r="PQG1167" s="145"/>
      <c r="PQH1167" s="145"/>
      <c r="PQI1167" s="145"/>
      <c r="PQJ1167" s="145"/>
      <c r="PQK1167" s="37"/>
      <c r="PQL1167" s="5"/>
      <c r="PQM1167" s="144"/>
      <c r="PQN1167" s="93"/>
      <c r="PQO1167" s="145"/>
      <c r="PQP1167" s="145"/>
      <c r="PQQ1167" s="145"/>
      <c r="PQR1167" s="145"/>
      <c r="PQS1167" s="145"/>
      <c r="PQT1167" s="37"/>
      <c r="PQU1167" s="5"/>
      <c r="PQV1167" s="144"/>
      <c r="PQW1167" s="93"/>
      <c r="PQX1167" s="145"/>
      <c r="PQY1167" s="145"/>
      <c r="PQZ1167" s="145"/>
      <c r="PRA1167" s="145"/>
      <c r="PRB1167" s="145"/>
      <c r="PRC1167" s="37"/>
      <c r="PRD1167" s="5"/>
      <c r="PRE1167" s="144"/>
      <c r="PRF1167" s="93"/>
      <c r="PRG1167" s="145"/>
      <c r="PRH1167" s="145"/>
      <c r="PRI1167" s="145"/>
      <c r="PRJ1167" s="145"/>
      <c r="PRK1167" s="145"/>
      <c r="PRL1167" s="37"/>
      <c r="PRM1167" s="5"/>
      <c r="PRN1167" s="144"/>
      <c r="PRO1167" s="93"/>
      <c r="PRP1167" s="145"/>
      <c r="PRQ1167" s="145"/>
      <c r="PRR1167" s="145"/>
      <c r="PRS1167" s="145"/>
      <c r="PRT1167" s="145"/>
      <c r="PRU1167" s="37"/>
      <c r="PRV1167" s="5"/>
      <c r="PRW1167" s="144"/>
      <c r="PRX1167" s="93"/>
      <c r="PRY1167" s="145"/>
      <c r="PRZ1167" s="145"/>
      <c r="PSA1167" s="145"/>
      <c r="PSB1167" s="145"/>
      <c r="PSC1167" s="145"/>
      <c r="PSD1167" s="37"/>
      <c r="PSE1167" s="5"/>
      <c r="PSF1167" s="144"/>
      <c r="PSG1167" s="93"/>
      <c r="PSH1167" s="145"/>
      <c r="PSI1167" s="145"/>
      <c r="PSJ1167" s="145"/>
      <c r="PSK1167" s="145"/>
      <c r="PSL1167" s="145"/>
      <c r="PSM1167" s="37"/>
      <c r="PSN1167" s="5"/>
      <c r="PSO1167" s="144"/>
      <c r="PSP1167" s="93"/>
      <c r="PSQ1167" s="145"/>
      <c r="PSR1167" s="145"/>
      <c r="PSS1167" s="145"/>
      <c r="PST1167" s="145"/>
      <c r="PSU1167" s="145"/>
      <c r="PSV1167" s="37"/>
      <c r="PSW1167" s="5"/>
      <c r="PSX1167" s="144"/>
      <c r="PSY1167" s="93"/>
      <c r="PSZ1167" s="145"/>
      <c r="PTA1167" s="145"/>
      <c r="PTB1167" s="145"/>
      <c r="PTC1167" s="145"/>
      <c r="PTD1167" s="145"/>
      <c r="PTE1167" s="37"/>
      <c r="PTF1167" s="5"/>
      <c r="PTG1167" s="144"/>
      <c r="PTH1167" s="93"/>
      <c r="PTI1167" s="145"/>
      <c r="PTJ1167" s="145"/>
      <c r="PTK1167" s="145"/>
      <c r="PTL1167" s="145"/>
      <c r="PTM1167" s="145"/>
      <c r="PTN1167" s="37"/>
      <c r="PTO1167" s="5"/>
      <c r="PTP1167" s="144"/>
      <c r="PTQ1167" s="93"/>
      <c r="PTR1167" s="145"/>
      <c r="PTS1167" s="145"/>
      <c r="PTT1167" s="145"/>
      <c r="PTU1167" s="145"/>
      <c r="PTV1167" s="145"/>
      <c r="PTW1167" s="37"/>
      <c r="PTX1167" s="5"/>
      <c r="PTY1167" s="144"/>
      <c r="PTZ1167" s="93"/>
      <c r="PUA1167" s="145"/>
      <c r="PUB1167" s="145"/>
      <c r="PUC1167" s="145"/>
      <c r="PUD1167" s="145"/>
      <c r="PUE1167" s="145"/>
      <c r="PUF1167" s="37"/>
      <c r="PUG1167" s="5"/>
      <c r="PUH1167" s="144"/>
      <c r="PUI1167" s="93"/>
      <c r="PUJ1167" s="145"/>
      <c r="PUK1167" s="145"/>
      <c r="PUL1167" s="145"/>
      <c r="PUM1167" s="145"/>
      <c r="PUN1167" s="145"/>
      <c r="PUO1167" s="37"/>
      <c r="PUP1167" s="5"/>
      <c r="PUQ1167" s="144"/>
      <c r="PUR1167" s="93"/>
      <c r="PUS1167" s="145"/>
      <c r="PUT1167" s="145"/>
      <c r="PUU1167" s="145"/>
      <c r="PUV1167" s="145"/>
      <c r="PUW1167" s="145"/>
      <c r="PUX1167" s="37"/>
      <c r="PUY1167" s="5"/>
      <c r="PUZ1167" s="144"/>
      <c r="PVA1167" s="93"/>
      <c r="PVB1167" s="145"/>
      <c r="PVC1167" s="145"/>
      <c r="PVD1167" s="145"/>
      <c r="PVE1167" s="145"/>
      <c r="PVF1167" s="145"/>
      <c r="PVG1167" s="37"/>
      <c r="PVH1167" s="5"/>
      <c r="PVI1167" s="144"/>
      <c r="PVJ1167" s="93"/>
      <c r="PVK1167" s="145"/>
      <c r="PVL1167" s="145"/>
      <c r="PVM1167" s="145"/>
      <c r="PVN1167" s="145"/>
      <c r="PVO1167" s="145"/>
      <c r="PVP1167" s="37"/>
      <c r="PVQ1167" s="5"/>
      <c r="PVR1167" s="144"/>
      <c r="PVS1167" s="93"/>
      <c r="PVT1167" s="145"/>
      <c r="PVU1167" s="145"/>
      <c r="PVV1167" s="145"/>
      <c r="PVW1167" s="145"/>
      <c r="PVX1167" s="145"/>
      <c r="PVY1167" s="37"/>
      <c r="PVZ1167" s="5"/>
      <c r="PWA1167" s="144"/>
      <c r="PWB1167" s="93"/>
      <c r="PWC1167" s="145"/>
      <c r="PWD1167" s="145"/>
      <c r="PWE1167" s="145"/>
      <c r="PWF1167" s="145"/>
      <c r="PWG1167" s="145"/>
      <c r="PWH1167" s="37"/>
      <c r="PWI1167" s="5"/>
      <c r="PWJ1167" s="144"/>
      <c r="PWK1167" s="93"/>
      <c r="PWL1167" s="145"/>
      <c r="PWM1167" s="145"/>
      <c r="PWN1167" s="145"/>
      <c r="PWO1167" s="145"/>
      <c r="PWP1167" s="145"/>
      <c r="PWQ1167" s="37"/>
      <c r="PWR1167" s="5"/>
      <c r="PWS1167" s="144"/>
      <c r="PWT1167" s="93"/>
      <c r="PWU1167" s="145"/>
      <c r="PWV1167" s="145"/>
      <c r="PWW1167" s="145"/>
      <c r="PWX1167" s="145"/>
      <c r="PWY1167" s="145"/>
      <c r="PWZ1167" s="37"/>
      <c r="PXA1167" s="5"/>
      <c r="PXB1167" s="144"/>
      <c r="PXC1167" s="93"/>
      <c r="PXD1167" s="145"/>
      <c r="PXE1167" s="145"/>
      <c r="PXF1167" s="145"/>
      <c r="PXG1167" s="145"/>
      <c r="PXH1167" s="145"/>
      <c r="PXI1167" s="37"/>
      <c r="PXJ1167" s="5"/>
      <c r="PXK1167" s="144"/>
      <c r="PXL1167" s="93"/>
      <c r="PXM1167" s="145"/>
      <c r="PXN1167" s="145"/>
      <c r="PXO1167" s="145"/>
      <c r="PXP1167" s="145"/>
      <c r="PXQ1167" s="145"/>
      <c r="PXR1167" s="37"/>
      <c r="PXS1167" s="5"/>
      <c r="PXT1167" s="144"/>
      <c r="PXU1167" s="93"/>
      <c r="PXV1167" s="145"/>
      <c r="PXW1167" s="145"/>
      <c r="PXX1167" s="145"/>
      <c r="PXY1167" s="145"/>
      <c r="PXZ1167" s="145"/>
      <c r="PYA1167" s="37"/>
      <c r="PYB1167" s="5"/>
      <c r="PYC1167" s="144"/>
      <c r="PYD1167" s="93"/>
      <c r="PYE1167" s="145"/>
      <c r="PYF1167" s="145"/>
      <c r="PYG1167" s="145"/>
      <c r="PYH1167" s="145"/>
      <c r="PYI1167" s="145"/>
      <c r="PYJ1167" s="37"/>
      <c r="PYK1167" s="5"/>
      <c r="PYL1167" s="144"/>
      <c r="PYM1167" s="93"/>
      <c r="PYN1167" s="145"/>
      <c r="PYO1167" s="145"/>
      <c r="PYP1167" s="145"/>
      <c r="PYQ1167" s="145"/>
      <c r="PYR1167" s="145"/>
      <c r="PYS1167" s="37"/>
      <c r="PYT1167" s="5"/>
      <c r="PYU1167" s="144"/>
      <c r="PYV1167" s="93"/>
      <c r="PYW1167" s="145"/>
      <c r="PYX1167" s="145"/>
      <c r="PYY1167" s="145"/>
      <c r="PYZ1167" s="145"/>
      <c r="PZA1167" s="145"/>
      <c r="PZB1167" s="37"/>
      <c r="PZC1167" s="5"/>
      <c r="PZD1167" s="144"/>
      <c r="PZE1167" s="93"/>
      <c r="PZF1167" s="145"/>
      <c r="PZG1167" s="145"/>
      <c r="PZH1167" s="145"/>
      <c r="PZI1167" s="145"/>
      <c r="PZJ1167" s="145"/>
      <c r="PZK1167" s="37"/>
      <c r="PZL1167" s="5"/>
      <c r="PZM1167" s="144"/>
      <c r="PZN1167" s="93"/>
      <c r="PZO1167" s="145"/>
      <c r="PZP1167" s="145"/>
      <c r="PZQ1167" s="145"/>
      <c r="PZR1167" s="145"/>
      <c r="PZS1167" s="145"/>
      <c r="PZT1167" s="37"/>
      <c r="PZU1167" s="5"/>
      <c r="PZV1167" s="144"/>
      <c r="PZW1167" s="93"/>
      <c r="PZX1167" s="145"/>
      <c r="PZY1167" s="145"/>
      <c r="PZZ1167" s="145"/>
      <c r="QAA1167" s="145"/>
      <c r="QAB1167" s="145"/>
      <c r="QAC1167" s="37"/>
      <c r="QAD1167" s="5"/>
      <c r="QAE1167" s="144"/>
      <c r="QAF1167" s="93"/>
      <c r="QAG1167" s="145"/>
      <c r="QAH1167" s="145"/>
      <c r="QAI1167" s="145"/>
      <c r="QAJ1167" s="145"/>
      <c r="QAK1167" s="145"/>
      <c r="QAL1167" s="37"/>
      <c r="QAM1167" s="5"/>
      <c r="QAN1167" s="144"/>
      <c r="QAO1167" s="93"/>
      <c r="QAP1167" s="145"/>
      <c r="QAQ1167" s="145"/>
      <c r="QAR1167" s="145"/>
      <c r="QAS1167" s="145"/>
      <c r="QAT1167" s="145"/>
      <c r="QAU1167" s="37"/>
      <c r="QAV1167" s="5"/>
      <c r="QAW1167" s="144"/>
      <c r="QAX1167" s="93"/>
      <c r="QAY1167" s="145"/>
      <c r="QAZ1167" s="145"/>
      <c r="QBA1167" s="145"/>
      <c r="QBB1167" s="145"/>
      <c r="QBC1167" s="145"/>
      <c r="QBD1167" s="37"/>
      <c r="QBE1167" s="5"/>
      <c r="QBF1167" s="144"/>
      <c r="QBG1167" s="93"/>
      <c r="QBH1167" s="145"/>
      <c r="QBI1167" s="145"/>
      <c r="QBJ1167" s="145"/>
      <c r="QBK1167" s="145"/>
      <c r="QBL1167" s="145"/>
      <c r="QBM1167" s="37"/>
      <c r="QBN1167" s="5"/>
      <c r="QBO1167" s="144"/>
      <c r="QBP1167" s="93"/>
      <c r="QBQ1167" s="145"/>
      <c r="QBR1167" s="145"/>
      <c r="QBS1167" s="145"/>
      <c r="QBT1167" s="145"/>
      <c r="QBU1167" s="145"/>
      <c r="QBV1167" s="37"/>
      <c r="QBW1167" s="5"/>
      <c r="QBX1167" s="144"/>
      <c r="QBY1167" s="93"/>
      <c r="QBZ1167" s="145"/>
      <c r="QCA1167" s="145"/>
      <c r="QCB1167" s="145"/>
      <c r="QCC1167" s="145"/>
      <c r="QCD1167" s="145"/>
      <c r="QCE1167" s="37"/>
      <c r="QCF1167" s="5"/>
      <c r="QCG1167" s="144"/>
      <c r="QCH1167" s="93"/>
      <c r="QCI1167" s="145"/>
      <c r="QCJ1167" s="145"/>
      <c r="QCK1167" s="145"/>
      <c r="QCL1167" s="145"/>
      <c r="QCM1167" s="145"/>
      <c r="QCN1167" s="37"/>
      <c r="QCO1167" s="5"/>
      <c r="QCP1167" s="144"/>
      <c r="QCQ1167" s="93"/>
      <c r="QCR1167" s="145"/>
      <c r="QCS1167" s="145"/>
      <c r="QCT1167" s="145"/>
      <c r="QCU1167" s="145"/>
      <c r="QCV1167" s="145"/>
      <c r="QCW1167" s="37"/>
      <c r="QCX1167" s="5"/>
      <c r="QCY1167" s="144"/>
      <c r="QCZ1167" s="93"/>
      <c r="QDA1167" s="145"/>
      <c r="QDB1167" s="145"/>
      <c r="QDC1167" s="145"/>
      <c r="QDD1167" s="145"/>
      <c r="QDE1167" s="145"/>
      <c r="QDF1167" s="37"/>
      <c r="QDG1167" s="5"/>
      <c r="QDH1167" s="144"/>
      <c r="QDI1167" s="93"/>
      <c r="QDJ1167" s="145"/>
      <c r="QDK1167" s="145"/>
      <c r="QDL1167" s="145"/>
      <c r="QDM1167" s="145"/>
      <c r="QDN1167" s="145"/>
      <c r="QDO1167" s="37"/>
      <c r="QDP1167" s="5"/>
      <c r="QDQ1167" s="144"/>
      <c r="QDR1167" s="93"/>
      <c r="QDS1167" s="145"/>
      <c r="QDT1167" s="145"/>
      <c r="QDU1167" s="145"/>
      <c r="QDV1167" s="145"/>
      <c r="QDW1167" s="145"/>
      <c r="QDX1167" s="37"/>
      <c r="QDY1167" s="5"/>
      <c r="QDZ1167" s="144"/>
      <c r="QEA1167" s="93"/>
      <c r="QEB1167" s="145"/>
      <c r="QEC1167" s="145"/>
      <c r="QED1167" s="145"/>
      <c r="QEE1167" s="145"/>
      <c r="QEF1167" s="145"/>
      <c r="QEG1167" s="37"/>
      <c r="QEH1167" s="5"/>
      <c r="QEI1167" s="144"/>
      <c r="QEJ1167" s="93"/>
      <c r="QEK1167" s="145"/>
      <c r="QEL1167" s="145"/>
      <c r="QEM1167" s="145"/>
      <c r="QEN1167" s="145"/>
      <c r="QEO1167" s="145"/>
      <c r="QEP1167" s="37"/>
      <c r="QEQ1167" s="5"/>
      <c r="QER1167" s="144"/>
      <c r="QES1167" s="93"/>
      <c r="QET1167" s="145"/>
      <c r="QEU1167" s="145"/>
      <c r="QEV1167" s="145"/>
      <c r="QEW1167" s="145"/>
      <c r="QEX1167" s="145"/>
      <c r="QEY1167" s="37"/>
      <c r="QEZ1167" s="5"/>
      <c r="QFA1167" s="144"/>
      <c r="QFB1167" s="93"/>
      <c r="QFC1167" s="145"/>
      <c r="QFD1167" s="145"/>
      <c r="QFE1167" s="145"/>
      <c r="QFF1167" s="145"/>
      <c r="QFG1167" s="145"/>
      <c r="QFH1167" s="37"/>
      <c r="QFI1167" s="5"/>
      <c r="QFJ1167" s="144"/>
      <c r="QFK1167" s="93"/>
      <c r="QFL1167" s="145"/>
      <c r="QFM1167" s="145"/>
      <c r="QFN1167" s="145"/>
      <c r="QFO1167" s="145"/>
      <c r="QFP1167" s="145"/>
      <c r="QFQ1167" s="37"/>
      <c r="QFR1167" s="5"/>
      <c r="QFS1167" s="144"/>
      <c r="QFT1167" s="93"/>
      <c r="QFU1167" s="145"/>
      <c r="QFV1167" s="145"/>
      <c r="QFW1167" s="145"/>
      <c r="QFX1167" s="145"/>
      <c r="QFY1167" s="145"/>
      <c r="QFZ1167" s="37"/>
      <c r="QGA1167" s="5"/>
      <c r="QGB1167" s="144"/>
      <c r="QGC1167" s="93"/>
      <c r="QGD1167" s="145"/>
      <c r="QGE1167" s="145"/>
      <c r="QGF1167" s="145"/>
      <c r="QGG1167" s="145"/>
      <c r="QGH1167" s="145"/>
      <c r="QGI1167" s="37"/>
      <c r="QGJ1167" s="5"/>
      <c r="QGK1167" s="144"/>
      <c r="QGL1167" s="93"/>
      <c r="QGM1167" s="145"/>
      <c r="QGN1167" s="145"/>
      <c r="QGO1167" s="145"/>
      <c r="QGP1167" s="145"/>
      <c r="QGQ1167" s="145"/>
      <c r="QGR1167" s="37"/>
      <c r="QGS1167" s="5"/>
      <c r="QGT1167" s="144"/>
      <c r="QGU1167" s="93"/>
      <c r="QGV1167" s="145"/>
      <c r="QGW1167" s="145"/>
      <c r="QGX1167" s="145"/>
      <c r="QGY1167" s="145"/>
      <c r="QGZ1167" s="145"/>
      <c r="QHA1167" s="37"/>
      <c r="QHB1167" s="5"/>
      <c r="QHC1167" s="144"/>
      <c r="QHD1167" s="93"/>
      <c r="QHE1167" s="145"/>
      <c r="QHF1167" s="145"/>
      <c r="QHG1167" s="145"/>
      <c r="QHH1167" s="145"/>
      <c r="QHI1167" s="145"/>
      <c r="QHJ1167" s="37"/>
      <c r="QHK1167" s="5"/>
      <c r="QHL1167" s="144"/>
      <c r="QHM1167" s="93"/>
      <c r="QHN1167" s="145"/>
      <c r="QHO1167" s="145"/>
      <c r="QHP1167" s="145"/>
      <c r="QHQ1167" s="145"/>
      <c r="QHR1167" s="145"/>
      <c r="QHS1167" s="37"/>
      <c r="QHT1167" s="5"/>
      <c r="QHU1167" s="144"/>
      <c r="QHV1167" s="93"/>
      <c r="QHW1167" s="145"/>
      <c r="QHX1167" s="145"/>
      <c r="QHY1167" s="145"/>
      <c r="QHZ1167" s="145"/>
      <c r="QIA1167" s="145"/>
      <c r="QIB1167" s="37"/>
      <c r="QIC1167" s="5"/>
      <c r="QID1167" s="144"/>
      <c r="QIE1167" s="93"/>
      <c r="QIF1167" s="145"/>
      <c r="QIG1167" s="145"/>
      <c r="QIH1167" s="145"/>
      <c r="QII1167" s="145"/>
      <c r="QIJ1167" s="145"/>
      <c r="QIK1167" s="37"/>
      <c r="QIL1167" s="5"/>
      <c r="QIM1167" s="144"/>
      <c r="QIN1167" s="93"/>
      <c r="QIO1167" s="145"/>
      <c r="QIP1167" s="145"/>
      <c r="QIQ1167" s="145"/>
      <c r="QIR1167" s="145"/>
      <c r="QIS1167" s="145"/>
      <c r="QIT1167" s="37"/>
      <c r="QIU1167" s="5"/>
      <c r="QIV1167" s="144"/>
      <c r="QIW1167" s="93"/>
      <c r="QIX1167" s="145"/>
      <c r="QIY1167" s="145"/>
      <c r="QIZ1167" s="145"/>
      <c r="QJA1167" s="145"/>
      <c r="QJB1167" s="145"/>
      <c r="QJC1167" s="37"/>
      <c r="QJD1167" s="5"/>
      <c r="QJE1167" s="144"/>
      <c r="QJF1167" s="93"/>
      <c r="QJG1167" s="145"/>
      <c r="QJH1167" s="145"/>
      <c r="QJI1167" s="145"/>
      <c r="QJJ1167" s="145"/>
      <c r="QJK1167" s="145"/>
      <c r="QJL1167" s="37"/>
      <c r="QJM1167" s="5"/>
      <c r="QJN1167" s="144"/>
      <c r="QJO1167" s="93"/>
      <c r="QJP1167" s="145"/>
      <c r="QJQ1167" s="145"/>
      <c r="QJR1167" s="145"/>
      <c r="QJS1167" s="145"/>
      <c r="QJT1167" s="145"/>
      <c r="QJU1167" s="37"/>
      <c r="QJV1167" s="5"/>
      <c r="QJW1167" s="144"/>
      <c r="QJX1167" s="93"/>
      <c r="QJY1167" s="145"/>
      <c r="QJZ1167" s="145"/>
      <c r="QKA1167" s="145"/>
      <c r="QKB1167" s="145"/>
      <c r="QKC1167" s="145"/>
      <c r="QKD1167" s="37"/>
      <c r="QKE1167" s="5"/>
      <c r="QKF1167" s="144"/>
      <c r="QKG1167" s="93"/>
      <c r="QKH1167" s="145"/>
      <c r="QKI1167" s="145"/>
      <c r="QKJ1167" s="145"/>
      <c r="QKK1167" s="145"/>
      <c r="QKL1167" s="145"/>
      <c r="QKM1167" s="37"/>
      <c r="QKN1167" s="5"/>
      <c r="QKO1167" s="144"/>
      <c r="QKP1167" s="93"/>
      <c r="QKQ1167" s="145"/>
      <c r="QKR1167" s="145"/>
      <c r="QKS1167" s="145"/>
      <c r="QKT1167" s="145"/>
      <c r="QKU1167" s="145"/>
      <c r="QKV1167" s="37"/>
      <c r="QKW1167" s="5"/>
      <c r="QKX1167" s="144"/>
      <c r="QKY1167" s="93"/>
      <c r="QKZ1167" s="145"/>
      <c r="QLA1167" s="145"/>
      <c r="QLB1167" s="145"/>
      <c r="QLC1167" s="145"/>
      <c r="QLD1167" s="145"/>
      <c r="QLE1167" s="37"/>
      <c r="QLF1167" s="5"/>
      <c r="QLG1167" s="144"/>
      <c r="QLH1167" s="93"/>
      <c r="QLI1167" s="145"/>
      <c r="QLJ1167" s="145"/>
      <c r="QLK1167" s="145"/>
      <c r="QLL1167" s="145"/>
      <c r="QLM1167" s="145"/>
      <c r="QLN1167" s="37"/>
      <c r="QLO1167" s="5"/>
      <c r="QLP1167" s="144"/>
      <c r="QLQ1167" s="93"/>
      <c r="QLR1167" s="145"/>
      <c r="QLS1167" s="145"/>
      <c r="QLT1167" s="145"/>
      <c r="QLU1167" s="145"/>
      <c r="QLV1167" s="145"/>
      <c r="QLW1167" s="37"/>
      <c r="QLX1167" s="5"/>
      <c r="QLY1167" s="144"/>
      <c r="QLZ1167" s="93"/>
      <c r="QMA1167" s="145"/>
      <c r="QMB1167" s="145"/>
      <c r="QMC1167" s="145"/>
      <c r="QMD1167" s="145"/>
      <c r="QME1167" s="145"/>
      <c r="QMF1167" s="37"/>
      <c r="QMG1167" s="5"/>
      <c r="QMH1167" s="144"/>
      <c r="QMI1167" s="93"/>
      <c r="QMJ1167" s="145"/>
      <c r="QMK1167" s="145"/>
      <c r="QML1167" s="145"/>
      <c r="QMM1167" s="145"/>
      <c r="QMN1167" s="145"/>
      <c r="QMO1167" s="37"/>
      <c r="QMP1167" s="5"/>
      <c r="QMQ1167" s="144"/>
      <c r="QMR1167" s="93"/>
      <c r="QMS1167" s="145"/>
      <c r="QMT1167" s="145"/>
      <c r="QMU1167" s="145"/>
      <c r="QMV1167" s="145"/>
      <c r="QMW1167" s="145"/>
      <c r="QMX1167" s="37"/>
      <c r="QMY1167" s="5"/>
      <c r="QMZ1167" s="144"/>
      <c r="QNA1167" s="93"/>
      <c r="QNB1167" s="145"/>
      <c r="QNC1167" s="145"/>
      <c r="QND1167" s="145"/>
      <c r="QNE1167" s="145"/>
      <c r="QNF1167" s="145"/>
      <c r="QNG1167" s="37"/>
      <c r="QNH1167" s="5"/>
      <c r="QNI1167" s="144"/>
      <c r="QNJ1167" s="93"/>
      <c r="QNK1167" s="145"/>
      <c r="QNL1167" s="145"/>
      <c r="QNM1167" s="145"/>
      <c r="QNN1167" s="145"/>
      <c r="QNO1167" s="145"/>
      <c r="QNP1167" s="37"/>
      <c r="QNQ1167" s="5"/>
      <c r="QNR1167" s="144"/>
      <c r="QNS1167" s="93"/>
      <c r="QNT1167" s="145"/>
      <c r="QNU1167" s="145"/>
      <c r="QNV1167" s="145"/>
      <c r="QNW1167" s="145"/>
      <c r="QNX1167" s="145"/>
      <c r="QNY1167" s="37"/>
      <c r="QNZ1167" s="5"/>
      <c r="QOA1167" s="144"/>
      <c r="QOB1167" s="93"/>
      <c r="QOC1167" s="145"/>
      <c r="QOD1167" s="145"/>
      <c r="QOE1167" s="145"/>
      <c r="QOF1167" s="145"/>
      <c r="QOG1167" s="145"/>
      <c r="QOH1167" s="37"/>
      <c r="QOI1167" s="5"/>
      <c r="QOJ1167" s="144"/>
      <c r="QOK1167" s="93"/>
      <c r="QOL1167" s="145"/>
      <c r="QOM1167" s="145"/>
      <c r="QON1167" s="145"/>
      <c r="QOO1167" s="145"/>
      <c r="QOP1167" s="145"/>
      <c r="QOQ1167" s="37"/>
      <c r="QOR1167" s="5"/>
      <c r="QOS1167" s="144"/>
      <c r="QOT1167" s="93"/>
      <c r="QOU1167" s="145"/>
      <c r="QOV1167" s="145"/>
      <c r="QOW1167" s="145"/>
      <c r="QOX1167" s="145"/>
      <c r="QOY1167" s="145"/>
      <c r="QOZ1167" s="37"/>
      <c r="QPA1167" s="5"/>
      <c r="QPB1167" s="144"/>
      <c r="QPC1167" s="93"/>
      <c r="QPD1167" s="145"/>
      <c r="QPE1167" s="145"/>
      <c r="QPF1167" s="145"/>
      <c r="QPG1167" s="145"/>
      <c r="QPH1167" s="145"/>
      <c r="QPI1167" s="37"/>
      <c r="QPJ1167" s="5"/>
      <c r="QPK1167" s="144"/>
      <c r="QPL1167" s="93"/>
      <c r="QPM1167" s="145"/>
      <c r="QPN1167" s="145"/>
      <c r="QPO1167" s="145"/>
      <c r="QPP1167" s="145"/>
      <c r="QPQ1167" s="145"/>
      <c r="QPR1167" s="37"/>
      <c r="QPS1167" s="5"/>
      <c r="QPT1167" s="144"/>
      <c r="QPU1167" s="93"/>
      <c r="QPV1167" s="145"/>
      <c r="QPW1167" s="145"/>
      <c r="QPX1167" s="145"/>
      <c r="QPY1167" s="145"/>
      <c r="QPZ1167" s="145"/>
      <c r="QQA1167" s="37"/>
      <c r="QQB1167" s="5"/>
      <c r="QQC1167" s="144"/>
      <c r="QQD1167" s="93"/>
      <c r="QQE1167" s="145"/>
      <c r="QQF1167" s="145"/>
      <c r="QQG1167" s="145"/>
      <c r="QQH1167" s="145"/>
      <c r="QQI1167" s="145"/>
      <c r="QQJ1167" s="37"/>
      <c r="QQK1167" s="5"/>
      <c r="QQL1167" s="144"/>
      <c r="QQM1167" s="93"/>
      <c r="QQN1167" s="145"/>
      <c r="QQO1167" s="145"/>
      <c r="QQP1167" s="145"/>
      <c r="QQQ1167" s="145"/>
      <c r="QQR1167" s="145"/>
      <c r="QQS1167" s="37"/>
      <c r="QQT1167" s="5"/>
      <c r="QQU1167" s="144"/>
      <c r="QQV1167" s="93"/>
      <c r="QQW1167" s="145"/>
      <c r="QQX1167" s="145"/>
      <c r="QQY1167" s="145"/>
      <c r="QQZ1167" s="145"/>
      <c r="QRA1167" s="145"/>
      <c r="QRB1167" s="37"/>
      <c r="QRC1167" s="5"/>
      <c r="QRD1167" s="144"/>
      <c r="QRE1167" s="93"/>
      <c r="QRF1167" s="145"/>
      <c r="QRG1167" s="145"/>
      <c r="QRH1167" s="145"/>
      <c r="QRI1167" s="145"/>
      <c r="QRJ1167" s="145"/>
      <c r="QRK1167" s="37"/>
      <c r="QRL1167" s="5"/>
      <c r="QRM1167" s="144"/>
      <c r="QRN1167" s="93"/>
      <c r="QRO1167" s="145"/>
      <c r="QRP1167" s="145"/>
      <c r="QRQ1167" s="145"/>
      <c r="QRR1167" s="145"/>
      <c r="QRS1167" s="145"/>
      <c r="QRT1167" s="37"/>
      <c r="QRU1167" s="5"/>
      <c r="QRV1167" s="144"/>
      <c r="QRW1167" s="93"/>
      <c r="QRX1167" s="145"/>
      <c r="QRY1167" s="145"/>
      <c r="QRZ1167" s="145"/>
      <c r="QSA1167" s="145"/>
      <c r="QSB1167" s="145"/>
      <c r="QSC1167" s="37"/>
      <c r="QSD1167" s="5"/>
      <c r="QSE1167" s="144"/>
      <c r="QSF1167" s="93"/>
      <c r="QSG1167" s="145"/>
      <c r="QSH1167" s="145"/>
      <c r="QSI1167" s="145"/>
      <c r="QSJ1167" s="145"/>
      <c r="QSK1167" s="145"/>
      <c r="QSL1167" s="37"/>
      <c r="QSM1167" s="5"/>
      <c r="QSN1167" s="144"/>
      <c r="QSO1167" s="93"/>
      <c r="QSP1167" s="145"/>
      <c r="QSQ1167" s="145"/>
      <c r="QSR1167" s="145"/>
      <c r="QSS1167" s="145"/>
      <c r="QST1167" s="145"/>
      <c r="QSU1167" s="37"/>
      <c r="QSV1167" s="5"/>
      <c r="QSW1167" s="144"/>
      <c r="QSX1167" s="93"/>
      <c r="QSY1167" s="145"/>
      <c r="QSZ1167" s="145"/>
      <c r="QTA1167" s="145"/>
      <c r="QTB1167" s="145"/>
      <c r="QTC1167" s="145"/>
      <c r="QTD1167" s="37"/>
      <c r="QTE1167" s="5"/>
      <c r="QTF1167" s="144"/>
      <c r="QTG1167" s="93"/>
      <c r="QTH1167" s="145"/>
      <c r="QTI1167" s="145"/>
      <c r="QTJ1167" s="145"/>
      <c r="QTK1167" s="145"/>
      <c r="QTL1167" s="145"/>
      <c r="QTM1167" s="37"/>
      <c r="QTN1167" s="5"/>
      <c r="QTO1167" s="144"/>
      <c r="QTP1167" s="93"/>
      <c r="QTQ1167" s="145"/>
      <c r="QTR1167" s="145"/>
      <c r="QTS1167" s="145"/>
      <c r="QTT1167" s="145"/>
      <c r="QTU1167" s="145"/>
      <c r="QTV1167" s="37"/>
      <c r="QTW1167" s="5"/>
      <c r="QTX1167" s="144"/>
      <c r="QTY1167" s="93"/>
      <c r="QTZ1167" s="145"/>
      <c r="QUA1167" s="145"/>
      <c r="QUB1167" s="145"/>
      <c r="QUC1167" s="145"/>
      <c r="QUD1167" s="145"/>
      <c r="QUE1167" s="37"/>
      <c r="QUF1167" s="5"/>
      <c r="QUG1167" s="144"/>
      <c r="QUH1167" s="93"/>
      <c r="QUI1167" s="145"/>
      <c r="QUJ1167" s="145"/>
      <c r="QUK1167" s="145"/>
      <c r="QUL1167" s="145"/>
      <c r="QUM1167" s="145"/>
      <c r="QUN1167" s="37"/>
      <c r="QUO1167" s="5"/>
      <c r="QUP1167" s="144"/>
      <c r="QUQ1167" s="93"/>
      <c r="QUR1167" s="145"/>
      <c r="QUS1167" s="145"/>
      <c r="QUT1167" s="145"/>
      <c r="QUU1167" s="145"/>
      <c r="QUV1167" s="145"/>
      <c r="QUW1167" s="37"/>
      <c r="QUX1167" s="5"/>
      <c r="QUY1167" s="144"/>
      <c r="QUZ1167" s="93"/>
      <c r="QVA1167" s="145"/>
      <c r="QVB1167" s="145"/>
      <c r="QVC1167" s="145"/>
      <c r="QVD1167" s="145"/>
      <c r="QVE1167" s="145"/>
      <c r="QVF1167" s="37"/>
      <c r="QVG1167" s="5"/>
      <c r="QVH1167" s="144"/>
      <c r="QVI1167" s="93"/>
      <c r="QVJ1167" s="145"/>
      <c r="QVK1167" s="145"/>
      <c r="QVL1167" s="145"/>
      <c r="QVM1167" s="145"/>
      <c r="QVN1167" s="145"/>
      <c r="QVO1167" s="37"/>
      <c r="QVP1167" s="5"/>
      <c r="QVQ1167" s="144"/>
      <c r="QVR1167" s="93"/>
      <c r="QVS1167" s="145"/>
      <c r="QVT1167" s="145"/>
      <c r="QVU1167" s="145"/>
      <c r="QVV1167" s="145"/>
      <c r="QVW1167" s="145"/>
      <c r="QVX1167" s="37"/>
      <c r="QVY1167" s="5"/>
      <c r="QVZ1167" s="144"/>
      <c r="QWA1167" s="93"/>
      <c r="QWB1167" s="145"/>
      <c r="QWC1167" s="145"/>
      <c r="QWD1167" s="145"/>
      <c r="QWE1167" s="145"/>
      <c r="QWF1167" s="145"/>
      <c r="QWG1167" s="37"/>
      <c r="QWH1167" s="5"/>
      <c r="QWI1167" s="144"/>
      <c r="QWJ1167" s="93"/>
      <c r="QWK1167" s="145"/>
      <c r="QWL1167" s="145"/>
      <c r="QWM1167" s="145"/>
      <c r="QWN1167" s="145"/>
      <c r="QWO1167" s="145"/>
      <c r="QWP1167" s="37"/>
      <c r="QWQ1167" s="5"/>
      <c r="QWR1167" s="144"/>
      <c r="QWS1167" s="93"/>
      <c r="QWT1167" s="145"/>
      <c r="QWU1167" s="145"/>
      <c r="QWV1167" s="145"/>
      <c r="QWW1167" s="145"/>
      <c r="QWX1167" s="145"/>
      <c r="QWY1167" s="37"/>
      <c r="QWZ1167" s="5"/>
      <c r="QXA1167" s="144"/>
      <c r="QXB1167" s="93"/>
      <c r="QXC1167" s="145"/>
      <c r="QXD1167" s="145"/>
      <c r="QXE1167" s="145"/>
      <c r="QXF1167" s="145"/>
      <c r="QXG1167" s="145"/>
      <c r="QXH1167" s="37"/>
      <c r="QXI1167" s="5"/>
      <c r="QXJ1167" s="144"/>
      <c r="QXK1167" s="93"/>
      <c r="QXL1167" s="145"/>
      <c r="QXM1167" s="145"/>
      <c r="QXN1167" s="145"/>
      <c r="QXO1167" s="145"/>
      <c r="QXP1167" s="145"/>
      <c r="QXQ1167" s="37"/>
      <c r="QXR1167" s="5"/>
      <c r="QXS1167" s="144"/>
      <c r="QXT1167" s="93"/>
      <c r="QXU1167" s="145"/>
      <c r="QXV1167" s="145"/>
      <c r="QXW1167" s="145"/>
      <c r="QXX1167" s="145"/>
      <c r="QXY1167" s="145"/>
      <c r="QXZ1167" s="37"/>
      <c r="QYA1167" s="5"/>
      <c r="QYB1167" s="144"/>
      <c r="QYC1167" s="93"/>
      <c r="QYD1167" s="145"/>
      <c r="QYE1167" s="145"/>
      <c r="QYF1167" s="145"/>
      <c r="QYG1167" s="145"/>
      <c r="QYH1167" s="145"/>
      <c r="QYI1167" s="37"/>
      <c r="QYJ1167" s="5"/>
      <c r="QYK1167" s="144"/>
      <c r="QYL1167" s="93"/>
      <c r="QYM1167" s="145"/>
      <c r="QYN1167" s="145"/>
      <c r="QYO1167" s="145"/>
      <c r="QYP1167" s="145"/>
      <c r="QYQ1167" s="145"/>
      <c r="QYR1167" s="37"/>
      <c r="QYS1167" s="5"/>
      <c r="QYT1167" s="144"/>
      <c r="QYU1167" s="93"/>
      <c r="QYV1167" s="145"/>
      <c r="QYW1167" s="145"/>
      <c r="QYX1167" s="145"/>
      <c r="QYY1167" s="145"/>
      <c r="QYZ1167" s="145"/>
      <c r="QZA1167" s="37"/>
      <c r="QZB1167" s="5"/>
      <c r="QZC1167" s="144"/>
      <c r="QZD1167" s="93"/>
      <c r="QZE1167" s="145"/>
      <c r="QZF1167" s="145"/>
      <c r="QZG1167" s="145"/>
      <c r="QZH1167" s="145"/>
      <c r="QZI1167" s="145"/>
      <c r="QZJ1167" s="37"/>
      <c r="QZK1167" s="5"/>
      <c r="QZL1167" s="144"/>
      <c r="QZM1167" s="93"/>
      <c r="QZN1167" s="145"/>
      <c r="QZO1167" s="145"/>
      <c r="QZP1167" s="145"/>
      <c r="QZQ1167" s="145"/>
      <c r="QZR1167" s="145"/>
      <c r="QZS1167" s="37"/>
      <c r="QZT1167" s="5"/>
      <c r="QZU1167" s="144"/>
      <c r="QZV1167" s="93"/>
      <c r="QZW1167" s="145"/>
      <c r="QZX1167" s="145"/>
      <c r="QZY1167" s="145"/>
      <c r="QZZ1167" s="145"/>
      <c r="RAA1167" s="145"/>
      <c r="RAB1167" s="37"/>
      <c r="RAC1167" s="5"/>
      <c r="RAD1167" s="144"/>
      <c r="RAE1167" s="93"/>
      <c r="RAF1167" s="145"/>
      <c r="RAG1167" s="145"/>
      <c r="RAH1167" s="145"/>
      <c r="RAI1167" s="145"/>
      <c r="RAJ1167" s="145"/>
      <c r="RAK1167" s="37"/>
      <c r="RAL1167" s="5"/>
      <c r="RAM1167" s="144"/>
      <c r="RAN1167" s="93"/>
      <c r="RAO1167" s="145"/>
      <c r="RAP1167" s="145"/>
      <c r="RAQ1167" s="145"/>
      <c r="RAR1167" s="145"/>
      <c r="RAS1167" s="145"/>
      <c r="RAT1167" s="37"/>
      <c r="RAU1167" s="5"/>
      <c r="RAV1167" s="144"/>
      <c r="RAW1167" s="93"/>
      <c r="RAX1167" s="145"/>
      <c r="RAY1167" s="145"/>
      <c r="RAZ1167" s="145"/>
      <c r="RBA1167" s="145"/>
      <c r="RBB1167" s="145"/>
      <c r="RBC1167" s="37"/>
      <c r="RBD1167" s="5"/>
      <c r="RBE1167" s="144"/>
      <c r="RBF1167" s="93"/>
      <c r="RBG1167" s="145"/>
      <c r="RBH1167" s="145"/>
      <c r="RBI1167" s="145"/>
      <c r="RBJ1167" s="145"/>
      <c r="RBK1167" s="145"/>
      <c r="RBL1167" s="37"/>
      <c r="RBM1167" s="5"/>
      <c r="RBN1167" s="144"/>
      <c r="RBO1167" s="93"/>
      <c r="RBP1167" s="145"/>
      <c r="RBQ1167" s="145"/>
      <c r="RBR1167" s="145"/>
      <c r="RBS1167" s="145"/>
      <c r="RBT1167" s="145"/>
      <c r="RBU1167" s="37"/>
      <c r="RBV1167" s="5"/>
      <c r="RBW1167" s="144"/>
      <c r="RBX1167" s="93"/>
      <c r="RBY1167" s="145"/>
      <c r="RBZ1167" s="145"/>
      <c r="RCA1167" s="145"/>
      <c r="RCB1167" s="145"/>
      <c r="RCC1167" s="145"/>
      <c r="RCD1167" s="37"/>
      <c r="RCE1167" s="5"/>
      <c r="RCF1167" s="144"/>
      <c r="RCG1167" s="93"/>
      <c r="RCH1167" s="145"/>
      <c r="RCI1167" s="145"/>
      <c r="RCJ1167" s="145"/>
      <c r="RCK1167" s="145"/>
      <c r="RCL1167" s="145"/>
      <c r="RCM1167" s="37"/>
      <c r="RCN1167" s="5"/>
      <c r="RCO1167" s="144"/>
      <c r="RCP1167" s="93"/>
      <c r="RCQ1167" s="145"/>
      <c r="RCR1167" s="145"/>
      <c r="RCS1167" s="145"/>
      <c r="RCT1167" s="145"/>
      <c r="RCU1167" s="145"/>
      <c r="RCV1167" s="37"/>
      <c r="RCW1167" s="5"/>
      <c r="RCX1167" s="144"/>
      <c r="RCY1167" s="93"/>
      <c r="RCZ1167" s="145"/>
      <c r="RDA1167" s="145"/>
      <c r="RDB1167" s="145"/>
      <c r="RDC1167" s="145"/>
      <c r="RDD1167" s="145"/>
      <c r="RDE1167" s="37"/>
      <c r="RDF1167" s="5"/>
      <c r="RDG1167" s="144"/>
      <c r="RDH1167" s="93"/>
      <c r="RDI1167" s="145"/>
      <c r="RDJ1167" s="145"/>
      <c r="RDK1167" s="145"/>
      <c r="RDL1167" s="145"/>
      <c r="RDM1167" s="145"/>
      <c r="RDN1167" s="37"/>
      <c r="RDO1167" s="5"/>
      <c r="RDP1167" s="144"/>
      <c r="RDQ1167" s="93"/>
      <c r="RDR1167" s="145"/>
      <c r="RDS1167" s="145"/>
      <c r="RDT1167" s="145"/>
      <c r="RDU1167" s="145"/>
      <c r="RDV1167" s="145"/>
      <c r="RDW1167" s="37"/>
      <c r="RDX1167" s="5"/>
      <c r="RDY1167" s="144"/>
      <c r="RDZ1167" s="93"/>
      <c r="REA1167" s="145"/>
      <c r="REB1167" s="145"/>
      <c r="REC1167" s="145"/>
      <c r="RED1167" s="145"/>
      <c r="REE1167" s="145"/>
      <c r="REF1167" s="37"/>
      <c r="REG1167" s="5"/>
      <c r="REH1167" s="144"/>
      <c r="REI1167" s="93"/>
      <c r="REJ1167" s="145"/>
      <c r="REK1167" s="145"/>
      <c r="REL1167" s="145"/>
      <c r="REM1167" s="145"/>
      <c r="REN1167" s="145"/>
      <c r="REO1167" s="37"/>
      <c r="REP1167" s="5"/>
      <c r="REQ1167" s="144"/>
      <c r="RER1167" s="93"/>
      <c r="RES1167" s="145"/>
      <c r="RET1167" s="145"/>
      <c r="REU1167" s="145"/>
      <c r="REV1167" s="145"/>
      <c r="REW1167" s="145"/>
      <c r="REX1167" s="37"/>
      <c r="REY1167" s="5"/>
      <c r="REZ1167" s="144"/>
      <c r="RFA1167" s="93"/>
      <c r="RFB1167" s="145"/>
      <c r="RFC1167" s="145"/>
      <c r="RFD1167" s="145"/>
      <c r="RFE1167" s="145"/>
      <c r="RFF1167" s="145"/>
      <c r="RFG1167" s="37"/>
      <c r="RFH1167" s="5"/>
      <c r="RFI1167" s="144"/>
      <c r="RFJ1167" s="93"/>
      <c r="RFK1167" s="145"/>
      <c r="RFL1167" s="145"/>
      <c r="RFM1167" s="145"/>
      <c r="RFN1167" s="145"/>
      <c r="RFO1167" s="145"/>
      <c r="RFP1167" s="37"/>
      <c r="RFQ1167" s="5"/>
      <c r="RFR1167" s="144"/>
      <c r="RFS1167" s="93"/>
      <c r="RFT1167" s="145"/>
      <c r="RFU1167" s="145"/>
      <c r="RFV1167" s="145"/>
      <c r="RFW1167" s="145"/>
      <c r="RFX1167" s="145"/>
      <c r="RFY1167" s="37"/>
      <c r="RFZ1167" s="5"/>
      <c r="RGA1167" s="144"/>
      <c r="RGB1167" s="93"/>
      <c r="RGC1167" s="145"/>
      <c r="RGD1167" s="145"/>
      <c r="RGE1167" s="145"/>
      <c r="RGF1167" s="145"/>
      <c r="RGG1167" s="145"/>
      <c r="RGH1167" s="37"/>
      <c r="RGI1167" s="5"/>
      <c r="RGJ1167" s="144"/>
      <c r="RGK1167" s="93"/>
      <c r="RGL1167" s="145"/>
      <c r="RGM1167" s="145"/>
      <c r="RGN1167" s="145"/>
      <c r="RGO1167" s="145"/>
      <c r="RGP1167" s="145"/>
      <c r="RGQ1167" s="37"/>
      <c r="RGR1167" s="5"/>
      <c r="RGS1167" s="144"/>
      <c r="RGT1167" s="93"/>
      <c r="RGU1167" s="145"/>
      <c r="RGV1167" s="145"/>
      <c r="RGW1167" s="145"/>
      <c r="RGX1167" s="145"/>
      <c r="RGY1167" s="145"/>
      <c r="RGZ1167" s="37"/>
      <c r="RHA1167" s="5"/>
      <c r="RHB1167" s="144"/>
      <c r="RHC1167" s="93"/>
      <c r="RHD1167" s="145"/>
      <c r="RHE1167" s="145"/>
      <c r="RHF1167" s="145"/>
      <c r="RHG1167" s="145"/>
      <c r="RHH1167" s="145"/>
      <c r="RHI1167" s="37"/>
      <c r="RHJ1167" s="5"/>
      <c r="RHK1167" s="144"/>
      <c r="RHL1167" s="93"/>
      <c r="RHM1167" s="145"/>
      <c r="RHN1167" s="145"/>
      <c r="RHO1167" s="145"/>
      <c r="RHP1167" s="145"/>
      <c r="RHQ1167" s="145"/>
      <c r="RHR1167" s="37"/>
      <c r="RHS1167" s="5"/>
      <c r="RHT1167" s="144"/>
      <c r="RHU1167" s="93"/>
      <c r="RHV1167" s="145"/>
      <c r="RHW1167" s="145"/>
      <c r="RHX1167" s="145"/>
      <c r="RHY1167" s="145"/>
      <c r="RHZ1167" s="145"/>
      <c r="RIA1167" s="37"/>
      <c r="RIB1167" s="5"/>
      <c r="RIC1167" s="144"/>
      <c r="RID1167" s="93"/>
      <c r="RIE1167" s="145"/>
      <c r="RIF1167" s="145"/>
      <c r="RIG1167" s="145"/>
      <c r="RIH1167" s="145"/>
      <c r="RII1167" s="145"/>
      <c r="RIJ1167" s="37"/>
      <c r="RIK1167" s="5"/>
      <c r="RIL1167" s="144"/>
      <c r="RIM1167" s="93"/>
      <c r="RIN1167" s="145"/>
      <c r="RIO1167" s="145"/>
      <c r="RIP1167" s="145"/>
      <c r="RIQ1167" s="145"/>
      <c r="RIR1167" s="145"/>
      <c r="RIS1167" s="37"/>
      <c r="RIT1167" s="5"/>
      <c r="RIU1167" s="144"/>
      <c r="RIV1167" s="93"/>
      <c r="RIW1167" s="145"/>
      <c r="RIX1167" s="145"/>
      <c r="RIY1167" s="145"/>
      <c r="RIZ1167" s="145"/>
      <c r="RJA1167" s="145"/>
      <c r="RJB1167" s="37"/>
      <c r="RJC1167" s="5"/>
      <c r="RJD1167" s="144"/>
      <c r="RJE1167" s="93"/>
      <c r="RJF1167" s="145"/>
      <c r="RJG1167" s="145"/>
      <c r="RJH1167" s="145"/>
      <c r="RJI1167" s="145"/>
      <c r="RJJ1167" s="145"/>
      <c r="RJK1167" s="37"/>
      <c r="RJL1167" s="5"/>
      <c r="RJM1167" s="144"/>
      <c r="RJN1167" s="93"/>
      <c r="RJO1167" s="145"/>
      <c r="RJP1167" s="145"/>
      <c r="RJQ1167" s="145"/>
      <c r="RJR1167" s="145"/>
      <c r="RJS1167" s="145"/>
      <c r="RJT1167" s="37"/>
      <c r="RJU1167" s="5"/>
      <c r="RJV1167" s="144"/>
      <c r="RJW1167" s="93"/>
      <c r="RJX1167" s="145"/>
      <c r="RJY1167" s="145"/>
      <c r="RJZ1167" s="145"/>
      <c r="RKA1167" s="145"/>
      <c r="RKB1167" s="145"/>
      <c r="RKC1167" s="37"/>
      <c r="RKD1167" s="5"/>
      <c r="RKE1167" s="144"/>
      <c r="RKF1167" s="93"/>
      <c r="RKG1167" s="145"/>
      <c r="RKH1167" s="145"/>
      <c r="RKI1167" s="145"/>
      <c r="RKJ1167" s="145"/>
      <c r="RKK1167" s="145"/>
      <c r="RKL1167" s="37"/>
      <c r="RKM1167" s="5"/>
      <c r="RKN1167" s="144"/>
      <c r="RKO1167" s="93"/>
      <c r="RKP1167" s="145"/>
      <c r="RKQ1167" s="145"/>
      <c r="RKR1167" s="145"/>
      <c r="RKS1167" s="145"/>
      <c r="RKT1167" s="145"/>
      <c r="RKU1167" s="37"/>
      <c r="RKV1167" s="5"/>
      <c r="RKW1167" s="144"/>
      <c r="RKX1167" s="93"/>
      <c r="RKY1167" s="145"/>
      <c r="RKZ1167" s="145"/>
      <c r="RLA1167" s="145"/>
      <c r="RLB1167" s="145"/>
      <c r="RLC1167" s="145"/>
      <c r="RLD1167" s="37"/>
      <c r="RLE1167" s="5"/>
      <c r="RLF1167" s="144"/>
      <c r="RLG1167" s="93"/>
      <c r="RLH1167" s="145"/>
      <c r="RLI1167" s="145"/>
      <c r="RLJ1167" s="145"/>
      <c r="RLK1167" s="145"/>
      <c r="RLL1167" s="145"/>
      <c r="RLM1167" s="37"/>
      <c r="RLN1167" s="5"/>
      <c r="RLO1167" s="144"/>
      <c r="RLP1167" s="93"/>
      <c r="RLQ1167" s="145"/>
      <c r="RLR1167" s="145"/>
      <c r="RLS1167" s="145"/>
      <c r="RLT1167" s="145"/>
      <c r="RLU1167" s="145"/>
      <c r="RLV1167" s="37"/>
      <c r="RLW1167" s="5"/>
      <c r="RLX1167" s="144"/>
      <c r="RLY1167" s="93"/>
      <c r="RLZ1167" s="145"/>
      <c r="RMA1167" s="145"/>
      <c r="RMB1167" s="145"/>
      <c r="RMC1167" s="145"/>
      <c r="RMD1167" s="145"/>
      <c r="RME1167" s="37"/>
      <c r="RMF1167" s="5"/>
      <c r="RMG1167" s="144"/>
      <c r="RMH1167" s="93"/>
      <c r="RMI1167" s="145"/>
      <c r="RMJ1167" s="145"/>
      <c r="RMK1167" s="145"/>
      <c r="RML1167" s="145"/>
      <c r="RMM1167" s="145"/>
      <c r="RMN1167" s="37"/>
      <c r="RMO1167" s="5"/>
      <c r="RMP1167" s="144"/>
      <c r="RMQ1167" s="93"/>
      <c r="RMR1167" s="145"/>
      <c r="RMS1167" s="145"/>
      <c r="RMT1167" s="145"/>
      <c r="RMU1167" s="145"/>
      <c r="RMV1167" s="145"/>
      <c r="RMW1167" s="37"/>
      <c r="RMX1167" s="5"/>
      <c r="RMY1167" s="144"/>
      <c r="RMZ1167" s="93"/>
      <c r="RNA1167" s="145"/>
      <c r="RNB1167" s="145"/>
      <c r="RNC1167" s="145"/>
      <c r="RND1167" s="145"/>
      <c r="RNE1167" s="145"/>
      <c r="RNF1167" s="37"/>
      <c r="RNG1167" s="5"/>
      <c r="RNH1167" s="144"/>
      <c r="RNI1167" s="93"/>
      <c r="RNJ1167" s="145"/>
      <c r="RNK1167" s="145"/>
      <c r="RNL1167" s="145"/>
      <c r="RNM1167" s="145"/>
      <c r="RNN1167" s="145"/>
      <c r="RNO1167" s="37"/>
      <c r="RNP1167" s="5"/>
      <c r="RNQ1167" s="144"/>
      <c r="RNR1167" s="93"/>
      <c r="RNS1167" s="145"/>
      <c r="RNT1167" s="145"/>
      <c r="RNU1167" s="145"/>
      <c r="RNV1167" s="145"/>
      <c r="RNW1167" s="145"/>
      <c r="RNX1167" s="37"/>
      <c r="RNY1167" s="5"/>
      <c r="RNZ1167" s="144"/>
      <c r="ROA1167" s="93"/>
      <c r="ROB1167" s="145"/>
      <c r="ROC1167" s="145"/>
      <c r="ROD1167" s="145"/>
      <c r="ROE1167" s="145"/>
      <c r="ROF1167" s="145"/>
      <c r="ROG1167" s="37"/>
      <c r="ROH1167" s="5"/>
      <c r="ROI1167" s="144"/>
      <c r="ROJ1167" s="93"/>
      <c r="ROK1167" s="145"/>
      <c r="ROL1167" s="145"/>
      <c r="ROM1167" s="145"/>
      <c r="RON1167" s="145"/>
      <c r="ROO1167" s="145"/>
      <c r="ROP1167" s="37"/>
      <c r="ROQ1167" s="5"/>
      <c r="ROR1167" s="144"/>
      <c r="ROS1167" s="93"/>
      <c r="ROT1167" s="145"/>
      <c r="ROU1167" s="145"/>
      <c r="ROV1167" s="145"/>
      <c r="ROW1167" s="145"/>
      <c r="ROX1167" s="145"/>
      <c r="ROY1167" s="37"/>
      <c r="ROZ1167" s="5"/>
      <c r="RPA1167" s="144"/>
      <c r="RPB1167" s="93"/>
      <c r="RPC1167" s="145"/>
      <c r="RPD1167" s="145"/>
      <c r="RPE1167" s="145"/>
      <c r="RPF1167" s="145"/>
      <c r="RPG1167" s="145"/>
      <c r="RPH1167" s="37"/>
      <c r="RPI1167" s="5"/>
      <c r="RPJ1167" s="144"/>
      <c r="RPK1167" s="93"/>
      <c r="RPL1167" s="145"/>
      <c r="RPM1167" s="145"/>
      <c r="RPN1167" s="145"/>
      <c r="RPO1167" s="145"/>
      <c r="RPP1167" s="145"/>
      <c r="RPQ1167" s="37"/>
      <c r="RPR1167" s="5"/>
      <c r="RPS1167" s="144"/>
      <c r="RPT1167" s="93"/>
      <c r="RPU1167" s="145"/>
      <c r="RPV1167" s="145"/>
      <c r="RPW1167" s="145"/>
      <c r="RPX1167" s="145"/>
      <c r="RPY1167" s="145"/>
      <c r="RPZ1167" s="37"/>
      <c r="RQA1167" s="5"/>
      <c r="RQB1167" s="144"/>
      <c r="RQC1167" s="93"/>
      <c r="RQD1167" s="145"/>
      <c r="RQE1167" s="145"/>
      <c r="RQF1167" s="145"/>
      <c r="RQG1167" s="145"/>
      <c r="RQH1167" s="145"/>
      <c r="RQI1167" s="37"/>
      <c r="RQJ1167" s="5"/>
      <c r="RQK1167" s="144"/>
      <c r="RQL1167" s="93"/>
      <c r="RQM1167" s="145"/>
      <c r="RQN1167" s="145"/>
      <c r="RQO1167" s="145"/>
      <c r="RQP1167" s="145"/>
      <c r="RQQ1167" s="145"/>
      <c r="RQR1167" s="37"/>
      <c r="RQS1167" s="5"/>
      <c r="RQT1167" s="144"/>
      <c r="RQU1167" s="93"/>
      <c r="RQV1167" s="145"/>
      <c r="RQW1167" s="145"/>
      <c r="RQX1167" s="145"/>
      <c r="RQY1167" s="145"/>
      <c r="RQZ1167" s="145"/>
      <c r="RRA1167" s="37"/>
      <c r="RRB1167" s="5"/>
      <c r="RRC1167" s="144"/>
      <c r="RRD1167" s="93"/>
      <c r="RRE1167" s="145"/>
      <c r="RRF1167" s="145"/>
      <c r="RRG1167" s="145"/>
      <c r="RRH1167" s="145"/>
      <c r="RRI1167" s="145"/>
      <c r="RRJ1167" s="37"/>
      <c r="RRK1167" s="5"/>
      <c r="RRL1167" s="144"/>
      <c r="RRM1167" s="93"/>
      <c r="RRN1167" s="145"/>
      <c r="RRO1167" s="145"/>
      <c r="RRP1167" s="145"/>
      <c r="RRQ1167" s="145"/>
      <c r="RRR1167" s="145"/>
      <c r="RRS1167" s="37"/>
      <c r="RRT1167" s="5"/>
      <c r="RRU1167" s="144"/>
      <c r="RRV1167" s="93"/>
      <c r="RRW1167" s="145"/>
      <c r="RRX1167" s="145"/>
      <c r="RRY1167" s="145"/>
      <c r="RRZ1167" s="145"/>
      <c r="RSA1167" s="145"/>
      <c r="RSB1167" s="37"/>
      <c r="RSC1167" s="5"/>
      <c r="RSD1167" s="144"/>
      <c r="RSE1167" s="93"/>
      <c r="RSF1167" s="145"/>
      <c r="RSG1167" s="145"/>
      <c r="RSH1167" s="145"/>
      <c r="RSI1167" s="145"/>
      <c r="RSJ1167" s="145"/>
      <c r="RSK1167" s="37"/>
      <c r="RSL1167" s="5"/>
      <c r="RSM1167" s="144"/>
      <c r="RSN1167" s="93"/>
      <c r="RSO1167" s="145"/>
      <c r="RSP1167" s="145"/>
      <c r="RSQ1167" s="145"/>
      <c r="RSR1167" s="145"/>
      <c r="RSS1167" s="145"/>
      <c r="RST1167" s="37"/>
      <c r="RSU1167" s="5"/>
      <c r="RSV1167" s="144"/>
      <c r="RSW1167" s="93"/>
      <c r="RSX1167" s="145"/>
      <c r="RSY1167" s="145"/>
      <c r="RSZ1167" s="145"/>
      <c r="RTA1167" s="145"/>
      <c r="RTB1167" s="145"/>
      <c r="RTC1167" s="37"/>
      <c r="RTD1167" s="5"/>
      <c r="RTE1167" s="144"/>
      <c r="RTF1167" s="93"/>
      <c r="RTG1167" s="145"/>
      <c r="RTH1167" s="145"/>
      <c r="RTI1167" s="145"/>
      <c r="RTJ1167" s="145"/>
      <c r="RTK1167" s="145"/>
      <c r="RTL1167" s="37"/>
      <c r="RTM1167" s="5"/>
      <c r="RTN1167" s="144"/>
      <c r="RTO1167" s="93"/>
      <c r="RTP1167" s="145"/>
      <c r="RTQ1167" s="145"/>
      <c r="RTR1167" s="145"/>
      <c r="RTS1167" s="145"/>
      <c r="RTT1167" s="145"/>
      <c r="RTU1167" s="37"/>
      <c r="RTV1167" s="5"/>
      <c r="RTW1167" s="144"/>
      <c r="RTX1167" s="93"/>
      <c r="RTY1167" s="145"/>
      <c r="RTZ1167" s="145"/>
      <c r="RUA1167" s="145"/>
      <c r="RUB1167" s="145"/>
      <c r="RUC1167" s="145"/>
      <c r="RUD1167" s="37"/>
      <c r="RUE1167" s="5"/>
      <c r="RUF1167" s="144"/>
      <c r="RUG1167" s="93"/>
      <c r="RUH1167" s="145"/>
      <c r="RUI1167" s="145"/>
      <c r="RUJ1167" s="145"/>
      <c r="RUK1167" s="145"/>
      <c r="RUL1167" s="145"/>
      <c r="RUM1167" s="37"/>
      <c r="RUN1167" s="5"/>
      <c r="RUO1167" s="144"/>
      <c r="RUP1167" s="93"/>
      <c r="RUQ1167" s="145"/>
      <c r="RUR1167" s="145"/>
      <c r="RUS1167" s="145"/>
      <c r="RUT1167" s="145"/>
      <c r="RUU1167" s="145"/>
      <c r="RUV1167" s="37"/>
      <c r="RUW1167" s="5"/>
      <c r="RUX1167" s="144"/>
      <c r="RUY1167" s="93"/>
      <c r="RUZ1167" s="145"/>
      <c r="RVA1167" s="145"/>
      <c r="RVB1167" s="145"/>
      <c r="RVC1167" s="145"/>
      <c r="RVD1167" s="145"/>
      <c r="RVE1167" s="37"/>
      <c r="RVF1167" s="5"/>
      <c r="RVG1167" s="144"/>
      <c r="RVH1167" s="93"/>
      <c r="RVI1167" s="145"/>
      <c r="RVJ1167" s="145"/>
      <c r="RVK1167" s="145"/>
      <c r="RVL1167" s="145"/>
      <c r="RVM1167" s="145"/>
      <c r="RVN1167" s="37"/>
      <c r="RVO1167" s="5"/>
      <c r="RVP1167" s="144"/>
      <c r="RVQ1167" s="93"/>
      <c r="RVR1167" s="145"/>
      <c r="RVS1167" s="145"/>
      <c r="RVT1167" s="145"/>
      <c r="RVU1167" s="145"/>
      <c r="RVV1167" s="145"/>
      <c r="RVW1167" s="37"/>
      <c r="RVX1167" s="5"/>
      <c r="RVY1167" s="144"/>
      <c r="RVZ1167" s="93"/>
      <c r="RWA1167" s="145"/>
      <c r="RWB1167" s="145"/>
      <c r="RWC1167" s="145"/>
      <c r="RWD1167" s="145"/>
      <c r="RWE1167" s="145"/>
      <c r="RWF1167" s="37"/>
      <c r="RWG1167" s="5"/>
      <c r="RWH1167" s="144"/>
      <c r="RWI1167" s="93"/>
      <c r="RWJ1167" s="145"/>
      <c r="RWK1167" s="145"/>
      <c r="RWL1167" s="145"/>
      <c r="RWM1167" s="145"/>
      <c r="RWN1167" s="145"/>
      <c r="RWO1167" s="37"/>
      <c r="RWP1167" s="5"/>
      <c r="RWQ1167" s="144"/>
      <c r="RWR1167" s="93"/>
      <c r="RWS1167" s="145"/>
      <c r="RWT1167" s="145"/>
      <c r="RWU1167" s="145"/>
      <c r="RWV1167" s="145"/>
      <c r="RWW1167" s="145"/>
      <c r="RWX1167" s="37"/>
      <c r="RWY1167" s="5"/>
      <c r="RWZ1167" s="144"/>
      <c r="RXA1167" s="93"/>
      <c r="RXB1167" s="145"/>
      <c r="RXC1167" s="145"/>
      <c r="RXD1167" s="145"/>
      <c r="RXE1167" s="145"/>
      <c r="RXF1167" s="145"/>
      <c r="RXG1167" s="37"/>
      <c r="RXH1167" s="5"/>
      <c r="RXI1167" s="144"/>
      <c r="RXJ1167" s="93"/>
      <c r="RXK1167" s="145"/>
      <c r="RXL1167" s="145"/>
      <c r="RXM1167" s="145"/>
      <c r="RXN1167" s="145"/>
      <c r="RXO1167" s="145"/>
      <c r="RXP1167" s="37"/>
      <c r="RXQ1167" s="5"/>
      <c r="RXR1167" s="144"/>
      <c r="RXS1167" s="93"/>
      <c r="RXT1167" s="145"/>
      <c r="RXU1167" s="145"/>
      <c r="RXV1167" s="145"/>
      <c r="RXW1167" s="145"/>
      <c r="RXX1167" s="145"/>
      <c r="RXY1167" s="37"/>
      <c r="RXZ1167" s="5"/>
      <c r="RYA1167" s="144"/>
      <c r="RYB1167" s="93"/>
      <c r="RYC1167" s="145"/>
      <c r="RYD1167" s="145"/>
      <c r="RYE1167" s="145"/>
      <c r="RYF1167" s="145"/>
      <c r="RYG1167" s="145"/>
      <c r="RYH1167" s="37"/>
      <c r="RYI1167" s="5"/>
      <c r="RYJ1167" s="144"/>
      <c r="RYK1167" s="93"/>
      <c r="RYL1167" s="145"/>
      <c r="RYM1167" s="145"/>
      <c r="RYN1167" s="145"/>
      <c r="RYO1167" s="145"/>
      <c r="RYP1167" s="145"/>
      <c r="RYQ1167" s="37"/>
      <c r="RYR1167" s="5"/>
      <c r="RYS1167" s="144"/>
      <c r="RYT1167" s="93"/>
      <c r="RYU1167" s="145"/>
      <c r="RYV1167" s="145"/>
      <c r="RYW1167" s="145"/>
      <c r="RYX1167" s="145"/>
      <c r="RYY1167" s="145"/>
      <c r="RYZ1167" s="37"/>
      <c r="RZA1167" s="5"/>
      <c r="RZB1167" s="144"/>
      <c r="RZC1167" s="93"/>
      <c r="RZD1167" s="145"/>
      <c r="RZE1167" s="145"/>
      <c r="RZF1167" s="145"/>
      <c r="RZG1167" s="145"/>
      <c r="RZH1167" s="145"/>
      <c r="RZI1167" s="37"/>
      <c r="RZJ1167" s="5"/>
      <c r="RZK1167" s="144"/>
      <c r="RZL1167" s="93"/>
      <c r="RZM1167" s="145"/>
      <c r="RZN1167" s="145"/>
      <c r="RZO1167" s="145"/>
      <c r="RZP1167" s="145"/>
      <c r="RZQ1167" s="145"/>
      <c r="RZR1167" s="37"/>
      <c r="RZS1167" s="5"/>
      <c r="RZT1167" s="144"/>
      <c r="RZU1167" s="93"/>
      <c r="RZV1167" s="145"/>
      <c r="RZW1167" s="145"/>
      <c r="RZX1167" s="145"/>
      <c r="RZY1167" s="145"/>
      <c r="RZZ1167" s="145"/>
      <c r="SAA1167" s="37"/>
      <c r="SAB1167" s="5"/>
      <c r="SAC1167" s="144"/>
      <c r="SAD1167" s="93"/>
      <c r="SAE1167" s="145"/>
      <c r="SAF1167" s="145"/>
      <c r="SAG1167" s="145"/>
      <c r="SAH1167" s="145"/>
      <c r="SAI1167" s="145"/>
      <c r="SAJ1167" s="37"/>
      <c r="SAK1167" s="5"/>
      <c r="SAL1167" s="144"/>
      <c r="SAM1167" s="93"/>
      <c r="SAN1167" s="145"/>
      <c r="SAO1167" s="145"/>
      <c r="SAP1167" s="145"/>
      <c r="SAQ1167" s="145"/>
      <c r="SAR1167" s="145"/>
      <c r="SAS1167" s="37"/>
      <c r="SAT1167" s="5"/>
      <c r="SAU1167" s="144"/>
      <c r="SAV1167" s="93"/>
      <c r="SAW1167" s="145"/>
      <c r="SAX1167" s="145"/>
      <c r="SAY1167" s="145"/>
      <c r="SAZ1167" s="145"/>
      <c r="SBA1167" s="145"/>
      <c r="SBB1167" s="37"/>
      <c r="SBC1167" s="5"/>
      <c r="SBD1167" s="144"/>
      <c r="SBE1167" s="93"/>
      <c r="SBF1167" s="145"/>
      <c r="SBG1167" s="145"/>
      <c r="SBH1167" s="145"/>
      <c r="SBI1167" s="145"/>
      <c r="SBJ1167" s="145"/>
      <c r="SBK1167" s="37"/>
      <c r="SBL1167" s="5"/>
      <c r="SBM1167" s="144"/>
      <c r="SBN1167" s="93"/>
      <c r="SBO1167" s="145"/>
      <c r="SBP1167" s="145"/>
      <c r="SBQ1167" s="145"/>
      <c r="SBR1167" s="145"/>
      <c r="SBS1167" s="145"/>
      <c r="SBT1167" s="37"/>
      <c r="SBU1167" s="5"/>
      <c r="SBV1167" s="144"/>
      <c r="SBW1167" s="93"/>
      <c r="SBX1167" s="145"/>
      <c r="SBY1167" s="145"/>
      <c r="SBZ1167" s="145"/>
      <c r="SCA1167" s="145"/>
      <c r="SCB1167" s="145"/>
      <c r="SCC1167" s="37"/>
      <c r="SCD1167" s="5"/>
      <c r="SCE1167" s="144"/>
      <c r="SCF1167" s="93"/>
      <c r="SCG1167" s="145"/>
      <c r="SCH1167" s="145"/>
      <c r="SCI1167" s="145"/>
      <c r="SCJ1167" s="145"/>
      <c r="SCK1167" s="145"/>
      <c r="SCL1167" s="37"/>
      <c r="SCM1167" s="5"/>
      <c r="SCN1167" s="144"/>
      <c r="SCO1167" s="93"/>
      <c r="SCP1167" s="145"/>
      <c r="SCQ1167" s="145"/>
      <c r="SCR1167" s="145"/>
      <c r="SCS1167" s="145"/>
      <c r="SCT1167" s="145"/>
      <c r="SCU1167" s="37"/>
      <c r="SCV1167" s="5"/>
      <c r="SCW1167" s="144"/>
      <c r="SCX1167" s="93"/>
      <c r="SCY1167" s="145"/>
      <c r="SCZ1167" s="145"/>
      <c r="SDA1167" s="145"/>
      <c r="SDB1167" s="145"/>
      <c r="SDC1167" s="145"/>
      <c r="SDD1167" s="37"/>
      <c r="SDE1167" s="5"/>
      <c r="SDF1167" s="144"/>
      <c r="SDG1167" s="93"/>
      <c r="SDH1167" s="145"/>
      <c r="SDI1167" s="145"/>
      <c r="SDJ1167" s="145"/>
      <c r="SDK1167" s="145"/>
      <c r="SDL1167" s="145"/>
      <c r="SDM1167" s="37"/>
      <c r="SDN1167" s="5"/>
      <c r="SDO1167" s="144"/>
      <c r="SDP1167" s="93"/>
      <c r="SDQ1167" s="145"/>
      <c r="SDR1167" s="145"/>
      <c r="SDS1167" s="145"/>
      <c r="SDT1167" s="145"/>
      <c r="SDU1167" s="145"/>
      <c r="SDV1167" s="37"/>
      <c r="SDW1167" s="5"/>
      <c r="SDX1167" s="144"/>
      <c r="SDY1167" s="93"/>
      <c r="SDZ1167" s="145"/>
      <c r="SEA1167" s="145"/>
      <c r="SEB1167" s="145"/>
      <c r="SEC1167" s="145"/>
      <c r="SED1167" s="145"/>
      <c r="SEE1167" s="37"/>
      <c r="SEF1167" s="5"/>
      <c r="SEG1167" s="144"/>
      <c r="SEH1167" s="93"/>
      <c r="SEI1167" s="145"/>
      <c r="SEJ1167" s="145"/>
      <c r="SEK1167" s="145"/>
      <c r="SEL1167" s="145"/>
      <c r="SEM1167" s="145"/>
      <c r="SEN1167" s="37"/>
      <c r="SEO1167" s="5"/>
      <c r="SEP1167" s="144"/>
      <c r="SEQ1167" s="93"/>
      <c r="SER1167" s="145"/>
      <c r="SES1167" s="145"/>
      <c r="SET1167" s="145"/>
      <c r="SEU1167" s="145"/>
      <c r="SEV1167" s="145"/>
      <c r="SEW1167" s="37"/>
      <c r="SEX1167" s="5"/>
      <c r="SEY1167" s="144"/>
      <c r="SEZ1167" s="93"/>
      <c r="SFA1167" s="145"/>
      <c r="SFB1167" s="145"/>
      <c r="SFC1167" s="145"/>
      <c r="SFD1167" s="145"/>
      <c r="SFE1167" s="145"/>
      <c r="SFF1167" s="37"/>
      <c r="SFG1167" s="5"/>
      <c r="SFH1167" s="144"/>
      <c r="SFI1167" s="93"/>
      <c r="SFJ1167" s="145"/>
      <c r="SFK1167" s="145"/>
      <c r="SFL1167" s="145"/>
      <c r="SFM1167" s="145"/>
      <c r="SFN1167" s="145"/>
      <c r="SFO1167" s="37"/>
      <c r="SFP1167" s="5"/>
      <c r="SFQ1167" s="144"/>
      <c r="SFR1167" s="93"/>
      <c r="SFS1167" s="145"/>
      <c r="SFT1167" s="145"/>
      <c r="SFU1167" s="145"/>
      <c r="SFV1167" s="145"/>
      <c r="SFW1167" s="145"/>
      <c r="SFX1167" s="37"/>
      <c r="SFY1167" s="5"/>
      <c r="SFZ1167" s="144"/>
      <c r="SGA1167" s="93"/>
      <c r="SGB1167" s="145"/>
      <c r="SGC1167" s="145"/>
      <c r="SGD1167" s="145"/>
      <c r="SGE1167" s="145"/>
      <c r="SGF1167" s="145"/>
      <c r="SGG1167" s="37"/>
      <c r="SGH1167" s="5"/>
      <c r="SGI1167" s="144"/>
      <c r="SGJ1167" s="93"/>
      <c r="SGK1167" s="145"/>
      <c r="SGL1167" s="145"/>
      <c r="SGM1167" s="145"/>
      <c r="SGN1167" s="145"/>
      <c r="SGO1167" s="145"/>
      <c r="SGP1167" s="37"/>
      <c r="SGQ1167" s="5"/>
      <c r="SGR1167" s="144"/>
      <c r="SGS1167" s="93"/>
      <c r="SGT1167" s="145"/>
      <c r="SGU1167" s="145"/>
      <c r="SGV1167" s="145"/>
      <c r="SGW1167" s="145"/>
      <c r="SGX1167" s="145"/>
      <c r="SGY1167" s="37"/>
      <c r="SGZ1167" s="5"/>
      <c r="SHA1167" s="144"/>
      <c r="SHB1167" s="93"/>
      <c r="SHC1167" s="145"/>
      <c r="SHD1167" s="145"/>
      <c r="SHE1167" s="145"/>
      <c r="SHF1167" s="145"/>
      <c r="SHG1167" s="145"/>
      <c r="SHH1167" s="37"/>
      <c r="SHI1167" s="5"/>
      <c r="SHJ1167" s="144"/>
      <c r="SHK1167" s="93"/>
      <c r="SHL1167" s="145"/>
      <c r="SHM1167" s="145"/>
      <c r="SHN1167" s="145"/>
      <c r="SHO1167" s="145"/>
      <c r="SHP1167" s="145"/>
      <c r="SHQ1167" s="37"/>
      <c r="SHR1167" s="5"/>
      <c r="SHS1167" s="144"/>
      <c r="SHT1167" s="93"/>
      <c r="SHU1167" s="145"/>
      <c r="SHV1167" s="145"/>
      <c r="SHW1167" s="145"/>
      <c r="SHX1167" s="145"/>
      <c r="SHY1167" s="145"/>
      <c r="SHZ1167" s="37"/>
      <c r="SIA1167" s="5"/>
      <c r="SIB1167" s="144"/>
      <c r="SIC1167" s="93"/>
      <c r="SID1167" s="145"/>
      <c r="SIE1167" s="145"/>
      <c r="SIF1167" s="145"/>
      <c r="SIG1167" s="145"/>
      <c r="SIH1167" s="145"/>
      <c r="SII1167" s="37"/>
      <c r="SIJ1167" s="5"/>
      <c r="SIK1167" s="144"/>
      <c r="SIL1167" s="93"/>
      <c r="SIM1167" s="145"/>
      <c r="SIN1167" s="145"/>
      <c r="SIO1167" s="145"/>
      <c r="SIP1167" s="145"/>
      <c r="SIQ1167" s="145"/>
      <c r="SIR1167" s="37"/>
      <c r="SIS1167" s="5"/>
      <c r="SIT1167" s="144"/>
      <c r="SIU1167" s="93"/>
      <c r="SIV1167" s="145"/>
      <c r="SIW1167" s="145"/>
      <c r="SIX1167" s="145"/>
      <c r="SIY1167" s="145"/>
      <c r="SIZ1167" s="145"/>
      <c r="SJA1167" s="37"/>
      <c r="SJB1167" s="5"/>
      <c r="SJC1167" s="144"/>
      <c r="SJD1167" s="93"/>
      <c r="SJE1167" s="145"/>
      <c r="SJF1167" s="145"/>
      <c r="SJG1167" s="145"/>
      <c r="SJH1167" s="145"/>
      <c r="SJI1167" s="145"/>
      <c r="SJJ1167" s="37"/>
      <c r="SJK1167" s="5"/>
      <c r="SJL1167" s="144"/>
      <c r="SJM1167" s="93"/>
      <c r="SJN1167" s="145"/>
      <c r="SJO1167" s="145"/>
      <c r="SJP1167" s="145"/>
      <c r="SJQ1167" s="145"/>
      <c r="SJR1167" s="145"/>
      <c r="SJS1167" s="37"/>
      <c r="SJT1167" s="5"/>
      <c r="SJU1167" s="144"/>
      <c r="SJV1167" s="93"/>
      <c r="SJW1167" s="145"/>
      <c r="SJX1167" s="145"/>
      <c r="SJY1167" s="145"/>
      <c r="SJZ1167" s="145"/>
      <c r="SKA1167" s="145"/>
      <c r="SKB1167" s="37"/>
      <c r="SKC1167" s="5"/>
      <c r="SKD1167" s="144"/>
      <c r="SKE1167" s="93"/>
      <c r="SKF1167" s="145"/>
      <c r="SKG1167" s="145"/>
      <c r="SKH1167" s="145"/>
      <c r="SKI1167" s="145"/>
      <c r="SKJ1167" s="145"/>
      <c r="SKK1167" s="37"/>
      <c r="SKL1167" s="5"/>
      <c r="SKM1167" s="144"/>
      <c r="SKN1167" s="93"/>
      <c r="SKO1167" s="145"/>
      <c r="SKP1167" s="145"/>
      <c r="SKQ1167" s="145"/>
      <c r="SKR1167" s="145"/>
      <c r="SKS1167" s="145"/>
      <c r="SKT1167" s="37"/>
      <c r="SKU1167" s="5"/>
      <c r="SKV1167" s="144"/>
      <c r="SKW1167" s="93"/>
      <c r="SKX1167" s="145"/>
      <c r="SKY1167" s="145"/>
      <c r="SKZ1167" s="145"/>
      <c r="SLA1167" s="145"/>
      <c r="SLB1167" s="145"/>
      <c r="SLC1167" s="37"/>
      <c r="SLD1167" s="5"/>
      <c r="SLE1167" s="144"/>
      <c r="SLF1167" s="93"/>
      <c r="SLG1167" s="145"/>
      <c r="SLH1167" s="145"/>
      <c r="SLI1167" s="145"/>
      <c r="SLJ1167" s="145"/>
      <c r="SLK1167" s="145"/>
      <c r="SLL1167" s="37"/>
      <c r="SLM1167" s="5"/>
      <c r="SLN1167" s="144"/>
      <c r="SLO1167" s="93"/>
      <c r="SLP1167" s="145"/>
      <c r="SLQ1167" s="145"/>
      <c r="SLR1167" s="145"/>
      <c r="SLS1167" s="145"/>
      <c r="SLT1167" s="145"/>
      <c r="SLU1167" s="37"/>
      <c r="SLV1167" s="5"/>
      <c r="SLW1167" s="144"/>
      <c r="SLX1167" s="93"/>
      <c r="SLY1167" s="145"/>
      <c r="SLZ1167" s="145"/>
      <c r="SMA1167" s="145"/>
      <c r="SMB1167" s="145"/>
      <c r="SMC1167" s="145"/>
      <c r="SMD1167" s="37"/>
      <c r="SME1167" s="5"/>
      <c r="SMF1167" s="144"/>
      <c r="SMG1167" s="93"/>
      <c r="SMH1167" s="145"/>
      <c r="SMI1167" s="145"/>
      <c r="SMJ1167" s="145"/>
      <c r="SMK1167" s="145"/>
      <c r="SML1167" s="145"/>
      <c r="SMM1167" s="37"/>
      <c r="SMN1167" s="5"/>
      <c r="SMO1167" s="144"/>
      <c r="SMP1167" s="93"/>
      <c r="SMQ1167" s="145"/>
      <c r="SMR1167" s="145"/>
      <c r="SMS1167" s="145"/>
      <c r="SMT1167" s="145"/>
      <c r="SMU1167" s="145"/>
      <c r="SMV1167" s="37"/>
      <c r="SMW1167" s="5"/>
      <c r="SMX1167" s="144"/>
      <c r="SMY1167" s="93"/>
      <c r="SMZ1167" s="145"/>
      <c r="SNA1167" s="145"/>
      <c r="SNB1167" s="145"/>
      <c r="SNC1167" s="145"/>
      <c r="SND1167" s="145"/>
      <c r="SNE1167" s="37"/>
      <c r="SNF1167" s="5"/>
      <c r="SNG1167" s="144"/>
      <c r="SNH1167" s="93"/>
      <c r="SNI1167" s="145"/>
      <c r="SNJ1167" s="145"/>
      <c r="SNK1167" s="145"/>
      <c r="SNL1167" s="145"/>
      <c r="SNM1167" s="145"/>
      <c r="SNN1167" s="37"/>
      <c r="SNO1167" s="5"/>
      <c r="SNP1167" s="144"/>
      <c r="SNQ1167" s="93"/>
      <c r="SNR1167" s="145"/>
      <c r="SNS1167" s="145"/>
      <c r="SNT1167" s="145"/>
      <c r="SNU1167" s="145"/>
      <c r="SNV1167" s="145"/>
      <c r="SNW1167" s="37"/>
      <c r="SNX1167" s="5"/>
      <c r="SNY1167" s="144"/>
      <c r="SNZ1167" s="93"/>
      <c r="SOA1167" s="145"/>
      <c r="SOB1167" s="145"/>
      <c r="SOC1167" s="145"/>
      <c r="SOD1167" s="145"/>
      <c r="SOE1167" s="145"/>
      <c r="SOF1167" s="37"/>
      <c r="SOG1167" s="5"/>
      <c r="SOH1167" s="144"/>
      <c r="SOI1167" s="93"/>
      <c r="SOJ1167" s="145"/>
      <c r="SOK1167" s="145"/>
      <c r="SOL1167" s="145"/>
      <c r="SOM1167" s="145"/>
      <c r="SON1167" s="145"/>
      <c r="SOO1167" s="37"/>
      <c r="SOP1167" s="5"/>
      <c r="SOQ1167" s="144"/>
      <c r="SOR1167" s="93"/>
      <c r="SOS1167" s="145"/>
      <c r="SOT1167" s="145"/>
      <c r="SOU1167" s="145"/>
      <c r="SOV1167" s="145"/>
      <c r="SOW1167" s="145"/>
      <c r="SOX1167" s="37"/>
      <c r="SOY1167" s="5"/>
      <c r="SOZ1167" s="144"/>
      <c r="SPA1167" s="93"/>
      <c r="SPB1167" s="145"/>
      <c r="SPC1167" s="145"/>
      <c r="SPD1167" s="145"/>
      <c r="SPE1167" s="145"/>
      <c r="SPF1167" s="145"/>
      <c r="SPG1167" s="37"/>
      <c r="SPH1167" s="5"/>
      <c r="SPI1167" s="144"/>
      <c r="SPJ1167" s="93"/>
      <c r="SPK1167" s="145"/>
      <c r="SPL1167" s="145"/>
      <c r="SPM1167" s="145"/>
      <c r="SPN1167" s="145"/>
      <c r="SPO1167" s="145"/>
      <c r="SPP1167" s="37"/>
      <c r="SPQ1167" s="5"/>
      <c r="SPR1167" s="144"/>
      <c r="SPS1167" s="93"/>
      <c r="SPT1167" s="145"/>
      <c r="SPU1167" s="145"/>
      <c r="SPV1167" s="145"/>
      <c r="SPW1167" s="145"/>
      <c r="SPX1167" s="145"/>
      <c r="SPY1167" s="37"/>
      <c r="SPZ1167" s="5"/>
      <c r="SQA1167" s="144"/>
      <c r="SQB1167" s="93"/>
      <c r="SQC1167" s="145"/>
      <c r="SQD1167" s="145"/>
      <c r="SQE1167" s="145"/>
      <c r="SQF1167" s="145"/>
      <c r="SQG1167" s="145"/>
      <c r="SQH1167" s="37"/>
      <c r="SQI1167" s="5"/>
      <c r="SQJ1167" s="144"/>
      <c r="SQK1167" s="93"/>
      <c r="SQL1167" s="145"/>
      <c r="SQM1167" s="145"/>
      <c r="SQN1167" s="145"/>
      <c r="SQO1167" s="145"/>
      <c r="SQP1167" s="145"/>
      <c r="SQQ1167" s="37"/>
      <c r="SQR1167" s="5"/>
      <c r="SQS1167" s="144"/>
      <c r="SQT1167" s="93"/>
      <c r="SQU1167" s="145"/>
      <c r="SQV1167" s="145"/>
      <c r="SQW1167" s="145"/>
      <c r="SQX1167" s="145"/>
      <c r="SQY1167" s="145"/>
      <c r="SQZ1167" s="37"/>
      <c r="SRA1167" s="5"/>
      <c r="SRB1167" s="144"/>
      <c r="SRC1167" s="93"/>
      <c r="SRD1167" s="145"/>
      <c r="SRE1167" s="145"/>
      <c r="SRF1167" s="145"/>
      <c r="SRG1167" s="145"/>
      <c r="SRH1167" s="145"/>
      <c r="SRI1167" s="37"/>
      <c r="SRJ1167" s="5"/>
      <c r="SRK1167" s="144"/>
      <c r="SRL1167" s="93"/>
      <c r="SRM1167" s="145"/>
      <c r="SRN1167" s="145"/>
      <c r="SRO1167" s="145"/>
      <c r="SRP1167" s="145"/>
      <c r="SRQ1167" s="145"/>
      <c r="SRR1167" s="37"/>
      <c r="SRS1167" s="5"/>
      <c r="SRT1167" s="144"/>
      <c r="SRU1167" s="93"/>
      <c r="SRV1167" s="145"/>
      <c r="SRW1167" s="145"/>
      <c r="SRX1167" s="145"/>
      <c r="SRY1167" s="145"/>
      <c r="SRZ1167" s="145"/>
      <c r="SSA1167" s="37"/>
      <c r="SSB1167" s="5"/>
      <c r="SSC1167" s="144"/>
      <c r="SSD1167" s="93"/>
      <c r="SSE1167" s="145"/>
      <c r="SSF1167" s="145"/>
      <c r="SSG1167" s="145"/>
      <c r="SSH1167" s="145"/>
      <c r="SSI1167" s="145"/>
      <c r="SSJ1167" s="37"/>
      <c r="SSK1167" s="5"/>
      <c r="SSL1167" s="144"/>
      <c r="SSM1167" s="93"/>
      <c r="SSN1167" s="145"/>
      <c r="SSO1167" s="145"/>
      <c r="SSP1167" s="145"/>
      <c r="SSQ1167" s="145"/>
      <c r="SSR1167" s="145"/>
      <c r="SSS1167" s="37"/>
      <c r="SST1167" s="5"/>
      <c r="SSU1167" s="144"/>
      <c r="SSV1167" s="93"/>
      <c r="SSW1167" s="145"/>
      <c r="SSX1167" s="145"/>
      <c r="SSY1167" s="145"/>
      <c r="SSZ1167" s="145"/>
      <c r="STA1167" s="145"/>
      <c r="STB1167" s="37"/>
      <c r="STC1167" s="5"/>
      <c r="STD1167" s="144"/>
      <c r="STE1167" s="93"/>
      <c r="STF1167" s="145"/>
      <c r="STG1167" s="145"/>
      <c r="STH1167" s="145"/>
      <c r="STI1167" s="145"/>
      <c r="STJ1167" s="145"/>
      <c r="STK1167" s="37"/>
      <c r="STL1167" s="5"/>
      <c r="STM1167" s="144"/>
      <c r="STN1167" s="93"/>
      <c r="STO1167" s="145"/>
      <c r="STP1167" s="145"/>
      <c r="STQ1167" s="145"/>
      <c r="STR1167" s="145"/>
      <c r="STS1167" s="145"/>
      <c r="STT1167" s="37"/>
      <c r="STU1167" s="5"/>
      <c r="STV1167" s="144"/>
      <c r="STW1167" s="93"/>
      <c r="STX1167" s="145"/>
      <c r="STY1167" s="145"/>
      <c r="STZ1167" s="145"/>
      <c r="SUA1167" s="145"/>
      <c r="SUB1167" s="145"/>
      <c r="SUC1167" s="37"/>
      <c r="SUD1167" s="5"/>
      <c r="SUE1167" s="144"/>
      <c r="SUF1167" s="93"/>
      <c r="SUG1167" s="145"/>
      <c r="SUH1167" s="145"/>
      <c r="SUI1167" s="145"/>
      <c r="SUJ1167" s="145"/>
      <c r="SUK1167" s="145"/>
      <c r="SUL1167" s="37"/>
      <c r="SUM1167" s="5"/>
      <c r="SUN1167" s="144"/>
      <c r="SUO1167" s="93"/>
      <c r="SUP1167" s="145"/>
      <c r="SUQ1167" s="145"/>
      <c r="SUR1167" s="145"/>
      <c r="SUS1167" s="145"/>
      <c r="SUT1167" s="145"/>
      <c r="SUU1167" s="37"/>
      <c r="SUV1167" s="5"/>
      <c r="SUW1167" s="144"/>
      <c r="SUX1167" s="93"/>
      <c r="SUY1167" s="145"/>
      <c r="SUZ1167" s="145"/>
      <c r="SVA1167" s="145"/>
      <c r="SVB1167" s="145"/>
      <c r="SVC1167" s="145"/>
      <c r="SVD1167" s="37"/>
      <c r="SVE1167" s="5"/>
      <c r="SVF1167" s="144"/>
      <c r="SVG1167" s="93"/>
      <c r="SVH1167" s="145"/>
      <c r="SVI1167" s="145"/>
      <c r="SVJ1167" s="145"/>
      <c r="SVK1167" s="145"/>
      <c r="SVL1167" s="145"/>
      <c r="SVM1167" s="37"/>
      <c r="SVN1167" s="5"/>
      <c r="SVO1167" s="144"/>
      <c r="SVP1167" s="93"/>
      <c r="SVQ1167" s="145"/>
      <c r="SVR1167" s="145"/>
      <c r="SVS1167" s="145"/>
      <c r="SVT1167" s="145"/>
      <c r="SVU1167" s="145"/>
      <c r="SVV1167" s="37"/>
      <c r="SVW1167" s="5"/>
      <c r="SVX1167" s="144"/>
      <c r="SVY1167" s="93"/>
      <c r="SVZ1167" s="145"/>
      <c r="SWA1167" s="145"/>
      <c r="SWB1167" s="145"/>
      <c r="SWC1167" s="145"/>
      <c r="SWD1167" s="145"/>
      <c r="SWE1167" s="37"/>
      <c r="SWF1167" s="5"/>
      <c r="SWG1167" s="144"/>
      <c r="SWH1167" s="93"/>
      <c r="SWI1167" s="145"/>
      <c r="SWJ1167" s="145"/>
      <c r="SWK1167" s="145"/>
      <c r="SWL1167" s="145"/>
      <c r="SWM1167" s="145"/>
      <c r="SWN1167" s="37"/>
      <c r="SWO1167" s="5"/>
      <c r="SWP1167" s="144"/>
      <c r="SWQ1167" s="93"/>
      <c r="SWR1167" s="145"/>
      <c r="SWS1167" s="145"/>
      <c r="SWT1167" s="145"/>
      <c r="SWU1167" s="145"/>
      <c r="SWV1167" s="145"/>
      <c r="SWW1167" s="37"/>
      <c r="SWX1167" s="5"/>
      <c r="SWY1167" s="144"/>
      <c r="SWZ1167" s="93"/>
      <c r="SXA1167" s="145"/>
      <c r="SXB1167" s="145"/>
      <c r="SXC1167" s="145"/>
      <c r="SXD1167" s="145"/>
      <c r="SXE1167" s="145"/>
      <c r="SXF1167" s="37"/>
      <c r="SXG1167" s="5"/>
      <c r="SXH1167" s="144"/>
      <c r="SXI1167" s="93"/>
      <c r="SXJ1167" s="145"/>
      <c r="SXK1167" s="145"/>
      <c r="SXL1167" s="145"/>
      <c r="SXM1167" s="145"/>
      <c r="SXN1167" s="145"/>
      <c r="SXO1167" s="37"/>
      <c r="SXP1167" s="5"/>
      <c r="SXQ1167" s="144"/>
      <c r="SXR1167" s="93"/>
      <c r="SXS1167" s="145"/>
      <c r="SXT1167" s="145"/>
      <c r="SXU1167" s="145"/>
      <c r="SXV1167" s="145"/>
      <c r="SXW1167" s="145"/>
      <c r="SXX1167" s="37"/>
      <c r="SXY1167" s="5"/>
      <c r="SXZ1167" s="144"/>
      <c r="SYA1167" s="93"/>
      <c r="SYB1167" s="145"/>
      <c r="SYC1167" s="145"/>
      <c r="SYD1167" s="145"/>
      <c r="SYE1167" s="145"/>
      <c r="SYF1167" s="145"/>
      <c r="SYG1167" s="37"/>
      <c r="SYH1167" s="5"/>
      <c r="SYI1167" s="144"/>
      <c r="SYJ1167" s="93"/>
      <c r="SYK1167" s="145"/>
      <c r="SYL1167" s="145"/>
      <c r="SYM1167" s="145"/>
      <c r="SYN1167" s="145"/>
      <c r="SYO1167" s="145"/>
      <c r="SYP1167" s="37"/>
      <c r="SYQ1167" s="5"/>
      <c r="SYR1167" s="144"/>
      <c r="SYS1167" s="93"/>
      <c r="SYT1167" s="145"/>
      <c r="SYU1167" s="145"/>
      <c r="SYV1167" s="145"/>
      <c r="SYW1167" s="145"/>
      <c r="SYX1167" s="145"/>
      <c r="SYY1167" s="37"/>
      <c r="SYZ1167" s="5"/>
      <c r="SZA1167" s="144"/>
      <c r="SZB1167" s="93"/>
      <c r="SZC1167" s="145"/>
      <c r="SZD1167" s="145"/>
      <c r="SZE1167" s="145"/>
      <c r="SZF1167" s="145"/>
      <c r="SZG1167" s="145"/>
      <c r="SZH1167" s="37"/>
      <c r="SZI1167" s="5"/>
      <c r="SZJ1167" s="144"/>
      <c r="SZK1167" s="93"/>
      <c r="SZL1167" s="145"/>
      <c r="SZM1167" s="145"/>
      <c r="SZN1167" s="145"/>
      <c r="SZO1167" s="145"/>
      <c r="SZP1167" s="145"/>
      <c r="SZQ1167" s="37"/>
      <c r="SZR1167" s="5"/>
      <c r="SZS1167" s="144"/>
      <c r="SZT1167" s="93"/>
      <c r="SZU1167" s="145"/>
      <c r="SZV1167" s="145"/>
      <c r="SZW1167" s="145"/>
      <c r="SZX1167" s="145"/>
      <c r="SZY1167" s="145"/>
      <c r="SZZ1167" s="37"/>
      <c r="TAA1167" s="5"/>
      <c r="TAB1167" s="144"/>
      <c r="TAC1167" s="93"/>
      <c r="TAD1167" s="145"/>
      <c r="TAE1167" s="145"/>
      <c r="TAF1167" s="145"/>
      <c r="TAG1167" s="145"/>
      <c r="TAH1167" s="145"/>
      <c r="TAI1167" s="37"/>
      <c r="TAJ1167" s="5"/>
      <c r="TAK1167" s="144"/>
      <c r="TAL1167" s="93"/>
      <c r="TAM1167" s="145"/>
      <c r="TAN1167" s="145"/>
      <c r="TAO1167" s="145"/>
      <c r="TAP1167" s="145"/>
      <c r="TAQ1167" s="145"/>
      <c r="TAR1167" s="37"/>
      <c r="TAS1167" s="5"/>
      <c r="TAT1167" s="144"/>
      <c r="TAU1167" s="93"/>
      <c r="TAV1167" s="145"/>
      <c r="TAW1167" s="145"/>
      <c r="TAX1167" s="145"/>
      <c r="TAY1167" s="145"/>
      <c r="TAZ1167" s="145"/>
      <c r="TBA1167" s="37"/>
      <c r="TBB1167" s="5"/>
      <c r="TBC1167" s="144"/>
      <c r="TBD1167" s="93"/>
      <c r="TBE1167" s="145"/>
      <c r="TBF1167" s="145"/>
      <c r="TBG1167" s="145"/>
      <c r="TBH1167" s="145"/>
      <c r="TBI1167" s="145"/>
      <c r="TBJ1167" s="37"/>
      <c r="TBK1167" s="5"/>
      <c r="TBL1167" s="144"/>
      <c r="TBM1167" s="93"/>
      <c r="TBN1167" s="145"/>
      <c r="TBO1167" s="145"/>
      <c r="TBP1167" s="145"/>
      <c r="TBQ1167" s="145"/>
      <c r="TBR1167" s="145"/>
      <c r="TBS1167" s="37"/>
      <c r="TBT1167" s="5"/>
      <c r="TBU1167" s="144"/>
      <c r="TBV1167" s="93"/>
      <c r="TBW1167" s="145"/>
      <c r="TBX1167" s="145"/>
      <c r="TBY1167" s="145"/>
      <c r="TBZ1167" s="145"/>
      <c r="TCA1167" s="145"/>
      <c r="TCB1167" s="37"/>
      <c r="TCC1167" s="5"/>
      <c r="TCD1167" s="144"/>
      <c r="TCE1167" s="93"/>
      <c r="TCF1167" s="145"/>
      <c r="TCG1167" s="145"/>
      <c r="TCH1167" s="145"/>
      <c r="TCI1167" s="145"/>
      <c r="TCJ1167" s="145"/>
      <c r="TCK1167" s="37"/>
      <c r="TCL1167" s="5"/>
      <c r="TCM1167" s="144"/>
      <c r="TCN1167" s="93"/>
      <c r="TCO1167" s="145"/>
      <c r="TCP1167" s="145"/>
      <c r="TCQ1167" s="145"/>
      <c r="TCR1167" s="145"/>
      <c r="TCS1167" s="145"/>
      <c r="TCT1167" s="37"/>
      <c r="TCU1167" s="5"/>
      <c r="TCV1167" s="144"/>
      <c r="TCW1167" s="93"/>
      <c r="TCX1167" s="145"/>
      <c r="TCY1167" s="145"/>
      <c r="TCZ1167" s="145"/>
      <c r="TDA1167" s="145"/>
      <c r="TDB1167" s="145"/>
      <c r="TDC1167" s="37"/>
      <c r="TDD1167" s="5"/>
      <c r="TDE1167" s="144"/>
      <c r="TDF1167" s="93"/>
      <c r="TDG1167" s="145"/>
      <c r="TDH1167" s="145"/>
      <c r="TDI1167" s="145"/>
      <c r="TDJ1167" s="145"/>
      <c r="TDK1167" s="145"/>
      <c r="TDL1167" s="37"/>
      <c r="TDM1167" s="5"/>
      <c r="TDN1167" s="144"/>
      <c r="TDO1167" s="93"/>
      <c r="TDP1167" s="145"/>
      <c r="TDQ1167" s="145"/>
      <c r="TDR1167" s="145"/>
      <c r="TDS1167" s="145"/>
      <c r="TDT1167" s="145"/>
      <c r="TDU1167" s="37"/>
      <c r="TDV1167" s="5"/>
      <c r="TDW1167" s="144"/>
      <c r="TDX1167" s="93"/>
      <c r="TDY1167" s="145"/>
      <c r="TDZ1167" s="145"/>
      <c r="TEA1167" s="145"/>
      <c r="TEB1167" s="145"/>
      <c r="TEC1167" s="145"/>
      <c r="TED1167" s="37"/>
      <c r="TEE1167" s="5"/>
      <c r="TEF1167" s="144"/>
      <c r="TEG1167" s="93"/>
      <c r="TEH1167" s="145"/>
      <c r="TEI1167" s="145"/>
      <c r="TEJ1167" s="145"/>
      <c r="TEK1167" s="145"/>
      <c r="TEL1167" s="145"/>
      <c r="TEM1167" s="37"/>
      <c r="TEN1167" s="5"/>
      <c r="TEO1167" s="144"/>
      <c r="TEP1167" s="93"/>
      <c r="TEQ1167" s="145"/>
      <c r="TER1167" s="145"/>
      <c r="TES1167" s="145"/>
      <c r="TET1167" s="145"/>
      <c r="TEU1167" s="145"/>
      <c r="TEV1167" s="37"/>
      <c r="TEW1167" s="5"/>
      <c r="TEX1167" s="144"/>
      <c r="TEY1167" s="93"/>
      <c r="TEZ1167" s="145"/>
      <c r="TFA1167" s="145"/>
      <c r="TFB1167" s="145"/>
      <c r="TFC1167" s="145"/>
      <c r="TFD1167" s="145"/>
      <c r="TFE1167" s="37"/>
      <c r="TFF1167" s="5"/>
      <c r="TFG1167" s="144"/>
      <c r="TFH1167" s="93"/>
      <c r="TFI1167" s="145"/>
      <c r="TFJ1167" s="145"/>
      <c r="TFK1167" s="145"/>
      <c r="TFL1167" s="145"/>
      <c r="TFM1167" s="145"/>
      <c r="TFN1167" s="37"/>
      <c r="TFO1167" s="5"/>
      <c r="TFP1167" s="144"/>
      <c r="TFQ1167" s="93"/>
      <c r="TFR1167" s="145"/>
      <c r="TFS1167" s="145"/>
      <c r="TFT1167" s="145"/>
      <c r="TFU1167" s="145"/>
      <c r="TFV1167" s="145"/>
      <c r="TFW1167" s="37"/>
      <c r="TFX1167" s="5"/>
      <c r="TFY1167" s="144"/>
      <c r="TFZ1167" s="93"/>
      <c r="TGA1167" s="145"/>
      <c r="TGB1167" s="145"/>
      <c r="TGC1167" s="145"/>
      <c r="TGD1167" s="145"/>
      <c r="TGE1167" s="145"/>
      <c r="TGF1167" s="37"/>
      <c r="TGG1167" s="5"/>
      <c r="TGH1167" s="144"/>
      <c r="TGI1167" s="93"/>
      <c r="TGJ1167" s="145"/>
      <c r="TGK1167" s="145"/>
      <c r="TGL1167" s="145"/>
      <c r="TGM1167" s="145"/>
      <c r="TGN1167" s="145"/>
      <c r="TGO1167" s="37"/>
      <c r="TGP1167" s="5"/>
      <c r="TGQ1167" s="144"/>
      <c r="TGR1167" s="93"/>
      <c r="TGS1167" s="145"/>
      <c r="TGT1167" s="145"/>
      <c r="TGU1167" s="145"/>
      <c r="TGV1167" s="145"/>
      <c r="TGW1167" s="145"/>
      <c r="TGX1167" s="37"/>
      <c r="TGY1167" s="5"/>
      <c r="TGZ1167" s="144"/>
      <c r="THA1167" s="93"/>
      <c r="THB1167" s="145"/>
      <c r="THC1167" s="145"/>
      <c r="THD1167" s="145"/>
      <c r="THE1167" s="145"/>
      <c r="THF1167" s="145"/>
      <c r="THG1167" s="37"/>
      <c r="THH1167" s="5"/>
      <c r="THI1167" s="144"/>
      <c r="THJ1167" s="93"/>
      <c r="THK1167" s="145"/>
      <c r="THL1167" s="145"/>
      <c r="THM1167" s="145"/>
      <c r="THN1167" s="145"/>
      <c r="THO1167" s="145"/>
      <c r="THP1167" s="37"/>
      <c r="THQ1167" s="5"/>
      <c r="THR1167" s="144"/>
      <c r="THS1167" s="93"/>
      <c r="THT1167" s="145"/>
      <c r="THU1167" s="145"/>
      <c r="THV1167" s="145"/>
      <c r="THW1167" s="145"/>
      <c r="THX1167" s="145"/>
      <c r="THY1167" s="37"/>
      <c r="THZ1167" s="5"/>
      <c r="TIA1167" s="144"/>
      <c r="TIB1167" s="93"/>
      <c r="TIC1167" s="145"/>
      <c r="TID1167" s="145"/>
      <c r="TIE1167" s="145"/>
      <c r="TIF1167" s="145"/>
      <c r="TIG1167" s="145"/>
      <c r="TIH1167" s="37"/>
      <c r="TII1167" s="5"/>
      <c r="TIJ1167" s="144"/>
      <c r="TIK1167" s="93"/>
      <c r="TIL1167" s="145"/>
      <c r="TIM1167" s="145"/>
      <c r="TIN1167" s="145"/>
      <c r="TIO1167" s="145"/>
      <c r="TIP1167" s="145"/>
      <c r="TIQ1167" s="37"/>
      <c r="TIR1167" s="5"/>
      <c r="TIS1167" s="144"/>
      <c r="TIT1167" s="93"/>
      <c r="TIU1167" s="145"/>
      <c r="TIV1167" s="145"/>
      <c r="TIW1167" s="145"/>
      <c r="TIX1167" s="145"/>
      <c r="TIY1167" s="145"/>
      <c r="TIZ1167" s="37"/>
      <c r="TJA1167" s="5"/>
      <c r="TJB1167" s="144"/>
      <c r="TJC1167" s="93"/>
      <c r="TJD1167" s="145"/>
      <c r="TJE1167" s="145"/>
      <c r="TJF1167" s="145"/>
      <c r="TJG1167" s="145"/>
      <c r="TJH1167" s="145"/>
      <c r="TJI1167" s="37"/>
      <c r="TJJ1167" s="5"/>
      <c r="TJK1167" s="144"/>
      <c r="TJL1167" s="93"/>
      <c r="TJM1167" s="145"/>
      <c r="TJN1167" s="145"/>
      <c r="TJO1167" s="145"/>
      <c r="TJP1167" s="145"/>
      <c r="TJQ1167" s="145"/>
      <c r="TJR1167" s="37"/>
      <c r="TJS1167" s="5"/>
      <c r="TJT1167" s="144"/>
      <c r="TJU1167" s="93"/>
      <c r="TJV1167" s="145"/>
      <c r="TJW1167" s="145"/>
      <c r="TJX1167" s="145"/>
      <c r="TJY1167" s="145"/>
      <c r="TJZ1167" s="145"/>
      <c r="TKA1167" s="37"/>
      <c r="TKB1167" s="5"/>
      <c r="TKC1167" s="144"/>
      <c r="TKD1167" s="93"/>
      <c r="TKE1167" s="145"/>
      <c r="TKF1167" s="145"/>
      <c r="TKG1167" s="145"/>
      <c r="TKH1167" s="145"/>
      <c r="TKI1167" s="145"/>
      <c r="TKJ1167" s="37"/>
      <c r="TKK1167" s="5"/>
      <c r="TKL1167" s="144"/>
      <c r="TKM1167" s="93"/>
      <c r="TKN1167" s="145"/>
      <c r="TKO1167" s="145"/>
      <c r="TKP1167" s="145"/>
      <c r="TKQ1167" s="145"/>
      <c r="TKR1167" s="145"/>
      <c r="TKS1167" s="37"/>
      <c r="TKT1167" s="5"/>
      <c r="TKU1167" s="144"/>
      <c r="TKV1167" s="93"/>
      <c r="TKW1167" s="145"/>
      <c r="TKX1167" s="145"/>
      <c r="TKY1167" s="145"/>
      <c r="TKZ1167" s="145"/>
      <c r="TLA1167" s="145"/>
      <c r="TLB1167" s="37"/>
      <c r="TLC1167" s="5"/>
      <c r="TLD1167" s="144"/>
      <c r="TLE1167" s="93"/>
      <c r="TLF1167" s="145"/>
      <c r="TLG1167" s="145"/>
      <c r="TLH1167" s="145"/>
      <c r="TLI1167" s="145"/>
      <c r="TLJ1167" s="145"/>
      <c r="TLK1167" s="37"/>
      <c r="TLL1167" s="5"/>
      <c r="TLM1167" s="144"/>
      <c r="TLN1167" s="93"/>
      <c r="TLO1167" s="145"/>
      <c r="TLP1167" s="145"/>
      <c r="TLQ1167" s="145"/>
      <c r="TLR1167" s="145"/>
      <c r="TLS1167" s="145"/>
      <c r="TLT1167" s="37"/>
      <c r="TLU1167" s="5"/>
      <c r="TLV1167" s="144"/>
      <c r="TLW1167" s="93"/>
      <c r="TLX1167" s="145"/>
      <c r="TLY1167" s="145"/>
      <c r="TLZ1167" s="145"/>
      <c r="TMA1167" s="145"/>
      <c r="TMB1167" s="145"/>
      <c r="TMC1167" s="37"/>
      <c r="TMD1167" s="5"/>
      <c r="TME1167" s="144"/>
      <c r="TMF1167" s="93"/>
      <c r="TMG1167" s="145"/>
      <c r="TMH1167" s="145"/>
      <c r="TMI1167" s="145"/>
      <c r="TMJ1167" s="145"/>
      <c r="TMK1167" s="145"/>
      <c r="TML1167" s="37"/>
      <c r="TMM1167" s="5"/>
      <c r="TMN1167" s="144"/>
      <c r="TMO1167" s="93"/>
      <c r="TMP1167" s="145"/>
      <c r="TMQ1167" s="145"/>
      <c r="TMR1167" s="145"/>
      <c r="TMS1167" s="145"/>
      <c r="TMT1167" s="145"/>
      <c r="TMU1167" s="37"/>
      <c r="TMV1167" s="5"/>
      <c r="TMW1167" s="144"/>
      <c r="TMX1167" s="93"/>
      <c r="TMY1167" s="145"/>
      <c r="TMZ1167" s="145"/>
      <c r="TNA1167" s="145"/>
      <c r="TNB1167" s="145"/>
      <c r="TNC1167" s="145"/>
      <c r="TND1167" s="37"/>
      <c r="TNE1167" s="5"/>
      <c r="TNF1167" s="144"/>
      <c r="TNG1167" s="93"/>
      <c r="TNH1167" s="145"/>
      <c r="TNI1167" s="145"/>
      <c r="TNJ1167" s="145"/>
      <c r="TNK1167" s="145"/>
      <c r="TNL1167" s="145"/>
      <c r="TNM1167" s="37"/>
      <c r="TNN1167" s="5"/>
      <c r="TNO1167" s="144"/>
      <c r="TNP1167" s="93"/>
      <c r="TNQ1167" s="145"/>
      <c r="TNR1167" s="145"/>
      <c r="TNS1167" s="145"/>
      <c r="TNT1167" s="145"/>
      <c r="TNU1167" s="145"/>
      <c r="TNV1167" s="37"/>
      <c r="TNW1167" s="5"/>
      <c r="TNX1167" s="144"/>
      <c r="TNY1167" s="93"/>
      <c r="TNZ1167" s="145"/>
      <c r="TOA1167" s="145"/>
      <c r="TOB1167" s="145"/>
      <c r="TOC1167" s="145"/>
      <c r="TOD1167" s="145"/>
      <c r="TOE1167" s="37"/>
      <c r="TOF1167" s="5"/>
      <c r="TOG1167" s="144"/>
      <c r="TOH1167" s="93"/>
      <c r="TOI1167" s="145"/>
      <c r="TOJ1167" s="145"/>
      <c r="TOK1167" s="145"/>
      <c r="TOL1167" s="145"/>
      <c r="TOM1167" s="145"/>
      <c r="TON1167" s="37"/>
      <c r="TOO1167" s="5"/>
      <c r="TOP1167" s="144"/>
      <c r="TOQ1167" s="93"/>
      <c r="TOR1167" s="145"/>
      <c r="TOS1167" s="145"/>
      <c r="TOT1167" s="145"/>
      <c r="TOU1167" s="145"/>
      <c r="TOV1167" s="145"/>
      <c r="TOW1167" s="37"/>
      <c r="TOX1167" s="5"/>
      <c r="TOY1167" s="144"/>
      <c r="TOZ1167" s="93"/>
      <c r="TPA1167" s="145"/>
      <c r="TPB1167" s="145"/>
      <c r="TPC1167" s="145"/>
      <c r="TPD1167" s="145"/>
      <c r="TPE1167" s="145"/>
      <c r="TPF1167" s="37"/>
      <c r="TPG1167" s="5"/>
      <c r="TPH1167" s="144"/>
      <c r="TPI1167" s="93"/>
      <c r="TPJ1167" s="145"/>
      <c r="TPK1167" s="145"/>
      <c r="TPL1167" s="145"/>
      <c r="TPM1167" s="145"/>
      <c r="TPN1167" s="145"/>
      <c r="TPO1167" s="37"/>
      <c r="TPP1167" s="5"/>
      <c r="TPQ1167" s="144"/>
      <c r="TPR1167" s="93"/>
      <c r="TPS1167" s="145"/>
      <c r="TPT1167" s="145"/>
      <c r="TPU1167" s="145"/>
      <c r="TPV1167" s="145"/>
      <c r="TPW1167" s="145"/>
      <c r="TPX1167" s="37"/>
      <c r="TPY1167" s="5"/>
      <c r="TPZ1167" s="144"/>
      <c r="TQA1167" s="93"/>
      <c r="TQB1167" s="145"/>
      <c r="TQC1167" s="145"/>
      <c r="TQD1167" s="145"/>
      <c r="TQE1167" s="145"/>
      <c r="TQF1167" s="145"/>
      <c r="TQG1167" s="37"/>
      <c r="TQH1167" s="5"/>
      <c r="TQI1167" s="144"/>
      <c r="TQJ1167" s="93"/>
      <c r="TQK1167" s="145"/>
      <c r="TQL1167" s="145"/>
      <c r="TQM1167" s="145"/>
      <c r="TQN1167" s="145"/>
      <c r="TQO1167" s="145"/>
      <c r="TQP1167" s="37"/>
      <c r="TQQ1167" s="5"/>
      <c r="TQR1167" s="144"/>
      <c r="TQS1167" s="93"/>
      <c r="TQT1167" s="145"/>
      <c r="TQU1167" s="145"/>
      <c r="TQV1167" s="145"/>
      <c r="TQW1167" s="145"/>
      <c r="TQX1167" s="145"/>
      <c r="TQY1167" s="37"/>
      <c r="TQZ1167" s="5"/>
      <c r="TRA1167" s="144"/>
      <c r="TRB1167" s="93"/>
      <c r="TRC1167" s="145"/>
      <c r="TRD1167" s="145"/>
      <c r="TRE1167" s="145"/>
      <c r="TRF1167" s="145"/>
      <c r="TRG1167" s="145"/>
      <c r="TRH1167" s="37"/>
      <c r="TRI1167" s="5"/>
      <c r="TRJ1167" s="144"/>
      <c r="TRK1167" s="93"/>
      <c r="TRL1167" s="145"/>
      <c r="TRM1167" s="145"/>
      <c r="TRN1167" s="145"/>
      <c r="TRO1167" s="145"/>
      <c r="TRP1167" s="145"/>
      <c r="TRQ1167" s="37"/>
      <c r="TRR1167" s="5"/>
      <c r="TRS1167" s="144"/>
      <c r="TRT1167" s="93"/>
      <c r="TRU1167" s="145"/>
      <c r="TRV1167" s="145"/>
      <c r="TRW1167" s="145"/>
      <c r="TRX1167" s="145"/>
      <c r="TRY1167" s="145"/>
      <c r="TRZ1167" s="37"/>
      <c r="TSA1167" s="5"/>
      <c r="TSB1167" s="144"/>
      <c r="TSC1167" s="93"/>
      <c r="TSD1167" s="145"/>
      <c r="TSE1167" s="145"/>
      <c r="TSF1167" s="145"/>
      <c r="TSG1167" s="145"/>
      <c r="TSH1167" s="145"/>
      <c r="TSI1167" s="37"/>
      <c r="TSJ1167" s="5"/>
      <c r="TSK1167" s="144"/>
      <c r="TSL1167" s="93"/>
      <c r="TSM1167" s="145"/>
      <c r="TSN1167" s="145"/>
      <c r="TSO1167" s="145"/>
      <c r="TSP1167" s="145"/>
      <c r="TSQ1167" s="145"/>
      <c r="TSR1167" s="37"/>
      <c r="TSS1167" s="5"/>
      <c r="TST1167" s="144"/>
      <c r="TSU1167" s="93"/>
      <c r="TSV1167" s="145"/>
      <c r="TSW1167" s="145"/>
      <c r="TSX1167" s="145"/>
      <c r="TSY1167" s="145"/>
      <c r="TSZ1167" s="145"/>
      <c r="TTA1167" s="37"/>
      <c r="TTB1167" s="5"/>
      <c r="TTC1167" s="144"/>
      <c r="TTD1167" s="93"/>
      <c r="TTE1167" s="145"/>
      <c r="TTF1167" s="145"/>
      <c r="TTG1167" s="145"/>
      <c r="TTH1167" s="145"/>
      <c r="TTI1167" s="145"/>
      <c r="TTJ1167" s="37"/>
      <c r="TTK1167" s="5"/>
      <c r="TTL1167" s="144"/>
      <c r="TTM1167" s="93"/>
      <c r="TTN1167" s="145"/>
      <c r="TTO1167" s="145"/>
      <c r="TTP1167" s="145"/>
      <c r="TTQ1167" s="145"/>
      <c r="TTR1167" s="145"/>
      <c r="TTS1167" s="37"/>
      <c r="TTT1167" s="5"/>
      <c r="TTU1167" s="144"/>
      <c r="TTV1167" s="93"/>
      <c r="TTW1167" s="145"/>
      <c r="TTX1167" s="145"/>
      <c r="TTY1167" s="145"/>
      <c r="TTZ1167" s="145"/>
      <c r="TUA1167" s="145"/>
      <c r="TUB1167" s="37"/>
      <c r="TUC1167" s="5"/>
      <c r="TUD1167" s="144"/>
      <c r="TUE1167" s="93"/>
      <c r="TUF1167" s="145"/>
      <c r="TUG1167" s="145"/>
      <c r="TUH1167" s="145"/>
      <c r="TUI1167" s="145"/>
      <c r="TUJ1167" s="145"/>
      <c r="TUK1167" s="37"/>
      <c r="TUL1167" s="5"/>
      <c r="TUM1167" s="144"/>
      <c r="TUN1167" s="93"/>
      <c r="TUO1167" s="145"/>
      <c r="TUP1167" s="145"/>
      <c r="TUQ1167" s="145"/>
      <c r="TUR1167" s="145"/>
      <c r="TUS1167" s="145"/>
      <c r="TUT1167" s="37"/>
      <c r="TUU1167" s="5"/>
      <c r="TUV1167" s="144"/>
      <c r="TUW1167" s="93"/>
      <c r="TUX1167" s="145"/>
      <c r="TUY1167" s="145"/>
      <c r="TUZ1167" s="145"/>
      <c r="TVA1167" s="145"/>
      <c r="TVB1167" s="145"/>
      <c r="TVC1167" s="37"/>
      <c r="TVD1167" s="5"/>
      <c r="TVE1167" s="144"/>
      <c r="TVF1167" s="93"/>
      <c r="TVG1167" s="145"/>
      <c r="TVH1167" s="145"/>
      <c r="TVI1167" s="145"/>
      <c r="TVJ1167" s="145"/>
      <c r="TVK1167" s="145"/>
      <c r="TVL1167" s="37"/>
      <c r="TVM1167" s="5"/>
      <c r="TVN1167" s="144"/>
      <c r="TVO1167" s="93"/>
      <c r="TVP1167" s="145"/>
      <c r="TVQ1167" s="145"/>
      <c r="TVR1167" s="145"/>
      <c r="TVS1167" s="145"/>
      <c r="TVT1167" s="145"/>
      <c r="TVU1167" s="37"/>
      <c r="TVV1167" s="5"/>
      <c r="TVW1167" s="144"/>
      <c r="TVX1167" s="93"/>
      <c r="TVY1167" s="145"/>
      <c r="TVZ1167" s="145"/>
      <c r="TWA1167" s="145"/>
      <c r="TWB1167" s="145"/>
      <c r="TWC1167" s="145"/>
      <c r="TWD1167" s="37"/>
      <c r="TWE1167" s="5"/>
      <c r="TWF1167" s="144"/>
      <c r="TWG1167" s="93"/>
      <c r="TWH1167" s="145"/>
      <c r="TWI1167" s="145"/>
      <c r="TWJ1167" s="145"/>
      <c r="TWK1167" s="145"/>
      <c r="TWL1167" s="145"/>
      <c r="TWM1167" s="37"/>
      <c r="TWN1167" s="5"/>
      <c r="TWO1167" s="144"/>
      <c r="TWP1167" s="93"/>
      <c r="TWQ1167" s="145"/>
      <c r="TWR1167" s="145"/>
      <c r="TWS1167" s="145"/>
      <c r="TWT1167" s="145"/>
      <c r="TWU1167" s="145"/>
      <c r="TWV1167" s="37"/>
      <c r="TWW1167" s="5"/>
      <c r="TWX1167" s="144"/>
      <c r="TWY1167" s="93"/>
      <c r="TWZ1167" s="145"/>
      <c r="TXA1167" s="145"/>
      <c r="TXB1167" s="145"/>
      <c r="TXC1167" s="145"/>
      <c r="TXD1167" s="145"/>
      <c r="TXE1167" s="37"/>
      <c r="TXF1167" s="5"/>
      <c r="TXG1167" s="144"/>
      <c r="TXH1167" s="93"/>
      <c r="TXI1167" s="145"/>
      <c r="TXJ1167" s="145"/>
      <c r="TXK1167" s="145"/>
      <c r="TXL1167" s="145"/>
      <c r="TXM1167" s="145"/>
      <c r="TXN1167" s="37"/>
      <c r="TXO1167" s="5"/>
      <c r="TXP1167" s="144"/>
      <c r="TXQ1167" s="93"/>
      <c r="TXR1167" s="145"/>
      <c r="TXS1167" s="145"/>
      <c r="TXT1167" s="145"/>
      <c r="TXU1167" s="145"/>
      <c r="TXV1167" s="145"/>
      <c r="TXW1167" s="37"/>
      <c r="TXX1167" s="5"/>
      <c r="TXY1167" s="144"/>
      <c r="TXZ1167" s="93"/>
      <c r="TYA1167" s="145"/>
      <c r="TYB1167" s="145"/>
      <c r="TYC1167" s="145"/>
      <c r="TYD1167" s="145"/>
      <c r="TYE1167" s="145"/>
      <c r="TYF1167" s="37"/>
      <c r="TYG1167" s="5"/>
      <c r="TYH1167" s="144"/>
      <c r="TYI1167" s="93"/>
      <c r="TYJ1167" s="145"/>
      <c r="TYK1167" s="145"/>
      <c r="TYL1167" s="145"/>
      <c r="TYM1167" s="145"/>
      <c r="TYN1167" s="145"/>
      <c r="TYO1167" s="37"/>
      <c r="TYP1167" s="5"/>
      <c r="TYQ1167" s="144"/>
      <c r="TYR1167" s="93"/>
      <c r="TYS1167" s="145"/>
      <c r="TYT1167" s="145"/>
      <c r="TYU1167" s="145"/>
      <c r="TYV1167" s="145"/>
      <c r="TYW1167" s="145"/>
      <c r="TYX1167" s="37"/>
      <c r="TYY1167" s="5"/>
      <c r="TYZ1167" s="144"/>
      <c r="TZA1167" s="93"/>
      <c r="TZB1167" s="145"/>
      <c r="TZC1167" s="145"/>
      <c r="TZD1167" s="145"/>
      <c r="TZE1167" s="145"/>
      <c r="TZF1167" s="145"/>
      <c r="TZG1167" s="37"/>
      <c r="TZH1167" s="5"/>
      <c r="TZI1167" s="144"/>
      <c r="TZJ1167" s="93"/>
      <c r="TZK1167" s="145"/>
      <c r="TZL1167" s="145"/>
      <c r="TZM1167" s="145"/>
      <c r="TZN1167" s="145"/>
      <c r="TZO1167" s="145"/>
      <c r="TZP1167" s="37"/>
      <c r="TZQ1167" s="5"/>
      <c r="TZR1167" s="144"/>
      <c r="TZS1167" s="93"/>
      <c r="TZT1167" s="145"/>
      <c r="TZU1167" s="145"/>
      <c r="TZV1167" s="145"/>
      <c r="TZW1167" s="145"/>
      <c r="TZX1167" s="145"/>
      <c r="TZY1167" s="37"/>
      <c r="TZZ1167" s="5"/>
      <c r="UAA1167" s="144"/>
      <c r="UAB1167" s="93"/>
      <c r="UAC1167" s="145"/>
      <c r="UAD1167" s="145"/>
      <c r="UAE1167" s="145"/>
      <c r="UAF1167" s="145"/>
      <c r="UAG1167" s="145"/>
      <c r="UAH1167" s="37"/>
      <c r="UAI1167" s="5"/>
      <c r="UAJ1167" s="144"/>
      <c r="UAK1167" s="93"/>
      <c r="UAL1167" s="145"/>
      <c r="UAM1167" s="145"/>
      <c r="UAN1167" s="145"/>
      <c r="UAO1167" s="145"/>
      <c r="UAP1167" s="145"/>
      <c r="UAQ1167" s="37"/>
      <c r="UAR1167" s="5"/>
      <c r="UAS1167" s="144"/>
      <c r="UAT1167" s="93"/>
      <c r="UAU1167" s="145"/>
      <c r="UAV1167" s="145"/>
      <c r="UAW1167" s="145"/>
      <c r="UAX1167" s="145"/>
      <c r="UAY1167" s="145"/>
      <c r="UAZ1167" s="37"/>
      <c r="UBA1167" s="5"/>
      <c r="UBB1167" s="144"/>
      <c r="UBC1167" s="93"/>
      <c r="UBD1167" s="145"/>
      <c r="UBE1167" s="145"/>
      <c r="UBF1167" s="145"/>
      <c r="UBG1167" s="145"/>
      <c r="UBH1167" s="145"/>
      <c r="UBI1167" s="37"/>
      <c r="UBJ1167" s="5"/>
      <c r="UBK1167" s="144"/>
      <c r="UBL1167" s="93"/>
      <c r="UBM1167" s="145"/>
      <c r="UBN1167" s="145"/>
      <c r="UBO1167" s="145"/>
      <c r="UBP1167" s="145"/>
      <c r="UBQ1167" s="145"/>
      <c r="UBR1167" s="37"/>
      <c r="UBS1167" s="5"/>
      <c r="UBT1167" s="144"/>
      <c r="UBU1167" s="93"/>
      <c r="UBV1167" s="145"/>
      <c r="UBW1167" s="145"/>
      <c r="UBX1167" s="145"/>
      <c r="UBY1167" s="145"/>
      <c r="UBZ1167" s="145"/>
      <c r="UCA1167" s="37"/>
      <c r="UCB1167" s="5"/>
      <c r="UCC1167" s="144"/>
      <c r="UCD1167" s="93"/>
      <c r="UCE1167" s="145"/>
      <c r="UCF1167" s="145"/>
      <c r="UCG1167" s="145"/>
      <c r="UCH1167" s="145"/>
      <c r="UCI1167" s="145"/>
      <c r="UCJ1167" s="37"/>
      <c r="UCK1167" s="5"/>
      <c r="UCL1167" s="144"/>
      <c r="UCM1167" s="93"/>
      <c r="UCN1167" s="145"/>
      <c r="UCO1167" s="145"/>
      <c r="UCP1167" s="145"/>
      <c r="UCQ1167" s="145"/>
      <c r="UCR1167" s="145"/>
      <c r="UCS1167" s="37"/>
      <c r="UCT1167" s="5"/>
      <c r="UCU1167" s="144"/>
      <c r="UCV1167" s="93"/>
      <c r="UCW1167" s="145"/>
      <c r="UCX1167" s="145"/>
      <c r="UCY1167" s="145"/>
      <c r="UCZ1167" s="145"/>
      <c r="UDA1167" s="145"/>
      <c r="UDB1167" s="37"/>
      <c r="UDC1167" s="5"/>
      <c r="UDD1167" s="144"/>
      <c r="UDE1167" s="93"/>
      <c r="UDF1167" s="145"/>
      <c r="UDG1167" s="145"/>
      <c r="UDH1167" s="145"/>
      <c r="UDI1167" s="145"/>
      <c r="UDJ1167" s="145"/>
      <c r="UDK1167" s="37"/>
      <c r="UDL1167" s="5"/>
      <c r="UDM1167" s="144"/>
      <c r="UDN1167" s="93"/>
      <c r="UDO1167" s="145"/>
      <c r="UDP1167" s="145"/>
      <c r="UDQ1167" s="145"/>
      <c r="UDR1167" s="145"/>
      <c r="UDS1167" s="145"/>
      <c r="UDT1167" s="37"/>
      <c r="UDU1167" s="5"/>
      <c r="UDV1167" s="144"/>
      <c r="UDW1167" s="93"/>
      <c r="UDX1167" s="145"/>
      <c r="UDY1167" s="145"/>
      <c r="UDZ1167" s="145"/>
      <c r="UEA1167" s="145"/>
      <c r="UEB1167" s="145"/>
      <c r="UEC1167" s="37"/>
      <c r="UED1167" s="5"/>
      <c r="UEE1167" s="144"/>
      <c r="UEF1167" s="93"/>
      <c r="UEG1167" s="145"/>
      <c r="UEH1167" s="145"/>
      <c r="UEI1167" s="145"/>
      <c r="UEJ1167" s="145"/>
      <c r="UEK1167" s="145"/>
      <c r="UEL1167" s="37"/>
      <c r="UEM1167" s="5"/>
      <c r="UEN1167" s="144"/>
      <c r="UEO1167" s="93"/>
      <c r="UEP1167" s="145"/>
      <c r="UEQ1167" s="145"/>
      <c r="UER1167" s="145"/>
      <c r="UES1167" s="145"/>
      <c r="UET1167" s="145"/>
      <c r="UEU1167" s="37"/>
      <c r="UEV1167" s="5"/>
      <c r="UEW1167" s="144"/>
      <c r="UEX1167" s="93"/>
      <c r="UEY1167" s="145"/>
      <c r="UEZ1167" s="145"/>
      <c r="UFA1167" s="145"/>
      <c r="UFB1167" s="145"/>
      <c r="UFC1167" s="145"/>
      <c r="UFD1167" s="37"/>
      <c r="UFE1167" s="5"/>
      <c r="UFF1167" s="144"/>
      <c r="UFG1167" s="93"/>
      <c r="UFH1167" s="145"/>
      <c r="UFI1167" s="145"/>
      <c r="UFJ1167" s="145"/>
      <c r="UFK1167" s="145"/>
      <c r="UFL1167" s="145"/>
      <c r="UFM1167" s="37"/>
      <c r="UFN1167" s="5"/>
      <c r="UFO1167" s="144"/>
      <c r="UFP1167" s="93"/>
      <c r="UFQ1167" s="145"/>
      <c r="UFR1167" s="145"/>
      <c r="UFS1167" s="145"/>
      <c r="UFT1167" s="145"/>
      <c r="UFU1167" s="145"/>
      <c r="UFV1167" s="37"/>
      <c r="UFW1167" s="5"/>
      <c r="UFX1167" s="144"/>
      <c r="UFY1167" s="93"/>
      <c r="UFZ1167" s="145"/>
      <c r="UGA1167" s="145"/>
      <c r="UGB1167" s="145"/>
      <c r="UGC1167" s="145"/>
      <c r="UGD1167" s="145"/>
      <c r="UGE1167" s="37"/>
      <c r="UGF1167" s="5"/>
      <c r="UGG1167" s="144"/>
      <c r="UGH1167" s="93"/>
      <c r="UGI1167" s="145"/>
      <c r="UGJ1167" s="145"/>
      <c r="UGK1167" s="145"/>
      <c r="UGL1167" s="145"/>
      <c r="UGM1167" s="145"/>
      <c r="UGN1167" s="37"/>
      <c r="UGO1167" s="5"/>
      <c r="UGP1167" s="144"/>
      <c r="UGQ1167" s="93"/>
      <c r="UGR1167" s="145"/>
      <c r="UGS1167" s="145"/>
      <c r="UGT1167" s="145"/>
      <c r="UGU1167" s="145"/>
      <c r="UGV1167" s="145"/>
      <c r="UGW1167" s="37"/>
      <c r="UGX1167" s="5"/>
      <c r="UGY1167" s="144"/>
      <c r="UGZ1167" s="93"/>
      <c r="UHA1167" s="145"/>
      <c r="UHB1167" s="145"/>
      <c r="UHC1167" s="145"/>
      <c r="UHD1167" s="145"/>
      <c r="UHE1167" s="145"/>
      <c r="UHF1167" s="37"/>
      <c r="UHG1167" s="5"/>
      <c r="UHH1167" s="144"/>
      <c r="UHI1167" s="93"/>
      <c r="UHJ1167" s="145"/>
      <c r="UHK1167" s="145"/>
      <c r="UHL1167" s="145"/>
      <c r="UHM1167" s="145"/>
      <c r="UHN1167" s="145"/>
      <c r="UHO1167" s="37"/>
      <c r="UHP1167" s="5"/>
      <c r="UHQ1167" s="144"/>
      <c r="UHR1167" s="93"/>
      <c r="UHS1167" s="145"/>
      <c r="UHT1167" s="145"/>
      <c r="UHU1167" s="145"/>
      <c r="UHV1167" s="145"/>
      <c r="UHW1167" s="145"/>
      <c r="UHX1167" s="37"/>
      <c r="UHY1167" s="5"/>
      <c r="UHZ1167" s="144"/>
      <c r="UIA1167" s="93"/>
      <c r="UIB1167" s="145"/>
      <c r="UIC1167" s="145"/>
      <c r="UID1167" s="145"/>
      <c r="UIE1167" s="145"/>
      <c r="UIF1167" s="145"/>
      <c r="UIG1167" s="37"/>
      <c r="UIH1167" s="5"/>
      <c r="UII1167" s="144"/>
      <c r="UIJ1167" s="93"/>
      <c r="UIK1167" s="145"/>
      <c r="UIL1167" s="145"/>
      <c r="UIM1167" s="145"/>
      <c r="UIN1167" s="145"/>
      <c r="UIO1167" s="145"/>
      <c r="UIP1167" s="37"/>
      <c r="UIQ1167" s="5"/>
      <c r="UIR1167" s="144"/>
      <c r="UIS1167" s="93"/>
      <c r="UIT1167" s="145"/>
      <c r="UIU1167" s="145"/>
      <c r="UIV1167" s="145"/>
      <c r="UIW1167" s="145"/>
      <c r="UIX1167" s="145"/>
      <c r="UIY1167" s="37"/>
      <c r="UIZ1167" s="5"/>
      <c r="UJA1167" s="144"/>
      <c r="UJB1167" s="93"/>
      <c r="UJC1167" s="145"/>
      <c r="UJD1167" s="145"/>
      <c r="UJE1167" s="145"/>
      <c r="UJF1167" s="145"/>
      <c r="UJG1167" s="145"/>
      <c r="UJH1167" s="37"/>
      <c r="UJI1167" s="5"/>
      <c r="UJJ1167" s="144"/>
      <c r="UJK1167" s="93"/>
      <c r="UJL1167" s="145"/>
      <c r="UJM1167" s="145"/>
      <c r="UJN1167" s="145"/>
      <c r="UJO1167" s="145"/>
      <c r="UJP1167" s="145"/>
      <c r="UJQ1167" s="37"/>
      <c r="UJR1167" s="5"/>
      <c r="UJS1167" s="144"/>
      <c r="UJT1167" s="93"/>
      <c r="UJU1167" s="145"/>
      <c r="UJV1167" s="145"/>
      <c r="UJW1167" s="145"/>
      <c r="UJX1167" s="145"/>
      <c r="UJY1167" s="145"/>
      <c r="UJZ1167" s="37"/>
      <c r="UKA1167" s="5"/>
      <c r="UKB1167" s="144"/>
      <c r="UKC1167" s="93"/>
      <c r="UKD1167" s="145"/>
      <c r="UKE1167" s="145"/>
      <c r="UKF1167" s="145"/>
      <c r="UKG1167" s="145"/>
      <c r="UKH1167" s="145"/>
      <c r="UKI1167" s="37"/>
      <c r="UKJ1167" s="5"/>
      <c r="UKK1167" s="144"/>
      <c r="UKL1167" s="93"/>
      <c r="UKM1167" s="145"/>
      <c r="UKN1167" s="145"/>
      <c r="UKO1167" s="145"/>
      <c r="UKP1167" s="145"/>
      <c r="UKQ1167" s="145"/>
      <c r="UKR1167" s="37"/>
      <c r="UKS1167" s="5"/>
      <c r="UKT1167" s="144"/>
      <c r="UKU1167" s="93"/>
      <c r="UKV1167" s="145"/>
      <c r="UKW1167" s="145"/>
      <c r="UKX1167" s="145"/>
      <c r="UKY1167" s="145"/>
      <c r="UKZ1167" s="145"/>
      <c r="ULA1167" s="37"/>
      <c r="ULB1167" s="5"/>
      <c r="ULC1167" s="144"/>
      <c r="ULD1167" s="93"/>
      <c r="ULE1167" s="145"/>
      <c r="ULF1167" s="145"/>
      <c r="ULG1167" s="145"/>
      <c r="ULH1167" s="145"/>
      <c r="ULI1167" s="145"/>
      <c r="ULJ1167" s="37"/>
      <c r="ULK1167" s="5"/>
      <c r="ULL1167" s="144"/>
      <c r="ULM1167" s="93"/>
      <c r="ULN1167" s="145"/>
      <c r="ULO1167" s="145"/>
      <c r="ULP1167" s="145"/>
      <c r="ULQ1167" s="145"/>
      <c r="ULR1167" s="145"/>
      <c r="ULS1167" s="37"/>
      <c r="ULT1167" s="5"/>
      <c r="ULU1167" s="144"/>
      <c r="ULV1167" s="93"/>
      <c r="ULW1167" s="145"/>
      <c r="ULX1167" s="145"/>
      <c r="ULY1167" s="145"/>
      <c r="ULZ1167" s="145"/>
      <c r="UMA1167" s="145"/>
      <c r="UMB1167" s="37"/>
      <c r="UMC1167" s="5"/>
      <c r="UMD1167" s="144"/>
      <c r="UME1167" s="93"/>
      <c r="UMF1167" s="145"/>
      <c r="UMG1167" s="145"/>
      <c r="UMH1167" s="145"/>
      <c r="UMI1167" s="145"/>
      <c r="UMJ1167" s="145"/>
      <c r="UMK1167" s="37"/>
      <c r="UML1167" s="5"/>
      <c r="UMM1167" s="144"/>
      <c r="UMN1167" s="93"/>
      <c r="UMO1167" s="145"/>
      <c r="UMP1167" s="145"/>
      <c r="UMQ1167" s="145"/>
      <c r="UMR1167" s="145"/>
      <c r="UMS1167" s="145"/>
      <c r="UMT1167" s="37"/>
      <c r="UMU1167" s="5"/>
      <c r="UMV1167" s="144"/>
      <c r="UMW1167" s="93"/>
      <c r="UMX1167" s="145"/>
      <c r="UMY1167" s="145"/>
      <c r="UMZ1167" s="145"/>
      <c r="UNA1167" s="145"/>
      <c r="UNB1167" s="145"/>
      <c r="UNC1167" s="37"/>
      <c r="UND1167" s="5"/>
      <c r="UNE1167" s="144"/>
      <c r="UNF1167" s="93"/>
      <c r="UNG1167" s="145"/>
      <c r="UNH1167" s="145"/>
      <c r="UNI1167" s="145"/>
      <c r="UNJ1167" s="145"/>
      <c r="UNK1167" s="145"/>
      <c r="UNL1167" s="37"/>
      <c r="UNM1167" s="5"/>
      <c r="UNN1167" s="144"/>
      <c r="UNO1167" s="93"/>
      <c r="UNP1167" s="145"/>
      <c r="UNQ1167" s="145"/>
      <c r="UNR1167" s="145"/>
      <c r="UNS1167" s="145"/>
      <c r="UNT1167" s="145"/>
      <c r="UNU1167" s="37"/>
      <c r="UNV1167" s="5"/>
      <c r="UNW1167" s="144"/>
      <c r="UNX1167" s="93"/>
      <c r="UNY1167" s="145"/>
      <c r="UNZ1167" s="145"/>
      <c r="UOA1167" s="145"/>
      <c r="UOB1167" s="145"/>
      <c r="UOC1167" s="145"/>
      <c r="UOD1167" s="37"/>
      <c r="UOE1167" s="5"/>
      <c r="UOF1167" s="144"/>
      <c r="UOG1167" s="93"/>
      <c r="UOH1167" s="145"/>
      <c r="UOI1167" s="145"/>
      <c r="UOJ1167" s="145"/>
      <c r="UOK1167" s="145"/>
      <c r="UOL1167" s="145"/>
      <c r="UOM1167" s="37"/>
      <c r="UON1167" s="5"/>
      <c r="UOO1167" s="144"/>
      <c r="UOP1167" s="93"/>
      <c r="UOQ1167" s="145"/>
      <c r="UOR1167" s="145"/>
      <c r="UOS1167" s="145"/>
      <c r="UOT1167" s="145"/>
      <c r="UOU1167" s="145"/>
      <c r="UOV1167" s="37"/>
      <c r="UOW1167" s="5"/>
      <c r="UOX1167" s="144"/>
      <c r="UOY1167" s="93"/>
      <c r="UOZ1167" s="145"/>
      <c r="UPA1167" s="145"/>
      <c r="UPB1167" s="145"/>
      <c r="UPC1167" s="145"/>
      <c r="UPD1167" s="145"/>
      <c r="UPE1167" s="37"/>
      <c r="UPF1167" s="5"/>
      <c r="UPG1167" s="144"/>
      <c r="UPH1167" s="93"/>
      <c r="UPI1167" s="145"/>
      <c r="UPJ1167" s="145"/>
      <c r="UPK1167" s="145"/>
      <c r="UPL1167" s="145"/>
      <c r="UPM1167" s="145"/>
      <c r="UPN1167" s="37"/>
      <c r="UPO1167" s="5"/>
      <c r="UPP1167" s="144"/>
      <c r="UPQ1167" s="93"/>
      <c r="UPR1167" s="145"/>
      <c r="UPS1167" s="145"/>
      <c r="UPT1167" s="145"/>
      <c r="UPU1167" s="145"/>
      <c r="UPV1167" s="145"/>
      <c r="UPW1167" s="37"/>
      <c r="UPX1167" s="5"/>
      <c r="UPY1167" s="144"/>
      <c r="UPZ1167" s="93"/>
      <c r="UQA1167" s="145"/>
      <c r="UQB1167" s="145"/>
      <c r="UQC1167" s="145"/>
      <c r="UQD1167" s="145"/>
      <c r="UQE1167" s="145"/>
      <c r="UQF1167" s="37"/>
      <c r="UQG1167" s="5"/>
      <c r="UQH1167" s="144"/>
      <c r="UQI1167" s="93"/>
      <c r="UQJ1167" s="145"/>
      <c r="UQK1167" s="145"/>
      <c r="UQL1167" s="145"/>
      <c r="UQM1167" s="145"/>
      <c r="UQN1167" s="145"/>
      <c r="UQO1167" s="37"/>
      <c r="UQP1167" s="5"/>
      <c r="UQQ1167" s="144"/>
      <c r="UQR1167" s="93"/>
      <c r="UQS1167" s="145"/>
      <c r="UQT1167" s="145"/>
      <c r="UQU1167" s="145"/>
      <c r="UQV1167" s="145"/>
      <c r="UQW1167" s="145"/>
      <c r="UQX1167" s="37"/>
      <c r="UQY1167" s="5"/>
      <c r="UQZ1167" s="144"/>
      <c r="URA1167" s="93"/>
      <c r="URB1167" s="145"/>
      <c r="URC1167" s="145"/>
      <c r="URD1167" s="145"/>
      <c r="URE1167" s="145"/>
      <c r="URF1167" s="145"/>
      <c r="URG1167" s="37"/>
      <c r="URH1167" s="5"/>
      <c r="URI1167" s="144"/>
      <c r="URJ1167" s="93"/>
      <c r="URK1167" s="145"/>
      <c r="URL1167" s="145"/>
      <c r="URM1167" s="145"/>
      <c r="URN1167" s="145"/>
      <c r="URO1167" s="145"/>
      <c r="URP1167" s="37"/>
      <c r="URQ1167" s="5"/>
      <c r="URR1167" s="144"/>
      <c r="URS1167" s="93"/>
      <c r="URT1167" s="145"/>
      <c r="URU1167" s="145"/>
      <c r="URV1167" s="145"/>
      <c r="URW1167" s="145"/>
      <c r="URX1167" s="145"/>
      <c r="URY1167" s="37"/>
      <c r="URZ1167" s="5"/>
      <c r="USA1167" s="144"/>
      <c r="USB1167" s="93"/>
      <c r="USC1167" s="145"/>
      <c r="USD1167" s="145"/>
      <c r="USE1167" s="145"/>
      <c r="USF1167" s="145"/>
      <c r="USG1167" s="145"/>
      <c r="USH1167" s="37"/>
      <c r="USI1167" s="5"/>
      <c r="USJ1167" s="144"/>
      <c r="USK1167" s="93"/>
      <c r="USL1167" s="145"/>
      <c r="USM1167" s="145"/>
      <c r="USN1167" s="145"/>
      <c r="USO1167" s="145"/>
      <c r="USP1167" s="145"/>
      <c r="USQ1167" s="37"/>
      <c r="USR1167" s="5"/>
      <c r="USS1167" s="144"/>
      <c r="UST1167" s="93"/>
      <c r="USU1167" s="145"/>
      <c r="USV1167" s="145"/>
      <c r="USW1167" s="145"/>
      <c r="USX1167" s="145"/>
      <c r="USY1167" s="145"/>
      <c r="USZ1167" s="37"/>
      <c r="UTA1167" s="5"/>
      <c r="UTB1167" s="144"/>
      <c r="UTC1167" s="93"/>
      <c r="UTD1167" s="145"/>
      <c r="UTE1167" s="145"/>
      <c r="UTF1167" s="145"/>
      <c r="UTG1167" s="145"/>
      <c r="UTH1167" s="145"/>
      <c r="UTI1167" s="37"/>
      <c r="UTJ1167" s="5"/>
      <c r="UTK1167" s="144"/>
      <c r="UTL1167" s="93"/>
      <c r="UTM1167" s="145"/>
      <c r="UTN1167" s="145"/>
      <c r="UTO1167" s="145"/>
      <c r="UTP1167" s="145"/>
      <c r="UTQ1167" s="145"/>
      <c r="UTR1167" s="37"/>
      <c r="UTS1167" s="5"/>
      <c r="UTT1167" s="144"/>
      <c r="UTU1167" s="93"/>
      <c r="UTV1167" s="145"/>
      <c r="UTW1167" s="145"/>
      <c r="UTX1167" s="145"/>
      <c r="UTY1167" s="145"/>
      <c r="UTZ1167" s="145"/>
      <c r="UUA1167" s="37"/>
      <c r="UUB1167" s="5"/>
      <c r="UUC1167" s="144"/>
      <c r="UUD1167" s="93"/>
      <c r="UUE1167" s="145"/>
      <c r="UUF1167" s="145"/>
      <c r="UUG1167" s="145"/>
      <c r="UUH1167" s="145"/>
      <c r="UUI1167" s="145"/>
      <c r="UUJ1167" s="37"/>
      <c r="UUK1167" s="5"/>
      <c r="UUL1167" s="144"/>
      <c r="UUM1167" s="93"/>
      <c r="UUN1167" s="145"/>
      <c r="UUO1167" s="145"/>
      <c r="UUP1167" s="145"/>
      <c r="UUQ1167" s="145"/>
      <c r="UUR1167" s="145"/>
      <c r="UUS1167" s="37"/>
      <c r="UUT1167" s="5"/>
      <c r="UUU1167" s="144"/>
      <c r="UUV1167" s="93"/>
      <c r="UUW1167" s="145"/>
      <c r="UUX1167" s="145"/>
      <c r="UUY1167" s="145"/>
      <c r="UUZ1167" s="145"/>
      <c r="UVA1167" s="145"/>
      <c r="UVB1167" s="37"/>
      <c r="UVC1167" s="5"/>
      <c r="UVD1167" s="144"/>
      <c r="UVE1167" s="93"/>
      <c r="UVF1167" s="145"/>
      <c r="UVG1167" s="145"/>
      <c r="UVH1167" s="145"/>
      <c r="UVI1167" s="145"/>
      <c r="UVJ1167" s="145"/>
      <c r="UVK1167" s="37"/>
      <c r="UVL1167" s="5"/>
      <c r="UVM1167" s="144"/>
      <c r="UVN1167" s="93"/>
      <c r="UVO1167" s="145"/>
      <c r="UVP1167" s="145"/>
      <c r="UVQ1167" s="145"/>
      <c r="UVR1167" s="145"/>
      <c r="UVS1167" s="145"/>
      <c r="UVT1167" s="37"/>
      <c r="UVU1167" s="5"/>
      <c r="UVV1167" s="144"/>
      <c r="UVW1167" s="93"/>
      <c r="UVX1167" s="145"/>
      <c r="UVY1167" s="145"/>
      <c r="UVZ1167" s="145"/>
      <c r="UWA1167" s="145"/>
      <c r="UWB1167" s="145"/>
      <c r="UWC1167" s="37"/>
      <c r="UWD1167" s="5"/>
      <c r="UWE1167" s="144"/>
      <c r="UWF1167" s="93"/>
      <c r="UWG1167" s="145"/>
      <c r="UWH1167" s="145"/>
      <c r="UWI1167" s="145"/>
      <c r="UWJ1167" s="145"/>
      <c r="UWK1167" s="145"/>
      <c r="UWL1167" s="37"/>
      <c r="UWM1167" s="5"/>
      <c r="UWN1167" s="144"/>
      <c r="UWO1167" s="93"/>
      <c r="UWP1167" s="145"/>
      <c r="UWQ1167" s="145"/>
      <c r="UWR1167" s="145"/>
      <c r="UWS1167" s="145"/>
      <c r="UWT1167" s="145"/>
      <c r="UWU1167" s="37"/>
      <c r="UWV1167" s="5"/>
      <c r="UWW1167" s="144"/>
      <c r="UWX1167" s="93"/>
      <c r="UWY1167" s="145"/>
      <c r="UWZ1167" s="145"/>
      <c r="UXA1167" s="145"/>
      <c r="UXB1167" s="145"/>
      <c r="UXC1167" s="145"/>
      <c r="UXD1167" s="37"/>
      <c r="UXE1167" s="5"/>
      <c r="UXF1167" s="144"/>
      <c r="UXG1167" s="93"/>
      <c r="UXH1167" s="145"/>
      <c r="UXI1167" s="145"/>
      <c r="UXJ1167" s="145"/>
      <c r="UXK1167" s="145"/>
      <c r="UXL1167" s="145"/>
      <c r="UXM1167" s="37"/>
      <c r="UXN1167" s="5"/>
      <c r="UXO1167" s="144"/>
      <c r="UXP1167" s="93"/>
      <c r="UXQ1167" s="145"/>
      <c r="UXR1167" s="145"/>
      <c r="UXS1167" s="145"/>
      <c r="UXT1167" s="145"/>
      <c r="UXU1167" s="145"/>
      <c r="UXV1167" s="37"/>
      <c r="UXW1167" s="5"/>
      <c r="UXX1167" s="144"/>
      <c r="UXY1167" s="93"/>
      <c r="UXZ1167" s="145"/>
      <c r="UYA1167" s="145"/>
      <c r="UYB1167" s="145"/>
      <c r="UYC1167" s="145"/>
      <c r="UYD1167" s="145"/>
      <c r="UYE1167" s="37"/>
      <c r="UYF1167" s="5"/>
      <c r="UYG1167" s="144"/>
      <c r="UYH1167" s="93"/>
      <c r="UYI1167" s="145"/>
      <c r="UYJ1167" s="145"/>
      <c r="UYK1167" s="145"/>
      <c r="UYL1167" s="145"/>
      <c r="UYM1167" s="145"/>
      <c r="UYN1167" s="37"/>
      <c r="UYO1167" s="5"/>
      <c r="UYP1167" s="144"/>
      <c r="UYQ1167" s="93"/>
      <c r="UYR1167" s="145"/>
      <c r="UYS1167" s="145"/>
      <c r="UYT1167" s="145"/>
      <c r="UYU1167" s="145"/>
      <c r="UYV1167" s="145"/>
      <c r="UYW1167" s="37"/>
      <c r="UYX1167" s="5"/>
      <c r="UYY1167" s="144"/>
      <c r="UYZ1167" s="93"/>
      <c r="UZA1167" s="145"/>
      <c r="UZB1167" s="145"/>
      <c r="UZC1167" s="145"/>
      <c r="UZD1167" s="145"/>
      <c r="UZE1167" s="145"/>
      <c r="UZF1167" s="37"/>
      <c r="UZG1167" s="5"/>
      <c r="UZH1167" s="144"/>
      <c r="UZI1167" s="93"/>
      <c r="UZJ1167" s="145"/>
      <c r="UZK1167" s="145"/>
      <c r="UZL1167" s="145"/>
      <c r="UZM1167" s="145"/>
      <c r="UZN1167" s="145"/>
      <c r="UZO1167" s="37"/>
      <c r="UZP1167" s="5"/>
      <c r="UZQ1167" s="144"/>
      <c r="UZR1167" s="93"/>
      <c r="UZS1167" s="145"/>
      <c r="UZT1167" s="145"/>
      <c r="UZU1167" s="145"/>
      <c r="UZV1167" s="145"/>
      <c r="UZW1167" s="145"/>
      <c r="UZX1167" s="37"/>
      <c r="UZY1167" s="5"/>
      <c r="UZZ1167" s="144"/>
      <c r="VAA1167" s="93"/>
      <c r="VAB1167" s="145"/>
      <c r="VAC1167" s="145"/>
      <c r="VAD1167" s="145"/>
      <c r="VAE1167" s="145"/>
      <c r="VAF1167" s="145"/>
      <c r="VAG1167" s="37"/>
      <c r="VAH1167" s="5"/>
      <c r="VAI1167" s="144"/>
      <c r="VAJ1167" s="93"/>
      <c r="VAK1167" s="145"/>
      <c r="VAL1167" s="145"/>
      <c r="VAM1167" s="145"/>
      <c r="VAN1167" s="145"/>
      <c r="VAO1167" s="145"/>
      <c r="VAP1167" s="37"/>
      <c r="VAQ1167" s="5"/>
      <c r="VAR1167" s="144"/>
      <c r="VAS1167" s="93"/>
      <c r="VAT1167" s="145"/>
      <c r="VAU1167" s="145"/>
      <c r="VAV1167" s="145"/>
      <c r="VAW1167" s="145"/>
      <c r="VAX1167" s="145"/>
      <c r="VAY1167" s="37"/>
      <c r="VAZ1167" s="5"/>
      <c r="VBA1167" s="144"/>
      <c r="VBB1167" s="93"/>
      <c r="VBC1167" s="145"/>
      <c r="VBD1167" s="145"/>
      <c r="VBE1167" s="145"/>
      <c r="VBF1167" s="145"/>
      <c r="VBG1167" s="145"/>
      <c r="VBH1167" s="37"/>
      <c r="VBI1167" s="5"/>
      <c r="VBJ1167" s="144"/>
      <c r="VBK1167" s="93"/>
      <c r="VBL1167" s="145"/>
      <c r="VBM1167" s="145"/>
      <c r="VBN1167" s="145"/>
      <c r="VBO1167" s="145"/>
      <c r="VBP1167" s="145"/>
      <c r="VBQ1167" s="37"/>
      <c r="VBR1167" s="5"/>
      <c r="VBS1167" s="144"/>
      <c r="VBT1167" s="93"/>
      <c r="VBU1167" s="145"/>
      <c r="VBV1167" s="145"/>
      <c r="VBW1167" s="145"/>
      <c r="VBX1167" s="145"/>
      <c r="VBY1167" s="145"/>
      <c r="VBZ1167" s="37"/>
      <c r="VCA1167" s="5"/>
      <c r="VCB1167" s="144"/>
      <c r="VCC1167" s="93"/>
      <c r="VCD1167" s="145"/>
      <c r="VCE1167" s="145"/>
      <c r="VCF1167" s="145"/>
      <c r="VCG1167" s="145"/>
      <c r="VCH1167" s="145"/>
      <c r="VCI1167" s="37"/>
      <c r="VCJ1167" s="5"/>
      <c r="VCK1167" s="144"/>
      <c r="VCL1167" s="93"/>
      <c r="VCM1167" s="145"/>
      <c r="VCN1167" s="145"/>
      <c r="VCO1167" s="145"/>
      <c r="VCP1167" s="145"/>
      <c r="VCQ1167" s="145"/>
      <c r="VCR1167" s="37"/>
      <c r="VCS1167" s="5"/>
      <c r="VCT1167" s="144"/>
      <c r="VCU1167" s="93"/>
      <c r="VCV1167" s="145"/>
      <c r="VCW1167" s="145"/>
      <c r="VCX1167" s="145"/>
      <c r="VCY1167" s="145"/>
      <c r="VCZ1167" s="145"/>
      <c r="VDA1167" s="37"/>
      <c r="VDB1167" s="5"/>
      <c r="VDC1167" s="144"/>
      <c r="VDD1167" s="93"/>
      <c r="VDE1167" s="145"/>
      <c r="VDF1167" s="145"/>
      <c r="VDG1167" s="145"/>
      <c r="VDH1167" s="145"/>
      <c r="VDI1167" s="145"/>
      <c r="VDJ1167" s="37"/>
      <c r="VDK1167" s="5"/>
      <c r="VDL1167" s="144"/>
      <c r="VDM1167" s="93"/>
      <c r="VDN1167" s="145"/>
      <c r="VDO1167" s="145"/>
      <c r="VDP1167" s="145"/>
      <c r="VDQ1167" s="145"/>
      <c r="VDR1167" s="145"/>
      <c r="VDS1167" s="37"/>
      <c r="VDT1167" s="5"/>
      <c r="VDU1167" s="144"/>
      <c r="VDV1167" s="93"/>
      <c r="VDW1167" s="145"/>
      <c r="VDX1167" s="145"/>
      <c r="VDY1167" s="145"/>
      <c r="VDZ1167" s="145"/>
      <c r="VEA1167" s="145"/>
      <c r="VEB1167" s="37"/>
      <c r="VEC1167" s="5"/>
      <c r="VED1167" s="144"/>
      <c r="VEE1167" s="93"/>
      <c r="VEF1167" s="145"/>
      <c r="VEG1167" s="145"/>
      <c r="VEH1167" s="145"/>
      <c r="VEI1167" s="145"/>
      <c r="VEJ1167" s="145"/>
      <c r="VEK1167" s="37"/>
      <c r="VEL1167" s="5"/>
      <c r="VEM1167" s="144"/>
      <c r="VEN1167" s="93"/>
      <c r="VEO1167" s="145"/>
      <c r="VEP1167" s="145"/>
      <c r="VEQ1167" s="145"/>
      <c r="VER1167" s="145"/>
      <c r="VES1167" s="145"/>
      <c r="VET1167" s="37"/>
      <c r="VEU1167" s="5"/>
      <c r="VEV1167" s="144"/>
      <c r="VEW1167" s="93"/>
      <c r="VEX1167" s="145"/>
      <c r="VEY1167" s="145"/>
      <c r="VEZ1167" s="145"/>
      <c r="VFA1167" s="145"/>
      <c r="VFB1167" s="145"/>
      <c r="VFC1167" s="37"/>
      <c r="VFD1167" s="5"/>
      <c r="VFE1167" s="144"/>
      <c r="VFF1167" s="93"/>
      <c r="VFG1167" s="145"/>
      <c r="VFH1167" s="145"/>
      <c r="VFI1167" s="145"/>
      <c r="VFJ1167" s="145"/>
      <c r="VFK1167" s="145"/>
      <c r="VFL1167" s="37"/>
      <c r="VFM1167" s="5"/>
      <c r="VFN1167" s="144"/>
      <c r="VFO1167" s="93"/>
      <c r="VFP1167" s="145"/>
      <c r="VFQ1167" s="145"/>
      <c r="VFR1167" s="145"/>
      <c r="VFS1167" s="145"/>
      <c r="VFT1167" s="145"/>
      <c r="VFU1167" s="37"/>
      <c r="VFV1167" s="5"/>
      <c r="VFW1167" s="144"/>
      <c r="VFX1167" s="93"/>
      <c r="VFY1167" s="145"/>
      <c r="VFZ1167" s="145"/>
      <c r="VGA1167" s="145"/>
      <c r="VGB1167" s="145"/>
      <c r="VGC1167" s="145"/>
      <c r="VGD1167" s="37"/>
      <c r="VGE1167" s="5"/>
      <c r="VGF1167" s="144"/>
      <c r="VGG1167" s="93"/>
      <c r="VGH1167" s="145"/>
      <c r="VGI1167" s="145"/>
      <c r="VGJ1167" s="145"/>
      <c r="VGK1167" s="145"/>
      <c r="VGL1167" s="145"/>
      <c r="VGM1167" s="37"/>
      <c r="VGN1167" s="5"/>
      <c r="VGO1167" s="144"/>
      <c r="VGP1167" s="93"/>
      <c r="VGQ1167" s="145"/>
      <c r="VGR1167" s="145"/>
      <c r="VGS1167" s="145"/>
      <c r="VGT1167" s="145"/>
      <c r="VGU1167" s="145"/>
      <c r="VGV1167" s="37"/>
      <c r="VGW1167" s="5"/>
      <c r="VGX1167" s="144"/>
      <c r="VGY1167" s="93"/>
      <c r="VGZ1167" s="145"/>
      <c r="VHA1167" s="145"/>
      <c r="VHB1167" s="145"/>
      <c r="VHC1167" s="145"/>
      <c r="VHD1167" s="145"/>
      <c r="VHE1167" s="37"/>
      <c r="VHF1167" s="5"/>
      <c r="VHG1167" s="144"/>
      <c r="VHH1167" s="93"/>
      <c r="VHI1167" s="145"/>
      <c r="VHJ1167" s="145"/>
      <c r="VHK1167" s="145"/>
      <c r="VHL1167" s="145"/>
      <c r="VHM1167" s="145"/>
      <c r="VHN1167" s="37"/>
      <c r="VHO1167" s="5"/>
      <c r="VHP1167" s="144"/>
      <c r="VHQ1167" s="93"/>
      <c r="VHR1167" s="145"/>
      <c r="VHS1167" s="145"/>
      <c r="VHT1167" s="145"/>
      <c r="VHU1167" s="145"/>
      <c r="VHV1167" s="145"/>
      <c r="VHW1167" s="37"/>
      <c r="VHX1167" s="5"/>
      <c r="VHY1167" s="144"/>
      <c r="VHZ1167" s="93"/>
      <c r="VIA1167" s="145"/>
      <c r="VIB1167" s="145"/>
      <c r="VIC1167" s="145"/>
      <c r="VID1167" s="145"/>
      <c r="VIE1167" s="145"/>
      <c r="VIF1167" s="37"/>
      <c r="VIG1167" s="5"/>
      <c r="VIH1167" s="144"/>
      <c r="VII1167" s="93"/>
      <c r="VIJ1167" s="145"/>
      <c r="VIK1167" s="145"/>
      <c r="VIL1167" s="145"/>
      <c r="VIM1167" s="145"/>
      <c r="VIN1167" s="145"/>
      <c r="VIO1167" s="37"/>
      <c r="VIP1167" s="5"/>
      <c r="VIQ1167" s="144"/>
      <c r="VIR1167" s="93"/>
      <c r="VIS1167" s="145"/>
      <c r="VIT1167" s="145"/>
      <c r="VIU1167" s="145"/>
      <c r="VIV1167" s="145"/>
      <c r="VIW1167" s="145"/>
      <c r="VIX1167" s="37"/>
      <c r="VIY1167" s="5"/>
      <c r="VIZ1167" s="144"/>
      <c r="VJA1167" s="93"/>
      <c r="VJB1167" s="145"/>
      <c r="VJC1167" s="145"/>
      <c r="VJD1167" s="145"/>
      <c r="VJE1167" s="145"/>
      <c r="VJF1167" s="145"/>
      <c r="VJG1167" s="37"/>
      <c r="VJH1167" s="5"/>
      <c r="VJI1167" s="144"/>
      <c r="VJJ1167" s="93"/>
      <c r="VJK1167" s="145"/>
      <c r="VJL1167" s="145"/>
      <c r="VJM1167" s="145"/>
      <c r="VJN1167" s="145"/>
      <c r="VJO1167" s="145"/>
      <c r="VJP1167" s="37"/>
      <c r="VJQ1167" s="5"/>
      <c r="VJR1167" s="144"/>
      <c r="VJS1167" s="93"/>
      <c r="VJT1167" s="145"/>
      <c r="VJU1167" s="145"/>
      <c r="VJV1167" s="145"/>
      <c r="VJW1167" s="145"/>
      <c r="VJX1167" s="145"/>
      <c r="VJY1167" s="37"/>
      <c r="VJZ1167" s="5"/>
      <c r="VKA1167" s="144"/>
      <c r="VKB1167" s="93"/>
      <c r="VKC1167" s="145"/>
      <c r="VKD1167" s="145"/>
      <c r="VKE1167" s="145"/>
      <c r="VKF1167" s="145"/>
      <c r="VKG1167" s="145"/>
      <c r="VKH1167" s="37"/>
      <c r="VKI1167" s="5"/>
      <c r="VKJ1167" s="144"/>
      <c r="VKK1167" s="93"/>
      <c r="VKL1167" s="145"/>
      <c r="VKM1167" s="145"/>
      <c r="VKN1167" s="145"/>
      <c r="VKO1167" s="145"/>
      <c r="VKP1167" s="145"/>
      <c r="VKQ1167" s="37"/>
      <c r="VKR1167" s="5"/>
      <c r="VKS1167" s="144"/>
      <c r="VKT1167" s="93"/>
      <c r="VKU1167" s="145"/>
      <c r="VKV1167" s="145"/>
      <c r="VKW1167" s="145"/>
      <c r="VKX1167" s="145"/>
      <c r="VKY1167" s="145"/>
      <c r="VKZ1167" s="37"/>
      <c r="VLA1167" s="5"/>
      <c r="VLB1167" s="144"/>
      <c r="VLC1167" s="93"/>
      <c r="VLD1167" s="145"/>
      <c r="VLE1167" s="145"/>
      <c r="VLF1167" s="145"/>
      <c r="VLG1167" s="145"/>
      <c r="VLH1167" s="145"/>
      <c r="VLI1167" s="37"/>
      <c r="VLJ1167" s="5"/>
      <c r="VLK1167" s="144"/>
      <c r="VLL1167" s="93"/>
      <c r="VLM1167" s="145"/>
      <c r="VLN1167" s="145"/>
      <c r="VLO1167" s="145"/>
      <c r="VLP1167" s="145"/>
      <c r="VLQ1167" s="145"/>
      <c r="VLR1167" s="37"/>
      <c r="VLS1167" s="5"/>
      <c r="VLT1167" s="144"/>
      <c r="VLU1167" s="93"/>
      <c r="VLV1167" s="145"/>
      <c r="VLW1167" s="145"/>
      <c r="VLX1167" s="145"/>
      <c r="VLY1167" s="145"/>
      <c r="VLZ1167" s="145"/>
      <c r="VMA1167" s="37"/>
      <c r="VMB1167" s="5"/>
      <c r="VMC1167" s="144"/>
      <c r="VMD1167" s="93"/>
      <c r="VME1167" s="145"/>
      <c r="VMF1167" s="145"/>
      <c r="VMG1167" s="145"/>
      <c r="VMH1167" s="145"/>
      <c r="VMI1167" s="145"/>
      <c r="VMJ1167" s="37"/>
      <c r="VMK1167" s="5"/>
      <c r="VML1167" s="144"/>
      <c r="VMM1167" s="93"/>
      <c r="VMN1167" s="145"/>
      <c r="VMO1167" s="145"/>
      <c r="VMP1167" s="145"/>
      <c r="VMQ1167" s="145"/>
      <c r="VMR1167" s="145"/>
      <c r="VMS1167" s="37"/>
      <c r="VMT1167" s="5"/>
      <c r="VMU1167" s="144"/>
      <c r="VMV1167" s="93"/>
      <c r="VMW1167" s="145"/>
      <c r="VMX1167" s="145"/>
      <c r="VMY1167" s="145"/>
      <c r="VMZ1167" s="145"/>
      <c r="VNA1167" s="145"/>
      <c r="VNB1167" s="37"/>
      <c r="VNC1167" s="5"/>
      <c r="VND1167" s="144"/>
      <c r="VNE1167" s="93"/>
      <c r="VNF1167" s="145"/>
      <c r="VNG1167" s="145"/>
      <c r="VNH1167" s="145"/>
      <c r="VNI1167" s="145"/>
      <c r="VNJ1167" s="145"/>
      <c r="VNK1167" s="37"/>
      <c r="VNL1167" s="5"/>
      <c r="VNM1167" s="144"/>
      <c r="VNN1167" s="93"/>
      <c r="VNO1167" s="145"/>
      <c r="VNP1167" s="145"/>
      <c r="VNQ1167" s="145"/>
      <c r="VNR1167" s="145"/>
      <c r="VNS1167" s="145"/>
      <c r="VNT1167" s="37"/>
      <c r="VNU1167" s="5"/>
      <c r="VNV1167" s="144"/>
      <c r="VNW1167" s="93"/>
      <c r="VNX1167" s="145"/>
      <c r="VNY1167" s="145"/>
      <c r="VNZ1167" s="145"/>
      <c r="VOA1167" s="145"/>
      <c r="VOB1167" s="145"/>
      <c r="VOC1167" s="37"/>
      <c r="VOD1167" s="5"/>
      <c r="VOE1167" s="144"/>
      <c r="VOF1167" s="93"/>
      <c r="VOG1167" s="145"/>
      <c r="VOH1167" s="145"/>
      <c r="VOI1167" s="145"/>
      <c r="VOJ1167" s="145"/>
      <c r="VOK1167" s="145"/>
      <c r="VOL1167" s="37"/>
      <c r="VOM1167" s="5"/>
      <c r="VON1167" s="144"/>
      <c r="VOO1167" s="93"/>
      <c r="VOP1167" s="145"/>
      <c r="VOQ1167" s="145"/>
      <c r="VOR1167" s="145"/>
      <c r="VOS1167" s="145"/>
      <c r="VOT1167" s="145"/>
      <c r="VOU1167" s="37"/>
      <c r="VOV1167" s="5"/>
      <c r="VOW1167" s="144"/>
      <c r="VOX1167" s="93"/>
      <c r="VOY1167" s="145"/>
      <c r="VOZ1167" s="145"/>
      <c r="VPA1167" s="145"/>
      <c r="VPB1167" s="145"/>
      <c r="VPC1167" s="145"/>
      <c r="VPD1167" s="37"/>
      <c r="VPE1167" s="5"/>
      <c r="VPF1167" s="144"/>
      <c r="VPG1167" s="93"/>
      <c r="VPH1167" s="145"/>
      <c r="VPI1167" s="145"/>
      <c r="VPJ1167" s="145"/>
      <c r="VPK1167" s="145"/>
      <c r="VPL1167" s="145"/>
      <c r="VPM1167" s="37"/>
      <c r="VPN1167" s="5"/>
      <c r="VPO1167" s="144"/>
      <c r="VPP1167" s="93"/>
      <c r="VPQ1167" s="145"/>
      <c r="VPR1167" s="145"/>
      <c r="VPS1167" s="145"/>
      <c r="VPT1167" s="145"/>
      <c r="VPU1167" s="145"/>
      <c r="VPV1167" s="37"/>
      <c r="VPW1167" s="5"/>
      <c r="VPX1167" s="144"/>
      <c r="VPY1167" s="93"/>
      <c r="VPZ1167" s="145"/>
      <c r="VQA1167" s="145"/>
      <c r="VQB1167" s="145"/>
      <c r="VQC1167" s="145"/>
      <c r="VQD1167" s="145"/>
      <c r="VQE1167" s="37"/>
      <c r="VQF1167" s="5"/>
      <c r="VQG1167" s="144"/>
      <c r="VQH1167" s="93"/>
      <c r="VQI1167" s="145"/>
      <c r="VQJ1167" s="145"/>
      <c r="VQK1167" s="145"/>
      <c r="VQL1167" s="145"/>
      <c r="VQM1167" s="145"/>
      <c r="VQN1167" s="37"/>
      <c r="VQO1167" s="5"/>
      <c r="VQP1167" s="144"/>
      <c r="VQQ1167" s="93"/>
      <c r="VQR1167" s="145"/>
      <c r="VQS1167" s="145"/>
      <c r="VQT1167" s="145"/>
      <c r="VQU1167" s="145"/>
      <c r="VQV1167" s="145"/>
      <c r="VQW1167" s="37"/>
      <c r="VQX1167" s="5"/>
      <c r="VQY1167" s="144"/>
      <c r="VQZ1167" s="93"/>
      <c r="VRA1167" s="145"/>
      <c r="VRB1167" s="145"/>
      <c r="VRC1167" s="145"/>
      <c r="VRD1167" s="145"/>
      <c r="VRE1167" s="145"/>
      <c r="VRF1167" s="37"/>
      <c r="VRG1167" s="5"/>
      <c r="VRH1167" s="144"/>
      <c r="VRI1167" s="93"/>
      <c r="VRJ1167" s="145"/>
      <c r="VRK1167" s="145"/>
      <c r="VRL1167" s="145"/>
      <c r="VRM1167" s="145"/>
      <c r="VRN1167" s="145"/>
      <c r="VRO1167" s="37"/>
      <c r="VRP1167" s="5"/>
      <c r="VRQ1167" s="144"/>
      <c r="VRR1167" s="93"/>
      <c r="VRS1167" s="145"/>
      <c r="VRT1167" s="145"/>
      <c r="VRU1167" s="145"/>
      <c r="VRV1167" s="145"/>
      <c r="VRW1167" s="145"/>
      <c r="VRX1167" s="37"/>
      <c r="VRY1167" s="5"/>
      <c r="VRZ1167" s="144"/>
      <c r="VSA1167" s="93"/>
      <c r="VSB1167" s="145"/>
      <c r="VSC1167" s="145"/>
      <c r="VSD1167" s="145"/>
      <c r="VSE1167" s="145"/>
      <c r="VSF1167" s="145"/>
      <c r="VSG1167" s="37"/>
      <c r="VSH1167" s="5"/>
      <c r="VSI1167" s="144"/>
      <c r="VSJ1167" s="93"/>
      <c r="VSK1167" s="145"/>
      <c r="VSL1167" s="145"/>
      <c r="VSM1167" s="145"/>
      <c r="VSN1167" s="145"/>
      <c r="VSO1167" s="145"/>
      <c r="VSP1167" s="37"/>
      <c r="VSQ1167" s="5"/>
      <c r="VSR1167" s="144"/>
      <c r="VSS1167" s="93"/>
      <c r="VST1167" s="145"/>
      <c r="VSU1167" s="145"/>
      <c r="VSV1167" s="145"/>
      <c r="VSW1167" s="145"/>
      <c r="VSX1167" s="145"/>
      <c r="VSY1167" s="37"/>
      <c r="VSZ1167" s="5"/>
      <c r="VTA1167" s="144"/>
      <c r="VTB1167" s="93"/>
      <c r="VTC1167" s="145"/>
      <c r="VTD1167" s="145"/>
      <c r="VTE1167" s="145"/>
      <c r="VTF1167" s="145"/>
      <c r="VTG1167" s="145"/>
      <c r="VTH1167" s="37"/>
      <c r="VTI1167" s="5"/>
      <c r="VTJ1167" s="144"/>
      <c r="VTK1167" s="93"/>
      <c r="VTL1167" s="145"/>
      <c r="VTM1167" s="145"/>
      <c r="VTN1167" s="145"/>
      <c r="VTO1167" s="145"/>
      <c r="VTP1167" s="145"/>
      <c r="VTQ1167" s="37"/>
      <c r="VTR1167" s="5"/>
      <c r="VTS1167" s="144"/>
      <c r="VTT1167" s="93"/>
      <c r="VTU1167" s="145"/>
      <c r="VTV1167" s="145"/>
      <c r="VTW1167" s="145"/>
      <c r="VTX1167" s="145"/>
      <c r="VTY1167" s="145"/>
      <c r="VTZ1167" s="37"/>
      <c r="VUA1167" s="5"/>
      <c r="VUB1167" s="144"/>
      <c r="VUC1167" s="93"/>
      <c r="VUD1167" s="145"/>
      <c r="VUE1167" s="145"/>
      <c r="VUF1167" s="145"/>
      <c r="VUG1167" s="145"/>
      <c r="VUH1167" s="145"/>
      <c r="VUI1167" s="37"/>
      <c r="VUJ1167" s="5"/>
      <c r="VUK1167" s="144"/>
      <c r="VUL1167" s="93"/>
      <c r="VUM1167" s="145"/>
      <c r="VUN1167" s="145"/>
      <c r="VUO1167" s="145"/>
      <c r="VUP1167" s="145"/>
      <c r="VUQ1167" s="145"/>
      <c r="VUR1167" s="37"/>
      <c r="VUS1167" s="5"/>
      <c r="VUT1167" s="144"/>
      <c r="VUU1167" s="93"/>
      <c r="VUV1167" s="145"/>
      <c r="VUW1167" s="145"/>
      <c r="VUX1167" s="145"/>
      <c r="VUY1167" s="145"/>
      <c r="VUZ1167" s="145"/>
      <c r="VVA1167" s="37"/>
      <c r="VVB1167" s="5"/>
      <c r="VVC1167" s="144"/>
      <c r="VVD1167" s="93"/>
      <c r="VVE1167" s="145"/>
      <c r="VVF1167" s="145"/>
      <c r="VVG1167" s="145"/>
      <c r="VVH1167" s="145"/>
      <c r="VVI1167" s="145"/>
      <c r="VVJ1167" s="37"/>
      <c r="VVK1167" s="5"/>
      <c r="VVL1167" s="144"/>
      <c r="VVM1167" s="93"/>
      <c r="VVN1167" s="145"/>
      <c r="VVO1167" s="145"/>
      <c r="VVP1167" s="145"/>
      <c r="VVQ1167" s="145"/>
      <c r="VVR1167" s="145"/>
      <c r="VVS1167" s="37"/>
      <c r="VVT1167" s="5"/>
      <c r="VVU1167" s="144"/>
      <c r="VVV1167" s="93"/>
      <c r="VVW1167" s="145"/>
      <c r="VVX1167" s="145"/>
      <c r="VVY1167" s="145"/>
      <c r="VVZ1167" s="145"/>
      <c r="VWA1167" s="145"/>
      <c r="VWB1167" s="37"/>
      <c r="VWC1167" s="5"/>
      <c r="VWD1167" s="144"/>
      <c r="VWE1167" s="93"/>
      <c r="VWF1167" s="145"/>
      <c r="VWG1167" s="145"/>
      <c r="VWH1167" s="145"/>
      <c r="VWI1167" s="145"/>
      <c r="VWJ1167" s="145"/>
      <c r="VWK1167" s="37"/>
      <c r="VWL1167" s="5"/>
      <c r="VWM1167" s="144"/>
      <c r="VWN1167" s="93"/>
      <c r="VWO1167" s="145"/>
      <c r="VWP1167" s="145"/>
      <c r="VWQ1167" s="145"/>
      <c r="VWR1167" s="145"/>
      <c r="VWS1167" s="145"/>
      <c r="VWT1167" s="37"/>
      <c r="VWU1167" s="5"/>
      <c r="VWV1167" s="144"/>
      <c r="VWW1167" s="93"/>
      <c r="VWX1167" s="145"/>
      <c r="VWY1167" s="145"/>
      <c r="VWZ1167" s="145"/>
      <c r="VXA1167" s="145"/>
      <c r="VXB1167" s="145"/>
      <c r="VXC1167" s="37"/>
      <c r="VXD1167" s="5"/>
      <c r="VXE1167" s="144"/>
      <c r="VXF1167" s="93"/>
      <c r="VXG1167" s="145"/>
      <c r="VXH1167" s="145"/>
      <c r="VXI1167" s="145"/>
      <c r="VXJ1167" s="145"/>
      <c r="VXK1167" s="145"/>
      <c r="VXL1167" s="37"/>
      <c r="VXM1167" s="5"/>
      <c r="VXN1167" s="144"/>
      <c r="VXO1167" s="93"/>
      <c r="VXP1167" s="145"/>
      <c r="VXQ1167" s="145"/>
      <c r="VXR1167" s="145"/>
      <c r="VXS1167" s="145"/>
      <c r="VXT1167" s="145"/>
      <c r="VXU1167" s="37"/>
      <c r="VXV1167" s="5"/>
      <c r="VXW1167" s="144"/>
      <c r="VXX1167" s="93"/>
      <c r="VXY1167" s="145"/>
      <c r="VXZ1167" s="145"/>
      <c r="VYA1167" s="145"/>
      <c r="VYB1167" s="145"/>
      <c r="VYC1167" s="145"/>
      <c r="VYD1167" s="37"/>
      <c r="VYE1167" s="5"/>
      <c r="VYF1167" s="144"/>
      <c r="VYG1167" s="93"/>
      <c r="VYH1167" s="145"/>
      <c r="VYI1167" s="145"/>
      <c r="VYJ1167" s="145"/>
      <c r="VYK1167" s="145"/>
      <c r="VYL1167" s="145"/>
      <c r="VYM1167" s="37"/>
      <c r="VYN1167" s="5"/>
      <c r="VYO1167" s="144"/>
      <c r="VYP1167" s="93"/>
      <c r="VYQ1167" s="145"/>
      <c r="VYR1167" s="145"/>
      <c r="VYS1167" s="145"/>
      <c r="VYT1167" s="145"/>
      <c r="VYU1167" s="145"/>
      <c r="VYV1167" s="37"/>
      <c r="VYW1167" s="5"/>
      <c r="VYX1167" s="144"/>
      <c r="VYY1167" s="93"/>
      <c r="VYZ1167" s="145"/>
      <c r="VZA1167" s="145"/>
      <c r="VZB1167" s="145"/>
      <c r="VZC1167" s="145"/>
      <c r="VZD1167" s="145"/>
      <c r="VZE1167" s="37"/>
      <c r="VZF1167" s="5"/>
      <c r="VZG1167" s="144"/>
      <c r="VZH1167" s="93"/>
      <c r="VZI1167" s="145"/>
      <c r="VZJ1167" s="145"/>
      <c r="VZK1167" s="145"/>
      <c r="VZL1167" s="145"/>
      <c r="VZM1167" s="145"/>
      <c r="VZN1167" s="37"/>
      <c r="VZO1167" s="5"/>
      <c r="VZP1167" s="144"/>
      <c r="VZQ1167" s="93"/>
      <c r="VZR1167" s="145"/>
      <c r="VZS1167" s="145"/>
      <c r="VZT1167" s="145"/>
      <c r="VZU1167" s="145"/>
      <c r="VZV1167" s="145"/>
      <c r="VZW1167" s="37"/>
      <c r="VZX1167" s="5"/>
      <c r="VZY1167" s="144"/>
      <c r="VZZ1167" s="93"/>
      <c r="WAA1167" s="145"/>
      <c r="WAB1167" s="145"/>
      <c r="WAC1167" s="145"/>
      <c r="WAD1167" s="145"/>
      <c r="WAE1167" s="145"/>
      <c r="WAF1167" s="37"/>
      <c r="WAG1167" s="5"/>
      <c r="WAH1167" s="144"/>
      <c r="WAI1167" s="93"/>
      <c r="WAJ1167" s="145"/>
      <c r="WAK1167" s="145"/>
      <c r="WAL1167" s="145"/>
      <c r="WAM1167" s="145"/>
      <c r="WAN1167" s="145"/>
      <c r="WAO1167" s="37"/>
      <c r="WAP1167" s="5"/>
      <c r="WAQ1167" s="144"/>
      <c r="WAR1167" s="93"/>
      <c r="WAS1167" s="145"/>
      <c r="WAT1167" s="145"/>
      <c r="WAU1167" s="145"/>
      <c r="WAV1167" s="145"/>
      <c r="WAW1167" s="145"/>
      <c r="WAX1167" s="37"/>
      <c r="WAY1167" s="5"/>
      <c r="WAZ1167" s="144"/>
      <c r="WBA1167" s="93"/>
      <c r="WBB1167" s="145"/>
      <c r="WBC1167" s="145"/>
      <c r="WBD1167" s="145"/>
      <c r="WBE1167" s="145"/>
      <c r="WBF1167" s="145"/>
      <c r="WBG1167" s="37"/>
      <c r="WBH1167" s="5"/>
      <c r="WBI1167" s="144"/>
      <c r="WBJ1167" s="93"/>
      <c r="WBK1167" s="145"/>
      <c r="WBL1167" s="145"/>
      <c r="WBM1167" s="145"/>
      <c r="WBN1167" s="145"/>
      <c r="WBO1167" s="145"/>
      <c r="WBP1167" s="37"/>
      <c r="WBQ1167" s="5"/>
      <c r="WBR1167" s="144"/>
      <c r="WBS1167" s="93"/>
      <c r="WBT1167" s="145"/>
      <c r="WBU1167" s="145"/>
      <c r="WBV1167" s="145"/>
      <c r="WBW1167" s="145"/>
      <c r="WBX1167" s="145"/>
      <c r="WBY1167" s="37"/>
      <c r="WBZ1167" s="5"/>
      <c r="WCA1167" s="144"/>
      <c r="WCB1167" s="93"/>
      <c r="WCC1167" s="145"/>
      <c r="WCD1167" s="145"/>
      <c r="WCE1167" s="145"/>
      <c r="WCF1167" s="145"/>
      <c r="WCG1167" s="145"/>
      <c r="WCH1167" s="37"/>
      <c r="WCI1167" s="5"/>
      <c r="WCJ1167" s="144"/>
      <c r="WCK1167" s="93"/>
      <c r="WCL1167" s="145"/>
      <c r="WCM1167" s="145"/>
      <c r="WCN1167" s="145"/>
      <c r="WCO1167" s="145"/>
      <c r="WCP1167" s="145"/>
      <c r="WCQ1167" s="37"/>
      <c r="WCR1167" s="5"/>
      <c r="WCS1167" s="144"/>
      <c r="WCT1167" s="93"/>
      <c r="WCU1167" s="145"/>
      <c r="WCV1167" s="145"/>
      <c r="WCW1167" s="145"/>
      <c r="WCX1167" s="145"/>
      <c r="WCY1167" s="145"/>
      <c r="WCZ1167" s="37"/>
      <c r="WDA1167" s="5"/>
      <c r="WDB1167" s="144"/>
      <c r="WDC1167" s="93"/>
      <c r="WDD1167" s="145"/>
      <c r="WDE1167" s="145"/>
      <c r="WDF1167" s="145"/>
      <c r="WDG1167" s="145"/>
      <c r="WDH1167" s="145"/>
      <c r="WDI1167" s="37"/>
      <c r="WDJ1167" s="5"/>
      <c r="WDK1167" s="144"/>
      <c r="WDL1167" s="93"/>
      <c r="WDM1167" s="145"/>
      <c r="WDN1167" s="145"/>
      <c r="WDO1167" s="145"/>
      <c r="WDP1167" s="145"/>
      <c r="WDQ1167" s="145"/>
      <c r="WDR1167" s="37"/>
      <c r="WDS1167" s="5"/>
      <c r="WDT1167" s="144"/>
      <c r="WDU1167" s="93"/>
      <c r="WDV1167" s="145"/>
      <c r="WDW1167" s="145"/>
      <c r="WDX1167" s="145"/>
      <c r="WDY1167" s="145"/>
      <c r="WDZ1167" s="145"/>
      <c r="WEA1167" s="37"/>
      <c r="WEB1167" s="5"/>
      <c r="WEC1167" s="144"/>
      <c r="WED1167" s="93"/>
      <c r="WEE1167" s="145"/>
      <c r="WEF1167" s="145"/>
      <c r="WEG1167" s="145"/>
      <c r="WEH1167" s="145"/>
      <c r="WEI1167" s="145"/>
      <c r="WEJ1167" s="37"/>
      <c r="WEK1167" s="5"/>
      <c r="WEL1167" s="144"/>
      <c r="WEM1167" s="93"/>
      <c r="WEN1167" s="145"/>
      <c r="WEO1167" s="145"/>
      <c r="WEP1167" s="145"/>
      <c r="WEQ1167" s="145"/>
      <c r="WER1167" s="145"/>
      <c r="WES1167" s="37"/>
      <c r="WET1167" s="5"/>
      <c r="WEU1167" s="144"/>
      <c r="WEV1167" s="93"/>
      <c r="WEW1167" s="145"/>
      <c r="WEX1167" s="145"/>
      <c r="WEY1167" s="145"/>
      <c r="WEZ1167" s="145"/>
      <c r="WFA1167" s="145"/>
      <c r="WFB1167" s="37"/>
      <c r="WFC1167" s="5"/>
      <c r="WFD1167" s="144"/>
      <c r="WFE1167" s="93"/>
      <c r="WFF1167" s="145"/>
      <c r="WFG1167" s="145"/>
      <c r="WFH1167" s="145"/>
      <c r="WFI1167" s="145"/>
      <c r="WFJ1167" s="145"/>
      <c r="WFK1167" s="37"/>
      <c r="WFL1167" s="5"/>
      <c r="WFM1167" s="144"/>
      <c r="WFN1167" s="93"/>
      <c r="WFO1167" s="145"/>
      <c r="WFP1167" s="145"/>
      <c r="WFQ1167" s="145"/>
      <c r="WFR1167" s="145"/>
      <c r="WFS1167" s="145"/>
      <c r="WFT1167" s="37"/>
      <c r="WFU1167" s="5"/>
      <c r="WFV1167" s="144"/>
      <c r="WFW1167" s="93"/>
      <c r="WFX1167" s="145"/>
      <c r="WFY1167" s="145"/>
      <c r="WFZ1167" s="145"/>
      <c r="WGA1167" s="145"/>
      <c r="WGB1167" s="145"/>
      <c r="WGC1167" s="37"/>
      <c r="WGD1167" s="5"/>
      <c r="WGE1167" s="144"/>
      <c r="WGF1167" s="93"/>
      <c r="WGG1167" s="145"/>
      <c r="WGH1167" s="145"/>
      <c r="WGI1167" s="145"/>
      <c r="WGJ1167" s="145"/>
      <c r="WGK1167" s="145"/>
      <c r="WGL1167" s="37"/>
      <c r="WGM1167" s="5"/>
      <c r="WGN1167" s="144"/>
      <c r="WGO1167" s="93"/>
      <c r="WGP1167" s="145"/>
      <c r="WGQ1167" s="145"/>
      <c r="WGR1167" s="145"/>
      <c r="WGS1167" s="145"/>
      <c r="WGT1167" s="145"/>
      <c r="WGU1167" s="37"/>
      <c r="WGV1167" s="5"/>
      <c r="WGW1167" s="144"/>
      <c r="WGX1167" s="93"/>
      <c r="WGY1167" s="145"/>
      <c r="WGZ1167" s="145"/>
      <c r="WHA1167" s="145"/>
      <c r="WHB1167" s="145"/>
      <c r="WHC1167" s="145"/>
      <c r="WHD1167" s="37"/>
      <c r="WHE1167" s="5"/>
      <c r="WHF1167" s="144"/>
      <c r="WHG1167" s="93"/>
      <c r="WHH1167" s="145"/>
      <c r="WHI1167" s="145"/>
      <c r="WHJ1167" s="145"/>
      <c r="WHK1167" s="145"/>
      <c r="WHL1167" s="145"/>
      <c r="WHM1167" s="37"/>
      <c r="WHN1167" s="5"/>
      <c r="WHO1167" s="144"/>
      <c r="WHP1167" s="93"/>
      <c r="WHQ1167" s="145"/>
      <c r="WHR1167" s="145"/>
      <c r="WHS1167" s="145"/>
      <c r="WHT1167" s="145"/>
      <c r="WHU1167" s="145"/>
      <c r="WHV1167" s="37"/>
      <c r="WHW1167" s="5"/>
      <c r="WHX1167" s="144"/>
      <c r="WHY1167" s="93"/>
      <c r="WHZ1167" s="145"/>
      <c r="WIA1167" s="145"/>
      <c r="WIB1167" s="145"/>
      <c r="WIC1167" s="145"/>
      <c r="WID1167" s="145"/>
      <c r="WIE1167" s="37"/>
      <c r="WIF1167" s="5"/>
      <c r="WIG1167" s="144"/>
      <c r="WIH1167" s="93"/>
      <c r="WII1167" s="145"/>
      <c r="WIJ1167" s="145"/>
      <c r="WIK1167" s="145"/>
      <c r="WIL1167" s="145"/>
      <c r="WIM1167" s="145"/>
      <c r="WIN1167" s="37"/>
      <c r="WIO1167" s="5"/>
      <c r="WIP1167" s="144"/>
      <c r="WIQ1167" s="93"/>
      <c r="WIR1167" s="145"/>
      <c r="WIS1167" s="145"/>
      <c r="WIT1167" s="145"/>
      <c r="WIU1167" s="145"/>
      <c r="WIV1167" s="145"/>
      <c r="WIW1167" s="37"/>
      <c r="WIX1167" s="5"/>
      <c r="WIY1167" s="144"/>
      <c r="WIZ1167" s="93"/>
      <c r="WJA1167" s="145"/>
      <c r="WJB1167" s="145"/>
      <c r="WJC1167" s="145"/>
      <c r="WJD1167" s="145"/>
      <c r="WJE1167" s="145"/>
      <c r="WJF1167" s="37"/>
      <c r="WJG1167" s="5"/>
      <c r="WJH1167" s="144"/>
      <c r="WJI1167" s="93"/>
      <c r="WJJ1167" s="145"/>
      <c r="WJK1167" s="145"/>
      <c r="WJL1167" s="145"/>
      <c r="WJM1167" s="145"/>
      <c r="WJN1167" s="145"/>
      <c r="WJO1167" s="37"/>
      <c r="WJP1167" s="5"/>
      <c r="WJQ1167" s="144"/>
      <c r="WJR1167" s="93"/>
      <c r="WJS1167" s="145"/>
      <c r="WJT1167" s="145"/>
      <c r="WJU1167" s="145"/>
      <c r="WJV1167" s="145"/>
      <c r="WJW1167" s="145"/>
      <c r="WJX1167" s="37"/>
      <c r="WJY1167" s="5"/>
      <c r="WJZ1167" s="144"/>
      <c r="WKA1167" s="93"/>
      <c r="WKB1167" s="145"/>
      <c r="WKC1167" s="145"/>
      <c r="WKD1167" s="145"/>
      <c r="WKE1167" s="145"/>
      <c r="WKF1167" s="145"/>
      <c r="WKG1167" s="37"/>
      <c r="WKH1167" s="5"/>
      <c r="WKI1167" s="144"/>
      <c r="WKJ1167" s="93"/>
      <c r="WKK1167" s="145"/>
      <c r="WKL1167" s="145"/>
      <c r="WKM1167" s="145"/>
      <c r="WKN1167" s="145"/>
      <c r="WKO1167" s="145"/>
      <c r="WKP1167" s="37"/>
      <c r="WKQ1167" s="5"/>
      <c r="WKR1167" s="144"/>
      <c r="WKS1167" s="93"/>
      <c r="WKT1167" s="145"/>
      <c r="WKU1167" s="145"/>
      <c r="WKV1167" s="145"/>
      <c r="WKW1167" s="145"/>
      <c r="WKX1167" s="145"/>
      <c r="WKY1167" s="37"/>
      <c r="WKZ1167" s="5"/>
      <c r="WLA1167" s="144"/>
      <c r="WLB1167" s="93"/>
      <c r="WLC1167" s="145"/>
      <c r="WLD1167" s="145"/>
      <c r="WLE1167" s="145"/>
      <c r="WLF1167" s="145"/>
      <c r="WLG1167" s="145"/>
      <c r="WLH1167" s="37"/>
      <c r="WLI1167" s="5"/>
      <c r="WLJ1167" s="144"/>
      <c r="WLK1167" s="93"/>
      <c r="WLL1167" s="145"/>
      <c r="WLM1167" s="145"/>
      <c r="WLN1167" s="145"/>
      <c r="WLO1167" s="145"/>
      <c r="WLP1167" s="145"/>
      <c r="WLQ1167" s="37"/>
      <c r="WLR1167" s="5"/>
      <c r="WLS1167" s="144"/>
      <c r="WLT1167" s="93"/>
      <c r="WLU1167" s="145"/>
      <c r="WLV1167" s="145"/>
      <c r="WLW1167" s="145"/>
      <c r="WLX1167" s="145"/>
      <c r="WLY1167" s="145"/>
      <c r="WLZ1167" s="37"/>
      <c r="WMA1167" s="5"/>
      <c r="WMB1167" s="144"/>
      <c r="WMC1167" s="93"/>
      <c r="WMD1167" s="145"/>
      <c r="WME1167" s="145"/>
      <c r="WMF1167" s="145"/>
      <c r="WMG1167" s="145"/>
      <c r="WMH1167" s="145"/>
      <c r="WMI1167" s="37"/>
      <c r="WMJ1167" s="5"/>
      <c r="WMK1167" s="144"/>
      <c r="WML1167" s="93"/>
      <c r="WMM1167" s="145"/>
      <c r="WMN1167" s="145"/>
      <c r="WMO1167" s="145"/>
      <c r="WMP1167" s="145"/>
      <c r="WMQ1167" s="145"/>
      <c r="WMR1167" s="37"/>
      <c r="WMS1167" s="5"/>
      <c r="WMT1167" s="144"/>
      <c r="WMU1167" s="93"/>
      <c r="WMV1167" s="145"/>
      <c r="WMW1167" s="145"/>
      <c r="WMX1167" s="145"/>
      <c r="WMY1167" s="145"/>
      <c r="WMZ1167" s="145"/>
      <c r="WNA1167" s="37"/>
      <c r="WNB1167" s="5"/>
      <c r="WNC1167" s="144"/>
      <c r="WND1167" s="93"/>
      <c r="WNE1167" s="145"/>
      <c r="WNF1167" s="145"/>
      <c r="WNG1167" s="145"/>
      <c r="WNH1167" s="145"/>
      <c r="WNI1167" s="145"/>
      <c r="WNJ1167" s="37"/>
      <c r="WNK1167" s="5"/>
      <c r="WNL1167" s="144"/>
      <c r="WNM1167" s="93"/>
      <c r="WNN1167" s="145"/>
      <c r="WNO1167" s="145"/>
      <c r="WNP1167" s="145"/>
      <c r="WNQ1167" s="145"/>
      <c r="WNR1167" s="145"/>
      <c r="WNS1167" s="37"/>
      <c r="WNT1167" s="5"/>
      <c r="WNU1167" s="144"/>
      <c r="WNV1167" s="93"/>
      <c r="WNW1167" s="145"/>
      <c r="WNX1167" s="145"/>
      <c r="WNY1167" s="145"/>
      <c r="WNZ1167" s="145"/>
      <c r="WOA1167" s="145"/>
      <c r="WOB1167" s="37"/>
      <c r="WOC1167" s="5"/>
      <c r="WOD1167" s="144"/>
      <c r="WOE1167" s="93"/>
      <c r="WOF1167" s="145"/>
      <c r="WOG1167" s="145"/>
      <c r="WOH1167" s="145"/>
      <c r="WOI1167" s="145"/>
      <c r="WOJ1167" s="145"/>
      <c r="WOK1167" s="37"/>
      <c r="WOL1167" s="5"/>
      <c r="WOM1167" s="144"/>
      <c r="WON1167" s="93"/>
      <c r="WOO1167" s="145"/>
      <c r="WOP1167" s="145"/>
      <c r="WOQ1167" s="145"/>
      <c r="WOR1167" s="145"/>
      <c r="WOS1167" s="145"/>
      <c r="WOT1167" s="37"/>
      <c r="WOU1167" s="5"/>
      <c r="WOV1167" s="144"/>
      <c r="WOW1167" s="93"/>
      <c r="WOX1167" s="145"/>
      <c r="WOY1167" s="145"/>
      <c r="WOZ1167" s="145"/>
      <c r="WPA1167" s="145"/>
      <c r="WPB1167" s="145"/>
      <c r="WPC1167" s="37"/>
      <c r="WPD1167" s="5"/>
      <c r="WPE1167" s="144"/>
      <c r="WPF1167" s="93"/>
      <c r="WPG1167" s="145"/>
      <c r="WPH1167" s="145"/>
      <c r="WPI1167" s="145"/>
      <c r="WPJ1167" s="145"/>
      <c r="WPK1167" s="145"/>
      <c r="WPL1167" s="37"/>
      <c r="WPM1167" s="5"/>
      <c r="WPN1167" s="144"/>
      <c r="WPO1167" s="93"/>
      <c r="WPP1167" s="145"/>
      <c r="WPQ1167" s="145"/>
      <c r="WPR1167" s="145"/>
      <c r="WPS1167" s="145"/>
      <c r="WPT1167" s="145"/>
      <c r="WPU1167" s="37"/>
      <c r="WPV1167" s="5"/>
      <c r="WPW1167" s="144"/>
      <c r="WPX1167" s="93"/>
      <c r="WPY1167" s="145"/>
      <c r="WPZ1167" s="145"/>
      <c r="WQA1167" s="145"/>
      <c r="WQB1167" s="145"/>
      <c r="WQC1167" s="145"/>
      <c r="WQD1167" s="37"/>
      <c r="WQE1167" s="5"/>
      <c r="WQF1167" s="144"/>
      <c r="WQG1167" s="93"/>
      <c r="WQH1167" s="145"/>
      <c r="WQI1167" s="145"/>
      <c r="WQJ1167" s="145"/>
      <c r="WQK1167" s="145"/>
      <c r="WQL1167" s="145"/>
      <c r="WQM1167" s="37"/>
      <c r="WQN1167" s="5"/>
      <c r="WQO1167" s="144"/>
      <c r="WQP1167" s="93"/>
      <c r="WQQ1167" s="145"/>
      <c r="WQR1167" s="145"/>
      <c r="WQS1167" s="145"/>
      <c r="WQT1167" s="145"/>
      <c r="WQU1167" s="145"/>
      <c r="WQV1167" s="37"/>
      <c r="WQW1167" s="5"/>
      <c r="WQX1167" s="144"/>
      <c r="WQY1167" s="93"/>
      <c r="WQZ1167" s="145"/>
      <c r="WRA1167" s="145"/>
      <c r="WRB1167" s="145"/>
      <c r="WRC1167" s="145"/>
      <c r="WRD1167" s="145"/>
      <c r="WRE1167" s="37"/>
      <c r="WRF1167" s="5"/>
      <c r="WRG1167" s="144"/>
      <c r="WRH1167" s="93"/>
      <c r="WRI1167" s="145"/>
      <c r="WRJ1167" s="145"/>
      <c r="WRK1167" s="145"/>
      <c r="WRL1167" s="145"/>
      <c r="WRM1167" s="145"/>
      <c r="WRN1167" s="37"/>
      <c r="WRO1167" s="5"/>
      <c r="WRP1167" s="144"/>
      <c r="WRQ1167" s="93"/>
      <c r="WRR1167" s="145"/>
      <c r="WRS1167" s="145"/>
      <c r="WRT1167" s="145"/>
      <c r="WRU1167" s="145"/>
      <c r="WRV1167" s="145"/>
      <c r="WRW1167" s="37"/>
      <c r="WRX1167" s="5"/>
      <c r="WRY1167" s="144"/>
      <c r="WRZ1167" s="93"/>
      <c r="WSA1167" s="145"/>
      <c r="WSB1167" s="145"/>
      <c r="WSC1167" s="145"/>
      <c r="WSD1167" s="145"/>
      <c r="WSE1167" s="145"/>
      <c r="WSF1167" s="37"/>
      <c r="WSG1167" s="5"/>
      <c r="WSH1167" s="144"/>
      <c r="WSI1167" s="93"/>
      <c r="WSJ1167" s="145"/>
      <c r="WSK1167" s="145"/>
      <c r="WSL1167" s="145"/>
      <c r="WSM1167" s="145"/>
      <c r="WSN1167" s="145"/>
      <c r="WSO1167" s="37"/>
      <c r="WSP1167" s="5"/>
      <c r="WSQ1167" s="144"/>
      <c r="WSR1167" s="93"/>
      <c r="WSS1167" s="145"/>
      <c r="WST1167" s="145"/>
      <c r="WSU1167" s="145"/>
      <c r="WSV1167" s="145"/>
      <c r="WSW1167" s="145"/>
      <c r="WSX1167" s="37"/>
      <c r="WSY1167" s="5"/>
      <c r="WSZ1167" s="144"/>
      <c r="WTA1167" s="93"/>
      <c r="WTB1167" s="145"/>
      <c r="WTC1167" s="145"/>
      <c r="WTD1167" s="145"/>
      <c r="WTE1167" s="145"/>
      <c r="WTF1167" s="145"/>
      <c r="WTG1167" s="37"/>
      <c r="WTH1167" s="5"/>
      <c r="WTI1167" s="144"/>
      <c r="WTJ1167" s="93"/>
      <c r="WTK1167" s="145"/>
      <c r="WTL1167" s="145"/>
      <c r="WTM1167" s="145"/>
      <c r="WTN1167" s="145"/>
      <c r="WTO1167" s="145"/>
      <c r="WTP1167" s="37"/>
      <c r="WTQ1167" s="5"/>
      <c r="WTR1167" s="144"/>
      <c r="WTS1167" s="93"/>
      <c r="WTT1167" s="145"/>
      <c r="WTU1167" s="145"/>
      <c r="WTV1167" s="145"/>
      <c r="WTW1167" s="145"/>
      <c r="WTX1167" s="145"/>
      <c r="WTY1167" s="37"/>
      <c r="WTZ1167" s="5"/>
      <c r="WUA1167" s="144"/>
      <c r="WUB1167" s="93"/>
      <c r="WUC1167" s="145"/>
      <c r="WUD1167" s="145"/>
      <c r="WUE1167" s="145"/>
      <c r="WUF1167" s="145"/>
      <c r="WUG1167" s="145"/>
      <c r="WUH1167" s="37"/>
      <c r="WUI1167" s="5"/>
      <c r="WUJ1167" s="144"/>
      <c r="WUK1167" s="93"/>
      <c r="WUL1167" s="145"/>
      <c r="WUM1167" s="145"/>
      <c r="WUN1167" s="145"/>
      <c r="WUO1167" s="145"/>
      <c r="WUP1167" s="145"/>
      <c r="WUQ1167" s="37"/>
      <c r="WUR1167" s="5"/>
      <c r="WUS1167" s="144"/>
      <c r="WUT1167" s="93"/>
      <c r="WUU1167" s="145"/>
      <c r="WUV1167" s="145"/>
      <c r="WUW1167" s="145"/>
      <c r="WUX1167" s="145"/>
      <c r="WUY1167" s="145"/>
      <c r="WUZ1167" s="37"/>
      <c r="WVA1167" s="5"/>
      <c r="WVB1167" s="144"/>
      <c r="WVC1167" s="93"/>
      <c r="WVD1167" s="145"/>
      <c r="WVE1167" s="145"/>
      <c r="WVF1167" s="145"/>
      <c r="WVG1167" s="145"/>
      <c r="WVH1167" s="145"/>
      <c r="WVI1167" s="37"/>
      <c r="WVJ1167" s="5"/>
      <c r="WVK1167" s="144"/>
      <c r="WVL1167" s="93"/>
      <c r="WVM1167" s="145"/>
      <c r="WVN1167" s="145"/>
      <c r="WVO1167" s="145"/>
      <c r="WVP1167" s="145"/>
      <c r="WVQ1167" s="145"/>
      <c r="WVR1167" s="37"/>
      <c r="WVS1167" s="5"/>
      <c r="WVT1167" s="144"/>
      <c r="WVU1167" s="93"/>
      <c r="WVV1167" s="145"/>
      <c r="WVW1167" s="145"/>
      <c r="WVX1167" s="145"/>
      <c r="WVY1167" s="145"/>
      <c r="WVZ1167" s="145"/>
      <c r="WWA1167" s="37"/>
      <c r="WWB1167" s="5"/>
      <c r="WWC1167" s="144"/>
      <c r="WWD1167" s="93"/>
      <c r="WWE1167" s="145"/>
      <c r="WWF1167" s="145"/>
      <c r="WWG1167" s="145"/>
      <c r="WWH1167" s="145"/>
      <c r="WWI1167" s="145"/>
      <c r="WWJ1167" s="37"/>
      <c r="WWK1167" s="5"/>
      <c r="WWL1167" s="144"/>
      <c r="WWM1167" s="93"/>
      <c r="WWN1167" s="145"/>
      <c r="WWO1167" s="145"/>
      <c r="WWP1167" s="145"/>
      <c r="WWQ1167" s="145"/>
      <c r="WWR1167" s="145"/>
      <c r="WWS1167" s="37"/>
      <c r="WWT1167" s="5"/>
      <c r="WWU1167" s="144"/>
      <c r="WWV1167" s="93"/>
      <c r="WWW1167" s="145"/>
      <c r="WWX1167" s="145"/>
      <c r="WWY1167" s="145"/>
      <c r="WWZ1167" s="145"/>
      <c r="WXA1167" s="145"/>
      <c r="WXB1167" s="37"/>
      <c r="WXC1167" s="5"/>
      <c r="WXD1167" s="144"/>
      <c r="WXE1167" s="93"/>
      <c r="WXF1167" s="145"/>
      <c r="WXG1167" s="145"/>
      <c r="WXH1167" s="145"/>
      <c r="WXI1167" s="145"/>
      <c r="WXJ1167" s="145"/>
      <c r="WXK1167" s="37"/>
      <c r="WXL1167" s="5"/>
      <c r="WXM1167" s="144"/>
      <c r="WXN1167" s="93"/>
      <c r="WXO1167" s="145"/>
      <c r="WXP1167" s="145"/>
      <c r="WXQ1167" s="145"/>
      <c r="WXR1167" s="145"/>
      <c r="WXS1167" s="145"/>
      <c r="WXT1167" s="37"/>
      <c r="WXU1167" s="5"/>
      <c r="WXV1167" s="144"/>
      <c r="WXW1167" s="93"/>
      <c r="WXX1167" s="145"/>
      <c r="WXY1167" s="145"/>
      <c r="WXZ1167" s="145"/>
      <c r="WYA1167" s="145"/>
      <c r="WYB1167" s="145"/>
      <c r="WYC1167" s="37"/>
      <c r="WYD1167" s="5"/>
      <c r="WYE1167" s="144"/>
      <c r="WYF1167" s="93"/>
      <c r="WYG1167" s="145"/>
      <c r="WYH1167" s="145"/>
      <c r="WYI1167" s="145"/>
      <c r="WYJ1167" s="145"/>
      <c r="WYK1167" s="145"/>
      <c r="WYL1167" s="37"/>
      <c r="WYM1167" s="5"/>
      <c r="WYN1167" s="144"/>
      <c r="WYO1167" s="93"/>
      <c r="WYP1167" s="145"/>
      <c r="WYQ1167" s="145"/>
      <c r="WYR1167" s="145"/>
      <c r="WYS1167" s="145"/>
      <c r="WYT1167" s="145"/>
      <c r="WYU1167" s="37"/>
      <c r="WYV1167" s="5"/>
      <c r="WYW1167" s="144"/>
      <c r="WYX1167" s="93"/>
      <c r="WYY1167" s="145"/>
      <c r="WYZ1167" s="145"/>
      <c r="WZA1167" s="145"/>
      <c r="WZB1167" s="145"/>
      <c r="WZC1167" s="145"/>
      <c r="WZD1167" s="37"/>
      <c r="WZE1167" s="5"/>
      <c r="WZF1167" s="144"/>
      <c r="WZG1167" s="93"/>
      <c r="WZH1167" s="145"/>
      <c r="WZI1167" s="145"/>
      <c r="WZJ1167" s="145"/>
      <c r="WZK1167" s="145"/>
      <c r="WZL1167" s="145"/>
      <c r="WZM1167" s="37"/>
      <c r="WZN1167" s="5"/>
      <c r="WZO1167" s="144"/>
      <c r="WZP1167" s="93"/>
      <c r="WZQ1167" s="145"/>
      <c r="WZR1167" s="145"/>
      <c r="WZS1167" s="145"/>
      <c r="WZT1167" s="145"/>
      <c r="WZU1167" s="145"/>
      <c r="WZV1167" s="37"/>
      <c r="WZW1167" s="5"/>
      <c r="WZX1167" s="144"/>
      <c r="WZY1167" s="93"/>
      <c r="WZZ1167" s="145"/>
      <c r="XAA1167" s="145"/>
      <c r="XAB1167" s="145"/>
      <c r="XAC1167" s="145"/>
      <c r="XAD1167" s="145"/>
      <c r="XAE1167" s="37"/>
      <c r="XAF1167" s="5"/>
      <c r="XAG1167" s="144"/>
      <c r="XAH1167" s="93"/>
      <c r="XAI1167" s="145"/>
      <c r="XAJ1167" s="145"/>
      <c r="XAK1167" s="145"/>
      <c r="XAL1167" s="145"/>
      <c r="XAM1167" s="145"/>
      <c r="XAN1167" s="37"/>
      <c r="XAO1167" s="5"/>
      <c r="XAP1167" s="144"/>
      <c r="XAQ1167" s="93"/>
      <c r="XAR1167" s="145"/>
      <c r="XAS1167" s="145"/>
      <c r="XAT1167" s="145"/>
      <c r="XAU1167" s="145"/>
      <c r="XAV1167" s="145"/>
      <c r="XAW1167" s="37"/>
      <c r="XAX1167" s="5"/>
      <c r="XAY1167" s="144"/>
      <c r="XAZ1167" s="93"/>
      <c r="XBA1167" s="145"/>
      <c r="XBB1167" s="145"/>
      <c r="XBC1167" s="145"/>
      <c r="XBD1167" s="145"/>
      <c r="XBE1167" s="145"/>
      <c r="XBF1167" s="37"/>
      <c r="XBG1167" s="5"/>
      <c r="XBH1167" s="144"/>
      <c r="XBI1167" s="93"/>
      <c r="XBJ1167" s="145"/>
      <c r="XBK1167" s="145"/>
      <c r="XBL1167" s="145"/>
      <c r="XBM1167" s="145"/>
      <c r="XBN1167" s="145"/>
      <c r="XBO1167" s="37"/>
      <c r="XBP1167" s="5"/>
      <c r="XBQ1167" s="144"/>
      <c r="XBR1167" s="93"/>
      <c r="XBS1167" s="145"/>
      <c r="XBT1167" s="145"/>
      <c r="XBU1167" s="145"/>
      <c r="XBV1167" s="145"/>
      <c r="XBW1167" s="145"/>
      <c r="XBX1167" s="37"/>
      <c r="XBY1167" s="5"/>
      <c r="XBZ1167" s="144"/>
      <c r="XCA1167" s="93"/>
      <c r="XCB1167" s="145"/>
      <c r="XCC1167" s="145"/>
      <c r="XCD1167" s="145"/>
      <c r="XCE1167" s="145"/>
      <c r="XCF1167" s="145"/>
      <c r="XCG1167" s="37"/>
      <c r="XCH1167" s="5"/>
      <c r="XCI1167" s="144"/>
      <c r="XCJ1167" s="93"/>
      <c r="XCK1167" s="145"/>
      <c r="XCL1167" s="145"/>
      <c r="XCM1167" s="145"/>
      <c r="XCN1167" s="145"/>
      <c r="XCO1167" s="145"/>
      <c r="XCP1167" s="37"/>
      <c r="XCQ1167" s="5"/>
      <c r="XCR1167" s="144"/>
      <c r="XCS1167" s="93"/>
      <c r="XCT1167" s="145"/>
      <c r="XCU1167" s="145"/>
      <c r="XCV1167" s="145"/>
      <c r="XCW1167" s="145"/>
      <c r="XCX1167" s="145"/>
      <c r="XCY1167" s="37"/>
      <c r="XCZ1167" s="5"/>
      <c r="XDA1167" s="144"/>
      <c r="XDB1167" s="93"/>
      <c r="XDC1167" s="145"/>
      <c r="XDD1167" s="145"/>
      <c r="XDE1167" s="145"/>
      <c r="XDF1167" s="145"/>
      <c r="XDG1167" s="145"/>
      <c r="XDH1167" s="37"/>
      <c r="XDI1167" s="5"/>
      <c r="XDJ1167" s="144"/>
      <c r="XDK1167" s="93"/>
      <c r="XDL1167" s="145"/>
      <c r="XDM1167" s="145"/>
      <c r="XDN1167" s="145"/>
      <c r="XDO1167" s="145"/>
      <c r="XDP1167" s="145"/>
      <c r="XDQ1167" s="37"/>
      <c r="XDR1167" s="5"/>
      <c r="XDS1167" s="144"/>
      <c r="XDT1167" s="93"/>
      <c r="XDU1167" s="145"/>
      <c r="XDV1167" s="145"/>
      <c r="XDW1167" s="145"/>
      <c r="XDX1167" s="145"/>
      <c r="XDY1167" s="145"/>
      <c r="XDZ1167" s="37"/>
      <c r="XEA1167" s="5"/>
      <c r="XEB1167" s="144"/>
      <c r="XEC1167" s="93"/>
      <c r="XED1167" s="145"/>
      <c r="XEE1167" s="145"/>
      <c r="XEF1167" s="145"/>
      <c r="XEG1167" s="145"/>
      <c r="XEH1167" s="145"/>
      <c r="XEI1167" s="37"/>
      <c r="XEJ1167" s="5"/>
      <c r="XEK1167" s="144"/>
      <c r="XEL1167" s="93"/>
      <c r="XEM1167" s="145"/>
      <c r="XEN1167" s="145"/>
      <c r="XEO1167" s="145"/>
      <c r="XEP1167" s="145"/>
      <c r="XEQ1167" s="145"/>
      <c r="XER1167" s="37"/>
      <c r="XES1167" s="5"/>
      <c r="XET1167" s="144"/>
      <c r="XEU1167" s="93"/>
      <c r="XEV1167" s="145"/>
      <c r="XEW1167" s="145"/>
      <c r="XEX1167" s="145"/>
      <c r="XEY1167" s="145"/>
      <c r="XEZ1167" s="145"/>
      <c r="XFA1167" s="37"/>
      <c r="XFB1167" s="5"/>
      <c r="XFC1167" s="144"/>
      <c r="XFD1167" s="93"/>
    </row>
    <row r="1168" spans="1:16384" hidden="1" x14ac:dyDescent="0.2">
      <c r="A1168" s="120">
        <v>8</v>
      </c>
      <c r="B1168" s="34" t="s">
        <v>2573</v>
      </c>
      <c r="C1168" s="122">
        <f t="shared" ref="C1168" si="1286">D1168-7</f>
        <v>46064</v>
      </c>
      <c r="D1168" s="48">
        <f>D1167+7</f>
        <v>46071</v>
      </c>
      <c r="E1168" s="48">
        <f>D1168+26</f>
        <v>46097</v>
      </c>
      <c r="F1168" s="48">
        <f>D1168+27</f>
        <v>46098</v>
      </c>
      <c r="G1168" s="48">
        <f>D1168+29</f>
        <v>46100</v>
      </c>
      <c r="H1168" s="48">
        <f>D1168+31</f>
        <v>46102</v>
      </c>
      <c r="I1168" s="48">
        <f>D1168+32</f>
        <v>46103</v>
      </c>
      <c r="J1168" s="37"/>
      <c r="K1168" s="5"/>
      <c r="L1168" s="144"/>
      <c r="M1168" s="93"/>
      <c r="N1168" s="145"/>
      <c r="O1168" s="145"/>
      <c r="P1168" s="145"/>
      <c r="Q1168" s="145"/>
      <c r="R1168" s="145"/>
      <c r="S1168" s="37"/>
      <c r="T1168" s="5"/>
      <c r="U1168" s="144"/>
      <c r="V1168" s="93"/>
      <c r="W1168" s="145"/>
      <c r="X1168" s="145"/>
      <c r="Y1168" s="145"/>
      <c r="Z1168" s="145"/>
      <c r="AA1168" s="145"/>
      <c r="AB1168" s="37"/>
      <c r="AC1168" s="5"/>
      <c r="AD1168" s="144"/>
      <c r="AE1168" s="93"/>
      <c r="AF1168" s="145"/>
      <c r="AG1168" s="145"/>
      <c r="AH1168" s="145"/>
      <c r="AI1168" s="145"/>
      <c r="AJ1168" s="145"/>
      <c r="AK1168" s="37"/>
      <c r="AL1168" s="5"/>
      <c r="AM1168" s="144"/>
      <c r="AN1168" s="93"/>
      <c r="AO1168" s="145"/>
      <c r="AP1168" s="145"/>
      <c r="AQ1168" s="145"/>
      <c r="AR1168" s="145"/>
      <c r="AS1168" s="145"/>
      <c r="AT1168" s="37"/>
      <c r="AU1168" s="5"/>
      <c r="AV1168" s="144"/>
      <c r="AW1168" s="93"/>
      <c r="AX1168" s="145"/>
      <c r="AY1168" s="145"/>
      <c r="AZ1168" s="145"/>
      <c r="BA1168" s="145"/>
      <c r="BB1168" s="145"/>
      <c r="BC1168" s="37"/>
      <c r="BD1168" s="5"/>
      <c r="BE1168" s="144"/>
      <c r="BF1168" s="93"/>
      <c r="BG1168" s="145"/>
      <c r="BH1168" s="145"/>
      <c r="BI1168" s="145"/>
      <c r="BJ1168" s="145"/>
      <c r="BK1168" s="145"/>
      <c r="BL1168" s="37"/>
      <c r="BM1168" s="5"/>
      <c r="BN1168" s="144"/>
      <c r="BO1168" s="93"/>
      <c r="BP1168" s="145"/>
      <c r="BQ1168" s="145"/>
      <c r="BR1168" s="145"/>
      <c r="BS1168" s="145"/>
      <c r="BT1168" s="145"/>
      <c r="BU1168" s="37"/>
      <c r="BV1168" s="5"/>
      <c r="BW1168" s="144"/>
      <c r="BX1168" s="93"/>
      <c r="BY1168" s="145"/>
      <c r="BZ1168" s="145"/>
      <c r="CA1168" s="145"/>
      <c r="CB1168" s="145"/>
      <c r="CC1168" s="145"/>
      <c r="CD1168" s="37"/>
      <c r="CE1168" s="5"/>
      <c r="CF1168" s="144"/>
      <c r="CG1168" s="93"/>
      <c r="CH1168" s="145"/>
      <c r="CI1168" s="145"/>
      <c r="CJ1168" s="145"/>
      <c r="CK1168" s="145"/>
      <c r="CL1168" s="145"/>
      <c r="CM1168" s="37"/>
      <c r="CN1168" s="5"/>
      <c r="CO1168" s="144"/>
      <c r="CP1168" s="93"/>
      <c r="CQ1168" s="145"/>
      <c r="CR1168" s="145"/>
      <c r="CS1168" s="145"/>
      <c r="CT1168" s="145"/>
      <c r="CU1168" s="145"/>
      <c r="CV1168" s="37"/>
      <c r="CW1168" s="5"/>
      <c r="CX1168" s="144"/>
      <c r="CY1168" s="93"/>
      <c r="CZ1168" s="145"/>
      <c r="DA1168" s="145"/>
      <c r="DB1168" s="145"/>
      <c r="DC1168" s="145"/>
      <c r="DD1168" s="145"/>
      <c r="DE1168" s="37"/>
      <c r="DF1168" s="5"/>
      <c r="DG1168" s="144"/>
      <c r="DH1168" s="93"/>
      <c r="DI1168" s="145"/>
      <c r="DJ1168" s="145"/>
      <c r="DK1168" s="145"/>
      <c r="DL1168" s="145"/>
      <c r="DM1168" s="145"/>
      <c r="DN1168" s="37"/>
      <c r="DO1168" s="5"/>
      <c r="DP1168" s="144"/>
      <c r="DQ1168" s="93"/>
      <c r="DR1168" s="145"/>
      <c r="DS1168" s="145"/>
      <c r="DT1168" s="145"/>
      <c r="DU1168" s="145"/>
      <c r="DV1168" s="145"/>
      <c r="DW1168" s="37"/>
      <c r="DX1168" s="5"/>
      <c r="DY1168" s="144"/>
      <c r="DZ1168" s="93"/>
      <c r="EA1168" s="145"/>
      <c r="EB1168" s="145"/>
      <c r="EC1168" s="145"/>
      <c r="ED1168" s="145"/>
      <c r="EE1168" s="145"/>
      <c r="EF1168" s="37"/>
      <c r="EG1168" s="5"/>
      <c r="EH1168" s="144"/>
      <c r="EI1168" s="93"/>
      <c r="EJ1168" s="145"/>
      <c r="EK1168" s="145"/>
      <c r="EL1168" s="145"/>
      <c r="EM1168" s="145"/>
      <c r="EN1168" s="145"/>
      <c r="EO1168" s="37"/>
      <c r="EP1168" s="5"/>
      <c r="EQ1168" s="144"/>
      <c r="ER1168" s="93"/>
      <c r="ES1168" s="145"/>
      <c r="ET1168" s="145"/>
      <c r="EU1168" s="145"/>
      <c r="EV1168" s="145"/>
      <c r="EW1168" s="145"/>
      <c r="EX1168" s="37"/>
      <c r="EY1168" s="5"/>
      <c r="EZ1168" s="144"/>
      <c r="FA1168" s="93"/>
      <c r="FB1168" s="145"/>
      <c r="FC1168" s="145"/>
      <c r="FD1168" s="145"/>
      <c r="FE1168" s="145"/>
      <c r="FF1168" s="145"/>
      <c r="FG1168" s="37"/>
      <c r="FH1168" s="5"/>
      <c r="FI1168" s="144"/>
      <c r="FJ1168" s="93"/>
      <c r="FK1168" s="145"/>
      <c r="FL1168" s="145"/>
      <c r="FM1168" s="145"/>
      <c r="FN1168" s="145"/>
      <c r="FO1168" s="145"/>
      <c r="FP1168" s="37"/>
      <c r="FQ1168" s="5"/>
      <c r="FR1168" s="144"/>
      <c r="FS1168" s="93"/>
      <c r="FT1168" s="145"/>
      <c r="FU1168" s="145"/>
      <c r="FV1168" s="145"/>
      <c r="FW1168" s="145"/>
      <c r="FX1168" s="145"/>
      <c r="FY1168" s="37"/>
      <c r="FZ1168" s="5"/>
      <c r="GA1168" s="144"/>
      <c r="GB1168" s="93"/>
      <c r="GC1168" s="145"/>
      <c r="GD1168" s="145"/>
      <c r="GE1168" s="145"/>
      <c r="GF1168" s="145"/>
      <c r="GG1168" s="145"/>
      <c r="GH1168" s="37"/>
      <c r="GI1168" s="5"/>
      <c r="GJ1168" s="144"/>
      <c r="GK1168" s="93"/>
      <c r="GL1168" s="145"/>
      <c r="GM1168" s="145"/>
      <c r="GN1168" s="145"/>
      <c r="GO1168" s="145"/>
      <c r="GP1168" s="145"/>
      <c r="GQ1168" s="37"/>
      <c r="GR1168" s="5"/>
      <c r="GS1168" s="144"/>
      <c r="GT1168" s="93"/>
      <c r="GU1168" s="145"/>
      <c r="GV1168" s="145"/>
      <c r="GW1168" s="145"/>
      <c r="GX1168" s="145"/>
      <c r="GY1168" s="145"/>
      <c r="GZ1168" s="37"/>
      <c r="HA1168" s="5"/>
      <c r="HB1168" s="144"/>
      <c r="HC1168" s="93"/>
      <c r="HD1168" s="145"/>
      <c r="HE1168" s="145"/>
      <c r="HF1168" s="145"/>
      <c r="HG1168" s="145"/>
      <c r="HH1168" s="145"/>
      <c r="HI1168" s="37"/>
      <c r="HJ1168" s="5"/>
      <c r="HK1168" s="144"/>
      <c r="HL1168" s="93"/>
      <c r="HM1168" s="145"/>
      <c r="HN1168" s="145"/>
      <c r="HO1168" s="145"/>
      <c r="HP1168" s="145"/>
      <c r="HQ1168" s="145"/>
      <c r="HR1168" s="37"/>
      <c r="HS1168" s="5"/>
      <c r="HT1168" s="144"/>
      <c r="HU1168" s="93"/>
      <c r="HV1168" s="145"/>
      <c r="HW1168" s="145"/>
      <c r="HX1168" s="145"/>
      <c r="HY1168" s="145"/>
      <c r="HZ1168" s="145"/>
      <c r="IA1168" s="37"/>
      <c r="IB1168" s="5"/>
      <c r="IC1168" s="144"/>
      <c r="ID1168" s="93"/>
      <c r="IE1168" s="145"/>
      <c r="IF1168" s="145"/>
      <c r="IG1168" s="145"/>
      <c r="IH1168" s="145"/>
      <c r="II1168" s="145"/>
      <c r="IJ1168" s="37"/>
      <c r="IK1168" s="5"/>
      <c r="IL1168" s="144"/>
      <c r="IM1168" s="93"/>
      <c r="IN1168" s="145"/>
      <c r="IO1168" s="145"/>
      <c r="IP1168" s="145"/>
      <c r="IQ1168" s="145"/>
      <c r="IR1168" s="145"/>
      <c r="IS1168" s="37"/>
      <c r="IT1168" s="5"/>
      <c r="IU1168" s="144"/>
      <c r="IV1168" s="93"/>
      <c r="IW1168" s="145"/>
      <c r="IX1168" s="145"/>
      <c r="IY1168" s="145"/>
      <c r="IZ1168" s="145"/>
      <c r="JA1168" s="145"/>
      <c r="JB1168" s="37"/>
      <c r="JC1168" s="5"/>
      <c r="JD1168" s="144"/>
      <c r="JE1168" s="93"/>
      <c r="JF1168" s="145"/>
      <c r="JG1168" s="145"/>
      <c r="JH1168" s="145"/>
      <c r="JI1168" s="145"/>
      <c r="JJ1168" s="145"/>
      <c r="JK1168" s="37"/>
      <c r="JL1168" s="5"/>
      <c r="JM1168" s="144"/>
      <c r="JN1168" s="93"/>
      <c r="JO1168" s="145"/>
      <c r="JP1168" s="145"/>
      <c r="JQ1168" s="145"/>
      <c r="JR1168" s="145"/>
      <c r="JS1168" s="145"/>
      <c r="JT1168" s="37"/>
      <c r="JU1168" s="5"/>
      <c r="JV1168" s="144"/>
      <c r="JW1168" s="93"/>
      <c r="JX1168" s="145"/>
      <c r="JY1168" s="145"/>
      <c r="JZ1168" s="145"/>
      <c r="KA1168" s="145"/>
      <c r="KB1168" s="145"/>
      <c r="KC1168" s="37"/>
      <c r="KD1168" s="5"/>
      <c r="KE1168" s="144"/>
      <c r="KF1168" s="93"/>
      <c r="KG1168" s="145"/>
      <c r="KH1168" s="145"/>
      <c r="KI1168" s="145"/>
      <c r="KJ1168" s="145"/>
      <c r="KK1168" s="145"/>
      <c r="KL1168" s="37"/>
      <c r="KM1168" s="5"/>
      <c r="KN1168" s="144"/>
      <c r="KO1168" s="93"/>
      <c r="KP1168" s="145"/>
      <c r="KQ1168" s="145"/>
      <c r="KR1168" s="145"/>
      <c r="KS1168" s="145"/>
      <c r="KT1168" s="145"/>
      <c r="KU1168" s="37"/>
      <c r="KV1168" s="5"/>
      <c r="KW1168" s="144"/>
      <c r="KX1168" s="93"/>
      <c r="KY1168" s="145"/>
      <c r="KZ1168" s="145"/>
      <c r="LA1168" s="145"/>
      <c r="LB1168" s="145"/>
      <c r="LC1168" s="145"/>
      <c r="LD1168" s="37"/>
      <c r="LE1168" s="5"/>
      <c r="LF1168" s="144"/>
      <c r="LG1168" s="93"/>
      <c r="LH1168" s="145"/>
      <c r="LI1168" s="145"/>
      <c r="LJ1168" s="145"/>
      <c r="LK1168" s="145"/>
      <c r="LL1168" s="145"/>
      <c r="LM1168" s="37"/>
      <c r="LN1168" s="5"/>
      <c r="LO1168" s="144"/>
      <c r="LP1168" s="93"/>
      <c r="LQ1168" s="145"/>
      <c r="LR1168" s="145"/>
      <c r="LS1168" s="145"/>
      <c r="LT1168" s="145"/>
      <c r="LU1168" s="145"/>
      <c r="LV1168" s="37"/>
      <c r="LW1168" s="5"/>
      <c r="LX1168" s="144"/>
      <c r="LY1168" s="93"/>
      <c r="LZ1168" s="145"/>
      <c r="MA1168" s="145"/>
      <c r="MB1168" s="145"/>
      <c r="MC1168" s="145"/>
      <c r="MD1168" s="145"/>
      <c r="ME1168" s="37"/>
      <c r="MF1168" s="5"/>
      <c r="MG1168" s="144"/>
      <c r="MH1168" s="93"/>
      <c r="MI1168" s="145"/>
      <c r="MJ1168" s="145"/>
      <c r="MK1168" s="145"/>
      <c r="ML1168" s="145"/>
      <c r="MM1168" s="145"/>
      <c r="MN1168" s="37"/>
      <c r="MO1168" s="5"/>
      <c r="MP1168" s="144"/>
      <c r="MQ1168" s="93"/>
      <c r="MR1168" s="145"/>
      <c r="MS1168" s="145"/>
      <c r="MT1168" s="145"/>
      <c r="MU1168" s="145"/>
      <c r="MV1168" s="145"/>
      <c r="MW1168" s="37"/>
      <c r="MX1168" s="5"/>
      <c r="MY1168" s="144"/>
      <c r="MZ1168" s="93"/>
      <c r="NA1168" s="145"/>
      <c r="NB1168" s="145"/>
      <c r="NC1168" s="145"/>
      <c r="ND1168" s="145"/>
      <c r="NE1168" s="145"/>
      <c r="NF1168" s="37"/>
      <c r="NG1168" s="5"/>
      <c r="NH1168" s="144"/>
      <c r="NI1168" s="93"/>
      <c r="NJ1168" s="145"/>
      <c r="NK1168" s="145"/>
      <c r="NL1168" s="145"/>
      <c r="NM1168" s="145"/>
      <c r="NN1168" s="145"/>
      <c r="NO1168" s="37"/>
      <c r="NP1168" s="5"/>
      <c r="NQ1168" s="144"/>
      <c r="NR1168" s="93"/>
      <c r="NS1168" s="145"/>
      <c r="NT1168" s="145"/>
      <c r="NU1168" s="145"/>
      <c r="NV1168" s="145"/>
      <c r="NW1168" s="145"/>
      <c r="NX1168" s="37"/>
      <c r="NY1168" s="5"/>
      <c r="NZ1168" s="144"/>
      <c r="OA1168" s="93"/>
      <c r="OB1168" s="145"/>
      <c r="OC1168" s="145"/>
      <c r="OD1168" s="145"/>
      <c r="OE1168" s="145"/>
      <c r="OF1168" s="145"/>
      <c r="OG1168" s="37"/>
      <c r="OH1168" s="5"/>
      <c r="OI1168" s="144"/>
      <c r="OJ1168" s="93"/>
      <c r="OK1168" s="145"/>
      <c r="OL1168" s="145"/>
      <c r="OM1168" s="145"/>
      <c r="ON1168" s="145"/>
      <c r="OO1168" s="145"/>
      <c r="OP1168" s="37"/>
      <c r="OQ1168" s="5"/>
      <c r="OR1168" s="144"/>
      <c r="OS1168" s="93"/>
      <c r="OT1168" s="145"/>
      <c r="OU1168" s="145"/>
      <c r="OV1168" s="145"/>
      <c r="OW1168" s="145"/>
      <c r="OX1168" s="145"/>
      <c r="OY1168" s="37"/>
      <c r="OZ1168" s="5"/>
      <c r="PA1168" s="144"/>
      <c r="PB1168" s="93"/>
      <c r="PC1168" s="145"/>
      <c r="PD1168" s="145"/>
      <c r="PE1168" s="145"/>
      <c r="PF1168" s="145"/>
      <c r="PG1168" s="145"/>
      <c r="PH1168" s="37"/>
      <c r="PI1168" s="5"/>
      <c r="PJ1168" s="144"/>
      <c r="PK1168" s="93"/>
      <c r="PL1168" s="145"/>
      <c r="PM1168" s="145"/>
      <c r="PN1168" s="145"/>
      <c r="PO1168" s="145"/>
      <c r="PP1168" s="145"/>
      <c r="PQ1168" s="37"/>
      <c r="PR1168" s="5"/>
      <c r="PS1168" s="144"/>
      <c r="PT1168" s="93"/>
      <c r="PU1168" s="145"/>
      <c r="PV1168" s="145"/>
      <c r="PW1168" s="145"/>
      <c r="PX1168" s="145"/>
      <c r="PY1168" s="145"/>
      <c r="PZ1168" s="37"/>
      <c r="QA1168" s="5"/>
      <c r="QB1168" s="144"/>
      <c r="QC1168" s="93"/>
      <c r="QD1168" s="145"/>
      <c r="QE1168" s="145"/>
      <c r="QF1168" s="145"/>
      <c r="QG1168" s="145"/>
      <c r="QH1168" s="145"/>
      <c r="QI1168" s="37"/>
      <c r="QJ1168" s="5"/>
      <c r="QK1168" s="144"/>
      <c r="QL1168" s="93"/>
      <c r="QM1168" s="145"/>
      <c r="QN1168" s="145"/>
      <c r="QO1168" s="145"/>
      <c r="QP1168" s="145"/>
      <c r="QQ1168" s="145"/>
      <c r="QR1168" s="37"/>
      <c r="QS1168" s="5"/>
      <c r="QT1168" s="144"/>
      <c r="QU1168" s="93"/>
      <c r="QV1168" s="145"/>
      <c r="QW1168" s="145"/>
      <c r="QX1168" s="145"/>
      <c r="QY1168" s="145"/>
      <c r="QZ1168" s="145"/>
      <c r="RA1168" s="37"/>
      <c r="RB1168" s="5"/>
      <c r="RC1168" s="144"/>
      <c r="RD1168" s="93"/>
      <c r="RE1168" s="145"/>
      <c r="RF1168" s="145"/>
      <c r="RG1168" s="145"/>
      <c r="RH1168" s="145"/>
      <c r="RI1168" s="145"/>
      <c r="RJ1168" s="37"/>
      <c r="RK1168" s="5"/>
      <c r="RL1168" s="144"/>
      <c r="RM1168" s="93"/>
      <c r="RN1168" s="145"/>
      <c r="RO1168" s="145"/>
      <c r="RP1168" s="145"/>
      <c r="RQ1168" s="145"/>
      <c r="RR1168" s="145"/>
      <c r="RS1168" s="37"/>
      <c r="RT1168" s="5"/>
      <c r="RU1168" s="144"/>
      <c r="RV1168" s="93"/>
      <c r="RW1168" s="145"/>
      <c r="RX1168" s="145"/>
      <c r="RY1168" s="145"/>
      <c r="RZ1168" s="145"/>
      <c r="SA1168" s="145"/>
      <c r="SB1168" s="37"/>
      <c r="SC1168" s="5"/>
      <c r="SD1168" s="144"/>
      <c r="SE1168" s="93"/>
      <c r="SF1168" s="145"/>
      <c r="SG1168" s="145"/>
      <c r="SH1168" s="145"/>
      <c r="SI1168" s="145"/>
      <c r="SJ1168" s="145"/>
      <c r="SK1168" s="37"/>
      <c r="SL1168" s="5"/>
      <c r="SM1168" s="144"/>
      <c r="SN1168" s="93"/>
      <c r="SO1168" s="145"/>
      <c r="SP1168" s="145"/>
      <c r="SQ1168" s="145"/>
      <c r="SR1168" s="145"/>
      <c r="SS1168" s="145"/>
      <c r="ST1168" s="37"/>
      <c r="SU1168" s="5"/>
      <c r="SV1168" s="144"/>
      <c r="SW1168" s="93"/>
      <c r="SX1168" s="145"/>
      <c r="SY1168" s="145"/>
      <c r="SZ1168" s="145"/>
      <c r="TA1168" s="145"/>
      <c r="TB1168" s="145"/>
      <c r="TC1168" s="37"/>
      <c r="TD1168" s="5"/>
      <c r="TE1168" s="144"/>
      <c r="TF1168" s="93"/>
      <c r="TG1168" s="145"/>
      <c r="TH1168" s="145"/>
      <c r="TI1168" s="145"/>
      <c r="TJ1168" s="145"/>
      <c r="TK1168" s="145"/>
      <c r="TL1168" s="37"/>
      <c r="TM1168" s="5"/>
      <c r="TN1168" s="144"/>
      <c r="TO1168" s="93"/>
      <c r="TP1168" s="145"/>
      <c r="TQ1168" s="145"/>
      <c r="TR1168" s="145"/>
      <c r="TS1168" s="145"/>
      <c r="TT1168" s="145"/>
      <c r="TU1168" s="37"/>
      <c r="TV1168" s="5"/>
      <c r="TW1168" s="144"/>
      <c r="TX1168" s="93"/>
      <c r="TY1168" s="145"/>
      <c r="TZ1168" s="145"/>
      <c r="UA1168" s="145"/>
      <c r="UB1168" s="145"/>
      <c r="UC1168" s="145"/>
      <c r="UD1168" s="37"/>
      <c r="UE1168" s="5"/>
      <c r="UF1168" s="144"/>
      <c r="UG1168" s="93"/>
      <c r="UH1168" s="145"/>
      <c r="UI1168" s="145"/>
      <c r="UJ1168" s="145"/>
      <c r="UK1168" s="145"/>
      <c r="UL1168" s="145"/>
      <c r="UM1168" s="37"/>
      <c r="UN1168" s="5"/>
      <c r="UO1168" s="144"/>
      <c r="UP1168" s="93"/>
      <c r="UQ1168" s="145"/>
      <c r="UR1168" s="145"/>
      <c r="US1168" s="145"/>
      <c r="UT1168" s="145"/>
      <c r="UU1168" s="145"/>
      <c r="UV1168" s="37"/>
      <c r="UW1168" s="5"/>
      <c r="UX1168" s="144"/>
      <c r="UY1168" s="93"/>
      <c r="UZ1168" s="145"/>
      <c r="VA1168" s="145"/>
      <c r="VB1168" s="145"/>
      <c r="VC1168" s="145"/>
      <c r="VD1168" s="145"/>
      <c r="VE1168" s="37"/>
      <c r="VF1168" s="5"/>
      <c r="VG1168" s="144"/>
      <c r="VH1168" s="93"/>
      <c r="VI1168" s="145"/>
      <c r="VJ1168" s="145"/>
      <c r="VK1168" s="145"/>
      <c r="VL1168" s="145"/>
      <c r="VM1168" s="145"/>
      <c r="VN1168" s="37"/>
      <c r="VO1168" s="5"/>
      <c r="VP1168" s="144"/>
      <c r="VQ1168" s="93"/>
      <c r="VR1168" s="145"/>
      <c r="VS1168" s="145"/>
      <c r="VT1168" s="145"/>
      <c r="VU1168" s="145"/>
      <c r="VV1168" s="145"/>
      <c r="VW1168" s="37"/>
      <c r="VX1168" s="5"/>
      <c r="VY1168" s="144"/>
      <c r="VZ1168" s="93"/>
      <c r="WA1168" s="145"/>
      <c r="WB1168" s="145"/>
      <c r="WC1168" s="145"/>
      <c r="WD1168" s="145"/>
      <c r="WE1168" s="145"/>
      <c r="WF1168" s="37"/>
      <c r="WG1168" s="5"/>
      <c r="WH1168" s="144"/>
      <c r="WI1168" s="93"/>
      <c r="WJ1168" s="145"/>
      <c r="WK1168" s="145"/>
      <c r="WL1168" s="145"/>
      <c r="WM1168" s="145"/>
      <c r="WN1168" s="145"/>
      <c r="WO1168" s="37"/>
      <c r="WP1168" s="5"/>
      <c r="WQ1168" s="144"/>
      <c r="WR1168" s="93"/>
      <c r="WS1168" s="145"/>
      <c r="WT1168" s="145"/>
      <c r="WU1168" s="145"/>
      <c r="WV1168" s="145"/>
      <c r="WW1168" s="145"/>
      <c r="WX1168" s="37"/>
      <c r="WY1168" s="5"/>
      <c r="WZ1168" s="144"/>
      <c r="XA1168" s="93"/>
      <c r="XB1168" s="145"/>
      <c r="XC1168" s="145"/>
      <c r="XD1168" s="145"/>
      <c r="XE1168" s="145"/>
      <c r="XF1168" s="145"/>
      <c r="XG1168" s="37"/>
      <c r="XH1168" s="5"/>
      <c r="XI1168" s="144"/>
      <c r="XJ1168" s="93"/>
      <c r="XK1168" s="145"/>
      <c r="XL1168" s="145"/>
      <c r="XM1168" s="145"/>
      <c r="XN1168" s="145"/>
      <c r="XO1168" s="145"/>
      <c r="XP1168" s="37"/>
      <c r="XQ1168" s="5"/>
      <c r="XR1168" s="144"/>
      <c r="XS1168" s="93"/>
      <c r="XT1168" s="145"/>
      <c r="XU1168" s="145"/>
      <c r="XV1168" s="145"/>
      <c r="XW1168" s="145"/>
      <c r="XX1168" s="145"/>
      <c r="XY1168" s="37"/>
      <c r="XZ1168" s="5"/>
      <c r="YA1168" s="144"/>
      <c r="YB1168" s="93"/>
      <c r="YC1168" s="145"/>
      <c r="YD1168" s="145"/>
      <c r="YE1168" s="145"/>
      <c r="YF1168" s="145"/>
      <c r="YG1168" s="145"/>
      <c r="YH1168" s="37"/>
      <c r="YI1168" s="5"/>
      <c r="YJ1168" s="144"/>
      <c r="YK1168" s="93"/>
      <c r="YL1168" s="145"/>
      <c r="YM1168" s="145"/>
      <c r="YN1168" s="145"/>
      <c r="YO1168" s="145"/>
      <c r="YP1168" s="145"/>
      <c r="YQ1168" s="37"/>
      <c r="YR1168" s="5"/>
      <c r="YS1168" s="144"/>
      <c r="YT1168" s="93"/>
      <c r="YU1168" s="145"/>
      <c r="YV1168" s="145"/>
      <c r="YW1168" s="145"/>
      <c r="YX1168" s="145"/>
      <c r="YY1168" s="145"/>
      <c r="YZ1168" s="37"/>
      <c r="ZA1168" s="5"/>
      <c r="ZB1168" s="144"/>
      <c r="ZC1168" s="93"/>
      <c r="ZD1168" s="145"/>
      <c r="ZE1168" s="145"/>
      <c r="ZF1168" s="145"/>
      <c r="ZG1168" s="145"/>
      <c r="ZH1168" s="145"/>
      <c r="ZI1168" s="37"/>
      <c r="ZJ1168" s="5"/>
      <c r="ZK1168" s="144"/>
      <c r="ZL1168" s="93"/>
      <c r="ZM1168" s="145"/>
      <c r="ZN1168" s="145"/>
      <c r="ZO1168" s="145"/>
      <c r="ZP1168" s="145"/>
      <c r="ZQ1168" s="145"/>
      <c r="ZR1168" s="37"/>
      <c r="ZS1168" s="5"/>
      <c r="ZT1168" s="144"/>
      <c r="ZU1168" s="93"/>
      <c r="ZV1168" s="145"/>
      <c r="ZW1168" s="145"/>
      <c r="ZX1168" s="145"/>
      <c r="ZY1168" s="145"/>
      <c r="ZZ1168" s="145"/>
      <c r="AAA1168" s="37"/>
      <c r="AAB1168" s="5"/>
      <c r="AAC1168" s="144"/>
      <c r="AAD1168" s="93"/>
      <c r="AAE1168" s="145"/>
      <c r="AAF1168" s="145"/>
      <c r="AAG1168" s="145"/>
      <c r="AAH1168" s="145"/>
      <c r="AAI1168" s="145"/>
      <c r="AAJ1168" s="37"/>
      <c r="AAK1168" s="5"/>
      <c r="AAL1168" s="144"/>
      <c r="AAM1168" s="93"/>
      <c r="AAN1168" s="145"/>
      <c r="AAO1168" s="145"/>
      <c r="AAP1168" s="145"/>
      <c r="AAQ1168" s="145"/>
      <c r="AAR1168" s="145"/>
      <c r="AAS1168" s="37"/>
      <c r="AAT1168" s="5"/>
      <c r="AAU1168" s="144"/>
      <c r="AAV1168" s="93"/>
      <c r="AAW1168" s="145"/>
      <c r="AAX1168" s="145"/>
      <c r="AAY1168" s="145"/>
      <c r="AAZ1168" s="145"/>
      <c r="ABA1168" s="145"/>
      <c r="ABB1168" s="37"/>
      <c r="ABC1168" s="5"/>
      <c r="ABD1168" s="144"/>
      <c r="ABE1168" s="93"/>
      <c r="ABF1168" s="145"/>
      <c r="ABG1168" s="145"/>
      <c r="ABH1168" s="145"/>
      <c r="ABI1168" s="145"/>
      <c r="ABJ1168" s="145"/>
      <c r="ABK1168" s="37"/>
      <c r="ABL1168" s="5"/>
      <c r="ABM1168" s="144"/>
      <c r="ABN1168" s="93"/>
      <c r="ABO1168" s="145"/>
      <c r="ABP1168" s="145"/>
      <c r="ABQ1168" s="145"/>
      <c r="ABR1168" s="145"/>
      <c r="ABS1168" s="145"/>
      <c r="ABT1168" s="37"/>
      <c r="ABU1168" s="5"/>
      <c r="ABV1168" s="144"/>
      <c r="ABW1168" s="93"/>
      <c r="ABX1168" s="145"/>
      <c r="ABY1168" s="145"/>
      <c r="ABZ1168" s="145"/>
      <c r="ACA1168" s="145"/>
      <c r="ACB1168" s="145"/>
      <c r="ACC1168" s="37"/>
      <c r="ACD1168" s="5"/>
      <c r="ACE1168" s="144"/>
      <c r="ACF1168" s="93"/>
      <c r="ACG1168" s="145"/>
      <c r="ACH1168" s="145"/>
      <c r="ACI1168" s="145"/>
      <c r="ACJ1168" s="145"/>
      <c r="ACK1168" s="145"/>
      <c r="ACL1168" s="37"/>
      <c r="ACM1168" s="5"/>
      <c r="ACN1168" s="144"/>
      <c r="ACO1168" s="93"/>
      <c r="ACP1168" s="145"/>
      <c r="ACQ1168" s="145"/>
      <c r="ACR1168" s="145"/>
      <c r="ACS1168" s="145"/>
      <c r="ACT1168" s="145"/>
      <c r="ACU1168" s="37"/>
      <c r="ACV1168" s="5"/>
      <c r="ACW1168" s="144"/>
      <c r="ACX1168" s="93"/>
      <c r="ACY1168" s="145"/>
      <c r="ACZ1168" s="145"/>
      <c r="ADA1168" s="145"/>
      <c r="ADB1168" s="145"/>
      <c r="ADC1168" s="145"/>
      <c r="ADD1168" s="37"/>
      <c r="ADE1168" s="5"/>
      <c r="ADF1168" s="144"/>
      <c r="ADG1168" s="93"/>
      <c r="ADH1168" s="145"/>
      <c r="ADI1168" s="145"/>
      <c r="ADJ1168" s="145"/>
      <c r="ADK1168" s="145"/>
      <c r="ADL1168" s="145"/>
      <c r="ADM1168" s="37"/>
      <c r="ADN1168" s="5"/>
      <c r="ADO1168" s="144"/>
      <c r="ADP1168" s="93"/>
      <c r="ADQ1168" s="145"/>
      <c r="ADR1168" s="145"/>
      <c r="ADS1168" s="145"/>
      <c r="ADT1168" s="145"/>
      <c r="ADU1168" s="145"/>
      <c r="ADV1168" s="37"/>
      <c r="ADW1168" s="5"/>
      <c r="ADX1168" s="144"/>
      <c r="ADY1168" s="93"/>
      <c r="ADZ1168" s="145"/>
      <c r="AEA1168" s="145"/>
      <c r="AEB1168" s="145"/>
      <c r="AEC1168" s="145"/>
      <c r="AED1168" s="145"/>
      <c r="AEE1168" s="37"/>
      <c r="AEF1168" s="5"/>
      <c r="AEG1168" s="144"/>
      <c r="AEH1168" s="93"/>
      <c r="AEI1168" s="145"/>
      <c r="AEJ1168" s="145"/>
      <c r="AEK1168" s="145"/>
      <c r="AEL1168" s="145"/>
      <c r="AEM1168" s="145"/>
      <c r="AEN1168" s="37"/>
      <c r="AEO1168" s="5"/>
      <c r="AEP1168" s="144"/>
      <c r="AEQ1168" s="93"/>
      <c r="AER1168" s="145"/>
      <c r="AES1168" s="145"/>
      <c r="AET1168" s="145"/>
      <c r="AEU1168" s="145"/>
      <c r="AEV1168" s="145"/>
      <c r="AEW1168" s="37"/>
      <c r="AEX1168" s="5"/>
      <c r="AEY1168" s="144"/>
      <c r="AEZ1168" s="93"/>
      <c r="AFA1168" s="145"/>
      <c r="AFB1168" s="145"/>
      <c r="AFC1168" s="145"/>
      <c r="AFD1168" s="145"/>
      <c r="AFE1168" s="145"/>
      <c r="AFF1168" s="37"/>
      <c r="AFG1168" s="5"/>
      <c r="AFH1168" s="144"/>
      <c r="AFI1168" s="93"/>
      <c r="AFJ1168" s="145"/>
      <c r="AFK1168" s="145"/>
      <c r="AFL1168" s="145"/>
      <c r="AFM1168" s="145"/>
      <c r="AFN1168" s="145"/>
      <c r="AFO1168" s="37"/>
      <c r="AFP1168" s="5"/>
      <c r="AFQ1168" s="144"/>
      <c r="AFR1168" s="93"/>
      <c r="AFS1168" s="145"/>
      <c r="AFT1168" s="145"/>
      <c r="AFU1168" s="145"/>
      <c r="AFV1168" s="145"/>
      <c r="AFW1168" s="145"/>
      <c r="AFX1168" s="37"/>
      <c r="AFY1168" s="5"/>
      <c r="AFZ1168" s="144"/>
      <c r="AGA1168" s="93"/>
      <c r="AGB1168" s="145"/>
      <c r="AGC1168" s="145"/>
      <c r="AGD1168" s="145"/>
      <c r="AGE1168" s="145"/>
      <c r="AGF1168" s="145"/>
      <c r="AGG1168" s="37"/>
      <c r="AGH1168" s="5"/>
      <c r="AGI1168" s="144"/>
      <c r="AGJ1168" s="93"/>
      <c r="AGK1168" s="145"/>
      <c r="AGL1168" s="145"/>
      <c r="AGM1168" s="145"/>
      <c r="AGN1168" s="145"/>
      <c r="AGO1168" s="145"/>
      <c r="AGP1168" s="37"/>
      <c r="AGQ1168" s="5"/>
      <c r="AGR1168" s="144"/>
      <c r="AGS1168" s="93"/>
      <c r="AGT1168" s="145"/>
      <c r="AGU1168" s="145"/>
      <c r="AGV1168" s="145"/>
      <c r="AGW1168" s="145"/>
      <c r="AGX1168" s="145"/>
      <c r="AGY1168" s="37"/>
      <c r="AGZ1168" s="5"/>
      <c r="AHA1168" s="144"/>
      <c r="AHB1168" s="93"/>
      <c r="AHC1168" s="145"/>
      <c r="AHD1168" s="145"/>
      <c r="AHE1168" s="145"/>
      <c r="AHF1168" s="145"/>
      <c r="AHG1168" s="145"/>
      <c r="AHH1168" s="37"/>
      <c r="AHI1168" s="5"/>
      <c r="AHJ1168" s="144"/>
      <c r="AHK1168" s="93"/>
      <c r="AHL1168" s="145"/>
      <c r="AHM1168" s="145"/>
      <c r="AHN1168" s="145"/>
      <c r="AHO1168" s="145"/>
      <c r="AHP1168" s="145"/>
      <c r="AHQ1168" s="37"/>
      <c r="AHR1168" s="5"/>
      <c r="AHS1168" s="144"/>
      <c r="AHT1168" s="93"/>
      <c r="AHU1168" s="145"/>
      <c r="AHV1168" s="145"/>
      <c r="AHW1168" s="145"/>
      <c r="AHX1168" s="145"/>
      <c r="AHY1168" s="145"/>
      <c r="AHZ1168" s="37"/>
      <c r="AIA1168" s="5"/>
      <c r="AIB1168" s="144"/>
      <c r="AIC1168" s="93"/>
      <c r="AID1168" s="145"/>
      <c r="AIE1168" s="145"/>
      <c r="AIF1168" s="145"/>
      <c r="AIG1168" s="145"/>
      <c r="AIH1168" s="145"/>
      <c r="AII1168" s="37"/>
      <c r="AIJ1168" s="5"/>
      <c r="AIK1168" s="144"/>
      <c r="AIL1168" s="93"/>
      <c r="AIM1168" s="145"/>
      <c r="AIN1168" s="145"/>
      <c r="AIO1168" s="145"/>
      <c r="AIP1168" s="145"/>
      <c r="AIQ1168" s="145"/>
      <c r="AIR1168" s="37"/>
      <c r="AIS1168" s="5"/>
      <c r="AIT1168" s="144"/>
      <c r="AIU1168" s="93"/>
      <c r="AIV1168" s="145"/>
      <c r="AIW1168" s="145"/>
      <c r="AIX1168" s="145"/>
      <c r="AIY1168" s="145"/>
      <c r="AIZ1168" s="145"/>
      <c r="AJA1168" s="37"/>
      <c r="AJB1168" s="5"/>
      <c r="AJC1168" s="144"/>
      <c r="AJD1168" s="93"/>
      <c r="AJE1168" s="145"/>
      <c r="AJF1168" s="145"/>
      <c r="AJG1168" s="145"/>
      <c r="AJH1168" s="145"/>
      <c r="AJI1168" s="145"/>
      <c r="AJJ1168" s="37"/>
      <c r="AJK1168" s="5"/>
      <c r="AJL1168" s="144"/>
      <c r="AJM1168" s="93"/>
      <c r="AJN1168" s="145"/>
      <c r="AJO1168" s="145"/>
      <c r="AJP1168" s="145"/>
      <c r="AJQ1168" s="145"/>
      <c r="AJR1168" s="145"/>
      <c r="AJS1168" s="37"/>
      <c r="AJT1168" s="5"/>
      <c r="AJU1168" s="144"/>
      <c r="AJV1168" s="93"/>
      <c r="AJW1168" s="145"/>
      <c r="AJX1168" s="145"/>
      <c r="AJY1168" s="145"/>
      <c r="AJZ1168" s="145"/>
      <c r="AKA1168" s="145"/>
      <c r="AKB1168" s="37"/>
      <c r="AKC1168" s="5"/>
      <c r="AKD1168" s="144"/>
      <c r="AKE1168" s="93"/>
      <c r="AKF1168" s="145"/>
      <c r="AKG1168" s="145"/>
      <c r="AKH1168" s="145"/>
      <c r="AKI1168" s="145"/>
      <c r="AKJ1168" s="145"/>
      <c r="AKK1168" s="37"/>
      <c r="AKL1168" s="5"/>
      <c r="AKM1168" s="144"/>
      <c r="AKN1168" s="93"/>
      <c r="AKO1168" s="145"/>
      <c r="AKP1168" s="145"/>
      <c r="AKQ1168" s="145"/>
      <c r="AKR1168" s="145"/>
      <c r="AKS1168" s="145"/>
      <c r="AKT1168" s="37"/>
      <c r="AKU1168" s="5"/>
      <c r="AKV1168" s="144"/>
      <c r="AKW1168" s="93"/>
      <c r="AKX1168" s="145"/>
      <c r="AKY1168" s="145"/>
      <c r="AKZ1168" s="145"/>
      <c r="ALA1168" s="145"/>
      <c r="ALB1168" s="145"/>
      <c r="ALC1168" s="37"/>
      <c r="ALD1168" s="5"/>
      <c r="ALE1168" s="144"/>
      <c r="ALF1168" s="93"/>
      <c r="ALG1168" s="145"/>
      <c r="ALH1168" s="145"/>
      <c r="ALI1168" s="145"/>
      <c r="ALJ1168" s="145"/>
      <c r="ALK1168" s="145"/>
      <c r="ALL1168" s="37"/>
      <c r="ALM1168" s="5"/>
      <c r="ALN1168" s="144"/>
      <c r="ALO1168" s="93"/>
      <c r="ALP1168" s="145"/>
      <c r="ALQ1168" s="145"/>
      <c r="ALR1168" s="145"/>
      <c r="ALS1168" s="145"/>
      <c r="ALT1168" s="145"/>
      <c r="ALU1168" s="37"/>
      <c r="ALV1168" s="5"/>
      <c r="ALW1168" s="144"/>
      <c r="ALX1168" s="93"/>
      <c r="ALY1168" s="145"/>
      <c r="ALZ1168" s="145"/>
      <c r="AMA1168" s="145"/>
      <c r="AMB1168" s="145"/>
      <c r="AMC1168" s="145"/>
      <c r="AMD1168" s="37"/>
      <c r="AME1168" s="5"/>
      <c r="AMF1168" s="144"/>
      <c r="AMG1168" s="93"/>
      <c r="AMH1168" s="145"/>
      <c r="AMI1168" s="145"/>
      <c r="AMJ1168" s="145"/>
      <c r="AMK1168" s="145"/>
      <c r="AML1168" s="145"/>
      <c r="AMM1168" s="37"/>
      <c r="AMN1168" s="5"/>
      <c r="AMO1168" s="144"/>
      <c r="AMP1168" s="93"/>
      <c r="AMQ1168" s="145"/>
      <c r="AMR1168" s="145"/>
      <c r="AMS1168" s="145"/>
      <c r="AMT1168" s="145"/>
      <c r="AMU1168" s="145"/>
      <c r="AMV1168" s="37"/>
      <c r="AMW1168" s="5"/>
      <c r="AMX1168" s="144"/>
      <c r="AMY1168" s="93"/>
      <c r="AMZ1168" s="145"/>
      <c r="ANA1168" s="145"/>
      <c r="ANB1168" s="145"/>
      <c r="ANC1168" s="145"/>
      <c r="AND1168" s="145"/>
      <c r="ANE1168" s="37"/>
      <c r="ANF1168" s="5"/>
      <c r="ANG1168" s="144"/>
      <c r="ANH1168" s="93"/>
      <c r="ANI1168" s="145"/>
      <c r="ANJ1168" s="145"/>
      <c r="ANK1168" s="145"/>
      <c r="ANL1168" s="145"/>
      <c r="ANM1168" s="145"/>
      <c r="ANN1168" s="37"/>
      <c r="ANO1168" s="5"/>
      <c r="ANP1168" s="144"/>
      <c r="ANQ1168" s="93"/>
      <c r="ANR1168" s="145"/>
      <c r="ANS1168" s="145"/>
      <c r="ANT1168" s="145"/>
      <c r="ANU1168" s="145"/>
      <c r="ANV1168" s="145"/>
      <c r="ANW1168" s="37"/>
      <c r="ANX1168" s="5"/>
      <c r="ANY1168" s="144"/>
      <c r="ANZ1168" s="93"/>
      <c r="AOA1168" s="145"/>
      <c r="AOB1168" s="145"/>
      <c r="AOC1168" s="145"/>
      <c r="AOD1168" s="145"/>
      <c r="AOE1168" s="145"/>
      <c r="AOF1168" s="37"/>
      <c r="AOG1168" s="5"/>
      <c r="AOH1168" s="144"/>
      <c r="AOI1168" s="93"/>
      <c r="AOJ1168" s="145"/>
      <c r="AOK1168" s="145"/>
      <c r="AOL1168" s="145"/>
      <c r="AOM1168" s="145"/>
      <c r="AON1168" s="145"/>
      <c r="AOO1168" s="37"/>
      <c r="AOP1168" s="5"/>
      <c r="AOQ1168" s="144"/>
      <c r="AOR1168" s="93"/>
      <c r="AOS1168" s="145"/>
      <c r="AOT1168" s="145"/>
      <c r="AOU1168" s="145"/>
      <c r="AOV1168" s="145"/>
      <c r="AOW1168" s="145"/>
      <c r="AOX1168" s="37"/>
      <c r="AOY1168" s="5"/>
      <c r="AOZ1168" s="144"/>
      <c r="APA1168" s="93"/>
      <c r="APB1168" s="145"/>
      <c r="APC1168" s="145"/>
      <c r="APD1168" s="145"/>
      <c r="APE1168" s="145"/>
      <c r="APF1168" s="145"/>
      <c r="APG1168" s="37"/>
      <c r="APH1168" s="5"/>
      <c r="API1168" s="144"/>
      <c r="APJ1168" s="93"/>
      <c r="APK1168" s="145"/>
      <c r="APL1168" s="145"/>
      <c r="APM1168" s="145"/>
      <c r="APN1168" s="145"/>
      <c r="APO1168" s="145"/>
      <c r="APP1168" s="37"/>
      <c r="APQ1168" s="5"/>
      <c r="APR1168" s="144"/>
      <c r="APS1168" s="93"/>
      <c r="APT1168" s="145"/>
      <c r="APU1168" s="145"/>
      <c r="APV1168" s="145"/>
      <c r="APW1168" s="145"/>
      <c r="APX1168" s="145"/>
      <c r="APY1168" s="37"/>
      <c r="APZ1168" s="5"/>
      <c r="AQA1168" s="144"/>
      <c r="AQB1168" s="93"/>
      <c r="AQC1168" s="145"/>
      <c r="AQD1168" s="145"/>
      <c r="AQE1168" s="145"/>
      <c r="AQF1168" s="145"/>
      <c r="AQG1168" s="145"/>
      <c r="AQH1168" s="37"/>
      <c r="AQI1168" s="5"/>
      <c r="AQJ1168" s="144"/>
      <c r="AQK1168" s="93"/>
      <c r="AQL1168" s="145"/>
      <c r="AQM1168" s="145"/>
      <c r="AQN1168" s="145"/>
      <c r="AQO1168" s="145"/>
      <c r="AQP1168" s="145"/>
      <c r="AQQ1168" s="37"/>
      <c r="AQR1168" s="5"/>
      <c r="AQS1168" s="144"/>
      <c r="AQT1168" s="93"/>
      <c r="AQU1168" s="145"/>
      <c r="AQV1168" s="145"/>
      <c r="AQW1168" s="145"/>
      <c r="AQX1168" s="145"/>
      <c r="AQY1168" s="145"/>
      <c r="AQZ1168" s="37"/>
      <c r="ARA1168" s="5"/>
      <c r="ARB1168" s="144"/>
      <c r="ARC1168" s="93"/>
      <c r="ARD1168" s="145"/>
      <c r="ARE1168" s="145"/>
      <c r="ARF1168" s="145"/>
      <c r="ARG1168" s="145"/>
      <c r="ARH1168" s="145"/>
      <c r="ARI1168" s="37"/>
      <c r="ARJ1168" s="5"/>
      <c r="ARK1168" s="144"/>
      <c r="ARL1168" s="93"/>
      <c r="ARM1168" s="145"/>
      <c r="ARN1168" s="145"/>
      <c r="ARO1168" s="145"/>
      <c r="ARP1168" s="145"/>
      <c r="ARQ1168" s="145"/>
      <c r="ARR1168" s="37"/>
      <c r="ARS1168" s="5"/>
      <c r="ART1168" s="144"/>
      <c r="ARU1168" s="93"/>
      <c r="ARV1168" s="145"/>
      <c r="ARW1168" s="145"/>
      <c r="ARX1168" s="145"/>
      <c r="ARY1168" s="145"/>
      <c r="ARZ1168" s="145"/>
      <c r="ASA1168" s="37"/>
      <c r="ASB1168" s="5"/>
      <c r="ASC1168" s="144"/>
      <c r="ASD1168" s="93"/>
      <c r="ASE1168" s="145"/>
      <c r="ASF1168" s="145"/>
      <c r="ASG1168" s="145"/>
      <c r="ASH1168" s="145"/>
      <c r="ASI1168" s="145"/>
      <c r="ASJ1168" s="37"/>
      <c r="ASK1168" s="5"/>
      <c r="ASL1168" s="144"/>
      <c r="ASM1168" s="93"/>
      <c r="ASN1168" s="145"/>
      <c r="ASO1168" s="145"/>
      <c r="ASP1168" s="145"/>
      <c r="ASQ1168" s="145"/>
      <c r="ASR1168" s="145"/>
      <c r="ASS1168" s="37"/>
      <c r="AST1168" s="5"/>
      <c r="ASU1168" s="144"/>
      <c r="ASV1168" s="93"/>
      <c r="ASW1168" s="145"/>
      <c r="ASX1168" s="145"/>
      <c r="ASY1168" s="145"/>
      <c r="ASZ1168" s="145"/>
      <c r="ATA1168" s="145"/>
      <c r="ATB1168" s="37"/>
      <c r="ATC1168" s="5"/>
      <c r="ATD1168" s="144"/>
      <c r="ATE1168" s="93"/>
      <c r="ATF1168" s="145"/>
      <c r="ATG1168" s="145"/>
      <c r="ATH1168" s="145"/>
      <c r="ATI1168" s="145"/>
      <c r="ATJ1168" s="145"/>
      <c r="ATK1168" s="37"/>
      <c r="ATL1168" s="5"/>
      <c r="ATM1168" s="144"/>
      <c r="ATN1168" s="93"/>
      <c r="ATO1168" s="145"/>
      <c r="ATP1168" s="145"/>
      <c r="ATQ1168" s="145"/>
      <c r="ATR1168" s="145"/>
      <c r="ATS1168" s="145"/>
      <c r="ATT1168" s="37"/>
      <c r="ATU1168" s="5"/>
      <c r="ATV1168" s="144"/>
      <c r="ATW1168" s="93"/>
      <c r="ATX1168" s="145"/>
      <c r="ATY1168" s="145"/>
      <c r="ATZ1168" s="145"/>
      <c r="AUA1168" s="145"/>
      <c r="AUB1168" s="145"/>
      <c r="AUC1168" s="37"/>
      <c r="AUD1168" s="5"/>
      <c r="AUE1168" s="144"/>
      <c r="AUF1168" s="93"/>
      <c r="AUG1168" s="145"/>
      <c r="AUH1168" s="145"/>
      <c r="AUI1168" s="145"/>
      <c r="AUJ1168" s="145"/>
      <c r="AUK1168" s="145"/>
      <c r="AUL1168" s="37"/>
      <c r="AUM1168" s="5"/>
      <c r="AUN1168" s="144"/>
      <c r="AUO1168" s="93"/>
      <c r="AUP1168" s="145"/>
      <c r="AUQ1168" s="145"/>
      <c r="AUR1168" s="145"/>
      <c r="AUS1168" s="145"/>
      <c r="AUT1168" s="145"/>
      <c r="AUU1168" s="37"/>
      <c r="AUV1168" s="5"/>
      <c r="AUW1168" s="144"/>
      <c r="AUX1168" s="93"/>
      <c r="AUY1168" s="145"/>
      <c r="AUZ1168" s="145"/>
      <c r="AVA1168" s="145"/>
      <c r="AVB1168" s="145"/>
      <c r="AVC1168" s="145"/>
      <c r="AVD1168" s="37"/>
      <c r="AVE1168" s="5"/>
      <c r="AVF1168" s="144"/>
      <c r="AVG1168" s="93"/>
      <c r="AVH1168" s="145"/>
      <c r="AVI1168" s="145"/>
      <c r="AVJ1168" s="145"/>
      <c r="AVK1168" s="145"/>
      <c r="AVL1168" s="145"/>
      <c r="AVM1168" s="37"/>
      <c r="AVN1168" s="5"/>
      <c r="AVO1168" s="144"/>
      <c r="AVP1168" s="93"/>
      <c r="AVQ1168" s="145"/>
      <c r="AVR1168" s="145"/>
      <c r="AVS1168" s="145"/>
      <c r="AVT1168" s="145"/>
      <c r="AVU1168" s="145"/>
      <c r="AVV1168" s="37"/>
      <c r="AVW1168" s="5"/>
      <c r="AVX1168" s="144"/>
      <c r="AVY1168" s="93"/>
      <c r="AVZ1168" s="145"/>
      <c r="AWA1168" s="145"/>
      <c r="AWB1168" s="145"/>
      <c r="AWC1168" s="145"/>
      <c r="AWD1168" s="145"/>
      <c r="AWE1168" s="37"/>
      <c r="AWF1168" s="5"/>
      <c r="AWG1168" s="144"/>
      <c r="AWH1168" s="93"/>
      <c r="AWI1168" s="145"/>
      <c r="AWJ1168" s="145"/>
      <c r="AWK1168" s="145"/>
      <c r="AWL1168" s="145"/>
      <c r="AWM1168" s="145"/>
      <c r="AWN1168" s="37"/>
      <c r="AWO1168" s="5"/>
      <c r="AWP1168" s="144"/>
      <c r="AWQ1168" s="93"/>
      <c r="AWR1168" s="145"/>
      <c r="AWS1168" s="145"/>
      <c r="AWT1168" s="145"/>
      <c r="AWU1168" s="145"/>
      <c r="AWV1168" s="145"/>
      <c r="AWW1168" s="37"/>
      <c r="AWX1168" s="5"/>
      <c r="AWY1168" s="144"/>
      <c r="AWZ1168" s="93"/>
      <c r="AXA1168" s="145"/>
      <c r="AXB1168" s="145"/>
      <c r="AXC1168" s="145"/>
      <c r="AXD1168" s="145"/>
      <c r="AXE1168" s="145"/>
      <c r="AXF1168" s="37"/>
      <c r="AXG1168" s="5"/>
      <c r="AXH1168" s="144"/>
      <c r="AXI1168" s="93"/>
      <c r="AXJ1168" s="145"/>
      <c r="AXK1168" s="145"/>
      <c r="AXL1168" s="145"/>
      <c r="AXM1168" s="145"/>
      <c r="AXN1168" s="145"/>
      <c r="AXO1168" s="37"/>
      <c r="AXP1168" s="5"/>
      <c r="AXQ1168" s="144"/>
      <c r="AXR1168" s="93"/>
      <c r="AXS1168" s="145"/>
      <c r="AXT1168" s="145"/>
      <c r="AXU1168" s="145"/>
      <c r="AXV1168" s="145"/>
      <c r="AXW1168" s="145"/>
      <c r="AXX1168" s="37"/>
      <c r="AXY1168" s="5"/>
      <c r="AXZ1168" s="144"/>
      <c r="AYA1168" s="93"/>
      <c r="AYB1168" s="145"/>
      <c r="AYC1168" s="145"/>
      <c r="AYD1168" s="145"/>
      <c r="AYE1168" s="145"/>
      <c r="AYF1168" s="145"/>
      <c r="AYG1168" s="37"/>
      <c r="AYH1168" s="5"/>
      <c r="AYI1168" s="144"/>
      <c r="AYJ1168" s="93"/>
      <c r="AYK1168" s="145"/>
      <c r="AYL1168" s="145"/>
      <c r="AYM1168" s="145"/>
      <c r="AYN1168" s="145"/>
      <c r="AYO1168" s="145"/>
      <c r="AYP1168" s="37"/>
      <c r="AYQ1168" s="5"/>
      <c r="AYR1168" s="144"/>
      <c r="AYS1168" s="93"/>
      <c r="AYT1168" s="145"/>
      <c r="AYU1168" s="145"/>
      <c r="AYV1168" s="145"/>
      <c r="AYW1168" s="145"/>
      <c r="AYX1168" s="145"/>
      <c r="AYY1168" s="37"/>
      <c r="AYZ1168" s="5"/>
      <c r="AZA1168" s="144"/>
      <c r="AZB1168" s="93"/>
      <c r="AZC1168" s="145"/>
      <c r="AZD1168" s="145"/>
      <c r="AZE1168" s="145"/>
      <c r="AZF1168" s="145"/>
      <c r="AZG1168" s="145"/>
      <c r="AZH1168" s="37"/>
      <c r="AZI1168" s="5"/>
      <c r="AZJ1168" s="144"/>
      <c r="AZK1168" s="93"/>
      <c r="AZL1168" s="145"/>
      <c r="AZM1168" s="145"/>
      <c r="AZN1168" s="145"/>
      <c r="AZO1168" s="145"/>
      <c r="AZP1168" s="145"/>
      <c r="AZQ1168" s="37"/>
      <c r="AZR1168" s="5"/>
      <c r="AZS1168" s="144"/>
      <c r="AZT1168" s="93"/>
      <c r="AZU1168" s="145"/>
      <c r="AZV1168" s="145"/>
      <c r="AZW1168" s="145"/>
      <c r="AZX1168" s="145"/>
      <c r="AZY1168" s="145"/>
      <c r="AZZ1168" s="37"/>
      <c r="BAA1168" s="5"/>
      <c r="BAB1168" s="144"/>
      <c r="BAC1168" s="93"/>
      <c r="BAD1168" s="145"/>
      <c r="BAE1168" s="145"/>
      <c r="BAF1168" s="145"/>
      <c r="BAG1168" s="145"/>
      <c r="BAH1168" s="145"/>
      <c r="BAI1168" s="37"/>
      <c r="BAJ1168" s="5"/>
      <c r="BAK1168" s="144"/>
      <c r="BAL1168" s="93"/>
      <c r="BAM1168" s="145"/>
      <c r="BAN1168" s="145"/>
      <c r="BAO1168" s="145"/>
      <c r="BAP1168" s="145"/>
      <c r="BAQ1168" s="145"/>
      <c r="BAR1168" s="37"/>
      <c r="BAS1168" s="5"/>
      <c r="BAT1168" s="144"/>
      <c r="BAU1168" s="93"/>
      <c r="BAV1168" s="145"/>
      <c r="BAW1168" s="145"/>
      <c r="BAX1168" s="145"/>
      <c r="BAY1168" s="145"/>
      <c r="BAZ1168" s="145"/>
      <c r="BBA1168" s="37"/>
      <c r="BBB1168" s="5"/>
      <c r="BBC1168" s="144"/>
      <c r="BBD1168" s="93"/>
      <c r="BBE1168" s="145"/>
      <c r="BBF1168" s="145"/>
      <c r="BBG1168" s="145"/>
      <c r="BBH1168" s="145"/>
      <c r="BBI1168" s="145"/>
      <c r="BBJ1168" s="37"/>
      <c r="BBK1168" s="5"/>
      <c r="BBL1168" s="144"/>
      <c r="BBM1168" s="93"/>
      <c r="BBN1168" s="145"/>
      <c r="BBO1168" s="145"/>
      <c r="BBP1168" s="145"/>
      <c r="BBQ1168" s="145"/>
      <c r="BBR1168" s="145"/>
      <c r="BBS1168" s="37"/>
      <c r="BBT1168" s="5"/>
      <c r="BBU1168" s="144"/>
      <c r="BBV1168" s="93"/>
      <c r="BBW1168" s="145"/>
      <c r="BBX1168" s="145"/>
      <c r="BBY1168" s="145"/>
      <c r="BBZ1168" s="145"/>
      <c r="BCA1168" s="145"/>
      <c r="BCB1168" s="37"/>
      <c r="BCC1168" s="5"/>
      <c r="BCD1168" s="144"/>
      <c r="BCE1168" s="93"/>
      <c r="BCF1168" s="145"/>
      <c r="BCG1168" s="145"/>
      <c r="BCH1168" s="145"/>
      <c r="BCI1168" s="145"/>
      <c r="BCJ1168" s="145"/>
      <c r="BCK1168" s="37"/>
      <c r="BCL1168" s="5"/>
      <c r="BCM1168" s="144"/>
      <c r="BCN1168" s="93"/>
      <c r="BCO1168" s="145"/>
      <c r="BCP1168" s="145"/>
      <c r="BCQ1168" s="145"/>
      <c r="BCR1168" s="145"/>
      <c r="BCS1168" s="145"/>
      <c r="BCT1168" s="37"/>
      <c r="BCU1168" s="5"/>
      <c r="BCV1168" s="144"/>
      <c r="BCW1168" s="93"/>
      <c r="BCX1168" s="145"/>
      <c r="BCY1168" s="145"/>
      <c r="BCZ1168" s="145"/>
      <c r="BDA1168" s="145"/>
      <c r="BDB1168" s="145"/>
      <c r="BDC1168" s="37"/>
      <c r="BDD1168" s="5"/>
      <c r="BDE1168" s="144"/>
      <c r="BDF1168" s="93"/>
      <c r="BDG1168" s="145"/>
      <c r="BDH1168" s="145"/>
      <c r="BDI1168" s="145"/>
      <c r="BDJ1168" s="145"/>
      <c r="BDK1168" s="145"/>
      <c r="BDL1168" s="37"/>
      <c r="BDM1168" s="5"/>
      <c r="BDN1168" s="144"/>
      <c r="BDO1168" s="93"/>
      <c r="BDP1168" s="145"/>
      <c r="BDQ1168" s="145"/>
      <c r="BDR1168" s="145"/>
      <c r="BDS1168" s="145"/>
      <c r="BDT1168" s="145"/>
      <c r="BDU1168" s="37"/>
      <c r="BDV1168" s="5"/>
      <c r="BDW1168" s="144"/>
      <c r="BDX1168" s="93"/>
      <c r="BDY1168" s="145"/>
      <c r="BDZ1168" s="145"/>
      <c r="BEA1168" s="145"/>
      <c r="BEB1168" s="145"/>
      <c r="BEC1168" s="145"/>
      <c r="BED1168" s="37"/>
      <c r="BEE1168" s="5"/>
      <c r="BEF1168" s="144"/>
      <c r="BEG1168" s="93"/>
      <c r="BEH1168" s="145"/>
      <c r="BEI1168" s="145"/>
      <c r="BEJ1168" s="145"/>
      <c r="BEK1168" s="145"/>
      <c r="BEL1168" s="145"/>
      <c r="BEM1168" s="37"/>
      <c r="BEN1168" s="5"/>
      <c r="BEO1168" s="144"/>
      <c r="BEP1168" s="93"/>
      <c r="BEQ1168" s="145"/>
      <c r="BER1168" s="145"/>
      <c r="BES1168" s="145"/>
      <c r="BET1168" s="145"/>
      <c r="BEU1168" s="145"/>
      <c r="BEV1168" s="37"/>
      <c r="BEW1168" s="5"/>
      <c r="BEX1168" s="144"/>
      <c r="BEY1168" s="93"/>
      <c r="BEZ1168" s="145"/>
      <c r="BFA1168" s="145"/>
      <c r="BFB1168" s="145"/>
      <c r="BFC1168" s="145"/>
      <c r="BFD1168" s="145"/>
      <c r="BFE1168" s="37"/>
      <c r="BFF1168" s="5"/>
      <c r="BFG1168" s="144"/>
      <c r="BFH1168" s="93"/>
      <c r="BFI1168" s="145"/>
      <c r="BFJ1168" s="145"/>
      <c r="BFK1168" s="145"/>
      <c r="BFL1168" s="145"/>
      <c r="BFM1168" s="145"/>
      <c r="BFN1168" s="37"/>
      <c r="BFO1168" s="5"/>
      <c r="BFP1168" s="144"/>
      <c r="BFQ1168" s="93"/>
      <c r="BFR1168" s="145"/>
      <c r="BFS1168" s="145"/>
      <c r="BFT1168" s="145"/>
      <c r="BFU1168" s="145"/>
      <c r="BFV1168" s="145"/>
      <c r="BFW1168" s="37"/>
      <c r="BFX1168" s="5"/>
      <c r="BFY1168" s="144"/>
      <c r="BFZ1168" s="93"/>
      <c r="BGA1168" s="145"/>
      <c r="BGB1168" s="145"/>
      <c r="BGC1168" s="145"/>
      <c r="BGD1168" s="145"/>
      <c r="BGE1168" s="145"/>
      <c r="BGF1168" s="37"/>
      <c r="BGG1168" s="5"/>
      <c r="BGH1168" s="144"/>
      <c r="BGI1168" s="93"/>
      <c r="BGJ1168" s="145"/>
      <c r="BGK1168" s="145"/>
      <c r="BGL1168" s="145"/>
      <c r="BGM1168" s="145"/>
      <c r="BGN1168" s="145"/>
      <c r="BGO1168" s="37"/>
      <c r="BGP1168" s="5"/>
      <c r="BGQ1168" s="144"/>
      <c r="BGR1168" s="93"/>
      <c r="BGS1168" s="145"/>
      <c r="BGT1168" s="145"/>
      <c r="BGU1168" s="145"/>
      <c r="BGV1168" s="145"/>
      <c r="BGW1168" s="145"/>
      <c r="BGX1168" s="37"/>
      <c r="BGY1168" s="5"/>
      <c r="BGZ1168" s="144"/>
      <c r="BHA1168" s="93"/>
      <c r="BHB1168" s="145"/>
      <c r="BHC1168" s="145"/>
      <c r="BHD1168" s="145"/>
      <c r="BHE1168" s="145"/>
      <c r="BHF1168" s="145"/>
      <c r="BHG1168" s="37"/>
      <c r="BHH1168" s="5"/>
      <c r="BHI1168" s="144"/>
      <c r="BHJ1168" s="93"/>
      <c r="BHK1168" s="145"/>
      <c r="BHL1168" s="145"/>
      <c r="BHM1168" s="145"/>
      <c r="BHN1168" s="145"/>
      <c r="BHO1168" s="145"/>
      <c r="BHP1168" s="37"/>
      <c r="BHQ1168" s="5"/>
      <c r="BHR1168" s="144"/>
      <c r="BHS1168" s="93"/>
      <c r="BHT1168" s="145"/>
      <c r="BHU1168" s="145"/>
      <c r="BHV1168" s="145"/>
      <c r="BHW1168" s="145"/>
      <c r="BHX1168" s="145"/>
      <c r="BHY1168" s="37"/>
      <c r="BHZ1168" s="5"/>
      <c r="BIA1168" s="144"/>
      <c r="BIB1168" s="93"/>
      <c r="BIC1168" s="145"/>
      <c r="BID1168" s="145"/>
      <c r="BIE1168" s="145"/>
      <c r="BIF1168" s="145"/>
      <c r="BIG1168" s="145"/>
      <c r="BIH1168" s="37"/>
      <c r="BII1168" s="5"/>
      <c r="BIJ1168" s="144"/>
      <c r="BIK1168" s="93"/>
      <c r="BIL1168" s="145"/>
      <c r="BIM1168" s="145"/>
      <c r="BIN1168" s="145"/>
      <c r="BIO1168" s="145"/>
      <c r="BIP1168" s="145"/>
      <c r="BIQ1168" s="37"/>
      <c r="BIR1168" s="5"/>
      <c r="BIS1168" s="144"/>
      <c r="BIT1168" s="93"/>
      <c r="BIU1168" s="145"/>
      <c r="BIV1168" s="145"/>
      <c r="BIW1168" s="145"/>
      <c r="BIX1168" s="145"/>
      <c r="BIY1168" s="145"/>
      <c r="BIZ1168" s="37"/>
      <c r="BJA1168" s="5"/>
      <c r="BJB1168" s="144"/>
      <c r="BJC1168" s="93"/>
      <c r="BJD1168" s="145"/>
      <c r="BJE1168" s="145"/>
      <c r="BJF1168" s="145"/>
      <c r="BJG1168" s="145"/>
      <c r="BJH1168" s="145"/>
      <c r="BJI1168" s="37"/>
      <c r="BJJ1168" s="5"/>
      <c r="BJK1168" s="144"/>
      <c r="BJL1168" s="93"/>
      <c r="BJM1168" s="145"/>
      <c r="BJN1168" s="145"/>
      <c r="BJO1168" s="145"/>
      <c r="BJP1168" s="145"/>
      <c r="BJQ1168" s="145"/>
      <c r="BJR1168" s="37"/>
      <c r="BJS1168" s="5"/>
      <c r="BJT1168" s="144"/>
      <c r="BJU1168" s="93"/>
      <c r="BJV1168" s="145"/>
      <c r="BJW1168" s="145"/>
      <c r="BJX1168" s="145"/>
      <c r="BJY1168" s="145"/>
      <c r="BJZ1168" s="145"/>
      <c r="BKA1168" s="37"/>
      <c r="BKB1168" s="5"/>
      <c r="BKC1168" s="144"/>
      <c r="BKD1168" s="93"/>
      <c r="BKE1168" s="145"/>
      <c r="BKF1168" s="145"/>
      <c r="BKG1168" s="145"/>
      <c r="BKH1168" s="145"/>
      <c r="BKI1168" s="145"/>
      <c r="BKJ1168" s="37"/>
      <c r="BKK1168" s="5"/>
      <c r="BKL1168" s="144"/>
      <c r="BKM1168" s="93"/>
      <c r="BKN1168" s="145"/>
      <c r="BKO1168" s="145"/>
      <c r="BKP1168" s="145"/>
      <c r="BKQ1168" s="145"/>
      <c r="BKR1168" s="145"/>
      <c r="BKS1168" s="37"/>
      <c r="BKT1168" s="5"/>
      <c r="BKU1168" s="144"/>
      <c r="BKV1168" s="93"/>
      <c r="BKW1168" s="145"/>
      <c r="BKX1168" s="145"/>
      <c r="BKY1168" s="145"/>
      <c r="BKZ1168" s="145"/>
      <c r="BLA1168" s="145"/>
      <c r="BLB1168" s="37"/>
      <c r="BLC1168" s="5"/>
      <c r="BLD1168" s="144"/>
      <c r="BLE1168" s="93"/>
      <c r="BLF1168" s="145"/>
      <c r="BLG1168" s="145"/>
      <c r="BLH1168" s="145"/>
      <c r="BLI1168" s="145"/>
      <c r="BLJ1168" s="145"/>
      <c r="BLK1168" s="37"/>
      <c r="BLL1168" s="5"/>
      <c r="BLM1168" s="144"/>
      <c r="BLN1168" s="93"/>
      <c r="BLO1168" s="145"/>
      <c r="BLP1168" s="145"/>
      <c r="BLQ1168" s="145"/>
      <c r="BLR1168" s="145"/>
      <c r="BLS1168" s="145"/>
      <c r="BLT1168" s="37"/>
      <c r="BLU1168" s="5"/>
      <c r="BLV1168" s="144"/>
      <c r="BLW1168" s="93"/>
      <c r="BLX1168" s="145"/>
      <c r="BLY1168" s="145"/>
      <c r="BLZ1168" s="145"/>
      <c r="BMA1168" s="145"/>
      <c r="BMB1168" s="145"/>
      <c r="BMC1168" s="37"/>
      <c r="BMD1168" s="5"/>
      <c r="BME1168" s="144"/>
      <c r="BMF1168" s="93"/>
      <c r="BMG1168" s="145"/>
      <c r="BMH1168" s="145"/>
      <c r="BMI1168" s="145"/>
      <c r="BMJ1168" s="145"/>
      <c r="BMK1168" s="145"/>
      <c r="BML1168" s="37"/>
      <c r="BMM1168" s="5"/>
      <c r="BMN1168" s="144"/>
      <c r="BMO1168" s="93"/>
      <c r="BMP1168" s="145"/>
      <c r="BMQ1168" s="145"/>
      <c r="BMR1168" s="145"/>
      <c r="BMS1168" s="145"/>
      <c r="BMT1168" s="145"/>
      <c r="BMU1168" s="37"/>
      <c r="BMV1168" s="5"/>
      <c r="BMW1168" s="144"/>
      <c r="BMX1168" s="93"/>
      <c r="BMY1168" s="145"/>
      <c r="BMZ1168" s="145"/>
      <c r="BNA1168" s="145"/>
      <c r="BNB1168" s="145"/>
      <c r="BNC1168" s="145"/>
      <c r="BND1168" s="37"/>
      <c r="BNE1168" s="5"/>
      <c r="BNF1168" s="144"/>
      <c r="BNG1168" s="93"/>
      <c r="BNH1168" s="145"/>
      <c r="BNI1168" s="145"/>
      <c r="BNJ1168" s="145"/>
      <c r="BNK1168" s="145"/>
      <c r="BNL1168" s="145"/>
      <c r="BNM1168" s="37"/>
      <c r="BNN1168" s="5"/>
      <c r="BNO1168" s="144"/>
      <c r="BNP1168" s="93"/>
      <c r="BNQ1168" s="145"/>
      <c r="BNR1168" s="145"/>
      <c r="BNS1168" s="145"/>
      <c r="BNT1168" s="145"/>
      <c r="BNU1168" s="145"/>
      <c r="BNV1168" s="37"/>
      <c r="BNW1168" s="5"/>
      <c r="BNX1168" s="144"/>
      <c r="BNY1168" s="93"/>
      <c r="BNZ1168" s="145"/>
      <c r="BOA1168" s="145"/>
      <c r="BOB1168" s="145"/>
      <c r="BOC1168" s="145"/>
      <c r="BOD1168" s="145"/>
      <c r="BOE1168" s="37"/>
      <c r="BOF1168" s="5"/>
      <c r="BOG1168" s="144"/>
      <c r="BOH1168" s="93"/>
      <c r="BOI1168" s="145"/>
      <c r="BOJ1168" s="145"/>
      <c r="BOK1168" s="145"/>
      <c r="BOL1168" s="145"/>
      <c r="BOM1168" s="145"/>
      <c r="BON1168" s="37"/>
      <c r="BOO1168" s="5"/>
      <c r="BOP1168" s="144"/>
      <c r="BOQ1168" s="93"/>
      <c r="BOR1168" s="145"/>
      <c r="BOS1168" s="145"/>
      <c r="BOT1168" s="145"/>
      <c r="BOU1168" s="145"/>
      <c r="BOV1168" s="145"/>
      <c r="BOW1168" s="37"/>
      <c r="BOX1168" s="5"/>
      <c r="BOY1168" s="144"/>
      <c r="BOZ1168" s="93"/>
      <c r="BPA1168" s="145"/>
      <c r="BPB1168" s="145"/>
      <c r="BPC1168" s="145"/>
      <c r="BPD1168" s="145"/>
      <c r="BPE1168" s="145"/>
      <c r="BPF1168" s="37"/>
      <c r="BPG1168" s="5"/>
      <c r="BPH1168" s="144"/>
      <c r="BPI1168" s="93"/>
      <c r="BPJ1168" s="145"/>
      <c r="BPK1168" s="145"/>
      <c r="BPL1168" s="145"/>
      <c r="BPM1168" s="145"/>
      <c r="BPN1168" s="145"/>
      <c r="BPO1168" s="37"/>
      <c r="BPP1168" s="5"/>
      <c r="BPQ1168" s="144"/>
      <c r="BPR1168" s="93"/>
      <c r="BPS1168" s="145"/>
      <c r="BPT1168" s="145"/>
      <c r="BPU1168" s="145"/>
      <c r="BPV1168" s="145"/>
      <c r="BPW1168" s="145"/>
      <c r="BPX1168" s="37"/>
      <c r="BPY1168" s="5"/>
      <c r="BPZ1168" s="144"/>
      <c r="BQA1168" s="93"/>
      <c r="BQB1168" s="145"/>
      <c r="BQC1168" s="145"/>
      <c r="BQD1168" s="145"/>
      <c r="BQE1168" s="145"/>
      <c r="BQF1168" s="145"/>
      <c r="BQG1168" s="37"/>
      <c r="BQH1168" s="5"/>
      <c r="BQI1168" s="144"/>
      <c r="BQJ1168" s="93"/>
      <c r="BQK1168" s="145"/>
      <c r="BQL1168" s="145"/>
      <c r="BQM1168" s="145"/>
      <c r="BQN1168" s="145"/>
      <c r="BQO1168" s="145"/>
      <c r="BQP1168" s="37"/>
      <c r="BQQ1168" s="5"/>
      <c r="BQR1168" s="144"/>
      <c r="BQS1168" s="93"/>
      <c r="BQT1168" s="145"/>
      <c r="BQU1168" s="145"/>
      <c r="BQV1168" s="145"/>
      <c r="BQW1168" s="145"/>
      <c r="BQX1168" s="145"/>
      <c r="BQY1168" s="37"/>
      <c r="BQZ1168" s="5"/>
      <c r="BRA1168" s="144"/>
      <c r="BRB1168" s="93"/>
      <c r="BRC1168" s="145"/>
      <c r="BRD1168" s="145"/>
      <c r="BRE1168" s="145"/>
      <c r="BRF1168" s="145"/>
      <c r="BRG1168" s="145"/>
      <c r="BRH1168" s="37"/>
      <c r="BRI1168" s="5"/>
      <c r="BRJ1168" s="144"/>
      <c r="BRK1168" s="93"/>
      <c r="BRL1168" s="145"/>
      <c r="BRM1168" s="145"/>
      <c r="BRN1168" s="145"/>
      <c r="BRO1168" s="145"/>
      <c r="BRP1168" s="145"/>
      <c r="BRQ1168" s="37"/>
      <c r="BRR1168" s="5"/>
      <c r="BRS1168" s="144"/>
      <c r="BRT1168" s="93"/>
      <c r="BRU1168" s="145"/>
      <c r="BRV1168" s="145"/>
      <c r="BRW1168" s="145"/>
      <c r="BRX1168" s="145"/>
      <c r="BRY1168" s="145"/>
      <c r="BRZ1168" s="37"/>
      <c r="BSA1168" s="5"/>
      <c r="BSB1168" s="144"/>
      <c r="BSC1168" s="93"/>
      <c r="BSD1168" s="145"/>
      <c r="BSE1168" s="145"/>
      <c r="BSF1168" s="145"/>
      <c r="BSG1168" s="145"/>
      <c r="BSH1168" s="145"/>
      <c r="BSI1168" s="37"/>
      <c r="BSJ1168" s="5"/>
      <c r="BSK1168" s="144"/>
      <c r="BSL1168" s="93"/>
      <c r="BSM1168" s="145"/>
      <c r="BSN1168" s="145"/>
      <c r="BSO1168" s="145"/>
      <c r="BSP1168" s="145"/>
      <c r="BSQ1168" s="145"/>
      <c r="BSR1168" s="37"/>
      <c r="BSS1168" s="5"/>
      <c r="BST1168" s="144"/>
      <c r="BSU1168" s="93"/>
      <c r="BSV1168" s="145"/>
      <c r="BSW1168" s="145"/>
      <c r="BSX1168" s="145"/>
      <c r="BSY1168" s="145"/>
      <c r="BSZ1168" s="145"/>
      <c r="BTA1168" s="37"/>
      <c r="BTB1168" s="5"/>
      <c r="BTC1168" s="144"/>
      <c r="BTD1168" s="93"/>
      <c r="BTE1168" s="145"/>
      <c r="BTF1168" s="145"/>
      <c r="BTG1168" s="145"/>
      <c r="BTH1168" s="145"/>
      <c r="BTI1168" s="145"/>
      <c r="BTJ1168" s="37"/>
      <c r="BTK1168" s="5"/>
      <c r="BTL1168" s="144"/>
      <c r="BTM1168" s="93"/>
      <c r="BTN1168" s="145"/>
      <c r="BTO1168" s="145"/>
      <c r="BTP1168" s="145"/>
      <c r="BTQ1168" s="145"/>
      <c r="BTR1168" s="145"/>
      <c r="BTS1168" s="37"/>
      <c r="BTT1168" s="5"/>
      <c r="BTU1168" s="144"/>
      <c r="BTV1168" s="93"/>
      <c r="BTW1168" s="145"/>
      <c r="BTX1168" s="145"/>
      <c r="BTY1168" s="145"/>
      <c r="BTZ1168" s="145"/>
      <c r="BUA1168" s="145"/>
      <c r="BUB1168" s="37"/>
      <c r="BUC1168" s="5"/>
      <c r="BUD1168" s="144"/>
      <c r="BUE1168" s="93"/>
      <c r="BUF1168" s="145"/>
      <c r="BUG1168" s="145"/>
      <c r="BUH1168" s="145"/>
      <c r="BUI1168" s="145"/>
      <c r="BUJ1168" s="145"/>
      <c r="BUK1168" s="37"/>
      <c r="BUL1168" s="5"/>
      <c r="BUM1168" s="144"/>
      <c r="BUN1168" s="93"/>
      <c r="BUO1168" s="145"/>
      <c r="BUP1168" s="145"/>
      <c r="BUQ1168" s="145"/>
      <c r="BUR1168" s="145"/>
      <c r="BUS1168" s="145"/>
      <c r="BUT1168" s="37"/>
      <c r="BUU1168" s="5"/>
      <c r="BUV1168" s="144"/>
      <c r="BUW1168" s="93"/>
      <c r="BUX1168" s="145"/>
      <c r="BUY1168" s="145"/>
      <c r="BUZ1168" s="145"/>
      <c r="BVA1168" s="145"/>
      <c r="BVB1168" s="145"/>
      <c r="BVC1168" s="37"/>
      <c r="BVD1168" s="5"/>
      <c r="BVE1168" s="144"/>
      <c r="BVF1168" s="93"/>
      <c r="BVG1168" s="145"/>
      <c r="BVH1168" s="145"/>
      <c r="BVI1168" s="145"/>
      <c r="BVJ1168" s="145"/>
      <c r="BVK1168" s="145"/>
      <c r="BVL1168" s="37"/>
      <c r="BVM1168" s="5"/>
      <c r="BVN1168" s="144"/>
      <c r="BVO1168" s="93"/>
      <c r="BVP1168" s="145"/>
      <c r="BVQ1168" s="145"/>
      <c r="BVR1168" s="145"/>
      <c r="BVS1168" s="145"/>
      <c r="BVT1168" s="145"/>
      <c r="BVU1168" s="37"/>
      <c r="BVV1168" s="5"/>
      <c r="BVW1168" s="144"/>
      <c r="BVX1168" s="93"/>
      <c r="BVY1168" s="145"/>
      <c r="BVZ1168" s="145"/>
      <c r="BWA1168" s="145"/>
      <c r="BWB1168" s="145"/>
      <c r="BWC1168" s="145"/>
      <c r="BWD1168" s="37"/>
      <c r="BWE1168" s="5"/>
      <c r="BWF1168" s="144"/>
      <c r="BWG1168" s="93"/>
      <c r="BWH1168" s="145"/>
      <c r="BWI1168" s="145"/>
      <c r="BWJ1168" s="145"/>
      <c r="BWK1168" s="145"/>
      <c r="BWL1168" s="145"/>
      <c r="BWM1168" s="37"/>
      <c r="BWN1168" s="5"/>
      <c r="BWO1168" s="144"/>
      <c r="BWP1168" s="93"/>
      <c r="BWQ1168" s="145"/>
      <c r="BWR1168" s="145"/>
      <c r="BWS1168" s="145"/>
      <c r="BWT1168" s="145"/>
      <c r="BWU1168" s="145"/>
      <c r="BWV1168" s="37"/>
      <c r="BWW1168" s="5"/>
      <c r="BWX1168" s="144"/>
      <c r="BWY1168" s="93"/>
      <c r="BWZ1168" s="145"/>
      <c r="BXA1168" s="145"/>
      <c r="BXB1168" s="145"/>
      <c r="BXC1168" s="145"/>
      <c r="BXD1168" s="145"/>
      <c r="BXE1168" s="37"/>
      <c r="BXF1168" s="5"/>
      <c r="BXG1168" s="144"/>
      <c r="BXH1168" s="93"/>
      <c r="BXI1168" s="145"/>
      <c r="BXJ1168" s="145"/>
      <c r="BXK1168" s="145"/>
      <c r="BXL1168" s="145"/>
      <c r="BXM1168" s="145"/>
      <c r="BXN1168" s="37"/>
      <c r="BXO1168" s="5"/>
      <c r="BXP1168" s="144"/>
      <c r="BXQ1168" s="93"/>
      <c r="BXR1168" s="145"/>
      <c r="BXS1168" s="145"/>
      <c r="BXT1168" s="145"/>
      <c r="BXU1168" s="145"/>
      <c r="BXV1168" s="145"/>
      <c r="BXW1168" s="37"/>
      <c r="BXX1168" s="5"/>
      <c r="BXY1168" s="144"/>
      <c r="BXZ1168" s="93"/>
      <c r="BYA1168" s="145"/>
      <c r="BYB1168" s="145"/>
      <c r="BYC1168" s="145"/>
      <c r="BYD1168" s="145"/>
      <c r="BYE1168" s="145"/>
      <c r="BYF1168" s="37"/>
      <c r="BYG1168" s="5"/>
      <c r="BYH1168" s="144"/>
      <c r="BYI1168" s="93"/>
      <c r="BYJ1168" s="145"/>
      <c r="BYK1168" s="145"/>
      <c r="BYL1168" s="145"/>
      <c r="BYM1168" s="145"/>
      <c r="BYN1168" s="145"/>
      <c r="BYO1168" s="37"/>
      <c r="BYP1168" s="5"/>
      <c r="BYQ1168" s="144"/>
      <c r="BYR1168" s="93"/>
      <c r="BYS1168" s="145"/>
      <c r="BYT1168" s="145"/>
      <c r="BYU1168" s="145"/>
      <c r="BYV1168" s="145"/>
      <c r="BYW1168" s="145"/>
      <c r="BYX1168" s="37"/>
      <c r="BYY1168" s="5"/>
      <c r="BYZ1168" s="144"/>
      <c r="BZA1168" s="93"/>
      <c r="BZB1168" s="145"/>
      <c r="BZC1168" s="145"/>
      <c r="BZD1168" s="145"/>
      <c r="BZE1168" s="145"/>
      <c r="BZF1168" s="145"/>
      <c r="BZG1168" s="37"/>
      <c r="BZH1168" s="5"/>
      <c r="BZI1168" s="144"/>
      <c r="BZJ1168" s="93"/>
      <c r="BZK1168" s="145"/>
      <c r="BZL1168" s="145"/>
      <c r="BZM1168" s="145"/>
      <c r="BZN1168" s="145"/>
      <c r="BZO1168" s="145"/>
      <c r="BZP1168" s="37"/>
      <c r="BZQ1168" s="5"/>
      <c r="BZR1168" s="144"/>
      <c r="BZS1168" s="93"/>
      <c r="BZT1168" s="145"/>
      <c r="BZU1168" s="145"/>
      <c r="BZV1168" s="145"/>
      <c r="BZW1168" s="145"/>
      <c r="BZX1168" s="145"/>
      <c r="BZY1168" s="37"/>
      <c r="BZZ1168" s="5"/>
      <c r="CAA1168" s="144"/>
      <c r="CAB1168" s="93"/>
      <c r="CAC1168" s="145"/>
      <c r="CAD1168" s="145"/>
      <c r="CAE1168" s="145"/>
      <c r="CAF1168" s="145"/>
      <c r="CAG1168" s="145"/>
      <c r="CAH1168" s="37"/>
      <c r="CAI1168" s="5"/>
      <c r="CAJ1168" s="144"/>
      <c r="CAK1168" s="93"/>
      <c r="CAL1168" s="145"/>
      <c r="CAM1168" s="145"/>
      <c r="CAN1168" s="145"/>
      <c r="CAO1168" s="145"/>
      <c r="CAP1168" s="145"/>
      <c r="CAQ1168" s="37"/>
      <c r="CAR1168" s="5"/>
      <c r="CAS1168" s="144"/>
      <c r="CAT1168" s="93"/>
      <c r="CAU1168" s="145"/>
      <c r="CAV1168" s="145"/>
      <c r="CAW1168" s="145"/>
      <c r="CAX1168" s="145"/>
      <c r="CAY1168" s="145"/>
      <c r="CAZ1168" s="37"/>
      <c r="CBA1168" s="5"/>
      <c r="CBB1168" s="144"/>
      <c r="CBC1168" s="93"/>
      <c r="CBD1168" s="145"/>
      <c r="CBE1168" s="145"/>
      <c r="CBF1168" s="145"/>
      <c r="CBG1168" s="145"/>
      <c r="CBH1168" s="145"/>
      <c r="CBI1168" s="37"/>
      <c r="CBJ1168" s="5"/>
      <c r="CBK1168" s="144"/>
      <c r="CBL1168" s="93"/>
      <c r="CBM1168" s="145"/>
      <c r="CBN1168" s="145"/>
      <c r="CBO1168" s="145"/>
      <c r="CBP1168" s="145"/>
      <c r="CBQ1168" s="145"/>
      <c r="CBR1168" s="37"/>
      <c r="CBS1168" s="5"/>
      <c r="CBT1168" s="144"/>
      <c r="CBU1168" s="93"/>
      <c r="CBV1168" s="145"/>
      <c r="CBW1168" s="145"/>
      <c r="CBX1168" s="145"/>
      <c r="CBY1168" s="145"/>
      <c r="CBZ1168" s="145"/>
      <c r="CCA1168" s="37"/>
      <c r="CCB1168" s="5"/>
      <c r="CCC1168" s="144"/>
      <c r="CCD1168" s="93"/>
      <c r="CCE1168" s="145"/>
      <c r="CCF1168" s="145"/>
      <c r="CCG1168" s="145"/>
      <c r="CCH1168" s="145"/>
      <c r="CCI1168" s="145"/>
      <c r="CCJ1168" s="37"/>
      <c r="CCK1168" s="5"/>
      <c r="CCL1168" s="144"/>
      <c r="CCM1168" s="93"/>
      <c r="CCN1168" s="145"/>
      <c r="CCO1168" s="145"/>
      <c r="CCP1168" s="145"/>
      <c r="CCQ1168" s="145"/>
      <c r="CCR1168" s="145"/>
      <c r="CCS1168" s="37"/>
      <c r="CCT1168" s="5"/>
      <c r="CCU1168" s="144"/>
      <c r="CCV1168" s="93"/>
      <c r="CCW1168" s="145"/>
      <c r="CCX1168" s="145"/>
      <c r="CCY1168" s="145"/>
      <c r="CCZ1168" s="145"/>
      <c r="CDA1168" s="145"/>
      <c r="CDB1168" s="37"/>
      <c r="CDC1168" s="5"/>
      <c r="CDD1168" s="144"/>
      <c r="CDE1168" s="93"/>
      <c r="CDF1168" s="145"/>
      <c r="CDG1168" s="145"/>
      <c r="CDH1168" s="145"/>
      <c r="CDI1168" s="145"/>
      <c r="CDJ1168" s="145"/>
      <c r="CDK1168" s="37"/>
      <c r="CDL1168" s="5"/>
      <c r="CDM1168" s="144"/>
      <c r="CDN1168" s="93"/>
      <c r="CDO1168" s="145"/>
      <c r="CDP1168" s="145"/>
      <c r="CDQ1168" s="145"/>
      <c r="CDR1168" s="145"/>
      <c r="CDS1168" s="145"/>
      <c r="CDT1168" s="37"/>
      <c r="CDU1168" s="5"/>
      <c r="CDV1168" s="144"/>
      <c r="CDW1168" s="93"/>
      <c r="CDX1168" s="145"/>
      <c r="CDY1168" s="145"/>
      <c r="CDZ1168" s="145"/>
      <c r="CEA1168" s="145"/>
      <c r="CEB1168" s="145"/>
      <c r="CEC1168" s="37"/>
      <c r="CED1168" s="5"/>
      <c r="CEE1168" s="144"/>
      <c r="CEF1168" s="93"/>
      <c r="CEG1168" s="145"/>
      <c r="CEH1168" s="145"/>
      <c r="CEI1168" s="145"/>
      <c r="CEJ1168" s="145"/>
      <c r="CEK1168" s="145"/>
      <c r="CEL1168" s="37"/>
      <c r="CEM1168" s="5"/>
      <c r="CEN1168" s="144"/>
      <c r="CEO1168" s="93"/>
      <c r="CEP1168" s="145"/>
      <c r="CEQ1168" s="145"/>
      <c r="CER1168" s="145"/>
      <c r="CES1168" s="145"/>
      <c r="CET1168" s="145"/>
      <c r="CEU1168" s="37"/>
      <c r="CEV1168" s="5"/>
      <c r="CEW1168" s="144"/>
      <c r="CEX1168" s="93"/>
      <c r="CEY1168" s="145"/>
      <c r="CEZ1168" s="145"/>
      <c r="CFA1168" s="145"/>
      <c r="CFB1168" s="145"/>
      <c r="CFC1168" s="145"/>
      <c r="CFD1168" s="37"/>
      <c r="CFE1168" s="5"/>
      <c r="CFF1168" s="144"/>
      <c r="CFG1168" s="93"/>
      <c r="CFH1168" s="145"/>
      <c r="CFI1168" s="145"/>
      <c r="CFJ1168" s="145"/>
      <c r="CFK1168" s="145"/>
      <c r="CFL1168" s="145"/>
      <c r="CFM1168" s="37"/>
      <c r="CFN1168" s="5"/>
      <c r="CFO1168" s="144"/>
      <c r="CFP1168" s="93"/>
      <c r="CFQ1168" s="145"/>
      <c r="CFR1168" s="145"/>
      <c r="CFS1168" s="145"/>
      <c r="CFT1168" s="145"/>
      <c r="CFU1168" s="145"/>
      <c r="CFV1168" s="37"/>
      <c r="CFW1168" s="5"/>
      <c r="CFX1168" s="144"/>
      <c r="CFY1168" s="93"/>
      <c r="CFZ1168" s="145"/>
      <c r="CGA1168" s="145"/>
      <c r="CGB1168" s="145"/>
      <c r="CGC1168" s="145"/>
      <c r="CGD1168" s="145"/>
      <c r="CGE1168" s="37"/>
      <c r="CGF1168" s="5"/>
      <c r="CGG1168" s="144"/>
      <c r="CGH1168" s="93"/>
      <c r="CGI1168" s="145"/>
      <c r="CGJ1168" s="145"/>
      <c r="CGK1168" s="145"/>
      <c r="CGL1168" s="145"/>
      <c r="CGM1168" s="145"/>
      <c r="CGN1168" s="37"/>
      <c r="CGO1168" s="5"/>
      <c r="CGP1168" s="144"/>
      <c r="CGQ1168" s="93"/>
      <c r="CGR1168" s="145"/>
      <c r="CGS1168" s="145"/>
      <c r="CGT1168" s="145"/>
      <c r="CGU1168" s="145"/>
      <c r="CGV1168" s="145"/>
      <c r="CGW1168" s="37"/>
      <c r="CGX1168" s="5"/>
      <c r="CGY1168" s="144"/>
      <c r="CGZ1168" s="93"/>
      <c r="CHA1168" s="145"/>
      <c r="CHB1168" s="145"/>
      <c r="CHC1168" s="145"/>
      <c r="CHD1168" s="145"/>
      <c r="CHE1168" s="145"/>
      <c r="CHF1168" s="37"/>
      <c r="CHG1168" s="5"/>
      <c r="CHH1168" s="144"/>
      <c r="CHI1168" s="93"/>
      <c r="CHJ1168" s="145"/>
      <c r="CHK1168" s="145"/>
      <c r="CHL1168" s="145"/>
      <c r="CHM1168" s="145"/>
      <c r="CHN1168" s="145"/>
      <c r="CHO1168" s="37"/>
      <c r="CHP1168" s="5"/>
      <c r="CHQ1168" s="144"/>
      <c r="CHR1168" s="93"/>
      <c r="CHS1168" s="145"/>
      <c r="CHT1168" s="145"/>
      <c r="CHU1168" s="145"/>
      <c r="CHV1168" s="145"/>
      <c r="CHW1168" s="145"/>
      <c r="CHX1168" s="37"/>
      <c r="CHY1168" s="5"/>
      <c r="CHZ1168" s="144"/>
      <c r="CIA1168" s="93"/>
      <c r="CIB1168" s="145"/>
      <c r="CIC1168" s="145"/>
      <c r="CID1168" s="145"/>
      <c r="CIE1168" s="145"/>
      <c r="CIF1168" s="145"/>
      <c r="CIG1168" s="37"/>
      <c r="CIH1168" s="5"/>
      <c r="CII1168" s="144"/>
      <c r="CIJ1168" s="93"/>
      <c r="CIK1168" s="145"/>
      <c r="CIL1168" s="145"/>
      <c r="CIM1168" s="145"/>
      <c r="CIN1168" s="145"/>
      <c r="CIO1168" s="145"/>
      <c r="CIP1168" s="37"/>
      <c r="CIQ1168" s="5"/>
      <c r="CIR1168" s="144"/>
      <c r="CIS1168" s="93"/>
      <c r="CIT1168" s="145"/>
      <c r="CIU1168" s="145"/>
      <c r="CIV1168" s="145"/>
      <c r="CIW1168" s="145"/>
      <c r="CIX1168" s="145"/>
      <c r="CIY1168" s="37"/>
      <c r="CIZ1168" s="5"/>
      <c r="CJA1168" s="144"/>
      <c r="CJB1168" s="93"/>
      <c r="CJC1168" s="145"/>
      <c r="CJD1168" s="145"/>
      <c r="CJE1168" s="145"/>
      <c r="CJF1168" s="145"/>
      <c r="CJG1168" s="145"/>
      <c r="CJH1168" s="37"/>
      <c r="CJI1168" s="5"/>
      <c r="CJJ1168" s="144"/>
      <c r="CJK1168" s="93"/>
      <c r="CJL1168" s="145"/>
      <c r="CJM1168" s="145"/>
      <c r="CJN1168" s="145"/>
      <c r="CJO1168" s="145"/>
      <c r="CJP1168" s="145"/>
      <c r="CJQ1168" s="37"/>
      <c r="CJR1168" s="5"/>
      <c r="CJS1168" s="144"/>
      <c r="CJT1168" s="93"/>
      <c r="CJU1168" s="145"/>
      <c r="CJV1168" s="145"/>
      <c r="CJW1168" s="145"/>
      <c r="CJX1168" s="145"/>
      <c r="CJY1168" s="145"/>
      <c r="CJZ1168" s="37"/>
      <c r="CKA1168" s="5"/>
      <c r="CKB1168" s="144"/>
      <c r="CKC1168" s="93"/>
      <c r="CKD1168" s="145"/>
      <c r="CKE1168" s="145"/>
      <c r="CKF1168" s="145"/>
      <c r="CKG1168" s="145"/>
      <c r="CKH1168" s="145"/>
      <c r="CKI1168" s="37"/>
      <c r="CKJ1168" s="5"/>
      <c r="CKK1168" s="144"/>
      <c r="CKL1168" s="93"/>
      <c r="CKM1168" s="145"/>
      <c r="CKN1168" s="145"/>
      <c r="CKO1168" s="145"/>
      <c r="CKP1168" s="145"/>
      <c r="CKQ1168" s="145"/>
      <c r="CKR1168" s="37"/>
      <c r="CKS1168" s="5"/>
      <c r="CKT1168" s="144"/>
      <c r="CKU1168" s="93"/>
      <c r="CKV1168" s="145"/>
      <c r="CKW1168" s="145"/>
      <c r="CKX1168" s="145"/>
      <c r="CKY1168" s="145"/>
      <c r="CKZ1168" s="145"/>
      <c r="CLA1168" s="37"/>
      <c r="CLB1168" s="5"/>
      <c r="CLC1168" s="144"/>
      <c r="CLD1168" s="93"/>
      <c r="CLE1168" s="145"/>
      <c r="CLF1168" s="145"/>
      <c r="CLG1168" s="145"/>
      <c r="CLH1168" s="145"/>
      <c r="CLI1168" s="145"/>
      <c r="CLJ1168" s="37"/>
      <c r="CLK1168" s="5"/>
      <c r="CLL1168" s="144"/>
      <c r="CLM1168" s="93"/>
      <c r="CLN1168" s="145"/>
      <c r="CLO1168" s="145"/>
      <c r="CLP1168" s="145"/>
      <c r="CLQ1168" s="145"/>
      <c r="CLR1168" s="145"/>
      <c r="CLS1168" s="37"/>
      <c r="CLT1168" s="5"/>
      <c r="CLU1168" s="144"/>
      <c r="CLV1168" s="93"/>
      <c r="CLW1168" s="145"/>
      <c r="CLX1168" s="145"/>
      <c r="CLY1168" s="145"/>
      <c r="CLZ1168" s="145"/>
      <c r="CMA1168" s="145"/>
      <c r="CMB1168" s="37"/>
      <c r="CMC1168" s="5"/>
      <c r="CMD1168" s="144"/>
      <c r="CME1168" s="93"/>
      <c r="CMF1168" s="145"/>
      <c r="CMG1168" s="145"/>
      <c r="CMH1168" s="145"/>
      <c r="CMI1168" s="145"/>
      <c r="CMJ1168" s="145"/>
      <c r="CMK1168" s="37"/>
      <c r="CML1168" s="5"/>
      <c r="CMM1168" s="144"/>
      <c r="CMN1168" s="93"/>
      <c r="CMO1168" s="145"/>
      <c r="CMP1168" s="145"/>
      <c r="CMQ1168" s="145"/>
      <c r="CMR1168" s="145"/>
      <c r="CMS1168" s="145"/>
      <c r="CMT1168" s="37"/>
      <c r="CMU1168" s="5"/>
      <c r="CMV1168" s="144"/>
      <c r="CMW1168" s="93"/>
      <c r="CMX1168" s="145"/>
      <c r="CMY1168" s="145"/>
      <c r="CMZ1168" s="145"/>
      <c r="CNA1168" s="145"/>
      <c r="CNB1168" s="145"/>
      <c r="CNC1168" s="37"/>
      <c r="CND1168" s="5"/>
      <c r="CNE1168" s="144"/>
      <c r="CNF1168" s="93"/>
      <c r="CNG1168" s="145"/>
      <c r="CNH1168" s="145"/>
      <c r="CNI1168" s="145"/>
      <c r="CNJ1168" s="145"/>
      <c r="CNK1168" s="145"/>
      <c r="CNL1168" s="37"/>
      <c r="CNM1168" s="5"/>
      <c r="CNN1168" s="144"/>
      <c r="CNO1168" s="93"/>
      <c r="CNP1168" s="145"/>
      <c r="CNQ1168" s="145"/>
      <c r="CNR1168" s="145"/>
      <c r="CNS1168" s="145"/>
      <c r="CNT1168" s="145"/>
      <c r="CNU1168" s="37"/>
      <c r="CNV1168" s="5"/>
      <c r="CNW1168" s="144"/>
      <c r="CNX1168" s="93"/>
      <c r="CNY1168" s="145"/>
      <c r="CNZ1168" s="145"/>
      <c r="COA1168" s="145"/>
      <c r="COB1168" s="145"/>
      <c r="COC1168" s="145"/>
      <c r="COD1168" s="37"/>
      <c r="COE1168" s="5"/>
      <c r="COF1168" s="144"/>
      <c r="COG1168" s="93"/>
      <c r="COH1168" s="145"/>
      <c r="COI1168" s="145"/>
      <c r="COJ1168" s="145"/>
      <c r="COK1168" s="145"/>
      <c r="COL1168" s="145"/>
      <c r="COM1168" s="37"/>
      <c r="CON1168" s="5"/>
      <c r="COO1168" s="144"/>
      <c r="COP1168" s="93"/>
      <c r="COQ1168" s="145"/>
      <c r="COR1168" s="145"/>
      <c r="COS1168" s="145"/>
      <c r="COT1168" s="145"/>
      <c r="COU1168" s="145"/>
      <c r="COV1168" s="37"/>
      <c r="COW1168" s="5"/>
      <c r="COX1168" s="144"/>
      <c r="COY1168" s="93"/>
      <c r="COZ1168" s="145"/>
      <c r="CPA1168" s="145"/>
      <c r="CPB1168" s="145"/>
      <c r="CPC1168" s="145"/>
      <c r="CPD1168" s="145"/>
      <c r="CPE1168" s="37"/>
      <c r="CPF1168" s="5"/>
      <c r="CPG1168" s="144"/>
      <c r="CPH1168" s="93"/>
      <c r="CPI1168" s="145"/>
      <c r="CPJ1168" s="145"/>
      <c r="CPK1168" s="145"/>
      <c r="CPL1168" s="145"/>
      <c r="CPM1168" s="145"/>
      <c r="CPN1168" s="37"/>
      <c r="CPO1168" s="5"/>
      <c r="CPP1168" s="144"/>
      <c r="CPQ1168" s="93"/>
      <c r="CPR1168" s="145"/>
      <c r="CPS1168" s="145"/>
      <c r="CPT1168" s="145"/>
      <c r="CPU1168" s="145"/>
      <c r="CPV1168" s="145"/>
      <c r="CPW1168" s="37"/>
      <c r="CPX1168" s="5"/>
      <c r="CPY1168" s="144"/>
      <c r="CPZ1168" s="93"/>
      <c r="CQA1168" s="145"/>
      <c r="CQB1168" s="145"/>
      <c r="CQC1168" s="145"/>
      <c r="CQD1168" s="145"/>
      <c r="CQE1168" s="145"/>
      <c r="CQF1168" s="37"/>
      <c r="CQG1168" s="5"/>
      <c r="CQH1168" s="144"/>
      <c r="CQI1168" s="93"/>
      <c r="CQJ1168" s="145"/>
      <c r="CQK1168" s="145"/>
      <c r="CQL1168" s="145"/>
      <c r="CQM1168" s="145"/>
      <c r="CQN1168" s="145"/>
      <c r="CQO1168" s="37"/>
      <c r="CQP1168" s="5"/>
      <c r="CQQ1168" s="144"/>
      <c r="CQR1168" s="93"/>
      <c r="CQS1168" s="145"/>
      <c r="CQT1168" s="145"/>
      <c r="CQU1168" s="145"/>
      <c r="CQV1168" s="145"/>
      <c r="CQW1168" s="145"/>
      <c r="CQX1168" s="37"/>
      <c r="CQY1168" s="5"/>
      <c r="CQZ1168" s="144"/>
      <c r="CRA1168" s="93"/>
      <c r="CRB1168" s="145"/>
      <c r="CRC1168" s="145"/>
      <c r="CRD1168" s="145"/>
      <c r="CRE1168" s="145"/>
      <c r="CRF1168" s="145"/>
      <c r="CRG1168" s="37"/>
      <c r="CRH1168" s="5"/>
      <c r="CRI1168" s="144"/>
      <c r="CRJ1168" s="93"/>
      <c r="CRK1168" s="145"/>
      <c r="CRL1168" s="145"/>
      <c r="CRM1168" s="145"/>
      <c r="CRN1168" s="145"/>
      <c r="CRO1168" s="145"/>
      <c r="CRP1168" s="37"/>
      <c r="CRQ1168" s="5"/>
      <c r="CRR1168" s="144"/>
      <c r="CRS1168" s="93"/>
      <c r="CRT1168" s="145"/>
      <c r="CRU1168" s="145"/>
      <c r="CRV1168" s="145"/>
      <c r="CRW1168" s="145"/>
      <c r="CRX1168" s="145"/>
      <c r="CRY1168" s="37"/>
      <c r="CRZ1168" s="5"/>
      <c r="CSA1168" s="144"/>
      <c r="CSB1168" s="93"/>
      <c r="CSC1168" s="145"/>
      <c r="CSD1168" s="145"/>
      <c r="CSE1168" s="145"/>
      <c r="CSF1168" s="145"/>
      <c r="CSG1168" s="145"/>
      <c r="CSH1168" s="37"/>
      <c r="CSI1168" s="5"/>
      <c r="CSJ1168" s="144"/>
      <c r="CSK1168" s="93"/>
      <c r="CSL1168" s="145"/>
      <c r="CSM1168" s="145"/>
      <c r="CSN1168" s="145"/>
      <c r="CSO1168" s="145"/>
      <c r="CSP1168" s="145"/>
      <c r="CSQ1168" s="37"/>
      <c r="CSR1168" s="5"/>
      <c r="CSS1168" s="144"/>
      <c r="CST1168" s="93"/>
      <c r="CSU1168" s="145"/>
      <c r="CSV1168" s="145"/>
      <c r="CSW1168" s="145"/>
      <c r="CSX1168" s="145"/>
      <c r="CSY1168" s="145"/>
      <c r="CSZ1168" s="37"/>
      <c r="CTA1168" s="5"/>
      <c r="CTB1168" s="144"/>
      <c r="CTC1168" s="93"/>
      <c r="CTD1168" s="145"/>
      <c r="CTE1168" s="145"/>
      <c r="CTF1168" s="145"/>
      <c r="CTG1168" s="145"/>
      <c r="CTH1168" s="145"/>
      <c r="CTI1168" s="37"/>
      <c r="CTJ1168" s="5"/>
      <c r="CTK1168" s="144"/>
      <c r="CTL1168" s="93"/>
      <c r="CTM1168" s="145"/>
      <c r="CTN1168" s="145"/>
      <c r="CTO1168" s="145"/>
      <c r="CTP1168" s="145"/>
      <c r="CTQ1168" s="145"/>
      <c r="CTR1168" s="37"/>
      <c r="CTS1168" s="5"/>
      <c r="CTT1168" s="144"/>
      <c r="CTU1168" s="93"/>
      <c r="CTV1168" s="145"/>
      <c r="CTW1168" s="145"/>
      <c r="CTX1168" s="145"/>
      <c r="CTY1168" s="145"/>
      <c r="CTZ1168" s="145"/>
      <c r="CUA1168" s="37"/>
      <c r="CUB1168" s="5"/>
      <c r="CUC1168" s="144"/>
      <c r="CUD1168" s="93"/>
      <c r="CUE1168" s="145"/>
      <c r="CUF1168" s="145"/>
      <c r="CUG1168" s="145"/>
      <c r="CUH1168" s="145"/>
      <c r="CUI1168" s="145"/>
      <c r="CUJ1168" s="37"/>
      <c r="CUK1168" s="5"/>
      <c r="CUL1168" s="144"/>
      <c r="CUM1168" s="93"/>
      <c r="CUN1168" s="145"/>
      <c r="CUO1168" s="145"/>
      <c r="CUP1168" s="145"/>
      <c r="CUQ1168" s="145"/>
      <c r="CUR1168" s="145"/>
      <c r="CUS1168" s="37"/>
      <c r="CUT1168" s="5"/>
      <c r="CUU1168" s="144"/>
      <c r="CUV1168" s="93"/>
      <c r="CUW1168" s="145"/>
      <c r="CUX1168" s="145"/>
      <c r="CUY1168" s="145"/>
      <c r="CUZ1168" s="145"/>
      <c r="CVA1168" s="145"/>
      <c r="CVB1168" s="37"/>
      <c r="CVC1168" s="5"/>
      <c r="CVD1168" s="144"/>
      <c r="CVE1168" s="93"/>
      <c r="CVF1168" s="145"/>
      <c r="CVG1168" s="145"/>
      <c r="CVH1168" s="145"/>
      <c r="CVI1168" s="145"/>
      <c r="CVJ1168" s="145"/>
      <c r="CVK1168" s="37"/>
      <c r="CVL1168" s="5"/>
      <c r="CVM1168" s="144"/>
      <c r="CVN1168" s="93"/>
      <c r="CVO1168" s="145"/>
      <c r="CVP1168" s="145"/>
      <c r="CVQ1168" s="145"/>
      <c r="CVR1168" s="145"/>
      <c r="CVS1168" s="145"/>
      <c r="CVT1168" s="37"/>
      <c r="CVU1168" s="5"/>
      <c r="CVV1168" s="144"/>
      <c r="CVW1168" s="93"/>
      <c r="CVX1168" s="145"/>
      <c r="CVY1168" s="145"/>
      <c r="CVZ1168" s="145"/>
      <c r="CWA1168" s="145"/>
      <c r="CWB1168" s="145"/>
      <c r="CWC1168" s="37"/>
      <c r="CWD1168" s="5"/>
      <c r="CWE1168" s="144"/>
      <c r="CWF1168" s="93"/>
      <c r="CWG1168" s="145"/>
      <c r="CWH1168" s="145"/>
      <c r="CWI1168" s="145"/>
      <c r="CWJ1168" s="145"/>
      <c r="CWK1168" s="145"/>
      <c r="CWL1168" s="37"/>
      <c r="CWM1168" s="5"/>
      <c r="CWN1168" s="144"/>
      <c r="CWO1168" s="93"/>
      <c r="CWP1168" s="145"/>
      <c r="CWQ1168" s="145"/>
      <c r="CWR1168" s="145"/>
      <c r="CWS1168" s="145"/>
      <c r="CWT1168" s="145"/>
      <c r="CWU1168" s="37"/>
      <c r="CWV1168" s="5"/>
      <c r="CWW1168" s="144"/>
      <c r="CWX1168" s="93"/>
      <c r="CWY1168" s="145"/>
      <c r="CWZ1168" s="145"/>
      <c r="CXA1168" s="145"/>
      <c r="CXB1168" s="145"/>
      <c r="CXC1168" s="145"/>
      <c r="CXD1168" s="37"/>
      <c r="CXE1168" s="5"/>
      <c r="CXF1168" s="144"/>
      <c r="CXG1168" s="93"/>
      <c r="CXH1168" s="145"/>
      <c r="CXI1168" s="145"/>
      <c r="CXJ1168" s="145"/>
      <c r="CXK1168" s="145"/>
      <c r="CXL1168" s="145"/>
      <c r="CXM1168" s="37"/>
      <c r="CXN1168" s="5"/>
      <c r="CXO1168" s="144"/>
      <c r="CXP1168" s="93"/>
      <c r="CXQ1168" s="145"/>
      <c r="CXR1168" s="145"/>
      <c r="CXS1168" s="145"/>
      <c r="CXT1168" s="145"/>
      <c r="CXU1168" s="145"/>
      <c r="CXV1168" s="37"/>
      <c r="CXW1168" s="5"/>
      <c r="CXX1168" s="144"/>
      <c r="CXY1168" s="93"/>
      <c r="CXZ1168" s="145"/>
      <c r="CYA1168" s="145"/>
      <c r="CYB1168" s="145"/>
      <c r="CYC1168" s="145"/>
      <c r="CYD1168" s="145"/>
      <c r="CYE1168" s="37"/>
      <c r="CYF1168" s="5"/>
      <c r="CYG1168" s="144"/>
      <c r="CYH1168" s="93"/>
      <c r="CYI1168" s="145"/>
      <c r="CYJ1168" s="145"/>
      <c r="CYK1168" s="145"/>
      <c r="CYL1168" s="145"/>
      <c r="CYM1168" s="145"/>
      <c r="CYN1168" s="37"/>
      <c r="CYO1168" s="5"/>
      <c r="CYP1168" s="144"/>
      <c r="CYQ1168" s="93"/>
      <c r="CYR1168" s="145"/>
      <c r="CYS1168" s="145"/>
      <c r="CYT1168" s="145"/>
      <c r="CYU1168" s="145"/>
      <c r="CYV1168" s="145"/>
      <c r="CYW1168" s="37"/>
      <c r="CYX1168" s="5"/>
      <c r="CYY1168" s="144"/>
      <c r="CYZ1168" s="93"/>
      <c r="CZA1168" s="145"/>
      <c r="CZB1168" s="145"/>
      <c r="CZC1168" s="145"/>
      <c r="CZD1168" s="145"/>
      <c r="CZE1168" s="145"/>
      <c r="CZF1168" s="37"/>
      <c r="CZG1168" s="5"/>
      <c r="CZH1168" s="144"/>
      <c r="CZI1168" s="93"/>
      <c r="CZJ1168" s="145"/>
      <c r="CZK1168" s="145"/>
      <c r="CZL1168" s="145"/>
      <c r="CZM1168" s="145"/>
      <c r="CZN1168" s="145"/>
      <c r="CZO1168" s="37"/>
      <c r="CZP1168" s="5"/>
      <c r="CZQ1168" s="144"/>
      <c r="CZR1168" s="93"/>
      <c r="CZS1168" s="145"/>
      <c r="CZT1168" s="145"/>
      <c r="CZU1168" s="145"/>
      <c r="CZV1168" s="145"/>
      <c r="CZW1168" s="145"/>
      <c r="CZX1168" s="37"/>
      <c r="CZY1168" s="5"/>
      <c r="CZZ1168" s="144"/>
      <c r="DAA1168" s="93"/>
      <c r="DAB1168" s="145"/>
      <c r="DAC1168" s="145"/>
      <c r="DAD1168" s="145"/>
      <c r="DAE1168" s="145"/>
      <c r="DAF1168" s="145"/>
      <c r="DAG1168" s="37"/>
      <c r="DAH1168" s="5"/>
      <c r="DAI1168" s="144"/>
      <c r="DAJ1168" s="93"/>
      <c r="DAK1168" s="145"/>
      <c r="DAL1168" s="145"/>
      <c r="DAM1168" s="145"/>
      <c r="DAN1168" s="145"/>
      <c r="DAO1168" s="145"/>
      <c r="DAP1168" s="37"/>
      <c r="DAQ1168" s="5"/>
      <c r="DAR1168" s="144"/>
      <c r="DAS1168" s="93"/>
      <c r="DAT1168" s="145"/>
      <c r="DAU1168" s="145"/>
      <c r="DAV1168" s="145"/>
      <c r="DAW1168" s="145"/>
      <c r="DAX1168" s="145"/>
      <c r="DAY1168" s="37"/>
      <c r="DAZ1168" s="5"/>
      <c r="DBA1168" s="144"/>
      <c r="DBB1168" s="93"/>
      <c r="DBC1168" s="145"/>
      <c r="DBD1168" s="145"/>
      <c r="DBE1168" s="145"/>
      <c r="DBF1168" s="145"/>
      <c r="DBG1168" s="145"/>
      <c r="DBH1168" s="37"/>
      <c r="DBI1168" s="5"/>
      <c r="DBJ1168" s="144"/>
      <c r="DBK1168" s="93"/>
      <c r="DBL1168" s="145"/>
      <c r="DBM1168" s="145"/>
      <c r="DBN1168" s="145"/>
      <c r="DBO1168" s="145"/>
      <c r="DBP1168" s="145"/>
      <c r="DBQ1168" s="37"/>
      <c r="DBR1168" s="5"/>
      <c r="DBS1168" s="144"/>
      <c r="DBT1168" s="93"/>
      <c r="DBU1168" s="145"/>
      <c r="DBV1168" s="145"/>
      <c r="DBW1168" s="145"/>
      <c r="DBX1168" s="145"/>
      <c r="DBY1168" s="145"/>
      <c r="DBZ1168" s="37"/>
      <c r="DCA1168" s="5"/>
      <c r="DCB1168" s="144"/>
      <c r="DCC1168" s="93"/>
      <c r="DCD1168" s="145"/>
      <c r="DCE1168" s="145"/>
      <c r="DCF1168" s="145"/>
      <c r="DCG1168" s="145"/>
      <c r="DCH1168" s="145"/>
      <c r="DCI1168" s="37"/>
      <c r="DCJ1168" s="5"/>
      <c r="DCK1168" s="144"/>
      <c r="DCL1168" s="93"/>
      <c r="DCM1168" s="145"/>
      <c r="DCN1168" s="145"/>
      <c r="DCO1168" s="145"/>
      <c r="DCP1168" s="145"/>
      <c r="DCQ1168" s="145"/>
      <c r="DCR1168" s="37"/>
      <c r="DCS1168" s="5"/>
      <c r="DCT1168" s="144"/>
      <c r="DCU1168" s="93"/>
      <c r="DCV1168" s="145"/>
      <c r="DCW1168" s="145"/>
      <c r="DCX1168" s="145"/>
      <c r="DCY1168" s="145"/>
      <c r="DCZ1168" s="145"/>
      <c r="DDA1168" s="37"/>
      <c r="DDB1168" s="5"/>
      <c r="DDC1168" s="144"/>
      <c r="DDD1168" s="93"/>
      <c r="DDE1168" s="145"/>
      <c r="DDF1168" s="145"/>
      <c r="DDG1168" s="145"/>
      <c r="DDH1168" s="145"/>
      <c r="DDI1168" s="145"/>
      <c r="DDJ1168" s="37"/>
      <c r="DDK1168" s="5"/>
      <c r="DDL1168" s="144"/>
      <c r="DDM1168" s="93"/>
      <c r="DDN1168" s="145"/>
      <c r="DDO1168" s="145"/>
      <c r="DDP1168" s="145"/>
      <c r="DDQ1168" s="145"/>
      <c r="DDR1168" s="145"/>
      <c r="DDS1168" s="37"/>
      <c r="DDT1168" s="5"/>
      <c r="DDU1168" s="144"/>
      <c r="DDV1168" s="93"/>
      <c r="DDW1168" s="145"/>
      <c r="DDX1168" s="145"/>
      <c r="DDY1168" s="145"/>
      <c r="DDZ1168" s="145"/>
      <c r="DEA1168" s="145"/>
      <c r="DEB1168" s="37"/>
      <c r="DEC1168" s="5"/>
      <c r="DED1168" s="144"/>
      <c r="DEE1168" s="93"/>
      <c r="DEF1168" s="145"/>
      <c r="DEG1168" s="145"/>
      <c r="DEH1168" s="145"/>
      <c r="DEI1168" s="145"/>
      <c r="DEJ1168" s="145"/>
      <c r="DEK1168" s="37"/>
      <c r="DEL1168" s="5"/>
      <c r="DEM1168" s="144"/>
      <c r="DEN1168" s="93"/>
      <c r="DEO1168" s="145"/>
      <c r="DEP1168" s="145"/>
      <c r="DEQ1168" s="145"/>
      <c r="DER1168" s="145"/>
      <c r="DES1168" s="145"/>
      <c r="DET1168" s="37"/>
      <c r="DEU1168" s="5"/>
      <c r="DEV1168" s="144"/>
      <c r="DEW1168" s="93"/>
      <c r="DEX1168" s="145"/>
      <c r="DEY1168" s="145"/>
      <c r="DEZ1168" s="145"/>
      <c r="DFA1168" s="145"/>
      <c r="DFB1168" s="145"/>
      <c r="DFC1168" s="37"/>
      <c r="DFD1168" s="5"/>
      <c r="DFE1168" s="144"/>
      <c r="DFF1168" s="93"/>
      <c r="DFG1168" s="145"/>
      <c r="DFH1168" s="145"/>
      <c r="DFI1168" s="145"/>
      <c r="DFJ1168" s="145"/>
      <c r="DFK1168" s="145"/>
      <c r="DFL1168" s="37"/>
      <c r="DFM1168" s="5"/>
      <c r="DFN1168" s="144"/>
      <c r="DFO1168" s="93"/>
      <c r="DFP1168" s="145"/>
      <c r="DFQ1168" s="145"/>
      <c r="DFR1168" s="145"/>
      <c r="DFS1168" s="145"/>
      <c r="DFT1168" s="145"/>
      <c r="DFU1168" s="37"/>
      <c r="DFV1168" s="5"/>
      <c r="DFW1168" s="144"/>
      <c r="DFX1168" s="93"/>
      <c r="DFY1168" s="145"/>
      <c r="DFZ1168" s="145"/>
      <c r="DGA1168" s="145"/>
      <c r="DGB1168" s="145"/>
      <c r="DGC1168" s="145"/>
      <c r="DGD1168" s="37"/>
      <c r="DGE1168" s="5"/>
      <c r="DGF1168" s="144"/>
      <c r="DGG1168" s="93"/>
      <c r="DGH1168" s="145"/>
      <c r="DGI1168" s="145"/>
      <c r="DGJ1168" s="145"/>
      <c r="DGK1168" s="145"/>
      <c r="DGL1168" s="145"/>
      <c r="DGM1168" s="37"/>
      <c r="DGN1168" s="5"/>
      <c r="DGO1168" s="144"/>
      <c r="DGP1168" s="93"/>
      <c r="DGQ1168" s="145"/>
      <c r="DGR1168" s="145"/>
      <c r="DGS1168" s="145"/>
      <c r="DGT1168" s="145"/>
      <c r="DGU1168" s="145"/>
      <c r="DGV1168" s="37"/>
      <c r="DGW1168" s="5"/>
      <c r="DGX1168" s="144"/>
      <c r="DGY1168" s="93"/>
      <c r="DGZ1168" s="145"/>
      <c r="DHA1168" s="145"/>
      <c r="DHB1168" s="145"/>
      <c r="DHC1168" s="145"/>
      <c r="DHD1168" s="145"/>
      <c r="DHE1168" s="37"/>
      <c r="DHF1168" s="5"/>
      <c r="DHG1168" s="144"/>
      <c r="DHH1168" s="93"/>
      <c r="DHI1168" s="145"/>
      <c r="DHJ1168" s="145"/>
      <c r="DHK1168" s="145"/>
      <c r="DHL1168" s="145"/>
      <c r="DHM1168" s="145"/>
      <c r="DHN1168" s="37"/>
      <c r="DHO1168" s="5"/>
      <c r="DHP1168" s="144"/>
      <c r="DHQ1168" s="93"/>
      <c r="DHR1168" s="145"/>
      <c r="DHS1168" s="145"/>
      <c r="DHT1168" s="145"/>
      <c r="DHU1168" s="145"/>
      <c r="DHV1168" s="145"/>
      <c r="DHW1168" s="37"/>
      <c r="DHX1168" s="5"/>
      <c r="DHY1168" s="144"/>
      <c r="DHZ1168" s="93"/>
      <c r="DIA1168" s="145"/>
      <c r="DIB1168" s="145"/>
      <c r="DIC1168" s="145"/>
      <c r="DID1168" s="145"/>
      <c r="DIE1168" s="145"/>
      <c r="DIF1168" s="37"/>
      <c r="DIG1168" s="5"/>
      <c r="DIH1168" s="144"/>
      <c r="DII1168" s="93"/>
      <c r="DIJ1168" s="145"/>
      <c r="DIK1168" s="145"/>
      <c r="DIL1168" s="145"/>
      <c r="DIM1168" s="145"/>
      <c r="DIN1168" s="145"/>
      <c r="DIO1168" s="37"/>
      <c r="DIP1168" s="5"/>
      <c r="DIQ1168" s="144"/>
      <c r="DIR1168" s="93"/>
      <c r="DIS1168" s="145"/>
      <c r="DIT1168" s="145"/>
      <c r="DIU1168" s="145"/>
      <c r="DIV1168" s="145"/>
      <c r="DIW1168" s="145"/>
      <c r="DIX1168" s="37"/>
      <c r="DIY1168" s="5"/>
      <c r="DIZ1168" s="144"/>
      <c r="DJA1168" s="93"/>
      <c r="DJB1168" s="145"/>
      <c r="DJC1168" s="145"/>
      <c r="DJD1168" s="145"/>
      <c r="DJE1168" s="145"/>
      <c r="DJF1168" s="145"/>
      <c r="DJG1168" s="37"/>
      <c r="DJH1168" s="5"/>
      <c r="DJI1168" s="144"/>
      <c r="DJJ1168" s="93"/>
      <c r="DJK1168" s="145"/>
      <c r="DJL1168" s="145"/>
      <c r="DJM1168" s="145"/>
      <c r="DJN1168" s="145"/>
      <c r="DJO1168" s="145"/>
      <c r="DJP1168" s="37"/>
      <c r="DJQ1168" s="5"/>
      <c r="DJR1168" s="144"/>
      <c r="DJS1168" s="93"/>
      <c r="DJT1168" s="145"/>
      <c r="DJU1168" s="145"/>
      <c r="DJV1168" s="145"/>
      <c r="DJW1168" s="145"/>
      <c r="DJX1168" s="145"/>
      <c r="DJY1168" s="37"/>
      <c r="DJZ1168" s="5"/>
      <c r="DKA1168" s="144"/>
      <c r="DKB1168" s="93"/>
      <c r="DKC1168" s="145"/>
      <c r="DKD1168" s="145"/>
      <c r="DKE1168" s="145"/>
      <c r="DKF1168" s="145"/>
      <c r="DKG1168" s="145"/>
      <c r="DKH1168" s="37"/>
      <c r="DKI1168" s="5"/>
      <c r="DKJ1168" s="144"/>
      <c r="DKK1168" s="93"/>
      <c r="DKL1168" s="145"/>
      <c r="DKM1168" s="145"/>
      <c r="DKN1168" s="145"/>
      <c r="DKO1168" s="145"/>
      <c r="DKP1168" s="145"/>
      <c r="DKQ1168" s="37"/>
      <c r="DKR1168" s="5"/>
      <c r="DKS1168" s="144"/>
      <c r="DKT1168" s="93"/>
      <c r="DKU1168" s="145"/>
      <c r="DKV1168" s="145"/>
      <c r="DKW1168" s="145"/>
      <c r="DKX1168" s="145"/>
      <c r="DKY1168" s="145"/>
      <c r="DKZ1168" s="37"/>
      <c r="DLA1168" s="5"/>
      <c r="DLB1168" s="144"/>
      <c r="DLC1168" s="93"/>
      <c r="DLD1168" s="145"/>
      <c r="DLE1168" s="145"/>
      <c r="DLF1168" s="145"/>
      <c r="DLG1168" s="145"/>
      <c r="DLH1168" s="145"/>
      <c r="DLI1168" s="37"/>
      <c r="DLJ1168" s="5"/>
      <c r="DLK1168" s="144"/>
      <c r="DLL1168" s="93"/>
      <c r="DLM1168" s="145"/>
      <c r="DLN1168" s="145"/>
      <c r="DLO1168" s="145"/>
      <c r="DLP1168" s="145"/>
      <c r="DLQ1168" s="145"/>
      <c r="DLR1168" s="37"/>
      <c r="DLS1168" s="5"/>
      <c r="DLT1168" s="144"/>
      <c r="DLU1168" s="93"/>
      <c r="DLV1168" s="145"/>
      <c r="DLW1168" s="145"/>
      <c r="DLX1168" s="145"/>
      <c r="DLY1168" s="145"/>
      <c r="DLZ1168" s="145"/>
      <c r="DMA1168" s="37"/>
      <c r="DMB1168" s="5"/>
      <c r="DMC1168" s="144"/>
      <c r="DMD1168" s="93"/>
      <c r="DME1168" s="145"/>
      <c r="DMF1168" s="145"/>
      <c r="DMG1168" s="145"/>
      <c r="DMH1168" s="145"/>
      <c r="DMI1168" s="145"/>
      <c r="DMJ1168" s="37"/>
      <c r="DMK1168" s="5"/>
      <c r="DML1168" s="144"/>
      <c r="DMM1168" s="93"/>
      <c r="DMN1168" s="145"/>
      <c r="DMO1168" s="145"/>
      <c r="DMP1168" s="145"/>
      <c r="DMQ1168" s="145"/>
      <c r="DMR1168" s="145"/>
      <c r="DMS1168" s="37"/>
      <c r="DMT1168" s="5"/>
      <c r="DMU1168" s="144"/>
      <c r="DMV1168" s="93"/>
      <c r="DMW1168" s="145"/>
      <c r="DMX1168" s="145"/>
      <c r="DMY1168" s="145"/>
      <c r="DMZ1168" s="145"/>
      <c r="DNA1168" s="145"/>
      <c r="DNB1168" s="37"/>
      <c r="DNC1168" s="5"/>
      <c r="DND1168" s="144"/>
      <c r="DNE1168" s="93"/>
      <c r="DNF1168" s="145"/>
      <c r="DNG1168" s="145"/>
      <c r="DNH1168" s="145"/>
      <c r="DNI1168" s="145"/>
      <c r="DNJ1168" s="145"/>
      <c r="DNK1168" s="37"/>
      <c r="DNL1168" s="5"/>
      <c r="DNM1168" s="144"/>
      <c r="DNN1168" s="93"/>
      <c r="DNO1168" s="145"/>
      <c r="DNP1168" s="145"/>
      <c r="DNQ1168" s="145"/>
      <c r="DNR1168" s="145"/>
      <c r="DNS1168" s="145"/>
      <c r="DNT1168" s="37"/>
      <c r="DNU1168" s="5"/>
      <c r="DNV1168" s="144"/>
      <c r="DNW1168" s="93"/>
      <c r="DNX1168" s="145"/>
      <c r="DNY1168" s="145"/>
      <c r="DNZ1168" s="145"/>
      <c r="DOA1168" s="145"/>
      <c r="DOB1168" s="145"/>
      <c r="DOC1168" s="37"/>
      <c r="DOD1168" s="5"/>
      <c r="DOE1168" s="144"/>
      <c r="DOF1168" s="93"/>
      <c r="DOG1168" s="145"/>
      <c r="DOH1168" s="145"/>
      <c r="DOI1168" s="145"/>
      <c r="DOJ1168" s="145"/>
      <c r="DOK1168" s="145"/>
      <c r="DOL1168" s="37"/>
      <c r="DOM1168" s="5"/>
      <c r="DON1168" s="144"/>
      <c r="DOO1168" s="93"/>
      <c r="DOP1168" s="145"/>
      <c r="DOQ1168" s="145"/>
      <c r="DOR1168" s="145"/>
      <c r="DOS1168" s="145"/>
      <c r="DOT1168" s="145"/>
      <c r="DOU1168" s="37"/>
      <c r="DOV1168" s="5"/>
      <c r="DOW1168" s="144"/>
      <c r="DOX1168" s="93"/>
      <c r="DOY1168" s="145"/>
      <c r="DOZ1168" s="145"/>
      <c r="DPA1168" s="145"/>
      <c r="DPB1168" s="145"/>
      <c r="DPC1168" s="145"/>
      <c r="DPD1168" s="37"/>
      <c r="DPE1168" s="5"/>
      <c r="DPF1168" s="144"/>
      <c r="DPG1168" s="93"/>
      <c r="DPH1168" s="145"/>
      <c r="DPI1168" s="145"/>
      <c r="DPJ1168" s="145"/>
      <c r="DPK1168" s="145"/>
      <c r="DPL1168" s="145"/>
      <c r="DPM1168" s="37"/>
      <c r="DPN1168" s="5"/>
      <c r="DPO1168" s="144"/>
      <c r="DPP1168" s="93"/>
      <c r="DPQ1168" s="145"/>
      <c r="DPR1168" s="145"/>
      <c r="DPS1168" s="145"/>
      <c r="DPT1168" s="145"/>
      <c r="DPU1168" s="145"/>
      <c r="DPV1168" s="37"/>
      <c r="DPW1168" s="5"/>
      <c r="DPX1168" s="144"/>
      <c r="DPY1168" s="93"/>
      <c r="DPZ1168" s="145"/>
      <c r="DQA1168" s="145"/>
      <c r="DQB1168" s="145"/>
      <c r="DQC1168" s="145"/>
      <c r="DQD1168" s="145"/>
      <c r="DQE1168" s="37"/>
      <c r="DQF1168" s="5"/>
      <c r="DQG1168" s="144"/>
      <c r="DQH1168" s="93"/>
      <c r="DQI1168" s="145"/>
      <c r="DQJ1168" s="145"/>
      <c r="DQK1168" s="145"/>
      <c r="DQL1168" s="145"/>
      <c r="DQM1168" s="145"/>
      <c r="DQN1168" s="37"/>
      <c r="DQO1168" s="5"/>
      <c r="DQP1168" s="144"/>
      <c r="DQQ1168" s="93"/>
      <c r="DQR1168" s="145"/>
      <c r="DQS1168" s="145"/>
      <c r="DQT1168" s="145"/>
      <c r="DQU1168" s="145"/>
      <c r="DQV1168" s="145"/>
      <c r="DQW1168" s="37"/>
      <c r="DQX1168" s="5"/>
      <c r="DQY1168" s="144"/>
      <c r="DQZ1168" s="93"/>
      <c r="DRA1168" s="145"/>
      <c r="DRB1168" s="145"/>
      <c r="DRC1168" s="145"/>
      <c r="DRD1168" s="145"/>
      <c r="DRE1168" s="145"/>
      <c r="DRF1168" s="37"/>
      <c r="DRG1168" s="5"/>
      <c r="DRH1168" s="144"/>
      <c r="DRI1168" s="93"/>
      <c r="DRJ1168" s="145"/>
      <c r="DRK1168" s="145"/>
      <c r="DRL1168" s="145"/>
      <c r="DRM1168" s="145"/>
      <c r="DRN1168" s="145"/>
      <c r="DRO1168" s="37"/>
      <c r="DRP1168" s="5"/>
      <c r="DRQ1168" s="144"/>
      <c r="DRR1168" s="93"/>
      <c r="DRS1168" s="145"/>
      <c r="DRT1168" s="145"/>
      <c r="DRU1168" s="145"/>
      <c r="DRV1168" s="145"/>
      <c r="DRW1168" s="145"/>
      <c r="DRX1168" s="37"/>
      <c r="DRY1168" s="5"/>
      <c r="DRZ1168" s="144"/>
      <c r="DSA1168" s="93"/>
      <c r="DSB1168" s="145"/>
      <c r="DSC1168" s="145"/>
      <c r="DSD1168" s="145"/>
      <c r="DSE1168" s="145"/>
      <c r="DSF1168" s="145"/>
      <c r="DSG1168" s="37"/>
      <c r="DSH1168" s="5"/>
      <c r="DSI1168" s="144"/>
      <c r="DSJ1168" s="93"/>
      <c r="DSK1168" s="145"/>
      <c r="DSL1168" s="145"/>
      <c r="DSM1168" s="145"/>
      <c r="DSN1168" s="145"/>
      <c r="DSO1168" s="145"/>
      <c r="DSP1168" s="37"/>
      <c r="DSQ1168" s="5"/>
      <c r="DSR1168" s="144"/>
      <c r="DSS1168" s="93"/>
      <c r="DST1168" s="145"/>
      <c r="DSU1168" s="145"/>
      <c r="DSV1168" s="145"/>
      <c r="DSW1168" s="145"/>
      <c r="DSX1168" s="145"/>
      <c r="DSY1168" s="37"/>
      <c r="DSZ1168" s="5"/>
      <c r="DTA1168" s="144"/>
      <c r="DTB1168" s="93"/>
      <c r="DTC1168" s="145"/>
      <c r="DTD1168" s="145"/>
      <c r="DTE1168" s="145"/>
      <c r="DTF1168" s="145"/>
      <c r="DTG1168" s="145"/>
      <c r="DTH1168" s="37"/>
      <c r="DTI1168" s="5"/>
      <c r="DTJ1168" s="144"/>
      <c r="DTK1168" s="93"/>
      <c r="DTL1168" s="145"/>
      <c r="DTM1168" s="145"/>
      <c r="DTN1168" s="145"/>
      <c r="DTO1168" s="145"/>
      <c r="DTP1168" s="145"/>
      <c r="DTQ1168" s="37"/>
      <c r="DTR1168" s="5"/>
      <c r="DTS1168" s="144"/>
      <c r="DTT1168" s="93"/>
      <c r="DTU1168" s="145"/>
      <c r="DTV1168" s="145"/>
      <c r="DTW1168" s="145"/>
      <c r="DTX1168" s="145"/>
      <c r="DTY1168" s="145"/>
      <c r="DTZ1168" s="37"/>
      <c r="DUA1168" s="5"/>
      <c r="DUB1168" s="144"/>
      <c r="DUC1168" s="93"/>
      <c r="DUD1168" s="145"/>
      <c r="DUE1168" s="145"/>
      <c r="DUF1168" s="145"/>
      <c r="DUG1168" s="145"/>
      <c r="DUH1168" s="145"/>
      <c r="DUI1168" s="37"/>
      <c r="DUJ1168" s="5"/>
      <c r="DUK1168" s="144"/>
      <c r="DUL1168" s="93"/>
      <c r="DUM1168" s="145"/>
      <c r="DUN1168" s="145"/>
      <c r="DUO1168" s="145"/>
      <c r="DUP1168" s="145"/>
      <c r="DUQ1168" s="145"/>
      <c r="DUR1168" s="37"/>
      <c r="DUS1168" s="5"/>
      <c r="DUT1168" s="144"/>
      <c r="DUU1168" s="93"/>
      <c r="DUV1168" s="145"/>
      <c r="DUW1168" s="145"/>
      <c r="DUX1168" s="145"/>
      <c r="DUY1168" s="145"/>
      <c r="DUZ1168" s="145"/>
      <c r="DVA1168" s="37"/>
      <c r="DVB1168" s="5"/>
      <c r="DVC1168" s="144"/>
      <c r="DVD1168" s="93"/>
      <c r="DVE1168" s="145"/>
      <c r="DVF1168" s="145"/>
      <c r="DVG1168" s="145"/>
      <c r="DVH1168" s="145"/>
      <c r="DVI1168" s="145"/>
      <c r="DVJ1168" s="37"/>
      <c r="DVK1168" s="5"/>
      <c r="DVL1168" s="144"/>
      <c r="DVM1168" s="93"/>
      <c r="DVN1168" s="145"/>
      <c r="DVO1168" s="145"/>
      <c r="DVP1168" s="145"/>
      <c r="DVQ1168" s="145"/>
      <c r="DVR1168" s="145"/>
      <c r="DVS1168" s="37"/>
      <c r="DVT1168" s="5"/>
      <c r="DVU1168" s="144"/>
      <c r="DVV1168" s="93"/>
      <c r="DVW1168" s="145"/>
      <c r="DVX1168" s="145"/>
      <c r="DVY1168" s="145"/>
      <c r="DVZ1168" s="145"/>
      <c r="DWA1168" s="145"/>
      <c r="DWB1168" s="37"/>
      <c r="DWC1168" s="5"/>
      <c r="DWD1168" s="144"/>
      <c r="DWE1168" s="93"/>
      <c r="DWF1168" s="145"/>
      <c r="DWG1168" s="145"/>
      <c r="DWH1168" s="145"/>
      <c r="DWI1168" s="145"/>
      <c r="DWJ1168" s="145"/>
      <c r="DWK1168" s="37"/>
      <c r="DWL1168" s="5"/>
      <c r="DWM1168" s="144"/>
      <c r="DWN1168" s="93"/>
      <c r="DWO1168" s="145"/>
      <c r="DWP1168" s="145"/>
      <c r="DWQ1168" s="145"/>
      <c r="DWR1168" s="145"/>
      <c r="DWS1168" s="145"/>
      <c r="DWT1168" s="37"/>
      <c r="DWU1168" s="5"/>
      <c r="DWV1168" s="144"/>
      <c r="DWW1168" s="93"/>
      <c r="DWX1168" s="145"/>
      <c r="DWY1168" s="145"/>
      <c r="DWZ1168" s="145"/>
      <c r="DXA1168" s="145"/>
      <c r="DXB1168" s="145"/>
      <c r="DXC1168" s="37"/>
      <c r="DXD1168" s="5"/>
      <c r="DXE1168" s="144"/>
      <c r="DXF1168" s="93"/>
      <c r="DXG1168" s="145"/>
      <c r="DXH1168" s="145"/>
      <c r="DXI1168" s="145"/>
      <c r="DXJ1168" s="145"/>
      <c r="DXK1168" s="145"/>
      <c r="DXL1168" s="37"/>
      <c r="DXM1168" s="5"/>
      <c r="DXN1168" s="144"/>
      <c r="DXO1168" s="93"/>
      <c r="DXP1168" s="145"/>
      <c r="DXQ1168" s="145"/>
      <c r="DXR1168" s="145"/>
      <c r="DXS1168" s="145"/>
      <c r="DXT1168" s="145"/>
      <c r="DXU1168" s="37"/>
      <c r="DXV1168" s="5"/>
      <c r="DXW1168" s="144"/>
      <c r="DXX1168" s="93"/>
      <c r="DXY1168" s="145"/>
      <c r="DXZ1168" s="145"/>
      <c r="DYA1168" s="145"/>
      <c r="DYB1168" s="145"/>
      <c r="DYC1168" s="145"/>
      <c r="DYD1168" s="37"/>
      <c r="DYE1168" s="5"/>
      <c r="DYF1168" s="144"/>
      <c r="DYG1168" s="93"/>
      <c r="DYH1168" s="145"/>
      <c r="DYI1168" s="145"/>
      <c r="DYJ1168" s="145"/>
      <c r="DYK1168" s="145"/>
      <c r="DYL1168" s="145"/>
      <c r="DYM1168" s="37"/>
      <c r="DYN1168" s="5"/>
      <c r="DYO1168" s="144"/>
      <c r="DYP1168" s="93"/>
      <c r="DYQ1168" s="145"/>
      <c r="DYR1168" s="145"/>
      <c r="DYS1168" s="145"/>
      <c r="DYT1168" s="145"/>
      <c r="DYU1168" s="145"/>
      <c r="DYV1168" s="37"/>
      <c r="DYW1168" s="5"/>
      <c r="DYX1168" s="144"/>
      <c r="DYY1168" s="93"/>
      <c r="DYZ1168" s="145"/>
      <c r="DZA1168" s="145"/>
      <c r="DZB1168" s="145"/>
      <c r="DZC1168" s="145"/>
      <c r="DZD1168" s="145"/>
      <c r="DZE1168" s="37"/>
      <c r="DZF1168" s="5"/>
      <c r="DZG1168" s="144"/>
      <c r="DZH1168" s="93"/>
      <c r="DZI1168" s="145"/>
      <c r="DZJ1168" s="145"/>
      <c r="DZK1168" s="145"/>
      <c r="DZL1168" s="145"/>
      <c r="DZM1168" s="145"/>
      <c r="DZN1168" s="37"/>
      <c r="DZO1168" s="5"/>
      <c r="DZP1168" s="144"/>
      <c r="DZQ1168" s="93"/>
      <c r="DZR1168" s="145"/>
      <c r="DZS1168" s="145"/>
      <c r="DZT1168" s="145"/>
      <c r="DZU1168" s="145"/>
      <c r="DZV1168" s="145"/>
      <c r="DZW1168" s="37"/>
      <c r="DZX1168" s="5"/>
      <c r="DZY1168" s="144"/>
      <c r="DZZ1168" s="93"/>
      <c r="EAA1168" s="145"/>
      <c r="EAB1168" s="145"/>
      <c r="EAC1168" s="145"/>
      <c r="EAD1168" s="145"/>
      <c r="EAE1168" s="145"/>
      <c r="EAF1168" s="37"/>
      <c r="EAG1168" s="5"/>
      <c r="EAH1168" s="144"/>
      <c r="EAI1168" s="93"/>
      <c r="EAJ1168" s="145"/>
      <c r="EAK1168" s="145"/>
      <c r="EAL1168" s="145"/>
      <c r="EAM1168" s="145"/>
      <c r="EAN1168" s="145"/>
      <c r="EAO1168" s="37"/>
      <c r="EAP1168" s="5"/>
      <c r="EAQ1168" s="144"/>
      <c r="EAR1168" s="93"/>
      <c r="EAS1168" s="145"/>
      <c r="EAT1168" s="145"/>
      <c r="EAU1168" s="145"/>
      <c r="EAV1168" s="145"/>
      <c r="EAW1168" s="145"/>
      <c r="EAX1168" s="37"/>
      <c r="EAY1168" s="5"/>
      <c r="EAZ1168" s="144"/>
      <c r="EBA1168" s="93"/>
      <c r="EBB1168" s="145"/>
      <c r="EBC1168" s="145"/>
      <c r="EBD1168" s="145"/>
      <c r="EBE1168" s="145"/>
      <c r="EBF1168" s="145"/>
      <c r="EBG1168" s="37"/>
      <c r="EBH1168" s="5"/>
      <c r="EBI1168" s="144"/>
      <c r="EBJ1168" s="93"/>
      <c r="EBK1168" s="145"/>
      <c r="EBL1168" s="145"/>
      <c r="EBM1168" s="145"/>
      <c r="EBN1168" s="145"/>
      <c r="EBO1168" s="145"/>
      <c r="EBP1168" s="37"/>
      <c r="EBQ1168" s="5"/>
      <c r="EBR1168" s="144"/>
      <c r="EBS1168" s="93"/>
      <c r="EBT1168" s="145"/>
      <c r="EBU1168" s="145"/>
      <c r="EBV1168" s="145"/>
      <c r="EBW1168" s="145"/>
      <c r="EBX1168" s="145"/>
      <c r="EBY1168" s="37"/>
      <c r="EBZ1168" s="5"/>
      <c r="ECA1168" s="144"/>
      <c r="ECB1168" s="93"/>
      <c r="ECC1168" s="145"/>
      <c r="ECD1168" s="145"/>
      <c r="ECE1168" s="145"/>
      <c r="ECF1168" s="145"/>
      <c r="ECG1168" s="145"/>
      <c r="ECH1168" s="37"/>
      <c r="ECI1168" s="5"/>
      <c r="ECJ1168" s="144"/>
      <c r="ECK1168" s="93"/>
      <c r="ECL1168" s="145"/>
      <c r="ECM1168" s="145"/>
      <c r="ECN1168" s="145"/>
      <c r="ECO1168" s="145"/>
      <c r="ECP1168" s="145"/>
      <c r="ECQ1168" s="37"/>
      <c r="ECR1168" s="5"/>
      <c r="ECS1168" s="144"/>
      <c r="ECT1168" s="93"/>
      <c r="ECU1168" s="145"/>
      <c r="ECV1168" s="145"/>
      <c r="ECW1168" s="145"/>
      <c r="ECX1168" s="145"/>
      <c r="ECY1168" s="145"/>
      <c r="ECZ1168" s="37"/>
      <c r="EDA1168" s="5"/>
      <c r="EDB1168" s="144"/>
      <c r="EDC1168" s="93"/>
      <c r="EDD1168" s="145"/>
      <c r="EDE1168" s="145"/>
      <c r="EDF1168" s="145"/>
      <c r="EDG1168" s="145"/>
      <c r="EDH1168" s="145"/>
      <c r="EDI1168" s="37"/>
      <c r="EDJ1168" s="5"/>
      <c r="EDK1168" s="144"/>
      <c r="EDL1168" s="93"/>
      <c r="EDM1168" s="145"/>
      <c r="EDN1168" s="145"/>
      <c r="EDO1168" s="145"/>
      <c r="EDP1168" s="145"/>
      <c r="EDQ1168" s="145"/>
      <c r="EDR1168" s="37"/>
      <c r="EDS1168" s="5"/>
      <c r="EDT1168" s="144"/>
      <c r="EDU1168" s="93"/>
      <c r="EDV1168" s="145"/>
      <c r="EDW1168" s="145"/>
      <c r="EDX1168" s="145"/>
      <c r="EDY1168" s="145"/>
      <c r="EDZ1168" s="145"/>
      <c r="EEA1168" s="37"/>
      <c r="EEB1168" s="5"/>
      <c r="EEC1168" s="144"/>
      <c r="EED1168" s="93"/>
      <c r="EEE1168" s="145"/>
      <c r="EEF1168" s="145"/>
      <c r="EEG1168" s="145"/>
      <c r="EEH1168" s="145"/>
      <c r="EEI1168" s="145"/>
      <c r="EEJ1168" s="37"/>
      <c r="EEK1168" s="5"/>
      <c r="EEL1168" s="144"/>
      <c r="EEM1168" s="93"/>
      <c r="EEN1168" s="145"/>
      <c r="EEO1168" s="145"/>
      <c r="EEP1168" s="145"/>
      <c r="EEQ1168" s="145"/>
      <c r="EER1168" s="145"/>
      <c r="EES1168" s="37"/>
      <c r="EET1168" s="5"/>
      <c r="EEU1168" s="144"/>
      <c r="EEV1168" s="93"/>
      <c r="EEW1168" s="145"/>
      <c r="EEX1168" s="145"/>
      <c r="EEY1168" s="145"/>
      <c r="EEZ1168" s="145"/>
      <c r="EFA1168" s="145"/>
      <c r="EFB1168" s="37"/>
      <c r="EFC1168" s="5"/>
      <c r="EFD1168" s="144"/>
      <c r="EFE1168" s="93"/>
      <c r="EFF1168" s="145"/>
      <c r="EFG1168" s="145"/>
      <c r="EFH1168" s="145"/>
      <c r="EFI1168" s="145"/>
      <c r="EFJ1168" s="145"/>
      <c r="EFK1168" s="37"/>
      <c r="EFL1168" s="5"/>
      <c r="EFM1168" s="144"/>
      <c r="EFN1168" s="93"/>
      <c r="EFO1168" s="145"/>
      <c r="EFP1168" s="145"/>
      <c r="EFQ1168" s="145"/>
      <c r="EFR1168" s="145"/>
      <c r="EFS1168" s="145"/>
      <c r="EFT1168" s="37"/>
      <c r="EFU1168" s="5"/>
      <c r="EFV1168" s="144"/>
      <c r="EFW1168" s="93"/>
      <c r="EFX1168" s="145"/>
      <c r="EFY1168" s="145"/>
      <c r="EFZ1168" s="145"/>
      <c r="EGA1168" s="145"/>
      <c r="EGB1168" s="145"/>
      <c r="EGC1168" s="37"/>
      <c r="EGD1168" s="5"/>
      <c r="EGE1168" s="144"/>
      <c r="EGF1168" s="93"/>
      <c r="EGG1168" s="145"/>
      <c r="EGH1168" s="145"/>
      <c r="EGI1168" s="145"/>
      <c r="EGJ1168" s="145"/>
      <c r="EGK1168" s="145"/>
      <c r="EGL1168" s="37"/>
      <c r="EGM1168" s="5"/>
      <c r="EGN1168" s="144"/>
      <c r="EGO1168" s="93"/>
      <c r="EGP1168" s="145"/>
      <c r="EGQ1168" s="145"/>
      <c r="EGR1168" s="145"/>
      <c r="EGS1168" s="145"/>
      <c r="EGT1168" s="145"/>
      <c r="EGU1168" s="37"/>
      <c r="EGV1168" s="5"/>
      <c r="EGW1168" s="144"/>
      <c r="EGX1168" s="93"/>
      <c r="EGY1168" s="145"/>
      <c r="EGZ1168" s="145"/>
      <c r="EHA1168" s="145"/>
      <c r="EHB1168" s="145"/>
      <c r="EHC1168" s="145"/>
      <c r="EHD1168" s="37"/>
      <c r="EHE1168" s="5"/>
      <c r="EHF1168" s="144"/>
      <c r="EHG1168" s="93"/>
      <c r="EHH1168" s="145"/>
      <c r="EHI1168" s="145"/>
      <c r="EHJ1168" s="145"/>
      <c r="EHK1168" s="145"/>
      <c r="EHL1168" s="145"/>
      <c r="EHM1168" s="37"/>
      <c r="EHN1168" s="5"/>
      <c r="EHO1168" s="144"/>
      <c r="EHP1168" s="93"/>
      <c r="EHQ1168" s="145"/>
      <c r="EHR1168" s="145"/>
      <c r="EHS1168" s="145"/>
      <c r="EHT1168" s="145"/>
      <c r="EHU1168" s="145"/>
      <c r="EHV1168" s="37"/>
      <c r="EHW1168" s="5"/>
      <c r="EHX1168" s="144"/>
      <c r="EHY1168" s="93"/>
      <c r="EHZ1168" s="145"/>
      <c r="EIA1168" s="145"/>
      <c r="EIB1168" s="145"/>
      <c r="EIC1168" s="145"/>
      <c r="EID1168" s="145"/>
      <c r="EIE1168" s="37"/>
      <c r="EIF1168" s="5"/>
      <c r="EIG1168" s="144"/>
      <c r="EIH1168" s="93"/>
      <c r="EII1168" s="145"/>
      <c r="EIJ1168" s="145"/>
      <c r="EIK1168" s="145"/>
      <c r="EIL1168" s="145"/>
      <c r="EIM1168" s="145"/>
      <c r="EIN1168" s="37"/>
      <c r="EIO1168" s="5"/>
      <c r="EIP1168" s="144"/>
      <c r="EIQ1168" s="93"/>
      <c r="EIR1168" s="145"/>
      <c r="EIS1168" s="145"/>
      <c r="EIT1168" s="145"/>
      <c r="EIU1168" s="145"/>
      <c r="EIV1168" s="145"/>
      <c r="EIW1168" s="37"/>
      <c r="EIX1168" s="5"/>
      <c r="EIY1168" s="144"/>
      <c r="EIZ1168" s="93"/>
      <c r="EJA1168" s="145"/>
      <c r="EJB1168" s="145"/>
      <c r="EJC1168" s="145"/>
      <c r="EJD1168" s="145"/>
      <c r="EJE1168" s="145"/>
      <c r="EJF1168" s="37"/>
      <c r="EJG1168" s="5"/>
      <c r="EJH1168" s="144"/>
      <c r="EJI1168" s="93"/>
      <c r="EJJ1168" s="145"/>
      <c r="EJK1168" s="145"/>
      <c r="EJL1168" s="145"/>
      <c r="EJM1168" s="145"/>
      <c r="EJN1168" s="145"/>
      <c r="EJO1168" s="37"/>
      <c r="EJP1168" s="5"/>
      <c r="EJQ1168" s="144"/>
      <c r="EJR1168" s="93"/>
      <c r="EJS1168" s="145"/>
      <c r="EJT1168" s="145"/>
      <c r="EJU1168" s="145"/>
      <c r="EJV1168" s="145"/>
      <c r="EJW1168" s="145"/>
      <c r="EJX1168" s="37"/>
      <c r="EJY1168" s="5"/>
      <c r="EJZ1168" s="144"/>
      <c r="EKA1168" s="93"/>
      <c r="EKB1168" s="145"/>
      <c r="EKC1168" s="145"/>
      <c r="EKD1168" s="145"/>
      <c r="EKE1168" s="145"/>
      <c r="EKF1168" s="145"/>
      <c r="EKG1168" s="37"/>
      <c r="EKH1168" s="5"/>
      <c r="EKI1168" s="144"/>
      <c r="EKJ1168" s="93"/>
      <c r="EKK1168" s="145"/>
      <c r="EKL1168" s="145"/>
      <c r="EKM1168" s="145"/>
      <c r="EKN1168" s="145"/>
      <c r="EKO1168" s="145"/>
      <c r="EKP1168" s="37"/>
      <c r="EKQ1168" s="5"/>
      <c r="EKR1168" s="144"/>
      <c r="EKS1168" s="93"/>
      <c r="EKT1168" s="145"/>
      <c r="EKU1168" s="145"/>
      <c r="EKV1168" s="145"/>
      <c r="EKW1168" s="145"/>
      <c r="EKX1168" s="145"/>
      <c r="EKY1168" s="37"/>
      <c r="EKZ1168" s="5"/>
      <c r="ELA1168" s="144"/>
      <c r="ELB1168" s="93"/>
      <c r="ELC1168" s="145"/>
      <c r="ELD1168" s="145"/>
      <c r="ELE1168" s="145"/>
      <c r="ELF1168" s="145"/>
      <c r="ELG1168" s="145"/>
      <c r="ELH1168" s="37"/>
      <c r="ELI1168" s="5"/>
      <c r="ELJ1168" s="144"/>
      <c r="ELK1168" s="93"/>
      <c r="ELL1168" s="145"/>
      <c r="ELM1168" s="145"/>
      <c r="ELN1168" s="145"/>
      <c r="ELO1168" s="145"/>
      <c r="ELP1168" s="145"/>
      <c r="ELQ1168" s="37"/>
      <c r="ELR1168" s="5"/>
      <c r="ELS1168" s="144"/>
      <c r="ELT1168" s="93"/>
      <c r="ELU1168" s="145"/>
      <c r="ELV1168" s="145"/>
      <c r="ELW1168" s="145"/>
      <c r="ELX1168" s="145"/>
      <c r="ELY1168" s="145"/>
      <c r="ELZ1168" s="37"/>
      <c r="EMA1168" s="5"/>
      <c r="EMB1168" s="144"/>
      <c r="EMC1168" s="93"/>
      <c r="EMD1168" s="145"/>
      <c r="EME1168" s="145"/>
      <c r="EMF1168" s="145"/>
      <c r="EMG1168" s="145"/>
      <c r="EMH1168" s="145"/>
      <c r="EMI1168" s="37"/>
      <c r="EMJ1168" s="5"/>
      <c r="EMK1168" s="144"/>
      <c r="EML1168" s="93"/>
      <c r="EMM1168" s="145"/>
      <c r="EMN1168" s="145"/>
      <c r="EMO1168" s="145"/>
      <c r="EMP1168" s="145"/>
      <c r="EMQ1168" s="145"/>
      <c r="EMR1168" s="37"/>
      <c r="EMS1168" s="5"/>
      <c r="EMT1168" s="144"/>
      <c r="EMU1168" s="93"/>
      <c r="EMV1168" s="145"/>
      <c r="EMW1168" s="145"/>
      <c r="EMX1168" s="145"/>
      <c r="EMY1168" s="145"/>
      <c r="EMZ1168" s="145"/>
      <c r="ENA1168" s="37"/>
      <c r="ENB1168" s="5"/>
      <c r="ENC1168" s="144"/>
      <c r="END1168" s="93"/>
      <c r="ENE1168" s="145"/>
      <c r="ENF1168" s="145"/>
      <c r="ENG1168" s="145"/>
      <c r="ENH1168" s="145"/>
      <c r="ENI1168" s="145"/>
      <c r="ENJ1168" s="37"/>
      <c r="ENK1168" s="5"/>
      <c r="ENL1168" s="144"/>
      <c r="ENM1168" s="93"/>
      <c r="ENN1168" s="145"/>
      <c r="ENO1168" s="145"/>
      <c r="ENP1168" s="145"/>
      <c r="ENQ1168" s="145"/>
      <c r="ENR1168" s="145"/>
      <c r="ENS1168" s="37"/>
      <c r="ENT1168" s="5"/>
      <c r="ENU1168" s="144"/>
      <c r="ENV1168" s="93"/>
      <c r="ENW1168" s="145"/>
      <c r="ENX1168" s="145"/>
      <c r="ENY1168" s="145"/>
      <c r="ENZ1168" s="145"/>
      <c r="EOA1168" s="145"/>
      <c r="EOB1168" s="37"/>
      <c r="EOC1168" s="5"/>
      <c r="EOD1168" s="144"/>
      <c r="EOE1168" s="93"/>
      <c r="EOF1168" s="145"/>
      <c r="EOG1168" s="145"/>
      <c r="EOH1168" s="145"/>
      <c r="EOI1168" s="145"/>
      <c r="EOJ1168" s="145"/>
      <c r="EOK1168" s="37"/>
      <c r="EOL1168" s="5"/>
      <c r="EOM1168" s="144"/>
      <c r="EON1168" s="93"/>
      <c r="EOO1168" s="145"/>
      <c r="EOP1168" s="145"/>
      <c r="EOQ1168" s="145"/>
      <c r="EOR1168" s="145"/>
      <c r="EOS1168" s="145"/>
      <c r="EOT1168" s="37"/>
      <c r="EOU1168" s="5"/>
      <c r="EOV1168" s="144"/>
      <c r="EOW1168" s="93"/>
      <c r="EOX1168" s="145"/>
      <c r="EOY1168" s="145"/>
      <c r="EOZ1168" s="145"/>
      <c r="EPA1168" s="145"/>
      <c r="EPB1168" s="145"/>
      <c r="EPC1168" s="37"/>
      <c r="EPD1168" s="5"/>
      <c r="EPE1168" s="144"/>
      <c r="EPF1168" s="93"/>
      <c r="EPG1168" s="145"/>
      <c r="EPH1168" s="145"/>
      <c r="EPI1168" s="145"/>
      <c r="EPJ1168" s="145"/>
      <c r="EPK1168" s="145"/>
      <c r="EPL1168" s="37"/>
      <c r="EPM1168" s="5"/>
      <c r="EPN1168" s="144"/>
      <c r="EPO1168" s="93"/>
      <c r="EPP1168" s="145"/>
      <c r="EPQ1168" s="145"/>
      <c r="EPR1168" s="145"/>
      <c r="EPS1168" s="145"/>
      <c r="EPT1168" s="145"/>
      <c r="EPU1168" s="37"/>
      <c r="EPV1168" s="5"/>
      <c r="EPW1168" s="144"/>
      <c r="EPX1168" s="93"/>
      <c r="EPY1168" s="145"/>
      <c r="EPZ1168" s="145"/>
      <c r="EQA1168" s="145"/>
      <c r="EQB1168" s="145"/>
      <c r="EQC1168" s="145"/>
      <c r="EQD1168" s="37"/>
      <c r="EQE1168" s="5"/>
      <c r="EQF1168" s="144"/>
      <c r="EQG1168" s="93"/>
      <c r="EQH1168" s="145"/>
      <c r="EQI1168" s="145"/>
      <c r="EQJ1168" s="145"/>
      <c r="EQK1168" s="145"/>
      <c r="EQL1168" s="145"/>
      <c r="EQM1168" s="37"/>
      <c r="EQN1168" s="5"/>
      <c r="EQO1168" s="144"/>
      <c r="EQP1168" s="93"/>
      <c r="EQQ1168" s="145"/>
      <c r="EQR1168" s="145"/>
      <c r="EQS1168" s="145"/>
      <c r="EQT1168" s="145"/>
      <c r="EQU1168" s="145"/>
      <c r="EQV1168" s="37"/>
      <c r="EQW1168" s="5"/>
      <c r="EQX1168" s="144"/>
      <c r="EQY1168" s="93"/>
      <c r="EQZ1168" s="145"/>
      <c r="ERA1168" s="145"/>
      <c r="ERB1168" s="145"/>
      <c r="ERC1168" s="145"/>
      <c r="ERD1168" s="145"/>
      <c r="ERE1168" s="37"/>
      <c r="ERF1168" s="5"/>
      <c r="ERG1168" s="144"/>
      <c r="ERH1168" s="93"/>
      <c r="ERI1168" s="145"/>
      <c r="ERJ1168" s="145"/>
      <c r="ERK1168" s="145"/>
      <c r="ERL1168" s="145"/>
      <c r="ERM1168" s="145"/>
      <c r="ERN1168" s="37"/>
      <c r="ERO1168" s="5"/>
      <c r="ERP1168" s="144"/>
      <c r="ERQ1168" s="93"/>
      <c r="ERR1168" s="145"/>
      <c r="ERS1168" s="145"/>
      <c r="ERT1168" s="145"/>
      <c r="ERU1168" s="145"/>
      <c r="ERV1168" s="145"/>
      <c r="ERW1168" s="37"/>
      <c r="ERX1168" s="5"/>
      <c r="ERY1168" s="144"/>
      <c r="ERZ1168" s="93"/>
      <c r="ESA1168" s="145"/>
      <c r="ESB1168" s="145"/>
      <c r="ESC1168" s="145"/>
      <c r="ESD1168" s="145"/>
      <c r="ESE1168" s="145"/>
      <c r="ESF1168" s="37"/>
      <c r="ESG1168" s="5"/>
      <c r="ESH1168" s="144"/>
      <c r="ESI1168" s="93"/>
      <c r="ESJ1168" s="145"/>
      <c r="ESK1168" s="145"/>
      <c r="ESL1168" s="145"/>
      <c r="ESM1168" s="145"/>
      <c r="ESN1168" s="145"/>
      <c r="ESO1168" s="37"/>
      <c r="ESP1168" s="5"/>
      <c r="ESQ1168" s="144"/>
      <c r="ESR1168" s="93"/>
      <c r="ESS1168" s="145"/>
      <c r="EST1168" s="145"/>
      <c r="ESU1168" s="145"/>
      <c r="ESV1168" s="145"/>
      <c r="ESW1168" s="145"/>
      <c r="ESX1168" s="37"/>
      <c r="ESY1168" s="5"/>
      <c r="ESZ1168" s="144"/>
      <c r="ETA1168" s="93"/>
      <c r="ETB1168" s="145"/>
      <c r="ETC1168" s="145"/>
      <c r="ETD1168" s="145"/>
      <c r="ETE1168" s="145"/>
      <c r="ETF1168" s="145"/>
      <c r="ETG1168" s="37"/>
      <c r="ETH1168" s="5"/>
      <c r="ETI1168" s="144"/>
      <c r="ETJ1168" s="93"/>
      <c r="ETK1168" s="145"/>
      <c r="ETL1168" s="145"/>
      <c r="ETM1168" s="145"/>
      <c r="ETN1168" s="145"/>
      <c r="ETO1168" s="145"/>
      <c r="ETP1168" s="37"/>
      <c r="ETQ1168" s="5"/>
      <c r="ETR1168" s="144"/>
      <c r="ETS1168" s="93"/>
      <c r="ETT1168" s="145"/>
      <c r="ETU1168" s="145"/>
      <c r="ETV1168" s="145"/>
      <c r="ETW1168" s="145"/>
      <c r="ETX1168" s="145"/>
      <c r="ETY1168" s="37"/>
      <c r="ETZ1168" s="5"/>
      <c r="EUA1168" s="144"/>
      <c r="EUB1168" s="93"/>
      <c r="EUC1168" s="145"/>
      <c r="EUD1168" s="145"/>
      <c r="EUE1168" s="145"/>
      <c r="EUF1168" s="145"/>
      <c r="EUG1168" s="145"/>
      <c r="EUH1168" s="37"/>
      <c r="EUI1168" s="5"/>
      <c r="EUJ1168" s="144"/>
      <c r="EUK1168" s="93"/>
      <c r="EUL1168" s="145"/>
      <c r="EUM1168" s="145"/>
      <c r="EUN1168" s="145"/>
      <c r="EUO1168" s="145"/>
      <c r="EUP1168" s="145"/>
      <c r="EUQ1168" s="37"/>
      <c r="EUR1168" s="5"/>
      <c r="EUS1168" s="144"/>
      <c r="EUT1168" s="93"/>
      <c r="EUU1168" s="145"/>
      <c r="EUV1168" s="145"/>
      <c r="EUW1168" s="145"/>
      <c r="EUX1168" s="145"/>
      <c r="EUY1168" s="145"/>
      <c r="EUZ1168" s="37"/>
      <c r="EVA1168" s="5"/>
      <c r="EVB1168" s="144"/>
      <c r="EVC1168" s="93"/>
      <c r="EVD1168" s="145"/>
      <c r="EVE1168" s="145"/>
      <c r="EVF1168" s="145"/>
      <c r="EVG1168" s="145"/>
      <c r="EVH1168" s="145"/>
      <c r="EVI1168" s="37"/>
      <c r="EVJ1168" s="5"/>
      <c r="EVK1168" s="144"/>
      <c r="EVL1168" s="93"/>
      <c r="EVM1168" s="145"/>
      <c r="EVN1168" s="145"/>
      <c r="EVO1168" s="145"/>
      <c r="EVP1168" s="145"/>
      <c r="EVQ1168" s="145"/>
      <c r="EVR1168" s="37"/>
      <c r="EVS1168" s="5"/>
      <c r="EVT1168" s="144"/>
      <c r="EVU1168" s="93"/>
      <c r="EVV1168" s="145"/>
      <c r="EVW1168" s="145"/>
      <c r="EVX1168" s="145"/>
      <c r="EVY1168" s="145"/>
      <c r="EVZ1168" s="145"/>
      <c r="EWA1168" s="37"/>
      <c r="EWB1168" s="5"/>
      <c r="EWC1168" s="144"/>
      <c r="EWD1168" s="93"/>
      <c r="EWE1168" s="145"/>
      <c r="EWF1168" s="145"/>
      <c r="EWG1168" s="145"/>
      <c r="EWH1168" s="145"/>
      <c r="EWI1168" s="145"/>
      <c r="EWJ1168" s="37"/>
      <c r="EWK1168" s="5"/>
      <c r="EWL1168" s="144"/>
      <c r="EWM1168" s="93"/>
      <c r="EWN1168" s="145"/>
      <c r="EWO1168" s="145"/>
      <c r="EWP1168" s="145"/>
      <c r="EWQ1168" s="145"/>
      <c r="EWR1168" s="145"/>
      <c r="EWS1168" s="37"/>
      <c r="EWT1168" s="5"/>
      <c r="EWU1168" s="144"/>
      <c r="EWV1168" s="93"/>
      <c r="EWW1168" s="145"/>
      <c r="EWX1168" s="145"/>
      <c r="EWY1168" s="145"/>
      <c r="EWZ1168" s="145"/>
      <c r="EXA1168" s="145"/>
      <c r="EXB1168" s="37"/>
      <c r="EXC1168" s="5"/>
      <c r="EXD1168" s="144"/>
      <c r="EXE1168" s="93"/>
      <c r="EXF1168" s="145"/>
      <c r="EXG1168" s="145"/>
      <c r="EXH1168" s="145"/>
      <c r="EXI1168" s="145"/>
      <c r="EXJ1168" s="145"/>
      <c r="EXK1168" s="37"/>
      <c r="EXL1168" s="5"/>
      <c r="EXM1168" s="144"/>
      <c r="EXN1168" s="93"/>
      <c r="EXO1168" s="145"/>
      <c r="EXP1168" s="145"/>
      <c r="EXQ1168" s="145"/>
      <c r="EXR1168" s="145"/>
      <c r="EXS1168" s="145"/>
      <c r="EXT1168" s="37"/>
      <c r="EXU1168" s="5"/>
      <c r="EXV1168" s="144"/>
      <c r="EXW1168" s="93"/>
      <c r="EXX1168" s="145"/>
      <c r="EXY1168" s="145"/>
      <c r="EXZ1168" s="145"/>
      <c r="EYA1168" s="145"/>
      <c r="EYB1168" s="145"/>
      <c r="EYC1168" s="37"/>
      <c r="EYD1168" s="5"/>
      <c r="EYE1168" s="144"/>
      <c r="EYF1168" s="93"/>
      <c r="EYG1168" s="145"/>
      <c r="EYH1168" s="145"/>
      <c r="EYI1168" s="145"/>
      <c r="EYJ1168" s="145"/>
      <c r="EYK1168" s="145"/>
      <c r="EYL1168" s="37"/>
      <c r="EYM1168" s="5"/>
      <c r="EYN1168" s="144"/>
      <c r="EYO1168" s="93"/>
      <c r="EYP1168" s="145"/>
      <c r="EYQ1168" s="145"/>
      <c r="EYR1168" s="145"/>
      <c r="EYS1168" s="145"/>
      <c r="EYT1168" s="145"/>
      <c r="EYU1168" s="37"/>
      <c r="EYV1168" s="5"/>
      <c r="EYW1168" s="144"/>
      <c r="EYX1168" s="93"/>
      <c r="EYY1168" s="145"/>
      <c r="EYZ1168" s="145"/>
      <c r="EZA1168" s="145"/>
      <c r="EZB1168" s="145"/>
      <c r="EZC1168" s="145"/>
      <c r="EZD1168" s="37"/>
      <c r="EZE1168" s="5"/>
      <c r="EZF1168" s="144"/>
      <c r="EZG1168" s="93"/>
      <c r="EZH1168" s="145"/>
      <c r="EZI1168" s="145"/>
      <c r="EZJ1168" s="145"/>
      <c r="EZK1168" s="145"/>
      <c r="EZL1168" s="145"/>
      <c r="EZM1168" s="37"/>
      <c r="EZN1168" s="5"/>
      <c r="EZO1168" s="144"/>
      <c r="EZP1168" s="93"/>
      <c r="EZQ1168" s="145"/>
      <c r="EZR1168" s="145"/>
      <c r="EZS1168" s="145"/>
      <c r="EZT1168" s="145"/>
      <c r="EZU1168" s="145"/>
      <c r="EZV1168" s="37"/>
      <c r="EZW1168" s="5"/>
      <c r="EZX1168" s="144"/>
      <c r="EZY1168" s="93"/>
      <c r="EZZ1168" s="145"/>
      <c r="FAA1168" s="145"/>
      <c r="FAB1168" s="145"/>
      <c r="FAC1168" s="145"/>
      <c r="FAD1168" s="145"/>
      <c r="FAE1168" s="37"/>
      <c r="FAF1168" s="5"/>
      <c r="FAG1168" s="144"/>
      <c r="FAH1168" s="93"/>
      <c r="FAI1168" s="145"/>
      <c r="FAJ1168" s="145"/>
      <c r="FAK1168" s="145"/>
      <c r="FAL1168" s="145"/>
      <c r="FAM1168" s="145"/>
      <c r="FAN1168" s="37"/>
      <c r="FAO1168" s="5"/>
      <c r="FAP1168" s="144"/>
      <c r="FAQ1168" s="93"/>
      <c r="FAR1168" s="145"/>
      <c r="FAS1168" s="145"/>
      <c r="FAT1168" s="145"/>
      <c r="FAU1168" s="145"/>
      <c r="FAV1168" s="145"/>
      <c r="FAW1168" s="37"/>
      <c r="FAX1168" s="5"/>
      <c r="FAY1168" s="144"/>
      <c r="FAZ1168" s="93"/>
      <c r="FBA1168" s="145"/>
      <c r="FBB1168" s="145"/>
      <c r="FBC1168" s="145"/>
      <c r="FBD1168" s="145"/>
      <c r="FBE1168" s="145"/>
      <c r="FBF1168" s="37"/>
      <c r="FBG1168" s="5"/>
      <c r="FBH1168" s="144"/>
      <c r="FBI1168" s="93"/>
      <c r="FBJ1168" s="145"/>
      <c r="FBK1168" s="145"/>
      <c r="FBL1168" s="145"/>
      <c r="FBM1168" s="145"/>
      <c r="FBN1168" s="145"/>
      <c r="FBO1168" s="37"/>
      <c r="FBP1168" s="5"/>
      <c r="FBQ1168" s="144"/>
      <c r="FBR1168" s="93"/>
      <c r="FBS1168" s="145"/>
      <c r="FBT1168" s="145"/>
      <c r="FBU1168" s="145"/>
      <c r="FBV1168" s="145"/>
      <c r="FBW1168" s="145"/>
      <c r="FBX1168" s="37"/>
      <c r="FBY1168" s="5"/>
      <c r="FBZ1168" s="144"/>
      <c r="FCA1168" s="93"/>
      <c r="FCB1168" s="145"/>
      <c r="FCC1168" s="145"/>
      <c r="FCD1168" s="145"/>
      <c r="FCE1168" s="145"/>
      <c r="FCF1168" s="145"/>
      <c r="FCG1168" s="37"/>
      <c r="FCH1168" s="5"/>
      <c r="FCI1168" s="144"/>
      <c r="FCJ1168" s="93"/>
      <c r="FCK1168" s="145"/>
      <c r="FCL1168" s="145"/>
      <c r="FCM1168" s="145"/>
      <c r="FCN1168" s="145"/>
      <c r="FCO1168" s="145"/>
      <c r="FCP1168" s="37"/>
      <c r="FCQ1168" s="5"/>
      <c r="FCR1168" s="144"/>
      <c r="FCS1168" s="93"/>
      <c r="FCT1168" s="145"/>
      <c r="FCU1168" s="145"/>
      <c r="FCV1168" s="145"/>
      <c r="FCW1168" s="145"/>
      <c r="FCX1168" s="145"/>
      <c r="FCY1168" s="37"/>
      <c r="FCZ1168" s="5"/>
      <c r="FDA1168" s="144"/>
      <c r="FDB1168" s="93"/>
      <c r="FDC1168" s="145"/>
      <c r="FDD1168" s="145"/>
      <c r="FDE1168" s="145"/>
      <c r="FDF1168" s="145"/>
      <c r="FDG1168" s="145"/>
      <c r="FDH1168" s="37"/>
      <c r="FDI1168" s="5"/>
      <c r="FDJ1168" s="144"/>
      <c r="FDK1168" s="93"/>
      <c r="FDL1168" s="145"/>
      <c r="FDM1168" s="145"/>
      <c r="FDN1168" s="145"/>
      <c r="FDO1168" s="145"/>
      <c r="FDP1168" s="145"/>
      <c r="FDQ1168" s="37"/>
      <c r="FDR1168" s="5"/>
      <c r="FDS1168" s="144"/>
      <c r="FDT1168" s="93"/>
      <c r="FDU1168" s="145"/>
      <c r="FDV1168" s="145"/>
      <c r="FDW1168" s="145"/>
      <c r="FDX1168" s="145"/>
      <c r="FDY1168" s="145"/>
      <c r="FDZ1168" s="37"/>
      <c r="FEA1168" s="5"/>
      <c r="FEB1168" s="144"/>
      <c r="FEC1168" s="93"/>
      <c r="FED1168" s="145"/>
      <c r="FEE1168" s="145"/>
      <c r="FEF1168" s="145"/>
      <c r="FEG1168" s="145"/>
      <c r="FEH1168" s="145"/>
      <c r="FEI1168" s="37"/>
      <c r="FEJ1168" s="5"/>
      <c r="FEK1168" s="144"/>
      <c r="FEL1168" s="93"/>
      <c r="FEM1168" s="145"/>
      <c r="FEN1168" s="145"/>
      <c r="FEO1168" s="145"/>
      <c r="FEP1168" s="145"/>
      <c r="FEQ1168" s="145"/>
      <c r="FER1168" s="37"/>
      <c r="FES1168" s="5"/>
      <c r="FET1168" s="144"/>
      <c r="FEU1168" s="93"/>
      <c r="FEV1168" s="145"/>
      <c r="FEW1168" s="145"/>
      <c r="FEX1168" s="145"/>
      <c r="FEY1168" s="145"/>
      <c r="FEZ1168" s="145"/>
      <c r="FFA1168" s="37"/>
      <c r="FFB1168" s="5"/>
      <c r="FFC1168" s="144"/>
      <c r="FFD1168" s="93"/>
      <c r="FFE1168" s="145"/>
      <c r="FFF1168" s="145"/>
      <c r="FFG1168" s="145"/>
      <c r="FFH1168" s="145"/>
      <c r="FFI1168" s="145"/>
      <c r="FFJ1168" s="37"/>
      <c r="FFK1168" s="5"/>
      <c r="FFL1168" s="144"/>
      <c r="FFM1168" s="93"/>
      <c r="FFN1168" s="145"/>
      <c r="FFO1168" s="145"/>
      <c r="FFP1168" s="145"/>
      <c r="FFQ1168" s="145"/>
      <c r="FFR1168" s="145"/>
      <c r="FFS1168" s="37"/>
      <c r="FFT1168" s="5"/>
      <c r="FFU1168" s="144"/>
      <c r="FFV1168" s="93"/>
      <c r="FFW1168" s="145"/>
      <c r="FFX1168" s="145"/>
      <c r="FFY1168" s="145"/>
      <c r="FFZ1168" s="145"/>
      <c r="FGA1168" s="145"/>
      <c r="FGB1168" s="37"/>
      <c r="FGC1168" s="5"/>
      <c r="FGD1168" s="144"/>
      <c r="FGE1168" s="93"/>
      <c r="FGF1168" s="145"/>
      <c r="FGG1168" s="145"/>
      <c r="FGH1168" s="145"/>
      <c r="FGI1168" s="145"/>
      <c r="FGJ1168" s="145"/>
      <c r="FGK1168" s="37"/>
      <c r="FGL1168" s="5"/>
      <c r="FGM1168" s="144"/>
      <c r="FGN1168" s="93"/>
      <c r="FGO1168" s="145"/>
      <c r="FGP1168" s="145"/>
      <c r="FGQ1168" s="145"/>
      <c r="FGR1168" s="145"/>
      <c r="FGS1168" s="145"/>
      <c r="FGT1168" s="37"/>
      <c r="FGU1168" s="5"/>
      <c r="FGV1168" s="144"/>
      <c r="FGW1168" s="93"/>
      <c r="FGX1168" s="145"/>
      <c r="FGY1168" s="145"/>
      <c r="FGZ1168" s="145"/>
      <c r="FHA1168" s="145"/>
      <c r="FHB1168" s="145"/>
      <c r="FHC1168" s="37"/>
      <c r="FHD1168" s="5"/>
      <c r="FHE1168" s="144"/>
      <c r="FHF1168" s="93"/>
      <c r="FHG1168" s="145"/>
      <c r="FHH1168" s="145"/>
      <c r="FHI1168" s="145"/>
      <c r="FHJ1168" s="145"/>
      <c r="FHK1168" s="145"/>
      <c r="FHL1168" s="37"/>
      <c r="FHM1168" s="5"/>
      <c r="FHN1168" s="144"/>
      <c r="FHO1168" s="93"/>
      <c r="FHP1168" s="145"/>
      <c r="FHQ1168" s="145"/>
      <c r="FHR1168" s="145"/>
      <c r="FHS1168" s="145"/>
      <c r="FHT1168" s="145"/>
      <c r="FHU1168" s="37"/>
      <c r="FHV1168" s="5"/>
      <c r="FHW1168" s="144"/>
      <c r="FHX1168" s="93"/>
      <c r="FHY1168" s="145"/>
      <c r="FHZ1168" s="145"/>
      <c r="FIA1168" s="145"/>
      <c r="FIB1168" s="145"/>
      <c r="FIC1168" s="145"/>
      <c r="FID1168" s="37"/>
      <c r="FIE1168" s="5"/>
      <c r="FIF1168" s="144"/>
      <c r="FIG1168" s="93"/>
      <c r="FIH1168" s="145"/>
      <c r="FII1168" s="145"/>
      <c r="FIJ1168" s="145"/>
      <c r="FIK1168" s="145"/>
      <c r="FIL1168" s="145"/>
      <c r="FIM1168" s="37"/>
      <c r="FIN1168" s="5"/>
      <c r="FIO1168" s="144"/>
      <c r="FIP1168" s="93"/>
      <c r="FIQ1168" s="145"/>
      <c r="FIR1168" s="145"/>
      <c r="FIS1168" s="145"/>
      <c r="FIT1168" s="145"/>
      <c r="FIU1168" s="145"/>
      <c r="FIV1168" s="37"/>
      <c r="FIW1168" s="5"/>
      <c r="FIX1168" s="144"/>
      <c r="FIY1168" s="93"/>
      <c r="FIZ1168" s="145"/>
      <c r="FJA1168" s="145"/>
      <c r="FJB1168" s="145"/>
      <c r="FJC1168" s="145"/>
      <c r="FJD1168" s="145"/>
      <c r="FJE1168" s="37"/>
      <c r="FJF1168" s="5"/>
      <c r="FJG1168" s="144"/>
      <c r="FJH1168" s="93"/>
      <c r="FJI1168" s="145"/>
      <c r="FJJ1168" s="145"/>
      <c r="FJK1168" s="145"/>
      <c r="FJL1168" s="145"/>
      <c r="FJM1168" s="145"/>
      <c r="FJN1168" s="37"/>
      <c r="FJO1168" s="5"/>
      <c r="FJP1168" s="144"/>
      <c r="FJQ1168" s="93"/>
      <c r="FJR1168" s="145"/>
      <c r="FJS1168" s="145"/>
      <c r="FJT1168" s="145"/>
      <c r="FJU1168" s="145"/>
      <c r="FJV1168" s="145"/>
      <c r="FJW1168" s="37"/>
      <c r="FJX1168" s="5"/>
      <c r="FJY1168" s="144"/>
      <c r="FJZ1168" s="93"/>
      <c r="FKA1168" s="145"/>
      <c r="FKB1168" s="145"/>
      <c r="FKC1168" s="145"/>
      <c r="FKD1168" s="145"/>
      <c r="FKE1168" s="145"/>
      <c r="FKF1168" s="37"/>
      <c r="FKG1168" s="5"/>
      <c r="FKH1168" s="144"/>
      <c r="FKI1168" s="93"/>
      <c r="FKJ1168" s="145"/>
      <c r="FKK1168" s="145"/>
      <c r="FKL1168" s="145"/>
      <c r="FKM1168" s="145"/>
      <c r="FKN1168" s="145"/>
      <c r="FKO1168" s="37"/>
      <c r="FKP1168" s="5"/>
      <c r="FKQ1168" s="144"/>
      <c r="FKR1168" s="93"/>
      <c r="FKS1168" s="145"/>
      <c r="FKT1168" s="145"/>
      <c r="FKU1168" s="145"/>
      <c r="FKV1168" s="145"/>
      <c r="FKW1168" s="145"/>
      <c r="FKX1168" s="37"/>
      <c r="FKY1168" s="5"/>
      <c r="FKZ1168" s="144"/>
      <c r="FLA1168" s="93"/>
      <c r="FLB1168" s="145"/>
      <c r="FLC1168" s="145"/>
      <c r="FLD1168" s="145"/>
      <c r="FLE1168" s="145"/>
      <c r="FLF1168" s="145"/>
      <c r="FLG1168" s="37"/>
      <c r="FLH1168" s="5"/>
      <c r="FLI1168" s="144"/>
      <c r="FLJ1168" s="93"/>
      <c r="FLK1168" s="145"/>
      <c r="FLL1168" s="145"/>
      <c r="FLM1168" s="145"/>
      <c r="FLN1168" s="145"/>
      <c r="FLO1168" s="145"/>
      <c r="FLP1168" s="37"/>
      <c r="FLQ1168" s="5"/>
      <c r="FLR1168" s="144"/>
      <c r="FLS1168" s="93"/>
      <c r="FLT1168" s="145"/>
      <c r="FLU1168" s="145"/>
      <c r="FLV1168" s="145"/>
      <c r="FLW1168" s="145"/>
      <c r="FLX1168" s="145"/>
      <c r="FLY1168" s="37"/>
      <c r="FLZ1168" s="5"/>
      <c r="FMA1168" s="144"/>
      <c r="FMB1168" s="93"/>
      <c r="FMC1168" s="145"/>
      <c r="FMD1168" s="145"/>
      <c r="FME1168" s="145"/>
      <c r="FMF1168" s="145"/>
      <c r="FMG1168" s="145"/>
      <c r="FMH1168" s="37"/>
      <c r="FMI1168" s="5"/>
      <c r="FMJ1168" s="144"/>
      <c r="FMK1168" s="93"/>
      <c r="FML1168" s="145"/>
      <c r="FMM1168" s="145"/>
      <c r="FMN1168" s="145"/>
      <c r="FMO1168" s="145"/>
      <c r="FMP1168" s="145"/>
      <c r="FMQ1168" s="37"/>
      <c r="FMR1168" s="5"/>
      <c r="FMS1168" s="144"/>
      <c r="FMT1168" s="93"/>
      <c r="FMU1168" s="145"/>
      <c r="FMV1168" s="145"/>
      <c r="FMW1168" s="145"/>
      <c r="FMX1168" s="145"/>
      <c r="FMY1168" s="145"/>
      <c r="FMZ1168" s="37"/>
      <c r="FNA1168" s="5"/>
      <c r="FNB1168" s="144"/>
      <c r="FNC1168" s="93"/>
      <c r="FND1168" s="145"/>
      <c r="FNE1168" s="145"/>
      <c r="FNF1168" s="145"/>
      <c r="FNG1168" s="145"/>
      <c r="FNH1168" s="145"/>
      <c r="FNI1168" s="37"/>
      <c r="FNJ1168" s="5"/>
      <c r="FNK1168" s="144"/>
      <c r="FNL1168" s="93"/>
      <c r="FNM1168" s="145"/>
      <c r="FNN1168" s="145"/>
      <c r="FNO1168" s="145"/>
      <c r="FNP1168" s="145"/>
      <c r="FNQ1168" s="145"/>
      <c r="FNR1168" s="37"/>
      <c r="FNS1168" s="5"/>
      <c r="FNT1168" s="144"/>
      <c r="FNU1168" s="93"/>
      <c r="FNV1168" s="145"/>
      <c r="FNW1168" s="145"/>
      <c r="FNX1168" s="145"/>
      <c r="FNY1168" s="145"/>
      <c r="FNZ1168" s="145"/>
      <c r="FOA1168" s="37"/>
      <c r="FOB1168" s="5"/>
      <c r="FOC1168" s="144"/>
      <c r="FOD1168" s="93"/>
      <c r="FOE1168" s="145"/>
      <c r="FOF1168" s="145"/>
      <c r="FOG1168" s="145"/>
      <c r="FOH1168" s="145"/>
      <c r="FOI1168" s="145"/>
      <c r="FOJ1168" s="37"/>
      <c r="FOK1168" s="5"/>
      <c r="FOL1168" s="144"/>
      <c r="FOM1168" s="93"/>
      <c r="FON1168" s="145"/>
      <c r="FOO1168" s="145"/>
      <c r="FOP1168" s="145"/>
      <c r="FOQ1168" s="145"/>
      <c r="FOR1168" s="145"/>
      <c r="FOS1168" s="37"/>
      <c r="FOT1168" s="5"/>
      <c r="FOU1168" s="144"/>
      <c r="FOV1168" s="93"/>
      <c r="FOW1168" s="145"/>
      <c r="FOX1168" s="145"/>
      <c r="FOY1168" s="145"/>
      <c r="FOZ1168" s="145"/>
      <c r="FPA1168" s="145"/>
      <c r="FPB1168" s="37"/>
      <c r="FPC1168" s="5"/>
      <c r="FPD1168" s="144"/>
      <c r="FPE1168" s="93"/>
      <c r="FPF1168" s="145"/>
      <c r="FPG1168" s="145"/>
      <c r="FPH1168" s="145"/>
      <c r="FPI1168" s="145"/>
      <c r="FPJ1168" s="145"/>
      <c r="FPK1168" s="37"/>
      <c r="FPL1168" s="5"/>
      <c r="FPM1168" s="144"/>
      <c r="FPN1168" s="93"/>
      <c r="FPO1168" s="145"/>
      <c r="FPP1168" s="145"/>
      <c r="FPQ1168" s="145"/>
      <c r="FPR1168" s="145"/>
      <c r="FPS1168" s="145"/>
      <c r="FPT1168" s="37"/>
      <c r="FPU1168" s="5"/>
      <c r="FPV1168" s="144"/>
      <c r="FPW1168" s="93"/>
      <c r="FPX1168" s="145"/>
      <c r="FPY1168" s="145"/>
      <c r="FPZ1168" s="145"/>
      <c r="FQA1168" s="145"/>
      <c r="FQB1168" s="145"/>
      <c r="FQC1168" s="37"/>
      <c r="FQD1168" s="5"/>
      <c r="FQE1168" s="144"/>
      <c r="FQF1168" s="93"/>
      <c r="FQG1168" s="145"/>
      <c r="FQH1168" s="145"/>
      <c r="FQI1168" s="145"/>
      <c r="FQJ1168" s="145"/>
      <c r="FQK1168" s="145"/>
      <c r="FQL1168" s="37"/>
      <c r="FQM1168" s="5"/>
      <c r="FQN1168" s="144"/>
      <c r="FQO1168" s="93"/>
      <c r="FQP1168" s="145"/>
      <c r="FQQ1168" s="145"/>
      <c r="FQR1168" s="145"/>
      <c r="FQS1168" s="145"/>
      <c r="FQT1168" s="145"/>
      <c r="FQU1168" s="37"/>
      <c r="FQV1168" s="5"/>
      <c r="FQW1168" s="144"/>
      <c r="FQX1168" s="93"/>
      <c r="FQY1168" s="145"/>
      <c r="FQZ1168" s="145"/>
      <c r="FRA1168" s="145"/>
      <c r="FRB1168" s="145"/>
      <c r="FRC1168" s="145"/>
      <c r="FRD1168" s="37"/>
      <c r="FRE1168" s="5"/>
      <c r="FRF1168" s="144"/>
      <c r="FRG1168" s="93"/>
      <c r="FRH1168" s="145"/>
      <c r="FRI1168" s="145"/>
      <c r="FRJ1168" s="145"/>
      <c r="FRK1168" s="145"/>
      <c r="FRL1168" s="145"/>
      <c r="FRM1168" s="37"/>
      <c r="FRN1168" s="5"/>
      <c r="FRO1168" s="144"/>
      <c r="FRP1168" s="93"/>
      <c r="FRQ1168" s="145"/>
      <c r="FRR1168" s="145"/>
      <c r="FRS1168" s="145"/>
      <c r="FRT1168" s="145"/>
      <c r="FRU1168" s="145"/>
      <c r="FRV1168" s="37"/>
      <c r="FRW1168" s="5"/>
      <c r="FRX1168" s="144"/>
      <c r="FRY1168" s="93"/>
      <c r="FRZ1168" s="145"/>
      <c r="FSA1168" s="145"/>
      <c r="FSB1168" s="145"/>
      <c r="FSC1168" s="145"/>
      <c r="FSD1168" s="145"/>
      <c r="FSE1168" s="37"/>
      <c r="FSF1168" s="5"/>
      <c r="FSG1168" s="144"/>
      <c r="FSH1168" s="93"/>
      <c r="FSI1168" s="145"/>
      <c r="FSJ1168" s="145"/>
      <c r="FSK1168" s="145"/>
      <c r="FSL1168" s="145"/>
      <c r="FSM1168" s="145"/>
      <c r="FSN1168" s="37"/>
      <c r="FSO1168" s="5"/>
      <c r="FSP1168" s="144"/>
      <c r="FSQ1168" s="93"/>
      <c r="FSR1168" s="145"/>
      <c r="FSS1168" s="145"/>
      <c r="FST1168" s="145"/>
      <c r="FSU1168" s="145"/>
      <c r="FSV1168" s="145"/>
      <c r="FSW1168" s="37"/>
      <c r="FSX1168" s="5"/>
      <c r="FSY1168" s="144"/>
      <c r="FSZ1168" s="93"/>
      <c r="FTA1168" s="145"/>
      <c r="FTB1168" s="145"/>
      <c r="FTC1168" s="145"/>
      <c r="FTD1168" s="145"/>
      <c r="FTE1168" s="145"/>
      <c r="FTF1168" s="37"/>
      <c r="FTG1168" s="5"/>
      <c r="FTH1168" s="144"/>
      <c r="FTI1168" s="93"/>
      <c r="FTJ1168" s="145"/>
      <c r="FTK1168" s="145"/>
      <c r="FTL1168" s="145"/>
      <c r="FTM1168" s="145"/>
      <c r="FTN1168" s="145"/>
      <c r="FTO1168" s="37"/>
      <c r="FTP1168" s="5"/>
      <c r="FTQ1168" s="144"/>
      <c r="FTR1168" s="93"/>
      <c r="FTS1168" s="145"/>
      <c r="FTT1168" s="145"/>
      <c r="FTU1168" s="145"/>
      <c r="FTV1168" s="145"/>
      <c r="FTW1168" s="145"/>
      <c r="FTX1168" s="37"/>
      <c r="FTY1168" s="5"/>
      <c r="FTZ1168" s="144"/>
      <c r="FUA1168" s="93"/>
      <c r="FUB1168" s="145"/>
      <c r="FUC1168" s="145"/>
      <c r="FUD1168" s="145"/>
      <c r="FUE1168" s="145"/>
      <c r="FUF1168" s="145"/>
      <c r="FUG1168" s="37"/>
      <c r="FUH1168" s="5"/>
      <c r="FUI1168" s="144"/>
      <c r="FUJ1168" s="93"/>
      <c r="FUK1168" s="145"/>
      <c r="FUL1168" s="145"/>
      <c r="FUM1168" s="145"/>
      <c r="FUN1168" s="145"/>
      <c r="FUO1168" s="145"/>
      <c r="FUP1168" s="37"/>
      <c r="FUQ1168" s="5"/>
      <c r="FUR1168" s="144"/>
      <c r="FUS1168" s="93"/>
      <c r="FUT1168" s="145"/>
      <c r="FUU1168" s="145"/>
      <c r="FUV1168" s="145"/>
      <c r="FUW1168" s="145"/>
      <c r="FUX1168" s="145"/>
      <c r="FUY1168" s="37"/>
      <c r="FUZ1168" s="5"/>
      <c r="FVA1168" s="144"/>
      <c r="FVB1168" s="93"/>
      <c r="FVC1168" s="145"/>
      <c r="FVD1168" s="145"/>
      <c r="FVE1168" s="145"/>
      <c r="FVF1168" s="145"/>
      <c r="FVG1168" s="145"/>
      <c r="FVH1168" s="37"/>
      <c r="FVI1168" s="5"/>
      <c r="FVJ1168" s="144"/>
      <c r="FVK1168" s="93"/>
      <c r="FVL1168" s="145"/>
      <c r="FVM1168" s="145"/>
      <c r="FVN1168" s="145"/>
      <c r="FVO1168" s="145"/>
      <c r="FVP1168" s="145"/>
      <c r="FVQ1168" s="37"/>
      <c r="FVR1168" s="5"/>
      <c r="FVS1168" s="144"/>
      <c r="FVT1168" s="93"/>
      <c r="FVU1168" s="145"/>
      <c r="FVV1168" s="145"/>
      <c r="FVW1168" s="145"/>
      <c r="FVX1168" s="145"/>
      <c r="FVY1168" s="145"/>
      <c r="FVZ1168" s="37"/>
      <c r="FWA1168" s="5"/>
      <c r="FWB1168" s="144"/>
      <c r="FWC1168" s="93"/>
      <c r="FWD1168" s="145"/>
      <c r="FWE1168" s="145"/>
      <c r="FWF1168" s="145"/>
      <c r="FWG1168" s="145"/>
      <c r="FWH1168" s="145"/>
      <c r="FWI1168" s="37"/>
      <c r="FWJ1168" s="5"/>
      <c r="FWK1168" s="144"/>
      <c r="FWL1168" s="93"/>
      <c r="FWM1168" s="145"/>
      <c r="FWN1168" s="145"/>
      <c r="FWO1168" s="145"/>
      <c r="FWP1168" s="145"/>
      <c r="FWQ1168" s="145"/>
      <c r="FWR1168" s="37"/>
      <c r="FWS1168" s="5"/>
      <c r="FWT1168" s="144"/>
      <c r="FWU1168" s="93"/>
      <c r="FWV1168" s="145"/>
      <c r="FWW1168" s="145"/>
      <c r="FWX1168" s="145"/>
      <c r="FWY1168" s="145"/>
      <c r="FWZ1168" s="145"/>
      <c r="FXA1168" s="37"/>
      <c r="FXB1168" s="5"/>
      <c r="FXC1168" s="144"/>
      <c r="FXD1168" s="93"/>
      <c r="FXE1168" s="145"/>
      <c r="FXF1168" s="145"/>
      <c r="FXG1168" s="145"/>
      <c r="FXH1168" s="145"/>
      <c r="FXI1168" s="145"/>
      <c r="FXJ1168" s="37"/>
      <c r="FXK1168" s="5"/>
      <c r="FXL1168" s="144"/>
      <c r="FXM1168" s="93"/>
      <c r="FXN1168" s="145"/>
      <c r="FXO1168" s="145"/>
      <c r="FXP1168" s="145"/>
      <c r="FXQ1168" s="145"/>
      <c r="FXR1168" s="145"/>
      <c r="FXS1168" s="37"/>
      <c r="FXT1168" s="5"/>
      <c r="FXU1168" s="144"/>
      <c r="FXV1168" s="93"/>
      <c r="FXW1168" s="145"/>
      <c r="FXX1168" s="145"/>
      <c r="FXY1168" s="145"/>
      <c r="FXZ1168" s="145"/>
      <c r="FYA1168" s="145"/>
      <c r="FYB1168" s="37"/>
      <c r="FYC1168" s="5"/>
      <c r="FYD1168" s="144"/>
      <c r="FYE1168" s="93"/>
      <c r="FYF1168" s="145"/>
      <c r="FYG1168" s="145"/>
      <c r="FYH1168" s="145"/>
      <c r="FYI1168" s="145"/>
      <c r="FYJ1168" s="145"/>
      <c r="FYK1168" s="37"/>
      <c r="FYL1168" s="5"/>
      <c r="FYM1168" s="144"/>
      <c r="FYN1168" s="93"/>
      <c r="FYO1168" s="145"/>
      <c r="FYP1168" s="145"/>
      <c r="FYQ1168" s="145"/>
      <c r="FYR1168" s="145"/>
      <c r="FYS1168" s="145"/>
      <c r="FYT1168" s="37"/>
      <c r="FYU1168" s="5"/>
      <c r="FYV1168" s="144"/>
      <c r="FYW1168" s="93"/>
      <c r="FYX1168" s="145"/>
      <c r="FYY1168" s="145"/>
      <c r="FYZ1168" s="145"/>
      <c r="FZA1168" s="145"/>
      <c r="FZB1168" s="145"/>
      <c r="FZC1168" s="37"/>
      <c r="FZD1168" s="5"/>
      <c r="FZE1168" s="144"/>
      <c r="FZF1168" s="93"/>
      <c r="FZG1168" s="145"/>
      <c r="FZH1168" s="145"/>
      <c r="FZI1168" s="145"/>
      <c r="FZJ1168" s="145"/>
      <c r="FZK1168" s="145"/>
      <c r="FZL1168" s="37"/>
      <c r="FZM1168" s="5"/>
      <c r="FZN1168" s="144"/>
      <c r="FZO1168" s="93"/>
      <c r="FZP1168" s="145"/>
      <c r="FZQ1168" s="145"/>
      <c r="FZR1168" s="145"/>
      <c r="FZS1168" s="145"/>
      <c r="FZT1168" s="145"/>
      <c r="FZU1168" s="37"/>
      <c r="FZV1168" s="5"/>
      <c r="FZW1168" s="144"/>
      <c r="FZX1168" s="93"/>
      <c r="FZY1168" s="145"/>
      <c r="FZZ1168" s="145"/>
      <c r="GAA1168" s="145"/>
      <c r="GAB1168" s="145"/>
      <c r="GAC1168" s="145"/>
      <c r="GAD1168" s="37"/>
      <c r="GAE1168" s="5"/>
      <c r="GAF1168" s="144"/>
      <c r="GAG1168" s="93"/>
      <c r="GAH1168" s="145"/>
      <c r="GAI1168" s="145"/>
      <c r="GAJ1168" s="145"/>
      <c r="GAK1168" s="145"/>
      <c r="GAL1168" s="145"/>
      <c r="GAM1168" s="37"/>
      <c r="GAN1168" s="5"/>
      <c r="GAO1168" s="144"/>
      <c r="GAP1168" s="93"/>
      <c r="GAQ1168" s="145"/>
      <c r="GAR1168" s="145"/>
      <c r="GAS1168" s="145"/>
      <c r="GAT1168" s="145"/>
      <c r="GAU1168" s="145"/>
      <c r="GAV1168" s="37"/>
      <c r="GAW1168" s="5"/>
      <c r="GAX1168" s="144"/>
      <c r="GAY1168" s="93"/>
      <c r="GAZ1168" s="145"/>
      <c r="GBA1168" s="145"/>
      <c r="GBB1168" s="145"/>
      <c r="GBC1168" s="145"/>
      <c r="GBD1168" s="145"/>
      <c r="GBE1168" s="37"/>
      <c r="GBF1168" s="5"/>
      <c r="GBG1168" s="144"/>
      <c r="GBH1168" s="93"/>
      <c r="GBI1168" s="145"/>
      <c r="GBJ1168" s="145"/>
      <c r="GBK1168" s="145"/>
      <c r="GBL1168" s="145"/>
      <c r="GBM1168" s="145"/>
      <c r="GBN1168" s="37"/>
      <c r="GBO1168" s="5"/>
      <c r="GBP1168" s="144"/>
      <c r="GBQ1168" s="93"/>
      <c r="GBR1168" s="145"/>
      <c r="GBS1168" s="145"/>
      <c r="GBT1168" s="145"/>
      <c r="GBU1168" s="145"/>
      <c r="GBV1168" s="145"/>
      <c r="GBW1168" s="37"/>
      <c r="GBX1168" s="5"/>
      <c r="GBY1168" s="144"/>
      <c r="GBZ1168" s="93"/>
      <c r="GCA1168" s="145"/>
      <c r="GCB1168" s="145"/>
      <c r="GCC1168" s="145"/>
      <c r="GCD1168" s="145"/>
      <c r="GCE1168" s="145"/>
      <c r="GCF1168" s="37"/>
      <c r="GCG1168" s="5"/>
      <c r="GCH1168" s="144"/>
      <c r="GCI1168" s="93"/>
      <c r="GCJ1168" s="145"/>
      <c r="GCK1168" s="145"/>
      <c r="GCL1168" s="145"/>
      <c r="GCM1168" s="145"/>
      <c r="GCN1168" s="145"/>
      <c r="GCO1168" s="37"/>
      <c r="GCP1168" s="5"/>
      <c r="GCQ1168" s="144"/>
      <c r="GCR1168" s="93"/>
      <c r="GCS1168" s="145"/>
      <c r="GCT1168" s="145"/>
      <c r="GCU1168" s="145"/>
      <c r="GCV1168" s="145"/>
      <c r="GCW1168" s="145"/>
      <c r="GCX1168" s="37"/>
      <c r="GCY1168" s="5"/>
      <c r="GCZ1168" s="144"/>
      <c r="GDA1168" s="93"/>
      <c r="GDB1168" s="145"/>
      <c r="GDC1168" s="145"/>
      <c r="GDD1168" s="145"/>
      <c r="GDE1168" s="145"/>
      <c r="GDF1168" s="145"/>
      <c r="GDG1168" s="37"/>
      <c r="GDH1168" s="5"/>
      <c r="GDI1168" s="144"/>
      <c r="GDJ1168" s="93"/>
      <c r="GDK1168" s="145"/>
      <c r="GDL1168" s="145"/>
      <c r="GDM1168" s="145"/>
      <c r="GDN1168" s="145"/>
      <c r="GDO1168" s="145"/>
      <c r="GDP1168" s="37"/>
      <c r="GDQ1168" s="5"/>
      <c r="GDR1168" s="144"/>
      <c r="GDS1168" s="93"/>
      <c r="GDT1168" s="145"/>
      <c r="GDU1168" s="145"/>
      <c r="GDV1168" s="145"/>
      <c r="GDW1168" s="145"/>
      <c r="GDX1168" s="145"/>
      <c r="GDY1168" s="37"/>
      <c r="GDZ1168" s="5"/>
      <c r="GEA1168" s="144"/>
      <c r="GEB1168" s="93"/>
      <c r="GEC1168" s="145"/>
      <c r="GED1168" s="145"/>
      <c r="GEE1168" s="145"/>
      <c r="GEF1168" s="145"/>
      <c r="GEG1168" s="145"/>
      <c r="GEH1168" s="37"/>
      <c r="GEI1168" s="5"/>
      <c r="GEJ1168" s="144"/>
      <c r="GEK1168" s="93"/>
      <c r="GEL1168" s="145"/>
      <c r="GEM1168" s="145"/>
      <c r="GEN1168" s="145"/>
      <c r="GEO1168" s="145"/>
      <c r="GEP1168" s="145"/>
      <c r="GEQ1168" s="37"/>
      <c r="GER1168" s="5"/>
      <c r="GES1168" s="144"/>
      <c r="GET1168" s="93"/>
      <c r="GEU1168" s="145"/>
      <c r="GEV1168" s="145"/>
      <c r="GEW1168" s="145"/>
      <c r="GEX1168" s="145"/>
      <c r="GEY1168" s="145"/>
      <c r="GEZ1168" s="37"/>
      <c r="GFA1168" s="5"/>
      <c r="GFB1168" s="144"/>
      <c r="GFC1168" s="93"/>
      <c r="GFD1168" s="145"/>
      <c r="GFE1168" s="145"/>
      <c r="GFF1168" s="145"/>
      <c r="GFG1168" s="145"/>
      <c r="GFH1168" s="145"/>
      <c r="GFI1168" s="37"/>
      <c r="GFJ1168" s="5"/>
      <c r="GFK1168" s="144"/>
      <c r="GFL1168" s="93"/>
      <c r="GFM1168" s="145"/>
      <c r="GFN1168" s="145"/>
      <c r="GFO1168" s="145"/>
      <c r="GFP1168" s="145"/>
      <c r="GFQ1168" s="145"/>
      <c r="GFR1168" s="37"/>
      <c r="GFS1168" s="5"/>
      <c r="GFT1168" s="144"/>
      <c r="GFU1168" s="93"/>
      <c r="GFV1168" s="145"/>
      <c r="GFW1168" s="145"/>
      <c r="GFX1168" s="145"/>
      <c r="GFY1168" s="145"/>
      <c r="GFZ1168" s="145"/>
      <c r="GGA1168" s="37"/>
      <c r="GGB1168" s="5"/>
      <c r="GGC1168" s="144"/>
      <c r="GGD1168" s="93"/>
      <c r="GGE1168" s="145"/>
      <c r="GGF1168" s="145"/>
      <c r="GGG1168" s="145"/>
      <c r="GGH1168" s="145"/>
      <c r="GGI1168" s="145"/>
      <c r="GGJ1168" s="37"/>
      <c r="GGK1168" s="5"/>
      <c r="GGL1168" s="144"/>
      <c r="GGM1168" s="93"/>
      <c r="GGN1168" s="145"/>
      <c r="GGO1168" s="145"/>
      <c r="GGP1168" s="145"/>
      <c r="GGQ1168" s="145"/>
      <c r="GGR1168" s="145"/>
      <c r="GGS1168" s="37"/>
      <c r="GGT1168" s="5"/>
      <c r="GGU1168" s="144"/>
      <c r="GGV1168" s="93"/>
      <c r="GGW1168" s="145"/>
      <c r="GGX1168" s="145"/>
      <c r="GGY1168" s="145"/>
      <c r="GGZ1168" s="145"/>
      <c r="GHA1168" s="145"/>
      <c r="GHB1168" s="37"/>
      <c r="GHC1168" s="5"/>
      <c r="GHD1168" s="144"/>
      <c r="GHE1168" s="93"/>
      <c r="GHF1168" s="145"/>
      <c r="GHG1168" s="145"/>
      <c r="GHH1168" s="145"/>
      <c r="GHI1168" s="145"/>
      <c r="GHJ1168" s="145"/>
      <c r="GHK1168" s="37"/>
      <c r="GHL1168" s="5"/>
      <c r="GHM1168" s="144"/>
      <c r="GHN1168" s="93"/>
      <c r="GHO1168" s="145"/>
      <c r="GHP1168" s="145"/>
      <c r="GHQ1168" s="145"/>
      <c r="GHR1168" s="145"/>
      <c r="GHS1168" s="145"/>
      <c r="GHT1168" s="37"/>
      <c r="GHU1168" s="5"/>
      <c r="GHV1168" s="144"/>
      <c r="GHW1168" s="93"/>
      <c r="GHX1168" s="145"/>
      <c r="GHY1168" s="145"/>
      <c r="GHZ1168" s="145"/>
      <c r="GIA1168" s="145"/>
      <c r="GIB1168" s="145"/>
      <c r="GIC1168" s="37"/>
      <c r="GID1168" s="5"/>
      <c r="GIE1168" s="144"/>
      <c r="GIF1168" s="93"/>
      <c r="GIG1168" s="145"/>
      <c r="GIH1168" s="145"/>
      <c r="GII1168" s="145"/>
      <c r="GIJ1168" s="145"/>
      <c r="GIK1168" s="145"/>
      <c r="GIL1168" s="37"/>
      <c r="GIM1168" s="5"/>
      <c r="GIN1168" s="144"/>
      <c r="GIO1168" s="93"/>
      <c r="GIP1168" s="145"/>
      <c r="GIQ1168" s="145"/>
      <c r="GIR1168" s="145"/>
      <c r="GIS1168" s="145"/>
      <c r="GIT1168" s="145"/>
      <c r="GIU1168" s="37"/>
      <c r="GIV1168" s="5"/>
      <c r="GIW1168" s="144"/>
      <c r="GIX1168" s="93"/>
      <c r="GIY1168" s="145"/>
      <c r="GIZ1168" s="145"/>
      <c r="GJA1168" s="145"/>
      <c r="GJB1168" s="145"/>
      <c r="GJC1168" s="145"/>
      <c r="GJD1168" s="37"/>
      <c r="GJE1168" s="5"/>
      <c r="GJF1168" s="144"/>
      <c r="GJG1168" s="93"/>
      <c r="GJH1168" s="145"/>
      <c r="GJI1168" s="145"/>
      <c r="GJJ1168" s="145"/>
      <c r="GJK1168" s="145"/>
      <c r="GJL1168" s="145"/>
      <c r="GJM1168" s="37"/>
      <c r="GJN1168" s="5"/>
      <c r="GJO1168" s="144"/>
      <c r="GJP1168" s="93"/>
      <c r="GJQ1168" s="145"/>
      <c r="GJR1168" s="145"/>
      <c r="GJS1168" s="145"/>
      <c r="GJT1168" s="145"/>
      <c r="GJU1168" s="145"/>
      <c r="GJV1168" s="37"/>
      <c r="GJW1168" s="5"/>
      <c r="GJX1168" s="144"/>
      <c r="GJY1168" s="93"/>
      <c r="GJZ1168" s="145"/>
      <c r="GKA1168" s="145"/>
      <c r="GKB1168" s="145"/>
      <c r="GKC1168" s="145"/>
      <c r="GKD1168" s="145"/>
      <c r="GKE1168" s="37"/>
      <c r="GKF1168" s="5"/>
      <c r="GKG1168" s="144"/>
      <c r="GKH1168" s="93"/>
      <c r="GKI1168" s="145"/>
      <c r="GKJ1168" s="145"/>
      <c r="GKK1168" s="145"/>
      <c r="GKL1168" s="145"/>
      <c r="GKM1168" s="145"/>
      <c r="GKN1168" s="37"/>
      <c r="GKO1168" s="5"/>
      <c r="GKP1168" s="144"/>
      <c r="GKQ1168" s="93"/>
      <c r="GKR1168" s="145"/>
      <c r="GKS1168" s="145"/>
      <c r="GKT1168" s="145"/>
      <c r="GKU1168" s="145"/>
      <c r="GKV1168" s="145"/>
      <c r="GKW1168" s="37"/>
      <c r="GKX1168" s="5"/>
      <c r="GKY1168" s="144"/>
      <c r="GKZ1168" s="93"/>
      <c r="GLA1168" s="145"/>
      <c r="GLB1168" s="145"/>
      <c r="GLC1168" s="145"/>
      <c r="GLD1168" s="145"/>
      <c r="GLE1168" s="145"/>
      <c r="GLF1168" s="37"/>
      <c r="GLG1168" s="5"/>
      <c r="GLH1168" s="144"/>
      <c r="GLI1168" s="93"/>
      <c r="GLJ1168" s="145"/>
      <c r="GLK1168" s="145"/>
      <c r="GLL1168" s="145"/>
      <c r="GLM1168" s="145"/>
      <c r="GLN1168" s="145"/>
      <c r="GLO1168" s="37"/>
      <c r="GLP1168" s="5"/>
      <c r="GLQ1168" s="144"/>
      <c r="GLR1168" s="93"/>
      <c r="GLS1168" s="145"/>
      <c r="GLT1168" s="145"/>
      <c r="GLU1168" s="145"/>
      <c r="GLV1168" s="145"/>
      <c r="GLW1168" s="145"/>
      <c r="GLX1168" s="37"/>
      <c r="GLY1168" s="5"/>
      <c r="GLZ1168" s="144"/>
      <c r="GMA1168" s="93"/>
      <c r="GMB1168" s="145"/>
      <c r="GMC1168" s="145"/>
      <c r="GMD1168" s="145"/>
      <c r="GME1168" s="145"/>
      <c r="GMF1168" s="145"/>
      <c r="GMG1168" s="37"/>
      <c r="GMH1168" s="5"/>
      <c r="GMI1168" s="144"/>
      <c r="GMJ1168" s="93"/>
      <c r="GMK1168" s="145"/>
      <c r="GML1168" s="145"/>
      <c r="GMM1168" s="145"/>
      <c r="GMN1168" s="145"/>
      <c r="GMO1168" s="145"/>
      <c r="GMP1168" s="37"/>
      <c r="GMQ1168" s="5"/>
      <c r="GMR1168" s="144"/>
      <c r="GMS1168" s="93"/>
      <c r="GMT1168" s="145"/>
      <c r="GMU1168" s="145"/>
      <c r="GMV1168" s="145"/>
      <c r="GMW1168" s="145"/>
      <c r="GMX1168" s="145"/>
      <c r="GMY1168" s="37"/>
      <c r="GMZ1168" s="5"/>
      <c r="GNA1168" s="144"/>
      <c r="GNB1168" s="93"/>
      <c r="GNC1168" s="145"/>
      <c r="GND1168" s="145"/>
      <c r="GNE1168" s="145"/>
      <c r="GNF1168" s="145"/>
      <c r="GNG1168" s="145"/>
      <c r="GNH1168" s="37"/>
      <c r="GNI1168" s="5"/>
      <c r="GNJ1168" s="144"/>
      <c r="GNK1168" s="93"/>
      <c r="GNL1168" s="145"/>
      <c r="GNM1168" s="145"/>
      <c r="GNN1168" s="145"/>
      <c r="GNO1168" s="145"/>
      <c r="GNP1168" s="145"/>
      <c r="GNQ1168" s="37"/>
      <c r="GNR1168" s="5"/>
      <c r="GNS1168" s="144"/>
      <c r="GNT1168" s="93"/>
      <c r="GNU1168" s="145"/>
      <c r="GNV1168" s="145"/>
      <c r="GNW1168" s="145"/>
      <c r="GNX1168" s="145"/>
      <c r="GNY1168" s="145"/>
      <c r="GNZ1168" s="37"/>
      <c r="GOA1168" s="5"/>
      <c r="GOB1168" s="144"/>
      <c r="GOC1168" s="93"/>
      <c r="GOD1168" s="145"/>
      <c r="GOE1168" s="145"/>
      <c r="GOF1168" s="145"/>
      <c r="GOG1168" s="145"/>
      <c r="GOH1168" s="145"/>
      <c r="GOI1168" s="37"/>
      <c r="GOJ1168" s="5"/>
      <c r="GOK1168" s="144"/>
      <c r="GOL1168" s="93"/>
      <c r="GOM1168" s="145"/>
      <c r="GON1168" s="145"/>
      <c r="GOO1168" s="145"/>
      <c r="GOP1168" s="145"/>
      <c r="GOQ1168" s="145"/>
      <c r="GOR1168" s="37"/>
      <c r="GOS1168" s="5"/>
      <c r="GOT1168" s="144"/>
      <c r="GOU1168" s="93"/>
      <c r="GOV1168" s="145"/>
      <c r="GOW1168" s="145"/>
      <c r="GOX1168" s="145"/>
      <c r="GOY1168" s="145"/>
      <c r="GOZ1168" s="145"/>
      <c r="GPA1168" s="37"/>
      <c r="GPB1168" s="5"/>
      <c r="GPC1168" s="144"/>
      <c r="GPD1168" s="93"/>
      <c r="GPE1168" s="145"/>
      <c r="GPF1168" s="145"/>
      <c r="GPG1168" s="145"/>
      <c r="GPH1168" s="145"/>
      <c r="GPI1168" s="145"/>
      <c r="GPJ1168" s="37"/>
      <c r="GPK1168" s="5"/>
      <c r="GPL1168" s="144"/>
      <c r="GPM1168" s="93"/>
      <c r="GPN1168" s="145"/>
      <c r="GPO1168" s="145"/>
      <c r="GPP1168" s="145"/>
      <c r="GPQ1168" s="145"/>
      <c r="GPR1168" s="145"/>
      <c r="GPS1168" s="37"/>
      <c r="GPT1168" s="5"/>
      <c r="GPU1168" s="144"/>
      <c r="GPV1168" s="93"/>
      <c r="GPW1168" s="145"/>
      <c r="GPX1168" s="145"/>
      <c r="GPY1168" s="145"/>
      <c r="GPZ1168" s="145"/>
      <c r="GQA1168" s="145"/>
      <c r="GQB1168" s="37"/>
      <c r="GQC1168" s="5"/>
      <c r="GQD1168" s="144"/>
      <c r="GQE1168" s="93"/>
      <c r="GQF1168" s="145"/>
      <c r="GQG1168" s="145"/>
      <c r="GQH1168" s="145"/>
      <c r="GQI1168" s="145"/>
      <c r="GQJ1168" s="145"/>
      <c r="GQK1168" s="37"/>
      <c r="GQL1168" s="5"/>
      <c r="GQM1168" s="144"/>
      <c r="GQN1168" s="93"/>
      <c r="GQO1168" s="145"/>
      <c r="GQP1168" s="145"/>
      <c r="GQQ1168" s="145"/>
      <c r="GQR1168" s="145"/>
      <c r="GQS1168" s="145"/>
      <c r="GQT1168" s="37"/>
      <c r="GQU1168" s="5"/>
      <c r="GQV1168" s="144"/>
      <c r="GQW1168" s="93"/>
      <c r="GQX1168" s="145"/>
      <c r="GQY1168" s="145"/>
      <c r="GQZ1168" s="145"/>
      <c r="GRA1168" s="145"/>
      <c r="GRB1168" s="145"/>
      <c r="GRC1168" s="37"/>
      <c r="GRD1168" s="5"/>
      <c r="GRE1168" s="144"/>
      <c r="GRF1168" s="93"/>
      <c r="GRG1168" s="145"/>
      <c r="GRH1168" s="145"/>
      <c r="GRI1168" s="145"/>
      <c r="GRJ1168" s="145"/>
      <c r="GRK1168" s="145"/>
      <c r="GRL1168" s="37"/>
      <c r="GRM1168" s="5"/>
      <c r="GRN1168" s="144"/>
      <c r="GRO1168" s="93"/>
      <c r="GRP1168" s="145"/>
      <c r="GRQ1168" s="145"/>
      <c r="GRR1168" s="145"/>
      <c r="GRS1168" s="145"/>
      <c r="GRT1168" s="145"/>
      <c r="GRU1168" s="37"/>
      <c r="GRV1168" s="5"/>
      <c r="GRW1168" s="144"/>
      <c r="GRX1168" s="93"/>
      <c r="GRY1168" s="145"/>
      <c r="GRZ1168" s="145"/>
      <c r="GSA1168" s="145"/>
      <c r="GSB1168" s="145"/>
      <c r="GSC1168" s="145"/>
      <c r="GSD1168" s="37"/>
      <c r="GSE1168" s="5"/>
      <c r="GSF1168" s="144"/>
      <c r="GSG1168" s="93"/>
      <c r="GSH1168" s="145"/>
      <c r="GSI1168" s="145"/>
      <c r="GSJ1168" s="145"/>
      <c r="GSK1168" s="145"/>
      <c r="GSL1168" s="145"/>
      <c r="GSM1168" s="37"/>
      <c r="GSN1168" s="5"/>
      <c r="GSO1168" s="144"/>
      <c r="GSP1168" s="93"/>
      <c r="GSQ1168" s="145"/>
      <c r="GSR1168" s="145"/>
      <c r="GSS1168" s="145"/>
      <c r="GST1168" s="145"/>
      <c r="GSU1168" s="145"/>
      <c r="GSV1168" s="37"/>
      <c r="GSW1168" s="5"/>
      <c r="GSX1168" s="144"/>
      <c r="GSY1168" s="93"/>
      <c r="GSZ1168" s="145"/>
      <c r="GTA1168" s="145"/>
      <c r="GTB1168" s="145"/>
      <c r="GTC1168" s="145"/>
      <c r="GTD1168" s="145"/>
      <c r="GTE1168" s="37"/>
      <c r="GTF1168" s="5"/>
      <c r="GTG1168" s="144"/>
      <c r="GTH1168" s="93"/>
      <c r="GTI1168" s="145"/>
      <c r="GTJ1168" s="145"/>
      <c r="GTK1168" s="145"/>
      <c r="GTL1168" s="145"/>
      <c r="GTM1168" s="145"/>
      <c r="GTN1168" s="37"/>
      <c r="GTO1168" s="5"/>
      <c r="GTP1168" s="144"/>
      <c r="GTQ1168" s="93"/>
      <c r="GTR1168" s="145"/>
      <c r="GTS1168" s="145"/>
      <c r="GTT1168" s="145"/>
      <c r="GTU1168" s="145"/>
      <c r="GTV1168" s="145"/>
      <c r="GTW1168" s="37"/>
      <c r="GTX1168" s="5"/>
      <c r="GTY1168" s="144"/>
      <c r="GTZ1168" s="93"/>
      <c r="GUA1168" s="145"/>
      <c r="GUB1168" s="145"/>
      <c r="GUC1168" s="145"/>
      <c r="GUD1168" s="145"/>
      <c r="GUE1168" s="145"/>
      <c r="GUF1168" s="37"/>
      <c r="GUG1168" s="5"/>
      <c r="GUH1168" s="144"/>
      <c r="GUI1168" s="93"/>
      <c r="GUJ1168" s="145"/>
      <c r="GUK1168" s="145"/>
      <c r="GUL1168" s="145"/>
      <c r="GUM1168" s="145"/>
      <c r="GUN1168" s="145"/>
      <c r="GUO1168" s="37"/>
      <c r="GUP1168" s="5"/>
      <c r="GUQ1168" s="144"/>
      <c r="GUR1168" s="93"/>
      <c r="GUS1168" s="145"/>
      <c r="GUT1168" s="145"/>
      <c r="GUU1168" s="145"/>
      <c r="GUV1168" s="145"/>
      <c r="GUW1168" s="145"/>
      <c r="GUX1168" s="37"/>
      <c r="GUY1168" s="5"/>
      <c r="GUZ1168" s="144"/>
      <c r="GVA1168" s="93"/>
      <c r="GVB1168" s="145"/>
      <c r="GVC1168" s="145"/>
      <c r="GVD1168" s="145"/>
      <c r="GVE1168" s="145"/>
      <c r="GVF1168" s="145"/>
      <c r="GVG1168" s="37"/>
      <c r="GVH1168" s="5"/>
      <c r="GVI1168" s="144"/>
      <c r="GVJ1168" s="93"/>
      <c r="GVK1168" s="145"/>
      <c r="GVL1168" s="145"/>
      <c r="GVM1168" s="145"/>
      <c r="GVN1168" s="145"/>
      <c r="GVO1168" s="145"/>
      <c r="GVP1168" s="37"/>
      <c r="GVQ1168" s="5"/>
      <c r="GVR1168" s="144"/>
      <c r="GVS1168" s="93"/>
      <c r="GVT1168" s="145"/>
      <c r="GVU1168" s="145"/>
      <c r="GVV1168" s="145"/>
      <c r="GVW1168" s="145"/>
      <c r="GVX1168" s="145"/>
      <c r="GVY1168" s="37"/>
      <c r="GVZ1168" s="5"/>
      <c r="GWA1168" s="144"/>
      <c r="GWB1168" s="93"/>
      <c r="GWC1168" s="145"/>
      <c r="GWD1168" s="145"/>
      <c r="GWE1168" s="145"/>
      <c r="GWF1168" s="145"/>
      <c r="GWG1168" s="145"/>
      <c r="GWH1168" s="37"/>
      <c r="GWI1168" s="5"/>
      <c r="GWJ1168" s="144"/>
      <c r="GWK1168" s="93"/>
      <c r="GWL1168" s="145"/>
      <c r="GWM1168" s="145"/>
      <c r="GWN1168" s="145"/>
      <c r="GWO1168" s="145"/>
      <c r="GWP1168" s="145"/>
      <c r="GWQ1168" s="37"/>
      <c r="GWR1168" s="5"/>
      <c r="GWS1168" s="144"/>
      <c r="GWT1168" s="93"/>
      <c r="GWU1168" s="145"/>
      <c r="GWV1168" s="145"/>
      <c r="GWW1168" s="145"/>
      <c r="GWX1168" s="145"/>
      <c r="GWY1168" s="145"/>
      <c r="GWZ1168" s="37"/>
      <c r="GXA1168" s="5"/>
      <c r="GXB1168" s="144"/>
      <c r="GXC1168" s="93"/>
      <c r="GXD1168" s="145"/>
      <c r="GXE1168" s="145"/>
      <c r="GXF1168" s="145"/>
      <c r="GXG1168" s="145"/>
      <c r="GXH1168" s="145"/>
      <c r="GXI1168" s="37"/>
      <c r="GXJ1168" s="5"/>
      <c r="GXK1168" s="144"/>
      <c r="GXL1168" s="93"/>
      <c r="GXM1168" s="145"/>
      <c r="GXN1168" s="145"/>
      <c r="GXO1168" s="145"/>
      <c r="GXP1168" s="145"/>
      <c r="GXQ1168" s="145"/>
      <c r="GXR1168" s="37"/>
      <c r="GXS1168" s="5"/>
      <c r="GXT1168" s="144"/>
      <c r="GXU1168" s="93"/>
      <c r="GXV1168" s="145"/>
      <c r="GXW1168" s="145"/>
      <c r="GXX1168" s="145"/>
      <c r="GXY1168" s="145"/>
      <c r="GXZ1168" s="145"/>
      <c r="GYA1168" s="37"/>
      <c r="GYB1168" s="5"/>
      <c r="GYC1168" s="144"/>
      <c r="GYD1168" s="93"/>
      <c r="GYE1168" s="145"/>
      <c r="GYF1168" s="145"/>
      <c r="GYG1168" s="145"/>
      <c r="GYH1168" s="145"/>
      <c r="GYI1168" s="145"/>
      <c r="GYJ1168" s="37"/>
      <c r="GYK1168" s="5"/>
      <c r="GYL1168" s="144"/>
      <c r="GYM1168" s="93"/>
      <c r="GYN1168" s="145"/>
      <c r="GYO1168" s="145"/>
      <c r="GYP1168" s="145"/>
      <c r="GYQ1168" s="145"/>
      <c r="GYR1168" s="145"/>
      <c r="GYS1168" s="37"/>
      <c r="GYT1168" s="5"/>
      <c r="GYU1168" s="144"/>
      <c r="GYV1168" s="93"/>
      <c r="GYW1168" s="145"/>
      <c r="GYX1168" s="145"/>
      <c r="GYY1168" s="145"/>
      <c r="GYZ1168" s="145"/>
      <c r="GZA1168" s="145"/>
      <c r="GZB1168" s="37"/>
      <c r="GZC1168" s="5"/>
      <c r="GZD1168" s="144"/>
      <c r="GZE1168" s="93"/>
      <c r="GZF1168" s="145"/>
      <c r="GZG1168" s="145"/>
      <c r="GZH1168" s="145"/>
      <c r="GZI1168" s="145"/>
      <c r="GZJ1168" s="145"/>
      <c r="GZK1168" s="37"/>
      <c r="GZL1168" s="5"/>
      <c r="GZM1168" s="144"/>
      <c r="GZN1168" s="93"/>
      <c r="GZO1168" s="145"/>
      <c r="GZP1168" s="145"/>
      <c r="GZQ1168" s="145"/>
      <c r="GZR1168" s="145"/>
      <c r="GZS1168" s="145"/>
      <c r="GZT1168" s="37"/>
      <c r="GZU1168" s="5"/>
      <c r="GZV1168" s="144"/>
      <c r="GZW1168" s="93"/>
      <c r="GZX1168" s="145"/>
      <c r="GZY1168" s="145"/>
      <c r="GZZ1168" s="145"/>
      <c r="HAA1168" s="145"/>
      <c r="HAB1168" s="145"/>
      <c r="HAC1168" s="37"/>
      <c r="HAD1168" s="5"/>
      <c r="HAE1168" s="144"/>
      <c r="HAF1168" s="93"/>
      <c r="HAG1168" s="145"/>
      <c r="HAH1168" s="145"/>
      <c r="HAI1168" s="145"/>
      <c r="HAJ1168" s="145"/>
      <c r="HAK1168" s="145"/>
      <c r="HAL1168" s="37"/>
      <c r="HAM1168" s="5"/>
      <c r="HAN1168" s="144"/>
      <c r="HAO1168" s="93"/>
      <c r="HAP1168" s="145"/>
      <c r="HAQ1168" s="145"/>
      <c r="HAR1168" s="145"/>
      <c r="HAS1168" s="145"/>
      <c r="HAT1168" s="145"/>
      <c r="HAU1168" s="37"/>
      <c r="HAV1168" s="5"/>
      <c r="HAW1168" s="144"/>
      <c r="HAX1168" s="93"/>
      <c r="HAY1168" s="145"/>
      <c r="HAZ1168" s="145"/>
      <c r="HBA1168" s="145"/>
      <c r="HBB1168" s="145"/>
      <c r="HBC1168" s="145"/>
      <c r="HBD1168" s="37"/>
      <c r="HBE1168" s="5"/>
      <c r="HBF1168" s="144"/>
      <c r="HBG1168" s="93"/>
      <c r="HBH1168" s="145"/>
      <c r="HBI1168" s="145"/>
      <c r="HBJ1168" s="145"/>
      <c r="HBK1168" s="145"/>
      <c r="HBL1168" s="145"/>
      <c r="HBM1168" s="37"/>
      <c r="HBN1168" s="5"/>
      <c r="HBO1168" s="144"/>
      <c r="HBP1168" s="93"/>
      <c r="HBQ1168" s="145"/>
      <c r="HBR1168" s="145"/>
      <c r="HBS1168" s="145"/>
      <c r="HBT1168" s="145"/>
      <c r="HBU1168" s="145"/>
      <c r="HBV1168" s="37"/>
      <c r="HBW1168" s="5"/>
      <c r="HBX1168" s="144"/>
      <c r="HBY1168" s="93"/>
      <c r="HBZ1168" s="145"/>
      <c r="HCA1168" s="145"/>
      <c r="HCB1168" s="145"/>
      <c r="HCC1168" s="145"/>
      <c r="HCD1168" s="145"/>
      <c r="HCE1168" s="37"/>
      <c r="HCF1168" s="5"/>
      <c r="HCG1168" s="144"/>
      <c r="HCH1168" s="93"/>
      <c r="HCI1168" s="145"/>
      <c r="HCJ1168" s="145"/>
      <c r="HCK1168" s="145"/>
      <c r="HCL1168" s="145"/>
      <c r="HCM1168" s="145"/>
      <c r="HCN1168" s="37"/>
      <c r="HCO1168" s="5"/>
      <c r="HCP1168" s="144"/>
      <c r="HCQ1168" s="93"/>
      <c r="HCR1168" s="145"/>
      <c r="HCS1168" s="145"/>
      <c r="HCT1168" s="145"/>
      <c r="HCU1168" s="145"/>
      <c r="HCV1168" s="145"/>
      <c r="HCW1168" s="37"/>
      <c r="HCX1168" s="5"/>
      <c r="HCY1168" s="144"/>
      <c r="HCZ1168" s="93"/>
      <c r="HDA1168" s="145"/>
      <c r="HDB1168" s="145"/>
      <c r="HDC1168" s="145"/>
      <c r="HDD1168" s="145"/>
      <c r="HDE1168" s="145"/>
      <c r="HDF1168" s="37"/>
      <c r="HDG1168" s="5"/>
      <c r="HDH1168" s="144"/>
      <c r="HDI1168" s="93"/>
      <c r="HDJ1168" s="145"/>
      <c r="HDK1168" s="145"/>
      <c r="HDL1168" s="145"/>
      <c r="HDM1168" s="145"/>
      <c r="HDN1168" s="145"/>
      <c r="HDO1168" s="37"/>
      <c r="HDP1168" s="5"/>
      <c r="HDQ1168" s="144"/>
      <c r="HDR1168" s="93"/>
      <c r="HDS1168" s="145"/>
      <c r="HDT1168" s="145"/>
      <c r="HDU1168" s="145"/>
      <c r="HDV1168" s="145"/>
      <c r="HDW1168" s="145"/>
      <c r="HDX1168" s="37"/>
      <c r="HDY1168" s="5"/>
      <c r="HDZ1168" s="144"/>
      <c r="HEA1168" s="93"/>
      <c r="HEB1168" s="145"/>
      <c r="HEC1168" s="145"/>
      <c r="HED1168" s="145"/>
      <c r="HEE1168" s="145"/>
      <c r="HEF1168" s="145"/>
      <c r="HEG1168" s="37"/>
      <c r="HEH1168" s="5"/>
      <c r="HEI1168" s="144"/>
      <c r="HEJ1168" s="93"/>
      <c r="HEK1168" s="145"/>
      <c r="HEL1168" s="145"/>
      <c r="HEM1168" s="145"/>
      <c r="HEN1168" s="145"/>
      <c r="HEO1168" s="145"/>
      <c r="HEP1168" s="37"/>
      <c r="HEQ1168" s="5"/>
      <c r="HER1168" s="144"/>
      <c r="HES1168" s="93"/>
      <c r="HET1168" s="145"/>
      <c r="HEU1168" s="145"/>
      <c r="HEV1168" s="145"/>
      <c r="HEW1168" s="145"/>
      <c r="HEX1168" s="145"/>
      <c r="HEY1168" s="37"/>
      <c r="HEZ1168" s="5"/>
      <c r="HFA1168" s="144"/>
      <c r="HFB1168" s="93"/>
      <c r="HFC1168" s="145"/>
      <c r="HFD1168" s="145"/>
      <c r="HFE1168" s="145"/>
      <c r="HFF1168" s="145"/>
      <c r="HFG1168" s="145"/>
      <c r="HFH1168" s="37"/>
      <c r="HFI1168" s="5"/>
      <c r="HFJ1168" s="144"/>
      <c r="HFK1168" s="93"/>
      <c r="HFL1168" s="145"/>
      <c r="HFM1168" s="145"/>
      <c r="HFN1168" s="145"/>
      <c r="HFO1168" s="145"/>
      <c r="HFP1168" s="145"/>
      <c r="HFQ1168" s="37"/>
      <c r="HFR1168" s="5"/>
      <c r="HFS1168" s="144"/>
      <c r="HFT1168" s="93"/>
      <c r="HFU1168" s="145"/>
      <c r="HFV1168" s="145"/>
      <c r="HFW1168" s="145"/>
      <c r="HFX1168" s="145"/>
      <c r="HFY1168" s="145"/>
      <c r="HFZ1168" s="37"/>
      <c r="HGA1168" s="5"/>
      <c r="HGB1168" s="144"/>
      <c r="HGC1168" s="93"/>
      <c r="HGD1168" s="145"/>
      <c r="HGE1168" s="145"/>
      <c r="HGF1168" s="145"/>
      <c r="HGG1168" s="145"/>
      <c r="HGH1168" s="145"/>
      <c r="HGI1168" s="37"/>
      <c r="HGJ1168" s="5"/>
      <c r="HGK1168" s="144"/>
      <c r="HGL1168" s="93"/>
      <c r="HGM1168" s="145"/>
      <c r="HGN1168" s="145"/>
      <c r="HGO1168" s="145"/>
      <c r="HGP1168" s="145"/>
      <c r="HGQ1168" s="145"/>
      <c r="HGR1168" s="37"/>
      <c r="HGS1168" s="5"/>
      <c r="HGT1168" s="144"/>
      <c r="HGU1168" s="93"/>
      <c r="HGV1168" s="145"/>
      <c r="HGW1168" s="145"/>
      <c r="HGX1168" s="145"/>
      <c r="HGY1168" s="145"/>
      <c r="HGZ1168" s="145"/>
      <c r="HHA1168" s="37"/>
      <c r="HHB1168" s="5"/>
      <c r="HHC1168" s="144"/>
      <c r="HHD1168" s="93"/>
      <c r="HHE1168" s="145"/>
      <c r="HHF1168" s="145"/>
      <c r="HHG1168" s="145"/>
      <c r="HHH1168" s="145"/>
      <c r="HHI1168" s="145"/>
      <c r="HHJ1168" s="37"/>
      <c r="HHK1168" s="5"/>
      <c r="HHL1168" s="144"/>
      <c r="HHM1168" s="93"/>
      <c r="HHN1168" s="145"/>
      <c r="HHO1168" s="145"/>
      <c r="HHP1168" s="145"/>
      <c r="HHQ1168" s="145"/>
      <c r="HHR1168" s="145"/>
      <c r="HHS1168" s="37"/>
      <c r="HHT1168" s="5"/>
      <c r="HHU1168" s="144"/>
      <c r="HHV1168" s="93"/>
      <c r="HHW1168" s="145"/>
      <c r="HHX1168" s="145"/>
      <c r="HHY1168" s="145"/>
      <c r="HHZ1168" s="145"/>
      <c r="HIA1168" s="145"/>
      <c r="HIB1168" s="37"/>
      <c r="HIC1168" s="5"/>
      <c r="HID1168" s="144"/>
      <c r="HIE1168" s="93"/>
      <c r="HIF1168" s="145"/>
      <c r="HIG1168" s="145"/>
      <c r="HIH1168" s="145"/>
      <c r="HII1168" s="145"/>
      <c r="HIJ1168" s="145"/>
      <c r="HIK1168" s="37"/>
      <c r="HIL1168" s="5"/>
      <c r="HIM1168" s="144"/>
      <c r="HIN1168" s="93"/>
      <c r="HIO1168" s="145"/>
      <c r="HIP1168" s="145"/>
      <c r="HIQ1168" s="145"/>
      <c r="HIR1168" s="145"/>
      <c r="HIS1168" s="145"/>
      <c r="HIT1168" s="37"/>
      <c r="HIU1168" s="5"/>
      <c r="HIV1168" s="144"/>
      <c r="HIW1168" s="93"/>
      <c r="HIX1168" s="145"/>
      <c r="HIY1168" s="145"/>
      <c r="HIZ1168" s="145"/>
      <c r="HJA1168" s="145"/>
      <c r="HJB1168" s="145"/>
      <c r="HJC1168" s="37"/>
      <c r="HJD1168" s="5"/>
      <c r="HJE1168" s="144"/>
      <c r="HJF1168" s="93"/>
      <c r="HJG1168" s="145"/>
      <c r="HJH1168" s="145"/>
      <c r="HJI1168" s="145"/>
      <c r="HJJ1168" s="145"/>
      <c r="HJK1168" s="145"/>
      <c r="HJL1168" s="37"/>
      <c r="HJM1168" s="5"/>
      <c r="HJN1168" s="144"/>
      <c r="HJO1168" s="93"/>
      <c r="HJP1168" s="145"/>
      <c r="HJQ1168" s="145"/>
      <c r="HJR1168" s="145"/>
      <c r="HJS1168" s="145"/>
      <c r="HJT1168" s="145"/>
      <c r="HJU1168" s="37"/>
      <c r="HJV1168" s="5"/>
      <c r="HJW1168" s="144"/>
      <c r="HJX1168" s="93"/>
      <c r="HJY1168" s="145"/>
      <c r="HJZ1168" s="145"/>
      <c r="HKA1168" s="145"/>
      <c r="HKB1168" s="145"/>
      <c r="HKC1168" s="145"/>
      <c r="HKD1168" s="37"/>
      <c r="HKE1168" s="5"/>
      <c r="HKF1168" s="144"/>
      <c r="HKG1168" s="93"/>
      <c r="HKH1168" s="145"/>
      <c r="HKI1168" s="145"/>
      <c r="HKJ1168" s="145"/>
      <c r="HKK1168" s="145"/>
      <c r="HKL1168" s="145"/>
      <c r="HKM1168" s="37"/>
      <c r="HKN1168" s="5"/>
      <c r="HKO1168" s="144"/>
      <c r="HKP1168" s="93"/>
      <c r="HKQ1168" s="145"/>
      <c r="HKR1168" s="145"/>
      <c r="HKS1168" s="145"/>
      <c r="HKT1168" s="145"/>
      <c r="HKU1168" s="145"/>
      <c r="HKV1168" s="37"/>
      <c r="HKW1168" s="5"/>
      <c r="HKX1168" s="144"/>
      <c r="HKY1168" s="93"/>
      <c r="HKZ1168" s="145"/>
      <c r="HLA1168" s="145"/>
      <c r="HLB1168" s="145"/>
      <c r="HLC1168" s="145"/>
      <c r="HLD1168" s="145"/>
      <c r="HLE1168" s="37"/>
      <c r="HLF1168" s="5"/>
      <c r="HLG1168" s="144"/>
      <c r="HLH1168" s="93"/>
      <c r="HLI1168" s="145"/>
      <c r="HLJ1168" s="145"/>
      <c r="HLK1168" s="145"/>
      <c r="HLL1168" s="145"/>
      <c r="HLM1168" s="145"/>
      <c r="HLN1168" s="37"/>
      <c r="HLO1168" s="5"/>
      <c r="HLP1168" s="144"/>
      <c r="HLQ1168" s="93"/>
      <c r="HLR1168" s="145"/>
      <c r="HLS1168" s="145"/>
      <c r="HLT1168" s="145"/>
      <c r="HLU1168" s="145"/>
      <c r="HLV1168" s="145"/>
      <c r="HLW1168" s="37"/>
      <c r="HLX1168" s="5"/>
      <c r="HLY1168" s="144"/>
      <c r="HLZ1168" s="93"/>
      <c r="HMA1168" s="145"/>
      <c r="HMB1168" s="145"/>
      <c r="HMC1168" s="145"/>
      <c r="HMD1168" s="145"/>
      <c r="HME1168" s="145"/>
      <c r="HMF1168" s="37"/>
      <c r="HMG1168" s="5"/>
      <c r="HMH1168" s="144"/>
      <c r="HMI1168" s="93"/>
      <c r="HMJ1168" s="145"/>
      <c r="HMK1168" s="145"/>
      <c r="HML1168" s="145"/>
      <c r="HMM1168" s="145"/>
      <c r="HMN1168" s="145"/>
      <c r="HMO1168" s="37"/>
      <c r="HMP1168" s="5"/>
      <c r="HMQ1168" s="144"/>
      <c r="HMR1168" s="93"/>
      <c r="HMS1168" s="145"/>
      <c r="HMT1168" s="145"/>
      <c r="HMU1168" s="145"/>
      <c r="HMV1168" s="145"/>
      <c r="HMW1168" s="145"/>
      <c r="HMX1168" s="37"/>
      <c r="HMY1168" s="5"/>
      <c r="HMZ1168" s="144"/>
      <c r="HNA1168" s="93"/>
      <c r="HNB1168" s="145"/>
      <c r="HNC1168" s="145"/>
      <c r="HND1168" s="145"/>
      <c r="HNE1168" s="145"/>
      <c r="HNF1168" s="145"/>
      <c r="HNG1168" s="37"/>
      <c r="HNH1168" s="5"/>
      <c r="HNI1168" s="144"/>
      <c r="HNJ1168" s="93"/>
      <c r="HNK1168" s="145"/>
      <c r="HNL1168" s="145"/>
      <c r="HNM1168" s="145"/>
      <c r="HNN1168" s="145"/>
      <c r="HNO1168" s="145"/>
      <c r="HNP1168" s="37"/>
      <c r="HNQ1168" s="5"/>
      <c r="HNR1168" s="144"/>
      <c r="HNS1168" s="93"/>
      <c r="HNT1168" s="145"/>
      <c r="HNU1168" s="145"/>
      <c r="HNV1168" s="145"/>
      <c r="HNW1168" s="145"/>
      <c r="HNX1168" s="145"/>
      <c r="HNY1168" s="37"/>
      <c r="HNZ1168" s="5"/>
      <c r="HOA1168" s="144"/>
      <c r="HOB1168" s="93"/>
      <c r="HOC1168" s="145"/>
      <c r="HOD1168" s="145"/>
      <c r="HOE1168" s="145"/>
      <c r="HOF1168" s="145"/>
      <c r="HOG1168" s="145"/>
      <c r="HOH1168" s="37"/>
      <c r="HOI1168" s="5"/>
      <c r="HOJ1168" s="144"/>
      <c r="HOK1168" s="93"/>
      <c r="HOL1168" s="145"/>
      <c r="HOM1168" s="145"/>
      <c r="HON1168" s="145"/>
      <c r="HOO1168" s="145"/>
      <c r="HOP1168" s="145"/>
      <c r="HOQ1168" s="37"/>
      <c r="HOR1168" s="5"/>
      <c r="HOS1168" s="144"/>
      <c r="HOT1168" s="93"/>
      <c r="HOU1168" s="145"/>
      <c r="HOV1168" s="145"/>
      <c r="HOW1168" s="145"/>
      <c r="HOX1168" s="145"/>
      <c r="HOY1168" s="145"/>
      <c r="HOZ1168" s="37"/>
      <c r="HPA1168" s="5"/>
      <c r="HPB1168" s="144"/>
      <c r="HPC1168" s="93"/>
      <c r="HPD1168" s="145"/>
      <c r="HPE1168" s="145"/>
      <c r="HPF1168" s="145"/>
      <c r="HPG1168" s="145"/>
      <c r="HPH1168" s="145"/>
      <c r="HPI1168" s="37"/>
      <c r="HPJ1168" s="5"/>
      <c r="HPK1168" s="144"/>
      <c r="HPL1168" s="93"/>
      <c r="HPM1168" s="145"/>
      <c r="HPN1168" s="145"/>
      <c r="HPO1168" s="145"/>
      <c r="HPP1168" s="145"/>
      <c r="HPQ1168" s="145"/>
      <c r="HPR1168" s="37"/>
      <c r="HPS1168" s="5"/>
      <c r="HPT1168" s="144"/>
      <c r="HPU1168" s="93"/>
      <c r="HPV1168" s="145"/>
      <c r="HPW1168" s="145"/>
      <c r="HPX1168" s="145"/>
      <c r="HPY1168" s="145"/>
      <c r="HPZ1168" s="145"/>
      <c r="HQA1168" s="37"/>
      <c r="HQB1168" s="5"/>
      <c r="HQC1168" s="144"/>
      <c r="HQD1168" s="93"/>
      <c r="HQE1168" s="145"/>
      <c r="HQF1168" s="145"/>
      <c r="HQG1168" s="145"/>
      <c r="HQH1168" s="145"/>
      <c r="HQI1168" s="145"/>
      <c r="HQJ1168" s="37"/>
      <c r="HQK1168" s="5"/>
      <c r="HQL1168" s="144"/>
      <c r="HQM1168" s="93"/>
      <c r="HQN1168" s="145"/>
      <c r="HQO1168" s="145"/>
      <c r="HQP1168" s="145"/>
      <c r="HQQ1168" s="145"/>
      <c r="HQR1168" s="145"/>
      <c r="HQS1168" s="37"/>
      <c r="HQT1168" s="5"/>
      <c r="HQU1168" s="144"/>
      <c r="HQV1168" s="93"/>
      <c r="HQW1168" s="145"/>
      <c r="HQX1168" s="145"/>
      <c r="HQY1168" s="145"/>
      <c r="HQZ1168" s="145"/>
      <c r="HRA1168" s="145"/>
      <c r="HRB1168" s="37"/>
      <c r="HRC1168" s="5"/>
      <c r="HRD1168" s="144"/>
      <c r="HRE1168" s="93"/>
      <c r="HRF1168" s="145"/>
      <c r="HRG1168" s="145"/>
      <c r="HRH1168" s="145"/>
      <c r="HRI1168" s="145"/>
      <c r="HRJ1168" s="145"/>
      <c r="HRK1168" s="37"/>
      <c r="HRL1168" s="5"/>
      <c r="HRM1168" s="144"/>
      <c r="HRN1168" s="93"/>
      <c r="HRO1168" s="145"/>
      <c r="HRP1168" s="145"/>
      <c r="HRQ1168" s="145"/>
      <c r="HRR1168" s="145"/>
      <c r="HRS1168" s="145"/>
      <c r="HRT1168" s="37"/>
      <c r="HRU1168" s="5"/>
      <c r="HRV1168" s="144"/>
      <c r="HRW1168" s="93"/>
      <c r="HRX1168" s="145"/>
      <c r="HRY1168" s="145"/>
      <c r="HRZ1168" s="145"/>
      <c r="HSA1168" s="145"/>
      <c r="HSB1168" s="145"/>
      <c r="HSC1168" s="37"/>
      <c r="HSD1168" s="5"/>
      <c r="HSE1168" s="144"/>
      <c r="HSF1168" s="93"/>
      <c r="HSG1168" s="145"/>
      <c r="HSH1168" s="145"/>
      <c r="HSI1168" s="145"/>
      <c r="HSJ1168" s="145"/>
      <c r="HSK1168" s="145"/>
      <c r="HSL1168" s="37"/>
      <c r="HSM1168" s="5"/>
      <c r="HSN1168" s="144"/>
      <c r="HSO1168" s="93"/>
      <c r="HSP1168" s="145"/>
      <c r="HSQ1168" s="145"/>
      <c r="HSR1168" s="145"/>
      <c r="HSS1168" s="145"/>
      <c r="HST1168" s="145"/>
      <c r="HSU1168" s="37"/>
      <c r="HSV1168" s="5"/>
      <c r="HSW1168" s="144"/>
      <c r="HSX1168" s="93"/>
      <c r="HSY1168" s="145"/>
      <c r="HSZ1168" s="145"/>
      <c r="HTA1168" s="145"/>
      <c r="HTB1168" s="145"/>
      <c r="HTC1168" s="145"/>
      <c r="HTD1168" s="37"/>
      <c r="HTE1168" s="5"/>
      <c r="HTF1168" s="144"/>
      <c r="HTG1168" s="93"/>
      <c r="HTH1168" s="145"/>
      <c r="HTI1168" s="145"/>
      <c r="HTJ1168" s="145"/>
      <c r="HTK1168" s="145"/>
      <c r="HTL1168" s="145"/>
      <c r="HTM1168" s="37"/>
      <c r="HTN1168" s="5"/>
      <c r="HTO1168" s="144"/>
      <c r="HTP1168" s="93"/>
      <c r="HTQ1168" s="145"/>
      <c r="HTR1168" s="145"/>
      <c r="HTS1168" s="145"/>
      <c r="HTT1168" s="145"/>
      <c r="HTU1168" s="145"/>
      <c r="HTV1168" s="37"/>
      <c r="HTW1168" s="5"/>
      <c r="HTX1168" s="144"/>
      <c r="HTY1168" s="93"/>
      <c r="HTZ1168" s="145"/>
      <c r="HUA1168" s="145"/>
      <c r="HUB1168" s="145"/>
      <c r="HUC1168" s="145"/>
      <c r="HUD1168" s="145"/>
      <c r="HUE1168" s="37"/>
      <c r="HUF1168" s="5"/>
      <c r="HUG1168" s="144"/>
      <c r="HUH1168" s="93"/>
      <c r="HUI1168" s="145"/>
      <c r="HUJ1168" s="145"/>
      <c r="HUK1168" s="145"/>
      <c r="HUL1168" s="145"/>
      <c r="HUM1168" s="145"/>
      <c r="HUN1168" s="37"/>
      <c r="HUO1168" s="5"/>
      <c r="HUP1168" s="144"/>
      <c r="HUQ1168" s="93"/>
      <c r="HUR1168" s="145"/>
      <c r="HUS1168" s="145"/>
      <c r="HUT1168" s="145"/>
      <c r="HUU1168" s="145"/>
      <c r="HUV1168" s="145"/>
      <c r="HUW1168" s="37"/>
      <c r="HUX1168" s="5"/>
      <c r="HUY1168" s="144"/>
      <c r="HUZ1168" s="93"/>
      <c r="HVA1168" s="145"/>
      <c r="HVB1168" s="145"/>
      <c r="HVC1168" s="145"/>
      <c r="HVD1168" s="145"/>
      <c r="HVE1168" s="145"/>
      <c r="HVF1168" s="37"/>
      <c r="HVG1168" s="5"/>
      <c r="HVH1168" s="144"/>
      <c r="HVI1168" s="93"/>
      <c r="HVJ1168" s="145"/>
      <c r="HVK1168" s="145"/>
      <c r="HVL1168" s="145"/>
      <c r="HVM1168" s="145"/>
      <c r="HVN1168" s="145"/>
      <c r="HVO1168" s="37"/>
      <c r="HVP1168" s="5"/>
      <c r="HVQ1168" s="144"/>
      <c r="HVR1168" s="93"/>
      <c r="HVS1168" s="145"/>
      <c r="HVT1168" s="145"/>
      <c r="HVU1168" s="145"/>
      <c r="HVV1168" s="145"/>
      <c r="HVW1168" s="145"/>
      <c r="HVX1168" s="37"/>
      <c r="HVY1168" s="5"/>
      <c r="HVZ1168" s="144"/>
      <c r="HWA1168" s="93"/>
      <c r="HWB1168" s="145"/>
      <c r="HWC1168" s="145"/>
      <c r="HWD1168" s="145"/>
      <c r="HWE1168" s="145"/>
      <c r="HWF1168" s="145"/>
      <c r="HWG1168" s="37"/>
      <c r="HWH1168" s="5"/>
      <c r="HWI1168" s="144"/>
      <c r="HWJ1168" s="93"/>
      <c r="HWK1168" s="145"/>
      <c r="HWL1168" s="145"/>
      <c r="HWM1168" s="145"/>
      <c r="HWN1168" s="145"/>
      <c r="HWO1168" s="145"/>
      <c r="HWP1168" s="37"/>
      <c r="HWQ1168" s="5"/>
      <c r="HWR1168" s="144"/>
      <c r="HWS1168" s="93"/>
      <c r="HWT1168" s="145"/>
      <c r="HWU1168" s="145"/>
      <c r="HWV1168" s="145"/>
      <c r="HWW1168" s="145"/>
      <c r="HWX1168" s="145"/>
      <c r="HWY1168" s="37"/>
      <c r="HWZ1168" s="5"/>
      <c r="HXA1168" s="144"/>
      <c r="HXB1168" s="93"/>
      <c r="HXC1168" s="145"/>
      <c r="HXD1168" s="145"/>
      <c r="HXE1168" s="145"/>
      <c r="HXF1168" s="145"/>
      <c r="HXG1168" s="145"/>
      <c r="HXH1168" s="37"/>
      <c r="HXI1168" s="5"/>
      <c r="HXJ1168" s="144"/>
      <c r="HXK1168" s="93"/>
      <c r="HXL1168" s="145"/>
      <c r="HXM1168" s="145"/>
      <c r="HXN1168" s="145"/>
      <c r="HXO1168" s="145"/>
      <c r="HXP1168" s="145"/>
      <c r="HXQ1168" s="37"/>
      <c r="HXR1168" s="5"/>
      <c r="HXS1168" s="144"/>
      <c r="HXT1168" s="93"/>
      <c r="HXU1168" s="145"/>
      <c r="HXV1168" s="145"/>
      <c r="HXW1168" s="145"/>
      <c r="HXX1168" s="145"/>
      <c r="HXY1168" s="145"/>
      <c r="HXZ1168" s="37"/>
      <c r="HYA1168" s="5"/>
      <c r="HYB1168" s="144"/>
      <c r="HYC1168" s="93"/>
      <c r="HYD1168" s="145"/>
      <c r="HYE1168" s="145"/>
      <c r="HYF1168" s="145"/>
      <c r="HYG1168" s="145"/>
      <c r="HYH1168" s="145"/>
      <c r="HYI1168" s="37"/>
      <c r="HYJ1168" s="5"/>
      <c r="HYK1168" s="144"/>
      <c r="HYL1168" s="93"/>
      <c r="HYM1168" s="145"/>
      <c r="HYN1168" s="145"/>
      <c r="HYO1168" s="145"/>
      <c r="HYP1168" s="145"/>
      <c r="HYQ1168" s="145"/>
      <c r="HYR1168" s="37"/>
      <c r="HYS1168" s="5"/>
      <c r="HYT1168" s="144"/>
      <c r="HYU1168" s="93"/>
      <c r="HYV1168" s="145"/>
      <c r="HYW1168" s="145"/>
      <c r="HYX1168" s="145"/>
      <c r="HYY1168" s="145"/>
      <c r="HYZ1168" s="145"/>
      <c r="HZA1168" s="37"/>
      <c r="HZB1168" s="5"/>
      <c r="HZC1168" s="144"/>
      <c r="HZD1168" s="93"/>
      <c r="HZE1168" s="145"/>
      <c r="HZF1168" s="145"/>
      <c r="HZG1168" s="145"/>
      <c r="HZH1168" s="145"/>
      <c r="HZI1168" s="145"/>
      <c r="HZJ1168" s="37"/>
      <c r="HZK1168" s="5"/>
      <c r="HZL1168" s="144"/>
      <c r="HZM1168" s="93"/>
      <c r="HZN1168" s="145"/>
      <c r="HZO1168" s="145"/>
      <c r="HZP1168" s="145"/>
      <c r="HZQ1168" s="145"/>
      <c r="HZR1168" s="145"/>
      <c r="HZS1168" s="37"/>
      <c r="HZT1168" s="5"/>
      <c r="HZU1168" s="144"/>
      <c r="HZV1168" s="93"/>
      <c r="HZW1168" s="145"/>
      <c r="HZX1168" s="145"/>
      <c r="HZY1168" s="145"/>
      <c r="HZZ1168" s="145"/>
      <c r="IAA1168" s="145"/>
      <c r="IAB1168" s="37"/>
      <c r="IAC1168" s="5"/>
      <c r="IAD1168" s="144"/>
      <c r="IAE1168" s="93"/>
      <c r="IAF1168" s="145"/>
      <c r="IAG1168" s="145"/>
      <c r="IAH1168" s="145"/>
      <c r="IAI1168" s="145"/>
      <c r="IAJ1168" s="145"/>
      <c r="IAK1168" s="37"/>
      <c r="IAL1168" s="5"/>
      <c r="IAM1168" s="144"/>
      <c r="IAN1168" s="93"/>
      <c r="IAO1168" s="145"/>
      <c r="IAP1168" s="145"/>
      <c r="IAQ1168" s="145"/>
      <c r="IAR1168" s="145"/>
      <c r="IAS1168" s="145"/>
      <c r="IAT1168" s="37"/>
      <c r="IAU1168" s="5"/>
      <c r="IAV1168" s="144"/>
      <c r="IAW1168" s="93"/>
      <c r="IAX1168" s="145"/>
      <c r="IAY1168" s="145"/>
      <c r="IAZ1168" s="145"/>
      <c r="IBA1168" s="145"/>
      <c r="IBB1168" s="145"/>
      <c r="IBC1168" s="37"/>
      <c r="IBD1168" s="5"/>
      <c r="IBE1168" s="144"/>
      <c r="IBF1168" s="93"/>
      <c r="IBG1168" s="145"/>
      <c r="IBH1168" s="145"/>
      <c r="IBI1168" s="145"/>
      <c r="IBJ1168" s="145"/>
      <c r="IBK1168" s="145"/>
      <c r="IBL1168" s="37"/>
      <c r="IBM1168" s="5"/>
      <c r="IBN1168" s="144"/>
      <c r="IBO1168" s="93"/>
      <c r="IBP1168" s="145"/>
      <c r="IBQ1168" s="145"/>
      <c r="IBR1168" s="145"/>
      <c r="IBS1168" s="145"/>
      <c r="IBT1168" s="145"/>
      <c r="IBU1168" s="37"/>
      <c r="IBV1168" s="5"/>
      <c r="IBW1168" s="144"/>
      <c r="IBX1168" s="93"/>
      <c r="IBY1168" s="145"/>
      <c r="IBZ1168" s="145"/>
      <c r="ICA1168" s="145"/>
      <c r="ICB1168" s="145"/>
      <c r="ICC1168" s="145"/>
      <c r="ICD1168" s="37"/>
      <c r="ICE1168" s="5"/>
      <c r="ICF1168" s="144"/>
      <c r="ICG1168" s="93"/>
      <c r="ICH1168" s="145"/>
      <c r="ICI1168" s="145"/>
      <c r="ICJ1168" s="145"/>
      <c r="ICK1168" s="145"/>
      <c r="ICL1168" s="145"/>
      <c r="ICM1168" s="37"/>
      <c r="ICN1168" s="5"/>
      <c r="ICO1168" s="144"/>
      <c r="ICP1168" s="93"/>
      <c r="ICQ1168" s="145"/>
      <c r="ICR1168" s="145"/>
      <c r="ICS1168" s="145"/>
      <c r="ICT1168" s="145"/>
      <c r="ICU1168" s="145"/>
      <c r="ICV1168" s="37"/>
      <c r="ICW1168" s="5"/>
      <c r="ICX1168" s="144"/>
      <c r="ICY1168" s="93"/>
      <c r="ICZ1168" s="145"/>
      <c r="IDA1168" s="145"/>
      <c r="IDB1168" s="145"/>
      <c r="IDC1168" s="145"/>
      <c r="IDD1168" s="145"/>
      <c r="IDE1168" s="37"/>
      <c r="IDF1168" s="5"/>
      <c r="IDG1168" s="144"/>
      <c r="IDH1168" s="93"/>
      <c r="IDI1168" s="145"/>
      <c r="IDJ1168" s="145"/>
      <c r="IDK1168" s="145"/>
      <c r="IDL1168" s="145"/>
      <c r="IDM1168" s="145"/>
      <c r="IDN1168" s="37"/>
      <c r="IDO1168" s="5"/>
      <c r="IDP1168" s="144"/>
      <c r="IDQ1168" s="93"/>
      <c r="IDR1168" s="145"/>
      <c r="IDS1168" s="145"/>
      <c r="IDT1168" s="145"/>
      <c r="IDU1168" s="145"/>
      <c r="IDV1168" s="145"/>
      <c r="IDW1168" s="37"/>
      <c r="IDX1168" s="5"/>
      <c r="IDY1168" s="144"/>
      <c r="IDZ1168" s="93"/>
      <c r="IEA1168" s="145"/>
      <c r="IEB1168" s="145"/>
      <c r="IEC1168" s="145"/>
      <c r="IED1168" s="145"/>
      <c r="IEE1168" s="145"/>
      <c r="IEF1168" s="37"/>
      <c r="IEG1168" s="5"/>
      <c r="IEH1168" s="144"/>
      <c r="IEI1168" s="93"/>
      <c r="IEJ1168" s="145"/>
      <c r="IEK1168" s="145"/>
      <c r="IEL1168" s="145"/>
      <c r="IEM1168" s="145"/>
      <c r="IEN1168" s="145"/>
      <c r="IEO1168" s="37"/>
      <c r="IEP1168" s="5"/>
      <c r="IEQ1168" s="144"/>
      <c r="IER1168" s="93"/>
      <c r="IES1168" s="145"/>
      <c r="IET1168" s="145"/>
      <c r="IEU1168" s="145"/>
      <c r="IEV1168" s="145"/>
      <c r="IEW1168" s="145"/>
      <c r="IEX1168" s="37"/>
      <c r="IEY1168" s="5"/>
      <c r="IEZ1168" s="144"/>
      <c r="IFA1168" s="93"/>
      <c r="IFB1168" s="145"/>
      <c r="IFC1168" s="145"/>
      <c r="IFD1168" s="145"/>
      <c r="IFE1168" s="145"/>
      <c r="IFF1168" s="145"/>
      <c r="IFG1168" s="37"/>
      <c r="IFH1168" s="5"/>
      <c r="IFI1168" s="144"/>
      <c r="IFJ1168" s="93"/>
      <c r="IFK1168" s="145"/>
      <c r="IFL1168" s="145"/>
      <c r="IFM1168" s="145"/>
      <c r="IFN1168" s="145"/>
      <c r="IFO1168" s="145"/>
      <c r="IFP1168" s="37"/>
      <c r="IFQ1168" s="5"/>
      <c r="IFR1168" s="144"/>
      <c r="IFS1168" s="93"/>
      <c r="IFT1168" s="145"/>
      <c r="IFU1168" s="145"/>
      <c r="IFV1168" s="145"/>
      <c r="IFW1168" s="145"/>
      <c r="IFX1168" s="145"/>
      <c r="IFY1168" s="37"/>
      <c r="IFZ1168" s="5"/>
      <c r="IGA1168" s="144"/>
      <c r="IGB1168" s="93"/>
      <c r="IGC1168" s="145"/>
      <c r="IGD1168" s="145"/>
      <c r="IGE1168" s="145"/>
      <c r="IGF1168" s="145"/>
      <c r="IGG1168" s="145"/>
      <c r="IGH1168" s="37"/>
      <c r="IGI1168" s="5"/>
      <c r="IGJ1168" s="144"/>
      <c r="IGK1168" s="93"/>
      <c r="IGL1168" s="145"/>
      <c r="IGM1168" s="145"/>
      <c r="IGN1168" s="145"/>
      <c r="IGO1168" s="145"/>
      <c r="IGP1168" s="145"/>
      <c r="IGQ1168" s="37"/>
      <c r="IGR1168" s="5"/>
      <c r="IGS1168" s="144"/>
      <c r="IGT1168" s="93"/>
      <c r="IGU1168" s="145"/>
      <c r="IGV1168" s="145"/>
      <c r="IGW1168" s="145"/>
      <c r="IGX1168" s="145"/>
      <c r="IGY1168" s="145"/>
      <c r="IGZ1168" s="37"/>
      <c r="IHA1168" s="5"/>
      <c r="IHB1168" s="144"/>
      <c r="IHC1168" s="93"/>
      <c r="IHD1168" s="145"/>
      <c r="IHE1168" s="145"/>
      <c r="IHF1168" s="145"/>
      <c r="IHG1168" s="145"/>
      <c r="IHH1168" s="145"/>
      <c r="IHI1168" s="37"/>
      <c r="IHJ1168" s="5"/>
      <c r="IHK1168" s="144"/>
      <c r="IHL1168" s="93"/>
      <c r="IHM1168" s="145"/>
      <c r="IHN1168" s="145"/>
      <c r="IHO1168" s="145"/>
      <c r="IHP1168" s="145"/>
      <c r="IHQ1168" s="145"/>
      <c r="IHR1168" s="37"/>
      <c r="IHS1168" s="5"/>
      <c r="IHT1168" s="144"/>
      <c r="IHU1168" s="93"/>
      <c r="IHV1168" s="145"/>
      <c r="IHW1168" s="145"/>
      <c r="IHX1168" s="145"/>
      <c r="IHY1168" s="145"/>
      <c r="IHZ1168" s="145"/>
      <c r="IIA1168" s="37"/>
      <c r="IIB1168" s="5"/>
      <c r="IIC1168" s="144"/>
      <c r="IID1168" s="93"/>
      <c r="IIE1168" s="145"/>
      <c r="IIF1168" s="145"/>
      <c r="IIG1168" s="145"/>
      <c r="IIH1168" s="145"/>
      <c r="III1168" s="145"/>
      <c r="IIJ1168" s="37"/>
      <c r="IIK1168" s="5"/>
      <c r="IIL1168" s="144"/>
      <c r="IIM1168" s="93"/>
      <c r="IIN1168" s="145"/>
      <c r="IIO1168" s="145"/>
      <c r="IIP1168" s="145"/>
      <c r="IIQ1168" s="145"/>
      <c r="IIR1168" s="145"/>
      <c r="IIS1168" s="37"/>
      <c r="IIT1168" s="5"/>
      <c r="IIU1168" s="144"/>
      <c r="IIV1168" s="93"/>
      <c r="IIW1168" s="145"/>
      <c r="IIX1168" s="145"/>
      <c r="IIY1168" s="145"/>
      <c r="IIZ1168" s="145"/>
      <c r="IJA1168" s="145"/>
      <c r="IJB1168" s="37"/>
      <c r="IJC1168" s="5"/>
      <c r="IJD1168" s="144"/>
      <c r="IJE1168" s="93"/>
      <c r="IJF1168" s="145"/>
      <c r="IJG1168" s="145"/>
      <c r="IJH1168" s="145"/>
      <c r="IJI1168" s="145"/>
      <c r="IJJ1168" s="145"/>
      <c r="IJK1168" s="37"/>
      <c r="IJL1168" s="5"/>
      <c r="IJM1168" s="144"/>
      <c r="IJN1168" s="93"/>
      <c r="IJO1168" s="145"/>
      <c r="IJP1168" s="145"/>
      <c r="IJQ1168" s="145"/>
      <c r="IJR1168" s="145"/>
      <c r="IJS1168" s="145"/>
      <c r="IJT1168" s="37"/>
      <c r="IJU1168" s="5"/>
      <c r="IJV1168" s="144"/>
      <c r="IJW1168" s="93"/>
      <c r="IJX1168" s="145"/>
      <c r="IJY1168" s="145"/>
      <c r="IJZ1168" s="145"/>
      <c r="IKA1168" s="145"/>
      <c r="IKB1168" s="145"/>
      <c r="IKC1168" s="37"/>
      <c r="IKD1168" s="5"/>
      <c r="IKE1168" s="144"/>
      <c r="IKF1168" s="93"/>
      <c r="IKG1168" s="145"/>
      <c r="IKH1168" s="145"/>
      <c r="IKI1168" s="145"/>
      <c r="IKJ1168" s="145"/>
      <c r="IKK1168" s="145"/>
      <c r="IKL1168" s="37"/>
      <c r="IKM1168" s="5"/>
      <c r="IKN1168" s="144"/>
      <c r="IKO1168" s="93"/>
      <c r="IKP1168" s="145"/>
      <c r="IKQ1168" s="145"/>
      <c r="IKR1168" s="145"/>
      <c r="IKS1168" s="145"/>
      <c r="IKT1168" s="145"/>
      <c r="IKU1168" s="37"/>
      <c r="IKV1168" s="5"/>
      <c r="IKW1168" s="144"/>
      <c r="IKX1168" s="93"/>
      <c r="IKY1168" s="145"/>
      <c r="IKZ1168" s="145"/>
      <c r="ILA1168" s="145"/>
      <c r="ILB1168" s="145"/>
      <c r="ILC1168" s="145"/>
      <c r="ILD1168" s="37"/>
      <c r="ILE1168" s="5"/>
      <c r="ILF1168" s="144"/>
      <c r="ILG1168" s="93"/>
      <c r="ILH1168" s="145"/>
      <c r="ILI1168" s="145"/>
      <c r="ILJ1168" s="145"/>
      <c r="ILK1168" s="145"/>
      <c r="ILL1168" s="145"/>
      <c r="ILM1168" s="37"/>
      <c r="ILN1168" s="5"/>
      <c r="ILO1168" s="144"/>
      <c r="ILP1168" s="93"/>
      <c r="ILQ1168" s="145"/>
      <c r="ILR1168" s="145"/>
      <c r="ILS1168" s="145"/>
      <c r="ILT1168" s="145"/>
      <c r="ILU1168" s="145"/>
      <c r="ILV1168" s="37"/>
      <c r="ILW1168" s="5"/>
      <c r="ILX1168" s="144"/>
      <c r="ILY1168" s="93"/>
      <c r="ILZ1168" s="145"/>
      <c r="IMA1168" s="145"/>
      <c r="IMB1168" s="145"/>
      <c r="IMC1168" s="145"/>
      <c r="IMD1168" s="145"/>
      <c r="IME1168" s="37"/>
      <c r="IMF1168" s="5"/>
      <c r="IMG1168" s="144"/>
      <c r="IMH1168" s="93"/>
      <c r="IMI1168" s="145"/>
      <c r="IMJ1168" s="145"/>
      <c r="IMK1168" s="145"/>
      <c r="IML1168" s="145"/>
      <c r="IMM1168" s="145"/>
      <c r="IMN1168" s="37"/>
      <c r="IMO1168" s="5"/>
      <c r="IMP1168" s="144"/>
      <c r="IMQ1168" s="93"/>
      <c r="IMR1168" s="145"/>
      <c r="IMS1168" s="145"/>
      <c r="IMT1168" s="145"/>
      <c r="IMU1168" s="145"/>
      <c r="IMV1168" s="145"/>
      <c r="IMW1168" s="37"/>
      <c r="IMX1168" s="5"/>
      <c r="IMY1168" s="144"/>
      <c r="IMZ1168" s="93"/>
      <c r="INA1168" s="145"/>
      <c r="INB1168" s="145"/>
      <c r="INC1168" s="145"/>
      <c r="IND1168" s="145"/>
      <c r="INE1168" s="145"/>
      <c r="INF1168" s="37"/>
      <c r="ING1168" s="5"/>
      <c r="INH1168" s="144"/>
      <c r="INI1168" s="93"/>
      <c r="INJ1168" s="145"/>
      <c r="INK1168" s="145"/>
      <c r="INL1168" s="145"/>
      <c r="INM1168" s="145"/>
      <c r="INN1168" s="145"/>
      <c r="INO1168" s="37"/>
      <c r="INP1168" s="5"/>
      <c r="INQ1168" s="144"/>
      <c r="INR1168" s="93"/>
      <c r="INS1168" s="145"/>
      <c r="INT1168" s="145"/>
      <c r="INU1168" s="145"/>
      <c r="INV1168" s="145"/>
      <c r="INW1168" s="145"/>
      <c r="INX1168" s="37"/>
      <c r="INY1168" s="5"/>
      <c r="INZ1168" s="144"/>
      <c r="IOA1168" s="93"/>
      <c r="IOB1168" s="145"/>
      <c r="IOC1168" s="145"/>
      <c r="IOD1168" s="145"/>
      <c r="IOE1168" s="145"/>
      <c r="IOF1168" s="145"/>
      <c r="IOG1168" s="37"/>
      <c r="IOH1168" s="5"/>
      <c r="IOI1168" s="144"/>
      <c r="IOJ1168" s="93"/>
      <c r="IOK1168" s="145"/>
      <c r="IOL1168" s="145"/>
      <c r="IOM1168" s="145"/>
      <c r="ION1168" s="145"/>
      <c r="IOO1168" s="145"/>
      <c r="IOP1168" s="37"/>
      <c r="IOQ1168" s="5"/>
      <c r="IOR1168" s="144"/>
      <c r="IOS1168" s="93"/>
      <c r="IOT1168" s="145"/>
      <c r="IOU1168" s="145"/>
      <c r="IOV1168" s="145"/>
      <c r="IOW1168" s="145"/>
      <c r="IOX1168" s="145"/>
      <c r="IOY1168" s="37"/>
      <c r="IOZ1168" s="5"/>
      <c r="IPA1168" s="144"/>
      <c r="IPB1168" s="93"/>
      <c r="IPC1168" s="145"/>
      <c r="IPD1168" s="145"/>
      <c r="IPE1168" s="145"/>
      <c r="IPF1168" s="145"/>
      <c r="IPG1168" s="145"/>
      <c r="IPH1168" s="37"/>
      <c r="IPI1168" s="5"/>
      <c r="IPJ1168" s="144"/>
      <c r="IPK1168" s="93"/>
      <c r="IPL1168" s="145"/>
      <c r="IPM1168" s="145"/>
      <c r="IPN1168" s="145"/>
      <c r="IPO1168" s="145"/>
      <c r="IPP1168" s="145"/>
      <c r="IPQ1168" s="37"/>
      <c r="IPR1168" s="5"/>
      <c r="IPS1168" s="144"/>
      <c r="IPT1168" s="93"/>
      <c r="IPU1168" s="145"/>
      <c r="IPV1168" s="145"/>
      <c r="IPW1168" s="145"/>
      <c r="IPX1168" s="145"/>
      <c r="IPY1168" s="145"/>
      <c r="IPZ1168" s="37"/>
      <c r="IQA1168" s="5"/>
      <c r="IQB1168" s="144"/>
      <c r="IQC1168" s="93"/>
      <c r="IQD1168" s="145"/>
      <c r="IQE1168" s="145"/>
      <c r="IQF1168" s="145"/>
      <c r="IQG1168" s="145"/>
      <c r="IQH1168" s="145"/>
      <c r="IQI1168" s="37"/>
      <c r="IQJ1168" s="5"/>
      <c r="IQK1168" s="144"/>
      <c r="IQL1168" s="93"/>
      <c r="IQM1168" s="145"/>
      <c r="IQN1168" s="145"/>
      <c r="IQO1168" s="145"/>
      <c r="IQP1168" s="145"/>
      <c r="IQQ1168" s="145"/>
      <c r="IQR1168" s="37"/>
      <c r="IQS1168" s="5"/>
      <c r="IQT1168" s="144"/>
      <c r="IQU1168" s="93"/>
      <c r="IQV1168" s="145"/>
      <c r="IQW1168" s="145"/>
      <c r="IQX1168" s="145"/>
      <c r="IQY1168" s="145"/>
      <c r="IQZ1168" s="145"/>
      <c r="IRA1168" s="37"/>
      <c r="IRB1168" s="5"/>
      <c r="IRC1168" s="144"/>
      <c r="IRD1168" s="93"/>
      <c r="IRE1168" s="145"/>
      <c r="IRF1168" s="145"/>
      <c r="IRG1168" s="145"/>
      <c r="IRH1168" s="145"/>
      <c r="IRI1168" s="145"/>
      <c r="IRJ1168" s="37"/>
      <c r="IRK1168" s="5"/>
      <c r="IRL1168" s="144"/>
      <c r="IRM1168" s="93"/>
      <c r="IRN1168" s="145"/>
      <c r="IRO1168" s="145"/>
      <c r="IRP1168" s="145"/>
      <c r="IRQ1168" s="145"/>
      <c r="IRR1168" s="145"/>
      <c r="IRS1168" s="37"/>
      <c r="IRT1168" s="5"/>
      <c r="IRU1168" s="144"/>
      <c r="IRV1168" s="93"/>
      <c r="IRW1168" s="145"/>
      <c r="IRX1168" s="145"/>
      <c r="IRY1168" s="145"/>
      <c r="IRZ1168" s="145"/>
      <c r="ISA1168" s="145"/>
      <c r="ISB1168" s="37"/>
      <c r="ISC1168" s="5"/>
      <c r="ISD1168" s="144"/>
      <c r="ISE1168" s="93"/>
      <c r="ISF1168" s="145"/>
      <c r="ISG1168" s="145"/>
      <c r="ISH1168" s="145"/>
      <c r="ISI1168" s="145"/>
      <c r="ISJ1168" s="145"/>
      <c r="ISK1168" s="37"/>
      <c r="ISL1168" s="5"/>
      <c r="ISM1168" s="144"/>
      <c r="ISN1168" s="93"/>
      <c r="ISO1168" s="145"/>
      <c r="ISP1168" s="145"/>
      <c r="ISQ1168" s="145"/>
      <c r="ISR1168" s="145"/>
      <c r="ISS1168" s="145"/>
      <c r="IST1168" s="37"/>
      <c r="ISU1168" s="5"/>
      <c r="ISV1168" s="144"/>
      <c r="ISW1168" s="93"/>
      <c r="ISX1168" s="145"/>
      <c r="ISY1168" s="145"/>
      <c r="ISZ1168" s="145"/>
      <c r="ITA1168" s="145"/>
      <c r="ITB1168" s="145"/>
      <c r="ITC1168" s="37"/>
      <c r="ITD1168" s="5"/>
      <c r="ITE1168" s="144"/>
      <c r="ITF1168" s="93"/>
      <c r="ITG1168" s="145"/>
      <c r="ITH1168" s="145"/>
      <c r="ITI1168" s="145"/>
      <c r="ITJ1168" s="145"/>
      <c r="ITK1168" s="145"/>
      <c r="ITL1168" s="37"/>
      <c r="ITM1168" s="5"/>
      <c r="ITN1168" s="144"/>
      <c r="ITO1168" s="93"/>
      <c r="ITP1168" s="145"/>
      <c r="ITQ1168" s="145"/>
      <c r="ITR1168" s="145"/>
      <c r="ITS1168" s="145"/>
      <c r="ITT1168" s="145"/>
      <c r="ITU1168" s="37"/>
      <c r="ITV1168" s="5"/>
      <c r="ITW1168" s="144"/>
      <c r="ITX1168" s="93"/>
      <c r="ITY1168" s="145"/>
      <c r="ITZ1168" s="145"/>
      <c r="IUA1168" s="145"/>
      <c r="IUB1168" s="145"/>
      <c r="IUC1168" s="145"/>
      <c r="IUD1168" s="37"/>
      <c r="IUE1168" s="5"/>
      <c r="IUF1168" s="144"/>
      <c r="IUG1168" s="93"/>
      <c r="IUH1168" s="145"/>
      <c r="IUI1168" s="145"/>
      <c r="IUJ1168" s="145"/>
      <c r="IUK1168" s="145"/>
      <c r="IUL1168" s="145"/>
      <c r="IUM1168" s="37"/>
      <c r="IUN1168" s="5"/>
      <c r="IUO1168" s="144"/>
      <c r="IUP1168" s="93"/>
      <c r="IUQ1168" s="145"/>
      <c r="IUR1168" s="145"/>
      <c r="IUS1168" s="145"/>
      <c r="IUT1168" s="145"/>
      <c r="IUU1168" s="145"/>
      <c r="IUV1168" s="37"/>
      <c r="IUW1168" s="5"/>
      <c r="IUX1168" s="144"/>
      <c r="IUY1168" s="93"/>
      <c r="IUZ1168" s="145"/>
      <c r="IVA1168" s="145"/>
      <c r="IVB1168" s="145"/>
      <c r="IVC1168" s="145"/>
      <c r="IVD1168" s="145"/>
      <c r="IVE1168" s="37"/>
      <c r="IVF1168" s="5"/>
      <c r="IVG1168" s="144"/>
      <c r="IVH1168" s="93"/>
      <c r="IVI1168" s="145"/>
      <c r="IVJ1168" s="145"/>
      <c r="IVK1168" s="145"/>
      <c r="IVL1168" s="145"/>
      <c r="IVM1168" s="145"/>
      <c r="IVN1168" s="37"/>
      <c r="IVO1168" s="5"/>
      <c r="IVP1168" s="144"/>
      <c r="IVQ1168" s="93"/>
      <c r="IVR1168" s="145"/>
      <c r="IVS1168" s="145"/>
      <c r="IVT1168" s="145"/>
      <c r="IVU1168" s="145"/>
      <c r="IVV1168" s="145"/>
      <c r="IVW1168" s="37"/>
      <c r="IVX1168" s="5"/>
      <c r="IVY1168" s="144"/>
      <c r="IVZ1168" s="93"/>
      <c r="IWA1168" s="145"/>
      <c r="IWB1168" s="145"/>
      <c r="IWC1168" s="145"/>
      <c r="IWD1168" s="145"/>
      <c r="IWE1168" s="145"/>
      <c r="IWF1168" s="37"/>
      <c r="IWG1168" s="5"/>
      <c r="IWH1168" s="144"/>
      <c r="IWI1168" s="93"/>
      <c r="IWJ1168" s="145"/>
      <c r="IWK1168" s="145"/>
      <c r="IWL1168" s="145"/>
      <c r="IWM1168" s="145"/>
      <c r="IWN1168" s="145"/>
      <c r="IWO1168" s="37"/>
      <c r="IWP1168" s="5"/>
      <c r="IWQ1168" s="144"/>
      <c r="IWR1168" s="93"/>
      <c r="IWS1168" s="145"/>
      <c r="IWT1168" s="145"/>
      <c r="IWU1168" s="145"/>
      <c r="IWV1168" s="145"/>
      <c r="IWW1168" s="145"/>
      <c r="IWX1168" s="37"/>
      <c r="IWY1168" s="5"/>
      <c r="IWZ1168" s="144"/>
      <c r="IXA1168" s="93"/>
      <c r="IXB1168" s="145"/>
      <c r="IXC1168" s="145"/>
      <c r="IXD1168" s="145"/>
      <c r="IXE1168" s="145"/>
      <c r="IXF1168" s="145"/>
      <c r="IXG1168" s="37"/>
      <c r="IXH1168" s="5"/>
      <c r="IXI1168" s="144"/>
      <c r="IXJ1168" s="93"/>
      <c r="IXK1168" s="145"/>
      <c r="IXL1168" s="145"/>
      <c r="IXM1168" s="145"/>
      <c r="IXN1168" s="145"/>
      <c r="IXO1168" s="145"/>
      <c r="IXP1168" s="37"/>
      <c r="IXQ1168" s="5"/>
      <c r="IXR1168" s="144"/>
      <c r="IXS1168" s="93"/>
      <c r="IXT1168" s="145"/>
      <c r="IXU1168" s="145"/>
      <c r="IXV1168" s="145"/>
      <c r="IXW1168" s="145"/>
      <c r="IXX1168" s="145"/>
      <c r="IXY1168" s="37"/>
      <c r="IXZ1168" s="5"/>
      <c r="IYA1168" s="144"/>
      <c r="IYB1168" s="93"/>
      <c r="IYC1168" s="145"/>
      <c r="IYD1168" s="145"/>
      <c r="IYE1168" s="145"/>
      <c r="IYF1168" s="145"/>
      <c r="IYG1168" s="145"/>
      <c r="IYH1168" s="37"/>
      <c r="IYI1168" s="5"/>
      <c r="IYJ1168" s="144"/>
      <c r="IYK1168" s="93"/>
      <c r="IYL1168" s="145"/>
      <c r="IYM1168" s="145"/>
      <c r="IYN1168" s="145"/>
      <c r="IYO1168" s="145"/>
      <c r="IYP1168" s="145"/>
      <c r="IYQ1168" s="37"/>
      <c r="IYR1168" s="5"/>
      <c r="IYS1168" s="144"/>
      <c r="IYT1168" s="93"/>
      <c r="IYU1168" s="145"/>
      <c r="IYV1168" s="145"/>
      <c r="IYW1168" s="145"/>
      <c r="IYX1168" s="145"/>
      <c r="IYY1168" s="145"/>
      <c r="IYZ1168" s="37"/>
      <c r="IZA1168" s="5"/>
      <c r="IZB1168" s="144"/>
      <c r="IZC1168" s="93"/>
      <c r="IZD1168" s="145"/>
      <c r="IZE1168" s="145"/>
      <c r="IZF1168" s="145"/>
      <c r="IZG1168" s="145"/>
      <c r="IZH1168" s="145"/>
      <c r="IZI1168" s="37"/>
      <c r="IZJ1168" s="5"/>
      <c r="IZK1168" s="144"/>
      <c r="IZL1168" s="93"/>
      <c r="IZM1168" s="145"/>
      <c r="IZN1168" s="145"/>
      <c r="IZO1168" s="145"/>
      <c r="IZP1168" s="145"/>
      <c r="IZQ1168" s="145"/>
      <c r="IZR1168" s="37"/>
      <c r="IZS1168" s="5"/>
      <c r="IZT1168" s="144"/>
      <c r="IZU1168" s="93"/>
      <c r="IZV1168" s="145"/>
      <c r="IZW1168" s="145"/>
      <c r="IZX1168" s="145"/>
      <c r="IZY1168" s="145"/>
      <c r="IZZ1168" s="145"/>
      <c r="JAA1168" s="37"/>
      <c r="JAB1168" s="5"/>
      <c r="JAC1168" s="144"/>
      <c r="JAD1168" s="93"/>
      <c r="JAE1168" s="145"/>
      <c r="JAF1168" s="145"/>
      <c r="JAG1168" s="145"/>
      <c r="JAH1168" s="145"/>
      <c r="JAI1168" s="145"/>
      <c r="JAJ1168" s="37"/>
      <c r="JAK1168" s="5"/>
      <c r="JAL1168" s="144"/>
      <c r="JAM1168" s="93"/>
      <c r="JAN1168" s="145"/>
      <c r="JAO1168" s="145"/>
      <c r="JAP1168" s="145"/>
      <c r="JAQ1168" s="145"/>
      <c r="JAR1168" s="145"/>
      <c r="JAS1168" s="37"/>
      <c r="JAT1168" s="5"/>
      <c r="JAU1168" s="144"/>
      <c r="JAV1168" s="93"/>
      <c r="JAW1168" s="145"/>
      <c r="JAX1168" s="145"/>
      <c r="JAY1168" s="145"/>
      <c r="JAZ1168" s="145"/>
      <c r="JBA1168" s="145"/>
      <c r="JBB1168" s="37"/>
      <c r="JBC1168" s="5"/>
      <c r="JBD1168" s="144"/>
      <c r="JBE1168" s="93"/>
      <c r="JBF1168" s="145"/>
      <c r="JBG1168" s="145"/>
      <c r="JBH1168" s="145"/>
      <c r="JBI1168" s="145"/>
      <c r="JBJ1168" s="145"/>
      <c r="JBK1168" s="37"/>
      <c r="JBL1168" s="5"/>
      <c r="JBM1168" s="144"/>
      <c r="JBN1168" s="93"/>
      <c r="JBO1168" s="145"/>
      <c r="JBP1168" s="145"/>
      <c r="JBQ1168" s="145"/>
      <c r="JBR1168" s="145"/>
      <c r="JBS1168" s="145"/>
      <c r="JBT1168" s="37"/>
      <c r="JBU1168" s="5"/>
      <c r="JBV1168" s="144"/>
      <c r="JBW1168" s="93"/>
      <c r="JBX1168" s="145"/>
      <c r="JBY1168" s="145"/>
      <c r="JBZ1168" s="145"/>
      <c r="JCA1168" s="145"/>
      <c r="JCB1168" s="145"/>
      <c r="JCC1168" s="37"/>
      <c r="JCD1168" s="5"/>
      <c r="JCE1168" s="144"/>
      <c r="JCF1168" s="93"/>
      <c r="JCG1168" s="145"/>
      <c r="JCH1168" s="145"/>
      <c r="JCI1168" s="145"/>
      <c r="JCJ1168" s="145"/>
      <c r="JCK1168" s="145"/>
      <c r="JCL1168" s="37"/>
      <c r="JCM1168" s="5"/>
      <c r="JCN1168" s="144"/>
      <c r="JCO1168" s="93"/>
      <c r="JCP1168" s="145"/>
      <c r="JCQ1168" s="145"/>
      <c r="JCR1168" s="145"/>
      <c r="JCS1168" s="145"/>
      <c r="JCT1168" s="145"/>
      <c r="JCU1168" s="37"/>
      <c r="JCV1168" s="5"/>
      <c r="JCW1168" s="144"/>
      <c r="JCX1168" s="93"/>
      <c r="JCY1168" s="145"/>
      <c r="JCZ1168" s="145"/>
      <c r="JDA1168" s="145"/>
      <c r="JDB1168" s="145"/>
      <c r="JDC1168" s="145"/>
      <c r="JDD1168" s="37"/>
      <c r="JDE1168" s="5"/>
      <c r="JDF1168" s="144"/>
      <c r="JDG1168" s="93"/>
      <c r="JDH1168" s="145"/>
      <c r="JDI1168" s="145"/>
      <c r="JDJ1168" s="145"/>
      <c r="JDK1168" s="145"/>
      <c r="JDL1168" s="145"/>
      <c r="JDM1168" s="37"/>
      <c r="JDN1168" s="5"/>
      <c r="JDO1168" s="144"/>
      <c r="JDP1168" s="93"/>
      <c r="JDQ1168" s="145"/>
      <c r="JDR1168" s="145"/>
      <c r="JDS1168" s="145"/>
      <c r="JDT1168" s="145"/>
      <c r="JDU1168" s="145"/>
      <c r="JDV1168" s="37"/>
      <c r="JDW1168" s="5"/>
      <c r="JDX1168" s="144"/>
      <c r="JDY1168" s="93"/>
      <c r="JDZ1168" s="145"/>
      <c r="JEA1168" s="145"/>
      <c r="JEB1168" s="145"/>
      <c r="JEC1168" s="145"/>
      <c r="JED1168" s="145"/>
      <c r="JEE1168" s="37"/>
      <c r="JEF1168" s="5"/>
      <c r="JEG1168" s="144"/>
      <c r="JEH1168" s="93"/>
      <c r="JEI1168" s="145"/>
      <c r="JEJ1168" s="145"/>
      <c r="JEK1168" s="145"/>
      <c r="JEL1168" s="145"/>
      <c r="JEM1168" s="145"/>
      <c r="JEN1168" s="37"/>
      <c r="JEO1168" s="5"/>
      <c r="JEP1168" s="144"/>
      <c r="JEQ1168" s="93"/>
      <c r="JER1168" s="145"/>
      <c r="JES1168" s="145"/>
      <c r="JET1168" s="145"/>
      <c r="JEU1168" s="145"/>
      <c r="JEV1168" s="145"/>
      <c r="JEW1168" s="37"/>
      <c r="JEX1168" s="5"/>
      <c r="JEY1168" s="144"/>
      <c r="JEZ1168" s="93"/>
      <c r="JFA1168" s="145"/>
      <c r="JFB1168" s="145"/>
      <c r="JFC1168" s="145"/>
      <c r="JFD1168" s="145"/>
      <c r="JFE1168" s="145"/>
      <c r="JFF1168" s="37"/>
      <c r="JFG1168" s="5"/>
      <c r="JFH1168" s="144"/>
      <c r="JFI1168" s="93"/>
      <c r="JFJ1168" s="145"/>
      <c r="JFK1168" s="145"/>
      <c r="JFL1168" s="145"/>
      <c r="JFM1168" s="145"/>
      <c r="JFN1168" s="145"/>
      <c r="JFO1168" s="37"/>
      <c r="JFP1168" s="5"/>
      <c r="JFQ1168" s="144"/>
      <c r="JFR1168" s="93"/>
      <c r="JFS1168" s="145"/>
      <c r="JFT1168" s="145"/>
      <c r="JFU1168" s="145"/>
      <c r="JFV1168" s="145"/>
      <c r="JFW1168" s="145"/>
      <c r="JFX1168" s="37"/>
      <c r="JFY1168" s="5"/>
      <c r="JFZ1168" s="144"/>
      <c r="JGA1168" s="93"/>
      <c r="JGB1168" s="145"/>
      <c r="JGC1168" s="145"/>
      <c r="JGD1168" s="145"/>
      <c r="JGE1168" s="145"/>
      <c r="JGF1168" s="145"/>
      <c r="JGG1168" s="37"/>
      <c r="JGH1168" s="5"/>
      <c r="JGI1168" s="144"/>
      <c r="JGJ1168" s="93"/>
      <c r="JGK1168" s="145"/>
      <c r="JGL1168" s="145"/>
      <c r="JGM1168" s="145"/>
      <c r="JGN1168" s="145"/>
      <c r="JGO1168" s="145"/>
      <c r="JGP1168" s="37"/>
      <c r="JGQ1168" s="5"/>
      <c r="JGR1168" s="144"/>
      <c r="JGS1168" s="93"/>
      <c r="JGT1168" s="145"/>
      <c r="JGU1168" s="145"/>
      <c r="JGV1168" s="145"/>
      <c r="JGW1168" s="145"/>
      <c r="JGX1168" s="145"/>
      <c r="JGY1168" s="37"/>
      <c r="JGZ1168" s="5"/>
      <c r="JHA1168" s="144"/>
      <c r="JHB1168" s="93"/>
      <c r="JHC1168" s="145"/>
      <c r="JHD1168" s="145"/>
      <c r="JHE1168" s="145"/>
      <c r="JHF1168" s="145"/>
      <c r="JHG1168" s="145"/>
      <c r="JHH1168" s="37"/>
      <c r="JHI1168" s="5"/>
      <c r="JHJ1168" s="144"/>
      <c r="JHK1168" s="93"/>
      <c r="JHL1168" s="145"/>
      <c r="JHM1168" s="145"/>
      <c r="JHN1168" s="145"/>
      <c r="JHO1168" s="145"/>
      <c r="JHP1168" s="145"/>
      <c r="JHQ1168" s="37"/>
      <c r="JHR1168" s="5"/>
      <c r="JHS1168" s="144"/>
      <c r="JHT1168" s="93"/>
      <c r="JHU1168" s="145"/>
      <c r="JHV1168" s="145"/>
      <c r="JHW1168" s="145"/>
      <c r="JHX1168" s="145"/>
      <c r="JHY1168" s="145"/>
      <c r="JHZ1168" s="37"/>
      <c r="JIA1168" s="5"/>
      <c r="JIB1168" s="144"/>
      <c r="JIC1168" s="93"/>
      <c r="JID1168" s="145"/>
      <c r="JIE1168" s="145"/>
      <c r="JIF1168" s="145"/>
      <c r="JIG1168" s="145"/>
      <c r="JIH1168" s="145"/>
      <c r="JII1168" s="37"/>
      <c r="JIJ1168" s="5"/>
      <c r="JIK1168" s="144"/>
      <c r="JIL1168" s="93"/>
      <c r="JIM1168" s="145"/>
      <c r="JIN1168" s="145"/>
      <c r="JIO1168" s="145"/>
      <c r="JIP1168" s="145"/>
      <c r="JIQ1168" s="145"/>
      <c r="JIR1168" s="37"/>
      <c r="JIS1168" s="5"/>
      <c r="JIT1168" s="144"/>
      <c r="JIU1168" s="93"/>
      <c r="JIV1168" s="145"/>
      <c r="JIW1168" s="145"/>
      <c r="JIX1168" s="145"/>
      <c r="JIY1168" s="145"/>
      <c r="JIZ1168" s="145"/>
      <c r="JJA1168" s="37"/>
      <c r="JJB1168" s="5"/>
      <c r="JJC1168" s="144"/>
      <c r="JJD1168" s="93"/>
      <c r="JJE1168" s="145"/>
      <c r="JJF1168" s="145"/>
      <c r="JJG1168" s="145"/>
      <c r="JJH1168" s="145"/>
      <c r="JJI1168" s="145"/>
      <c r="JJJ1168" s="37"/>
      <c r="JJK1168" s="5"/>
      <c r="JJL1168" s="144"/>
      <c r="JJM1168" s="93"/>
      <c r="JJN1168" s="145"/>
      <c r="JJO1168" s="145"/>
      <c r="JJP1168" s="145"/>
      <c r="JJQ1168" s="145"/>
      <c r="JJR1168" s="145"/>
      <c r="JJS1168" s="37"/>
      <c r="JJT1168" s="5"/>
      <c r="JJU1168" s="144"/>
      <c r="JJV1168" s="93"/>
      <c r="JJW1168" s="145"/>
      <c r="JJX1168" s="145"/>
      <c r="JJY1168" s="145"/>
      <c r="JJZ1168" s="145"/>
      <c r="JKA1168" s="145"/>
      <c r="JKB1168" s="37"/>
      <c r="JKC1168" s="5"/>
      <c r="JKD1168" s="144"/>
      <c r="JKE1168" s="93"/>
      <c r="JKF1168" s="145"/>
      <c r="JKG1168" s="145"/>
      <c r="JKH1168" s="145"/>
      <c r="JKI1168" s="145"/>
      <c r="JKJ1168" s="145"/>
      <c r="JKK1168" s="37"/>
      <c r="JKL1168" s="5"/>
      <c r="JKM1168" s="144"/>
      <c r="JKN1168" s="93"/>
      <c r="JKO1168" s="145"/>
      <c r="JKP1168" s="145"/>
      <c r="JKQ1168" s="145"/>
      <c r="JKR1168" s="145"/>
      <c r="JKS1168" s="145"/>
      <c r="JKT1168" s="37"/>
      <c r="JKU1168" s="5"/>
      <c r="JKV1168" s="144"/>
      <c r="JKW1168" s="93"/>
      <c r="JKX1168" s="145"/>
      <c r="JKY1168" s="145"/>
      <c r="JKZ1168" s="145"/>
      <c r="JLA1168" s="145"/>
      <c r="JLB1168" s="145"/>
      <c r="JLC1168" s="37"/>
      <c r="JLD1168" s="5"/>
      <c r="JLE1168" s="144"/>
      <c r="JLF1168" s="93"/>
      <c r="JLG1168" s="145"/>
      <c r="JLH1168" s="145"/>
      <c r="JLI1168" s="145"/>
      <c r="JLJ1168" s="145"/>
      <c r="JLK1168" s="145"/>
      <c r="JLL1168" s="37"/>
      <c r="JLM1168" s="5"/>
      <c r="JLN1168" s="144"/>
      <c r="JLO1168" s="93"/>
      <c r="JLP1168" s="145"/>
      <c r="JLQ1168" s="145"/>
      <c r="JLR1168" s="145"/>
      <c r="JLS1168" s="145"/>
      <c r="JLT1168" s="145"/>
      <c r="JLU1168" s="37"/>
      <c r="JLV1168" s="5"/>
      <c r="JLW1168" s="144"/>
      <c r="JLX1168" s="93"/>
      <c r="JLY1168" s="145"/>
      <c r="JLZ1168" s="145"/>
      <c r="JMA1168" s="145"/>
      <c r="JMB1168" s="145"/>
      <c r="JMC1168" s="145"/>
      <c r="JMD1168" s="37"/>
      <c r="JME1168" s="5"/>
      <c r="JMF1168" s="144"/>
      <c r="JMG1168" s="93"/>
      <c r="JMH1168" s="145"/>
      <c r="JMI1168" s="145"/>
      <c r="JMJ1168" s="145"/>
      <c r="JMK1168" s="145"/>
      <c r="JML1168" s="145"/>
      <c r="JMM1168" s="37"/>
      <c r="JMN1168" s="5"/>
      <c r="JMO1168" s="144"/>
      <c r="JMP1168" s="93"/>
      <c r="JMQ1168" s="145"/>
      <c r="JMR1168" s="145"/>
      <c r="JMS1168" s="145"/>
      <c r="JMT1168" s="145"/>
      <c r="JMU1168" s="145"/>
      <c r="JMV1168" s="37"/>
      <c r="JMW1168" s="5"/>
      <c r="JMX1168" s="144"/>
      <c r="JMY1168" s="93"/>
      <c r="JMZ1168" s="145"/>
      <c r="JNA1168" s="145"/>
      <c r="JNB1168" s="145"/>
      <c r="JNC1168" s="145"/>
      <c r="JND1168" s="145"/>
      <c r="JNE1168" s="37"/>
      <c r="JNF1168" s="5"/>
      <c r="JNG1168" s="144"/>
      <c r="JNH1168" s="93"/>
      <c r="JNI1168" s="145"/>
      <c r="JNJ1168" s="145"/>
      <c r="JNK1168" s="145"/>
      <c r="JNL1168" s="145"/>
      <c r="JNM1168" s="145"/>
      <c r="JNN1168" s="37"/>
      <c r="JNO1168" s="5"/>
      <c r="JNP1168" s="144"/>
      <c r="JNQ1168" s="93"/>
      <c r="JNR1168" s="145"/>
      <c r="JNS1168" s="145"/>
      <c r="JNT1168" s="145"/>
      <c r="JNU1168" s="145"/>
      <c r="JNV1168" s="145"/>
      <c r="JNW1168" s="37"/>
      <c r="JNX1168" s="5"/>
      <c r="JNY1168" s="144"/>
      <c r="JNZ1168" s="93"/>
      <c r="JOA1168" s="145"/>
      <c r="JOB1168" s="145"/>
      <c r="JOC1168" s="145"/>
      <c r="JOD1168" s="145"/>
      <c r="JOE1168" s="145"/>
      <c r="JOF1168" s="37"/>
      <c r="JOG1168" s="5"/>
      <c r="JOH1168" s="144"/>
      <c r="JOI1168" s="93"/>
      <c r="JOJ1168" s="145"/>
      <c r="JOK1168" s="145"/>
      <c r="JOL1168" s="145"/>
      <c r="JOM1168" s="145"/>
      <c r="JON1168" s="145"/>
      <c r="JOO1168" s="37"/>
      <c r="JOP1168" s="5"/>
      <c r="JOQ1168" s="144"/>
      <c r="JOR1168" s="93"/>
      <c r="JOS1168" s="145"/>
      <c r="JOT1168" s="145"/>
      <c r="JOU1168" s="145"/>
      <c r="JOV1168" s="145"/>
      <c r="JOW1168" s="145"/>
      <c r="JOX1168" s="37"/>
      <c r="JOY1168" s="5"/>
      <c r="JOZ1168" s="144"/>
      <c r="JPA1168" s="93"/>
      <c r="JPB1168" s="145"/>
      <c r="JPC1168" s="145"/>
      <c r="JPD1168" s="145"/>
      <c r="JPE1168" s="145"/>
      <c r="JPF1168" s="145"/>
      <c r="JPG1168" s="37"/>
      <c r="JPH1168" s="5"/>
      <c r="JPI1168" s="144"/>
      <c r="JPJ1168" s="93"/>
      <c r="JPK1168" s="145"/>
      <c r="JPL1168" s="145"/>
      <c r="JPM1168" s="145"/>
      <c r="JPN1168" s="145"/>
      <c r="JPO1168" s="145"/>
      <c r="JPP1168" s="37"/>
      <c r="JPQ1168" s="5"/>
      <c r="JPR1168" s="144"/>
      <c r="JPS1168" s="93"/>
      <c r="JPT1168" s="145"/>
      <c r="JPU1168" s="145"/>
      <c r="JPV1168" s="145"/>
      <c r="JPW1168" s="145"/>
      <c r="JPX1168" s="145"/>
      <c r="JPY1168" s="37"/>
      <c r="JPZ1168" s="5"/>
      <c r="JQA1168" s="144"/>
      <c r="JQB1168" s="93"/>
      <c r="JQC1168" s="145"/>
      <c r="JQD1168" s="145"/>
      <c r="JQE1168" s="145"/>
      <c r="JQF1168" s="145"/>
      <c r="JQG1168" s="145"/>
      <c r="JQH1168" s="37"/>
      <c r="JQI1168" s="5"/>
      <c r="JQJ1168" s="144"/>
      <c r="JQK1168" s="93"/>
      <c r="JQL1168" s="145"/>
      <c r="JQM1168" s="145"/>
      <c r="JQN1168" s="145"/>
      <c r="JQO1168" s="145"/>
      <c r="JQP1168" s="145"/>
      <c r="JQQ1168" s="37"/>
      <c r="JQR1168" s="5"/>
      <c r="JQS1168" s="144"/>
      <c r="JQT1168" s="93"/>
      <c r="JQU1168" s="145"/>
      <c r="JQV1168" s="145"/>
      <c r="JQW1168" s="145"/>
      <c r="JQX1168" s="145"/>
      <c r="JQY1168" s="145"/>
      <c r="JQZ1168" s="37"/>
      <c r="JRA1168" s="5"/>
      <c r="JRB1168" s="144"/>
      <c r="JRC1168" s="93"/>
      <c r="JRD1168" s="145"/>
      <c r="JRE1168" s="145"/>
      <c r="JRF1168" s="145"/>
      <c r="JRG1168" s="145"/>
      <c r="JRH1168" s="145"/>
      <c r="JRI1168" s="37"/>
      <c r="JRJ1168" s="5"/>
      <c r="JRK1168" s="144"/>
      <c r="JRL1168" s="93"/>
      <c r="JRM1168" s="145"/>
      <c r="JRN1168" s="145"/>
      <c r="JRO1168" s="145"/>
      <c r="JRP1168" s="145"/>
      <c r="JRQ1168" s="145"/>
      <c r="JRR1168" s="37"/>
      <c r="JRS1168" s="5"/>
      <c r="JRT1168" s="144"/>
      <c r="JRU1168" s="93"/>
      <c r="JRV1168" s="145"/>
      <c r="JRW1168" s="145"/>
      <c r="JRX1168" s="145"/>
      <c r="JRY1168" s="145"/>
      <c r="JRZ1168" s="145"/>
      <c r="JSA1168" s="37"/>
      <c r="JSB1168" s="5"/>
      <c r="JSC1168" s="144"/>
      <c r="JSD1168" s="93"/>
      <c r="JSE1168" s="145"/>
      <c r="JSF1168" s="145"/>
      <c r="JSG1168" s="145"/>
      <c r="JSH1168" s="145"/>
      <c r="JSI1168" s="145"/>
      <c r="JSJ1168" s="37"/>
      <c r="JSK1168" s="5"/>
      <c r="JSL1168" s="144"/>
      <c r="JSM1168" s="93"/>
      <c r="JSN1168" s="145"/>
      <c r="JSO1168" s="145"/>
      <c r="JSP1168" s="145"/>
      <c r="JSQ1168" s="145"/>
      <c r="JSR1168" s="145"/>
      <c r="JSS1168" s="37"/>
      <c r="JST1168" s="5"/>
      <c r="JSU1168" s="144"/>
      <c r="JSV1168" s="93"/>
      <c r="JSW1168" s="145"/>
      <c r="JSX1168" s="145"/>
      <c r="JSY1168" s="145"/>
      <c r="JSZ1168" s="145"/>
      <c r="JTA1168" s="145"/>
      <c r="JTB1168" s="37"/>
      <c r="JTC1168" s="5"/>
      <c r="JTD1168" s="144"/>
      <c r="JTE1168" s="93"/>
      <c r="JTF1168" s="145"/>
      <c r="JTG1168" s="145"/>
      <c r="JTH1168" s="145"/>
      <c r="JTI1168" s="145"/>
      <c r="JTJ1168" s="145"/>
      <c r="JTK1168" s="37"/>
      <c r="JTL1168" s="5"/>
      <c r="JTM1168" s="144"/>
      <c r="JTN1168" s="93"/>
      <c r="JTO1168" s="145"/>
      <c r="JTP1168" s="145"/>
      <c r="JTQ1168" s="145"/>
      <c r="JTR1168" s="145"/>
      <c r="JTS1168" s="145"/>
      <c r="JTT1168" s="37"/>
      <c r="JTU1168" s="5"/>
      <c r="JTV1168" s="144"/>
      <c r="JTW1168" s="93"/>
      <c r="JTX1168" s="145"/>
      <c r="JTY1168" s="145"/>
      <c r="JTZ1168" s="145"/>
      <c r="JUA1168" s="145"/>
      <c r="JUB1168" s="145"/>
      <c r="JUC1168" s="37"/>
      <c r="JUD1168" s="5"/>
      <c r="JUE1168" s="144"/>
      <c r="JUF1168" s="93"/>
      <c r="JUG1168" s="145"/>
      <c r="JUH1168" s="145"/>
      <c r="JUI1168" s="145"/>
      <c r="JUJ1168" s="145"/>
      <c r="JUK1168" s="145"/>
      <c r="JUL1168" s="37"/>
      <c r="JUM1168" s="5"/>
      <c r="JUN1168" s="144"/>
      <c r="JUO1168" s="93"/>
      <c r="JUP1168" s="145"/>
      <c r="JUQ1168" s="145"/>
      <c r="JUR1168" s="145"/>
      <c r="JUS1168" s="145"/>
      <c r="JUT1168" s="145"/>
      <c r="JUU1168" s="37"/>
      <c r="JUV1168" s="5"/>
      <c r="JUW1168" s="144"/>
      <c r="JUX1168" s="93"/>
      <c r="JUY1168" s="145"/>
      <c r="JUZ1168" s="145"/>
      <c r="JVA1168" s="145"/>
      <c r="JVB1168" s="145"/>
      <c r="JVC1168" s="145"/>
      <c r="JVD1168" s="37"/>
      <c r="JVE1168" s="5"/>
      <c r="JVF1168" s="144"/>
      <c r="JVG1168" s="93"/>
      <c r="JVH1168" s="145"/>
      <c r="JVI1168" s="145"/>
      <c r="JVJ1168" s="145"/>
      <c r="JVK1168" s="145"/>
      <c r="JVL1168" s="145"/>
      <c r="JVM1168" s="37"/>
      <c r="JVN1168" s="5"/>
      <c r="JVO1168" s="144"/>
      <c r="JVP1168" s="93"/>
      <c r="JVQ1168" s="145"/>
      <c r="JVR1168" s="145"/>
      <c r="JVS1168" s="145"/>
      <c r="JVT1168" s="145"/>
      <c r="JVU1168" s="145"/>
      <c r="JVV1168" s="37"/>
      <c r="JVW1168" s="5"/>
      <c r="JVX1168" s="144"/>
      <c r="JVY1168" s="93"/>
      <c r="JVZ1168" s="145"/>
      <c r="JWA1168" s="145"/>
      <c r="JWB1168" s="145"/>
      <c r="JWC1168" s="145"/>
      <c r="JWD1168" s="145"/>
      <c r="JWE1168" s="37"/>
      <c r="JWF1168" s="5"/>
      <c r="JWG1168" s="144"/>
      <c r="JWH1168" s="93"/>
      <c r="JWI1168" s="145"/>
      <c r="JWJ1168" s="145"/>
      <c r="JWK1168" s="145"/>
      <c r="JWL1168" s="145"/>
      <c r="JWM1168" s="145"/>
      <c r="JWN1168" s="37"/>
      <c r="JWO1168" s="5"/>
      <c r="JWP1168" s="144"/>
      <c r="JWQ1168" s="93"/>
      <c r="JWR1168" s="145"/>
      <c r="JWS1168" s="145"/>
      <c r="JWT1168" s="145"/>
      <c r="JWU1168" s="145"/>
      <c r="JWV1168" s="145"/>
      <c r="JWW1168" s="37"/>
      <c r="JWX1168" s="5"/>
      <c r="JWY1168" s="144"/>
      <c r="JWZ1168" s="93"/>
      <c r="JXA1168" s="145"/>
      <c r="JXB1168" s="145"/>
      <c r="JXC1168" s="145"/>
      <c r="JXD1168" s="145"/>
      <c r="JXE1168" s="145"/>
      <c r="JXF1168" s="37"/>
      <c r="JXG1168" s="5"/>
      <c r="JXH1168" s="144"/>
      <c r="JXI1168" s="93"/>
      <c r="JXJ1168" s="145"/>
      <c r="JXK1168" s="145"/>
      <c r="JXL1168" s="145"/>
      <c r="JXM1168" s="145"/>
      <c r="JXN1168" s="145"/>
      <c r="JXO1168" s="37"/>
      <c r="JXP1168" s="5"/>
      <c r="JXQ1168" s="144"/>
      <c r="JXR1168" s="93"/>
      <c r="JXS1168" s="145"/>
      <c r="JXT1168" s="145"/>
      <c r="JXU1168" s="145"/>
      <c r="JXV1168" s="145"/>
      <c r="JXW1168" s="145"/>
      <c r="JXX1168" s="37"/>
      <c r="JXY1168" s="5"/>
      <c r="JXZ1168" s="144"/>
      <c r="JYA1168" s="93"/>
      <c r="JYB1168" s="145"/>
      <c r="JYC1168" s="145"/>
      <c r="JYD1168" s="145"/>
      <c r="JYE1168" s="145"/>
      <c r="JYF1168" s="145"/>
      <c r="JYG1168" s="37"/>
      <c r="JYH1168" s="5"/>
      <c r="JYI1168" s="144"/>
      <c r="JYJ1168" s="93"/>
      <c r="JYK1168" s="145"/>
      <c r="JYL1168" s="145"/>
      <c r="JYM1168" s="145"/>
      <c r="JYN1168" s="145"/>
      <c r="JYO1168" s="145"/>
      <c r="JYP1168" s="37"/>
      <c r="JYQ1168" s="5"/>
      <c r="JYR1168" s="144"/>
      <c r="JYS1168" s="93"/>
      <c r="JYT1168" s="145"/>
      <c r="JYU1168" s="145"/>
      <c r="JYV1168" s="145"/>
      <c r="JYW1168" s="145"/>
      <c r="JYX1168" s="145"/>
      <c r="JYY1168" s="37"/>
      <c r="JYZ1168" s="5"/>
      <c r="JZA1168" s="144"/>
      <c r="JZB1168" s="93"/>
      <c r="JZC1168" s="145"/>
      <c r="JZD1168" s="145"/>
      <c r="JZE1168" s="145"/>
      <c r="JZF1168" s="145"/>
      <c r="JZG1168" s="145"/>
      <c r="JZH1168" s="37"/>
      <c r="JZI1168" s="5"/>
      <c r="JZJ1168" s="144"/>
      <c r="JZK1168" s="93"/>
      <c r="JZL1168" s="145"/>
      <c r="JZM1168" s="145"/>
      <c r="JZN1168" s="145"/>
      <c r="JZO1168" s="145"/>
      <c r="JZP1168" s="145"/>
      <c r="JZQ1168" s="37"/>
      <c r="JZR1168" s="5"/>
      <c r="JZS1168" s="144"/>
      <c r="JZT1168" s="93"/>
      <c r="JZU1168" s="145"/>
      <c r="JZV1168" s="145"/>
      <c r="JZW1168" s="145"/>
      <c r="JZX1168" s="145"/>
      <c r="JZY1168" s="145"/>
      <c r="JZZ1168" s="37"/>
      <c r="KAA1168" s="5"/>
      <c r="KAB1168" s="144"/>
      <c r="KAC1168" s="93"/>
      <c r="KAD1168" s="145"/>
      <c r="KAE1168" s="145"/>
      <c r="KAF1168" s="145"/>
      <c r="KAG1168" s="145"/>
      <c r="KAH1168" s="145"/>
      <c r="KAI1168" s="37"/>
      <c r="KAJ1168" s="5"/>
      <c r="KAK1168" s="144"/>
      <c r="KAL1168" s="93"/>
      <c r="KAM1168" s="145"/>
      <c r="KAN1168" s="145"/>
      <c r="KAO1168" s="145"/>
      <c r="KAP1168" s="145"/>
      <c r="KAQ1168" s="145"/>
      <c r="KAR1168" s="37"/>
      <c r="KAS1168" s="5"/>
      <c r="KAT1168" s="144"/>
      <c r="KAU1168" s="93"/>
      <c r="KAV1168" s="145"/>
      <c r="KAW1168" s="145"/>
      <c r="KAX1168" s="145"/>
      <c r="KAY1168" s="145"/>
      <c r="KAZ1168" s="145"/>
      <c r="KBA1168" s="37"/>
      <c r="KBB1168" s="5"/>
      <c r="KBC1168" s="144"/>
      <c r="KBD1168" s="93"/>
      <c r="KBE1168" s="145"/>
      <c r="KBF1168" s="145"/>
      <c r="KBG1168" s="145"/>
      <c r="KBH1168" s="145"/>
      <c r="KBI1168" s="145"/>
      <c r="KBJ1168" s="37"/>
      <c r="KBK1168" s="5"/>
      <c r="KBL1168" s="144"/>
      <c r="KBM1168" s="93"/>
      <c r="KBN1168" s="145"/>
      <c r="KBO1168" s="145"/>
      <c r="KBP1168" s="145"/>
      <c r="KBQ1168" s="145"/>
      <c r="KBR1168" s="145"/>
      <c r="KBS1168" s="37"/>
      <c r="KBT1168" s="5"/>
      <c r="KBU1168" s="144"/>
      <c r="KBV1168" s="93"/>
      <c r="KBW1168" s="145"/>
      <c r="KBX1168" s="145"/>
      <c r="KBY1168" s="145"/>
      <c r="KBZ1168" s="145"/>
      <c r="KCA1168" s="145"/>
      <c r="KCB1168" s="37"/>
      <c r="KCC1168" s="5"/>
      <c r="KCD1168" s="144"/>
      <c r="KCE1168" s="93"/>
      <c r="KCF1168" s="145"/>
      <c r="KCG1168" s="145"/>
      <c r="KCH1168" s="145"/>
      <c r="KCI1168" s="145"/>
      <c r="KCJ1168" s="145"/>
      <c r="KCK1168" s="37"/>
      <c r="KCL1168" s="5"/>
      <c r="KCM1168" s="144"/>
      <c r="KCN1168" s="93"/>
      <c r="KCO1168" s="145"/>
      <c r="KCP1168" s="145"/>
      <c r="KCQ1168" s="145"/>
      <c r="KCR1168" s="145"/>
      <c r="KCS1168" s="145"/>
      <c r="KCT1168" s="37"/>
      <c r="KCU1168" s="5"/>
      <c r="KCV1168" s="144"/>
      <c r="KCW1168" s="93"/>
      <c r="KCX1168" s="145"/>
      <c r="KCY1168" s="145"/>
      <c r="KCZ1168" s="145"/>
      <c r="KDA1168" s="145"/>
      <c r="KDB1168" s="145"/>
      <c r="KDC1168" s="37"/>
      <c r="KDD1168" s="5"/>
      <c r="KDE1168" s="144"/>
      <c r="KDF1168" s="93"/>
      <c r="KDG1168" s="145"/>
      <c r="KDH1168" s="145"/>
      <c r="KDI1168" s="145"/>
      <c r="KDJ1168" s="145"/>
      <c r="KDK1168" s="145"/>
      <c r="KDL1168" s="37"/>
      <c r="KDM1168" s="5"/>
      <c r="KDN1168" s="144"/>
      <c r="KDO1168" s="93"/>
      <c r="KDP1168" s="145"/>
      <c r="KDQ1168" s="145"/>
      <c r="KDR1168" s="145"/>
      <c r="KDS1168" s="145"/>
      <c r="KDT1168" s="145"/>
      <c r="KDU1168" s="37"/>
      <c r="KDV1168" s="5"/>
      <c r="KDW1168" s="144"/>
      <c r="KDX1168" s="93"/>
      <c r="KDY1168" s="145"/>
      <c r="KDZ1168" s="145"/>
      <c r="KEA1168" s="145"/>
      <c r="KEB1168" s="145"/>
      <c r="KEC1168" s="145"/>
      <c r="KED1168" s="37"/>
      <c r="KEE1168" s="5"/>
      <c r="KEF1168" s="144"/>
      <c r="KEG1168" s="93"/>
      <c r="KEH1168" s="145"/>
      <c r="KEI1168" s="145"/>
      <c r="KEJ1168" s="145"/>
      <c r="KEK1168" s="145"/>
      <c r="KEL1168" s="145"/>
      <c r="KEM1168" s="37"/>
      <c r="KEN1168" s="5"/>
      <c r="KEO1168" s="144"/>
      <c r="KEP1168" s="93"/>
      <c r="KEQ1168" s="145"/>
      <c r="KER1168" s="145"/>
      <c r="KES1168" s="145"/>
      <c r="KET1168" s="145"/>
      <c r="KEU1168" s="145"/>
      <c r="KEV1168" s="37"/>
      <c r="KEW1168" s="5"/>
      <c r="KEX1168" s="144"/>
      <c r="KEY1168" s="93"/>
      <c r="KEZ1168" s="145"/>
      <c r="KFA1168" s="145"/>
      <c r="KFB1168" s="145"/>
      <c r="KFC1168" s="145"/>
      <c r="KFD1168" s="145"/>
      <c r="KFE1168" s="37"/>
      <c r="KFF1168" s="5"/>
      <c r="KFG1168" s="144"/>
      <c r="KFH1168" s="93"/>
      <c r="KFI1168" s="145"/>
      <c r="KFJ1168" s="145"/>
      <c r="KFK1168" s="145"/>
      <c r="KFL1168" s="145"/>
      <c r="KFM1168" s="145"/>
      <c r="KFN1168" s="37"/>
      <c r="KFO1168" s="5"/>
      <c r="KFP1168" s="144"/>
      <c r="KFQ1168" s="93"/>
      <c r="KFR1168" s="145"/>
      <c r="KFS1168" s="145"/>
      <c r="KFT1168" s="145"/>
      <c r="KFU1168" s="145"/>
      <c r="KFV1168" s="145"/>
      <c r="KFW1168" s="37"/>
      <c r="KFX1168" s="5"/>
      <c r="KFY1168" s="144"/>
      <c r="KFZ1168" s="93"/>
      <c r="KGA1168" s="145"/>
      <c r="KGB1168" s="145"/>
      <c r="KGC1168" s="145"/>
      <c r="KGD1168" s="145"/>
      <c r="KGE1168" s="145"/>
      <c r="KGF1168" s="37"/>
      <c r="KGG1168" s="5"/>
      <c r="KGH1168" s="144"/>
      <c r="KGI1168" s="93"/>
      <c r="KGJ1168" s="145"/>
      <c r="KGK1168" s="145"/>
      <c r="KGL1168" s="145"/>
      <c r="KGM1168" s="145"/>
      <c r="KGN1168" s="145"/>
      <c r="KGO1168" s="37"/>
      <c r="KGP1168" s="5"/>
      <c r="KGQ1168" s="144"/>
      <c r="KGR1168" s="93"/>
      <c r="KGS1168" s="145"/>
      <c r="KGT1168" s="145"/>
      <c r="KGU1168" s="145"/>
      <c r="KGV1168" s="145"/>
      <c r="KGW1168" s="145"/>
      <c r="KGX1168" s="37"/>
      <c r="KGY1168" s="5"/>
      <c r="KGZ1168" s="144"/>
      <c r="KHA1168" s="93"/>
      <c r="KHB1168" s="145"/>
      <c r="KHC1168" s="145"/>
      <c r="KHD1168" s="145"/>
      <c r="KHE1168" s="145"/>
      <c r="KHF1168" s="145"/>
      <c r="KHG1168" s="37"/>
      <c r="KHH1168" s="5"/>
      <c r="KHI1168" s="144"/>
      <c r="KHJ1168" s="93"/>
      <c r="KHK1168" s="145"/>
      <c r="KHL1168" s="145"/>
      <c r="KHM1168" s="145"/>
      <c r="KHN1168" s="145"/>
      <c r="KHO1168" s="145"/>
      <c r="KHP1168" s="37"/>
      <c r="KHQ1168" s="5"/>
      <c r="KHR1168" s="144"/>
      <c r="KHS1168" s="93"/>
      <c r="KHT1168" s="145"/>
      <c r="KHU1168" s="145"/>
      <c r="KHV1168" s="145"/>
      <c r="KHW1168" s="145"/>
      <c r="KHX1168" s="145"/>
      <c r="KHY1168" s="37"/>
      <c r="KHZ1168" s="5"/>
      <c r="KIA1168" s="144"/>
      <c r="KIB1168" s="93"/>
      <c r="KIC1168" s="145"/>
      <c r="KID1168" s="145"/>
      <c r="KIE1168" s="145"/>
      <c r="KIF1168" s="145"/>
      <c r="KIG1168" s="145"/>
      <c r="KIH1168" s="37"/>
      <c r="KII1168" s="5"/>
      <c r="KIJ1168" s="144"/>
      <c r="KIK1168" s="93"/>
      <c r="KIL1168" s="145"/>
      <c r="KIM1168" s="145"/>
      <c r="KIN1168" s="145"/>
      <c r="KIO1168" s="145"/>
      <c r="KIP1168" s="145"/>
      <c r="KIQ1168" s="37"/>
      <c r="KIR1168" s="5"/>
      <c r="KIS1168" s="144"/>
      <c r="KIT1168" s="93"/>
      <c r="KIU1168" s="145"/>
      <c r="KIV1168" s="145"/>
      <c r="KIW1168" s="145"/>
      <c r="KIX1168" s="145"/>
      <c r="KIY1168" s="145"/>
      <c r="KIZ1168" s="37"/>
      <c r="KJA1168" s="5"/>
      <c r="KJB1168" s="144"/>
      <c r="KJC1168" s="93"/>
      <c r="KJD1168" s="145"/>
      <c r="KJE1168" s="145"/>
      <c r="KJF1168" s="145"/>
      <c r="KJG1168" s="145"/>
      <c r="KJH1168" s="145"/>
      <c r="KJI1168" s="37"/>
      <c r="KJJ1168" s="5"/>
      <c r="KJK1168" s="144"/>
      <c r="KJL1168" s="93"/>
      <c r="KJM1168" s="145"/>
      <c r="KJN1168" s="145"/>
      <c r="KJO1168" s="145"/>
      <c r="KJP1168" s="145"/>
      <c r="KJQ1168" s="145"/>
      <c r="KJR1168" s="37"/>
      <c r="KJS1168" s="5"/>
      <c r="KJT1168" s="144"/>
      <c r="KJU1168" s="93"/>
      <c r="KJV1168" s="145"/>
      <c r="KJW1168" s="145"/>
      <c r="KJX1168" s="145"/>
      <c r="KJY1168" s="145"/>
      <c r="KJZ1168" s="145"/>
      <c r="KKA1168" s="37"/>
      <c r="KKB1168" s="5"/>
      <c r="KKC1168" s="144"/>
      <c r="KKD1168" s="93"/>
      <c r="KKE1168" s="145"/>
      <c r="KKF1168" s="145"/>
      <c r="KKG1168" s="145"/>
      <c r="KKH1168" s="145"/>
      <c r="KKI1168" s="145"/>
      <c r="KKJ1168" s="37"/>
      <c r="KKK1168" s="5"/>
      <c r="KKL1168" s="144"/>
      <c r="KKM1168" s="93"/>
      <c r="KKN1168" s="145"/>
      <c r="KKO1168" s="145"/>
      <c r="KKP1168" s="145"/>
      <c r="KKQ1168" s="145"/>
      <c r="KKR1168" s="145"/>
      <c r="KKS1168" s="37"/>
      <c r="KKT1168" s="5"/>
      <c r="KKU1168" s="144"/>
      <c r="KKV1168" s="93"/>
      <c r="KKW1168" s="145"/>
      <c r="KKX1168" s="145"/>
      <c r="KKY1168" s="145"/>
      <c r="KKZ1168" s="145"/>
      <c r="KLA1168" s="145"/>
      <c r="KLB1168" s="37"/>
      <c r="KLC1168" s="5"/>
      <c r="KLD1168" s="144"/>
      <c r="KLE1168" s="93"/>
      <c r="KLF1168" s="145"/>
      <c r="KLG1168" s="145"/>
      <c r="KLH1168" s="145"/>
      <c r="KLI1168" s="145"/>
      <c r="KLJ1168" s="145"/>
      <c r="KLK1168" s="37"/>
      <c r="KLL1168" s="5"/>
      <c r="KLM1168" s="144"/>
      <c r="KLN1168" s="93"/>
      <c r="KLO1168" s="145"/>
      <c r="KLP1168" s="145"/>
      <c r="KLQ1168" s="145"/>
      <c r="KLR1168" s="145"/>
      <c r="KLS1168" s="145"/>
      <c r="KLT1168" s="37"/>
      <c r="KLU1168" s="5"/>
      <c r="KLV1168" s="144"/>
      <c r="KLW1168" s="93"/>
      <c r="KLX1168" s="145"/>
      <c r="KLY1168" s="145"/>
      <c r="KLZ1168" s="145"/>
      <c r="KMA1168" s="145"/>
      <c r="KMB1168" s="145"/>
      <c r="KMC1168" s="37"/>
      <c r="KMD1168" s="5"/>
      <c r="KME1168" s="144"/>
      <c r="KMF1168" s="93"/>
      <c r="KMG1168" s="145"/>
      <c r="KMH1168" s="145"/>
      <c r="KMI1168" s="145"/>
      <c r="KMJ1168" s="145"/>
      <c r="KMK1168" s="145"/>
      <c r="KML1168" s="37"/>
      <c r="KMM1168" s="5"/>
      <c r="KMN1168" s="144"/>
      <c r="KMO1168" s="93"/>
      <c r="KMP1168" s="145"/>
      <c r="KMQ1168" s="145"/>
      <c r="KMR1168" s="145"/>
      <c r="KMS1168" s="145"/>
      <c r="KMT1168" s="145"/>
      <c r="KMU1168" s="37"/>
      <c r="KMV1168" s="5"/>
      <c r="KMW1168" s="144"/>
      <c r="KMX1168" s="93"/>
      <c r="KMY1168" s="145"/>
      <c r="KMZ1168" s="145"/>
      <c r="KNA1168" s="145"/>
      <c r="KNB1168" s="145"/>
      <c r="KNC1168" s="145"/>
      <c r="KND1168" s="37"/>
      <c r="KNE1168" s="5"/>
      <c r="KNF1168" s="144"/>
      <c r="KNG1168" s="93"/>
      <c r="KNH1168" s="145"/>
      <c r="KNI1168" s="145"/>
      <c r="KNJ1168" s="145"/>
      <c r="KNK1168" s="145"/>
      <c r="KNL1168" s="145"/>
      <c r="KNM1168" s="37"/>
      <c r="KNN1168" s="5"/>
      <c r="KNO1168" s="144"/>
      <c r="KNP1168" s="93"/>
      <c r="KNQ1168" s="145"/>
      <c r="KNR1168" s="145"/>
      <c r="KNS1168" s="145"/>
      <c r="KNT1168" s="145"/>
      <c r="KNU1168" s="145"/>
      <c r="KNV1168" s="37"/>
      <c r="KNW1168" s="5"/>
      <c r="KNX1168" s="144"/>
      <c r="KNY1168" s="93"/>
      <c r="KNZ1168" s="145"/>
      <c r="KOA1168" s="145"/>
      <c r="KOB1168" s="145"/>
      <c r="KOC1168" s="145"/>
      <c r="KOD1168" s="145"/>
      <c r="KOE1168" s="37"/>
      <c r="KOF1168" s="5"/>
      <c r="KOG1168" s="144"/>
      <c r="KOH1168" s="93"/>
      <c r="KOI1168" s="145"/>
      <c r="KOJ1168" s="145"/>
      <c r="KOK1168" s="145"/>
      <c r="KOL1168" s="145"/>
      <c r="KOM1168" s="145"/>
      <c r="KON1168" s="37"/>
      <c r="KOO1168" s="5"/>
      <c r="KOP1168" s="144"/>
      <c r="KOQ1168" s="93"/>
      <c r="KOR1168" s="145"/>
      <c r="KOS1168" s="145"/>
      <c r="KOT1168" s="145"/>
      <c r="KOU1168" s="145"/>
      <c r="KOV1168" s="145"/>
      <c r="KOW1168" s="37"/>
      <c r="KOX1168" s="5"/>
      <c r="KOY1168" s="144"/>
      <c r="KOZ1168" s="93"/>
      <c r="KPA1168" s="145"/>
      <c r="KPB1168" s="145"/>
      <c r="KPC1168" s="145"/>
      <c r="KPD1168" s="145"/>
      <c r="KPE1168" s="145"/>
      <c r="KPF1168" s="37"/>
      <c r="KPG1168" s="5"/>
      <c r="KPH1168" s="144"/>
      <c r="KPI1168" s="93"/>
      <c r="KPJ1168" s="145"/>
      <c r="KPK1168" s="145"/>
      <c r="KPL1168" s="145"/>
      <c r="KPM1168" s="145"/>
      <c r="KPN1168" s="145"/>
      <c r="KPO1168" s="37"/>
      <c r="KPP1168" s="5"/>
      <c r="KPQ1168" s="144"/>
      <c r="KPR1168" s="93"/>
      <c r="KPS1168" s="145"/>
      <c r="KPT1168" s="145"/>
      <c r="KPU1168" s="145"/>
      <c r="KPV1168" s="145"/>
      <c r="KPW1168" s="145"/>
      <c r="KPX1168" s="37"/>
      <c r="KPY1168" s="5"/>
      <c r="KPZ1168" s="144"/>
      <c r="KQA1168" s="93"/>
      <c r="KQB1168" s="145"/>
      <c r="KQC1168" s="145"/>
      <c r="KQD1168" s="145"/>
      <c r="KQE1168" s="145"/>
      <c r="KQF1168" s="145"/>
      <c r="KQG1168" s="37"/>
      <c r="KQH1168" s="5"/>
      <c r="KQI1168" s="144"/>
      <c r="KQJ1168" s="93"/>
      <c r="KQK1168" s="145"/>
      <c r="KQL1168" s="145"/>
      <c r="KQM1168" s="145"/>
      <c r="KQN1168" s="145"/>
      <c r="KQO1168" s="145"/>
      <c r="KQP1168" s="37"/>
      <c r="KQQ1168" s="5"/>
      <c r="KQR1168" s="144"/>
      <c r="KQS1168" s="93"/>
      <c r="KQT1168" s="145"/>
      <c r="KQU1168" s="145"/>
      <c r="KQV1168" s="145"/>
      <c r="KQW1168" s="145"/>
      <c r="KQX1168" s="145"/>
      <c r="KQY1168" s="37"/>
      <c r="KQZ1168" s="5"/>
      <c r="KRA1168" s="144"/>
      <c r="KRB1168" s="93"/>
      <c r="KRC1168" s="145"/>
      <c r="KRD1168" s="145"/>
      <c r="KRE1168" s="145"/>
      <c r="KRF1168" s="145"/>
      <c r="KRG1168" s="145"/>
      <c r="KRH1168" s="37"/>
      <c r="KRI1168" s="5"/>
      <c r="KRJ1168" s="144"/>
      <c r="KRK1168" s="93"/>
      <c r="KRL1168" s="145"/>
      <c r="KRM1168" s="145"/>
      <c r="KRN1168" s="145"/>
      <c r="KRO1168" s="145"/>
      <c r="KRP1168" s="145"/>
      <c r="KRQ1168" s="37"/>
      <c r="KRR1168" s="5"/>
      <c r="KRS1168" s="144"/>
      <c r="KRT1168" s="93"/>
      <c r="KRU1168" s="145"/>
      <c r="KRV1168" s="145"/>
      <c r="KRW1168" s="145"/>
      <c r="KRX1168" s="145"/>
      <c r="KRY1168" s="145"/>
      <c r="KRZ1168" s="37"/>
      <c r="KSA1168" s="5"/>
      <c r="KSB1168" s="144"/>
      <c r="KSC1168" s="93"/>
      <c r="KSD1168" s="145"/>
      <c r="KSE1168" s="145"/>
      <c r="KSF1168" s="145"/>
      <c r="KSG1168" s="145"/>
      <c r="KSH1168" s="145"/>
      <c r="KSI1168" s="37"/>
      <c r="KSJ1168" s="5"/>
      <c r="KSK1168" s="144"/>
      <c r="KSL1168" s="93"/>
      <c r="KSM1168" s="145"/>
      <c r="KSN1168" s="145"/>
      <c r="KSO1168" s="145"/>
      <c r="KSP1168" s="145"/>
      <c r="KSQ1168" s="145"/>
      <c r="KSR1168" s="37"/>
      <c r="KSS1168" s="5"/>
      <c r="KST1168" s="144"/>
      <c r="KSU1168" s="93"/>
      <c r="KSV1168" s="145"/>
      <c r="KSW1168" s="145"/>
      <c r="KSX1168" s="145"/>
      <c r="KSY1168" s="145"/>
      <c r="KSZ1168" s="145"/>
      <c r="KTA1168" s="37"/>
      <c r="KTB1168" s="5"/>
      <c r="KTC1168" s="144"/>
      <c r="KTD1168" s="93"/>
      <c r="KTE1168" s="145"/>
      <c r="KTF1168" s="145"/>
      <c r="KTG1168" s="145"/>
      <c r="KTH1168" s="145"/>
      <c r="KTI1168" s="145"/>
      <c r="KTJ1168" s="37"/>
      <c r="KTK1168" s="5"/>
      <c r="KTL1168" s="144"/>
      <c r="KTM1168" s="93"/>
      <c r="KTN1168" s="145"/>
      <c r="KTO1168" s="145"/>
      <c r="KTP1168" s="145"/>
      <c r="KTQ1168" s="145"/>
      <c r="KTR1168" s="145"/>
      <c r="KTS1168" s="37"/>
      <c r="KTT1168" s="5"/>
      <c r="KTU1168" s="144"/>
      <c r="KTV1168" s="93"/>
      <c r="KTW1168" s="145"/>
      <c r="KTX1168" s="145"/>
      <c r="KTY1168" s="145"/>
      <c r="KTZ1168" s="145"/>
      <c r="KUA1168" s="145"/>
      <c r="KUB1168" s="37"/>
      <c r="KUC1168" s="5"/>
      <c r="KUD1168" s="144"/>
      <c r="KUE1168" s="93"/>
      <c r="KUF1168" s="145"/>
      <c r="KUG1168" s="145"/>
      <c r="KUH1168" s="145"/>
      <c r="KUI1168" s="145"/>
      <c r="KUJ1168" s="145"/>
      <c r="KUK1168" s="37"/>
      <c r="KUL1168" s="5"/>
      <c r="KUM1168" s="144"/>
      <c r="KUN1168" s="93"/>
      <c r="KUO1168" s="145"/>
      <c r="KUP1168" s="145"/>
      <c r="KUQ1168" s="145"/>
      <c r="KUR1168" s="145"/>
      <c r="KUS1168" s="145"/>
      <c r="KUT1168" s="37"/>
      <c r="KUU1168" s="5"/>
      <c r="KUV1168" s="144"/>
      <c r="KUW1168" s="93"/>
      <c r="KUX1168" s="145"/>
      <c r="KUY1168" s="145"/>
      <c r="KUZ1168" s="145"/>
      <c r="KVA1168" s="145"/>
      <c r="KVB1168" s="145"/>
      <c r="KVC1168" s="37"/>
      <c r="KVD1168" s="5"/>
      <c r="KVE1168" s="144"/>
      <c r="KVF1168" s="93"/>
      <c r="KVG1168" s="145"/>
      <c r="KVH1168" s="145"/>
      <c r="KVI1168" s="145"/>
      <c r="KVJ1168" s="145"/>
      <c r="KVK1168" s="145"/>
      <c r="KVL1168" s="37"/>
      <c r="KVM1168" s="5"/>
      <c r="KVN1168" s="144"/>
      <c r="KVO1168" s="93"/>
      <c r="KVP1168" s="145"/>
      <c r="KVQ1168" s="145"/>
      <c r="KVR1168" s="145"/>
      <c r="KVS1168" s="145"/>
      <c r="KVT1168" s="145"/>
      <c r="KVU1168" s="37"/>
      <c r="KVV1168" s="5"/>
      <c r="KVW1168" s="144"/>
      <c r="KVX1168" s="93"/>
      <c r="KVY1168" s="145"/>
      <c r="KVZ1168" s="145"/>
      <c r="KWA1168" s="145"/>
      <c r="KWB1168" s="145"/>
      <c r="KWC1168" s="145"/>
      <c r="KWD1168" s="37"/>
      <c r="KWE1168" s="5"/>
      <c r="KWF1168" s="144"/>
      <c r="KWG1168" s="93"/>
      <c r="KWH1168" s="145"/>
      <c r="KWI1168" s="145"/>
      <c r="KWJ1168" s="145"/>
      <c r="KWK1168" s="145"/>
      <c r="KWL1168" s="145"/>
      <c r="KWM1168" s="37"/>
      <c r="KWN1168" s="5"/>
      <c r="KWO1168" s="144"/>
      <c r="KWP1168" s="93"/>
      <c r="KWQ1168" s="145"/>
      <c r="KWR1168" s="145"/>
      <c r="KWS1168" s="145"/>
      <c r="KWT1168" s="145"/>
      <c r="KWU1168" s="145"/>
      <c r="KWV1168" s="37"/>
      <c r="KWW1168" s="5"/>
      <c r="KWX1168" s="144"/>
      <c r="KWY1168" s="93"/>
      <c r="KWZ1168" s="145"/>
      <c r="KXA1168" s="145"/>
      <c r="KXB1168" s="145"/>
      <c r="KXC1168" s="145"/>
      <c r="KXD1168" s="145"/>
      <c r="KXE1168" s="37"/>
      <c r="KXF1168" s="5"/>
      <c r="KXG1168" s="144"/>
      <c r="KXH1168" s="93"/>
      <c r="KXI1168" s="145"/>
      <c r="KXJ1168" s="145"/>
      <c r="KXK1168" s="145"/>
      <c r="KXL1168" s="145"/>
      <c r="KXM1168" s="145"/>
      <c r="KXN1168" s="37"/>
      <c r="KXO1168" s="5"/>
      <c r="KXP1168" s="144"/>
      <c r="KXQ1168" s="93"/>
      <c r="KXR1168" s="145"/>
      <c r="KXS1168" s="145"/>
      <c r="KXT1168" s="145"/>
      <c r="KXU1168" s="145"/>
      <c r="KXV1168" s="145"/>
      <c r="KXW1168" s="37"/>
      <c r="KXX1168" s="5"/>
      <c r="KXY1168" s="144"/>
      <c r="KXZ1168" s="93"/>
      <c r="KYA1168" s="145"/>
      <c r="KYB1168" s="145"/>
      <c r="KYC1168" s="145"/>
      <c r="KYD1168" s="145"/>
      <c r="KYE1168" s="145"/>
      <c r="KYF1168" s="37"/>
      <c r="KYG1168" s="5"/>
      <c r="KYH1168" s="144"/>
      <c r="KYI1168" s="93"/>
      <c r="KYJ1168" s="145"/>
      <c r="KYK1168" s="145"/>
      <c r="KYL1168" s="145"/>
      <c r="KYM1168" s="145"/>
      <c r="KYN1168" s="145"/>
      <c r="KYO1168" s="37"/>
      <c r="KYP1168" s="5"/>
      <c r="KYQ1168" s="144"/>
      <c r="KYR1168" s="93"/>
      <c r="KYS1168" s="145"/>
      <c r="KYT1168" s="145"/>
      <c r="KYU1168" s="145"/>
      <c r="KYV1168" s="145"/>
      <c r="KYW1168" s="145"/>
      <c r="KYX1168" s="37"/>
      <c r="KYY1168" s="5"/>
      <c r="KYZ1168" s="144"/>
      <c r="KZA1168" s="93"/>
      <c r="KZB1168" s="145"/>
      <c r="KZC1168" s="145"/>
      <c r="KZD1168" s="145"/>
      <c r="KZE1168" s="145"/>
      <c r="KZF1168" s="145"/>
      <c r="KZG1168" s="37"/>
      <c r="KZH1168" s="5"/>
      <c r="KZI1168" s="144"/>
      <c r="KZJ1168" s="93"/>
      <c r="KZK1168" s="145"/>
      <c r="KZL1168" s="145"/>
      <c r="KZM1168" s="145"/>
      <c r="KZN1168" s="145"/>
      <c r="KZO1168" s="145"/>
      <c r="KZP1168" s="37"/>
      <c r="KZQ1168" s="5"/>
      <c r="KZR1168" s="144"/>
      <c r="KZS1168" s="93"/>
      <c r="KZT1168" s="145"/>
      <c r="KZU1168" s="145"/>
      <c r="KZV1168" s="145"/>
      <c r="KZW1168" s="145"/>
      <c r="KZX1168" s="145"/>
      <c r="KZY1168" s="37"/>
      <c r="KZZ1168" s="5"/>
      <c r="LAA1168" s="144"/>
      <c r="LAB1168" s="93"/>
      <c r="LAC1168" s="145"/>
      <c r="LAD1168" s="145"/>
      <c r="LAE1168" s="145"/>
      <c r="LAF1168" s="145"/>
      <c r="LAG1168" s="145"/>
      <c r="LAH1168" s="37"/>
      <c r="LAI1168" s="5"/>
      <c r="LAJ1168" s="144"/>
      <c r="LAK1168" s="93"/>
      <c r="LAL1168" s="145"/>
      <c r="LAM1168" s="145"/>
      <c r="LAN1168" s="145"/>
      <c r="LAO1168" s="145"/>
      <c r="LAP1168" s="145"/>
      <c r="LAQ1168" s="37"/>
      <c r="LAR1168" s="5"/>
      <c r="LAS1168" s="144"/>
      <c r="LAT1168" s="93"/>
      <c r="LAU1168" s="145"/>
      <c r="LAV1168" s="145"/>
      <c r="LAW1168" s="145"/>
      <c r="LAX1168" s="145"/>
      <c r="LAY1168" s="145"/>
      <c r="LAZ1168" s="37"/>
      <c r="LBA1168" s="5"/>
      <c r="LBB1168" s="144"/>
      <c r="LBC1168" s="93"/>
      <c r="LBD1168" s="145"/>
      <c r="LBE1168" s="145"/>
      <c r="LBF1168" s="145"/>
      <c r="LBG1168" s="145"/>
      <c r="LBH1168" s="145"/>
      <c r="LBI1168" s="37"/>
      <c r="LBJ1168" s="5"/>
      <c r="LBK1168" s="144"/>
      <c r="LBL1168" s="93"/>
      <c r="LBM1168" s="145"/>
      <c r="LBN1168" s="145"/>
      <c r="LBO1168" s="145"/>
      <c r="LBP1168" s="145"/>
      <c r="LBQ1168" s="145"/>
      <c r="LBR1168" s="37"/>
      <c r="LBS1168" s="5"/>
      <c r="LBT1168" s="144"/>
      <c r="LBU1168" s="93"/>
      <c r="LBV1168" s="145"/>
      <c r="LBW1168" s="145"/>
      <c r="LBX1168" s="145"/>
      <c r="LBY1168" s="145"/>
      <c r="LBZ1168" s="145"/>
      <c r="LCA1168" s="37"/>
      <c r="LCB1168" s="5"/>
      <c r="LCC1168" s="144"/>
      <c r="LCD1168" s="93"/>
      <c r="LCE1168" s="145"/>
      <c r="LCF1168" s="145"/>
      <c r="LCG1168" s="145"/>
      <c r="LCH1168" s="145"/>
      <c r="LCI1168" s="145"/>
      <c r="LCJ1168" s="37"/>
      <c r="LCK1168" s="5"/>
      <c r="LCL1168" s="144"/>
      <c r="LCM1168" s="93"/>
      <c r="LCN1168" s="145"/>
      <c r="LCO1168" s="145"/>
      <c r="LCP1168" s="145"/>
      <c r="LCQ1168" s="145"/>
      <c r="LCR1168" s="145"/>
      <c r="LCS1168" s="37"/>
      <c r="LCT1168" s="5"/>
      <c r="LCU1168" s="144"/>
      <c r="LCV1168" s="93"/>
      <c r="LCW1168" s="145"/>
      <c r="LCX1168" s="145"/>
      <c r="LCY1168" s="145"/>
      <c r="LCZ1168" s="145"/>
      <c r="LDA1168" s="145"/>
      <c r="LDB1168" s="37"/>
      <c r="LDC1168" s="5"/>
      <c r="LDD1168" s="144"/>
      <c r="LDE1168" s="93"/>
      <c r="LDF1168" s="145"/>
      <c r="LDG1168" s="145"/>
      <c r="LDH1168" s="145"/>
      <c r="LDI1168" s="145"/>
      <c r="LDJ1168" s="145"/>
      <c r="LDK1168" s="37"/>
      <c r="LDL1168" s="5"/>
      <c r="LDM1168" s="144"/>
      <c r="LDN1168" s="93"/>
      <c r="LDO1168" s="145"/>
      <c r="LDP1168" s="145"/>
      <c r="LDQ1168" s="145"/>
      <c r="LDR1168" s="145"/>
      <c r="LDS1168" s="145"/>
      <c r="LDT1168" s="37"/>
      <c r="LDU1168" s="5"/>
      <c r="LDV1168" s="144"/>
      <c r="LDW1168" s="93"/>
      <c r="LDX1168" s="145"/>
      <c r="LDY1168" s="145"/>
      <c r="LDZ1168" s="145"/>
      <c r="LEA1168" s="145"/>
      <c r="LEB1168" s="145"/>
      <c r="LEC1168" s="37"/>
      <c r="LED1168" s="5"/>
      <c r="LEE1168" s="144"/>
      <c r="LEF1168" s="93"/>
      <c r="LEG1168" s="145"/>
      <c r="LEH1168" s="145"/>
      <c r="LEI1168" s="145"/>
      <c r="LEJ1168" s="145"/>
      <c r="LEK1168" s="145"/>
      <c r="LEL1168" s="37"/>
      <c r="LEM1168" s="5"/>
      <c r="LEN1168" s="144"/>
      <c r="LEO1168" s="93"/>
      <c r="LEP1168" s="145"/>
      <c r="LEQ1168" s="145"/>
      <c r="LER1168" s="145"/>
      <c r="LES1168" s="145"/>
      <c r="LET1168" s="145"/>
      <c r="LEU1168" s="37"/>
      <c r="LEV1168" s="5"/>
      <c r="LEW1168" s="144"/>
      <c r="LEX1168" s="93"/>
      <c r="LEY1168" s="145"/>
      <c r="LEZ1168" s="145"/>
      <c r="LFA1168" s="145"/>
      <c r="LFB1168" s="145"/>
      <c r="LFC1168" s="145"/>
      <c r="LFD1168" s="37"/>
      <c r="LFE1168" s="5"/>
      <c r="LFF1168" s="144"/>
      <c r="LFG1168" s="93"/>
      <c r="LFH1168" s="145"/>
      <c r="LFI1168" s="145"/>
      <c r="LFJ1168" s="145"/>
      <c r="LFK1168" s="145"/>
      <c r="LFL1168" s="145"/>
      <c r="LFM1168" s="37"/>
      <c r="LFN1168" s="5"/>
      <c r="LFO1168" s="144"/>
      <c r="LFP1168" s="93"/>
      <c r="LFQ1168" s="145"/>
      <c r="LFR1168" s="145"/>
      <c r="LFS1168" s="145"/>
      <c r="LFT1168" s="145"/>
      <c r="LFU1168" s="145"/>
      <c r="LFV1168" s="37"/>
      <c r="LFW1168" s="5"/>
      <c r="LFX1168" s="144"/>
      <c r="LFY1168" s="93"/>
      <c r="LFZ1168" s="145"/>
      <c r="LGA1168" s="145"/>
      <c r="LGB1168" s="145"/>
      <c r="LGC1168" s="145"/>
      <c r="LGD1168" s="145"/>
      <c r="LGE1168" s="37"/>
      <c r="LGF1168" s="5"/>
      <c r="LGG1168" s="144"/>
      <c r="LGH1168" s="93"/>
      <c r="LGI1168" s="145"/>
      <c r="LGJ1168" s="145"/>
      <c r="LGK1168" s="145"/>
      <c r="LGL1168" s="145"/>
      <c r="LGM1168" s="145"/>
      <c r="LGN1168" s="37"/>
      <c r="LGO1168" s="5"/>
      <c r="LGP1168" s="144"/>
      <c r="LGQ1168" s="93"/>
      <c r="LGR1168" s="145"/>
      <c r="LGS1168" s="145"/>
      <c r="LGT1168" s="145"/>
      <c r="LGU1168" s="145"/>
      <c r="LGV1168" s="145"/>
      <c r="LGW1168" s="37"/>
      <c r="LGX1168" s="5"/>
      <c r="LGY1168" s="144"/>
      <c r="LGZ1168" s="93"/>
      <c r="LHA1168" s="145"/>
      <c r="LHB1168" s="145"/>
      <c r="LHC1168" s="145"/>
      <c r="LHD1168" s="145"/>
      <c r="LHE1168" s="145"/>
      <c r="LHF1168" s="37"/>
      <c r="LHG1168" s="5"/>
      <c r="LHH1168" s="144"/>
      <c r="LHI1168" s="93"/>
      <c r="LHJ1168" s="145"/>
      <c r="LHK1168" s="145"/>
      <c r="LHL1168" s="145"/>
      <c r="LHM1168" s="145"/>
      <c r="LHN1168" s="145"/>
      <c r="LHO1168" s="37"/>
      <c r="LHP1168" s="5"/>
      <c r="LHQ1168" s="144"/>
      <c r="LHR1168" s="93"/>
      <c r="LHS1168" s="145"/>
      <c r="LHT1168" s="145"/>
      <c r="LHU1168" s="145"/>
      <c r="LHV1168" s="145"/>
      <c r="LHW1168" s="145"/>
      <c r="LHX1168" s="37"/>
      <c r="LHY1168" s="5"/>
      <c r="LHZ1168" s="144"/>
      <c r="LIA1168" s="93"/>
      <c r="LIB1168" s="145"/>
      <c r="LIC1168" s="145"/>
      <c r="LID1168" s="145"/>
      <c r="LIE1168" s="145"/>
      <c r="LIF1168" s="145"/>
      <c r="LIG1168" s="37"/>
      <c r="LIH1168" s="5"/>
      <c r="LII1168" s="144"/>
      <c r="LIJ1168" s="93"/>
      <c r="LIK1168" s="145"/>
      <c r="LIL1168" s="145"/>
      <c r="LIM1168" s="145"/>
      <c r="LIN1168" s="145"/>
      <c r="LIO1168" s="145"/>
      <c r="LIP1168" s="37"/>
      <c r="LIQ1168" s="5"/>
      <c r="LIR1168" s="144"/>
      <c r="LIS1168" s="93"/>
      <c r="LIT1168" s="145"/>
      <c r="LIU1168" s="145"/>
      <c r="LIV1168" s="145"/>
      <c r="LIW1168" s="145"/>
      <c r="LIX1168" s="145"/>
      <c r="LIY1168" s="37"/>
      <c r="LIZ1168" s="5"/>
      <c r="LJA1168" s="144"/>
      <c r="LJB1168" s="93"/>
      <c r="LJC1168" s="145"/>
      <c r="LJD1168" s="145"/>
      <c r="LJE1168" s="145"/>
      <c r="LJF1168" s="145"/>
      <c r="LJG1168" s="145"/>
      <c r="LJH1168" s="37"/>
      <c r="LJI1168" s="5"/>
      <c r="LJJ1168" s="144"/>
      <c r="LJK1168" s="93"/>
      <c r="LJL1168" s="145"/>
      <c r="LJM1168" s="145"/>
      <c r="LJN1168" s="145"/>
      <c r="LJO1168" s="145"/>
      <c r="LJP1168" s="145"/>
      <c r="LJQ1168" s="37"/>
      <c r="LJR1168" s="5"/>
      <c r="LJS1168" s="144"/>
      <c r="LJT1168" s="93"/>
      <c r="LJU1168" s="145"/>
      <c r="LJV1168" s="145"/>
      <c r="LJW1168" s="145"/>
      <c r="LJX1168" s="145"/>
      <c r="LJY1168" s="145"/>
      <c r="LJZ1168" s="37"/>
      <c r="LKA1168" s="5"/>
      <c r="LKB1168" s="144"/>
      <c r="LKC1168" s="93"/>
      <c r="LKD1168" s="145"/>
      <c r="LKE1168" s="145"/>
      <c r="LKF1168" s="145"/>
      <c r="LKG1168" s="145"/>
      <c r="LKH1168" s="145"/>
      <c r="LKI1168" s="37"/>
      <c r="LKJ1168" s="5"/>
      <c r="LKK1168" s="144"/>
      <c r="LKL1168" s="93"/>
      <c r="LKM1168" s="145"/>
      <c r="LKN1168" s="145"/>
      <c r="LKO1168" s="145"/>
      <c r="LKP1168" s="145"/>
      <c r="LKQ1168" s="145"/>
      <c r="LKR1168" s="37"/>
      <c r="LKS1168" s="5"/>
      <c r="LKT1168" s="144"/>
      <c r="LKU1168" s="93"/>
      <c r="LKV1168" s="145"/>
      <c r="LKW1168" s="145"/>
      <c r="LKX1168" s="145"/>
      <c r="LKY1168" s="145"/>
      <c r="LKZ1168" s="145"/>
      <c r="LLA1168" s="37"/>
      <c r="LLB1168" s="5"/>
      <c r="LLC1168" s="144"/>
      <c r="LLD1168" s="93"/>
      <c r="LLE1168" s="145"/>
      <c r="LLF1168" s="145"/>
      <c r="LLG1168" s="145"/>
      <c r="LLH1168" s="145"/>
      <c r="LLI1168" s="145"/>
      <c r="LLJ1168" s="37"/>
      <c r="LLK1168" s="5"/>
      <c r="LLL1168" s="144"/>
      <c r="LLM1168" s="93"/>
      <c r="LLN1168" s="145"/>
      <c r="LLO1168" s="145"/>
      <c r="LLP1168" s="145"/>
      <c r="LLQ1168" s="145"/>
      <c r="LLR1168" s="145"/>
      <c r="LLS1168" s="37"/>
      <c r="LLT1168" s="5"/>
      <c r="LLU1168" s="144"/>
      <c r="LLV1168" s="93"/>
      <c r="LLW1168" s="145"/>
      <c r="LLX1168" s="145"/>
      <c r="LLY1168" s="145"/>
      <c r="LLZ1168" s="145"/>
      <c r="LMA1168" s="145"/>
      <c r="LMB1168" s="37"/>
      <c r="LMC1168" s="5"/>
      <c r="LMD1168" s="144"/>
      <c r="LME1168" s="93"/>
      <c r="LMF1168" s="145"/>
      <c r="LMG1168" s="145"/>
      <c r="LMH1168" s="145"/>
      <c r="LMI1168" s="145"/>
      <c r="LMJ1168" s="145"/>
      <c r="LMK1168" s="37"/>
      <c r="LML1168" s="5"/>
      <c r="LMM1168" s="144"/>
      <c r="LMN1168" s="93"/>
      <c r="LMO1168" s="145"/>
      <c r="LMP1168" s="145"/>
      <c r="LMQ1168" s="145"/>
      <c r="LMR1168" s="145"/>
      <c r="LMS1168" s="145"/>
      <c r="LMT1168" s="37"/>
      <c r="LMU1168" s="5"/>
      <c r="LMV1168" s="144"/>
      <c r="LMW1168" s="93"/>
      <c r="LMX1168" s="145"/>
      <c r="LMY1168" s="145"/>
      <c r="LMZ1168" s="145"/>
      <c r="LNA1168" s="145"/>
      <c r="LNB1168" s="145"/>
      <c r="LNC1168" s="37"/>
      <c r="LND1168" s="5"/>
      <c r="LNE1168" s="144"/>
      <c r="LNF1168" s="93"/>
      <c r="LNG1168" s="145"/>
      <c r="LNH1168" s="145"/>
      <c r="LNI1168" s="145"/>
      <c r="LNJ1168" s="145"/>
      <c r="LNK1168" s="145"/>
      <c r="LNL1168" s="37"/>
      <c r="LNM1168" s="5"/>
      <c r="LNN1168" s="144"/>
      <c r="LNO1168" s="93"/>
      <c r="LNP1168" s="145"/>
      <c r="LNQ1168" s="145"/>
      <c r="LNR1168" s="145"/>
      <c r="LNS1168" s="145"/>
      <c r="LNT1168" s="145"/>
      <c r="LNU1168" s="37"/>
      <c r="LNV1168" s="5"/>
      <c r="LNW1168" s="144"/>
      <c r="LNX1168" s="93"/>
      <c r="LNY1168" s="145"/>
      <c r="LNZ1168" s="145"/>
      <c r="LOA1168" s="145"/>
      <c r="LOB1168" s="145"/>
      <c r="LOC1168" s="145"/>
      <c r="LOD1168" s="37"/>
      <c r="LOE1168" s="5"/>
      <c r="LOF1168" s="144"/>
      <c r="LOG1168" s="93"/>
      <c r="LOH1168" s="145"/>
      <c r="LOI1168" s="145"/>
      <c r="LOJ1168" s="145"/>
      <c r="LOK1168" s="145"/>
      <c r="LOL1168" s="145"/>
      <c r="LOM1168" s="37"/>
      <c r="LON1168" s="5"/>
      <c r="LOO1168" s="144"/>
      <c r="LOP1168" s="93"/>
      <c r="LOQ1168" s="145"/>
      <c r="LOR1168" s="145"/>
      <c r="LOS1168" s="145"/>
      <c r="LOT1168" s="145"/>
      <c r="LOU1168" s="145"/>
      <c r="LOV1168" s="37"/>
      <c r="LOW1168" s="5"/>
      <c r="LOX1168" s="144"/>
      <c r="LOY1168" s="93"/>
      <c r="LOZ1168" s="145"/>
      <c r="LPA1168" s="145"/>
      <c r="LPB1168" s="145"/>
      <c r="LPC1168" s="145"/>
      <c r="LPD1168" s="145"/>
      <c r="LPE1168" s="37"/>
      <c r="LPF1168" s="5"/>
      <c r="LPG1168" s="144"/>
      <c r="LPH1168" s="93"/>
      <c r="LPI1168" s="145"/>
      <c r="LPJ1168" s="145"/>
      <c r="LPK1168" s="145"/>
      <c r="LPL1168" s="145"/>
      <c r="LPM1168" s="145"/>
      <c r="LPN1168" s="37"/>
      <c r="LPO1168" s="5"/>
      <c r="LPP1168" s="144"/>
      <c r="LPQ1168" s="93"/>
      <c r="LPR1168" s="145"/>
      <c r="LPS1168" s="145"/>
      <c r="LPT1168" s="145"/>
      <c r="LPU1168" s="145"/>
      <c r="LPV1168" s="145"/>
      <c r="LPW1168" s="37"/>
      <c r="LPX1168" s="5"/>
      <c r="LPY1168" s="144"/>
      <c r="LPZ1168" s="93"/>
      <c r="LQA1168" s="145"/>
      <c r="LQB1168" s="145"/>
      <c r="LQC1168" s="145"/>
      <c r="LQD1168" s="145"/>
      <c r="LQE1168" s="145"/>
      <c r="LQF1168" s="37"/>
      <c r="LQG1168" s="5"/>
      <c r="LQH1168" s="144"/>
      <c r="LQI1168" s="93"/>
      <c r="LQJ1168" s="145"/>
      <c r="LQK1168" s="145"/>
      <c r="LQL1168" s="145"/>
      <c r="LQM1168" s="145"/>
      <c r="LQN1168" s="145"/>
      <c r="LQO1168" s="37"/>
      <c r="LQP1168" s="5"/>
      <c r="LQQ1168" s="144"/>
      <c r="LQR1168" s="93"/>
      <c r="LQS1168" s="145"/>
      <c r="LQT1168" s="145"/>
      <c r="LQU1168" s="145"/>
      <c r="LQV1168" s="145"/>
      <c r="LQW1168" s="145"/>
      <c r="LQX1168" s="37"/>
      <c r="LQY1168" s="5"/>
      <c r="LQZ1168" s="144"/>
      <c r="LRA1168" s="93"/>
      <c r="LRB1168" s="145"/>
      <c r="LRC1168" s="145"/>
      <c r="LRD1168" s="145"/>
      <c r="LRE1168" s="145"/>
      <c r="LRF1168" s="145"/>
      <c r="LRG1168" s="37"/>
      <c r="LRH1168" s="5"/>
      <c r="LRI1168" s="144"/>
      <c r="LRJ1168" s="93"/>
      <c r="LRK1168" s="145"/>
      <c r="LRL1168" s="145"/>
      <c r="LRM1168" s="145"/>
      <c r="LRN1168" s="145"/>
      <c r="LRO1168" s="145"/>
      <c r="LRP1168" s="37"/>
      <c r="LRQ1168" s="5"/>
      <c r="LRR1168" s="144"/>
      <c r="LRS1168" s="93"/>
      <c r="LRT1168" s="145"/>
      <c r="LRU1168" s="145"/>
      <c r="LRV1168" s="145"/>
      <c r="LRW1168" s="145"/>
      <c r="LRX1168" s="145"/>
      <c r="LRY1168" s="37"/>
      <c r="LRZ1168" s="5"/>
      <c r="LSA1168" s="144"/>
      <c r="LSB1168" s="93"/>
      <c r="LSC1168" s="145"/>
      <c r="LSD1168" s="145"/>
      <c r="LSE1168" s="145"/>
      <c r="LSF1168" s="145"/>
      <c r="LSG1168" s="145"/>
      <c r="LSH1168" s="37"/>
      <c r="LSI1168" s="5"/>
      <c r="LSJ1168" s="144"/>
      <c r="LSK1168" s="93"/>
      <c r="LSL1168" s="145"/>
      <c r="LSM1168" s="145"/>
      <c r="LSN1168" s="145"/>
      <c r="LSO1168" s="145"/>
      <c r="LSP1168" s="145"/>
      <c r="LSQ1168" s="37"/>
      <c r="LSR1168" s="5"/>
      <c r="LSS1168" s="144"/>
      <c r="LST1168" s="93"/>
      <c r="LSU1168" s="145"/>
      <c r="LSV1168" s="145"/>
      <c r="LSW1168" s="145"/>
      <c r="LSX1168" s="145"/>
      <c r="LSY1168" s="145"/>
      <c r="LSZ1168" s="37"/>
      <c r="LTA1168" s="5"/>
      <c r="LTB1168" s="144"/>
      <c r="LTC1168" s="93"/>
      <c r="LTD1168" s="145"/>
      <c r="LTE1168" s="145"/>
      <c r="LTF1168" s="145"/>
      <c r="LTG1168" s="145"/>
      <c r="LTH1168" s="145"/>
      <c r="LTI1168" s="37"/>
      <c r="LTJ1168" s="5"/>
      <c r="LTK1168" s="144"/>
      <c r="LTL1168" s="93"/>
      <c r="LTM1168" s="145"/>
      <c r="LTN1168" s="145"/>
      <c r="LTO1168" s="145"/>
      <c r="LTP1168" s="145"/>
      <c r="LTQ1168" s="145"/>
      <c r="LTR1168" s="37"/>
      <c r="LTS1168" s="5"/>
      <c r="LTT1168" s="144"/>
      <c r="LTU1168" s="93"/>
      <c r="LTV1168" s="145"/>
      <c r="LTW1168" s="145"/>
      <c r="LTX1168" s="145"/>
      <c r="LTY1168" s="145"/>
      <c r="LTZ1168" s="145"/>
      <c r="LUA1168" s="37"/>
      <c r="LUB1168" s="5"/>
      <c r="LUC1168" s="144"/>
      <c r="LUD1168" s="93"/>
      <c r="LUE1168" s="145"/>
      <c r="LUF1168" s="145"/>
      <c r="LUG1168" s="145"/>
      <c r="LUH1168" s="145"/>
      <c r="LUI1168" s="145"/>
      <c r="LUJ1168" s="37"/>
      <c r="LUK1168" s="5"/>
      <c r="LUL1168" s="144"/>
      <c r="LUM1168" s="93"/>
      <c r="LUN1168" s="145"/>
      <c r="LUO1168" s="145"/>
      <c r="LUP1168" s="145"/>
      <c r="LUQ1168" s="145"/>
      <c r="LUR1168" s="145"/>
      <c r="LUS1168" s="37"/>
      <c r="LUT1168" s="5"/>
      <c r="LUU1168" s="144"/>
      <c r="LUV1168" s="93"/>
      <c r="LUW1168" s="145"/>
      <c r="LUX1168" s="145"/>
      <c r="LUY1168" s="145"/>
      <c r="LUZ1168" s="145"/>
      <c r="LVA1168" s="145"/>
      <c r="LVB1168" s="37"/>
      <c r="LVC1168" s="5"/>
      <c r="LVD1168" s="144"/>
      <c r="LVE1168" s="93"/>
      <c r="LVF1168" s="145"/>
      <c r="LVG1168" s="145"/>
      <c r="LVH1168" s="145"/>
      <c r="LVI1168" s="145"/>
      <c r="LVJ1168" s="145"/>
      <c r="LVK1168" s="37"/>
      <c r="LVL1168" s="5"/>
      <c r="LVM1168" s="144"/>
      <c r="LVN1168" s="93"/>
      <c r="LVO1168" s="145"/>
      <c r="LVP1168" s="145"/>
      <c r="LVQ1168" s="145"/>
      <c r="LVR1168" s="145"/>
      <c r="LVS1168" s="145"/>
      <c r="LVT1168" s="37"/>
      <c r="LVU1168" s="5"/>
      <c r="LVV1168" s="144"/>
      <c r="LVW1168" s="93"/>
      <c r="LVX1168" s="145"/>
      <c r="LVY1168" s="145"/>
      <c r="LVZ1168" s="145"/>
      <c r="LWA1168" s="145"/>
      <c r="LWB1168" s="145"/>
      <c r="LWC1168" s="37"/>
      <c r="LWD1168" s="5"/>
      <c r="LWE1168" s="144"/>
      <c r="LWF1168" s="93"/>
      <c r="LWG1168" s="145"/>
      <c r="LWH1168" s="145"/>
      <c r="LWI1168" s="145"/>
      <c r="LWJ1168" s="145"/>
      <c r="LWK1168" s="145"/>
      <c r="LWL1168" s="37"/>
      <c r="LWM1168" s="5"/>
      <c r="LWN1168" s="144"/>
      <c r="LWO1168" s="93"/>
      <c r="LWP1168" s="145"/>
      <c r="LWQ1168" s="145"/>
      <c r="LWR1168" s="145"/>
      <c r="LWS1168" s="145"/>
      <c r="LWT1168" s="145"/>
      <c r="LWU1168" s="37"/>
      <c r="LWV1168" s="5"/>
      <c r="LWW1168" s="144"/>
      <c r="LWX1168" s="93"/>
      <c r="LWY1168" s="145"/>
      <c r="LWZ1168" s="145"/>
      <c r="LXA1168" s="145"/>
      <c r="LXB1168" s="145"/>
      <c r="LXC1168" s="145"/>
      <c r="LXD1168" s="37"/>
      <c r="LXE1168" s="5"/>
      <c r="LXF1168" s="144"/>
      <c r="LXG1168" s="93"/>
      <c r="LXH1168" s="145"/>
      <c r="LXI1168" s="145"/>
      <c r="LXJ1168" s="145"/>
      <c r="LXK1168" s="145"/>
      <c r="LXL1168" s="145"/>
      <c r="LXM1168" s="37"/>
      <c r="LXN1168" s="5"/>
      <c r="LXO1168" s="144"/>
      <c r="LXP1168" s="93"/>
      <c r="LXQ1168" s="145"/>
      <c r="LXR1168" s="145"/>
      <c r="LXS1168" s="145"/>
      <c r="LXT1168" s="145"/>
      <c r="LXU1168" s="145"/>
      <c r="LXV1168" s="37"/>
      <c r="LXW1168" s="5"/>
      <c r="LXX1168" s="144"/>
      <c r="LXY1168" s="93"/>
      <c r="LXZ1168" s="145"/>
      <c r="LYA1168" s="145"/>
      <c r="LYB1168" s="145"/>
      <c r="LYC1168" s="145"/>
      <c r="LYD1168" s="145"/>
      <c r="LYE1168" s="37"/>
      <c r="LYF1168" s="5"/>
      <c r="LYG1168" s="144"/>
      <c r="LYH1168" s="93"/>
      <c r="LYI1168" s="145"/>
      <c r="LYJ1168" s="145"/>
      <c r="LYK1168" s="145"/>
      <c r="LYL1168" s="145"/>
      <c r="LYM1168" s="145"/>
      <c r="LYN1168" s="37"/>
      <c r="LYO1168" s="5"/>
      <c r="LYP1168" s="144"/>
      <c r="LYQ1168" s="93"/>
      <c r="LYR1168" s="145"/>
      <c r="LYS1168" s="145"/>
      <c r="LYT1168" s="145"/>
      <c r="LYU1168" s="145"/>
      <c r="LYV1168" s="145"/>
      <c r="LYW1168" s="37"/>
      <c r="LYX1168" s="5"/>
      <c r="LYY1168" s="144"/>
      <c r="LYZ1168" s="93"/>
      <c r="LZA1168" s="145"/>
      <c r="LZB1168" s="145"/>
      <c r="LZC1168" s="145"/>
      <c r="LZD1168" s="145"/>
      <c r="LZE1168" s="145"/>
      <c r="LZF1168" s="37"/>
      <c r="LZG1168" s="5"/>
      <c r="LZH1168" s="144"/>
      <c r="LZI1168" s="93"/>
      <c r="LZJ1168" s="145"/>
      <c r="LZK1168" s="145"/>
      <c r="LZL1168" s="145"/>
      <c r="LZM1168" s="145"/>
      <c r="LZN1168" s="145"/>
      <c r="LZO1168" s="37"/>
      <c r="LZP1168" s="5"/>
      <c r="LZQ1168" s="144"/>
      <c r="LZR1168" s="93"/>
      <c r="LZS1168" s="145"/>
      <c r="LZT1168" s="145"/>
      <c r="LZU1168" s="145"/>
      <c r="LZV1168" s="145"/>
      <c r="LZW1168" s="145"/>
      <c r="LZX1168" s="37"/>
      <c r="LZY1168" s="5"/>
      <c r="LZZ1168" s="144"/>
      <c r="MAA1168" s="93"/>
      <c r="MAB1168" s="145"/>
      <c r="MAC1168" s="145"/>
      <c r="MAD1168" s="145"/>
      <c r="MAE1168" s="145"/>
      <c r="MAF1168" s="145"/>
      <c r="MAG1168" s="37"/>
      <c r="MAH1168" s="5"/>
      <c r="MAI1168" s="144"/>
      <c r="MAJ1168" s="93"/>
      <c r="MAK1168" s="145"/>
      <c r="MAL1168" s="145"/>
      <c r="MAM1168" s="145"/>
      <c r="MAN1168" s="145"/>
      <c r="MAO1168" s="145"/>
      <c r="MAP1168" s="37"/>
      <c r="MAQ1168" s="5"/>
      <c r="MAR1168" s="144"/>
      <c r="MAS1168" s="93"/>
      <c r="MAT1168" s="145"/>
      <c r="MAU1168" s="145"/>
      <c r="MAV1168" s="145"/>
      <c r="MAW1168" s="145"/>
      <c r="MAX1168" s="145"/>
      <c r="MAY1168" s="37"/>
      <c r="MAZ1168" s="5"/>
      <c r="MBA1168" s="144"/>
      <c r="MBB1168" s="93"/>
      <c r="MBC1168" s="145"/>
      <c r="MBD1168" s="145"/>
      <c r="MBE1168" s="145"/>
      <c r="MBF1168" s="145"/>
      <c r="MBG1168" s="145"/>
      <c r="MBH1168" s="37"/>
      <c r="MBI1168" s="5"/>
      <c r="MBJ1168" s="144"/>
      <c r="MBK1168" s="93"/>
      <c r="MBL1168" s="145"/>
      <c r="MBM1168" s="145"/>
      <c r="MBN1168" s="145"/>
      <c r="MBO1168" s="145"/>
      <c r="MBP1168" s="145"/>
      <c r="MBQ1168" s="37"/>
      <c r="MBR1168" s="5"/>
      <c r="MBS1168" s="144"/>
      <c r="MBT1168" s="93"/>
      <c r="MBU1168" s="145"/>
      <c r="MBV1168" s="145"/>
      <c r="MBW1168" s="145"/>
      <c r="MBX1168" s="145"/>
      <c r="MBY1168" s="145"/>
      <c r="MBZ1168" s="37"/>
      <c r="MCA1168" s="5"/>
      <c r="MCB1168" s="144"/>
      <c r="MCC1168" s="93"/>
      <c r="MCD1168" s="145"/>
      <c r="MCE1168" s="145"/>
      <c r="MCF1168" s="145"/>
      <c r="MCG1168" s="145"/>
      <c r="MCH1168" s="145"/>
      <c r="MCI1168" s="37"/>
      <c r="MCJ1168" s="5"/>
      <c r="MCK1168" s="144"/>
      <c r="MCL1168" s="93"/>
      <c r="MCM1168" s="145"/>
      <c r="MCN1168" s="145"/>
      <c r="MCO1168" s="145"/>
      <c r="MCP1168" s="145"/>
      <c r="MCQ1168" s="145"/>
      <c r="MCR1168" s="37"/>
      <c r="MCS1168" s="5"/>
      <c r="MCT1168" s="144"/>
      <c r="MCU1168" s="93"/>
      <c r="MCV1168" s="145"/>
      <c r="MCW1168" s="145"/>
      <c r="MCX1168" s="145"/>
      <c r="MCY1168" s="145"/>
      <c r="MCZ1168" s="145"/>
      <c r="MDA1168" s="37"/>
      <c r="MDB1168" s="5"/>
      <c r="MDC1168" s="144"/>
      <c r="MDD1168" s="93"/>
      <c r="MDE1168" s="145"/>
      <c r="MDF1168" s="145"/>
      <c r="MDG1168" s="145"/>
      <c r="MDH1168" s="145"/>
      <c r="MDI1168" s="145"/>
      <c r="MDJ1168" s="37"/>
      <c r="MDK1168" s="5"/>
      <c r="MDL1168" s="144"/>
      <c r="MDM1168" s="93"/>
      <c r="MDN1168" s="145"/>
      <c r="MDO1168" s="145"/>
      <c r="MDP1168" s="145"/>
      <c r="MDQ1168" s="145"/>
      <c r="MDR1168" s="145"/>
      <c r="MDS1168" s="37"/>
      <c r="MDT1168" s="5"/>
      <c r="MDU1168" s="144"/>
      <c r="MDV1168" s="93"/>
      <c r="MDW1168" s="145"/>
      <c r="MDX1168" s="145"/>
      <c r="MDY1168" s="145"/>
      <c r="MDZ1168" s="145"/>
      <c r="MEA1168" s="145"/>
      <c r="MEB1168" s="37"/>
      <c r="MEC1168" s="5"/>
      <c r="MED1168" s="144"/>
      <c r="MEE1168" s="93"/>
      <c r="MEF1168" s="145"/>
      <c r="MEG1168" s="145"/>
      <c r="MEH1168" s="145"/>
      <c r="MEI1168" s="145"/>
      <c r="MEJ1168" s="145"/>
      <c r="MEK1168" s="37"/>
      <c r="MEL1168" s="5"/>
      <c r="MEM1168" s="144"/>
      <c r="MEN1168" s="93"/>
      <c r="MEO1168" s="145"/>
      <c r="MEP1168" s="145"/>
      <c r="MEQ1168" s="145"/>
      <c r="MER1168" s="145"/>
      <c r="MES1168" s="145"/>
      <c r="MET1168" s="37"/>
      <c r="MEU1168" s="5"/>
      <c r="MEV1168" s="144"/>
      <c r="MEW1168" s="93"/>
      <c r="MEX1168" s="145"/>
      <c r="MEY1168" s="145"/>
      <c r="MEZ1168" s="145"/>
      <c r="MFA1168" s="145"/>
      <c r="MFB1168" s="145"/>
      <c r="MFC1168" s="37"/>
      <c r="MFD1168" s="5"/>
      <c r="MFE1168" s="144"/>
      <c r="MFF1168" s="93"/>
      <c r="MFG1168" s="145"/>
      <c r="MFH1168" s="145"/>
      <c r="MFI1168" s="145"/>
      <c r="MFJ1168" s="145"/>
      <c r="MFK1168" s="145"/>
      <c r="MFL1168" s="37"/>
      <c r="MFM1168" s="5"/>
      <c r="MFN1168" s="144"/>
      <c r="MFO1168" s="93"/>
      <c r="MFP1168" s="145"/>
      <c r="MFQ1168" s="145"/>
      <c r="MFR1168" s="145"/>
      <c r="MFS1168" s="145"/>
      <c r="MFT1168" s="145"/>
      <c r="MFU1168" s="37"/>
      <c r="MFV1168" s="5"/>
      <c r="MFW1168" s="144"/>
      <c r="MFX1168" s="93"/>
      <c r="MFY1168" s="145"/>
      <c r="MFZ1168" s="145"/>
      <c r="MGA1168" s="145"/>
      <c r="MGB1168" s="145"/>
      <c r="MGC1168" s="145"/>
      <c r="MGD1168" s="37"/>
      <c r="MGE1168" s="5"/>
      <c r="MGF1168" s="144"/>
      <c r="MGG1168" s="93"/>
      <c r="MGH1168" s="145"/>
      <c r="MGI1168" s="145"/>
      <c r="MGJ1168" s="145"/>
      <c r="MGK1168" s="145"/>
      <c r="MGL1168" s="145"/>
      <c r="MGM1168" s="37"/>
      <c r="MGN1168" s="5"/>
      <c r="MGO1168" s="144"/>
      <c r="MGP1168" s="93"/>
      <c r="MGQ1168" s="145"/>
      <c r="MGR1168" s="145"/>
      <c r="MGS1168" s="145"/>
      <c r="MGT1168" s="145"/>
      <c r="MGU1168" s="145"/>
      <c r="MGV1168" s="37"/>
      <c r="MGW1168" s="5"/>
      <c r="MGX1168" s="144"/>
      <c r="MGY1168" s="93"/>
      <c r="MGZ1168" s="145"/>
      <c r="MHA1168" s="145"/>
      <c r="MHB1168" s="145"/>
      <c r="MHC1168" s="145"/>
      <c r="MHD1168" s="145"/>
      <c r="MHE1168" s="37"/>
      <c r="MHF1168" s="5"/>
      <c r="MHG1168" s="144"/>
      <c r="MHH1168" s="93"/>
      <c r="MHI1168" s="145"/>
      <c r="MHJ1168" s="145"/>
      <c r="MHK1168" s="145"/>
      <c r="MHL1168" s="145"/>
      <c r="MHM1168" s="145"/>
      <c r="MHN1168" s="37"/>
      <c r="MHO1168" s="5"/>
      <c r="MHP1168" s="144"/>
      <c r="MHQ1168" s="93"/>
      <c r="MHR1168" s="145"/>
      <c r="MHS1168" s="145"/>
      <c r="MHT1168" s="145"/>
      <c r="MHU1168" s="145"/>
      <c r="MHV1168" s="145"/>
      <c r="MHW1168" s="37"/>
      <c r="MHX1168" s="5"/>
      <c r="MHY1168" s="144"/>
      <c r="MHZ1168" s="93"/>
      <c r="MIA1168" s="145"/>
      <c r="MIB1168" s="145"/>
      <c r="MIC1168" s="145"/>
      <c r="MID1168" s="145"/>
      <c r="MIE1168" s="145"/>
      <c r="MIF1168" s="37"/>
      <c r="MIG1168" s="5"/>
      <c r="MIH1168" s="144"/>
      <c r="MII1168" s="93"/>
      <c r="MIJ1168" s="145"/>
      <c r="MIK1168" s="145"/>
      <c r="MIL1168" s="145"/>
      <c r="MIM1168" s="145"/>
      <c r="MIN1168" s="145"/>
      <c r="MIO1168" s="37"/>
      <c r="MIP1168" s="5"/>
      <c r="MIQ1168" s="144"/>
      <c r="MIR1168" s="93"/>
      <c r="MIS1168" s="145"/>
      <c r="MIT1168" s="145"/>
      <c r="MIU1168" s="145"/>
      <c r="MIV1168" s="145"/>
      <c r="MIW1168" s="145"/>
      <c r="MIX1168" s="37"/>
      <c r="MIY1168" s="5"/>
      <c r="MIZ1168" s="144"/>
      <c r="MJA1168" s="93"/>
      <c r="MJB1168" s="145"/>
      <c r="MJC1168" s="145"/>
      <c r="MJD1168" s="145"/>
      <c r="MJE1168" s="145"/>
      <c r="MJF1168" s="145"/>
      <c r="MJG1168" s="37"/>
      <c r="MJH1168" s="5"/>
      <c r="MJI1168" s="144"/>
      <c r="MJJ1168" s="93"/>
      <c r="MJK1168" s="145"/>
      <c r="MJL1168" s="145"/>
      <c r="MJM1168" s="145"/>
      <c r="MJN1168" s="145"/>
      <c r="MJO1168" s="145"/>
      <c r="MJP1168" s="37"/>
      <c r="MJQ1168" s="5"/>
      <c r="MJR1168" s="144"/>
      <c r="MJS1168" s="93"/>
      <c r="MJT1168" s="145"/>
      <c r="MJU1168" s="145"/>
      <c r="MJV1168" s="145"/>
      <c r="MJW1168" s="145"/>
      <c r="MJX1168" s="145"/>
      <c r="MJY1168" s="37"/>
      <c r="MJZ1168" s="5"/>
      <c r="MKA1168" s="144"/>
      <c r="MKB1168" s="93"/>
      <c r="MKC1168" s="145"/>
      <c r="MKD1168" s="145"/>
      <c r="MKE1168" s="145"/>
      <c r="MKF1168" s="145"/>
      <c r="MKG1168" s="145"/>
      <c r="MKH1168" s="37"/>
      <c r="MKI1168" s="5"/>
      <c r="MKJ1168" s="144"/>
      <c r="MKK1168" s="93"/>
      <c r="MKL1168" s="145"/>
      <c r="MKM1168" s="145"/>
      <c r="MKN1168" s="145"/>
      <c r="MKO1168" s="145"/>
      <c r="MKP1168" s="145"/>
      <c r="MKQ1168" s="37"/>
      <c r="MKR1168" s="5"/>
      <c r="MKS1168" s="144"/>
      <c r="MKT1168" s="93"/>
      <c r="MKU1168" s="145"/>
      <c r="MKV1168" s="145"/>
      <c r="MKW1168" s="145"/>
      <c r="MKX1168" s="145"/>
      <c r="MKY1168" s="145"/>
      <c r="MKZ1168" s="37"/>
      <c r="MLA1168" s="5"/>
      <c r="MLB1168" s="144"/>
      <c r="MLC1168" s="93"/>
      <c r="MLD1168" s="145"/>
      <c r="MLE1168" s="145"/>
      <c r="MLF1168" s="145"/>
      <c r="MLG1168" s="145"/>
      <c r="MLH1168" s="145"/>
      <c r="MLI1168" s="37"/>
      <c r="MLJ1168" s="5"/>
      <c r="MLK1168" s="144"/>
      <c r="MLL1168" s="93"/>
      <c r="MLM1168" s="145"/>
      <c r="MLN1168" s="145"/>
      <c r="MLO1168" s="145"/>
      <c r="MLP1168" s="145"/>
      <c r="MLQ1168" s="145"/>
      <c r="MLR1168" s="37"/>
      <c r="MLS1168" s="5"/>
      <c r="MLT1168" s="144"/>
      <c r="MLU1168" s="93"/>
      <c r="MLV1168" s="145"/>
      <c r="MLW1168" s="145"/>
      <c r="MLX1168" s="145"/>
      <c r="MLY1168" s="145"/>
      <c r="MLZ1168" s="145"/>
      <c r="MMA1168" s="37"/>
      <c r="MMB1168" s="5"/>
      <c r="MMC1168" s="144"/>
      <c r="MMD1168" s="93"/>
      <c r="MME1168" s="145"/>
      <c r="MMF1168" s="145"/>
      <c r="MMG1168" s="145"/>
      <c r="MMH1168" s="145"/>
      <c r="MMI1168" s="145"/>
      <c r="MMJ1168" s="37"/>
      <c r="MMK1168" s="5"/>
      <c r="MML1168" s="144"/>
      <c r="MMM1168" s="93"/>
      <c r="MMN1168" s="145"/>
      <c r="MMO1168" s="145"/>
      <c r="MMP1168" s="145"/>
      <c r="MMQ1168" s="145"/>
      <c r="MMR1168" s="145"/>
      <c r="MMS1168" s="37"/>
      <c r="MMT1168" s="5"/>
      <c r="MMU1168" s="144"/>
      <c r="MMV1168" s="93"/>
      <c r="MMW1168" s="145"/>
      <c r="MMX1168" s="145"/>
      <c r="MMY1168" s="145"/>
      <c r="MMZ1168" s="145"/>
      <c r="MNA1168" s="145"/>
      <c r="MNB1168" s="37"/>
      <c r="MNC1168" s="5"/>
      <c r="MND1168" s="144"/>
      <c r="MNE1168" s="93"/>
      <c r="MNF1168" s="145"/>
      <c r="MNG1168" s="145"/>
      <c r="MNH1168" s="145"/>
      <c r="MNI1168" s="145"/>
      <c r="MNJ1168" s="145"/>
      <c r="MNK1168" s="37"/>
      <c r="MNL1168" s="5"/>
      <c r="MNM1168" s="144"/>
      <c r="MNN1168" s="93"/>
      <c r="MNO1168" s="145"/>
      <c r="MNP1168" s="145"/>
      <c r="MNQ1168" s="145"/>
      <c r="MNR1168" s="145"/>
      <c r="MNS1168" s="145"/>
      <c r="MNT1168" s="37"/>
      <c r="MNU1168" s="5"/>
      <c r="MNV1168" s="144"/>
      <c r="MNW1168" s="93"/>
      <c r="MNX1168" s="145"/>
      <c r="MNY1168" s="145"/>
      <c r="MNZ1168" s="145"/>
      <c r="MOA1168" s="145"/>
      <c r="MOB1168" s="145"/>
      <c r="MOC1168" s="37"/>
      <c r="MOD1168" s="5"/>
      <c r="MOE1168" s="144"/>
      <c r="MOF1168" s="93"/>
      <c r="MOG1168" s="145"/>
      <c r="MOH1168" s="145"/>
      <c r="MOI1168" s="145"/>
      <c r="MOJ1168" s="145"/>
      <c r="MOK1168" s="145"/>
      <c r="MOL1168" s="37"/>
      <c r="MOM1168" s="5"/>
      <c r="MON1168" s="144"/>
      <c r="MOO1168" s="93"/>
      <c r="MOP1168" s="145"/>
      <c r="MOQ1168" s="145"/>
      <c r="MOR1168" s="145"/>
      <c r="MOS1168" s="145"/>
      <c r="MOT1168" s="145"/>
      <c r="MOU1168" s="37"/>
      <c r="MOV1168" s="5"/>
      <c r="MOW1168" s="144"/>
      <c r="MOX1168" s="93"/>
      <c r="MOY1168" s="145"/>
      <c r="MOZ1168" s="145"/>
      <c r="MPA1168" s="145"/>
      <c r="MPB1168" s="145"/>
      <c r="MPC1168" s="145"/>
      <c r="MPD1168" s="37"/>
      <c r="MPE1168" s="5"/>
      <c r="MPF1168" s="144"/>
      <c r="MPG1168" s="93"/>
      <c r="MPH1168" s="145"/>
      <c r="MPI1168" s="145"/>
      <c r="MPJ1168" s="145"/>
      <c r="MPK1168" s="145"/>
      <c r="MPL1168" s="145"/>
      <c r="MPM1168" s="37"/>
      <c r="MPN1168" s="5"/>
      <c r="MPO1168" s="144"/>
      <c r="MPP1168" s="93"/>
      <c r="MPQ1168" s="145"/>
      <c r="MPR1168" s="145"/>
      <c r="MPS1168" s="145"/>
      <c r="MPT1168" s="145"/>
      <c r="MPU1168" s="145"/>
      <c r="MPV1168" s="37"/>
      <c r="MPW1168" s="5"/>
      <c r="MPX1168" s="144"/>
      <c r="MPY1168" s="93"/>
      <c r="MPZ1168" s="145"/>
      <c r="MQA1168" s="145"/>
      <c r="MQB1168" s="145"/>
      <c r="MQC1168" s="145"/>
      <c r="MQD1168" s="145"/>
      <c r="MQE1168" s="37"/>
      <c r="MQF1168" s="5"/>
      <c r="MQG1168" s="144"/>
      <c r="MQH1168" s="93"/>
      <c r="MQI1168" s="145"/>
      <c r="MQJ1168" s="145"/>
      <c r="MQK1168" s="145"/>
      <c r="MQL1168" s="145"/>
      <c r="MQM1168" s="145"/>
      <c r="MQN1168" s="37"/>
      <c r="MQO1168" s="5"/>
      <c r="MQP1168" s="144"/>
      <c r="MQQ1168" s="93"/>
      <c r="MQR1168" s="145"/>
      <c r="MQS1168" s="145"/>
      <c r="MQT1168" s="145"/>
      <c r="MQU1168" s="145"/>
      <c r="MQV1168" s="145"/>
      <c r="MQW1168" s="37"/>
      <c r="MQX1168" s="5"/>
      <c r="MQY1168" s="144"/>
      <c r="MQZ1168" s="93"/>
      <c r="MRA1168" s="145"/>
      <c r="MRB1168" s="145"/>
      <c r="MRC1168" s="145"/>
      <c r="MRD1168" s="145"/>
      <c r="MRE1168" s="145"/>
      <c r="MRF1168" s="37"/>
      <c r="MRG1168" s="5"/>
      <c r="MRH1168" s="144"/>
      <c r="MRI1168" s="93"/>
      <c r="MRJ1168" s="145"/>
      <c r="MRK1168" s="145"/>
      <c r="MRL1168" s="145"/>
      <c r="MRM1168" s="145"/>
      <c r="MRN1168" s="145"/>
      <c r="MRO1168" s="37"/>
      <c r="MRP1168" s="5"/>
      <c r="MRQ1168" s="144"/>
      <c r="MRR1168" s="93"/>
      <c r="MRS1168" s="145"/>
      <c r="MRT1168" s="145"/>
      <c r="MRU1168" s="145"/>
      <c r="MRV1168" s="145"/>
      <c r="MRW1168" s="145"/>
      <c r="MRX1168" s="37"/>
      <c r="MRY1168" s="5"/>
      <c r="MRZ1168" s="144"/>
      <c r="MSA1168" s="93"/>
      <c r="MSB1168" s="145"/>
      <c r="MSC1168" s="145"/>
      <c r="MSD1168" s="145"/>
      <c r="MSE1168" s="145"/>
      <c r="MSF1168" s="145"/>
      <c r="MSG1168" s="37"/>
      <c r="MSH1168" s="5"/>
      <c r="MSI1168" s="144"/>
      <c r="MSJ1168" s="93"/>
      <c r="MSK1168" s="145"/>
      <c r="MSL1168" s="145"/>
      <c r="MSM1168" s="145"/>
      <c r="MSN1168" s="145"/>
      <c r="MSO1168" s="145"/>
      <c r="MSP1168" s="37"/>
      <c r="MSQ1168" s="5"/>
      <c r="MSR1168" s="144"/>
      <c r="MSS1168" s="93"/>
      <c r="MST1168" s="145"/>
      <c r="MSU1168" s="145"/>
      <c r="MSV1168" s="145"/>
      <c r="MSW1168" s="145"/>
      <c r="MSX1168" s="145"/>
      <c r="MSY1168" s="37"/>
      <c r="MSZ1168" s="5"/>
      <c r="MTA1168" s="144"/>
      <c r="MTB1168" s="93"/>
      <c r="MTC1168" s="145"/>
      <c r="MTD1168" s="145"/>
      <c r="MTE1168" s="145"/>
      <c r="MTF1168" s="145"/>
      <c r="MTG1168" s="145"/>
      <c r="MTH1168" s="37"/>
      <c r="MTI1168" s="5"/>
      <c r="MTJ1168" s="144"/>
      <c r="MTK1168" s="93"/>
      <c r="MTL1168" s="145"/>
      <c r="MTM1168" s="145"/>
      <c r="MTN1168" s="145"/>
      <c r="MTO1168" s="145"/>
      <c r="MTP1168" s="145"/>
      <c r="MTQ1168" s="37"/>
      <c r="MTR1168" s="5"/>
      <c r="MTS1168" s="144"/>
      <c r="MTT1168" s="93"/>
      <c r="MTU1168" s="145"/>
      <c r="MTV1168" s="145"/>
      <c r="MTW1168" s="145"/>
      <c r="MTX1168" s="145"/>
      <c r="MTY1168" s="145"/>
      <c r="MTZ1168" s="37"/>
      <c r="MUA1168" s="5"/>
      <c r="MUB1168" s="144"/>
      <c r="MUC1168" s="93"/>
      <c r="MUD1168" s="145"/>
      <c r="MUE1168" s="145"/>
      <c r="MUF1168" s="145"/>
      <c r="MUG1168" s="145"/>
      <c r="MUH1168" s="145"/>
      <c r="MUI1168" s="37"/>
      <c r="MUJ1168" s="5"/>
      <c r="MUK1168" s="144"/>
      <c r="MUL1168" s="93"/>
      <c r="MUM1168" s="145"/>
      <c r="MUN1168" s="145"/>
      <c r="MUO1168" s="145"/>
      <c r="MUP1168" s="145"/>
      <c r="MUQ1168" s="145"/>
      <c r="MUR1168" s="37"/>
      <c r="MUS1168" s="5"/>
      <c r="MUT1168" s="144"/>
      <c r="MUU1168" s="93"/>
      <c r="MUV1168" s="145"/>
      <c r="MUW1168" s="145"/>
      <c r="MUX1168" s="145"/>
      <c r="MUY1168" s="145"/>
      <c r="MUZ1168" s="145"/>
      <c r="MVA1168" s="37"/>
      <c r="MVB1168" s="5"/>
      <c r="MVC1168" s="144"/>
      <c r="MVD1168" s="93"/>
      <c r="MVE1168" s="145"/>
      <c r="MVF1168" s="145"/>
      <c r="MVG1168" s="145"/>
      <c r="MVH1168" s="145"/>
      <c r="MVI1168" s="145"/>
      <c r="MVJ1168" s="37"/>
      <c r="MVK1168" s="5"/>
      <c r="MVL1168" s="144"/>
      <c r="MVM1168" s="93"/>
      <c r="MVN1168" s="145"/>
      <c r="MVO1168" s="145"/>
      <c r="MVP1168" s="145"/>
      <c r="MVQ1168" s="145"/>
      <c r="MVR1168" s="145"/>
      <c r="MVS1168" s="37"/>
      <c r="MVT1168" s="5"/>
      <c r="MVU1168" s="144"/>
      <c r="MVV1168" s="93"/>
      <c r="MVW1168" s="145"/>
      <c r="MVX1168" s="145"/>
      <c r="MVY1168" s="145"/>
      <c r="MVZ1168" s="145"/>
      <c r="MWA1168" s="145"/>
      <c r="MWB1168" s="37"/>
      <c r="MWC1168" s="5"/>
      <c r="MWD1168" s="144"/>
      <c r="MWE1168" s="93"/>
      <c r="MWF1168" s="145"/>
      <c r="MWG1168" s="145"/>
      <c r="MWH1168" s="145"/>
      <c r="MWI1168" s="145"/>
      <c r="MWJ1168" s="145"/>
      <c r="MWK1168" s="37"/>
      <c r="MWL1168" s="5"/>
      <c r="MWM1168" s="144"/>
      <c r="MWN1168" s="93"/>
      <c r="MWO1168" s="145"/>
      <c r="MWP1168" s="145"/>
      <c r="MWQ1168" s="145"/>
      <c r="MWR1168" s="145"/>
      <c r="MWS1168" s="145"/>
      <c r="MWT1168" s="37"/>
      <c r="MWU1168" s="5"/>
      <c r="MWV1168" s="144"/>
      <c r="MWW1168" s="93"/>
      <c r="MWX1168" s="145"/>
      <c r="MWY1168" s="145"/>
      <c r="MWZ1168" s="145"/>
      <c r="MXA1168" s="145"/>
      <c r="MXB1168" s="145"/>
      <c r="MXC1168" s="37"/>
      <c r="MXD1168" s="5"/>
      <c r="MXE1168" s="144"/>
      <c r="MXF1168" s="93"/>
      <c r="MXG1168" s="145"/>
      <c r="MXH1168" s="145"/>
      <c r="MXI1168" s="145"/>
      <c r="MXJ1168" s="145"/>
      <c r="MXK1168" s="145"/>
      <c r="MXL1168" s="37"/>
      <c r="MXM1168" s="5"/>
      <c r="MXN1168" s="144"/>
      <c r="MXO1168" s="93"/>
      <c r="MXP1168" s="145"/>
      <c r="MXQ1168" s="145"/>
      <c r="MXR1168" s="145"/>
      <c r="MXS1168" s="145"/>
      <c r="MXT1168" s="145"/>
      <c r="MXU1168" s="37"/>
      <c r="MXV1168" s="5"/>
      <c r="MXW1168" s="144"/>
      <c r="MXX1168" s="93"/>
      <c r="MXY1168" s="145"/>
      <c r="MXZ1168" s="145"/>
      <c r="MYA1168" s="145"/>
      <c r="MYB1168" s="145"/>
      <c r="MYC1168" s="145"/>
      <c r="MYD1168" s="37"/>
      <c r="MYE1168" s="5"/>
      <c r="MYF1168" s="144"/>
      <c r="MYG1168" s="93"/>
      <c r="MYH1168" s="145"/>
      <c r="MYI1168" s="145"/>
      <c r="MYJ1168" s="145"/>
      <c r="MYK1168" s="145"/>
      <c r="MYL1168" s="145"/>
      <c r="MYM1168" s="37"/>
      <c r="MYN1168" s="5"/>
      <c r="MYO1168" s="144"/>
      <c r="MYP1168" s="93"/>
      <c r="MYQ1168" s="145"/>
      <c r="MYR1168" s="145"/>
      <c r="MYS1168" s="145"/>
      <c r="MYT1168" s="145"/>
      <c r="MYU1168" s="145"/>
      <c r="MYV1168" s="37"/>
      <c r="MYW1168" s="5"/>
      <c r="MYX1168" s="144"/>
      <c r="MYY1168" s="93"/>
      <c r="MYZ1168" s="145"/>
      <c r="MZA1168" s="145"/>
      <c r="MZB1168" s="145"/>
      <c r="MZC1168" s="145"/>
      <c r="MZD1168" s="145"/>
      <c r="MZE1168" s="37"/>
      <c r="MZF1168" s="5"/>
      <c r="MZG1168" s="144"/>
      <c r="MZH1168" s="93"/>
      <c r="MZI1168" s="145"/>
      <c r="MZJ1168" s="145"/>
      <c r="MZK1168" s="145"/>
      <c r="MZL1168" s="145"/>
      <c r="MZM1168" s="145"/>
      <c r="MZN1168" s="37"/>
      <c r="MZO1168" s="5"/>
      <c r="MZP1168" s="144"/>
      <c r="MZQ1168" s="93"/>
      <c r="MZR1168" s="145"/>
      <c r="MZS1168" s="145"/>
      <c r="MZT1168" s="145"/>
      <c r="MZU1168" s="145"/>
      <c r="MZV1168" s="145"/>
      <c r="MZW1168" s="37"/>
      <c r="MZX1168" s="5"/>
      <c r="MZY1168" s="144"/>
      <c r="MZZ1168" s="93"/>
      <c r="NAA1168" s="145"/>
      <c r="NAB1168" s="145"/>
      <c r="NAC1168" s="145"/>
      <c r="NAD1168" s="145"/>
      <c r="NAE1168" s="145"/>
      <c r="NAF1168" s="37"/>
      <c r="NAG1168" s="5"/>
      <c r="NAH1168" s="144"/>
      <c r="NAI1168" s="93"/>
      <c r="NAJ1168" s="145"/>
      <c r="NAK1168" s="145"/>
      <c r="NAL1168" s="145"/>
      <c r="NAM1168" s="145"/>
      <c r="NAN1168" s="145"/>
      <c r="NAO1168" s="37"/>
      <c r="NAP1168" s="5"/>
      <c r="NAQ1168" s="144"/>
      <c r="NAR1168" s="93"/>
      <c r="NAS1168" s="145"/>
      <c r="NAT1168" s="145"/>
      <c r="NAU1168" s="145"/>
      <c r="NAV1168" s="145"/>
      <c r="NAW1168" s="145"/>
      <c r="NAX1168" s="37"/>
      <c r="NAY1168" s="5"/>
      <c r="NAZ1168" s="144"/>
      <c r="NBA1168" s="93"/>
      <c r="NBB1168" s="145"/>
      <c r="NBC1168" s="145"/>
      <c r="NBD1168" s="145"/>
      <c r="NBE1168" s="145"/>
      <c r="NBF1168" s="145"/>
      <c r="NBG1168" s="37"/>
      <c r="NBH1168" s="5"/>
      <c r="NBI1168" s="144"/>
      <c r="NBJ1168" s="93"/>
      <c r="NBK1168" s="145"/>
      <c r="NBL1168" s="145"/>
      <c r="NBM1168" s="145"/>
      <c r="NBN1168" s="145"/>
      <c r="NBO1168" s="145"/>
      <c r="NBP1168" s="37"/>
      <c r="NBQ1168" s="5"/>
      <c r="NBR1168" s="144"/>
      <c r="NBS1168" s="93"/>
      <c r="NBT1168" s="145"/>
      <c r="NBU1168" s="145"/>
      <c r="NBV1168" s="145"/>
      <c r="NBW1168" s="145"/>
      <c r="NBX1168" s="145"/>
      <c r="NBY1168" s="37"/>
      <c r="NBZ1168" s="5"/>
      <c r="NCA1168" s="144"/>
      <c r="NCB1168" s="93"/>
      <c r="NCC1168" s="145"/>
      <c r="NCD1168" s="145"/>
      <c r="NCE1168" s="145"/>
      <c r="NCF1168" s="145"/>
      <c r="NCG1168" s="145"/>
      <c r="NCH1168" s="37"/>
      <c r="NCI1168" s="5"/>
      <c r="NCJ1168" s="144"/>
      <c r="NCK1168" s="93"/>
      <c r="NCL1168" s="145"/>
      <c r="NCM1168" s="145"/>
      <c r="NCN1168" s="145"/>
      <c r="NCO1168" s="145"/>
      <c r="NCP1168" s="145"/>
      <c r="NCQ1168" s="37"/>
      <c r="NCR1168" s="5"/>
      <c r="NCS1168" s="144"/>
      <c r="NCT1168" s="93"/>
      <c r="NCU1168" s="145"/>
      <c r="NCV1168" s="145"/>
      <c r="NCW1168" s="145"/>
      <c r="NCX1168" s="145"/>
      <c r="NCY1168" s="145"/>
      <c r="NCZ1168" s="37"/>
      <c r="NDA1168" s="5"/>
      <c r="NDB1168" s="144"/>
      <c r="NDC1168" s="93"/>
      <c r="NDD1168" s="145"/>
      <c r="NDE1168" s="145"/>
      <c r="NDF1168" s="145"/>
      <c r="NDG1168" s="145"/>
      <c r="NDH1168" s="145"/>
      <c r="NDI1168" s="37"/>
      <c r="NDJ1168" s="5"/>
      <c r="NDK1168" s="144"/>
      <c r="NDL1168" s="93"/>
      <c r="NDM1168" s="145"/>
      <c r="NDN1168" s="145"/>
      <c r="NDO1168" s="145"/>
      <c r="NDP1168" s="145"/>
      <c r="NDQ1168" s="145"/>
      <c r="NDR1168" s="37"/>
      <c r="NDS1168" s="5"/>
      <c r="NDT1168" s="144"/>
      <c r="NDU1168" s="93"/>
      <c r="NDV1168" s="145"/>
      <c r="NDW1168" s="145"/>
      <c r="NDX1168" s="145"/>
      <c r="NDY1168" s="145"/>
      <c r="NDZ1168" s="145"/>
      <c r="NEA1168" s="37"/>
      <c r="NEB1168" s="5"/>
      <c r="NEC1168" s="144"/>
      <c r="NED1168" s="93"/>
      <c r="NEE1168" s="145"/>
      <c r="NEF1168" s="145"/>
      <c r="NEG1168" s="145"/>
      <c r="NEH1168" s="145"/>
      <c r="NEI1168" s="145"/>
      <c r="NEJ1168" s="37"/>
      <c r="NEK1168" s="5"/>
      <c r="NEL1168" s="144"/>
      <c r="NEM1168" s="93"/>
      <c r="NEN1168" s="145"/>
      <c r="NEO1168" s="145"/>
      <c r="NEP1168" s="145"/>
      <c r="NEQ1168" s="145"/>
      <c r="NER1168" s="145"/>
      <c r="NES1168" s="37"/>
      <c r="NET1168" s="5"/>
      <c r="NEU1168" s="144"/>
      <c r="NEV1168" s="93"/>
      <c r="NEW1168" s="145"/>
      <c r="NEX1168" s="145"/>
      <c r="NEY1168" s="145"/>
      <c r="NEZ1168" s="145"/>
      <c r="NFA1168" s="145"/>
      <c r="NFB1168" s="37"/>
      <c r="NFC1168" s="5"/>
      <c r="NFD1168" s="144"/>
      <c r="NFE1168" s="93"/>
      <c r="NFF1168" s="145"/>
      <c r="NFG1168" s="145"/>
      <c r="NFH1168" s="145"/>
      <c r="NFI1168" s="145"/>
      <c r="NFJ1168" s="145"/>
      <c r="NFK1168" s="37"/>
      <c r="NFL1168" s="5"/>
      <c r="NFM1168" s="144"/>
      <c r="NFN1168" s="93"/>
      <c r="NFO1168" s="145"/>
      <c r="NFP1168" s="145"/>
      <c r="NFQ1168" s="145"/>
      <c r="NFR1168" s="145"/>
      <c r="NFS1168" s="145"/>
      <c r="NFT1168" s="37"/>
      <c r="NFU1168" s="5"/>
      <c r="NFV1168" s="144"/>
      <c r="NFW1168" s="93"/>
      <c r="NFX1168" s="145"/>
      <c r="NFY1168" s="145"/>
      <c r="NFZ1168" s="145"/>
      <c r="NGA1168" s="145"/>
      <c r="NGB1168" s="145"/>
      <c r="NGC1168" s="37"/>
      <c r="NGD1168" s="5"/>
      <c r="NGE1168" s="144"/>
      <c r="NGF1168" s="93"/>
      <c r="NGG1168" s="145"/>
      <c r="NGH1168" s="145"/>
      <c r="NGI1168" s="145"/>
      <c r="NGJ1168" s="145"/>
      <c r="NGK1168" s="145"/>
      <c r="NGL1168" s="37"/>
      <c r="NGM1168" s="5"/>
      <c r="NGN1168" s="144"/>
      <c r="NGO1168" s="93"/>
      <c r="NGP1168" s="145"/>
      <c r="NGQ1168" s="145"/>
      <c r="NGR1168" s="145"/>
      <c r="NGS1168" s="145"/>
      <c r="NGT1168" s="145"/>
      <c r="NGU1168" s="37"/>
      <c r="NGV1168" s="5"/>
      <c r="NGW1168" s="144"/>
      <c r="NGX1168" s="93"/>
      <c r="NGY1168" s="145"/>
      <c r="NGZ1168" s="145"/>
      <c r="NHA1168" s="145"/>
      <c r="NHB1168" s="145"/>
      <c r="NHC1168" s="145"/>
      <c r="NHD1168" s="37"/>
      <c r="NHE1168" s="5"/>
      <c r="NHF1168" s="144"/>
      <c r="NHG1168" s="93"/>
      <c r="NHH1168" s="145"/>
      <c r="NHI1168" s="145"/>
      <c r="NHJ1168" s="145"/>
      <c r="NHK1168" s="145"/>
      <c r="NHL1168" s="145"/>
      <c r="NHM1168" s="37"/>
      <c r="NHN1168" s="5"/>
      <c r="NHO1168" s="144"/>
      <c r="NHP1168" s="93"/>
      <c r="NHQ1168" s="145"/>
      <c r="NHR1168" s="145"/>
      <c r="NHS1168" s="145"/>
      <c r="NHT1168" s="145"/>
      <c r="NHU1168" s="145"/>
      <c r="NHV1168" s="37"/>
      <c r="NHW1168" s="5"/>
      <c r="NHX1168" s="144"/>
      <c r="NHY1168" s="93"/>
      <c r="NHZ1168" s="145"/>
      <c r="NIA1168" s="145"/>
      <c r="NIB1168" s="145"/>
      <c r="NIC1168" s="145"/>
      <c r="NID1168" s="145"/>
      <c r="NIE1168" s="37"/>
      <c r="NIF1168" s="5"/>
      <c r="NIG1168" s="144"/>
      <c r="NIH1168" s="93"/>
      <c r="NII1168" s="145"/>
      <c r="NIJ1168" s="145"/>
      <c r="NIK1168" s="145"/>
      <c r="NIL1168" s="145"/>
      <c r="NIM1168" s="145"/>
      <c r="NIN1168" s="37"/>
      <c r="NIO1168" s="5"/>
      <c r="NIP1168" s="144"/>
      <c r="NIQ1168" s="93"/>
      <c r="NIR1168" s="145"/>
      <c r="NIS1168" s="145"/>
      <c r="NIT1168" s="145"/>
      <c r="NIU1168" s="145"/>
      <c r="NIV1168" s="145"/>
      <c r="NIW1168" s="37"/>
      <c r="NIX1168" s="5"/>
      <c r="NIY1168" s="144"/>
      <c r="NIZ1168" s="93"/>
      <c r="NJA1168" s="145"/>
      <c r="NJB1168" s="145"/>
      <c r="NJC1168" s="145"/>
      <c r="NJD1168" s="145"/>
      <c r="NJE1168" s="145"/>
      <c r="NJF1168" s="37"/>
      <c r="NJG1168" s="5"/>
      <c r="NJH1168" s="144"/>
      <c r="NJI1168" s="93"/>
      <c r="NJJ1168" s="145"/>
      <c r="NJK1168" s="145"/>
      <c r="NJL1168" s="145"/>
      <c r="NJM1168" s="145"/>
      <c r="NJN1168" s="145"/>
      <c r="NJO1168" s="37"/>
      <c r="NJP1168" s="5"/>
      <c r="NJQ1168" s="144"/>
      <c r="NJR1168" s="93"/>
      <c r="NJS1168" s="145"/>
      <c r="NJT1168" s="145"/>
      <c r="NJU1168" s="145"/>
      <c r="NJV1168" s="145"/>
      <c r="NJW1168" s="145"/>
      <c r="NJX1168" s="37"/>
      <c r="NJY1168" s="5"/>
      <c r="NJZ1168" s="144"/>
      <c r="NKA1168" s="93"/>
      <c r="NKB1168" s="145"/>
      <c r="NKC1168" s="145"/>
      <c r="NKD1168" s="145"/>
      <c r="NKE1168" s="145"/>
      <c r="NKF1168" s="145"/>
      <c r="NKG1168" s="37"/>
      <c r="NKH1168" s="5"/>
      <c r="NKI1168" s="144"/>
      <c r="NKJ1168" s="93"/>
      <c r="NKK1168" s="145"/>
      <c r="NKL1168" s="145"/>
      <c r="NKM1168" s="145"/>
      <c r="NKN1168" s="145"/>
      <c r="NKO1168" s="145"/>
      <c r="NKP1168" s="37"/>
      <c r="NKQ1168" s="5"/>
      <c r="NKR1168" s="144"/>
      <c r="NKS1168" s="93"/>
      <c r="NKT1168" s="145"/>
      <c r="NKU1168" s="145"/>
      <c r="NKV1168" s="145"/>
      <c r="NKW1168" s="145"/>
      <c r="NKX1168" s="145"/>
      <c r="NKY1168" s="37"/>
      <c r="NKZ1168" s="5"/>
      <c r="NLA1168" s="144"/>
      <c r="NLB1168" s="93"/>
      <c r="NLC1168" s="145"/>
      <c r="NLD1168" s="145"/>
      <c r="NLE1168" s="145"/>
      <c r="NLF1168" s="145"/>
      <c r="NLG1168" s="145"/>
      <c r="NLH1168" s="37"/>
      <c r="NLI1168" s="5"/>
      <c r="NLJ1168" s="144"/>
      <c r="NLK1168" s="93"/>
      <c r="NLL1168" s="145"/>
      <c r="NLM1168" s="145"/>
      <c r="NLN1168" s="145"/>
      <c r="NLO1168" s="145"/>
      <c r="NLP1168" s="145"/>
      <c r="NLQ1168" s="37"/>
      <c r="NLR1168" s="5"/>
      <c r="NLS1168" s="144"/>
      <c r="NLT1168" s="93"/>
      <c r="NLU1168" s="145"/>
      <c r="NLV1168" s="145"/>
      <c r="NLW1168" s="145"/>
      <c r="NLX1168" s="145"/>
      <c r="NLY1168" s="145"/>
      <c r="NLZ1168" s="37"/>
      <c r="NMA1168" s="5"/>
      <c r="NMB1168" s="144"/>
      <c r="NMC1168" s="93"/>
      <c r="NMD1168" s="145"/>
      <c r="NME1168" s="145"/>
      <c r="NMF1168" s="145"/>
      <c r="NMG1168" s="145"/>
      <c r="NMH1168" s="145"/>
      <c r="NMI1168" s="37"/>
      <c r="NMJ1168" s="5"/>
      <c r="NMK1168" s="144"/>
      <c r="NML1168" s="93"/>
      <c r="NMM1168" s="145"/>
      <c r="NMN1168" s="145"/>
      <c r="NMO1168" s="145"/>
      <c r="NMP1168" s="145"/>
      <c r="NMQ1168" s="145"/>
      <c r="NMR1168" s="37"/>
      <c r="NMS1168" s="5"/>
      <c r="NMT1168" s="144"/>
      <c r="NMU1168" s="93"/>
      <c r="NMV1168" s="145"/>
      <c r="NMW1168" s="145"/>
      <c r="NMX1168" s="145"/>
      <c r="NMY1168" s="145"/>
      <c r="NMZ1168" s="145"/>
      <c r="NNA1168" s="37"/>
      <c r="NNB1168" s="5"/>
      <c r="NNC1168" s="144"/>
      <c r="NND1168" s="93"/>
      <c r="NNE1168" s="145"/>
      <c r="NNF1168" s="145"/>
      <c r="NNG1168" s="145"/>
      <c r="NNH1168" s="145"/>
      <c r="NNI1168" s="145"/>
      <c r="NNJ1168" s="37"/>
      <c r="NNK1168" s="5"/>
      <c r="NNL1168" s="144"/>
      <c r="NNM1168" s="93"/>
      <c r="NNN1168" s="145"/>
      <c r="NNO1168" s="145"/>
      <c r="NNP1168" s="145"/>
      <c r="NNQ1168" s="145"/>
      <c r="NNR1168" s="145"/>
      <c r="NNS1168" s="37"/>
      <c r="NNT1168" s="5"/>
      <c r="NNU1168" s="144"/>
      <c r="NNV1168" s="93"/>
      <c r="NNW1168" s="145"/>
      <c r="NNX1168" s="145"/>
      <c r="NNY1168" s="145"/>
      <c r="NNZ1168" s="145"/>
      <c r="NOA1168" s="145"/>
      <c r="NOB1168" s="37"/>
      <c r="NOC1168" s="5"/>
      <c r="NOD1168" s="144"/>
      <c r="NOE1168" s="93"/>
      <c r="NOF1168" s="145"/>
      <c r="NOG1168" s="145"/>
      <c r="NOH1168" s="145"/>
      <c r="NOI1168" s="145"/>
      <c r="NOJ1168" s="145"/>
      <c r="NOK1168" s="37"/>
      <c r="NOL1168" s="5"/>
      <c r="NOM1168" s="144"/>
      <c r="NON1168" s="93"/>
      <c r="NOO1168" s="145"/>
      <c r="NOP1168" s="145"/>
      <c r="NOQ1168" s="145"/>
      <c r="NOR1168" s="145"/>
      <c r="NOS1168" s="145"/>
      <c r="NOT1168" s="37"/>
      <c r="NOU1168" s="5"/>
      <c r="NOV1168" s="144"/>
      <c r="NOW1168" s="93"/>
      <c r="NOX1168" s="145"/>
      <c r="NOY1168" s="145"/>
      <c r="NOZ1168" s="145"/>
      <c r="NPA1168" s="145"/>
      <c r="NPB1168" s="145"/>
      <c r="NPC1168" s="37"/>
      <c r="NPD1168" s="5"/>
      <c r="NPE1168" s="144"/>
      <c r="NPF1168" s="93"/>
      <c r="NPG1168" s="145"/>
      <c r="NPH1168" s="145"/>
      <c r="NPI1168" s="145"/>
      <c r="NPJ1168" s="145"/>
      <c r="NPK1168" s="145"/>
      <c r="NPL1168" s="37"/>
      <c r="NPM1168" s="5"/>
      <c r="NPN1168" s="144"/>
      <c r="NPO1168" s="93"/>
      <c r="NPP1168" s="145"/>
      <c r="NPQ1168" s="145"/>
      <c r="NPR1168" s="145"/>
      <c r="NPS1168" s="145"/>
      <c r="NPT1168" s="145"/>
      <c r="NPU1168" s="37"/>
      <c r="NPV1168" s="5"/>
      <c r="NPW1168" s="144"/>
      <c r="NPX1168" s="93"/>
      <c r="NPY1168" s="145"/>
      <c r="NPZ1168" s="145"/>
      <c r="NQA1168" s="145"/>
      <c r="NQB1168" s="145"/>
      <c r="NQC1168" s="145"/>
      <c r="NQD1168" s="37"/>
      <c r="NQE1168" s="5"/>
      <c r="NQF1168" s="144"/>
      <c r="NQG1168" s="93"/>
      <c r="NQH1168" s="145"/>
      <c r="NQI1168" s="145"/>
      <c r="NQJ1168" s="145"/>
      <c r="NQK1168" s="145"/>
      <c r="NQL1168" s="145"/>
      <c r="NQM1168" s="37"/>
      <c r="NQN1168" s="5"/>
      <c r="NQO1168" s="144"/>
      <c r="NQP1168" s="93"/>
      <c r="NQQ1168" s="145"/>
      <c r="NQR1168" s="145"/>
      <c r="NQS1168" s="145"/>
      <c r="NQT1168" s="145"/>
      <c r="NQU1168" s="145"/>
      <c r="NQV1168" s="37"/>
      <c r="NQW1168" s="5"/>
      <c r="NQX1168" s="144"/>
      <c r="NQY1168" s="93"/>
      <c r="NQZ1168" s="145"/>
      <c r="NRA1168" s="145"/>
      <c r="NRB1168" s="145"/>
      <c r="NRC1168" s="145"/>
      <c r="NRD1168" s="145"/>
      <c r="NRE1168" s="37"/>
      <c r="NRF1168" s="5"/>
      <c r="NRG1168" s="144"/>
      <c r="NRH1168" s="93"/>
      <c r="NRI1168" s="145"/>
      <c r="NRJ1168" s="145"/>
      <c r="NRK1168" s="145"/>
      <c r="NRL1168" s="145"/>
      <c r="NRM1168" s="145"/>
      <c r="NRN1168" s="37"/>
      <c r="NRO1168" s="5"/>
      <c r="NRP1168" s="144"/>
      <c r="NRQ1168" s="93"/>
      <c r="NRR1168" s="145"/>
      <c r="NRS1168" s="145"/>
      <c r="NRT1168" s="145"/>
      <c r="NRU1168" s="145"/>
      <c r="NRV1168" s="145"/>
      <c r="NRW1168" s="37"/>
      <c r="NRX1168" s="5"/>
      <c r="NRY1168" s="144"/>
      <c r="NRZ1168" s="93"/>
      <c r="NSA1168" s="145"/>
      <c r="NSB1168" s="145"/>
      <c r="NSC1168" s="145"/>
      <c r="NSD1168" s="145"/>
      <c r="NSE1168" s="145"/>
      <c r="NSF1168" s="37"/>
      <c r="NSG1168" s="5"/>
      <c r="NSH1168" s="144"/>
      <c r="NSI1168" s="93"/>
      <c r="NSJ1168" s="145"/>
      <c r="NSK1168" s="145"/>
      <c r="NSL1168" s="145"/>
      <c r="NSM1168" s="145"/>
      <c r="NSN1168" s="145"/>
      <c r="NSO1168" s="37"/>
      <c r="NSP1168" s="5"/>
      <c r="NSQ1168" s="144"/>
      <c r="NSR1168" s="93"/>
      <c r="NSS1168" s="145"/>
      <c r="NST1168" s="145"/>
      <c r="NSU1168" s="145"/>
      <c r="NSV1168" s="145"/>
      <c r="NSW1168" s="145"/>
      <c r="NSX1168" s="37"/>
      <c r="NSY1168" s="5"/>
      <c r="NSZ1168" s="144"/>
      <c r="NTA1168" s="93"/>
      <c r="NTB1168" s="145"/>
      <c r="NTC1168" s="145"/>
      <c r="NTD1168" s="145"/>
      <c r="NTE1168" s="145"/>
      <c r="NTF1168" s="145"/>
      <c r="NTG1168" s="37"/>
      <c r="NTH1168" s="5"/>
      <c r="NTI1168" s="144"/>
      <c r="NTJ1168" s="93"/>
      <c r="NTK1168" s="145"/>
      <c r="NTL1168" s="145"/>
      <c r="NTM1168" s="145"/>
      <c r="NTN1168" s="145"/>
      <c r="NTO1168" s="145"/>
      <c r="NTP1168" s="37"/>
      <c r="NTQ1168" s="5"/>
      <c r="NTR1168" s="144"/>
      <c r="NTS1168" s="93"/>
      <c r="NTT1168" s="145"/>
      <c r="NTU1168" s="145"/>
      <c r="NTV1168" s="145"/>
      <c r="NTW1168" s="145"/>
      <c r="NTX1168" s="145"/>
      <c r="NTY1168" s="37"/>
      <c r="NTZ1168" s="5"/>
      <c r="NUA1168" s="144"/>
      <c r="NUB1168" s="93"/>
      <c r="NUC1168" s="145"/>
      <c r="NUD1168" s="145"/>
      <c r="NUE1168" s="145"/>
      <c r="NUF1168" s="145"/>
      <c r="NUG1168" s="145"/>
      <c r="NUH1168" s="37"/>
      <c r="NUI1168" s="5"/>
      <c r="NUJ1168" s="144"/>
      <c r="NUK1168" s="93"/>
      <c r="NUL1168" s="145"/>
      <c r="NUM1168" s="145"/>
      <c r="NUN1168" s="145"/>
      <c r="NUO1168" s="145"/>
      <c r="NUP1168" s="145"/>
      <c r="NUQ1168" s="37"/>
      <c r="NUR1168" s="5"/>
      <c r="NUS1168" s="144"/>
      <c r="NUT1168" s="93"/>
      <c r="NUU1168" s="145"/>
      <c r="NUV1168" s="145"/>
      <c r="NUW1168" s="145"/>
      <c r="NUX1168" s="145"/>
      <c r="NUY1168" s="145"/>
      <c r="NUZ1168" s="37"/>
      <c r="NVA1168" s="5"/>
      <c r="NVB1168" s="144"/>
      <c r="NVC1168" s="93"/>
      <c r="NVD1168" s="145"/>
      <c r="NVE1168" s="145"/>
      <c r="NVF1168" s="145"/>
      <c r="NVG1168" s="145"/>
      <c r="NVH1168" s="145"/>
      <c r="NVI1168" s="37"/>
      <c r="NVJ1168" s="5"/>
      <c r="NVK1168" s="144"/>
      <c r="NVL1168" s="93"/>
      <c r="NVM1168" s="145"/>
      <c r="NVN1168" s="145"/>
      <c r="NVO1168" s="145"/>
      <c r="NVP1168" s="145"/>
      <c r="NVQ1168" s="145"/>
      <c r="NVR1168" s="37"/>
      <c r="NVS1168" s="5"/>
      <c r="NVT1168" s="144"/>
      <c r="NVU1168" s="93"/>
      <c r="NVV1168" s="145"/>
      <c r="NVW1168" s="145"/>
      <c r="NVX1168" s="145"/>
      <c r="NVY1168" s="145"/>
      <c r="NVZ1168" s="145"/>
      <c r="NWA1168" s="37"/>
      <c r="NWB1168" s="5"/>
      <c r="NWC1168" s="144"/>
      <c r="NWD1168" s="93"/>
      <c r="NWE1168" s="145"/>
      <c r="NWF1168" s="145"/>
      <c r="NWG1168" s="145"/>
      <c r="NWH1168" s="145"/>
      <c r="NWI1168" s="145"/>
      <c r="NWJ1168" s="37"/>
      <c r="NWK1168" s="5"/>
      <c r="NWL1168" s="144"/>
      <c r="NWM1168" s="93"/>
      <c r="NWN1168" s="145"/>
      <c r="NWO1168" s="145"/>
      <c r="NWP1168" s="145"/>
      <c r="NWQ1168" s="145"/>
      <c r="NWR1168" s="145"/>
      <c r="NWS1168" s="37"/>
      <c r="NWT1168" s="5"/>
      <c r="NWU1168" s="144"/>
      <c r="NWV1168" s="93"/>
      <c r="NWW1168" s="145"/>
      <c r="NWX1168" s="145"/>
      <c r="NWY1168" s="145"/>
      <c r="NWZ1168" s="145"/>
      <c r="NXA1168" s="145"/>
      <c r="NXB1168" s="37"/>
      <c r="NXC1168" s="5"/>
      <c r="NXD1168" s="144"/>
      <c r="NXE1168" s="93"/>
      <c r="NXF1168" s="145"/>
      <c r="NXG1168" s="145"/>
      <c r="NXH1168" s="145"/>
      <c r="NXI1168" s="145"/>
      <c r="NXJ1168" s="145"/>
      <c r="NXK1168" s="37"/>
      <c r="NXL1168" s="5"/>
      <c r="NXM1168" s="144"/>
      <c r="NXN1168" s="93"/>
      <c r="NXO1168" s="145"/>
      <c r="NXP1168" s="145"/>
      <c r="NXQ1168" s="145"/>
      <c r="NXR1168" s="145"/>
      <c r="NXS1168" s="145"/>
      <c r="NXT1168" s="37"/>
      <c r="NXU1168" s="5"/>
      <c r="NXV1168" s="144"/>
      <c r="NXW1168" s="93"/>
      <c r="NXX1168" s="145"/>
      <c r="NXY1168" s="145"/>
      <c r="NXZ1168" s="145"/>
      <c r="NYA1168" s="145"/>
      <c r="NYB1168" s="145"/>
      <c r="NYC1168" s="37"/>
      <c r="NYD1168" s="5"/>
      <c r="NYE1168" s="144"/>
      <c r="NYF1168" s="93"/>
      <c r="NYG1168" s="145"/>
      <c r="NYH1168" s="145"/>
      <c r="NYI1168" s="145"/>
      <c r="NYJ1168" s="145"/>
      <c r="NYK1168" s="145"/>
      <c r="NYL1168" s="37"/>
      <c r="NYM1168" s="5"/>
      <c r="NYN1168" s="144"/>
      <c r="NYO1168" s="93"/>
      <c r="NYP1168" s="145"/>
      <c r="NYQ1168" s="145"/>
      <c r="NYR1168" s="145"/>
      <c r="NYS1168" s="145"/>
      <c r="NYT1168" s="145"/>
      <c r="NYU1168" s="37"/>
      <c r="NYV1168" s="5"/>
      <c r="NYW1168" s="144"/>
      <c r="NYX1168" s="93"/>
      <c r="NYY1168" s="145"/>
      <c r="NYZ1168" s="145"/>
      <c r="NZA1168" s="145"/>
      <c r="NZB1168" s="145"/>
      <c r="NZC1168" s="145"/>
      <c r="NZD1168" s="37"/>
      <c r="NZE1168" s="5"/>
      <c r="NZF1168" s="144"/>
      <c r="NZG1168" s="93"/>
      <c r="NZH1168" s="145"/>
      <c r="NZI1168" s="145"/>
      <c r="NZJ1168" s="145"/>
      <c r="NZK1168" s="145"/>
      <c r="NZL1168" s="145"/>
      <c r="NZM1168" s="37"/>
      <c r="NZN1168" s="5"/>
      <c r="NZO1168" s="144"/>
      <c r="NZP1168" s="93"/>
      <c r="NZQ1168" s="145"/>
      <c r="NZR1168" s="145"/>
      <c r="NZS1168" s="145"/>
      <c r="NZT1168" s="145"/>
      <c r="NZU1168" s="145"/>
      <c r="NZV1168" s="37"/>
      <c r="NZW1168" s="5"/>
      <c r="NZX1168" s="144"/>
      <c r="NZY1168" s="93"/>
      <c r="NZZ1168" s="145"/>
      <c r="OAA1168" s="145"/>
      <c r="OAB1168" s="145"/>
      <c r="OAC1168" s="145"/>
      <c r="OAD1168" s="145"/>
      <c r="OAE1168" s="37"/>
      <c r="OAF1168" s="5"/>
      <c r="OAG1168" s="144"/>
      <c r="OAH1168" s="93"/>
      <c r="OAI1168" s="145"/>
      <c r="OAJ1168" s="145"/>
      <c r="OAK1168" s="145"/>
      <c r="OAL1168" s="145"/>
      <c r="OAM1168" s="145"/>
      <c r="OAN1168" s="37"/>
      <c r="OAO1168" s="5"/>
      <c r="OAP1168" s="144"/>
      <c r="OAQ1168" s="93"/>
      <c r="OAR1168" s="145"/>
      <c r="OAS1168" s="145"/>
      <c r="OAT1168" s="145"/>
      <c r="OAU1168" s="145"/>
      <c r="OAV1168" s="145"/>
      <c r="OAW1168" s="37"/>
      <c r="OAX1168" s="5"/>
      <c r="OAY1168" s="144"/>
      <c r="OAZ1168" s="93"/>
      <c r="OBA1168" s="145"/>
      <c r="OBB1168" s="145"/>
      <c r="OBC1168" s="145"/>
      <c r="OBD1168" s="145"/>
      <c r="OBE1168" s="145"/>
      <c r="OBF1168" s="37"/>
      <c r="OBG1168" s="5"/>
      <c r="OBH1168" s="144"/>
      <c r="OBI1168" s="93"/>
      <c r="OBJ1168" s="145"/>
      <c r="OBK1168" s="145"/>
      <c r="OBL1168" s="145"/>
      <c r="OBM1168" s="145"/>
      <c r="OBN1168" s="145"/>
      <c r="OBO1168" s="37"/>
      <c r="OBP1168" s="5"/>
      <c r="OBQ1168" s="144"/>
      <c r="OBR1168" s="93"/>
      <c r="OBS1168" s="145"/>
      <c r="OBT1168" s="145"/>
      <c r="OBU1168" s="145"/>
      <c r="OBV1168" s="145"/>
      <c r="OBW1168" s="145"/>
      <c r="OBX1168" s="37"/>
      <c r="OBY1168" s="5"/>
      <c r="OBZ1168" s="144"/>
      <c r="OCA1168" s="93"/>
      <c r="OCB1168" s="145"/>
      <c r="OCC1168" s="145"/>
      <c r="OCD1168" s="145"/>
      <c r="OCE1168" s="145"/>
      <c r="OCF1168" s="145"/>
      <c r="OCG1168" s="37"/>
      <c r="OCH1168" s="5"/>
      <c r="OCI1168" s="144"/>
      <c r="OCJ1168" s="93"/>
      <c r="OCK1168" s="145"/>
      <c r="OCL1168" s="145"/>
      <c r="OCM1168" s="145"/>
      <c r="OCN1168" s="145"/>
      <c r="OCO1168" s="145"/>
      <c r="OCP1168" s="37"/>
      <c r="OCQ1168" s="5"/>
      <c r="OCR1168" s="144"/>
      <c r="OCS1168" s="93"/>
      <c r="OCT1168" s="145"/>
      <c r="OCU1168" s="145"/>
      <c r="OCV1168" s="145"/>
      <c r="OCW1168" s="145"/>
      <c r="OCX1168" s="145"/>
      <c r="OCY1168" s="37"/>
      <c r="OCZ1168" s="5"/>
      <c r="ODA1168" s="144"/>
      <c r="ODB1168" s="93"/>
      <c r="ODC1168" s="145"/>
      <c r="ODD1168" s="145"/>
      <c r="ODE1168" s="145"/>
      <c r="ODF1168" s="145"/>
      <c r="ODG1168" s="145"/>
      <c r="ODH1168" s="37"/>
      <c r="ODI1168" s="5"/>
      <c r="ODJ1168" s="144"/>
      <c r="ODK1168" s="93"/>
      <c r="ODL1168" s="145"/>
      <c r="ODM1168" s="145"/>
      <c r="ODN1168" s="145"/>
      <c r="ODO1168" s="145"/>
      <c r="ODP1168" s="145"/>
      <c r="ODQ1168" s="37"/>
      <c r="ODR1168" s="5"/>
      <c r="ODS1168" s="144"/>
      <c r="ODT1168" s="93"/>
      <c r="ODU1168" s="145"/>
      <c r="ODV1168" s="145"/>
      <c r="ODW1168" s="145"/>
      <c r="ODX1168" s="145"/>
      <c r="ODY1168" s="145"/>
      <c r="ODZ1168" s="37"/>
      <c r="OEA1168" s="5"/>
      <c r="OEB1168" s="144"/>
      <c r="OEC1168" s="93"/>
      <c r="OED1168" s="145"/>
      <c r="OEE1168" s="145"/>
      <c r="OEF1168" s="145"/>
      <c r="OEG1168" s="145"/>
      <c r="OEH1168" s="145"/>
      <c r="OEI1168" s="37"/>
      <c r="OEJ1168" s="5"/>
      <c r="OEK1168" s="144"/>
      <c r="OEL1168" s="93"/>
      <c r="OEM1168" s="145"/>
      <c r="OEN1168" s="145"/>
      <c r="OEO1168" s="145"/>
      <c r="OEP1168" s="145"/>
      <c r="OEQ1168" s="145"/>
      <c r="OER1168" s="37"/>
      <c r="OES1168" s="5"/>
      <c r="OET1168" s="144"/>
      <c r="OEU1168" s="93"/>
      <c r="OEV1168" s="145"/>
      <c r="OEW1168" s="145"/>
      <c r="OEX1168" s="145"/>
      <c r="OEY1168" s="145"/>
      <c r="OEZ1168" s="145"/>
      <c r="OFA1168" s="37"/>
      <c r="OFB1168" s="5"/>
      <c r="OFC1168" s="144"/>
      <c r="OFD1168" s="93"/>
      <c r="OFE1168" s="145"/>
      <c r="OFF1168" s="145"/>
      <c r="OFG1168" s="145"/>
      <c r="OFH1168" s="145"/>
      <c r="OFI1168" s="145"/>
      <c r="OFJ1168" s="37"/>
      <c r="OFK1168" s="5"/>
      <c r="OFL1168" s="144"/>
      <c r="OFM1168" s="93"/>
      <c r="OFN1168" s="145"/>
      <c r="OFO1168" s="145"/>
      <c r="OFP1168" s="145"/>
      <c r="OFQ1168" s="145"/>
      <c r="OFR1168" s="145"/>
      <c r="OFS1168" s="37"/>
      <c r="OFT1168" s="5"/>
      <c r="OFU1168" s="144"/>
      <c r="OFV1168" s="93"/>
      <c r="OFW1168" s="145"/>
      <c r="OFX1168" s="145"/>
      <c r="OFY1168" s="145"/>
      <c r="OFZ1168" s="145"/>
      <c r="OGA1168" s="145"/>
      <c r="OGB1168" s="37"/>
      <c r="OGC1168" s="5"/>
      <c r="OGD1168" s="144"/>
      <c r="OGE1168" s="93"/>
      <c r="OGF1168" s="145"/>
      <c r="OGG1168" s="145"/>
      <c r="OGH1168" s="145"/>
      <c r="OGI1168" s="145"/>
      <c r="OGJ1168" s="145"/>
      <c r="OGK1168" s="37"/>
      <c r="OGL1168" s="5"/>
      <c r="OGM1168" s="144"/>
      <c r="OGN1168" s="93"/>
      <c r="OGO1168" s="145"/>
      <c r="OGP1168" s="145"/>
      <c r="OGQ1168" s="145"/>
      <c r="OGR1168" s="145"/>
      <c r="OGS1168" s="145"/>
      <c r="OGT1168" s="37"/>
      <c r="OGU1168" s="5"/>
      <c r="OGV1168" s="144"/>
      <c r="OGW1168" s="93"/>
      <c r="OGX1168" s="145"/>
      <c r="OGY1168" s="145"/>
      <c r="OGZ1168" s="145"/>
      <c r="OHA1168" s="145"/>
      <c r="OHB1168" s="145"/>
      <c r="OHC1168" s="37"/>
      <c r="OHD1168" s="5"/>
      <c r="OHE1168" s="144"/>
      <c r="OHF1168" s="93"/>
      <c r="OHG1168" s="145"/>
      <c r="OHH1168" s="145"/>
      <c r="OHI1168" s="145"/>
      <c r="OHJ1168" s="145"/>
      <c r="OHK1168" s="145"/>
      <c r="OHL1168" s="37"/>
      <c r="OHM1168" s="5"/>
      <c r="OHN1168" s="144"/>
      <c r="OHO1168" s="93"/>
      <c r="OHP1168" s="145"/>
      <c r="OHQ1168" s="145"/>
      <c r="OHR1168" s="145"/>
      <c r="OHS1168" s="145"/>
      <c r="OHT1168" s="145"/>
      <c r="OHU1168" s="37"/>
      <c r="OHV1168" s="5"/>
      <c r="OHW1168" s="144"/>
      <c r="OHX1168" s="93"/>
      <c r="OHY1168" s="145"/>
      <c r="OHZ1168" s="145"/>
      <c r="OIA1168" s="145"/>
      <c r="OIB1168" s="145"/>
      <c r="OIC1168" s="145"/>
      <c r="OID1168" s="37"/>
      <c r="OIE1168" s="5"/>
      <c r="OIF1168" s="144"/>
      <c r="OIG1168" s="93"/>
      <c r="OIH1168" s="145"/>
      <c r="OII1168" s="145"/>
      <c r="OIJ1168" s="145"/>
      <c r="OIK1168" s="145"/>
      <c r="OIL1168" s="145"/>
      <c r="OIM1168" s="37"/>
      <c r="OIN1168" s="5"/>
      <c r="OIO1168" s="144"/>
      <c r="OIP1168" s="93"/>
      <c r="OIQ1168" s="145"/>
      <c r="OIR1168" s="145"/>
      <c r="OIS1168" s="145"/>
      <c r="OIT1168" s="145"/>
      <c r="OIU1168" s="145"/>
      <c r="OIV1168" s="37"/>
      <c r="OIW1168" s="5"/>
      <c r="OIX1168" s="144"/>
      <c r="OIY1168" s="93"/>
      <c r="OIZ1168" s="145"/>
      <c r="OJA1168" s="145"/>
      <c r="OJB1168" s="145"/>
      <c r="OJC1168" s="145"/>
      <c r="OJD1168" s="145"/>
      <c r="OJE1168" s="37"/>
      <c r="OJF1168" s="5"/>
      <c r="OJG1168" s="144"/>
      <c r="OJH1168" s="93"/>
      <c r="OJI1168" s="145"/>
      <c r="OJJ1168" s="145"/>
      <c r="OJK1168" s="145"/>
      <c r="OJL1168" s="145"/>
      <c r="OJM1168" s="145"/>
      <c r="OJN1168" s="37"/>
      <c r="OJO1168" s="5"/>
      <c r="OJP1168" s="144"/>
      <c r="OJQ1168" s="93"/>
      <c r="OJR1168" s="145"/>
      <c r="OJS1168" s="145"/>
      <c r="OJT1168" s="145"/>
      <c r="OJU1168" s="145"/>
      <c r="OJV1168" s="145"/>
      <c r="OJW1168" s="37"/>
      <c r="OJX1168" s="5"/>
      <c r="OJY1168" s="144"/>
      <c r="OJZ1168" s="93"/>
      <c r="OKA1168" s="145"/>
      <c r="OKB1168" s="145"/>
      <c r="OKC1168" s="145"/>
      <c r="OKD1168" s="145"/>
      <c r="OKE1168" s="145"/>
      <c r="OKF1168" s="37"/>
      <c r="OKG1168" s="5"/>
      <c r="OKH1168" s="144"/>
      <c r="OKI1168" s="93"/>
      <c r="OKJ1168" s="145"/>
      <c r="OKK1168" s="145"/>
      <c r="OKL1168" s="145"/>
      <c r="OKM1168" s="145"/>
      <c r="OKN1168" s="145"/>
      <c r="OKO1168" s="37"/>
      <c r="OKP1168" s="5"/>
      <c r="OKQ1168" s="144"/>
      <c r="OKR1168" s="93"/>
      <c r="OKS1168" s="145"/>
      <c r="OKT1168" s="145"/>
      <c r="OKU1168" s="145"/>
      <c r="OKV1168" s="145"/>
      <c r="OKW1168" s="145"/>
      <c r="OKX1168" s="37"/>
      <c r="OKY1168" s="5"/>
      <c r="OKZ1168" s="144"/>
      <c r="OLA1168" s="93"/>
      <c r="OLB1168" s="145"/>
      <c r="OLC1168" s="145"/>
      <c r="OLD1168" s="145"/>
      <c r="OLE1168" s="145"/>
      <c r="OLF1168" s="145"/>
      <c r="OLG1168" s="37"/>
      <c r="OLH1168" s="5"/>
      <c r="OLI1168" s="144"/>
      <c r="OLJ1168" s="93"/>
      <c r="OLK1168" s="145"/>
      <c r="OLL1168" s="145"/>
      <c r="OLM1168" s="145"/>
      <c r="OLN1168" s="145"/>
      <c r="OLO1168" s="145"/>
      <c r="OLP1168" s="37"/>
      <c r="OLQ1168" s="5"/>
      <c r="OLR1168" s="144"/>
      <c r="OLS1168" s="93"/>
      <c r="OLT1168" s="145"/>
      <c r="OLU1168" s="145"/>
      <c r="OLV1168" s="145"/>
      <c r="OLW1168" s="145"/>
      <c r="OLX1168" s="145"/>
      <c r="OLY1168" s="37"/>
      <c r="OLZ1168" s="5"/>
      <c r="OMA1168" s="144"/>
      <c r="OMB1168" s="93"/>
      <c r="OMC1168" s="145"/>
      <c r="OMD1168" s="145"/>
      <c r="OME1168" s="145"/>
      <c r="OMF1168" s="145"/>
      <c r="OMG1168" s="145"/>
      <c r="OMH1168" s="37"/>
      <c r="OMI1168" s="5"/>
      <c r="OMJ1168" s="144"/>
      <c r="OMK1168" s="93"/>
      <c r="OML1168" s="145"/>
      <c r="OMM1168" s="145"/>
      <c r="OMN1168" s="145"/>
      <c r="OMO1168" s="145"/>
      <c r="OMP1168" s="145"/>
      <c r="OMQ1168" s="37"/>
      <c r="OMR1168" s="5"/>
      <c r="OMS1168" s="144"/>
      <c r="OMT1168" s="93"/>
      <c r="OMU1168" s="145"/>
      <c r="OMV1168" s="145"/>
      <c r="OMW1168" s="145"/>
      <c r="OMX1168" s="145"/>
      <c r="OMY1168" s="145"/>
      <c r="OMZ1168" s="37"/>
      <c r="ONA1168" s="5"/>
      <c r="ONB1168" s="144"/>
      <c r="ONC1168" s="93"/>
      <c r="OND1168" s="145"/>
      <c r="ONE1168" s="145"/>
      <c r="ONF1168" s="145"/>
      <c r="ONG1168" s="145"/>
      <c r="ONH1168" s="145"/>
      <c r="ONI1168" s="37"/>
      <c r="ONJ1168" s="5"/>
      <c r="ONK1168" s="144"/>
      <c r="ONL1168" s="93"/>
      <c r="ONM1168" s="145"/>
      <c r="ONN1168" s="145"/>
      <c r="ONO1168" s="145"/>
      <c r="ONP1168" s="145"/>
      <c r="ONQ1168" s="145"/>
      <c r="ONR1168" s="37"/>
      <c r="ONS1168" s="5"/>
      <c r="ONT1168" s="144"/>
      <c r="ONU1168" s="93"/>
      <c r="ONV1168" s="145"/>
      <c r="ONW1168" s="145"/>
      <c r="ONX1168" s="145"/>
      <c r="ONY1168" s="145"/>
      <c r="ONZ1168" s="145"/>
      <c r="OOA1168" s="37"/>
      <c r="OOB1168" s="5"/>
      <c r="OOC1168" s="144"/>
      <c r="OOD1168" s="93"/>
      <c r="OOE1168" s="145"/>
      <c r="OOF1168" s="145"/>
      <c r="OOG1168" s="145"/>
      <c r="OOH1168" s="145"/>
      <c r="OOI1168" s="145"/>
      <c r="OOJ1168" s="37"/>
      <c r="OOK1168" s="5"/>
      <c r="OOL1168" s="144"/>
      <c r="OOM1168" s="93"/>
      <c r="OON1168" s="145"/>
      <c r="OOO1168" s="145"/>
      <c r="OOP1168" s="145"/>
      <c r="OOQ1168" s="145"/>
      <c r="OOR1168" s="145"/>
      <c r="OOS1168" s="37"/>
      <c r="OOT1168" s="5"/>
      <c r="OOU1168" s="144"/>
      <c r="OOV1168" s="93"/>
      <c r="OOW1168" s="145"/>
      <c r="OOX1168" s="145"/>
      <c r="OOY1168" s="145"/>
      <c r="OOZ1168" s="145"/>
      <c r="OPA1168" s="145"/>
      <c r="OPB1168" s="37"/>
      <c r="OPC1168" s="5"/>
      <c r="OPD1168" s="144"/>
      <c r="OPE1168" s="93"/>
      <c r="OPF1168" s="145"/>
      <c r="OPG1168" s="145"/>
      <c r="OPH1168" s="145"/>
      <c r="OPI1168" s="145"/>
      <c r="OPJ1168" s="145"/>
      <c r="OPK1168" s="37"/>
      <c r="OPL1168" s="5"/>
      <c r="OPM1168" s="144"/>
      <c r="OPN1168" s="93"/>
      <c r="OPO1168" s="145"/>
      <c r="OPP1168" s="145"/>
      <c r="OPQ1168" s="145"/>
      <c r="OPR1168" s="145"/>
      <c r="OPS1168" s="145"/>
      <c r="OPT1168" s="37"/>
      <c r="OPU1168" s="5"/>
      <c r="OPV1168" s="144"/>
      <c r="OPW1168" s="93"/>
      <c r="OPX1168" s="145"/>
      <c r="OPY1168" s="145"/>
      <c r="OPZ1168" s="145"/>
      <c r="OQA1168" s="145"/>
      <c r="OQB1168" s="145"/>
      <c r="OQC1168" s="37"/>
      <c r="OQD1168" s="5"/>
      <c r="OQE1168" s="144"/>
      <c r="OQF1168" s="93"/>
      <c r="OQG1168" s="145"/>
      <c r="OQH1168" s="145"/>
      <c r="OQI1168" s="145"/>
      <c r="OQJ1168" s="145"/>
      <c r="OQK1168" s="145"/>
      <c r="OQL1168" s="37"/>
      <c r="OQM1168" s="5"/>
      <c r="OQN1168" s="144"/>
      <c r="OQO1168" s="93"/>
      <c r="OQP1168" s="145"/>
      <c r="OQQ1168" s="145"/>
      <c r="OQR1168" s="145"/>
      <c r="OQS1168" s="145"/>
      <c r="OQT1168" s="145"/>
      <c r="OQU1168" s="37"/>
      <c r="OQV1168" s="5"/>
      <c r="OQW1168" s="144"/>
      <c r="OQX1168" s="93"/>
      <c r="OQY1168" s="145"/>
      <c r="OQZ1168" s="145"/>
      <c r="ORA1168" s="145"/>
      <c r="ORB1168" s="145"/>
      <c r="ORC1168" s="145"/>
      <c r="ORD1168" s="37"/>
      <c r="ORE1168" s="5"/>
      <c r="ORF1168" s="144"/>
      <c r="ORG1168" s="93"/>
      <c r="ORH1168" s="145"/>
      <c r="ORI1168" s="145"/>
      <c r="ORJ1168" s="145"/>
      <c r="ORK1168" s="145"/>
      <c r="ORL1168" s="145"/>
      <c r="ORM1168" s="37"/>
      <c r="ORN1168" s="5"/>
      <c r="ORO1168" s="144"/>
      <c r="ORP1168" s="93"/>
      <c r="ORQ1168" s="145"/>
      <c r="ORR1168" s="145"/>
      <c r="ORS1168" s="145"/>
      <c r="ORT1168" s="145"/>
      <c r="ORU1168" s="145"/>
      <c r="ORV1168" s="37"/>
      <c r="ORW1168" s="5"/>
      <c r="ORX1168" s="144"/>
      <c r="ORY1168" s="93"/>
      <c r="ORZ1168" s="145"/>
      <c r="OSA1168" s="145"/>
      <c r="OSB1168" s="145"/>
      <c r="OSC1168" s="145"/>
      <c r="OSD1168" s="145"/>
      <c r="OSE1168" s="37"/>
      <c r="OSF1168" s="5"/>
      <c r="OSG1168" s="144"/>
      <c r="OSH1168" s="93"/>
      <c r="OSI1168" s="145"/>
      <c r="OSJ1168" s="145"/>
      <c r="OSK1168" s="145"/>
      <c r="OSL1168" s="145"/>
      <c r="OSM1168" s="145"/>
      <c r="OSN1168" s="37"/>
      <c r="OSO1168" s="5"/>
      <c r="OSP1168" s="144"/>
      <c r="OSQ1168" s="93"/>
      <c r="OSR1168" s="145"/>
      <c r="OSS1168" s="145"/>
      <c r="OST1168" s="145"/>
      <c r="OSU1168" s="145"/>
      <c r="OSV1168" s="145"/>
      <c r="OSW1168" s="37"/>
      <c r="OSX1168" s="5"/>
      <c r="OSY1168" s="144"/>
      <c r="OSZ1168" s="93"/>
      <c r="OTA1168" s="145"/>
      <c r="OTB1168" s="145"/>
      <c r="OTC1168" s="145"/>
      <c r="OTD1168" s="145"/>
      <c r="OTE1168" s="145"/>
      <c r="OTF1168" s="37"/>
      <c r="OTG1168" s="5"/>
      <c r="OTH1168" s="144"/>
      <c r="OTI1168" s="93"/>
      <c r="OTJ1168" s="145"/>
      <c r="OTK1168" s="145"/>
      <c r="OTL1168" s="145"/>
      <c r="OTM1168" s="145"/>
      <c r="OTN1168" s="145"/>
      <c r="OTO1168" s="37"/>
      <c r="OTP1168" s="5"/>
      <c r="OTQ1168" s="144"/>
      <c r="OTR1168" s="93"/>
      <c r="OTS1168" s="145"/>
      <c r="OTT1168" s="145"/>
      <c r="OTU1168" s="145"/>
      <c r="OTV1168" s="145"/>
      <c r="OTW1168" s="145"/>
      <c r="OTX1168" s="37"/>
      <c r="OTY1168" s="5"/>
      <c r="OTZ1168" s="144"/>
      <c r="OUA1168" s="93"/>
      <c r="OUB1168" s="145"/>
      <c r="OUC1168" s="145"/>
      <c r="OUD1168" s="145"/>
      <c r="OUE1168" s="145"/>
      <c r="OUF1168" s="145"/>
      <c r="OUG1168" s="37"/>
      <c r="OUH1168" s="5"/>
      <c r="OUI1168" s="144"/>
      <c r="OUJ1168" s="93"/>
      <c r="OUK1168" s="145"/>
      <c r="OUL1168" s="145"/>
      <c r="OUM1168" s="145"/>
      <c r="OUN1168" s="145"/>
      <c r="OUO1168" s="145"/>
      <c r="OUP1168" s="37"/>
      <c r="OUQ1168" s="5"/>
      <c r="OUR1168" s="144"/>
      <c r="OUS1168" s="93"/>
      <c r="OUT1168" s="145"/>
      <c r="OUU1168" s="145"/>
      <c r="OUV1168" s="145"/>
      <c r="OUW1168" s="145"/>
      <c r="OUX1168" s="145"/>
      <c r="OUY1168" s="37"/>
      <c r="OUZ1168" s="5"/>
      <c r="OVA1168" s="144"/>
      <c r="OVB1168" s="93"/>
      <c r="OVC1168" s="145"/>
      <c r="OVD1168" s="145"/>
      <c r="OVE1168" s="145"/>
      <c r="OVF1168" s="145"/>
      <c r="OVG1168" s="145"/>
      <c r="OVH1168" s="37"/>
      <c r="OVI1168" s="5"/>
      <c r="OVJ1168" s="144"/>
      <c r="OVK1168" s="93"/>
      <c r="OVL1168" s="145"/>
      <c r="OVM1168" s="145"/>
      <c r="OVN1168" s="145"/>
      <c r="OVO1168" s="145"/>
      <c r="OVP1168" s="145"/>
      <c r="OVQ1168" s="37"/>
      <c r="OVR1168" s="5"/>
      <c r="OVS1168" s="144"/>
      <c r="OVT1168" s="93"/>
      <c r="OVU1168" s="145"/>
      <c r="OVV1168" s="145"/>
      <c r="OVW1168" s="145"/>
      <c r="OVX1168" s="145"/>
      <c r="OVY1168" s="145"/>
      <c r="OVZ1168" s="37"/>
      <c r="OWA1168" s="5"/>
      <c r="OWB1168" s="144"/>
      <c r="OWC1168" s="93"/>
      <c r="OWD1168" s="145"/>
      <c r="OWE1168" s="145"/>
      <c r="OWF1168" s="145"/>
      <c r="OWG1168" s="145"/>
      <c r="OWH1168" s="145"/>
      <c r="OWI1168" s="37"/>
      <c r="OWJ1168" s="5"/>
      <c r="OWK1168" s="144"/>
      <c r="OWL1168" s="93"/>
      <c r="OWM1168" s="145"/>
      <c r="OWN1168" s="145"/>
      <c r="OWO1168" s="145"/>
      <c r="OWP1168" s="145"/>
      <c r="OWQ1168" s="145"/>
      <c r="OWR1168" s="37"/>
      <c r="OWS1168" s="5"/>
      <c r="OWT1168" s="144"/>
      <c r="OWU1168" s="93"/>
      <c r="OWV1168" s="145"/>
      <c r="OWW1168" s="145"/>
      <c r="OWX1168" s="145"/>
      <c r="OWY1168" s="145"/>
      <c r="OWZ1168" s="145"/>
      <c r="OXA1168" s="37"/>
      <c r="OXB1168" s="5"/>
      <c r="OXC1168" s="144"/>
      <c r="OXD1168" s="93"/>
      <c r="OXE1168" s="145"/>
      <c r="OXF1168" s="145"/>
      <c r="OXG1168" s="145"/>
      <c r="OXH1168" s="145"/>
      <c r="OXI1168" s="145"/>
      <c r="OXJ1168" s="37"/>
      <c r="OXK1168" s="5"/>
      <c r="OXL1168" s="144"/>
      <c r="OXM1168" s="93"/>
      <c r="OXN1168" s="145"/>
      <c r="OXO1168" s="145"/>
      <c r="OXP1168" s="145"/>
      <c r="OXQ1168" s="145"/>
      <c r="OXR1168" s="145"/>
      <c r="OXS1168" s="37"/>
      <c r="OXT1168" s="5"/>
      <c r="OXU1168" s="144"/>
      <c r="OXV1168" s="93"/>
      <c r="OXW1168" s="145"/>
      <c r="OXX1168" s="145"/>
      <c r="OXY1168" s="145"/>
      <c r="OXZ1168" s="145"/>
      <c r="OYA1168" s="145"/>
      <c r="OYB1168" s="37"/>
      <c r="OYC1168" s="5"/>
      <c r="OYD1168" s="144"/>
      <c r="OYE1168" s="93"/>
      <c r="OYF1168" s="145"/>
      <c r="OYG1168" s="145"/>
      <c r="OYH1168" s="145"/>
      <c r="OYI1168" s="145"/>
      <c r="OYJ1168" s="145"/>
      <c r="OYK1168" s="37"/>
      <c r="OYL1168" s="5"/>
      <c r="OYM1168" s="144"/>
      <c r="OYN1168" s="93"/>
      <c r="OYO1168" s="145"/>
      <c r="OYP1168" s="145"/>
      <c r="OYQ1168" s="145"/>
      <c r="OYR1168" s="145"/>
      <c r="OYS1168" s="145"/>
      <c r="OYT1168" s="37"/>
      <c r="OYU1168" s="5"/>
      <c r="OYV1168" s="144"/>
      <c r="OYW1168" s="93"/>
      <c r="OYX1168" s="145"/>
      <c r="OYY1168" s="145"/>
      <c r="OYZ1168" s="145"/>
      <c r="OZA1168" s="145"/>
      <c r="OZB1168" s="145"/>
      <c r="OZC1168" s="37"/>
      <c r="OZD1168" s="5"/>
      <c r="OZE1168" s="144"/>
      <c r="OZF1168" s="93"/>
      <c r="OZG1168" s="145"/>
      <c r="OZH1168" s="145"/>
      <c r="OZI1168" s="145"/>
      <c r="OZJ1168" s="145"/>
      <c r="OZK1168" s="145"/>
      <c r="OZL1168" s="37"/>
      <c r="OZM1168" s="5"/>
      <c r="OZN1168" s="144"/>
      <c r="OZO1168" s="93"/>
      <c r="OZP1168" s="145"/>
      <c r="OZQ1168" s="145"/>
      <c r="OZR1168" s="145"/>
      <c r="OZS1168" s="145"/>
      <c r="OZT1168" s="145"/>
      <c r="OZU1168" s="37"/>
      <c r="OZV1168" s="5"/>
      <c r="OZW1168" s="144"/>
      <c r="OZX1168" s="93"/>
      <c r="OZY1168" s="145"/>
      <c r="OZZ1168" s="145"/>
      <c r="PAA1168" s="145"/>
      <c r="PAB1168" s="145"/>
      <c r="PAC1168" s="145"/>
      <c r="PAD1168" s="37"/>
      <c r="PAE1168" s="5"/>
      <c r="PAF1168" s="144"/>
      <c r="PAG1168" s="93"/>
      <c r="PAH1168" s="145"/>
      <c r="PAI1168" s="145"/>
      <c r="PAJ1168" s="145"/>
      <c r="PAK1168" s="145"/>
      <c r="PAL1168" s="145"/>
      <c r="PAM1168" s="37"/>
      <c r="PAN1168" s="5"/>
      <c r="PAO1168" s="144"/>
      <c r="PAP1168" s="93"/>
      <c r="PAQ1168" s="145"/>
      <c r="PAR1168" s="145"/>
      <c r="PAS1168" s="145"/>
      <c r="PAT1168" s="145"/>
      <c r="PAU1168" s="145"/>
      <c r="PAV1168" s="37"/>
      <c r="PAW1168" s="5"/>
      <c r="PAX1168" s="144"/>
      <c r="PAY1168" s="93"/>
      <c r="PAZ1168" s="145"/>
      <c r="PBA1168" s="145"/>
      <c r="PBB1168" s="145"/>
      <c r="PBC1168" s="145"/>
      <c r="PBD1168" s="145"/>
      <c r="PBE1168" s="37"/>
      <c r="PBF1168" s="5"/>
      <c r="PBG1168" s="144"/>
      <c r="PBH1168" s="93"/>
      <c r="PBI1168" s="145"/>
      <c r="PBJ1168" s="145"/>
      <c r="PBK1168" s="145"/>
      <c r="PBL1168" s="145"/>
      <c r="PBM1168" s="145"/>
      <c r="PBN1168" s="37"/>
      <c r="PBO1168" s="5"/>
      <c r="PBP1168" s="144"/>
      <c r="PBQ1168" s="93"/>
      <c r="PBR1168" s="145"/>
      <c r="PBS1168" s="145"/>
      <c r="PBT1168" s="145"/>
      <c r="PBU1168" s="145"/>
      <c r="PBV1168" s="145"/>
      <c r="PBW1168" s="37"/>
      <c r="PBX1168" s="5"/>
      <c r="PBY1168" s="144"/>
      <c r="PBZ1168" s="93"/>
      <c r="PCA1168" s="145"/>
      <c r="PCB1168" s="145"/>
      <c r="PCC1168" s="145"/>
      <c r="PCD1168" s="145"/>
      <c r="PCE1168" s="145"/>
      <c r="PCF1168" s="37"/>
      <c r="PCG1168" s="5"/>
      <c r="PCH1168" s="144"/>
      <c r="PCI1168" s="93"/>
      <c r="PCJ1168" s="145"/>
      <c r="PCK1168" s="145"/>
      <c r="PCL1168" s="145"/>
      <c r="PCM1168" s="145"/>
      <c r="PCN1168" s="145"/>
      <c r="PCO1168" s="37"/>
      <c r="PCP1168" s="5"/>
      <c r="PCQ1168" s="144"/>
      <c r="PCR1168" s="93"/>
      <c r="PCS1168" s="145"/>
      <c r="PCT1168" s="145"/>
      <c r="PCU1168" s="145"/>
      <c r="PCV1168" s="145"/>
      <c r="PCW1168" s="145"/>
      <c r="PCX1168" s="37"/>
      <c r="PCY1168" s="5"/>
      <c r="PCZ1168" s="144"/>
      <c r="PDA1168" s="93"/>
      <c r="PDB1168" s="145"/>
      <c r="PDC1168" s="145"/>
      <c r="PDD1168" s="145"/>
      <c r="PDE1168" s="145"/>
      <c r="PDF1168" s="145"/>
      <c r="PDG1168" s="37"/>
      <c r="PDH1168" s="5"/>
      <c r="PDI1168" s="144"/>
      <c r="PDJ1168" s="93"/>
      <c r="PDK1168" s="145"/>
      <c r="PDL1168" s="145"/>
      <c r="PDM1168" s="145"/>
      <c r="PDN1168" s="145"/>
      <c r="PDO1168" s="145"/>
      <c r="PDP1168" s="37"/>
      <c r="PDQ1168" s="5"/>
      <c r="PDR1168" s="144"/>
      <c r="PDS1168" s="93"/>
      <c r="PDT1168" s="145"/>
      <c r="PDU1168" s="145"/>
      <c r="PDV1168" s="145"/>
      <c r="PDW1168" s="145"/>
      <c r="PDX1168" s="145"/>
      <c r="PDY1168" s="37"/>
      <c r="PDZ1168" s="5"/>
      <c r="PEA1168" s="144"/>
      <c r="PEB1168" s="93"/>
      <c r="PEC1168" s="145"/>
      <c r="PED1168" s="145"/>
      <c r="PEE1168" s="145"/>
      <c r="PEF1168" s="145"/>
      <c r="PEG1168" s="145"/>
      <c r="PEH1168" s="37"/>
      <c r="PEI1168" s="5"/>
      <c r="PEJ1168" s="144"/>
      <c r="PEK1168" s="93"/>
      <c r="PEL1168" s="145"/>
      <c r="PEM1168" s="145"/>
      <c r="PEN1168" s="145"/>
      <c r="PEO1168" s="145"/>
      <c r="PEP1168" s="145"/>
      <c r="PEQ1168" s="37"/>
      <c r="PER1168" s="5"/>
      <c r="PES1168" s="144"/>
      <c r="PET1168" s="93"/>
      <c r="PEU1168" s="145"/>
      <c r="PEV1168" s="145"/>
      <c r="PEW1168" s="145"/>
      <c r="PEX1168" s="145"/>
      <c r="PEY1168" s="145"/>
      <c r="PEZ1168" s="37"/>
      <c r="PFA1168" s="5"/>
      <c r="PFB1168" s="144"/>
      <c r="PFC1168" s="93"/>
      <c r="PFD1168" s="145"/>
      <c r="PFE1168" s="145"/>
      <c r="PFF1168" s="145"/>
      <c r="PFG1168" s="145"/>
      <c r="PFH1168" s="145"/>
      <c r="PFI1168" s="37"/>
      <c r="PFJ1168" s="5"/>
      <c r="PFK1168" s="144"/>
      <c r="PFL1168" s="93"/>
      <c r="PFM1168" s="145"/>
      <c r="PFN1168" s="145"/>
      <c r="PFO1168" s="145"/>
      <c r="PFP1168" s="145"/>
      <c r="PFQ1168" s="145"/>
      <c r="PFR1168" s="37"/>
      <c r="PFS1168" s="5"/>
      <c r="PFT1168" s="144"/>
      <c r="PFU1168" s="93"/>
      <c r="PFV1168" s="145"/>
      <c r="PFW1168" s="145"/>
      <c r="PFX1168" s="145"/>
      <c r="PFY1168" s="145"/>
      <c r="PFZ1168" s="145"/>
      <c r="PGA1168" s="37"/>
      <c r="PGB1168" s="5"/>
      <c r="PGC1168" s="144"/>
      <c r="PGD1168" s="93"/>
      <c r="PGE1168" s="145"/>
      <c r="PGF1168" s="145"/>
      <c r="PGG1168" s="145"/>
      <c r="PGH1168" s="145"/>
      <c r="PGI1168" s="145"/>
      <c r="PGJ1168" s="37"/>
      <c r="PGK1168" s="5"/>
      <c r="PGL1168" s="144"/>
      <c r="PGM1168" s="93"/>
      <c r="PGN1168" s="145"/>
      <c r="PGO1168" s="145"/>
      <c r="PGP1168" s="145"/>
      <c r="PGQ1168" s="145"/>
      <c r="PGR1168" s="145"/>
      <c r="PGS1168" s="37"/>
      <c r="PGT1168" s="5"/>
      <c r="PGU1168" s="144"/>
      <c r="PGV1168" s="93"/>
      <c r="PGW1168" s="145"/>
      <c r="PGX1168" s="145"/>
      <c r="PGY1168" s="145"/>
      <c r="PGZ1168" s="145"/>
      <c r="PHA1168" s="145"/>
      <c r="PHB1168" s="37"/>
      <c r="PHC1168" s="5"/>
      <c r="PHD1168" s="144"/>
      <c r="PHE1168" s="93"/>
      <c r="PHF1168" s="145"/>
      <c r="PHG1168" s="145"/>
      <c r="PHH1168" s="145"/>
      <c r="PHI1168" s="145"/>
      <c r="PHJ1168" s="145"/>
      <c r="PHK1168" s="37"/>
      <c r="PHL1168" s="5"/>
      <c r="PHM1168" s="144"/>
      <c r="PHN1168" s="93"/>
      <c r="PHO1168" s="145"/>
      <c r="PHP1168" s="145"/>
      <c r="PHQ1168" s="145"/>
      <c r="PHR1168" s="145"/>
      <c r="PHS1168" s="145"/>
      <c r="PHT1168" s="37"/>
      <c r="PHU1168" s="5"/>
      <c r="PHV1168" s="144"/>
      <c r="PHW1168" s="93"/>
      <c r="PHX1168" s="145"/>
      <c r="PHY1168" s="145"/>
      <c r="PHZ1168" s="145"/>
      <c r="PIA1168" s="145"/>
      <c r="PIB1168" s="145"/>
      <c r="PIC1168" s="37"/>
      <c r="PID1168" s="5"/>
      <c r="PIE1168" s="144"/>
      <c r="PIF1168" s="93"/>
      <c r="PIG1168" s="145"/>
      <c r="PIH1168" s="145"/>
      <c r="PII1168" s="145"/>
      <c r="PIJ1168" s="145"/>
      <c r="PIK1168" s="145"/>
      <c r="PIL1168" s="37"/>
      <c r="PIM1168" s="5"/>
      <c r="PIN1168" s="144"/>
      <c r="PIO1168" s="93"/>
      <c r="PIP1168" s="145"/>
      <c r="PIQ1168" s="145"/>
      <c r="PIR1168" s="145"/>
      <c r="PIS1168" s="145"/>
      <c r="PIT1168" s="145"/>
      <c r="PIU1168" s="37"/>
      <c r="PIV1168" s="5"/>
      <c r="PIW1168" s="144"/>
      <c r="PIX1168" s="93"/>
      <c r="PIY1168" s="145"/>
      <c r="PIZ1168" s="145"/>
      <c r="PJA1168" s="145"/>
      <c r="PJB1168" s="145"/>
      <c r="PJC1168" s="145"/>
      <c r="PJD1168" s="37"/>
      <c r="PJE1168" s="5"/>
      <c r="PJF1168" s="144"/>
      <c r="PJG1168" s="93"/>
      <c r="PJH1168" s="145"/>
      <c r="PJI1168" s="145"/>
      <c r="PJJ1168" s="145"/>
      <c r="PJK1168" s="145"/>
      <c r="PJL1168" s="145"/>
      <c r="PJM1168" s="37"/>
      <c r="PJN1168" s="5"/>
      <c r="PJO1168" s="144"/>
      <c r="PJP1168" s="93"/>
      <c r="PJQ1168" s="145"/>
      <c r="PJR1168" s="145"/>
      <c r="PJS1168" s="145"/>
      <c r="PJT1168" s="145"/>
      <c r="PJU1168" s="145"/>
      <c r="PJV1168" s="37"/>
      <c r="PJW1168" s="5"/>
      <c r="PJX1168" s="144"/>
      <c r="PJY1168" s="93"/>
      <c r="PJZ1168" s="145"/>
      <c r="PKA1168" s="145"/>
      <c r="PKB1168" s="145"/>
      <c r="PKC1168" s="145"/>
      <c r="PKD1168" s="145"/>
      <c r="PKE1168" s="37"/>
      <c r="PKF1168" s="5"/>
      <c r="PKG1168" s="144"/>
      <c r="PKH1168" s="93"/>
      <c r="PKI1168" s="145"/>
      <c r="PKJ1168" s="145"/>
      <c r="PKK1168" s="145"/>
      <c r="PKL1168" s="145"/>
      <c r="PKM1168" s="145"/>
      <c r="PKN1168" s="37"/>
      <c r="PKO1168" s="5"/>
      <c r="PKP1168" s="144"/>
      <c r="PKQ1168" s="93"/>
      <c r="PKR1168" s="145"/>
      <c r="PKS1168" s="145"/>
      <c r="PKT1168" s="145"/>
      <c r="PKU1168" s="145"/>
      <c r="PKV1168" s="145"/>
      <c r="PKW1168" s="37"/>
      <c r="PKX1168" s="5"/>
      <c r="PKY1168" s="144"/>
      <c r="PKZ1168" s="93"/>
      <c r="PLA1168" s="145"/>
      <c r="PLB1168" s="145"/>
      <c r="PLC1168" s="145"/>
      <c r="PLD1168" s="145"/>
      <c r="PLE1168" s="145"/>
      <c r="PLF1168" s="37"/>
      <c r="PLG1168" s="5"/>
      <c r="PLH1168" s="144"/>
      <c r="PLI1168" s="93"/>
      <c r="PLJ1168" s="145"/>
      <c r="PLK1168" s="145"/>
      <c r="PLL1168" s="145"/>
      <c r="PLM1168" s="145"/>
      <c r="PLN1168" s="145"/>
      <c r="PLO1168" s="37"/>
      <c r="PLP1168" s="5"/>
      <c r="PLQ1168" s="144"/>
      <c r="PLR1168" s="93"/>
      <c r="PLS1168" s="145"/>
      <c r="PLT1168" s="145"/>
      <c r="PLU1168" s="145"/>
      <c r="PLV1168" s="145"/>
      <c r="PLW1168" s="145"/>
      <c r="PLX1168" s="37"/>
      <c r="PLY1168" s="5"/>
      <c r="PLZ1168" s="144"/>
      <c r="PMA1168" s="93"/>
      <c r="PMB1168" s="145"/>
      <c r="PMC1168" s="145"/>
      <c r="PMD1168" s="145"/>
      <c r="PME1168" s="145"/>
      <c r="PMF1168" s="145"/>
      <c r="PMG1168" s="37"/>
      <c r="PMH1168" s="5"/>
      <c r="PMI1168" s="144"/>
      <c r="PMJ1168" s="93"/>
      <c r="PMK1168" s="145"/>
      <c r="PML1168" s="145"/>
      <c r="PMM1168" s="145"/>
      <c r="PMN1168" s="145"/>
      <c r="PMO1168" s="145"/>
      <c r="PMP1168" s="37"/>
      <c r="PMQ1168" s="5"/>
      <c r="PMR1168" s="144"/>
      <c r="PMS1168" s="93"/>
      <c r="PMT1168" s="145"/>
      <c r="PMU1168" s="145"/>
      <c r="PMV1168" s="145"/>
      <c r="PMW1168" s="145"/>
      <c r="PMX1168" s="145"/>
      <c r="PMY1168" s="37"/>
      <c r="PMZ1168" s="5"/>
      <c r="PNA1168" s="144"/>
      <c r="PNB1168" s="93"/>
      <c r="PNC1168" s="145"/>
      <c r="PND1168" s="145"/>
      <c r="PNE1168" s="145"/>
      <c r="PNF1168" s="145"/>
      <c r="PNG1168" s="145"/>
      <c r="PNH1168" s="37"/>
      <c r="PNI1168" s="5"/>
      <c r="PNJ1168" s="144"/>
      <c r="PNK1168" s="93"/>
      <c r="PNL1168" s="145"/>
      <c r="PNM1168" s="145"/>
      <c r="PNN1168" s="145"/>
      <c r="PNO1168" s="145"/>
      <c r="PNP1168" s="145"/>
      <c r="PNQ1168" s="37"/>
      <c r="PNR1168" s="5"/>
      <c r="PNS1168" s="144"/>
      <c r="PNT1168" s="93"/>
      <c r="PNU1168" s="145"/>
      <c r="PNV1168" s="145"/>
      <c r="PNW1168" s="145"/>
      <c r="PNX1168" s="145"/>
      <c r="PNY1168" s="145"/>
      <c r="PNZ1168" s="37"/>
      <c r="POA1168" s="5"/>
      <c r="POB1168" s="144"/>
      <c r="POC1168" s="93"/>
      <c r="POD1168" s="145"/>
      <c r="POE1168" s="145"/>
      <c r="POF1168" s="145"/>
      <c r="POG1168" s="145"/>
      <c r="POH1168" s="145"/>
      <c r="POI1168" s="37"/>
      <c r="POJ1168" s="5"/>
      <c r="POK1168" s="144"/>
      <c r="POL1168" s="93"/>
      <c r="POM1168" s="145"/>
      <c r="PON1168" s="145"/>
      <c r="POO1168" s="145"/>
      <c r="POP1168" s="145"/>
      <c r="POQ1168" s="145"/>
      <c r="POR1168" s="37"/>
      <c r="POS1168" s="5"/>
      <c r="POT1168" s="144"/>
      <c r="POU1168" s="93"/>
      <c r="POV1168" s="145"/>
      <c r="POW1168" s="145"/>
      <c r="POX1168" s="145"/>
      <c r="POY1168" s="145"/>
      <c r="POZ1168" s="145"/>
      <c r="PPA1168" s="37"/>
      <c r="PPB1168" s="5"/>
      <c r="PPC1168" s="144"/>
      <c r="PPD1168" s="93"/>
      <c r="PPE1168" s="145"/>
      <c r="PPF1168" s="145"/>
      <c r="PPG1168" s="145"/>
      <c r="PPH1168" s="145"/>
      <c r="PPI1168" s="145"/>
      <c r="PPJ1168" s="37"/>
      <c r="PPK1168" s="5"/>
      <c r="PPL1168" s="144"/>
      <c r="PPM1168" s="93"/>
      <c r="PPN1168" s="145"/>
      <c r="PPO1168" s="145"/>
      <c r="PPP1168" s="145"/>
      <c r="PPQ1168" s="145"/>
      <c r="PPR1168" s="145"/>
      <c r="PPS1168" s="37"/>
      <c r="PPT1168" s="5"/>
      <c r="PPU1168" s="144"/>
      <c r="PPV1168" s="93"/>
      <c r="PPW1168" s="145"/>
      <c r="PPX1168" s="145"/>
      <c r="PPY1168" s="145"/>
      <c r="PPZ1168" s="145"/>
      <c r="PQA1168" s="145"/>
      <c r="PQB1168" s="37"/>
      <c r="PQC1168" s="5"/>
      <c r="PQD1168" s="144"/>
      <c r="PQE1168" s="93"/>
      <c r="PQF1168" s="145"/>
      <c r="PQG1168" s="145"/>
      <c r="PQH1168" s="145"/>
      <c r="PQI1168" s="145"/>
      <c r="PQJ1168" s="145"/>
      <c r="PQK1168" s="37"/>
      <c r="PQL1168" s="5"/>
      <c r="PQM1168" s="144"/>
      <c r="PQN1168" s="93"/>
      <c r="PQO1168" s="145"/>
      <c r="PQP1168" s="145"/>
      <c r="PQQ1168" s="145"/>
      <c r="PQR1168" s="145"/>
      <c r="PQS1168" s="145"/>
      <c r="PQT1168" s="37"/>
      <c r="PQU1168" s="5"/>
      <c r="PQV1168" s="144"/>
      <c r="PQW1168" s="93"/>
      <c r="PQX1168" s="145"/>
      <c r="PQY1168" s="145"/>
      <c r="PQZ1168" s="145"/>
      <c r="PRA1168" s="145"/>
      <c r="PRB1168" s="145"/>
      <c r="PRC1168" s="37"/>
      <c r="PRD1168" s="5"/>
      <c r="PRE1168" s="144"/>
      <c r="PRF1168" s="93"/>
      <c r="PRG1168" s="145"/>
      <c r="PRH1168" s="145"/>
      <c r="PRI1168" s="145"/>
      <c r="PRJ1168" s="145"/>
      <c r="PRK1168" s="145"/>
      <c r="PRL1168" s="37"/>
      <c r="PRM1168" s="5"/>
      <c r="PRN1168" s="144"/>
      <c r="PRO1168" s="93"/>
      <c r="PRP1168" s="145"/>
      <c r="PRQ1168" s="145"/>
      <c r="PRR1168" s="145"/>
      <c r="PRS1168" s="145"/>
      <c r="PRT1168" s="145"/>
      <c r="PRU1168" s="37"/>
      <c r="PRV1168" s="5"/>
      <c r="PRW1168" s="144"/>
      <c r="PRX1168" s="93"/>
      <c r="PRY1168" s="145"/>
      <c r="PRZ1168" s="145"/>
      <c r="PSA1168" s="145"/>
      <c r="PSB1168" s="145"/>
      <c r="PSC1168" s="145"/>
      <c r="PSD1168" s="37"/>
      <c r="PSE1168" s="5"/>
      <c r="PSF1168" s="144"/>
      <c r="PSG1168" s="93"/>
      <c r="PSH1168" s="145"/>
      <c r="PSI1168" s="145"/>
      <c r="PSJ1168" s="145"/>
      <c r="PSK1168" s="145"/>
      <c r="PSL1168" s="145"/>
      <c r="PSM1168" s="37"/>
      <c r="PSN1168" s="5"/>
      <c r="PSO1168" s="144"/>
      <c r="PSP1168" s="93"/>
      <c r="PSQ1168" s="145"/>
      <c r="PSR1168" s="145"/>
      <c r="PSS1168" s="145"/>
      <c r="PST1168" s="145"/>
      <c r="PSU1168" s="145"/>
      <c r="PSV1168" s="37"/>
      <c r="PSW1168" s="5"/>
      <c r="PSX1168" s="144"/>
      <c r="PSY1168" s="93"/>
      <c r="PSZ1168" s="145"/>
      <c r="PTA1168" s="145"/>
      <c r="PTB1168" s="145"/>
      <c r="PTC1168" s="145"/>
      <c r="PTD1168" s="145"/>
      <c r="PTE1168" s="37"/>
      <c r="PTF1168" s="5"/>
      <c r="PTG1168" s="144"/>
      <c r="PTH1168" s="93"/>
      <c r="PTI1168" s="145"/>
      <c r="PTJ1168" s="145"/>
      <c r="PTK1168" s="145"/>
      <c r="PTL1168" s="145"/>
      <c r="PTM1168" s="145"/>
      <c r="PTN1168" s="37"/>
      <c r="PTO1168" s="5"/>
      <c r="PTP1168" s="144"/>
      <c r="PTQ1168" s="93"/>
      <c r="PTR1168" s="145"/>
      <c r="PTS1168" s="145"/>
      <c r="PTT1168" s="145"/>
      <c r="PTU1168" s="145"/>
      <c r="PTV1168" s="145"/>
      <c r="PTW1168" s="37"/>
      <c r="PTX1168" s="5"/>
      <c r="PTY1168" s="144"/>
      <c r="PTZ1168" s="93"/>
      <c r="PUA1168" s="145"/>
      <c r="PUB1168" s="145"/>
      <c r="PUC1168" s="145"/>
      <c r="PUD1168" s="145"/>
      <c r="PUE1168" s="145"/>
      <c r="PUF1168" s="37"/>
      <c r="PUG1168" s="5"/>
      <c r="PUH1168" s="144"/>
      <c r="PUI1168" s="93"/>
      <c r="PUJ1168" s="145"/>
      <c r="PUK1168" s="145"/>
      <c r="PUL1168" s="145"/>
      <c r="PUM1168" s="145"/>
      <c r="PUN1168" s="145"/>
      <c r="PUO1168" s="37"/>
      <c r="PUP1168" s="5"/>
      <c r="PUQ1168" s="144"/>
      <c r="PUR1168" s="93"/>
      <c r="PUS1168" s="145"/>
      <c r="PUT1168" s="145"/>
      <c r="PUU1168" s="145"/>
      <c r="PUV1168" s="145"/>
      <c r="PUW1168" s="145"/>
      <c r="PUX1168" s="37"/>
      <c r="PUY1168" s="5"/>
      <c r="PUZ1168" s="144"/>
      <c r="PVA1168" s="93"/>
      <c r="PVB1168" s="145"/>
      <c r="PVC1168" s="145"/>
      <c r="PVD1168" s="145"/>
      <c r="PVE1168" s="145"/>
      <c r="PVF1168" s="145"/>
      <c r="PVG1168" s="37"/>
      <c r="PVH1168" s="5"/>
      <c r="PVI1168" s="144"/>
      <c r="PVJ1168" s="93"/>
      <c r="PVK1168" s="145"/>
      <c r="PVL1168" s="145"/>
      <c r="PVM1168" s="145"/>
      <c r="PVN1168" s="145"/>
      <c r="PVO1168" s="145"/>
      <c r="PVP1168" s="37"/>
      <c r="PVQ1168" s="5"/>
      <c r="PVR1168" s="144"/>
      <c r="PVS1168" s="93"/>
      <c r="PVT1168" s="145"/>
      <c r="PVU1168" s="145"/>
      <c r="PVV1168" s="145"/>
      <c r="PVW1168" s="145"/>
      <c r="PVX1168" s="145"/>
      <c r="PVY1168" s="37"/>
      <c r="PVZ1168" s="5"/>
      <c r="PWA1168" s="144"/>
      <c r="PWB1168" s="93"/>
      <c r="PWC1168" s="145"/>
      <c r="PWD1168" s="145"/>
      <c r="PWE1168" s="145"/>
      <c r="PWF1168" s="145"/>
      <c r="PWG1168" s="145"/>
      <c r="PWH1168" s="37"/>
      <c r="PWI1168" s="5"/>
      <c r="PWJ1168" s="144"/>
      <c r="PWK1168" s="93"/>
      <c r="PWL1168" s="145"/>
      <c r="PWM1168" s="145"/>
      <c r="PWN1168" s="145"/>
      <c r="PWO1168" s="145"/>
      <c r="PWP1168" s="145"/>
      <c r="PWQ1168" s="37"/>
      <c r="PWR1168" s="5"/>
      <c r="PWS1168" s="144"/>
      <c r="PWT1168" s="93"/>
      <c r="PWU1168" s="145"/>
      <c r="PWV1168" s="145"/>
      <c r="PWW1168" s="145"/>
      <c r="PWX1168" s="145"/>
      <c r="PWY1168" s="145"/>
      <c r="PWZ1168" s="37"/>
      <c r="PXA1168" s="5"/>
      <c r="PXB1168" s="144"/>
      <c r="PXC1168" s="93"/>
      <c r="PXD1168" s="145"/>
      <c r="PXE1168" s="145"/>
      <c r="PXF1168" s="145"/>
      <c r="PXG1168" s="145"/>
      <c r="PXH1168" s="145"/>
      <c r="PXI1168" s="37"/>
      <c r="PXJ1168" s="5"/>
      <c r="PXK1168" s="144"/>
      <c r="PXL1168" s="93"/>
      <c r="PXM1168" s="145"/>
      <c r="PXN1168" s="145"/>
      <c r="PXO1168" s="145"/>
      <c r="PXP1168" s="145"/>
      <c r="PXQ1168" s="145"/>
      <c r="PXR1168" s="37"/>
      <c r="PXS1168" s="5"/>
      <c r="PXT1168" s="144"/>
      <c r="PXU1168" s="93"/>
      <c r="PXV1168" s="145"/>
      <c r="PXW1168" s="145"/>
      <c r="PXX1168" s="145"/>
      <c r="PXY1168" s="145"/>
      <c r="PXZ1168" s="145"/>
      <c r="PYA1168" s="37"/>
      <c r="PYB1168" s="5"/>
      <c r="PYC1168" s="144"/>
      <c r="PYD1168" s="93"/>
      <c r="PYE1168" s="145"/>
      <c r="PYF1168" s="145"/>
      <c r="PYG1168" s="145"/>
      <c r="PYH1168" s="145"/>
      <c r="PYI1168" s="145"/>
      <c r="PYJ1168" s="37"/>
      <c r="PYK1168" s="5"/>
      <c r="PYL1168" s="144"/>
      <c r="PYM1168" s="93"/>
      <c r="PYN1168" s="145"/>
      <c r="PYO1168" s="145"/>
      <c r="PYP1168" s="145"/>
      <c r="PYQ1168" s="145"/>
      <c r="PYR1168" s="145"/>
      <c r="PYS1168" s="37"/>
      <c r="PYT1168" s="5"/>
      <c r="PYU1168" s="144"/>
      <c r="PYV1168" s="93"/>
      <c r="PYW1168" s="145"/>
      <c r="PYX1168" s="145"/>
      <c r="PYY1168" s="145"/>
      <c r="PYZ1168" s="145"/>
      <c r="PZA1168" s="145"/>
      <c r="PZB1168" s="37"/>
      <c r="PZC1168" s="5"/>
      <c r="PZD1168" s="144"/>
      <c r="PZE1168" s="93"/>
      <c r="PZF1168" s="145"/>
      <c r="PZG1168" s="145"/>
      <c r="PZH1168" s="145"/>
      <c r="PZI1168" s="145"/>
      <c r="PZJ1168" s="145"/>
      <c r="PZK1168" s="37"/>
      <c r="PZL1168" s="5"/>
      <c r="PZM1168" s="144"/>
      <c r="PZN1168" s="93"/>
      <c r="PZO1168" s="145"/>
      <c r="PZP1168" s="145"/>
      <c r="PZQ1168" s="145"/>
      <c r="PZR1168" s="145"/>
      <c r="PZS1168" s="145"/>
      <c r="PZT1168" s="37"/>
      <c r="PZU1168" s="5"/>
      <c r="PZV1168" s="144"/>
      <c r="PZW1168" s="93"/>
      <c r="PZX1168" s="145"/>
      <c r="PZY1168" s="145"/>
      <c r="PZZ1168" s="145"/>
      <c r="QAA1168" s="145"/>
      <c r="QAB1168" s="145"/>
      <c r="QAC1168" s="37"/>
      <c r="QAD1168" s="5"/>
      <c r="QAE1168" s="144"/>
      <c r="QAF1168" s="93"/>
      <c r="QAG1168" s="145"/>
      <c r="QAH1168" s="145"/>
      <c r="QAI1168" s="145"/>
      <c r="QAJ1168" s="145"/>
      <c r="QAK1168" s="145"/>
      <c r="QAL1168" s="37"/>
      <c r="QAM1168" s="5"/>
      <c r="QAN1168" s="144"/>
      <c r="QAO1168" s="93"/>
      <c r="QAP1168" s="145"/>
      <c r="QAQ1168" s="145"/>
      <c r="QAR1168" s="145"/>
      <c r="QAS1168" s="145"/>
      <c r="QAT1168" s="145"/>
      <c r="QAU1168" s="37"/>
      <c r="QAV1168" s="5"/>
      <c r="QAW1168" s="144"/>
      <c r="QAX1168" s="93"/>
      <c r="QAY1168" s="145"/>
      <c r="QAZ1168" s="145"/>
      <c r="QBA1168" s="145"/>
      <c r="QBB1168" s="145"/>
      <c r="QBC1168" s="145"/>
      <c r="QBD1168" s="37"/>
      <c r="QBE1168" s="5"/>
      <c r="QBF1168" s="144"/>
      <c r="QBG1168" s="93"/>
      <c r="QBH1168" s="145"/>
      <c r="QBI1168" s="145"/>
      <c r="QBJ1168" s="145"/>
      <c r="QBK1168" s="145"/>
      <c r="QBL1168" s="145"/>
      <c r="QBM1168" s="37"/>
      <c r="QBN1168" s="5"/>
      <c r="QBO1168" s="144"/>
      <c r="QBP1168" s="93"/>
      <c r="QBQ1168" s="145"/>
      <c r="QBR1168" s="145"/>
      <c r="QBS1168" s="145"/>
      <c r="QBT1168" s="145"/>
      <c r="QBU1168" s="145"/>
      <c r="QBV1168" s="37"/>
      <c r="QBW1168" s="5"/>
      <c r="QBX1168" s="144"/>
      <c r="QBY1168" s="93"/>
      <c r="QBZ1168" s="145"/>
      <c r="QCA1168" s="145"/>
      <c r="QCB1168" s="145"/>
      <c r="QCC1168" s="145"/>
      <c r="QCD1168" s="145"/>
      <c r="QCE1168" s="37"/>
      <c r="QCF1168" s="5"/>
      <c r="QCG1168" s="144"/>
      <c r="QCH1168" s="93"/>
      <c r="QCI1168" s="145"/>
      <c r="QCJ1168" s="145"/>
      <c r="QCK1168" s="145"/>
      <c r="QCL1168" s="145"/>
      <c r="QCM1168" s="145"/>
      <c r="QCN1168" s="37"/>
      <c r="QCO1168" s="5"/>
      <c r="QCP1168" s="144"/>
      <c r="QCQ1168" s="93"/>
      <c r="QCR1168" s="145"/>
      <c r="QCS1168" s="145"/>
      <c r="QCT1168" s="145"/>
      <c r="QCU1168" s="145"/>
      <c r="QCV1168" s="145"/>
      <c r="QCW1168" s="37"/>
      <c r="QCX1168" s="5"/>
      <c r="QCY1168" s="144"/>
      <c r="QCZ1168" s="93"/>
      <c r="QDA1168" s="145"/>
      <c r="QDB1168" s="145"/>
      <c r="QDC1168" s="145"/>
      <c r="QDD1168" s="145"/>
      <c r="QDE1168" s="145"/>
      <c r="QDF1168" s="37"/>
      <c r="QDG1168" s="5"/>
      <c r="QDH1168" s="144"/>
      <c r="QDI1168" s="93"/>
      <c r="QDJ1168" s="145"/>
      <c r="QDK1168" s="145"/>
      <c r="QDL1168" s="145"/>
      <c r="QDM1168" s="145"/>
      <c r="QDN1168" s="145"/>
      <c r="QDO1168" s="37"/>
      <c r="QDP1168" s="5"/>
      <c r="QDQ1168" s="144"/>
      <c r="QDR1168" s="93"/>
      <c r="QDS1168" s="145"/>
      <c r="QDT1168" s="145"/>
      <c r="QDU1168" s="145"/>
      <c r="QDV1168" s="145"/>
      <c r="QDW1168" s="145"/>
      <c r="QDX1168" s="37"/>
      <c r="QDY1168" s="5"/>
      <c r="QDZ1168" s="144"/>
      <c r="QEA1168" s="93"/>
      <c r="QEB1168" s="145"/>
      <c r="QEC1168" s="145"/>
      <c r="QED1168" s="145"/>
      <c r="QEE1168" s="145"/>
      <c r="QEF1168" s="145"/>
      <c r="QEG1168" s="37"/>
      <c r="QEH1168" s="5"/>
      <c r="QEI1168" s="144"/>
      <c r="QEJ1168" s="93"/>
      <c r="QEK1168" s="145"/>
      <c r="QEL1168" s="145"/>
      <c r="QEM1168" s="145"/>
      <c r="QEN1168" s="145"/>
      <c r="QEO1168" s="145"/>
      <c r="QEP1168" s="37"/>
      <c r="QEQ1168" s="5"/>
      <c r="QER1168" s="144"/>
      <c r="QES1168" s="93"/>
      <c r="QET1168" s="145"/>
      <c r="QEU1168" s="145"/>
      <c r="QEV1168" s="145"/>
      <c r="QEW1168" s="145"/>
      <c r="QEX1168" s="145"/>
      <c r="QEY1168" s="37"/>
      <c r="QEZ1168" s="5"/>
      <c r="QFA1168" s="144"/>
      <c r="QFB1168" s="93"/>
      <c r="QFC1168" s="145"/>
      <c r="QFD1168" s="145"/>
      <c r="QFE1168" s="145"/>
      <c r="QFF1168" s="145"/>
      <c r="QFG1168" s="145"/>
      <c r="QFH1168" s="37"/>
      <c r="QFI1168" s="5"/>
      <c r="QFJ1168" s="144"/>
      <c r="QFK1168" s="93"/>
      <c r="QFL1168" s="145"/>
      <c r="QFM1168" s="145"/>
      <c r="QFN1168" s="145"/>
      <c r="QFO1168" s="145"/>
      <c r="QFP1168" s="145"/>
      <c r="QFQ1168" s="37"/>
      <c r="QFR1168" s="5"/>
      <c r="QFS1168" s="144"/>
      <c r="QFT1168" s="93"/>
      <c r="QFU1168" s="145"/>
      <c r="QFV1168" s="145"/>
      <c r="QFW1168" s="145"/>
      <c r="QFX1168" s="145"/>
      <c r="QFY1168" s="145"/>
      <c r="QFZ1168" s="37"/>
      <c r="QGA1168" s="5"/>
      <c r="QGB1168" s="144"/>
      <c r="QGC1168" s="93"/>
      <c r="QGD1168" s="145"/>
      <c r="QGE1168" s="145"/>
      <c r="QGF1168" s="145"/>
      <c r="QGG1168" s="145"/>
      <c r="QGH1168" s="145"/>
      <c r="QGI1168" s="37"/>
      <c r="QGJ1168" s="5"/>
      <c r="QGK1168" s="144"/>
      <c r="QGL1168" s="93"/>
      <c r="QGM1168" s="145"/>
      <c r="QGN1168" s="145"/>
      <c r="QGO1168" s="145"/>
      <c r="QGP1168" s="145"/>
      <c r="QGQ1168" s="145"/>
      <c r="QGR1168" s="37"/>
      <c r="QGS1168" s="5"/>
      <c r="QGT1168" s="144"/>
      <c r="QGU1168" s="93"/>
      <c r="QGV1168" s="145"/>
      <c r="QGW1168" s="145"/>
      <c r="QGX1168" s="145"/>
      <c r="QGY1168" s="145"/>
      <c r="QGZ1168" s="145"/>
      <c r="QHA1168" s="37"/>
      <c r="QHB1168" s="5"/>
      <c r="QHC1168" s="144"/>
      <c r="QHD1168" s="93"/>
      <c r="QHE1168" s="145"/>
      <c r="QHF1168" s="145"/>
      <c r="QHG1168" s="145"/>
      <c r="QHH1168" s="145"/>
      <c r="QHI1168" s="145"/>
      <c r="QHJ1168" s="37"/>
      <c r="QHK1168" s="5"/>
      <c r="QHL1168" s="144"/>
      <c r="QHM1168" s="93"/>
      <c r="QHN1168" s="145"/>
      <c r="QHO1168" s="145"/>
      <c r="QHP1168" s="145"/>
      <c r="QHQ1168" s="145"/>
      <c r="QHR1168" s="145"/>
      <c r="QHS1168" s="37"/>
      <c r="QHT1168" s="5"/>
      <c r="QHU1168" s="144"/>
      <c r="QHV1168" s="93"/>
      <c r="QHW1168" s="145"/>
      <c r="QHX1168" s="145"/>
      <c r="QHY1168" s="145"/>
      <c r="QHZ1168" s="145"/>
      <c r="QIA1168" s="145"/>
      <c r="QIB1168" s="37"/>
      <c r="QIC1168" s="5"/>
      <c r="QID1168" s="144"/>
      <c r="QIE1168" s="93"/>
      <c r="QIF1168" s="145"/>
      <c r="QIG1168" s="145"/>
      <c r="QIH1168" s="145"/>
      <c r="QII1168" s="145"/>
      <c r="QIJ1168" s="145"/>
      <c r="QIK1168" s="37"/>
      <c r="QIL1168" s="5"/>
      <c r="QIM1168" s="144"/>
      <c r="QIN1168" s="93"/>
      <c r="QIO1168" s="145"/>
      <c r="QIP1168" s="145"/>
      <c r="QIQ1168" s="145"/>
      <c r="QIR1168" s="145"/>
      <c r="QIS1168" s="145"/>
      <c r="QIT1168" s="37"/>
      <c r="QIU1168" s="5"/>
      <c r="QIV1168" s="144"/>
      <c r="QIW1168" s="93"/>
      <c r="QIX1168" s="145"/>
      <c r="QIY1168" s="145"/>
      <c r="QIZ1168" s="145"/>
      <c r="QJA1168" s="145"/>
      <c r="QJB1168" s="145"/>
      <c r="QJC1168" s="37"/>
      <c r="QJD1168" s="5"/>
      <c r="QJE1168" s="144"/>
      <c r="QJF1168" s="93"/>
      <c r="QJG1168" s="145"/>
      <c r="QJH1168" s="145"/>
      <c r="QJI1168" s="145"/>
      <c r="QJJ1168" s="145"/>
      <c r="QJK1168" s="145"/>
      <c r="QJL1168" s="37"/>
      <c r="QJM1168" s="5"/>
      <c r="QJN1168" s="144"/>
      <c r="QJO1168" s="93"/>
      <c r="QJP1168" s="145"/>
      <c r="QJQ1168" s="145"/>
      <c r="QJR1168" s="145"/>
      <c r="QJS1168" s="145"/>
      <c r="QJT1168" s="145"/>
      <c r="QJU1168" s="37"/>
      <c r="QJV1168" s="5"/>
      <c r="QJW1168" s="144"/>
      <c r="QJX1168" s="93"/>
      <c r="QJY1168" s="145"/>
      <c r="QJZ1168" s="145"/>
      <c r="QKA1168" s="145"/>
      <c r="QKB1168" s="145"/>
      <c r="QKC1168" s="145"/>
      <c r="QKD1168" s="37"/>
      <c r="QKE1168" s="5"/>
      <c r="QKF1168" s="144"/>
      <c r="QKG1168" s="93"/>
      <c r="QKH1168" s="145"/>
      <c r="QKI1168" s="145"/>
      <c r="QKJ1168" s="145"/>
      <c r="QKK1168" s="145"/>
      <c r="QKL1168" s="145"/>
      <c r="QKM1168" s="37"/>
      <c r="QKN1168" s="5"/>
      <c r="QKO1168" s="144"/>
      <c r="QKP1168" s="93"/>
      <c r="QKQ1168" s="145"/>
      <c r="QKR1168" s="145"/>
      <c r="QKS1168" s="145"/>
      <c r="QKT1168" s="145"/>
      <c r="QKU1168" s="145"/>
      <c r="QKV1168" s="37"/>
      <c r="QKW1168" s="5"/>
      <c r="QKX1168" s="144"/>
      <c r="QKY1168" s="93"/>
      <c r="QKZ1168" s="145"/>
      <c r="QLA1168" s="145"/>
      <c r="QLB1168" s="145"/>
      <c r="QLC1168" s="145"/>
      <c r="QLD1168" s="145"/>
      <c r="QLE1168" s="37"/>
      <c r="QLF1168" s="5"/>
      <c r="QLG1168" s="144"/>
      <c r="QLH1168" s="93"/>
      <c r="QLI1168" s="145"/>
      <c r="QLJ1168" s="145"/>
      <c r="QLK1168" s="145"/>
      <c r="QLL1168" s="145"/>
      <c r="QLM1168" s="145"/>
      <c r="QLN1168" s="37"/>
      <c r="QLO1168" s="5"/>
      <c r="QLP1168" s="144"/>
      <c r="QLQ1168" s="93"/>
      <c r="QLR1168" s="145"/>
      <c r="QLS1168" s="145"/>
      <c r="QLT1168" s="145"/>
      <c r="QLU1168" s="145"/>
      <c r="QLV1168" s="145"/>
      <c r="QLW1168" s="37"/>
      <c r="QLX1168" s="5"/>
      <c r="QLY1168" s="144"/>
      <c r="QLZ1168" s="93"/>
      <c r="QMA1168" s="145"/>
      <c r="QMB1168" s="145"/>
      <c r="QMC1168" s="145"/>
      <c r="QMD1168" s="145"/>
      <c r="QME1168" s="145"/>
      <c r="QMF1168" s="37"/>
      <c r="QMG1168" s="5"/>
      <c r="QMH1168" s="144"/>
      <c r="QMI1168" s="93"/>
      <c r="QMJ1168" s="145"/>
      <c r="QMK1168" s="145"/>
      <c r="QML1168" s="145"/>
      <c r="QMM1168" s="145"/>
      <c r="QMN1168" s="145"/>
      <c r="QMO1168" s="37"/>
      <c r="QMP1168" s="5"/>
      <c r="QMQ1168" s="144"/>
      <c r="QMR1168" s="93"/>
      <c r="QMS1168" s="145"/>
      <c r="QMT1168" s="145"/>
      <c r="QMU1168" s="145"/>
      <c r="QMV1168" s="145"/>
      <c r="QMW1168" s="145"/>
      <c r="QMX1168" s="37"/>
      <c r="QMY1168" s="5"/>
      <c r="QMZ1168" s="144"/>
      <c r="QNA1168" s="93"/>
      <c r="QNB1168" s="145"/>
      <c r="QNC1168" s="145"/>
      <c r="QND1168" s="145"/>
      <c r="QNE1168" s="145"/>
      <c r="QNF1168" s="145"/>
      <c r="QNG1168" s="37"/>
      <c r="QNH1168" s="5"/>
      <c r="QNI1168" s="144"/>
      <c r="QNJ1168" s="93"/>
      <c r="QNK1168" s="145"/>
      <c r="QNL1168" s="145"/>
      <c r="QNM1168" s="145"/>
      <c r="QNN1168" s="145"/>
      <c r="QNO1168" s="145"/>
      <c r="QNP1168" s="37"/>
      <c r="QNQ1168" s="5"/>
      <c r="QNR1168" s="144"/>
      <c r="QNS1168" s="93"/>
      <c r="QNT1168" s="145"/>
      <c r="QNU1168" s="145"/>
      <c r="QNV1168" s="145"/>
      <c r="QNW1168" s="145"/>
      <c r="QNX1168" s="145"/>
      <c r="QNY1168" s="37"/>
      <c r="QNZ1168" s="5"/>
      <c r="QOA1168" s="144"/>
      <c r="QOB1168" s="93"/>
      <c r="QOC1168" s="145"/>
      <c r="QOD1168" s="145"/>
      <c r="QOE1168" s="145"/>
      <c r="QOF1168" s="145"/>
      <c r="QOG1168" s="145"/>
      <c r="QOH1168" s="37"/>
      <c r="QOI1168" s="5"/>
      <c r="QOJ1168" s="144"/>
      <c r="QOK1168" s="93"/>
      <c r="QOL1168" s="145"/>
      <c r="QOM1168" s="145"/>
      <c r="QON1168" s="145"/>
      <c r="QOO1168" s="145"/>
      <c r="QOP1168" s="145"/>
      <c r="QOQ1168" s="37"/>
      <c r="QOR1168" s="5"/>
      <c r="QOS1168" s="144"/>
      <c r="QOT1168" s="93"/>
      <c r="QOU1168" s="145"/>
      <c r="QOV1168" s="145"/>
      <c r="QOW1168" s="145"/>
      <c r="QOX1168" s="145"/>
      <c r="QOY1168" s="145"/>
      <c r="QOZ1168" s="37"/>
      <c r="QPA1168" s="5"/>
      <c r="QPB1168" s="144"/>
      <c r="QPC1168" s="93"/>
      <c r="QPD1168" s="145"/>
      <c r="QPE1168" s="145"/>
      <c r="QPF1168" s="145"/>
      <c r="QPG1168" s="145"/>
      <c r="QPH1168" s="145"/>
      <c r="QPI1168" s="37"/>
      <c r="QPJ1168" s="5"/>
      <c r="QPK1168" s="144"/>
      <c r="QPL1168" s="93"/>
      <c r="QPM1168" s="145"/>
      <c r="QPN1168" s="145"/>
      <c r="QPO1168" s="145"/>
      <c r="QPP1168" s="145"/>
      <c r="QPQ1168" s="145"/>
      <c r="QPR1168" s="37"/>
      <c r="QPS1168" s="5"/>
      <c r="QPT1168" s="144"/>
      <c r="QPU1168" s="93"/>
      <c r="QPV1168" s="145"/>
      <c r="QPW1168" s="145"/>
      <c r="QPX1168" s="145"/>
      <c r="QPY1168" s="145"/>
      <c r="QPZ1168" s="145"/>
      <c r="QQA1168" s="37"/>
      <c r="QQB1168" s="5"/>
      <c r="QQC1168" s="144"/>
      <c r="QQD1168" s="93"/>
      <c r="QQE1168" s="145"/>
      <c r="QQF1168" s="145"/>
      <c r="QQG1168" s="145"/>
      <c r="QQH1168" s="145"/>
      <c r="QQI1168" s="145"/>
      <c r="QQJ1168" s="37"/>
      <c r="QQK1168" s="5"/>
      <c r="QQL1168" s="144"/>
      <c r="QQM1168" s="93"/>
      <c r="QQN1168" s="145"/>
      <c r="QQO1168" s="145"/>
      <c r="QQP1168" s="145"/>
      <c r="QQQ1168" s="145"/>
      <c r="QQR1168" s="145"/>
      <c r="QQS1168" s="37"/>
      <c r="QQT1168" s="5"/>
      <c r="QQU1168" s="144"/>
      <c r="QQV1168" s="93"/>
      <c r="QQW1168" s="145"/>
      <c r="QQX1168" s="145"/>
      <c r="QQY1168" s="145"/>
      <c r="QQZ1168" s="145"/>
      <c r="QRA1168" s="145"/>
      <c r="QRB1168" s="37"/>
      <c r="QRC1168" s="5"/>
      <c r="QRD1168" s="144"/>
      <c r="QRE1168" s="93"/>
      <c r="QRF1168" s="145"/>
      <c r="QRG1168" s="145"/>
      <c r="QRH1168" s="145"/>
      <c r="QRI1168" s="145"/>
      <c r="QRJ1168" s="145"/>
      <c r="QRK1168" s="37"/>
      <c r="QRL1168" s="5"/>
      <c r="QRM1168" s="144"/>
      <c r="QRN1168" s="93"/>
      <c r="QRO1168" s="145"/>
      <c r="QRP1168" s="145"/>
      <c r="QRQ1168" s="145"/>
      <c r="QRR1168" s="145"/>
      <c r="QRS1168" s="145"/>
      <c r="QRT1168" s="37"/>
      <c r="QRU1168" s="5"/>
      <c r="QRV1168" s="144"/>
      <c r="QRW1168" s="93"/>
      <c r="QRX1168" s="145"/>
      <c r="QRY1168" s="145"/>
      <c r="QRZ1168" s="145"/>
      <c r="QSA1168" s="145"/>
      <c r="QSB1168" s="145"/>
      <c r="QSC1168" s="37"/>
      <c r="QSD1168" s="5"/>
      <c r="QSE1168" s="144"/>
      <c r="QSF1168" s="93"/>
      <c r="QSG1168" s="145"/>
      <c r="QSH1168" s="145"/>
      <c r="QSI1168" s="145"/>
      <c r="QSJ1168" s="145"/>
      <c r="QSK1168" s="145"/>
      <c r="QSL1168" s="37"/>
      <c r="QSM1168" s="5"/>
      <c r="QSN1168" s="144"/>
      <c r="QSO1168" s="93"/>
      <c r="QSP1168" s="145"/>
      <c r="QSQ1168" s="145"/>
      <c r="QSR1168" s="145"/>
      <c r="QSS1168" s="145"/>
      <c r="QST1168" s="145"/>
      <c r="QSU1168" s="37"/>
      <c r="QSV1168" s="5"/>
      <c r="QSW1168" s="144"/>
      <c r="QSX1168" s="93"/>
      <c r="QSY1168" s="145"/>
      <c r="QSZ1168" s="145"/>
      <c r="QTA1168" s="145"/>
      <c r="QTB1168" s="145"/>
      <c r="QTC1168" s="145"/>
      <c r="QTD1168" s="37"/>
      <c r="QTE1168" s="5"/>
      <c r="QTF1168" s="144"/>
      <c r="QTG1168" s="93"/>
      <c r="QTH1168" s="145"/>
      <c r="QTI1168" s="145"/>
      <c r="QTJ1168" s="145"/>
      <c r="QTK1168" s="145"/>
      <c r="QTL1168" s="145"/>
      <c r="QTM1168" s="37"/>
      <c r="QTN1168" s="5"/>
      <c r="QTO1168" s="144"/>
      <c r="QTP1168" s="93"/>
      <c r="QTQ1168" s="145"/>
      <c r="QTR1168" s="145"/>
      <c r="QTS1168" s="145"/>
      <c r="QTT1168" s="145"/>
      <c r="QTU1168" s="145"/>
      <c r="QTV1168" s="37"/>
      <c r="QTW1168" s="5"/>
      <c r="QTX1168" s="144"/>
      <c r="QTY1168" s="93"/>
      <c r="QTZ1168" s="145"/>
      <c r="QUA1168" s="145"/>
      <c r="QUB1168" s="145"/>
      <c r="QUC1168" s="145"/>
      <c r="QUD1168" s="145"/>
      <c r="QUE1168" s="37"/>
      <c r="QUF1168" s="5"/>
      <c r="QUG1168" s="144"/>
      <c r="QUH1168" s="93"/>
      <c r="QUI1168" s="145"/>
      <c r="QUJ1168" s="145"/>
      <c r="QUK1168" s="145"/>
      <c r="QUL1168" s="145"/>
      <c r="QUM1168" s="145"/>
      <c r="QUN1168" s="37"/>
      <c r="QUO1168" s="5"/>
      <c r="QUP1168" s="144"/>
      <c r="QUQ1168" s="93"/>
      <c r="QUR1168" s="145"/>
      <c r="QUS1168" s="145"/>
      <c r="QUT1168" s="145"/>
      <c r="QUU1168" s="145"/>
      <c r="QUV1168" s="145"/>
      <c r="QUW1168" s="37"/>
      <c r="QUX1168" s="5"/>
      <c r="QUY1168" s="144"/>
      <c r="QUZ1168" s="93"/>
      <c r="QVA1168" s="145"/>
      <c r="QVB1168" s="145"/>
      <c r="QVC1168" s="145"/>
      <c r="QVD1168" s="145"/>
      <c r="QVE1168" s="145"/>
      <c r="QVF1168" s="37"/>
      <c r="QVG1168" s="5"/>
      <c r="QVH1168" s="144"/>
      <c r="QVI1168" s="93"/>
      <c r="QVJ1168" s="145"/>
      <c r="QVK1168" s="145"/>
      <c r="QVL1168" s="145"/>
      <c r="QVM1168" s="145"/>
      <c r="QVN1168" s="145"/>
      <c r="QVO1168" s="37"/>
      <c r="QVP1168" s="5"/>
      <c r="QVQ1168" s="144"/>
      <c r="QVR1168" s="93"/>
      <c r="QVS1168" s="145"/>
      <c r="QVT1168" s="145"/>
      <c r="QVU1168" s="145"/>
      <c r="QVV1168" s="145"/>
      <c r="QVW1168" s="145"/>
      <c r="QVX1168" s="37"/>
      <c r="QVY1168" s="5"/>
      <c r="QVZ1168" s="144"/>
      <c r="QWA1168" s="93"/>
      <c r="QWB1168" s="145"/>
      <c r="QWC1168" s="145"/>
      <c r="QWD1168" s="145"/>
      <c r="QWE1168" s="145"/>
      <c r="QWF1168" s="145"/>
      <c r="QWG1168" s="37"/>
      <c r="QWH1168" s="5"/>
      <c r="QWI1168" s="144"/>
      <c r="QWJ1168" s="93"/>
      <c r="QWK1168" s="145"/>
      <c r="QWL1168" s="145"/>
      <c r="QWM1168" s="145"/>
      <c r="QWN1168" s="145"/>
      <c r="QWO1168" s="145"/>
      <c r="QWP1168" s="37"/>
      <c r="QWQ1168" s="5"/>
      <c r="QWR1168" s="144"/>
      <c r="QWS1168" s="93"/>
      <c r="QWT1168" s="145"/>
      <c r="QWU1168" s="145"/>
      <c r="QWV1168" s="145"/>
      <c r="QWW1168" s="145"/>
      <c r="QWX1168" s="145"/>
      <c r="QWY1168" s="37"/>
      <c r="QWZ1168" s="5"/>
      <c r="QXA1168" s="144"/>
      <c r="QXB1168" s="93"/>
      <c r="QXC1168" s="145"/>
      <c r="QXD1168" s="145"/>
      <c r="QXE1168" s="145"/>
      <c r="QXF1168" s="145"/>
      <c r="QXG1168" s="145"/>
      <c r="QXH1168" s="37"/>
      <c r="QXI1168" s="5"/>
      <c r="QXJ1168" s="144"/>
      <c r="QXK1168" s="93"/>
      <c r="QXL1168" s="145"/>
      <c r="QXM1168" s="145"/>
      <c r="QXN1168" s="145"/>
      <c r="QXO1168" s="145"/>
      <c r="QXP1168" s="145"/>
      <c r="QXQ1168" s="37"/>
      <c r="QXR1168" s="5"/>
      <c r="QXS1168" s="144"/>
      <c r="QXT1168" s="93"/>
      <c r="QXU1168" s="145"/>
      <c r="QXV1168" s="145"/>
      <c r="QXW1168" s="145"/>
      <c r="QXX1168" s="145"/>
      <c r="QXY1168" s="145"/>
      <c r="QXZ1168" s="37"/>
      <c r="QYA1168" s="5"/>
      <c r="QYB1168" s="144"/>
      <c r="QYC1168" s="93"/>
      <c r="QYD1168" s="145"/>
      <c r="QYE1168" s="145"/>
      <c r="QYF1168" s="145"/>
      <c r="QYG1168" s="145"/>
      <c r="QYH1168" s="145"/>
      <c r="QYI1168" s="37"/>
      <c r="QYJ1168" s="5"/>
      <c r="QYK1168" s="144"/>
      <c r="QYL1168" s="93"/>
      <c r="QYM1168" s="145"/>
      <c r="QYN1168" s="145"/>
      <c r="QYO1168" s="145"/>
      <c r="QYP1168" s="145"/>
      <c r="QYQ1168" s="145"/>
      <c r="QYR1168" s="37"/>
      <c r="QYS1168" s="5"/>
      <c r="QYT1168" s="144"/>
      <c r="QYU1168" s="93"/>
      <c r="QYV1168" s="145"/>
      <c r="QYW1168" s="145"/>
      <c r="QYX1168" s="145"/>
      <c r="QYY1168" s="145"/>
      <c r="QYZ1168" s="145"/>
      <c r="QZA1168" s="37"/>
      <c r="QZB1168" s="5"/>
      <c r="QZC1168" s="144"/>
      <c r="QZD1168" s="93"/>
      <c r="QZE1168" s="145"/>
      <c r="QZF1168" s="145"/>
      <c r="QZG1168" s="145"/>
      <c r="QZH1168" s="145"/>
      <c r="QZI1168" s="145"/>
      <c r="QZJ1168" s="37"/>
      <c r="QZK1168" s="5"/>
      <c r="QZL1168" s="144"/>
      <c r="QZM1168" s="93"/>
      <c r="QZN1168" s="145"/>
      <c r="QZO1168" s="145"/>
      <c r="QZP1168" s="145"/>
      <c r="QZQ1168" s="145"/>
      <c r="QZR1168" s="145"/>
      <c r="QZS1168" s="37"/>
      <c r="QZT1168" s="5"/>
      <c r="QZU1168" s="144"/>
      <c r="QZV1168" s="93"/>
      <c r="QZW1168" s="145"/>
      <c r="QZX1168" s="145"/>
      <c r="QZY1168" s="145"/>
      <c r="QZZ1168" s="145"/>
      <c r="RAA1168" s="145"/>
      <c r="RAB1168" s="37"/>
      <c r="RAC1168" s="5"/>
      <c r="RAD1168" s="144"/>
      <c r="RAE1168" s="93"/>
      <c r="RAF1168" s="145"/>
      <c r="RAG1168" s="145"/>
      <c r="RAH1168" s="145"/>
      <c r="RAI1168" s="145"/>
      <c r="RAJ1168" s="145"/>
      <c r="RAK1168" s="37"/>
      <c r="RAL1168" s="5"/>
      <c r="RAM1168" s="144"/>
      <c r="RAN1168" s="93"/>
      <c r="RAO1168" s="145"/>
      <c r="RAP1168" s="145"/>
      <c r="RAQ1168" s="145"/>
      <c r="RAR1168" s="145"/>
      <c r="RAS1168" s="145"/>
      <c r="RAT1168" s="37"/>
      <c r="RAU1168" s="5"/>
      <c r="RAV1168" s="144"/>
      <c r="RAW1168" s="93"/>
      <c r="RAX1168" s="145"/>
      <c r="RAY1168" s="145"/>
      <c r="RAZ1168" s="145"/>
      <c r="RBA1168" s="145"/>
      <c r="RBB1168" s="145"/>
      <c r="RBC1168" s="37"/>
      <c r="RBD1168" s="5"/>
      <c r="RBE1168" s="144"/>
      <c r="RBF1168" s="93"/>
      <c r="RBG1168" s="145"/>
      <c r="RBH1168" s="145"/>
      <c r="RBI1168" s="145"/>
      <c r="RBJ1168" s="145"/>
      <c r="RBK1168" s="145"/>
      <c r="RBL1168" s="37"/>
      <c r="RBM1168" s="5"/>
      <c r="RBN1168" s="144"/>
      <c r="RBO1168" s="93"/>
      <c r="RBP1168" s="145"/>
      <c r="RBQ1168" s="145"/>
      <c r="RBR1168" s="145"/>
      <c r="RBS1168" s="145"/>
      <c r="RBT1168" s="145"/>
      <c r="RBU1168" s="37"/>
      <c r="RBV1168" s="5"/>
      <c r="RBW1168" s="144"/>
      <c r="RBX1168" s="93"/>
      <c r="RBY1168" s="145"/>
      <c r="RBZ1168" s="145"/>
      <c r="RCA1168" s="145"/>
      <c r="RCB1168" s="145"/>
      <c r="RCC1168" s="145"/>
      <c r="RCD1168" s="37"/>
      <c r="RCE1168" s="5"/>
      <c r="RCF1168" s="144"/>
      <c r="RCG1168" s="93"/>
      <c r="RCH1168" s="145"/>
      <c r="RCI1168" s="145"/>
      <c r="RCJ1168" s="145"/>
      <c r="RCK1168" s="145"/>
      <c r="RCL1168" s="145"/>
      <c r="RCM1168" s="37"/>
      <c r="RCN1168" s="5"/>
      <c r="RCO1168" s="144"/>
      <c r="RCP1168" s="93"/>
      <c r="RCQ1168" s="145"/>
      <c r="RCR1168" s="145"/>
      <c r="RCS1168" s="145"/>
      <c r="RCT1168" s="145"/>
      <c r="RCU1168" s="145"/>
      <c r="RCV1168" s="37"/>
      <c r="RCW1168" s="5"/>
      <c r="RCX1168" s="144"/>
      <c r="RCY1168" s="93"/>
      <c r="RCZ1168" s="145"/>
      <c r="RDA1168" s="145"/>
      <c r="RDB1168" s="145"/>
      <c r="RDC1168" s="145"/>
      <c r="RDD1168" s="145"/>
      <c r="RDE1168" s="37"/>
      <c r="RDF1168" s="5"/>
      <c r="RDG1168" s="144"/>
      <c r="RDH1168" s="93"/>
      <c r="RDI1168" s="145"/>
      <c r="RDJ1168" s="145"/>
      <c r="RDK1168" s="145"/>
      <c r="RDL1168" s="145"/>
      <c r="RDM1168" s="145"/>
      <c r="RDN1168" s="37"/>
      <c r="RDO1168" s="5"/>
      <c r="RDP1168" s="144"/>
      <c r="RDQ1168" s="93"/>
      <c r="RDR1168" s="145"/>
      <c r="RDS1168" s="145"/>
      <c r="RDT1168" s="145"/>
      <c r="RDU1168" s="145"/>
      <c r="RDV1168" s="145"/>
      <c r="RDW1168" s="37"/>
      <c r="RDX1168" s="5"/>
      <c r="RDY1168" s="144"/>
      <c r="RDZ1168" s="93"/>
      <c r="REA1168" s="145"/>
      <c r="REB1168" s="145"/>
      <c r="REC1168" s="145"/>
      <c r="RED1168" s="145"/>
      <c r="REE1168" s="145"/>
      <c r="REF1168" s="37"/>
      <c r="REG1168" s="5"/>
      <c r="REH1168" s="144"/>
      <c r="REI1168" s="93"/>
      <c r="REJ1168" s="145"/>
      <c r="REK1168" s="145"/>
      <c r="REL1168" s="145"/>
      <c r="REM1168" s="145"/>
      <c r="REN1168" s="145"/>
      <c r="REO1168" s="37"/>
      <c r="REP1168" s="5"/>
      <c r="REQ1168" s="144"/>
      <c r="RER1168" s="93"/>
      <c r="RES1168" s="145"/>
      <c r="RET1168" s="145"/>
      <c r="REU1168" s="145"/>
      <c r="REV1168" s="145"/>
      <c r="REW1168" s="145"/>
      <c r="REX1168" s="37"/>
      <c r="REY1168" s="5"/>
      <c r="REZ1168" s="144"/>
      <c r="RFA1168" s="93"/>
      <c r="RFB1168" s="145"/>
      <c r="RFC1168" s="145"/>
      <c r="RFD1168" s="145"/>
      <c r="RFE1168" s="145"/>
      <c r="RFF1168" s="145"/>
      <c r="RFG1168" s="37"/>
      <c r="RFH1168" s="5"/>
      <c r="RFI1168" s="144"/>
      <c r="RFJ1168" s="93"/>
      <c r="RFK1168" s="145"/>
      <c r="RFL1168" s="145"/>
      <c r="RFM1168" s="145"/>
      <c r="RFN1168" s="145"/>
      <c r="RFO1168" s="145"/>
      <c r="RFP1168" s="37"/>
      <c r="RFQ1168" s="5"/>
      <c r="RFR1168" s="144"/>
      <c r="RFS1168" s="93"/>
      <c r="RFT1168" s="145"/>
      <c r="RFU1168" s="145"/>
      <c r="RFV1168" s="145"/>
      <c r="RFW1168" s="145"/>
      <c r="RFX1168" s="145"/>
      <c r="RFY1168" s="37"/>
      <c r="RFZ1168" s="5"/>
      <c r="RGA1168" s="144"/>
      <c r="RGB1168" s="93"/>
      <c r="RGC1168" s="145"/>
      <c r="RGD1168" s="145"/>
      <c r="RGE1168" s="145"/>
      <c r="RGF1168" s="145"/>
      <c r="RGG1168" s="145"/>
      <c r="RGH1168" s="37"/>
      <c r="RGI1168" s="5"/>
      <c r="RGJ1168" s="144"/>
      <c r="RGK1168" s="93"/>
      <c r="RGL1168" s="145"/>
      <c r="RGM1168" s="145"/>
      <c r="RGN1168" s="145"/>
      <c r="RGO1168" s="145"/>
      <c r="RGP1168" s="145"/>
      <c r="RGQ1168" s="37"/>
      <c r="RGR1168" s="5"/>
      <c r="RGS1168" s="144"/>
      <c r="RGT1168" s="93"/>
      <c r="RGU1168" s="145"/>
      <c r="RGV1168" s="145"/>
      <c r="RGW1168" s="145"/>
      <c r="RGX1168" s="145"/>
      <c r="RGY1168" s="145"/>
      <c r="RGZ1168" s="37"/>
      <c r="RHA1168" s="5"/>
      <c r="RHB1168" s="144"/>
      <c r="RHC1168" s="93"/>
      <c r="RHD1168" s="145"/>
      <c r="RHE1168" s="145"/>
      <c r="RHF1168" s="145"/>
      <c r="RHG1168" s="145"/>
      <c r="RHH1168" s="145"/>
      <c r="RHI1168" s="37"/>
      <c r="RHJ1168" s="5"/>
      <c r="RHK1168" s="144"/>
      <c r="RHL1168" s="93"/>
      <c r="RHM1168" s="145"/>
      <c r="RHN1168" s="145"/>
      <c r="RHO1168" s="145"/>
      <c r="RHP1168" s="145"/>
      <c r="RHQ1168" s="145"/>
      <c r="RHR1168" s="37"/>
      <c r="RHS1168" s="5"/>
      <c r="RHT1168" s="144"/>
      <c r="RHU1168" s="93"/>
      <c r="RHV1168" s="145"/>
      <c r="RHW1168" s="145"/>
      <c r="RHX1168" s="145"/>
      <c r="RHY1168" s="145"/>
      <c r="RHZ1168" s="145"/>
      <c r="RIA1168" s="37"/>
      <c r="RIB1168" s="5"/>
      <c r="RIC1168" s="144"/>
      <c r="RID1168" s="93"/>
      <c r="RIE1168" s="145"/>
      <c r="RIF1168" s="145"/>
      <c r="RIG1168" s="145"/>
      <c r="RIH1168" s="145"/>
      <c r="RII1168" s="145"/>
      <c r="RIJ1168" s="37"/>
      <c r="RIK1168" s="5"/>
      <c r="RIL1168" s="144"/>
      <c r="RIM1168" s="93"/>
      <c r="RIN1168" s="145"/>
      <c r="RIO1168" s="145"/>
      <c r="RIP1168" s="145"/>
      <c r="RIQ1168" s="145"/>
      <c r="RIR1168" s="145"/>
      <c r="RIS1168" s="37"/>
      <c r="RIT1168" s="5"/>
      <c r="RIU1168" s="144"/>
      <c r="RIV1168" s="93"/>
      <c r="RIW1168" s="145"/>
      <c r="RIX1168" s="145"/>
      <c r="RIY1168" s="145"/>
      <c r="RIZ1168" s="145"/>
      <c r="RJA1168" s="145"/>
      <c r="RJB1168" s="37"/>
      <c r="RJC1168" s="5"/>
      <c r="RJD1168" s="144"/>
      <c r="RJE1168" s="93"/>
      <c r="RJF1168" s="145"/>
      <c r="RJG1168" s="145"/>
      <c r="RJH1168" s="145"/>
      <c r="RJI1168" s="145"/>
      <c r="RJJ1168" s="145"/>
      <c r="RJK1168" s="37"/>
      <c r="RJL1168" s="5"/>
      <c r="RJM1168" s="144"/>
      <c r="RJN1168" s="93"/>
      <c r="RJO1168" s="145"/>
      <c r="RJP1168" s="145"/>
      <c r="RJQ1168" s="145"/>
      <c r="RJR1168" s="145"/>
      <c r="RJS1168" s="145"/>
      <c r="RJT1168" s="37"/>
      <c r="RJU1168" s="5"/>
      <c r="RJV1168" s="144"/>
      <c r="RJW1168" s="93"/>
      <c r="RJX1168" s="145"/>
      <c r="RJY1168" s="145"/>
      <c r="RJZ1168" s="145"/>
      <c r="RKA1168" s="145"/>
      <c r="RKB1168" s="145"/>
      <c r="RKC1168" s="37"/>
      <c r="RKD1168" s="5"/>
      <c r="RKE1168" s="144"/>
      <c r="RKF1168" s="93"/>
      <c r="RKG1168" s="145"/>
      <c r="RKH1168" s="145"/>
      <c r="RKI1168" s="145"/>
      <c r="RKJ1168" s="145"/>
      <c r="RKK1168" s="145"/>
      <c r="RKL1168" s="37"/>
      <c r="RKM1168" s="5"/>
      <c r="RKN1168" s="144"/>
      <c r="RKO1168" s="93"/>
      <c r="RKP1168" s="145"/>
      <c r="RKQ1168" s="145"/>
      <c r="RKR1168" s="145"/>
      <c r="RKS1168" s="145"/>
      <c r="RKT1168" s="145"/>
      <c r="RKU1168" s="37"/>
      <c r="RKV1168" s="5"/>
      <c r="RKW1168" s="144"/>
      <c r="RKX1168" s="93"/>
      <c r="RKY1168" s="145"/>
      <c r="RKZ1168" s="145"/>
      <c r="RLA1168" s="145"/>
      <c r="RLB1168" s="145"/>
      <c r="RLC1168" s="145"/>
      <c r="RLD1168" s="37"/>
      <c r="RLE1168" s="5"/>
      <c r="RLF1168" s="144"/>
      <c r="RLG1168" s="93"/>
      <c r="RLH1168" s="145"/>
      <c r="RLI1168" s="145"/>
      <c r="RLJ1168" s="145"/>
      <c r="RLK1168" s="145"/>
      <c r="RLL1168" s="145"/>
      <c r="RLM1168" s="37"/>
      <c r="RLN1168" s="5"/>
      <c r="RLO1168" s="144"/>
      <c r="RLP1168" s="93"/>
      <c r="RLQ1168" s="145"/>
      <c r="RLR1168" s="145"/>
      <c r="RLS1168" s="145"/>
      <c r="RLT1168" s="145"/>
      <c r="RLU1168" s="145"/>
      <c r="RLV1168" s="37"/>
      <c r="RLW1168" s="5"/>
      <c r="RLX1168" s="144"/>
      <c r="RLY1168" s="93"/>
      <c r="RLZ1168" s="145"/>
      <c r="RMA1168" s="145"/>
      <c r="RMB1168" s="145"/>
      <c r="RMC1168" s="145"/>
      <c r="RMD1168" s="145"/>
      <c r="RME1168" s="37"/>
      <c r="RMF1168" s="5"/>
      <c r="RMG1168" s="144"/>
      <c r="RMH1168" s="93"/>
      <c r="RMI1168" s="145"/>
      <c r="RMJ1168" s="145"/>
      <c r="RMK1168" s="145"/>
      <c r="RML1168" s="145"/>
      <c r="RMM1168" s="145"/>
      <c r="RMN1168" s="37"/>
      <c r="RMO1168" s="5"/>
      <c r="RMP1168" s="144"/>
      <c r="RMQ1168" s="93"/>
      <c r="RMR1168" s="145"/>
      <c r="RMS1168" s="145"/>
      <c r="RMT1168" s="145"/>
      <c r="RMU1168" s="145"/>
      <c r="RMV1168" s="145"/>
      <c r="RMW1168" s="37"/>
      <c r="RMX1168" s="5"/>
      <c r="RMY1168" s="144"/>
      <c r="RMZ1168" s="93"/>
      <c r="RNA1168" s="145"/>
      <c r="RNB1168" s="145"/>
      <c r="RNC1168" s="145"/>
      <c r="RND1168" s="145"/>
      <c r="RNE1168" s="145"/>
      <c r="RNF1168" s="37"/>
      <c r="RNG1168" s="5"/>
      <c r="RNH1168" s="144"/>
      <c r="RNI1168" s="93"/>
      <c r="RNJ1168" s="145"/>
      <c r="RNK1168" s="145"/>
      <c r="RNL1168" s="145"/>
      <c r="RNM1168" s="145"/>
      <c r="RNN1168" s="145"/>
      <c r="RNO1168" s="37"/>
      <c r="RNP1168" s="5"/>
      <c r="RNQ1168" s="144"/>
      <c r="RNR1168" s="93"/>
      <c r="RNS1168" s="145"/>
      <c r="RNT1168" s="145"/>
      <c r="RNU1168" s="145"/>
      <c r="RNV1168" s="145"/>
      <c r="RNW1168" s="145"/>
      <c r="RNX1168" s="37"/>
      <c r="RNY1168" s="5"/>
      <c r="RNZ1168" s="144"/>
      <c r="ROA1168" s="93"/>
      <c r="ROB1168" s="145"/>
      <c r="ROC1168" s="145"/>
      <c r="ROD1168" s="145"/>
      <c r="ROE1168" s="145"/>
      <c r="ROF1168" s="145"/>
      <c r="ROG1168" s="37"/>
      <c r="ROH1168" s="5"/>
      <c r="ROI1168" s="144"/>
      <c r="ROJ1168" s="93"/>
      <c r="ROK1168" s="145"/>
      <c r="ROL1168" s="145"/>
      <c r="ROM1168" s="145"/>
      <c r="RON1168" s="145"/>
      <c r="ROO1168" s="145"/>
      <c r="ROP1168" s="37"/>
      <c r="ROQ1168" s="5"/>
      <c r="ROR1168" s="144"/>
      <c r="ROS1168" s="93"/>
      <c r="ROT1168" s="145"/>
      <c r="ROU1168" s="145"/>
      <c r="ROV1168" s="145"/>
      <c r="ROW1168" s="145"/>
      <c r="ROX1168" s="145"/>
      <c r="ROY1168" s="37"/>
      <c r="ROZ1168" s="5"/>
      <c r="RPA1168" s="144"/>
      <c r="RPB1168" s="93"/>
      <c r="RPC1168" s="145"/>
      <c r="RPD1168" s="145"/>
      <c r="RPE1168" s="145"/>
      <c r="RPF1168" s="145"/>
      <c r="RPG1168" s="145"/>
      <c r="RPH1168" s="37"/>
      <c r="RPI1168" s="5"/>
      <c r="RPJ1168" s="144"/>
      <c r="RPK1168" s="93"/>
      <c r="RPL1168" s="145"/>
      <c r="RPM1168" s="145"/>
      <c r="RPN1168" s="145"/>
      <c r="RPO1168" s="145"/>
      <c r="RPP1168" s="145"/>
      <c r="RPQ1168" s="37"/>
      <c r="RPR1168" s="5"/>
      <c r="RPS1168" s="144"/>
      <c r="RPT1168" s="93"/>
      <c r="RPU1168" s="145"/>
      <c r="RPV1168" s="145"/>
      <c r="RPW1168" s="145"/>
      <c r="RPX1168" s="145"/>
      <c r="RPY1168" s="145"/>
      <c r="RPZ1168" s="37"/>
      <c r="RQA1168" s="5"/>
      <c r="RQB1168" s="144"/>
      <c r="RQC1168" s="93"/>
      <c r="RQD1168" s="145"/>
      <c r="RQE1168" s="145"/>
      <c r="RQF1168" s="145"/>
      <c r="RQG1168" s="145"/>
      <c r="RQH1168" s="145"/>
      <c r="RQI1168" s="37"/>
      <c r="RQJ1168" s="5"/>
      <c r="RQK1168" s="144"/>
      <c r="RQL1168" s="93"/>
      <c r="RQM1168" s="145"/>
      <c r="RQN1168" s="145"/>
      <c r="RQO1168" s="145"/>
      <c r="RQP1168" s="145"/>
      <c r="RQQ1168" s="145"/>
      <c r="RQR1168" s="37"/>
      <c r="RQS1168" s="5"/>
      <c r="RQT1168" s="144"/>
      <c r="RQU1168" s="93"/>
      <c r="RQV1168" s="145"/>
      <c r="RQW1168" s="145"/>
      <c r="RQX1168" s="145"/>
      <c r="RQY1168" s="145"/>
      <c r="RQZ1168" s="145"/>
      <c r="RRA1168" s="37"/>
      <c r="RRB1168" s="5"/>
      <c r="RRC1168" s="144"/>
      <c r="RRD1168" s="93"/>
      <c r="RRE1168" s="145"/>
      <c r="RRF1168" s="145"/>
      <c r="RRG1168" s="145"/>
      <c r="RRH1168" s="145"/>
      <c r="RRI1168" s="145"/>
      <c r="RRJ1168" s="37"/>
      <c r="RRK1168" s="5"/>
      <c r="RRL1168" s="144"/>
      <c r="RRM1168" s="93"/>
      <c r="RRN1168" s="145"/>
      <c r="RRO1168" s="145"/>
      <c r="RRP1168" s="145"/>
      <c r="RRQ1168" s="145"/>
      <c r="RRR1168" s="145"/>
      <c r="RRS1168" s="37"/>
      <c r="RRT1168" s="5"/>
      <c r="RRU1168" s="144"/>
      <c r="RRV1168" s="93"/>
      <c r="RRW1168" s="145"/>
      <c r="RRX1168" s="145"/>
      <c r="RRY1168" s="145"/>
      <c r="RRZ1168" s="145"/>
      <c r="RSA1168" s="145"/>
      <c r="RSB1168" s="37"/>
      <c r="RSC1168" s="5"/>
      <c r="RSD1168" s="144"/>
      <c r="RSE1168" s="93"/>
      <c r="RSF1168" s="145"/>
      <c r="RSG1168" s="145"/>
      <c r="RSH1168" s="145"/>
      <c r="RSI1168" s="145"/>
      <c r="RSJ1168" s="145"/>
      <c r="RSK1168" s="37"/>
      <c r="RSL1168" s="5"/>
      <c r="RSM1168" s="144"/>
      <c r="RSN1168" s="93"/>
      <c r="RSO1168" s="145"/>
      <c r="RSP1168" s="145"/>
      <c r="RSQ1168" s="145"/>
      <c r="RSR1168" s="145"/>
      <c r="RSS1168" s="145"/>
      <c r="RST1168" s="37"/>
      <c r="RSU1168" s="5"/>
      <c r="RSV1168" s="144"/>
      <c r="RSW1168" s="93"/>
      <c r="RSX1168" s="145"/>
      <c r="RSY1168" s="145"/>
      <c r="RSZ1168" s="145"/>
      <c r="RTA1168" s="145"/>
      <c r="RTB1168" s="145"/>
      <c r="RTC1168" s="37"/>
      <c r="RTD1168" s="5"/>
      <c r="RTE1168" s="144"/>
      <c r="RTF1168" s="93"/>
      <c r="RTG1168" s="145"/>
      <c r="RTH1168" s="145"/>
      <c r="RTI1168" s="145"/>
      <c r="RTJ1168" s="145"/>
      <c r="RTK1168" s="145"/>
      <c r="RTL1168" s="37"/>
      <c r="RTM1168" s="5"/>
      <c r="RTN1168" s="144"/>
      <c r="RTO1168" s="93"/>
      <c r="RTP1168" s="145"/>
      <c r="RTQ1168" s="145"/>
      <c r="RTR1168" s="145"/>
      <c r="RTS1168" s="145"/>
      <c r="RTT1168" s="145"/>
      <c r="RTU1168" s="37"/>
      <c r="RTV1168" s="5"/>
      <c r="RTW1168" s="144"/>
      <c r="RTX1168" s="93"/>
      <c r="RTY1168" s="145"/>
      <c r="RTZ1168" s="145"/>
      <c r="RUA1168" s="145"/>
      <c r="RUB1168" s="145"/>
      <c r="RUC1168" s="145"/>
      <c r="RUD1168" s="37"/>
      <c r="RUE1168" s="5"/>
      <c r="RUF1168" s="144"/>
      <c r="RUG1168" s="93"/>
      <c r="RUH1168" s="145"/>
      <c r="RUI1168" s="145"/>
      <c r="RUJ1168" s="145"/>
      <c r="RUK1168" s="145"/>
      <c r="RUL1168" s="145"/>
      <c r="RUM1168" s="37"/>
      <c r="RUN1168" s="5"/>
      <c r="RUO1168" s="144"/>
      <c r="RUP1168" s="93"/>
      <c r="RUQ1168" s="145"/>
      <c r="RUR1168" s="145"/>
      <c r="RUS1168" s="145"/>
      <c r="RUT1168" s="145"/>
      <c r="RUU1168" s="145"/>
      <c r="RUV1168" s="37"/>
      <c r="RUW1168" s="5"/>
      <c r="RUX1168" s="144"/>
      <c r="RUY1168" s="93"/>
      <c r="RUZ1168" s="145"/>
      <c r="RVA1168" s="145"/>
      <c r="RVB1168" s="145"/>
      <c r="RVC1168" s="145"/>
      <c r="RVD1168" s="145"/>
      <c r="RVE1168" s="37"/>
      <c r="RVF1168" s="5"/>
      <c r="RVG1168" s="144"/>
      <c r="RVH1168" s="93"/>
      <c r="RVI1168" s="145"/>
      <c r="RVJ1168" s="145"/>
      <c r="RVK1168" s="145"/>
      <c r="RVL1168" s="145"/>
      <c r="RVM1168" s="145"/>
      <c r="RVN1168" s="37"/>
      <c r="RVO1168" s="5"/>
      <c r="RVP1168" s="144"/>
      <c r="RVQ1168" s="93"/>
      <c r="RVR1168" s="145"/>
      <c r="RVS1168" s="145"/>
      <c r="RVT1168" s="145"/>
      <c r="RVU1168" s="145"/>
      <c r="RVV1168" s="145"/>
      <c r="RVW1168" s="37"/>
      <c r="RVX1168" s="5"/>
      <c r="RVY1168" s="144"/>
      <c r="RVZ1168" s="93"/>
      <c r="RWA1168" s="145"/>
      <c r="RWB1168" s="145"/>
      <c r="RWC1168" s="145"/>
      <c r="RWD1168" s="145"/>
      <c r="RWE1168" s="145"/>
      <c r="RWF1168" s="37"/>
      <c r="RWG1168" s="5"/>
      <c r="RWH1168" s="144"/>
      <c r="RWI1168" s="93"/>
      <c r="RWJ1168" s="145"/>
      <c r="RWK1168" s="145"/>
      <c r="RWL1168" s="145"/>
      <c r="RWM1168" s="145"/>
      <c r="RWN1168" s="145"/>
      <c r="RWO1168" s="37"/>
      <c r="RWP1168" s="5"/>
      <c r="RWQ1168" s="144"/>
      <c r="RWR1168" s="93"/>
      <c r="RWS1168" s="145"/>
      <c r="RWT1168" s="145"/>
      <c r="RWU1168" s="145"/>
      <c r="RWV1168" s="145"/>
      <c r="RWW1168" s="145"/>
      <c r="RWX1168" s="37"/>
      <c r="RWY1168" s="5"/>
      <c r="RWZ1168" s="144"/>
      <c r="RXA1168" s="93"/>
      <c r="RXB1168" s="145"/>
      <c r="RXC1168" s="145"/>
      <c r="RXD1168" s="145"/>
      <c r="RXE1168" s="145"/>
      <c r="RXF1168" s="145"/>
      <c r="RXG1168" s="37"/>
      <c r="RXH1168" s="5"/>
      <c r="RXI1168" s="144"/>
      <c r="RXJ1168" s="93"/>
      <c r="RXK1168" s="145"/>
      <c r="RXL1168" s="145"/>
      <c r="RXM1168" s="145"/>
      <c r="RXN1168" s="145"/>
      <c r="RXO1168" s="145"/>
      <c r="RXP1168" s="37"/>
      <c r="RXQ1168" s="5"/>
      <c r="RXR1168" s="144"/>
      <c r="RXS1168" s="93"/>
      <c r="RXT1168" s="145"/>
      <c r="RXU1168" s="145"/>
      <c r="RXV1168" s="145"/>
      <c r="RXW1168" s="145"/>
      <c r="RXX1168" s="145"/>
      <c r="RXY1168" s="37"/>
      <c r="RXZ1168" s="5"/>
      <c r="RYA1168" s="144"/>
      <c r="RYB1168" s="93"/>
      <c r="RYC1168" s="145"/>
      <c r="RYD1168" s="145"/>
      <c r="RYE1168" s="145"/>
      <c r="RYF1168" s="145"/>
      <c r="RYG1168" s="145"/>
      <c r="RYH1168" s="37"/>
      <c r="RYI1168" s="5"/>
      <c r="RYJ1168" s="144"/>
      <c r="RYK1168" s="93"/>
      <c r="RYL1168" s="145"/>
      <c r="RYM1168" s="145"/>
      <c r="RYN1168" s="145"/>
      <c r="RYO1168" s="145"/>
      <c r="RYP1168" s="145"/>
      <c r="RYQ1168" s="37"/>
      <c r="RYR1168" s="5"/>
      <c r="RYS1168" s="144"/>
      <c r="RYT1168" s="93"/>
      <c r="RYU1168" s="145"/>
      <c r="RYV1168" s="145"/>
      <c r="RYW1168" s="145"/>
      <c r="RYX1168" s="145"/>
      <c r="RYY1168" s="145"/>
      <c r="RYZ1168" s="37"/>
      <c r="RZA1168" s="5"/>
      <c r="RZB1168" s="144"/>
      <c r="RZC1168" s="93"/>
      <c r="RZD1168" s="145"/>
      <c r="RZE1168" s="145"/>
      <c r="RZF1168" s="145"/>
      <c r="RZG1168" s="145"/>
      <c r="RZH1168" s="145"/>
      <c r="RZI1168" s="37"/>
      <c r="RZJ1168" s="5"/>
      <c r="RZK1168" s="144"/>
      <c r="RZL1168" s="93"/>
      <c r="RZM1168" s="145"/>
      <c r="RZN1168" s="145"/>
      <c r="RZO1168" s="145"/>
      <c r="RZP1168" s="145"/>
      <c r="RZQ1168" s="145"/>
      <c r="RZR1168" s="37"/>
      <c r="RZS1168" s="5"/>
      <c r="RZT1168" s="144"/>
      <c r="RZU1168" s="93"/>
      <c r="RZV1168" s="145"/>
      <c r="RZW1168" s="145"/>
      <c r="RZX1168" s="145"/>
      <c r="RZY1168" s="145"/>
      <c r="RZZ1168" s="145"/>
      <c r="SAA1168" s="37"/>
      <c r="SAB1168" s="5"/>
      <c r="SAC1168" s="144"/>
      <c r="SAD1168" s="93"/>
      <c r="SAE1168" s="145"/>
      <c r="SAF1168" s="145"/>
      <c r="SAG1168" s="145"/>
      <c r="SAH1168" s="145"/>
      <c r="SAI1168" s="145"/>
      <c r="SAJ1168" s="37"/>
      <c r="SAK1168" s="5"/>
      <c r="SAL1168" s="144"/>
      <c r="SAM1168" s="93"/>
      <c r="SAN1168" s="145"/>
      <c r="SAO1168" s="145"/>
      <c r="SAP1168" s="145"/>
      <c r="SAQ1168" s="145"/>
      <c r="SAR1168" s="145"/>
      <c r="SAS1168" s="37"/>
      <c r="SAT1168" s="5"/>
      <c r="SAU1168" s="144"/>
      <c r="SAV1168" s="93"/>
      <c r="SAW1168" s="145"/>
      <c r="SAX1168" s="145"/>
      <c r="SAY1168" s="145"/>
      <c r="SAZ1168" s="145"/>
      <c r="SBA1168" s="145"/>
      <c r="SBB1168" s="37"/>
      <c r="SBC1168" s="5"/>
      <c r="SBD1168" s="144"/>
      <c r="SBE1168" s="93"/>
      <c r="SBF1168" s="145"/>
      <c r="SBG1168" s="145"/>
      <c r="SBH1168" s="145"/>
      <c r="SBI1168" s="145"/>
      <c r="SBJ1168" s="145"/>
      <c r="SBK1168" s="37"/>
      <c r="SBL1168" s="5"/>
      <c r="SBM1168" s="144"/>
      <c r="SBN1168" s="93"/>
      <c r="SBO1168" s="145"/>
      <c r="SBP1168" s="145"/>
      <c r="SBQ1168" s="145"/>
      <c r="SBR1168" s="145"/>
      <c r="SBS1168" s="145"/>
      <c r="SBT1168" s="37"/>
      <c r="SBU1168" s="5"/>
      <c r="SBV1168" s="144"/>
      <c r="SBW1168" s="93"/>
      <c r="SBX1168" s="145"/>
      <c r="SBY1168" s="145"/>
      <c r="SBZ1168" s="145"/>
      <c r="SCA1168" s="145"/>
      <c r="SCB1168" s="145"/>
      <c r="SCC1168" s="37"/>
      <c r="SCD1168" s="5"/>
      <c r="SCE1168" s="144"/>
      <c r="SCF1168" s="93"/>
      <c r="SCG1168" s="145"/>
      <c r="SCH1168" s="145"/>
      <c r="SCI1168" s="145"/>
      <c r="SCJ1168" s="145"/>
      <c r="SCK1168" s="145"/>
      <c r="SCL1168" s="37"/>
      <c r="SCM1168" s="5"/>
      <c r="SCN1168" s="144"/>
      <c r="SCO1168" s="93"/>
      <c r="SCP1168" s="145"/>
      <c r="SCQ1168" s="145"/>
      <c r="SCR1168" s="145"/>
      <c r="SCS1168" s="145"/>
      <c r="SCT1168" s="145"/>
      <c r="SCU1168" s="37"/>
      <c r="SCV1168" s="5"/>
      <c r="SCW1168" s="144"/>
      <c r="SCX1168" s="93"/>
      <c r="SCY1168" s="145"/>
      <c r="SCZ1168" s="145"/>
      <c r="SDA1168" s="145"/>
      <c r="SDB1168" s="145"/>
      <c r="SDC1168" s="145"/>
      <c r="SDD1168" s="37"/>
      <c r="SDE1168" s="5"/>
      <c r="SDF1168" s="144"/>
      <c r="SDG1168" s="93"/>
      <c r="SDH1168" s="145"/>
      <c r="SDI1168" s="145"/>
      <c r="SDJ1168" s="145"/>
      <c r="SDK1168" s="145"/>
      <c r="SDL1168" s="145"/>
      <c r="SDM1168" s="37"/>
      <c r="SDN1168" s="5"/>
      <c r="SDO1168" s="144"/>
      <c r="SDP1168" s="93"/>
      <c r="SDQ1168" s="145"/>
      <c r="SDR1168" s="145"/>
      <c r="SDS1168" s="145"/>
      <c r="SDT1168" s="145"/>
      <c r="SDU1168" s="145"/>
      <c r="SDV1168" s="37"/>
      <c r="SDW1168" s="5"/>
      <c r="SDX1168" s="144"/>
      <c r="SDY1168" s="93"/>
      <c r="SDZ1168" s="145"/>
      <c r="SEA1168" s="145"/>
      <c r="SEB1168" s="145"/>
      <c r="SEC1168" s="145"/>
      <c r="SED1168" s="145"/>
      <c r="SEE1168" s="37"/>
      <c r="SEF1168" s="5"/>
      <c r="SEG1168" s="144"/>
      <c r="SEH1168" s="93"/>
      <c r="SEI1168" s="145"/>
      <c r="SEJ1168" s="145"/>
      <c r="SEK1168" s="145"/>
      <c r="SEL1168" s="145"/>
      <c r="SEM1168" s="145"/>
      <c r="SEN1168" s="37"/>
      <c r="SEO1168" s="5"/>
      <c r="SEP1168" s="144"/>
      <c r="SEQ1168" s="93"/>
      <c r="SER1168" s="145"/>
      <c r="SES1168" s="145"/>
      <c r="SET1168" s="145"/>
      <c r="SEU1168" s="145"/>
      <c r="SEV1168" s="145"/>
      <c r="SEW1168" s="37"/>
      <c r="SEX1168" s="5"/>
      <c r="SEY1168" s="144"/>
      <c r="SEZ1168" s="93"/>
      <c r="SFA1168" s="145"/>
      <c r="SFB1168" s="145"/>
      <c r="SFC1168" s="145"/>
      <c r="SFD1168" s="145"/>
      <c r="SFE1168" s="145"/>
      <c r="SFF1168" s="37"/>
      <c r="SFG1168" s="5"/>
      <c r="SFH1168" s="144"/>
      <c r="SFI1168" s="93"/>
      <c r="SFJ1168" s="145"/>
      <c r="SFK1168" s="145"/>
      <c r="SFL1168" s="145"/>
      <c r="SFM1168" s="145"/>
      <c r="SFN1168" s="145"/>
      <c r="SFO1168" s="37"/>
      <c r="SFP1168" s="5"/>
      <c r="SFQ1168" s="144"/>
      <c r="SFR1168" s="93"/>
      <c r="SFS1168" s="145"/>
      <c r="SFT1168" s="145"/>
      <c r="SFU1168" s="145"/>
      <c r="SFV1168" s="145"/>
      <c r="SFW1168" s="145"/>
      <c r="SFX1168" s="37"/>
      <c r="SFY1168" s="5"/>
      <c r="SFZ1168" s="144"/>
      <c r="SGA1168" s="93"/>
      <c r="SGB1168" s="145"/>
      <c r="SGC1168" s="145"/>
      <c r="SGD1168" s="145"/>
      <c r="SGE1168" s="145"/>
      <c r="SGF1168" s="145"/>
      <c r="SGG1168" s="37"/>
      <c r="SGH1168" s="5"/>
      <c r="SGI1168" s="144"/>
      <c r="SGJ1168" s="93"/>
      <c r="SGK1168" s="145"/>
      <c r="SGL1168" s="145"/>
      <c r="SGM1168" s="145"/>
      <c r="SGN1168" s="145"/>
      <c r="SGO1168" s="145"/>
      <c r="SGP1168" s="37"/>
      <c r="SGQ1168" s="5"/>
      <c r="SGR1168" s="144"/>
      <c r="SGS1168" s="93"/>
      <c r="SGT1168" s="145"/>
      <c r="SGU1168" s="145"/>
      <c r="SGV1168" s="145"/>
      <c r="SGW1168" s="145"/>
      <c r="SGX1168" s="145"/>
      <c r="SGY1168" s="37"/>
      <c r="SGZ1168" s="5"/>
      <c r="SHA1168" s="144"/>
      <c r="SHB1168" s="93"/>
      <c r="SHC1168" s="145"/>
      <c r="SHD1168" s="145"/>
      <c r="SHE1168" s="145"/>
      <c r="SHF1168" s="145"/>
      <c r="SHG1168" s="145"/>
      <c r="SHH1168" s="37"/>
      <c r="SHI1168" s="5"/>
      <c r="SHJ1168" s="144"/>
      <c r="SHK1168" s="93"/>
      <c r="SHL1168" s="145"/>
      <c r="SHM1168" s="145"/>
      <c r="SHN1168" s="145"/>
      <c r="SHO1168" s="145"/>
      <c r="SHP1168" s="145"/>
      <c r="SHQ1168" s="37"/>
      <c r="SHR1168" s="5"/>
      <c r="SHS1168" s="144"/>
      <c r="SHT1168" s="93"/>
      <c r="SHU1168" s="145"/>
      <c r="SHV1168" s="145"/>
      <c r="SHW1168" s="145"/>
      <c r="SHX1168" s="145"/>
      <c r="SHY1168" s="145"/>
      <c r="SHZ1168" s="37"/>
      <c r="SIA1168" s="5"/>
      <c r="SIB1168" s="144"/>
      <c r="SIC1168" s="93"/>
      <c r="SID1168" s="145"/>
      <c r="SIE1168" s="145"/>
      <c r="SIF1168" s="145"/>
      <c r="SIG1168" s="145"/>
      <c r="SIH1168" s="145"/>
      <c r="SII1168" s="37"/>
      <c r="SIJ1168" s="5"/>
      <c r="SIK1168" s="144"/>
      <c r="SIL1168" s="93"/>
      <c r="SIM1168" s="145"/>
      <c r="SIN1168" s="145"/>
      <c r="SIO1168" s="145"/>
      <c r="SIP1168" s="145"/>
      <c r="SIQ1168" s="145"/>
      <c r="SIR1168" s="37"/>
      <c r="SIS1168" s="5"/>
      <c r="SIT1168" s="144"/>
      <c r="SIU1168" s="93"/>
      <c r="SIV1168" s="145"/>
      <c r="SIW1168" s="145"/>
      <c r="SIX1168" s="145"/>
      <c r="SIY1168" s="145"/>
      <c r="SIZ1168" s="145"/>
      <c r="SJA1168" s="37"/>
      <c r="SJB1168" s="5"/>
      <c r="SJC1168" s="144"/>
      <c r="SJD1168" s="93"/>
      <c r="SJE1168" s="145"/>
      <c r="SJF1168" s="145"/>
      <c r="SJG1168" s="145"/>
      <c r="SJH1168" s="145"/>
      <c r="SJI1168" s="145"/>
      <c r="SJJ1168" s="37"/>
      <c r="SJK1168" s="5"/>
      <c r="SJL1168" s="144"/>
      <c r="SJM1168" s="93"/>
      <c r="SJN1168" s="145"/>
      <c r="SJO1168" s="145"/>
      <c r="SJP1168" s="145"/>
      <c r="SJQ1168" s="145"/>
      <c r="SJR1168" s="145"/>
      <c r="SJS1168" s="37"/>
      <c r="SJT1168" s="5"/>
      <c r="SJU1168" s="144"/>
      <c r="SJV1168" s="93"/>
      <c r="SJW1168" s="145"/>
      <c r="SJX1168" s="145"/>
      <c r="SJY1168" s="145"/>
      <c r="SJZ1168" s="145"/>
      <c r="SKA1168" s="145"/>
      <c r="SKB1168" s="37"/>
      <c r="SKC1168" s="5"/>
      <c r="SKD1168" s="144"/>
      <c r="SKE1168" s="93"/>
      <c r="SKF1168" s="145"/>
      <c r="SKG1168" s="145"/>
      <c r="SKH1168" s="145"/>
      <c r="SKI1168" s="145"/>
      <c r="SKJ1168" s="145"/>
      <c r="SKK1168" s="37"/>
      <c r="SKL1168" s="5"/>
      <c r="SKM1168" s="144"/>
      <c r="SKN1168" s="93"/>
      <c r="SKO1168" s="145"/>
      <c r="SKP1168" s="145"/>
      <c r="SKQ1168" s="145"/>
      <c r="SKR1168" s="145"/>
      <c r="SKS1168" s="145"/>
      <c r="SKT1168" s="37"/>
      <c r="SKU1168" s="5"/>
      <c r="SKV1168" s="144"/>
      <c r="SKW1168" s="93"/>
      <c r="SKX1168" s="145"/>
      <c r="SKY1168" s="145"/>
      <c r="SKZ1168" s="145"/>
      <c r="SLA1168" s="145"/>
      <c r="SLB1168" s="145"/>
      <c r="SLC1168" s="37"/>
      <c r="SLD1168" s="5"/>
      <c r="SLE1168" s="144"/>
      <c r="SLF1168" s="93"/>
      <c r="SLG1168" s="145"/>
      <c r="SLH1168" s="145"/>
      <c r="SLI1168" s="145"/>
      <c r="SLJ1168" s="145"/>
      <c r="SLK1168" s="145"/>
      <c r="SLL1168" s="37"/>
      <c r="SLM1168" s="5"/>
      <c r="SLN1168" s="144"/>
      <c r="SLO1168" s="93"/>
      <c r="SLP1168" s="145"/>
      <c r="SLQ1168" s="145"/>
      <c r="SLR1168" s="145"/>
      <c r="SLS1168" s="145"/>
      <c r="SLT1168" s="145"/>
      <c r="SLU1168" s="37"/>
      <c r="SLV1168" s="5"/>
      <c r="SLW1168" s="144"/>
      <c r="SLX1168" s="93"/>
      <c r="SLY1168" s="145"/>
      <c r="SLZ1168" s="145"/>
      <c r="SMA1168" s="145"/>
      <c r="SMB1168" s="145"/>
      <c r="SMC1168" s="145"/>
      <c r="SMD1168" s="37"/>
      <c r="SME1168" s="5"/>
      <c r="SMF1168" s="144"/>
      <c r="SMG1168" s="93"/>
      <c r="SMH1168" s="145"/>
      <c r="SMI1168" s="145"/>
      <c r="SMJ1168" s="145"/>
      <c r="SMK1168" s="145"/>
      <c r="SML1168" s="145"/>
      <c r="SMM1168" s="37"/>
      <c r="SMN1168" s="5"/>
      <c r="SMO1168" s="144"/>
      <c r="SMP1168" s="93"/>
      <c r="SMQ1168" s="145"/>
      <c r="SMR1168" s="145"/>
      <c r="SMS1168" s="145"/>
      <c r="SMT1168" s="145"/>
      <c r="SMU1168" s="145"/>
      <c r="SMV1168" s="37"/>
      <c r="SMW1168" s="5"/>
      <c r="SMX1168" s="144"/>
      <c r="SMY1168" s="93"/>
      <c r="SMZ1168" s="145"/>
      <c r="SNA1168" s="145"/>
      <c r="SNB1168" s="145"/>
      <c r="SNC1168" s="145"/>
      <c r="SND1168" s="145"/>
      <c r="SNE1168" s="37"/>
      <c r="SNF1168" s="5"/>
      <c r="SNG1168" s="144"/>
      <c r="SNH1168" s="93"/>
      <c r="SNI1168" s="145"/>
      <c r="SNJ1168" s="145"/>
      <c r="SNK1168" s="145"/>
      <c r="SNL1168" s="145"/>
      <c r="SNM1168" s="145"/>
      <c r="SNN1168" s="37"/>
      <c r="SNO1168" s="5"/>
      <c r="SNP1168" s="144"/>
      <c r="SNQ1168" s="93"/>
      <c r="SNR1168" s="145"/>
      <c r="SNS1168" s="145"/>
      <c r="SNT1168" s="145"/>
      <c r="SNU1168" s="145"/>
      <c r="SNV1168" s="145"/>
      <c r="SNW1168" s="37"/>
      <c r="SNX1168" s="5"/>
      <c r="SNY1168" s="144"/>
      <c r="SNZ1168" s="93"/>
      <c r="SOA1168" s="145"/>
      <c r="SOB1168" s="145"/>
      <c r="SOC1168" s="145"/>
      <c r="SOD1168" s="145"/>
      <c r="SOE1168" s="145"/>
      <c r="SOF1168" s="37"/>
      <c r="SOG1168" s="5"/>
      <c r="SOH1168" s="144"/>
      <c r="SOI1168" s="93"/>
      <c r="SOJ1168" s="145"/>
      <c r="SOK1168" s="145"/>
      <c r="SOL1168" s="145"/>
      <c r="SOM1168" s="145"/>
      <c r="SON1168" s="145"/>
      <c r="SOO1168" s="37"/>
      <c r="SOP1168" s="5"/>
      <c r="SOQ1168" s="144"/>
      <c r="SOR1168" s="93"/>
      <c r="SOS1168" s="145"/>
      <c r="SOT1168" s="145"/>
      <c r="SOU1168" s="145"/>
      <c r="SOV1168" s="145"/>
      <c r="SOW1168" s="145"/>
      <c r="SOX1168" s="37"/>
      <c r="SOY1168" s="5"/>
      <c r="SOZ1168" s="144"/>
      <c r="SPA1168" s="93"/>
      <c r="SPB1168" s="145"/>
      <c r="SPC1168" s="145"/>
      <c r="SPD1168" s="145"/>
      <c r="SPE1168" s="145"/>
      <c r="SPF1168" s="145"/>
      <c r="SPG1168" s="37"/>
      <c r="SPH1168" s="5"/>
      <c r="SPI1168" s="144"/>
      <c r="SPJ1168" s="93"/>
      <c r="SPK1168" s="145"/>
      <c r="SPL1168" s="145"/>
      <c r="SPM1168" s="145"/>
      <c r="SPN1168" s="145"/>
      <c r="SPO1168" s="145"/>
      <c r="SPP1168" s="37"/>
      <c r="SPQ1168" s="5"/>
      <c r="SPR1168" s="144"/>
      <c r="SPS1168" s="93"/>
      <c r="SPT1168" s="145"/>
      <c r="SPU1168" s="145"/>
      <c r="SPV1168" s="145"/>
      <c r="SPW1168" s="145"/>
      <c r="SPX1168" s="145"/>
      <c r="SPY1168" s="37"/>
      <c r="SPZ1168" s="5"/>
      <c r="SQA1168" s="144"/>
      <c r="SQB1168" s="93"/>
      <c r="SQC1168" s="145"/>
      <c r="SQD1168" s="145"/>
      <c r="SQE1168" s="145"/>
      <c r="SQF1168" s="145"/>
      <c r="SQG1168" s="145"/>
      <c r="SQH1168" s="37"/>
      <c r="SQI1168" s="5"/>
      <c r="SQJ1168" s="144"/>
      <c r="SQK1168" s="93"/>
      <c r="SQL1168" s="145"/>
      <c r="SQM1168" s="145"/>
      <c r="SQN1168" s="145"/>
      <c r="SQO1168" s="145"/>
      <c r="SQP1168" s="145"/>
      <c r="SQQ1168" s="37"/>
      <c r="SQR1168" s="5"/>
      <c r="SQS1168" s="144"/>
      <c r="SQT1168" s="93"/>
      <c r="SQU1168" s="145"/>
      <c r="SQV1168" s="145"/>
      <c r="SQW1168" s="145"/>
      <c r="SQX1168" s="145"/>
      <c r="SQY1168" s="145"/>
      <c r="SQZ1168" s="37"/>
      <c r="SRA1168" s="5"/>
      <c r="SRB1168" s="144"/>
      <c r="SRC1168" s="93"/>
      <c r="SRD1168" s="145"/>
      <c r="SRE1168" s="145"/>
      <c r="SRF1168" s="145"/>
      <c r="SRG1168" s="145"/>
      <c r="SRH1168" s="145"/>
      <c r="SRI1168" s="37"/>
      <c r="SRJ1168" s="5"/>
      <c r="SRK1168" s="144"/>
      <c r="SRL1168" s="93"/>
      <c r="SRM1168" s="145"/>
      <c r="SRN1168" s="145"/>
      <c r="SRO1168" s="145"/>
      <c r="SRP1168" s="145"/>
      <c r="SRQ1168" s="145"/>
      <c r="SRR1168" s="37"/>
      <c r="SRS1168" s="5"/>
      <c r="SRT1168" s="144"/>
      <c r="SRU1168" s="93"/>
      <c r="SRV1168" s="145"/>
      <c r="SRW1168" s="145"/>
      <c r="SRX1168" s="145"/>
      <c r="SRY1168" s="145"/>
      <c r="SRZ1168" s="145"/>
      <c r="SSA1168" s="37"/>
      <c r="SSB1168" s="5"/>
      <c r="SSC1168" s="144"/>
      <c r="SSD1168" s="93"/>
      <c r="SSE1168" s="145"/>
      <c r="SSF1168" s="145"/>
      <c r="SSG1168" s="145"/>
      <c r="SSH1168" s="145"/>
      <c r="SSI1168" s="145"/>
      <c r="SSJ1168" s="37"/>
      <c r="SSK1168" s="5"/>
      <c r="SSL1168" s="144"/>
      <c r="SSM1168" s="93"/>
      <c r="SSN1168" s="145"/>
      <c r="SSO1168" s="145"/>
      <c r="SSP1168" s="145"/>
      <c r="SSQ1168" s="145"/>
      <c r="SSR1168" s="145"/>
      <c r="SSS1168" s="37"/>
      <c r="SST1168" s="5"/>
      <c r="SSU1168" s="144"/>
      <c r="SSV1168" s="93"/>
      <c r="SSW1168" s="145"/>
      <c r="SSX1168" s="145"/>
      <c r="SSY1168" s="145"/>
      <c r="SSZ1168" s="145"/>
      <c r="STA1168" s="145"/>
      <c r="STB1168" s="37"/>
      <c r="STC1168" s="5"/>
      <c r="STD1168" s="144"/>
      <c r="STE1168" s="93"/>
      <c r="STF1168" s="145"/>
      <c r="STG1168" s="145"/>
      <c r="STH1168" s="145"/>
      <c r="STI1168" s="145"/>
      <c r="STJ1168" s="145"/>
      <c r="STK1168" s="37"/>
      <c r="STL1168" s="5"/>
      <c r="STM1168" s="144"/>
      <c r="STN1168" s="93"/>
      <c r="STO1168" s="145"/>
      <c r="STP1168" s="145"/>
      <c r="STQ1168" s="145"/>
      <c r="STR1168" s="145"/>
      <c r="STS1168" s="145"/>
      <c r="STT1168" s="37"/>
      <c r="STU1168" s="5"/>
      <c r="STV1168" s="144"/>
      <c r="STW1168" s="93"/>
      <c r="STX1168" s="145"/>
      <c r="STY1168" s="145"/>
      <c r="STZ1168" s="145"/>
      <c r="SUA1168" s="145"/>
      <c r="SUB1168" s="145"/>
      <c r="SUC1168" s="37"/>
      <c r="SUD1168" s="5"/>
      <c r="SUE1168" s="144"/>
      <c r="SUF1168" s="93"/>
      <c r="SUG1168" s="145"/>
      <c r="SUH1168" s="145"/>
      <c r="SUI1168" s="145"/>
      <c r="SUJ1168" s="145"/>
      <c r="SUK1168" s="145"/>
      <c r="SUL1168" s="37"/>
      <c r="SUM1168" s="5"/>
      <c r="SUN1168" s="144"/>
      <c r="SUO1168" s="93"/>
      <c r="SUP1168" s="145"/>
      <c r="SUQ1168" s="145"/>
      <c r="SUR1168" s="145"/>
      <c r="SUS1168" s="145"/>
      <c r="SUT1168" s="145"/>
      <c r="SUU1168" s="37"/>
      <c r="SUV1168" s="5"/>
      <c r="SUW1168" s="144"/>
      <c r="SUX1168" s="93"/>
      <c r="SUY1168" s="145"/>
      <c r="SUZ1168" s="145"/>
      <c r="SVA1168" s="145"/>
      <c r="SVB1168" s="145"/>
      <c r="SVC1168" s="145"/>
      <c r="SVD1168" s="37"/>
      <c r="SVE1168" s="5"/>
      <c r="SVF1168" s="144"/>
      <c r="SVG1168" s="93"/>
      <c r="SVH1168" s="145"/>
      <c r="SVI1168" s="145"/>
      <c r="SVJ1168" s="145"/>
      <c r="SVK1168" s="145"/>
      <c r="SVL1168" s="145"/>
      <c r="SVM1168" s="37"/>
      <c r="SVN1168" s="5"/>
      <c r="SVO1168" s="144"/>
      <c r="SVP1168" s="93"/>
      <c r="SVQ1168" s="145"/>
      <c r="SVR1168" s="145"/>
      <c r="SVS1168" s="145"/>
      <c r="SVT1168" s="145"/>
      <c r="SVU1168" s="145"/>
      <c r="SVV1168" s="37"/>
      <c r="SVW1168" s="5"/>
      <c r="SVX1168" s="144"/>
      <c r="SVY1168" s="93"/>
      <c r="SVZ1168" s="145"/>
      <c r="SWA1168" s="145"/>
      <c r="SWB1168" s="145"/>
      <c r="SWC1168" s="145"/>
      <c r="SWD1168" s="145"/>
      <c r="SWE1168" s="37"/>
      <c r="SWF1168" s="5"/>
      <c r="SWG1168" s="144"/>
      <c r="SWH1168" s="93"/>
      <c r="SWI1168" s="145"/>
      <c r="SWJ1168" s="145"/>
      <c r="SWK1168" s="145"/>
      <c r="SWL1168" s="145"/>
      <c r="SWM1168" s="145"/>
      <c r="SWN1168" s="37"/>
      <c r="SWO1168" s="5"/>
      <c r="SWP1168" s="144"/>
      <c r="SWQ1168" s="93"/>
      <c r="SWR1168" s="145"/>
      <c r="SWS1168" s="145"/>
      <c r="SWT1168" s="145"/>
      <c r="SWU1168" s="145"/>
      <c r="SWV1168" s="145"/>
      <c r="SWW1168" s="37"/>
      <c r="SWX1168" s="5"/>
      <c r="SWY1168" s="144"/>
      <c r="SWZ1168" s="93"/>
      <c r="SXA1168" s="145"/>
      <c r="SXB1168" s="145"/>
      <c r="SXC1168" s="145"/>
      <c r="SXD1168" s="145"/>
      <c r="SXE1168" s="145"/>
      <c r="SXF1168" s="37"/>
      <c r="SXG1168" s="5"/>
      <c r="SXH1168" s="144"/>
      <c r="SXI1168" s="93"/>
      <c r="SXJ1168" s="145"/>
      <c r="SXK1168" s="145"/>
      <c r="SXL1168" s="145"/>
      <c r="SXM1168" s="145"/>
      <c r="SXN1168" s="145"/>
      <c r="SXO1168" s="37"/>
      <c r="SXP1168" s="5"/>
      <c r="SXQ1168" s="144"/>
      <c r="SXR1168" s="93"/>
      <c r="SXS1168" s="145"/>
      <c r="SXT1168" s="145"/>
      <c r="SXU1168" s="145"/>
      <c r="SXV1168" s="145"/>
      <c r="SXW1168" s="145"/>
      <c r="SXX1168" s="37"/>
      <c r="SXY1168" s="5"/>
      <c r="SXZ1168" s="144"/>
      <c r="SYA1168" s="93"/>
      <c r="SYB1168" s="145"/>
      <c r="SYC1168" s="145"/>
      <c r="SYD1168" s="145"/>
      <c r="SYE1168" s="145"/>
      <c r="SYF1168" s="145"/>
      <c r="SYG1168" s="37"/>
      <c r="SYH1168" s="5"/>
      <c r="SYI1168" s="144"/>
      <c r="SYJ1168" s="93"/>
      <c r="SYK1168" s="145"/>
      <c r="SYL1168" s="145"/>
      <c r="SYM1168" s="145"/>
      <c r="SYN1168" s="145"/>
      <c r="SYO1168" s="145"/>
      <c r="SYP1168" s="37"/>
      <c r="SYQ1168" s="5"/>
      <c r="SYR1168" s="144"/>
      <c r="SYS1168" s="93"/>
      <c r="SYT1168" s="145"/>
      <c r="SYU1168" s="145"/>
      <c r="SYV1168" s="145"/>
      <c r="SYW1168" s="145"/>
      <c r="SYX1168" s="145"/>
      <c r="SYY1168" s="37"/>
      <c r="SYZ1168" s="5"/>
      <c r="SZA1168" s="144"/>
      <c r="SZB1168" s="93"/>
      <c r="SZC1168" s="145"/>
      <c r="SZD1168" s="145"/>
      <c r="SZE1168" s="145"/>
      <c r="SZF1168" s="145"/>
      <c r="SZG1168" s="145"/>
      <c r="SZH1168" s="37"/>
      <c r="SZI1168" s="5"/>
      <c r="SZJ1168" s="144"/>
      <c r="SZK1168" s="93"/>
      <c r="SZL1168" s="145"/>
      <c r="SZM1168" s="145"/>
      <c r="SZN1168" s="145"/>
      <c r="SZO1168" s="145"/>
      <c r="SZP1168" s="145"/>
      <c r="SZQ1168" s="37"/>
      <c r="SZR1168" s="5"/>
      <c r="SZS1168" s="144"/>
      <c r="SZT1168" s="93"/>
      <c r="SZU1168" s="145"/>
      <c r="SZV1168" s="145"/>
      <c r="SZW1168" s="145"/>
      <c r="SZX1168" s="145"/>
      <c r="SZY1168" s="145"/>
      <c r="SZZ1168" s="37"/>
      <c r="TAA1168" s="5"/>
      <c r="TAB1168" s="144"/>
      <c r="TAC1168" s="93"/>
      <c r="TAD1168" s="145"/>
      <c r="TAE1168" s="145"/>
      <c r="TAF1168" s="145"/>
      <c r="TAG1168" s="145"/>
      <c r="TAH1168" s="145"/>
      <c r="TAI1168" s="37"/>
      <c r="TAJ1168" s="5"/>
      <c r="TAK1168" s="144"/>
      <c r="TAL1168" s="93"/>
      <c r="TAM1168" s="145"/>
      <c r="TAN1168" s="145"/>
      <c r="TAO1168" s="145"/>
      <c r="TAP1168" s="145"/>
      <c r="TAQ1168" s="145"/>
      <c r="TAR1168" s="37"/>
      <c r="TAS1168" s="5"/>
      <c r="TAT1168" s="144"/>
      <c r="TAU1168" s="93"/>
      <c r="TAV1168" s="145"/>
      <c r="TAW1168" s="145"/>
      <c r="TAX1168" s="145"/>
      <c r="TAY1168" s="145"/>
      <c r="TAZ1168" s="145"/>
      <c r="TBA1168" s="37"/>
      <c r="TBB1168" s="5"/>
      <c r="TBC1168" s="144"/>
      <c r="TBD1168" s="93"/>
      <c r="TBE1168" s="145"/>
      <c r="TBF1168" s="145"/>
      <c r="TBG1168" s="145"/>
      <c r="TBH1168" s="145"/>
      <c r="TBI1168" s="145"/>
      <c r="TBJ1168" s="37"/>
      <c r="TBK1168" s="5"/>
      <c r="TBL1168" s="144"/>
      <c r="TBM1168" s="93"/>
      <c r="TBN1168" s="145"/>
      <c r="TBO1168" s="145"/>
      <c r="TBP1168" s="145"/>
      <c r="TBQ1168" s="145"/>
      <c r="TBR1168" s="145"/>
      <c r="TBS1168" s="37"/>
      <c r="TBT1168" s="5"/>
      <c r="TBU1168" s="144"/>
      <c r="TBV1168" s="93"/>
      <c r="TBW1168" s="145"/>
      <c r="TBX1168" s="145"/>
      <c r="TBY1168" s="145"/>
      <c r="TBZ1168" s="145"/>
      <c r="TCA1168" s="145"/>
      <c r="TCB1168" s="37"/>
      <c r="TCC1168" s="5"/>
      <c r="TCD1168" s="144"/>
      <c r="TCE1168" s="93"/>
      <c r="TCF1168" s="145"/>
      <c r="TCG1168" s="145"/>
      <c r="TCH1168" s="145"/>
      <c r="TCI1168" s="145"/>
      <c r="TCJ1168" s="145"/>
      <c r="TCK1168" s="37"/>
      <c r="TCL1168" s="5"/>
      <c r="TCM1168" s="144"/>
      <c r="TCN1168" s="93"/>
      <c r="TCO1168" s="145"/>
      <c r="TCP1168" s="145"/>
      <c r="TCQ1168" s="145"/>
      <c r="TCR1168" s="145"/>
      <c r="TCS1168" s="145"/>
      <c r="TCT1168" s="37"/>
      <c r="TCU1168" s="5"/>
      <c r="TCV1168" s="144"/>
      <c r="TCW1168" s="93"/>
      <c r="TCX1168" s="145"/>
      <c r="TCY1168" s="145"/>
      <c r="TCZ1168" s="145"/>
      <c r="TDA1168" s="145"/>
      <c r="TDB1168" s="145"/>
      <c r="TDC1168" s="37"/>
      <c r="TDD1168" s="5"/>
      <c r="TDE1168" s="144"/>
      <c r="TDF1168" s="93"/>
      <c r="TDG1168" s="145"/>
      <c r="TDH1168" s="145"/>
      <c r="TDI1168" s="145"/>
      <c r="TDJ1168" s="145"/>
      <c r="TDK1168" s="145"/>
      <c r="TDL1168" s="37"/>
      <c r="TDM1168" s="5"/>
      <c r="TDN1168" s="144"/>
      <c r="TDO1168" s="93"/>
      <c r="TDP1168" s="145"/>
      <c r="TDQ1168" s="145"/>
      <c r="TDR1168" s="145"/>
      <c r="TDS1168" s="145"/>
      <c r="TDT1168" s="145"/>
      <c r="TDU1168" s="37"/>
      <c r="TDV1168" s="5"/>
      <c r="TDW1168" s="144"/>
      <c r="TDX1168" s="93"/>
      <c r="TDY1168" s="145"/>
      <c r="TDZ1168" s="145"/>
      <c r="TEA1168" s="145"/>
      <c r="TEB1168" s="145"/>
      <c r="TEC1168" s="145"/>
      <c r="TED1168" s="37"/>
      <c r="TEE1168" s="5"/>
      <c r="TEF1168" s="144"/>
      <c r="TEG1168" s="93"/>
      <c r="TEH1168" s="145"/>
      <c r="TEI1168" s="145"/>
      <c r="TEJ1168" s="145"/>
      <c r="TEK1168" s="145"/>
      <c r="TEL1168" s="145"/>
      <c r="TEM1168" s="37"/>
      <c r="TEN1168" s="5"/>
      <c r="TEO1168" s="144"/>
      <c r="TEP1168" s="93"/>
      <c r="TEQ1168" s="145"/>
      <c r="TER1168" s="145"/>
      <c r="TES1168" s="145"/>
      <c r="TET1168" s="145"/>
      <c r="TEU1168" s="145"/>
      <c r="TEV1168" s="37"/>
      <c r="TEW1168" s="5"/>
      <c r="TEX1168" s="144"/>
      <c r="TEY1168" s="93"/>
      <c r="TEZ1168" s="145"/>
      <c r="TFA1168" s="145"/>
      <c r="TFB1168" s="145"/>
      <c r="TFC1168" s="145"/>
      <c r="TFD1168" s="145"/>
      <c r="TFE1168" s="37"/>
      <c r="TFF1168" s="5"/>
      <c r="TFG1168" s="144"/>
      <c r="TFH1168" s="93"/>
      <c r="TFI1168" s="145"/>
      <c r="TFJ1168" s="145"/>
      <c r="TFK1168" s="145"/>
      <c r="TFL1168" s="145"/>
      <c r="TFM1168" s="145"/>
      <c r="TFN1168" s="37"/>
      <c r="TFO1168" s="5"/>
      <c r="TFP1168" s="144"/>
      <c r="TFQ1168" s="93"/>
      <c r="TFR1168" s="145"/>
      <c r="TFS1168" s="145"/>
      <c r="TFT1168" s="145"/>
      <c r="TFU1168" s="145"/>
      <c r="TFV1168" s="145"/>
      <c r="TFW1168" s="37"/>
      <c r="TFX1168" s="5"/>
      <c r="TFY1168" s="144"/>
      <c r="TFZ1168" s="93"/>
      <c r="TGA1168" s="145"/>
      <c r="TGB1168" s="145"/>
      <c r="TGC1168" s="145"/>
      <c r="TGD1168" s="145"/>
      <c r="TGE1168" s="145"/>
      <c r="TGF1168" s="37"/>
      <c r="TGG1168" s="5"/>
      <c r="TGH1168" s="144"/>
      <c r="TGI1168" s="93"/>
      <c r="TGJ1168" s="145"/>
      <c r="TGK1168" s="145"/>
      <c r="TGL1168" s="145"/>
      <c r="TGM1168" s="145"/>
      <c r="TGN1168" s="145"/>
      <c r="TGO1168" s="37"/>
      <c r="TGP1168" s="5"/>
      <c r="TGQ1168" s="144"/>
      <c r="TGR1168" s="93"/>
      <c r="TGS1168" s="145"/>
      <c r="TGT1168" s="145"/>
      <c r="TGU1168" s="145"/>
      <c r="TGV1168" s="145"/>
      <c r="TGW1168" s="145"/>
      <c r="TGX1168" s="37"/>
      <c r="TGY1168" s="5"/>
      <c r="TGZ1168" s="144"/>
      <c r="THA1168" s="93"/>
      <c r="THB1168" s="145"/>
      <c r="THC1168" s="145"/>
      <c r="THD1168" s="145"/>
      <c r="THE1168" s="145"/>
      <c r="THF1168" s="145"/>
      <c r="THG1168" s="37"/>
      <c r="THH1168" s="5"/>
      <c r="THI1168" s="144"/>
      <c r="THJ1168" s="93"/>
      <c r="THK1168" s="145"/>
      <c r="THL1168" s="145"/>
      <c r="THM1168" s="145"/>
      <c r="THN1168" s="145"/>
      <c r="THO1168" s="145"/>
      <c r="THP1168" s="37"/>
      <c r="THQ1168" s="5"/>
      <c r="THR1168" s="144"/>
      <c r="THS1168" s="93"/>
      <c r="THT1168" s="145"/>
      <c r="THU1168" s="145"/>
      <c r="THV1168" s="145"/>
      <c r="THW1168" s="145"/>
      <c r="THX1168" s="145"/>
      <c r="THY1168" s="37"/>
      <c r="THZ1168" s="5"/>
      <c r="TIA1168" s="144"/>
      <c r="TIB1168" s="93"/>
      <c r="TIC1168" s="145"/>
      <c r="TID1168" s="145"/>
      <c r="TIE1168" s="145"/>
      <c r="TIF1168" s="145"/>
      <c r="TIG1168" s="145"/>
      <c r="TIH1168" s="37"/>
      <c r="TII1168" s="5"/>
      <c r="TIJ1168" s="144"/>
      <c r="TIK1168" s="93"/>
      <c r="TIL1168" s="145"/>
      <c r="TIM1168" s="145"/>
      <c r="TIN1168" s="145"/>
      <c r="TIO1168" s="145"/>
      <c r="TIP1168" s="145"/>
      <c r="TIQ1168" s="37"/>
      <c r="TIR1168" s="5"/>
      <c r="TIS1168" s="144"/>
      <c r="TIT1168" s="93"/>
      <c r="TIU1168" s="145"/>
      <c r="TIV1168" s="145"/>
      <c r="TIW1168" s="145"/>
      <c r="TIX1168" s="145"/>
      <c r="TIY1168" s="145"/>
      <c r="TIZ1168" s="37"/>
      <c r="TJA1168" s="5"/>
      <c r="TJB1168" s="144"/>
      <c r="TJC1168" s="93"/>
      <c r="TJD1168" s="145"/>
      <c r="TJE1168" s="145"/>
      <c r="TJF1168" s="145"/>
      <c r="TJG1168" s="145"/>
      <c r="TJH1168" s="145"/>
      <c r="TJI1168" s="37"/>
      <c r="TJJ1168" s="5"/>
      <c r="TJK1168" s="144"/>
      <c r="TJL1168" s="93"/>
      <c r="TJM1168" s="145"/>
      <c r="TJN1168" s="145"/>
      <c r="TJO1168" s="145"/>
      <c r="TJP1168" s="145"/>
      <c r="TJQ1168" s="145"/>
      <c r="TJR1168" s="37"/>
      <c r="TJS1168" s="5"/>
      <c r="TJT1168" s="144"/>
      <c r="TJU1168" s="93"/>
      <c r="TJV1168" s="145"/>
      <c r="TJW1168" s="145"/>
      <c r="TJX1168" s="145"/>
      <c r="TJY1168" s="145"/>
      <c r="TJZ1168" s="145"/>
      <c r="TKA1168" s="37"/>
      <c r="TKB1168" s="5"/>
      <c r="TKC1168" s="144"/>
      <c r="TKD1168" s="93"/>
      <c r="TKE1168" s="145"/>
      <c r="TKF1168" s="145"/>
      <c r="TKG1168" s="145"/>
      <c r="TKH1168" s="145"/>
      <c r="TKI1168" s="145"/>
      <c r="TKJ1168" s="37"/>
      <c r="TKK1168" s="5"/>
      <c r="TKL1168" s="144"/>
      <c r="TKM1168" s="93"/>
      <c r="TKN1168" s="145"/>
      <c r="TKO1168" s="145"/>
      <c r="TKP1168" s="145"/>
      <c r="TKQ1168" s="145"/>
      <c r="TKR1168" s="145"/>
      <c r="TKS1168" s="37"/>
      <c r="TKT1168" s="5"/>
      <c r="TKU1168" s="144"/>
      <c r="TKV1168" s="93"/>
      <c r="TKW1168" s="145"/>
      <c r="TKX1168" s="145"/>
      <c r="TKY1168" s="145"/>
      <c r="TKZ1168" s="145"/>
      <c r="TLA1168" s="145"/>
      <c r="TLB1168" s="37"/>
      <c r="TLC1168" s="5"/>
      <c r="TLD1168" s="144"/>
      <c r="TLE1168" s="93"/>
      <c r="TLF1168" s="145"/>
      <c r="TLG1168" s="145"/>
      <c r="TLH1168" s="145"/>
      <c r="TLI1168" s="145"/>
      <c r="TLJ1168" s="145"/>
      <c r="TLK1168" s="37"/>
      <c r="TLL1168" s="5"/>
      <c r="TLM1168" s="144"/>
      <c r="TLN1168" s="93"/>
      <c r="TLO1168" s="145"/>
      <c r="TLP1168" s="145"/>
      <c r="TLQ1168" s="145"/>
      <c r="TLR1168" s="145"/>
      <c r="TLS1168" s="145"/>
      <c r="TLT1168" s="37"/>
      <c r="TLU1168" s="5"/>
      <c r="TLV1168" s="144"/>
      <c r="TLW1168" s="93"/>
      <c r="TLX1168" s="145"/>
      <c r="TLY1168" s="145"/>
      <c r="TLZ1168" s="145"/>
      <c r="TMA1168" s="145"/>
      <c r="TMB1168" s="145"/>
      <c r="TMC1168" s="37"/>
      <c r="TMD1168" s="5"/>
      <c r="TME1168" s="144"/>
      <c r="TMF1168" s="93"/>
      <c r="TMG1168" s="145"/>
      <c r="TMH1168" s="145"/>
      <c r="TMI1168" s="145"/>
      <c r="TMJ1168" s="145"/>
      <c r="TMK1168" s="145"/>
      <c r="TML1168" s="37"/>
      <c r="TMM1168" s="5"/>
      <c r="TMN1168" s="144"/>
      <c r="TMO1168" s="93"/>
      <c r="TMP1168" s="145"/>
      <c r="TMQ1168" s="145"/>
      <c r="TMR1168" s="145"/>
      <c r="TMS1168" s="145"/>
      <c r="TMT1168" s="145"/>
      <c r="TMU1168" s="37"/>
      <c r="TMV1168" s="5"/>
      <c r="TMW1168" s="144"/>
      <c r="TMX1168" s="93"/>
      <c r="TMY1168" s="145"/>
      <c r="TMZ1168" s="145"/>
      <c r="TNA1168" s="145"/>
      <c r="TNB1168" s="145"/>
      <c r="TNC1168" s="145"/>
      <c r="TND1168" s="37"/>
      <c r="TNE1168" s="5"/>
      <c r="TNF1168" s="144"/>
      <c r="TNG1168" s="93"/>
      <c r="TNH1168" s="145"/>
      <c r="TNI1168" s="145"/>
      <c r="TNJ1168" s="145"/>
      <c r="TNK1168" s="145"/>
      <c r="TNL1168" s="145"/>
      <c r="TNM1168" s="37"/>
      <c r="TNN1168" s="5"/>
      <c r="TNO1168" s="144"/>
      <c r="TNP1168" s="93"/>
      <c r="TNQ1168" s="145"/>
      <c r="TNR1168" s="145"/>
      <c r="TNS1168" s="145"/>
      <c r="TNT1168" s="145"/>
      <c r="TNU1168" s="145"/>
      <c r="TNV1168" s="37"/>
      <c r="TNW1168" s="5"/>
      <c r="TNX1168" s="144"/>
      <c r="TNY1168" s="93"/>
      <c r="TNZ1168" s="145"/>
      <c r="TOA1168" s="145"/>
      <c r="TOB1168" s="145"/>
      <c r="TOC1168" s="145"/>
      <c r="TOD1168" s="145"/>
      <c r="TOE1168" s="37"/>
      <c r="TOF1168" s="5"/>
      <c r="TOG1168" s="144"/>
      <c r="TOH1168" s="93"/>
      <c r="TOI1168" s="145"/>
      <c r="TOJ1168" s="145"/>
      <c r="TOK1168" s="145"/>
      <c r="TOL1168" s="145"/>
      <c r="TOM1168" s="145"/>
      <c r="TON1168" s="37"/>
      <c r="TOO1168" s="5"/>
      <c r="TOP1168" s="144"/>
      <c r="TOQ1168" s="93"/>
      <c r="TOR1168" s="145"/>
      <c r="TOS1168" s="145"/>
      <c r="TOT1168" s="145"/>
      <c r="TOU1168" s="145"/>
      <c r="TOV1168" s="145"/>
      <c r="TOW1168" s="37"/>
      <c r="TOX1168" s="5"/>
      <c r="TOY1168" s="144"/>
      <c r="TOZ1168" s="93"/>
      <c r="TPA1168" s="145"/>
      <c r="TPB1168" s="145"/>
      <c r="TPC1168" s="145"/>
      <c r="TPD1168" s="145"/>
      <c r="TPE1168" s="145"/>
      <c r="TPF1168" s="37"/>
      <c r="TPG1168" s="5"/>
      <c r="TPH1168" s="144"/>
      <c r="TPI1168" s="93"/>
      <c r="TPJ1168" s="145"/>
      <c r="TPK1168" s="145"/>
      <c r="TPL1168" s="145"/>
      <c r="TPM1168" s="145"/>
      <c r="TPN1168" s="145"/>
      <c r="TPO1168" s="37"/>
      <c r="TPP1168" s="5"/>
      <c r="TPQ1168" s="144"/>
      <c r="TPR1168" s="93"/>
      <c r="TPS1168" s="145"/>
      <c r="TPT1168" s="145"/>
      <c r="TPU1168" s="145"/>
      <c r="TPV1168" s="145"/>
      <c r="TPW1168" s="145"/>
      <c r="TPX1168" s="37"/>
      <c r="TPY1168" s="5"/>
      <c r="TPZ1168" s="144"/>
      <c r="TQA1168" s="93"/>
      <c r="TQB1168" s="145"/>
      <c r="TQC1168" s="145"/>
      <c r="TQD1168" s="145"/>
      <c r="TQE1168" s="145"/>
      <c r="TQF1168" s="145"/>
      <c r="TQG1168" s="37"/>
      <c r="TQH1168" s="5"/>
      <c r="TQI1168" s="144"/>
      <c r="TQJ1168" s="93"/>
      <c r="TQK1168" s="145"/>
      <c r="TQL1168" s="145"/>
      <c r="TQM1168" s="145"/>
      <c r="TQN1168" s="145"/>
      <c r="TQO1168" s="145"/>
      <c r="TQP1168" s="37"/>
      <c r="TQQ1168" s="5"/>
      <c r="TQR1168" s="144"/>
      <c r="TQS1168" s="93"/>
      <c r="TQT1168" s="145"/>
      <c r="TQU1168" s="145"/>
      <c r="TQV1168" s="145"/>
      <c r="TQW1168" s="145"/>
      <c r="TQX1168" s="145"/>
      <c r="TQY1168" s="37"/>
      <c r="TQZ1168" s="5"/>
      <c r="TRA1168" s="144"/>
      <c r="TRB1168" s="93"/>
      <c r="TRC1168" s="145"/>
      <c r="TRD1168" s="145"/>
      <c r="TRE1168" s="145"/>
      <c r="TRF1168" s="145"/>
      <c r="TRG1168" s="145"/>
      <c r="TRH1168" s="37"/>
      <c r="TRI1168" s="5"/>
      <c r="TRJ1168" s="144"/>
      <c r="TRK1168" s="93"/>
      <c r="TRL1168" s="145"/>
      <c r="TRM1168" s="145"/>
      <c r="TRN1168" s="145"/>
      <c r="TRO1168" s="145"/>
      <c r="TRP1168" s="145"/>
      <c r="TRQ1168" s="37"/>
      <c r="TRR1168" s="5"/>
      <c r="TRS1168" s="144"/>
      <c r="TRT1168" s="93"/>
      <c r="TRU1168" s="145"/>
      <c r="TRV1168" s="145"/>
      <c r="TRW1168" s="145"/>
      <c r="TRX1168" s="145"/>
      <c r="TRY1168" s="145"/>
      <c r="TRZ1168" s="37"/>
      <c r="TSA1168" s="5"/>
      <c r="TSB1168" s="144"/>
      <c r="TSC1168" s="93"/>
      <c r="TSD1168" s="145"/>
      <c r="TSE1168" s="145"/>
      <c r="TSF1168" s="145"/>
      <c r="TSG1168" s="145"/>
      <c r="TSH1168" s="145"/>
      <c r="TSI1168" s="37"/>
      <c r="TSJ1168" s="5"/>
      <c r="TSK1168" s="144"/>
      <c r="TSL1168" s="93"/>
      <c r="TSM1168" s="145"/>
      <c r="TSN1168" s="145"/>
      <c r="TSO1168" s="145"/>
      <c r="TSP1168" s="145"/>
      <c r="TSQ1168" s="145"/>
      <c r="TSR1168" s="37"/>
      <c r="TSS1168" s="5"/>
      <c r="TST1168" s="144"/>
      <c r="TSU1168" s="93"/>
      <c r="TSV1168" s="145"/>
      <c r="TSW1168" s="145"/>
      <c r="TSX1168" s="145"/>
      <c r="TSY1168" s="145"/>
      <c r="TSZ1168" s="145"/>
      <c r="TTA1168" s="37"/>
      <c r="TTB1168" s="5"/>
      <c r="TTC1168" s="144"/>
      <c r="TTD1168" s="93"/>
      <c r="TTE1168" s="145"/>
      <c r="TTF1168" s="145"/>
      <c r="TTG1168" s="145"/>
      <c r="TTH1168" s="145"/>
      <c r="TTI1168" s="145"/>
      <c r="TTJ1168" s="37"/>
      <c r="TTK1168" s="5"/>
      <c r="TTL1168" s="144"/>
      <c r="TTM1168" s="93"/>
      <c r="TTN1168" s="145"/>
      <c r="TTO1168" s="145"/>
      <c r="TTP1168" s="145"/>
      <c r="TTQ1168" s="145"/>
      <c r="TTR1168" s="145"/>
      <c r="TTS1168" s="37"/>
      <c r="TTT1168" s="5"/>
      <c r="TTU1168" s="144"/>
      <c r="TTV1168" s="93"/>
      <c r="TTW1168" s="145"/>
      <c r="TTX1168" s="145"/>
      <c r="TTY1168" s="145"/>
      <c r="TTZ1168" s="145"/>
      <c r="TUA1168" s="145"/>
      <c r="TUB1168" s="37"/>
      <c r="TUC1168" s="5"/>
      <c r="TUD1168" s="144"/>
      <c r="TUE1168" s="93"/>
      <c r="TUF1168" s="145"/>
      <c r="TUG1168" s="145"/>
      <c r="TUH1168" s="145"/>
      <c r="TUI1168" s="145"/>
      <c r="TUJ1168" s="145"/>
      <c r="TUK1168" s="37"/>
      <c r="TUL1168" s="5"/>
      <c r="TUM1168" s="144"/>
      <c r="TUN1168" s="93"/>
      <c r="TUO1168" s="145"/>
      <c r="TUP1168" s="145"/>
      <c r="TUQ1168" s="145"/>
      <c r="TUR1168" s="145"/>
      <c r="TUS1168" s="145"/>
      <c r="TUT1168" s="37"/>
      <c r="TUU1168" s="5"/>
      <c r="TUV1168" s="144"/>
      <c r="TUW1168" s="93"/>
      <c r="TUX1168" s="145"/>
      <c r="TUY1168" s="145"/>
      <c r="TUZ1168" s="145"/>
      <c r="TVA1168" s="145"/>
      <c r="TVB1168" s="145"/>
      <c r="TVC1168" s="37"/>
      <c r="TVD1168" s="5"/>
      <c r="TVE1168" s="144"/>
      <c r="TVF1168" s="93"/>
      <c r="TVG1168" s="145"/>
      <c r="TVH1168" s="145"/>
      <c r="TVI1168" s="145"/>
      <c r="TVJ1168" s="145"/>
      <c r="TVK1168" s="145"/>
      <c r="TVL1168" s="37"/>
      <c r="TVM1168" s="5"/>
      <c r="TVN1168" s="144"/>
      <c r="TVO1168" s="93"/>
      <c r="TVP1168" s="145"/>
      <c r="TVQ1168" s="145"/>
      <c r="TVR1168" s="145"/>
      <c r="TVS1168" s="145"/>
      <c r="TVT1168" s="145"/>
      <c r="TVU1168" s="37"/>
      <c r="TVV1168" s="5"/>
      <c r="TVW1168" s="144"/>
      <c r="TVX1168" s="93"/>
      <c r="TVY1168" s="145"/>
      <c r="TVZ1168" s="145"/>
      <c r="TWA1168" s="145"/>
      <c r="TWB1168" s="145"/>
      <c r="TWC1168" s="145"/>
      <c r="TWD1168" s="37"/>
      <c r="TWE1168" s="5"/>
      <c r="TWF1168" s="144"/>
      <c r="TWG1168" s="93"/>
      <c r="TWH1168" s="145"/>
      <c r="TWI1168" s="145"/>
      <c r="TWJ1168" s="145"/>
      <c r="TWK1168" s="145"/>
      <c r="TWL1168" s="145"/>
      <c r="TWM1168" s="37"/>
      <c r="TWN1168" s="5"/>
      <c r="TWO1168" s="144"/>
      <c r="TWP1168" s="93"/>
      <c r="TWQ1168" s="145"/>
      <c r="TWR1168" s="145"/>
      <c r="TWS1168" s="145"/>
      <c r="TWT1168" s="145"/>
      <c r="TWU1168" s="145"/>
      <c r="TWV1168" s="37"/>
      <c r="TWW1168" s="5"/>
      <c r="TWX1168" s="144"/>
      <c r="TWY1168" s="93"/>
      <c r="TWZ1168" s="145"/>
      <c r="TXA1168" s="145"/>
      <c r="TXB1168" s="145"/>
      <c r="TXC1168" s="145"/>
      <c r="TXD1168" s="145"/>
      <c r="TXE1168" s="37"/>
      <c r="TXF1168" s="5"/>
      <c r="TXG1168" s="144"/>
      <c r="TXH1168" s="93"/>
      <c r="TXI1168" s="145"/>
      <c r="TXJ1168" s="145"/>
      <c r="TXK1168" s="145"/>
      <c r="TXL1168" s="145"/>
      <c r="TXM1168" s="145"/>
      <c r="TXN1168" s="37"/>
      <c r="TXO1168" s="5"/>
      <c r="TXP1168" s="144"/>
      <c r="TXQ1168" s="93"/>
      <c r="TXR1168" s="145"/>
      <c r="TXS1168" s="145"/>
      <c r="TXT1168" s="145"/>
      <c r="TXU1168" s="145"/>
      <c r="TXV1168" s="145"/>
      <c r="TXW1168" s="37"/>
      <c r="TXX1168" s="5"/>
      <c r="TXY1168" s="144"/>
      <c r="TXZ1168" s="93"/>
      <c r="TYA1168" s="145"/>
      <c r="TYB1168" s="145"/>
      <c r="TYC1168" s="145"/>
      <c r="TYD1168" s="145"/>
      <c r="TYE1168" s="145"/>
      <c r="TYF1168" s="37"/>
      <c r="TYG1168" s="5"/>
      <c r="TYH1168" s="144"/>
      <c r="TYI1168" s="93"/>
      <c r="TYJ1168" s="145"/>
      <c r="TYK1168" s="145"/>
      <c r="TYL1168" s="145"/>
      <c r="TYM1168" s="145"/>
      <c r="TYN1168" s="145"/>
      <c r="TYO1168" s="37"/>
      <c r="TYP1168" s="5"/>
      <c r="TYQ1168" s="144"/>
      <c r="TYR1168" s="93"/>
      <c r="TYS1168" s="145"/>
      <c r="TYT1168" s="145"/>
      <c r="TYU1168" s="145"/>
      <c r="TYV1168" s="145"/>
      <c r="TYW1168" s="145"/>
      <c r="TYX1168" s="37"/>
      <c r="TYY1168" s="5"/>
      <c r="TYZ1168" s="144"/>
      <c r="TZA1168" s="93"/>
      <c r="TZB1168" s="145"/>
      <c r="TZC1168" s="145"/>
      <c r="TZD1168" s="145"/>
      <c r="TZE1168" s="145"/>
      <c r="TZF1168" s="145"/>
      <c r="TZG1168" s="37"/>
      <c r="TZH1168" s="5"/>
      <c r="TZI1168" s="144"/>
      <c r="TZJ1168" s="93"/>
      <c r="TZK1168" s="145"/>
      <c r="TZL1168" s="145"/>
      <c r="TZM1168" s="145"/>
      <c r="TZN1168" s="145"/>
      <c r="TZO1168" s="145"/>
      <c r="TZP1168" s="37"/>
      <c r="TZQ1168" s="5"/>
      <c r="TZR1168" s="144"/>
      <c r="TZS1168" s="93"/>
      <c r="TZT1168" s="145"/>
      <c r="TZU1168" s="145"/>
      <c r="TZV1168" s="145"/>
      <c r="TZW1168" s="145"/>
      <c r="TZX1168" s="145"/>
      <c r="TZY1168" s="37"/>
      <c r="TZZ1168" s="5"/>
      <c r="UAA1168" s="144"/>
      <c r="UAB1168" s="93"/>
      <c r="UAC1168" s="145"/>
      <c r="UAD1168" s="145"/>
      <c r="UAE1168" s="145"/>
      <c r="UAF1168" s="145"/>
      <c r="UAG1168" s="145"/>
      <c r="UAH1168" s="37"/>
      <c r="UAI1168" s="5"/>
      <c r="UAJ1168" s="144"/>
      <c r="UAK1168" s="93"/>
      <c r="UAL1168" s="145"/>
      <c r="UAM1168" s="145"/>
      <c r="UAN1168" s="145"/>
      <c r="UAO1168" s="145"/>
      <c r="UAP1168" s="145"/>
      <c r="UAQ1168" s="37"/>
      <c r="UAR1168" s="5"/>
      <c r="UAS1168" s="144"/>
      <c r="UAT1168" s="93"/>
      <c r="UAU1168" s="145"/>
      <c r="UAV1168" s="145"/>
      <c r="UAW1168" s="145"/>
      <c r="UAX1168" s="145"/>
      <c r="UAY1168" s="145"/>
      <c r="UAZ1168" s="37"/>
      <c r="UBA1168" s="5"/>
      <c r="UBB1168" s="144"/>
      <c r="UBC1168" s="93"/>
      <c r="UBD1168" s="145"/>
      <c r="UBE1168" s="145"/>
      <c r="UBF1168" s="145"/>
      <c r="UBG1168" s="145"/>
      <c r="UBH1168" s="145"/>
      <c r="UBI1168" s="37"/>
      <c r="UBJ1168" s="5"/>
      <c r="UBK1168" s="144"/>
      <c r="UBL1168" s="93"/>
      <c r="UBM1168" s="145"/>
      <c r="UBN1168" s="145"/>
      <c r="UBO1168" s="145"/>
      <c r="UBP1168" s="145"/>
      <c r="UBQ1168" s="145"/>
      <c r="UBR1168" s="37"/>
      <c r="UBS1168" s="5"/>
      <c r="UBT1168" s="144"/>
      <c r="UBU1168" s="93"/>
      <c r="UBV1168" s="145"/>
      <c r="UBW1168" s="145"/>
      <c r="UBX1168" s="145"/>
      <c r="UBY1168" s="145"/>
      <c r="UBZ1168" s="145"/>
      <c r="UCA1168" s="37"/>
      <c r="UCB1168" s="5"/>
      <c r="UCC1168" s="144"/>
      <c r="UCD1168" s="93"/>
      <c r="UCE1168" s="145"/>
      <c r="UCF1168" s="145"/>
      <c r="UCG1168" s="145"/>
      <c r="UCH1168" s="145"/>
      <c r="UCI1168" s="145"/>
      <c r="UCJ1168" s="37"/>
      <c r="UCK1168" s="5"/>
      <c r="UCL1168" s="144"/>
      <c r="UCM1168" s="93"/>
      <c r="UCN1168" s="145"/>
      <c r="UCO1168" s="145"/>
      <c r="UCP1168" s="145"/>
      <c r="UCQ1168" s="145"/>
      <c r="UCR1168" s="145"/>
      <c r="UCS1168" s="37"/>
      <c r="UCT1168" s="5"/>
      <c r="UCU1168" s="144"/>
      <c r="UCV1168" s="93"/>
      <c r="UCW1168" s="145"/>
      <c r="UCX1168" s="145"/>
      <c r="UCY1168" s="145"/>
      <c r="UCZ1168" s="145"/>
      <c r="UDA1168" s="145"/>
      <c r="UDB1168" s="37"/>
      <c r="UDC1168" s="5"/>
      <c r="UDD1168" s="144"/>
      <c r="UDE1168" s="93"/>
      <c r="UDF1168" s="145"/>
      <c r="UDG1168" s="145"/>
      <c r="UDH1168" s="145"/>
      <c r="UDI1168" s="145"/>
      <c r="UDJ1168" s="145"/>
      <c r="UDK1168" s="37"/>
      <c r="UDL1168" s="5"/>
      <c r="UDM1168" s="144"/>
      <c r="UDN1168" s="93"/>
      <c r="UDO1168" s="145"/>
      <c r="UDP1168" s="145"/>
      <c r="UDQ1168" s="145"/>
      <c r="UDR1168" s="145"/>
      <c r="UDS1168" s="145"/>
      <c r="UDT1168" s="37"/>
      <c r="UDU1168" s="5"/>
      <c r="UDV1168" s="144"/>
      <c r="UDW1168" s="93"/>
      <c r="UDX1168" s="145"/>
      <c r="UDY1168" s="145"/>
      <c r="UDZ1168" s="145"/>
      <c r="UEA1168" s="145"/>
      <c r="UEB1168" s="145"/>
      <c r="UEC1168" s="37"/>
      <c r="UED1168" s="5"/>
      <c r="UEE1168" s="144"/>
      <c r="UEF1168" s="93"/>
      <c r="UEG1168" s="145"/>
      <c r="UEH1168" s="145"/>
      <c r="UEI1168" s="145"/>
      <c r="UEJ1168" s="145"/>
      <c r="UEK1168" s="145"/>
      <c r="UEL1168" s="37"/>
      <c r="UEM1168" s="5"/>
      <c r="UEN1168" s="144"/>
      <c r="UEO1168" s="93"/>
      <c r="UEP1168" s="145"/>
      <c r="UEQ1168" s="145"/>
      <c r="UER1168" s="145"/>
      <c r="UES1168" s="145"/>
      <c r="UET1168" s="145"/>
      <c r="UEU1168" s="37"/>
      <c r="UEV1168" s="5"/>
      <c r="UEW1168" s="144"/>
      <c r="UEX1168" s="93"/>
      <c r="UEY1168" s="145"/>
      <c r="UEZ1168" s="145"/>
      <c r="UFA1168" s="145"/>
      <c r="UFB1168" s="145"/>
      <c r="UFC1168" s="145"/>
      <c r="UFD1168" s="37"/>
      <c r="UFE1168" s="5"/>
      <c r="UFF1168" s="144"/>
      <c r="UFG1168" s="93"/>
      <c r="UFH1168" s="145"/>
      <c r="UFI1168" s="145"/>
      <c r="UFJ1168" s="145"/>
      <c r="UFK1168" s="145"/>
      <c r="UFL1168" s="145"/>
      <c r="UFM1168" s="37"/>
      <c r="UFN1168" s="5"/>
      <c r="UFO1168" s="144"/>
      <c r="UFP1168" s="93"/>
      <c r="UFQ1168" s="145"/>
      <c r="UFR1168" s="145"/>
      <c r="UFS1168" s="145"/>
      <c r="UFT1168" s="145"/>
      <c r="UFU1168" s="145"/>
      <c r="UFV1168" s="37"/>
      <c r="UFW1168" s="5"/>
      <c r="UFX1168" s="144"/>
      <c r="UFY1168" s="93"/>
      <c r="UFZ1168" s="145"/>
      <c r="UGA1168" s="145"/>
      <c r="UGB1168" s="145"/>
      <c r="UGC1168" s="145"/>
      <c r="UGD1168" s="145"/>
      <c r="UGE1168" s="37"/>
      <c r="UGF1168" s="5"/>
      <c r="UGG1168" s="144"/>
      <c r="UGH1168" s="93"/>
      <c r="UGI1168" s="145"/>
      <c r="UGJ1168" s="145"/>
      <c r="UGK1168" s="145"/>
      <c r="UGL1168" s="145"/>
      <c r="UGM1168" s="145"/>
      <c r="UGN1168" s="37"/>
      <c r="UGO1168" s="5"/>
      <c r="UGP1168" s="144"/>
      <c r="UGQ1168" s="93"/>
      <c r="UGR1168" s="145"/>
      <c r="UGS1168" s="145"/>
      <c r="UGT1168" s="145"/>
      <c r="UGU1168" s="145"/>
      <c r="UGV1168" s="145"/>
      <c r="UGW1168" s="37"/>
      <c r="UGX1168" s="5"/>
      <c r="UGY1168" s="144"/>
      <c r="UGZ1168" s="93"/>
      <c r="UHA1168" s="145"/>
      <c r="UHB1168" s="145"/>
      <c r="UHC1168" s="145"/>
      <c r="UHD1168" s="145"/>
      <c r="UHE1168" s="145"/>
      <c r="UHF1168" s="37"/>
      <c r="UHG1168" s="5"/>
      <c r="UHH1168" s="144"/>
      <c r="UHI1168" s="93"/>
      <c r="UHJ1168" s="145"/>
      <c r="UHK1168" s="145"/>
      <c r="UHL1168" s="145"/>
      <c r="UHM1168" s="145"/>
      <c r="UHN1168" s="145"/>
      <c r="UHO1168" s="37"/>
      <c r="UHP1168" s="5"/>
      <c r="UHQ1168" s="144"/>
      <c r="UHR1168" s="93"/>
      <c r="UHS1168" s="145"/>
      <c r="UHT1168" s="145"/>
      <c r="UHU1168" s="145"/>
      <c r="UHV1168" s="145"/>
      <c r="UHW1168" s="145"/>
      <c r="UHX1168" s="37"/>
      <c r="UHY1168" s="5"/>
      <c r="UHZ1168" s="144"/>
      <c r="UIA1168" s="93"/>
      <c r="UIB1168" s="145"/>
      <c r="UIC1168" s="145"/>
      <c r="UID1168" s="145"/>
      <c r="UIE1168" s="145"/>
      <c r="UIF1168" s="145"/>
      <c r="UIG1168" s="37"/>
      <c r="UIH1168" s="5"/>
      <c r="UII1168" s="144"/>
      <c r="UIJ1168" s="93"/>
      <c r="UIK1168" s="145"/>
      <c r="UIL1168" s="145"/>
      <c r="UIM1168" s="145"/>
      <c r="UIN1168" s="145"/>
      <c r="UIO1168" s="145"/>
      <c r="UIP1168" s="37"/>
      <c r="UIQ1168" s="5"/>
      <c r="UIR1168" s="144"/>
      <c r="UIS1168" s="93"/>
      <c r="UIT1168" s="145"/>
      <c r="UIU1168" s="145"/>
      <c r="UIV1168" s="145"/>
      <c r="UIW1168" s="145"/>
      <c r="UIX1168" s="145"/>
      <c r="UIY1168" s="37"/>
      <c r="UIZ1168" s="5"/>
      <c r="UJA1168" s="144"/>
      <c r="UJB1168" s="93"/>
      <c r="UJC1168" s="145"/>
      <c r="UJD1168" s="145"/>
      <c r="UJE1168" s="145"/>
      <c r="UJF1168" s="145"/>
      <c r="UJG1168" s="145"/>
      <c r="UJH1168" s="37"/>
      <c r="UJI1168" s="5"/>
      <c r="UJJ1168" s="144"/>
      <c r="UJK1168" s="93"/>
      <c r="UJL1168" s="145"/>
      <c r="UJM1168" s="145"/>
      <c r="UJN1168" s="145"/>
      <c r="UJO1168" s="145"/>
      <c r="UJP1168" s="145"/>
      <c r="UJQ1168" s="37"/>
      <c r="UJR1168" s="5"/>
      <c r="UJS1168" s="144"/>
      <c r="UJT1168" s="93"/>
      <c r="UJU1168" s="145"/>
      <c r="UJV1168" s="145"/>
      <c r="UJW1168" s="145"/>
      <c r="UJX1168" s="145"/>
      <c r="UJY1168" s="145"/>
      <c r="UJZ1168" s="37"/>
      <c r="UKA1168" s="5"/>
      <c r="UKB1168" s="144"/>
      <c r="UKC1168" s="93"/>
      <c r="UKD1168" s="145"/>
      <c r="UKE1168" s="145"/>
      <c r="UKF1168" s="145"/>
      <c r="UKG1168" s="145"/>
      <c r="UKH1168" s="145"/>
      <c r="UKI1168" s="37"/>
      <c r="UKJ1168" s="5"/>
      <c r="UKK1168" s="144"/>
      <c r="UKL1168" s="93"/>
      <c r="UKM1168" s="145"/>
      <c r="UKN1168" s="145"/>
      <c r="UKO1168" s="145"/>
      <c r="UKP1168" s="145"/>
      <c r="UKQ1168" s="145"/>
      <c r="UKR1168" s="37"/>
      <c r="UKS1168" s="5"/>
      <c r="UKT1168" s="144"/>
      <c r="UKU1168" s="93"/>
      <c r="UKV1168" s="145"/>
      <c r="UKW1168" s="145"/>
      <c r="UKX1168" s="145"/>
      <c r="UKY1168" s="145"/>
      <c r="UKZ1168" s="145"/>
      <c r="ULA1168" s="37"/>
      <c r="ULB1168" s="5"/>
      <c r="ULC1168" s="144"/>
      <c r="ULD1168" s="93"/>
      <c r="ULE1168" s="145"/>
      <c r="ULF1168" s="145"/>
      <c r="ULG1168" s="145"/>
      <c r="ULH1168" s="145"/>
      <c r="ULI1168" s="145"/>
      <c r="ULJ1168" s="37"/>
      <c r="ULK1168" s="5"/>
      <c r="ULL1168" s="144"/>
      <c r="ULM1168" s="93"/>
      <c r="ULN1168" s="145"/>
      <c r="ULO1168" s="145"/>
      <c r="ULP1168" s="145"/>
      <c r="ULQ1168" s="145"/>
      <c r="ULR1168" s="145"/>
      <c r="ULS1168" s="37"/>
      <c r="ULT1168" s="5"/>
      <c r="ULU1168" s="144"/>
      <c r="ULV1168" s="93"/>
      <c r="ULW1168" s="145"/>
      <c r="ULX1168" s="145"/>
      <c r="ULY1168" s="145"/>
      <c r="ULZ1168" s="145"/>
      <c r="UMA1168" s="145"/>
      <c r="UMB1168" s="37"/>
      <c r="UMC1168" s="5"/>
      <c r="UMD1168" s="144"/>
      <c r="UME1168" s="93"/>
      <c r="UMF1168" s="145"/>
      <c r="UMG1168" s="145"/>
      <c r="UMH1168" s="145"/>
      <c r="UMI1168" s="145"/>
      <c r="UMJ1168" s="145"/>
      <c r="UMK1168" s="37"/>
      <c r="UML1168" s="5"/>
      <c r="UMM1168" s="144"/>
      <c r="UMN1168" s="93"/>
      <c r="UMO1168" s="145"/>
      <c r="UMP1168" s="145"/>
      <c r="UMQ1168" s="145"/>
      <c r="UMR1168" s="145"/>
      <c r="UMS1168" s="145"/>
      <c r="UMT1168" s="37"/>
      <c r="UMU1168" s="5"/>
      <c r="UMV1168" s="144"/>
      <c r="UMW1168" s="93"/>
      <c r="UMX1168" s="145"/>
      <c r="UMY1168" s="145"/>
      <c r="UMZ1168" s="145"/>
      <c r="UNA1168" s="145"/>
      <c r="UNB1168" s="145"/>
      <c r="UNC1168" s="37"/>
      <c r="UND1168" s="5"/>
      <c r="UNE1168" s="144"/>
      <c r="UNF1168" s="93"/>
      <c r="UNG1168" s="145"/>
      <c r="UNH1168" s="145"/>
      <c r="UNI1168" s="145"/>
      <c r="UNJ1168" s="145"/>
      <c r="UNK1168" s="145"/>
      <c r="UNL1168" s="37"/>
      <c r="UNM1168" s="5"/>
      <c r="UNN1168" s="144"/>
      <c r="UNO1168" s="93"/>
      <c r="UNP1168" s="145"/>
      <c r="UNQ1168" s="145"/>
      <c r="UNR1168" s="145"/>
      <c r="UNS1168" s="145"/>
      <c r="UNT1168" s="145"/>
      <c r="UNU1168" s="37"/>
      <c r="UNV1168" s="5"/>
      <c r="UNW1168" s="144"/>
      <c r="UNX1168" s="93"/>
      <c r="UNY1168" s="145"/>
      <c r="UNZ1168" s="145"/>
      <c r="UOA1168" s="145"/>
      <c r="UOB1168" s="145"/>
      <c r="UOC1168" s="145"/>
      <c r="UOD1168" s="37"/>
      <c r="UOE1168" s="5"/>
      <c r="UOF1168" s="144"/>
      <c r="UOG1168" s="93"/>
      <c r="UOH1168" s="145"/>
      <c r="UOI1168" s="145"/>
      <c r="UOJ1168" s="145"/>
      <c r="UOK1168" s="145"/>
      <c r="UOL1168" s="145"/>
      <c r="UOM1168" s="37"/>
      <c r="UON1168" s="5"/>
      <c r="UOO1168" s="144"/>
      <c r="UOP1168" s="93"/>
      <c r="UOQ1168" s="145"/>
      <c r="UOR1168" s="145"/>
      <c r="UOS1168" s="145"/>
      <c r="UOT1168" s="145"/>
      <c r="UOU1168" s="145"/>
      <c r="UOV1168" s="37"/>
      <c r="UOW1168" s="5"/>
      <c r="UOX1168" s="144"/>
      <c r="UOY1168" s="93"/>
      <c r="UOZ1168" s="145"/>
      <c r="UPA1168" s="145"/>
      <c r="UPB1168" s="145"/>
      <c r="UPC1168" s="145"/>
      <c r="UPD1168" s="145"/>
      <c r="UPE1168" s="37"/>
      <c r="UPF1168" s="5"/>
      <c r="UPG1168" s="144"/>
      <c r="UPH1168" s="93"/>
      <c r="UPI1168" s="145"/>
      <c r="UPJ1168" s="145"/>
      <c r="UPK1168" s="145"/>
      <c r="UPL1168" s="145"/>
      <c r="UPM1168" s="145"/>
      <c r="UPN1168" s="37"/>
      <c r="UPO1168" s="5"/>
      <c r="UPP1168" s="144"/>
      <c r="UPQ1168" s="93"/>
      <c r="UPR1168" s="145"/>
      <c r="UPS1168" s="145"/>
      <c r="UPT1168" s="145"/>
      <c r="UPU1168" s="145"/>
      <c r="UPV1168" s="145"/>
      <c r="UPW1168" s="37"/>
      <c r="UPX1168" s="5"/>
      <c r="UPY1168" s="144"/>
      <c r="UPZ1168" s="93"/>
      <c r="UQA1168" s="145"/>
      <c r="UQB1168" s="145"/>
      <c r="UQC1168" s="145"/>
      <c r="UQD1168" s="145"/>
      <c r="UQE1168" s="145"/>
      <c r="UQF1168" s="37"/>
      <c r="UQG1168" s="5"/>
      <c r="UQH1168" s="144"/>
      <c r="UQI1168" s="93"/>
      <c r="UQJ1168" s="145"/>
      <c r="UQK1168" s="145"/>
      <c r="UQL1168" s="145"/>
      <c r="UQM1168" s="145"/>
      <c r="UQN1168" s="145"/>
      <c r="UQO1168" s="37"/>
      <c r="UQP1168" s="5"/>
      <c r="UQQ1168" s="144"/>
      <c r="UQR1168" s="93"/>
      <c r="UQS1168" s="145"/>
      <c r="UQT1168" s="145"/>
      <c r="UQU1168" s="145"/>
      <c r="UQV1168" s="145"/>
      <c r="UQW1168" s="145"/>
      <c r="UQX1168" s="37"/>
      <c r="UQY1168" s="5"/>
      <c r="UQZ1168" s="144"/>
      <c r="URA1168" s="93"/>
      <c r="URB1168" s="145"/>
      <c r="URC1168" s="145"/>
      <c r="URD1168" s="145"/>
      <c r="URE1168" s="145"/>
      <c r="URF1168" s="145"/>
      <c r="URG1168" s="37"/>
      <c r="URH1168" s="5"/>
      <c r="URI1168" s="144"/>
      <c r="URJ1168" s="93"/>
      <c r="URK1168" s="145"/>
      <c r="URL1168" s="145"/>
      <c r="URM1168" s="145"/>
      <c r="URN1168" s="145"/>
      <c r="URO1168" s="145"/>
      <c r="URP1168" s="37"/>
      <c r="URQ1168" s="5"/>
      <c r="URR1168" s="144"/>
      <c r="URS1168" s="93"/>
      <c r="URT1168" s="145"/>
      <c r="URU1168" s="145"/>
      <c r="URV1168" s="145"/>
      <c r="URW1168" s="145"/>
      <c r="URX1168" s="145"/>
      <c r="URY1168" s="37"/>
      <c r="URZ1168" s="5"/>
      <c r="USA1168" s="144"/>
      <c r="USB1168" s="93"/>
      <c r="USC1168" s="145"/>
      <c r="USD1168" s="145"/>
      <c r="USE1168" s="145"/>
      <c r="USF1168" s="145"/>
      <c r="USG1168" s="145"/>
      <c r="USH1168" s="37"/>
      <c r="USI1168" s="5"/>
      <c r="USJ1168" s="144"/>
      <c r="USK1168" s="93"/>
      <c r="USL1168" s="145"/>
      <c r="USM1168" s="145"/>
      <c r="USN1168" s="145"/>
      <c r="USO1168" s="145"/>
      <c r="USP1168" s="145"/>
      <c r="USQ1168" s="37"/>
      <c r="USR1168" s="5"/>
      <c r="USS1168" s="144"/>
      <c r="UST1168" s="93"/>
      <c r="USU1168" s="145"/>
      <c r="USV1168" s="145"/>
      <c r="USW1168" s="145"/>
      <c r="USX1168" s="145"/>
      <c r="USY1168" s="145"/>
      <c r="USZ1168" s="37"/>
      <c r="UTA1168" s="5"/>
      <c r="UTB1168" s="144"/>
      <c r="UTC1168" s="93"/>
      <c r="UTD1168" s="145"/>
      <c r="UTE1168" s="145"/>
      <c r="UTF1168" s="145"/>
      <c r="UTG1168" s="145"/>
      <c r="UTH1168" s="145"/>
      <c r="UTI1168" s="37"/>
      <c r="UTJ1168" s="5"/>
      <c r="UTK1168" s="144"/>
      <c r="UTL1168" s="93"/>
      <c r="UTM1168" s="145"/>
      <c r="UTN1168" s="145"/>
      <c r="UTO1168" s="145"/>
      <c r="UTP1168" s="145"/>
      <c r="UTQ1168" s="145"/>
      <c r="UTR1168" s="37"/>
      <c r="UTS1168" s="5"/>
      <c r="UTT1168" s="144"/>
      <c r="UTU1168" s="93"/>
      <c r="UTV1168" s="145"/>
      <c r="UTW1168" s="145"/>
      <c r="UTX1168" s="145"/>
      <c r="UTY1168" s="145"/>
      <c r="UTZ1168" s="145"/>
      <c r="UUA1168" s="37"/>
      <c r="UUB1168" s="5"/>
      <c r="UUC1168" s="144"/>
      <c r="UUD1168" s="93"/>
      <c r="UUE1168" s="145"/>
      <c r="UUF1168" s="145"/>
      <c r="UUG1168" s="145"/>
      <c r="UUH1168" s="145"/>
      <c r="UUI1168" s="145"/>
      <c r="UUJ1168" s="37"/>
      <c r="UUK1168" s="5"/>
      <c r="UUL1168" s="144"/>
      <c r="UUM1168" s="93"/>
      <c r="UUN1168" s="145"/>
      <c r="UUO1168" s="145"/>
      <c r="UUP1168" s="145"/>
      <c r="UUQ1168" s="145"/>
      <c r="UUR1168" s="145"/>
      <c r="UUS1168" s="37"/>
      <c r="UUT1168" s="5"/>
      <c r="UUU1168" s="144"/>
      <c r="UUV1168" s="93"/>
      <c r="UUW1168" s="145"/>
      <c r="UUX1168" s="145"/>
      <c r="UUY1168" s="145"/>
      <c r="UUZ1168" s="145"/>
      <c r="UVA1168" s="145"/>
      <c r="UVB1168" s="37"/>
      <c r="UVC1168" s="5"/>
      <c r="UVD1168" s="144"/>
      <c r="UVE1168" s="93"/>
      <c r="UVF1168" s="145"/>
      <c r="UVG1168" s="145"/>
      <c r="UVH1168" s="145"/>
      <c r="UVI1168" s="145"/>
      <c r="UVJ1168" s="145"/>
      <c r="UVK1168" s="37"/>
      <c r="UVL1168" s="5"/>
      <c r="UVM1168" s="144"/>
      <c r="UVN1168" s="93"/>
      <c r="UVO1168" s="145"/>
      <c r="UVP1168" s="145"/>
      <c r="UVQ1168" s="145"/>
      <c r="UVR1168" s="145"/>
      <c r="UVS1168" s="145"/>
      <c r="UVT1168" s="37"/>
      <c r="UVU1168" s="5"/>
      <c r="UVV1168" s="144"/>
      <c r="UVW1168" s="93"/>
      <c r="UVX1168" s="145"/>
      <c r="UVY1168" s="145"/>
      <c r="UVZ1168" s="145"/>
      <c r="UWA1168" s="145"/>
      <c r="UWB1168" s="145"/>
      <c r="UWC1168" s="37"/>
      <c r="UWD1168" s="5"/>
      <c r="UWE1168" s="144"/>
      <c r="UWF1168" s="93"/>
      <c r="UWG1168" s="145"/>
      <c r="UWH1168" s="145"/>
      <c r="UWI1168" s="145"/>
      <c r="UWJ1168" s="145"/>
      <c r="UWK1168" s="145"/>
      <c r="UWL1168" s="37"/>
      <c r="UWM1168" s="5"/>
      <c r="UWN1168" s="144"/>
      <c r="UWO1168" s="93"/>
      <c r="UWP1168" s="145"/>
      <c r="UWQ1168" s="145"/>
      <c r="UWR1168" s="145"/>
      <c r="UWS1168" s="145"/>
      <c r="UWT1168" s="145"/>
      <c r="UWU1168" s="37"/>
      <c r="UWV1168" s="5"/>
      <c r="UWW1168" s="144"/>
      <c r="UWX1168" s="93"/>
      <c r="UWY1168" s="145"/>
      <c r="UWZ1168" s="145"/>
      <c r="UXA1168" s="145"/>
      <c r="UXB1168" s="145"/>
      <c r="UXC1168" s="145"/>
      <c r="UXD1168" s="37"/>
      <c r="UXE1168" s="5"/>
      <c r="UXF1168" s="144"/>
      <c r="UXG1168" s="93"/>
      <c r="UXH1168" s="145"/>
      <c r="UXI1168" s="145"/>
      <c r="UXJ1168" s="145"/>
      <c r="UXK1168" s="145"/>
      <c r="UXL1168" s="145"/>
      <c r="UXM1168" s="37"/>
      <c r="UXN1168" s="5"/>
      <c r="UXO1168" s="144"/>
      <c r="UXP1168" s="93"/>
      <c r="UXQ1168" s="145"/>
      <c r="UXR1168" s="145"/>
      <c r="UXS1168" s="145"/>
      <c r="UXT1168" s="145"/>
      <c r="UXU1168" s="145"/>
      <c r="UXV1168" s="37"/>
      <c r="UXW1168" s="5"/>
      <c r="UXX1168" s="144"/>
      <c r="UXY1168" s="93"/>
      <c r="UXZ1168" s="145"/>
      <c r="UYA1168" s="145"/>
      <c r="UYB1168" s="145"/>
      <c r="UYC1168" s="145"/>
      <c r="UYD1168" s="145"/>
      <c r="UYE1168" s="37"/>
      <c r="UYF1168" s="5"/>
      <c r="UYG1168" s="144"/>
      <c r="UYH1168" s="93"/>
      <c r="UYI1168" s="145"/>
      <c r="UYJ1168" s="145"/>
      <c r="UYK1168" s="145"/>
      <c r="UYL1168" s="145"/>
      <c r="UYM1168" s="145"/>
      <c r="UYN1168" s="37"/>
      <c r="UYO1168" s="5"/>
      <c r="UYP1168" s="144"/>
      <c r="UYQ1168" s="93"/>
      <c r="UYR1168" s="145"/>
      <c r="UYS1168" s="145"/>
      <c r="UYT1168" s="145"/>
      <c r="UYU1168" s="145"/>
      <c r="UYV1168" s="145"/>
      <c r="UYW1168" s="37"/>
      <c r="UYX1168" s="5"/>
      <c r="UYY1168" s="144"/>
      <c r="UYZ1168" s="93"/>
      <c r="UZA1168" s="145"/>
      <c r="UZB1168" s="145"/>
      <c r="UZC1168" s="145"/>
      <c r="UZD1168" s="145"/>
      <c r="UZE1168" s="145"/>
      <c r="UZF1168" s="37"/>
      <c r="UZG1168" s="5"/>
      <c r="UZH1168" s="144"/>
      <c r="UZI1168" s="93"/>
      <c r="UZJ1168" s="145"/>
      <c r="UZK1168" s="145"/>
      <c r="UZL1168" s="145"/>
      <c r="UZM1168" s="145"/>
      <c r="UZN1168" s="145"/>
      <c r="UZO1168" s="37"/>
      <c r="UZP1168" s="5"/>
      <c r="UZQ1168" s="144"/>
      <c r="UZR1168" s="93"/>
      <c r="UZS1168" s="145"/>
      <c r="UZT1168" s="145"/>
      <c r="UZU1168" s="145"/>
      <c r="UZV1168" s="145"/>
      <c r="UZW1168" s="145"/>
      <c r="UZX1168" s="37"/>
      <c r="UZY1168" s="5"/>
      <c r="UZZ1168" s="144"/>
      <c r="VAA1168" s="93"/>
      <c r="VAB1168" s="145"/>
      <c r="VAC1168" s="145"/>
      <c r="VAD1168" s="145"/>
      <c r="VAE1168" s="145"/>
      <c r="VAF1168" s="145"/>
      <c r="VAG1168" s="37"/>
      <c r="VAH1168" s="5"/>
      <c r="VAI1168" s="144"/>
      <c r="VAJ1168" s="93"/>
      <c r="VAK1168" s="145"/>
      <c r="VAL1168" s="145"/>
      <c r="VAM1168" s="145"/>
      <c r="VAN1168" s="145"/>
      <c r="VAO1168" s="145"/>
      <c r="VAP1168" s="37"/>
      <c r="VAQ1168" s="5"/>
      <c r="VAR1168" s="144"/>
      <c r="VAS1168" s="93"/>
      <c r="VAT1168" s="145"/>
      <c r="VAU1168" s="145"/>
      <c r="VAV1168" s="145"/>
      <c r="VAW1168" s="145"/>
      <c r="VAX1168" s="145"/>
      <c r="VAY1168" s="37"/>
      <c r="VAZ1168" s="5"/>
      <c r="VBA1168" s="144"/>
      <c r="VBB1168" s="93"/>
      <c r="VBC1168" s="145"/>
      <c r="VBD1168" s="145"/>
      <c r="VBE1168" s="145"/>
      <c r="VBF1168" s="145"/>
      <c r="VBG1168" s="145"/>
      <c r="VBH1168" s="37"/>
      <c r="VBI1168" s="5"/>
      <c r="VBJ1168" s="144"/>
      <c r="VBK1168" s="93"/>
      <c r="VBL1168" s="145"/>
      <c r="VBM1168" s="145"/>
      <c r="VBN1168" s="145"/>
      <c r="VBO1168" s="145"/>
      <c r="VBP1168" s="145"/>
      <c r="VBQ1168" s="37"/>
      <c r="VBR1168" s="5"/>
      <c r="VBS1168" s="144"/>
      <c r="VBT1168" s="93"/>
      <c r="VBU1168" s="145"/>
      <c r="VBV1168" s="145"/>
      <c r="VBW1168" s="145"/>
      <c r="VBX1168" s="145"/>
      <c r="VBY1168" s="145"/>
      <c r="VBZ1168" s="37"/>
      <c r="VCA1168" s="5"/>
      <c r="VCB1168" s="144"/>
      <c r="VCC1168" s="93"/>
      <c r="VCD1168" s="145"/>
      <c r="VCE1168" s="145"/>
      <c r="VCF1168" s="145"/>
      <c r="VCG1168" s="145"/>
      <c r="VCH1168" s="145"/>
      <c r="VCI1168" s="37"/>
      <c r="VCJ1168" s="5"/>
      <c r="VCK1168" s="144"/>
      <c r="VCL1168" s="93"/>
      <c r="VCM1168" s="145"/>
      <c r="VCN1168" s="145"/>
      <c r="VCO1168" s="145"/>
      <c r="VCP1168" s="145"/>
      <c r="VCQ1168" s="145"/>
      <c r="VCR1168" s="37"/>
      <c r="VCS1168" s="5"/>
      <c r="VCT1168" s="144"/>
      <c r="VCU1168" s="93"/>
      <c r="VCV1168" s="145"/>
      <c r="VCW1168" s="145"/>
      <c r="VCX1168" s="145"/>
      <c r="VCY1168" s="145"/>
      <c r="VCZ1168" s="145"/>
      <c r="VDA1168" s="37"/>
      <c r="VDB1168" s="5"/>
      <c r="VDC1168" s="144"/>
      <c r="VDD1168" s="93"/>
      <c r="VDE1168" s="145"/>
      <c r="VDF1168" s="145"/>
      <c r="VDG1168" s="145"/>
      <c r="VDH1168" s="145"/>
      <c r="VDI1168" s="145"/>
      <c r="VDJ1168" s="37"/>
      <c r="VDK1168" s="5"/>
      <c r="VDL1168" s="144"/>
      <c r="VDM1168" s="93"/>
      <c r="VDN1168" s="145"/>
      <c r="VDO1168" s="145"/>
      <c r="VDP1168" s="145"/>
      <c r="VDQ1168" s="145"/>
      <c r="VDR1168" s="145"/>
      <c r="VDS1168" s="37"/>
      <c r="VDT1168" s="5"/>
      <c r="VDU1168" s="144"/>
      <c r="VDV1168" s="93"/>
      <c r="VDW1168" s="145"/>
      <c r="VDX1168" s="145"/>
      <c r="VDY1168" s="145"/>
      <c r="VDZ1168" s="145"/>
      <c r="VEA1168" s="145"/>
      <c r="VEB1168" s="37"/>
      <c r="VEC1168" s="5"/>
      <c r="VED1168" s="144"/>
      <c r="VEE1168" s="93"/>
      <c r="VEF1168" s="145"/>
      <c r="VEG1168" s="145"/>
      <c r="VEH1168" s="145"/>
      <c r="VEI1168" s="145"/>
      <c r="VEJ1168" s="145"/>
      <c r="VEK1168" s="37"/>
      <c r="VEL1168" s="5"/>
      <c r="VEM1168" s="144"/>
      <c r="VEN1168" s="93"/>
      <c r="VEO1168" s="145"/>
      <c r="VEP1168" s="145"/>
      <c r="VEQ1168" s="145"/>
      <c r="VER1168" s="145"/>
      <c r="VES1168" s="145"/>
      <c r="VET1168" s="37"/>
      <c r="VEU1168" s="5"/>
      <c r="VEV1168" s="144"/>
      <c r="VEW1168" s="93"/>
      <c r="VEX1168" s="145"/>
      <c r="VEY1168" s="145"/>
      <c r="VEZ1168" s="145"/>
      <c r="VFA1168" s="145"/>
      <c r="VFB1168" s="145"/>
      <c r="VFC1168" s="37"/>
      <c r="VFD1168" s="5"/>
      <c r="VFE1168" s="144"/>
      <c r="VFF1168" s="93"/>
      <c r="VFG1168" s="145"/>
      <c r="VFH1168" s="145"/>
      <c r="VFI1168" s="145"/>
      <c r="VFJ1168" s="145"/>
      <c r="VFK1168" s="145"/>
      <c r="VFL1168" s="37"/>
      <c r="VFM1168" s="5"/>
      <c r="VFN1168" s="144"/>
      <c r="VFO1168" s="93"/>
      <c r="VFP1168" s="145"/>
      <c r="VFQ1168" s="145"/>
      <c r="VFR1168" s="145"/>
      <c r="VFS1168" s="145"/>
      <c r="VFT1168" s="145"/>
      <c r="VFU1168" s="37"/>
      <c r="VFV1168" s="5"/>
      <c r="VFW1168" s="144"/>
      <c r="VFX1168" s="93"/>
      <c r="VFY1168" s="145"/>
      <c r="VFZ1168" s="145"/>
      <c r="VGA1168" s="145"/>
      <c r="VGB1168" s="145"/>
      <c r="VGC1168" s="145"/>
      <c r="VGD1168" s="37"/>
      <c r="VGE1168" s="5"/>
      <c r="VGF1168" s="144"/>
      <c r="VGG1168" s="93"/>
      <c r="VGH1168" s="145"/>
      <c r="VGI1168" s="145"/>
      <c r="VGJ1168" s="145"/>
      <c r="VGK1168" s="145"/>
      <c r="VGL1168" s="145"/>
      <c r="VGM1168" s="37"/>
      <c r="VGN1168" s="5"/>
      <c r="VGO1168" s="144"/>
      <c r="VGP1168" s="93"/>
      <c r="VGQ1168" s="145"/>
      <c r="VGR1168" s="145"/>
      <c r="VGS1168" s="145"/>
      <c r="VGT1168" s="145"/>
      <c r="VGU1168" s="145"/>
      <c r="VGV1168" s="37"/>
      <c r="VGW1168" s="5"/>
      <c r="VGX1168" s="144"/>
      <c r="VGY1168" s="93"/>
      <c r="VGZ1168" s="145"/>
      <c r="VHA1168" s="145"/>
      <c r="VHB1168" s="145"/>
      <c r="VHC1168" s="145"/>
      <c r="VHD1168" s="145"/>
      <c r="VHE1168" s="37"/>
      <c r="VHF1168" s="5"/>
      <c r="VHG1168" s="144"/>
      <c r="VHH1168" s="93"/>
      <c r="VHI1168" s="145"/>
      <c r="VHJ1168" s="145"/>
      <c r="VHK1168" s="145"/>
      <c r="VHL1168" s="145"/>
      <c r="VHM1168" s="145"/>
      <c r="VHN1168" s="37"/>
      <c r="VHO1168" s="5"/>
      <c r="VHP1168" s="144"/>
      <c r="VHQ1168" s="93"/>
      <c r="VHR1168" s="145"/>
      <c r="VHS1168" s="145"/>
      <c r="VHT1168" s="145"/>
      <c r="VHU1168" s="145"/>
      <c r="VHV1168" s="145"/>
      <c r="VHW1168" s="37"/>
      <c r="VHX1168" s="5"/>
      <c r="VHY1168" s="144"/>
      <c r="VHZ1168" s="93"/>
      <c r="VIA1168" s="145"/>
      <c r="VIB1168" s="145"/>
      <c r="VIC1168" s="145"/>
      <c r="VID1168" s="145"/>
      <c r="VIE1168" s="145"/>
      <c r="VIF1168" s="37"/>
      <c r="VIG1168" s="5"/>
      <c r="VIH1168" s="144"/>
      <c r="VII1168" s="93"/>
      <c r="VIJ1168" s="145"/>
      <c r="VIK1168" s="145"/>
      <c r="VIL1168" s="145"/>
      <c r="VIM1168" s="145"/>
      <c r="VIN1168" s="145"/>
      <c r="VIO1168" s="37"/>
      <c r="VIP1168" s="5"/>
      <c r="VIQ1168" s="144"/>
      <c r="VIR1168" s="93"/>
      <c r="VIS1168" s="145"/>
      <c r="VIT1168" s="145"/>
      <c r="VIU1168" s="145"/>
      <c r="VIV1168" s="145"/>
      <c r="VIW1168" s="145"/>
      <c r="VIX1168" s="37"/>
      <c r="VIY1168" s="5"/>
      <c r="VIZ1168" s="144"/>
      <c r="VJA1168" s="93"/>
      <c r="VJB1168" s="145"/>
      <c r="VJC1168" s="145"/>
      <c r="VJD1168" s="145"/>
      <c r="VJE1168" s="145"/>
      <c r="VJF1168" s="145"/>
      <c r="VJG1168" s="37"/>
      <c r="VJH1168" s="5"/>
      <c r="VJI1168" s="144"/>
      <c r="VJJ1168" s="93"/>
      <c r="VJK1168" s="145"/>
      <c r="VJL1168" s="145"/>
      <c r="VJM1168" s="145"/>
      <c r="VJN1168" s="145"/>
      <c r="VJO1168" s="145"/>
      <c r="VJP1168" s="37"/>
      <c r="VJQ1168" s="5"/>
      <c r="VJR1168" s="144"/>
      <c r="VJS1168" s="93"/>
      <c r="VJT1168" s="145"/>
      <c r="VJU1168" s="145"/>
      <c r="VJV1168" s="145"/>
      <c r="VJW1168" s="145"/>
      <c r="VJX1168" s="145"/>
      <c r="VJY1168" s="37"/>
      <c r="VJZ1168" s="5"/>
      <c r="VKA1168" s="144"/>
      <c r="VKB1168" s="93"/>
      <c r="VKC1168" s="145"/>
      <c r="VKD1168" s="145"/>
      <c r="VKE1168" s="145"/>
      <c r="VKF1168" s="145"/>
      <c r="VKG1168" s="145"/>
      <c r="VKH1168" s="37"/>
      <c r="VKI1168" s="5"/>
      <c r="VKJ1168" s="144"/>
      <c r="VKK1168" s="93"/>
      <c r="VKL1168" s="145"/>
      <c r="VKM1168" s="145"/>
      <c r="VKN1168" s="145"/>
      <c r="VKO1168" s="145"/>
      <c r="VKP1168" s="145"/>
      <c r="VKQ1168" s="37"/>
      <c r="VKR1168" s="5"/>
      <c r="VKS1168" s="144"/>
      <c r="VKT1168" s="93"/>
      <c r="VKU1168" s="145"/>
      <c r="VKV1168" s="145"/>
      <c r="VKW1168" s="145"/>
      <c r="VKX1168" s="145"/>
      <c r="VKY1168" s="145"/>
      <c r="VKZ1168" s="37"/>
      <c r="VLA1168" s="5"/>
      <c r="VLB1168" s="144"/>
      <c r="VLC1168" s="93"/>
      <c r="VLD1168" s="145"/>
      <c r="VLE1168" s="145"/>
      <c r="VLF1168" s="145"/>
      <c r="VLG1168" s="145"/>
      <c r="VLH1168" s="145"/>
      <c r="VLI1168" s="37"/>
      <c r="VLJ1168" s="5"/>
      <c r="VLK1168" s="144"/>
      <c r="VLL1168" s="93"/>
      <c r="VLM1168" s="145"/>
      <c r="VLN1168" s="145"/>
      <c r="VLO1168" s="145"/>
      <c r="VLP1168" s="145"/>
      <c r="VLQ1168" s="145"/>
      <c r="VLR1168" s="37"/>
      <c r="VLS1168" s="5"/>
      <c r="VLT1168" s="144"/>
      <c r="VLU1168" s="93"/>
      <c r="VLV1168" s="145"/>
      <c r="VLW1168" s="145"/>
      <c r="VLX1168" s="145"/>
      <c r="VLY1168" s="145"/>
      <c r="VLZ1168" s="145"/>
      <c r="VMA1168" s="37"/>
      <c r="VMB1168" s="5"/>
      <c r="VMC1168" s="144"/>
      <c r="VMD1168" s="93"/>
      <c r="VME1168" s="145"/>
      <c r="VMF1168" s="145"/>
      <c r="VMG1168" s="145"/>
      <c r="VMH1168" s="145"/>
      <c r="VMI1168" s="145"/>
      <c r="VMJ1168" s="37"/>
      <c r="VMK1168" s="5"/>
      <c r="VML1168" s="144"/>
      <c r="VMM1168" s="93"/>
      <c r="VMN1168" s="145"/>
      <c r="VMO1168" s="145"/>
      <c r="VMP1168" s="145"/>
      <c r="VMQ1168" s="145"/>
      <c r="VMR1168" s="145"/>
      <c r="VMS1168" s="37"/>
      <c r="VMT1168" s="5"/>
      <c r="VMU1168" s="144"/>
      <c r="VMV1168" s="93"/>
      <c r="VMW1168" s="145"/>
      <c r="VMX1168" s="145"/>
      <c r="VMY1168" s="145"/>
      <c r="VMZ1168" s="145"/>
      <c r="VNA1168" s="145"/>
      <c r="VNB1168" s="37"/>
      <c r="VNC1168" s="5"/>
      <c r="VND1168" s="144"/>
      <c r="VNE1168" s="93"/>
      <c r="VNF1168" s="145"/>
      <c r="VNG1168" s="145"/>
      <c r="VNH1168" s="145"/>
      <c r="VNI1168" s="145"/>
      <c r="VNJ1168" s="145"/>
      <c r="VNK1168" s="37"/>
      <c r="VNL1168" s="5"/>
      <c r="VNM1168" s="144"/>
      <c r="VNN1168" s="93"/>
      <c r="VNO1168" s="145"/>
      <c r="VNP1168" s="145"/>
      <c r="VNQ1168" s="145"/>
      <c r="VNR1168" s="145"/>
      <c r="VNS1168" s="145"/>
      <c r="VNT1168" s="37"/>
      <c r="VNU1168" s="5"/>
      <c r="VNV1168" s="144"/>
      <c r="VNW1168" s="93"/>
      <c r="VNX1168" s="145"/>
      <c r="VNY1168" s="145"/>
      <c r="VNZ1168" s="145"/>
      <c r="VOA1168" s="145"/>
      <c r="VOB1168" s="145"/>
      <c r="VOC1168" s="37"/>
      <c r="VOD1168" s="5"/>
      <c r="VOE1168" s="144"/>
      <c r="VOF1168" s="93"/>
      <c r="VOG1168" s="145"/>
      <c r="VOH1168" s="145"/>
      <c r="VOI1168" s="145"/>
      <c r="VOJ1168" s="145"/>
      <c r="VOK1168" s="145"/>
      <c r="VOL1168" s="37"/>
      <c r="VOM1168" s="5"/>
      <c r="VON1168" s="144"/>
      <c r="VOO1168" s="93"/>
      <c r="VOP1168" s="145"/>
      <c r="VOQ1168" s="145"/>
      <c r="VOR1168" s="145"/>
      <c r="VOS1168" s="145"/>
      <c r="VOT1168" s="145"/>
      <c r="VOU1168" s="37"/>
      <c r="VOV1168" s="5"/>
      <c r="VOW1168" s="144"/>
      <c r="VOX1168" s="93"/>
      <c r="VOY1168" s="145"/>
      <c r="VOZ1168" s="145"/>
      <c r="VPA1168" s="145"/>
      <c r="VPB1168" s="145"/>
      <c r="VPC1168" s="145"/>
      <c r="VPD1168" s="37"/>
      <c r="VPE1168" s="5"/>
      <c r="VPF1168" s="144"/>
      <c r="VPG1168" s="93"/>
      <c r="VPH1168" s="145"/>
      <c r="VPI1168" s="145"/>
      <c r="VPJ1168" s="145"/>
      <c r="VPK1168" s="145"/>
      <c r="VPL1168" s="145"/>
      <c r="VPM1168" s="37"/>
      <c r="VPN1168" s="5"/>
      <c r="VPO1168" s="144"/>
      <c r="VPP1168" s="93"/>
      <c r="VPQ1168" s="145"/>
      <c r="VPR1168" s="145"/>
      <c r="VPS1168" s="145"/>
      <c r="VPT1168" s="145"/>
      <c r="VPU1168" s="145"/>
      <c r="VPV1168" s="37"/>
      <c r="VPW1168" s="5"/>
      <c r="VPX1168" s="144"/>
      <c r="VPY1168" s="93"/>
      <c r="VPZ1168" s="145"/>
      <c r="VQA1168" s="145"/>
      <c r="VQB1168" s="145"/>
      <c r="VQC1168" s="145"/>
      <c r="VQD1168" s="145"/>
      <c r="VQE1168" s="37"/>
      <c r="VQF1168" s="5"/>
      <c r="VQG1168" s="144"/>
      <c r="VQH1168" s="93"/>
      <c r="VQI1168" s="145"/>
      <c r="VQJ1168" s="145"/>
      <c r="VQK1168" s="145"/>
      <c r="VQL1168" s="145"/>
      <c r="VQM1168" s="145"/>
      <c r="VQN1168" s="37"/>
      <c r="VQO1168" s="5"/>
      <c r="VQP1168" s="144"/>
      <c r="VQQ1168" s="93"/>
      <c r="VQR1168" s="145"/>
      <c r="VQS1168" s="145"/>
      <c r="VQT1168" s="145"/>
      <c r="VQU1168" s="145"/>
      <c r="VQV1168" s="145"/>
      <c r="VQW1168" s="37"/>
      <c r="VQX1168" s="5"/>
      <c r="VQY1168" s="144"/>
      <c r="VQZ1168" s="93"/>
      <c r="VRA1168" s="145"/>
      <c r="VRB1168" s="145"/>
      <c r="VRC1168" s="145"/>
      <c r="VRD1168" s="145"/>
      <c r="VRE1168" s="145"/>
      <c r="VRF1168" s="37"/>
      <c r="VRG1168" s="5"/>
      <c r="VRH1168" s="144"/>
      <c r="VRI1168" s="93"/>
      <c r="VRJ1168" s="145"/>
      <c r="VRK1168" s="145"/>
      <c r="VRL1168" s="145"/>
      <c r="VRM1168" s="145"/>
      <c r="VRN1168" s="145"/>
      <c r="VRO1168" s="37"/>
      <c r="VRP1168" s="5"/>
      <c r="VRQ1168" s="144"/>
      <c r="VRR1168" s="93"/>
      <c r="VRS1168" s="145"/>
      <c r="VRT1168" s="145"/>
      <c r="VRU1168" s="145"/>
      <c r="VRV1168" s="145"/>
      <c r="VRW1168" s="145"/>
      <c r="VRX1168" s="37"/>
      <c r="VRY1168" s="5"/>
      <c r="VRZ1168" s="144"/>
      <c r="VSA1168" s="93"/>
      <c r="VSB1168" s="145"/>
      <c r="VSC1168" s="145"/>
      <c r="VSD1168" s="145"/>
      <c r="VSE1168" s="145"/>
      <c r="VSF1168" s="145"/>
      <c r="VSG1168" s="37"/>
      <c r="VSH1168" s="5"/>
      <c r="VSI1168" s="144"/>
      <c r="VSJ1168" s="93"/>
      <c r="VSK1168" s="145"/>
      <c r="VSL1168" s="145"/>
      <c r="VSM1168" s="145"/>
      <c r="VSN1168" s="145"/>
      <c r="VSO1168" s="145"/>
      <c r="VSP1168" s="37"/>
      <c r="VSQ1168" s="5"/>
      <c r="VSR1168" s="144"/>
      <c r="VSS1168" s="93"/>
      <c r="VST1168" s="145"/>
      <c r="VSU1168" s="145"/>
      <c r="VSV1168" s="145"/>
      <c r="VSW1168" s="145"/>
      <c r="VSX1168" s="145"/>
      <c r="VSY1168" s="37"/>
      <c r="VSZ1168" s="5"/>
      <c r="VTA1168" s="144"/>
      <c r="VTB1168" s="93"/>
      <c r="VTC1168" s="145"/>
      <c r="VTD1168" s="145"/>
      <c r="VTE1168" s="145"/>
      <c r="VTF1168" s="145"/>
      <c r="VTG1168" s="145"/>
      <c r="VTH1168" s="37"/>
      <c r="VTI1168" s="5"/>
      <c r="VTJ1168" s="144"/>
      <c r="VTK1168" s="93"/>
      <c r="VTL1168" s="145"/>
      <c r="VTM1168" s="145"/>
      <c r="VTN1168" s="145"/>
      <c r="VTO1168" s="145"/>
      <c r="VTP1168" s="145"/>
      <c r="VTQ1168" s="37"/>
      <c r="VTR1168" s="5"/>
      <c r="VTS1168" s="144"/>
      <c r="VTT1168" s="93"/>
      <c r="VTU1168" s="145"/>
      <c r="VTV1168" s="145"/>
      <c r="VTW1168" s="145"/>
      <c r="VTX1168" s="145"/>
      <c r="VTY1168" s="145"/>
      <c r="VTZ1168" s="37"/>
      <c r="VUA1168" s="5"/>
      <c r="VUB1168" s="144"/>
      <c r="VUC1168" s="93"/>
      <c r="VUD1168" s="145"/>
      <c r="VUE1168" s="145"/>
      <c r="VUF1168" s="145"/>
      <c r="VUG1168" s="145"/>
      <c r="VUH1168" s="145"/>
      <c r="VUI1168" s="37"/>
      <c r="VUJ1168" s="5"/>
      <c r="VUK1168" s="144"/>
      <c r="VUL1168" s="93"/>
      <c r="VUM1168" s="145"/>
      <c r="VUN1168" s="145"/>
      <c r="VUO1168" s="145"/>
      <c r="VUP1168" s="145"/>
      <c r="VUQ1168" s="145"/>
      <c r="VUR1168" s="37"/>
      <c r="VUS1168" s="5"/>
      <c r="VUT1168" s="144"/>
      <c r="VUU1168" s="93"/>
      <c r="VUV1168" s="145"/>
      <c r="VUW1168" s="145"/>
      <c r="VUX1168" s="145"/>
      <c r="VUY1168" s="145"/>
      <c r="VUZ1168" s="145"/>
      <c r="VVA1168" s="37"/>
      <c r="VVB1168" s="5"/>
      <c r="VVC1168" s="144"/>
      <c r="VVD1168" s="93"/>
      <c r="VVE1168" s="145"/>
      <c r="VVF1168" s="145"/>
      <c r="VVG1168" s="145"/>
      <c r="VVH1168" s="145"/>
      <c r="VVI1168" s="145"/>
      <c r="VVJ1168" s="37"/>
      <c r="VVK1168" s="5"/>
      <c r="VVL1168" s="144"/>
      <c r="VVM1168" s="93"/>
      <c r="VVN1168" s="145"/>
      <c r="VVO1168" s="145"/>
      <c r="VVP1168" s="145"/>
      <c r="VVQ1168" s="145"/>
      <c r="VVR1168" s="145"/>
      <c r="VVS1168" s="37"/>
      <c r="VVT1168" s="5"/>
      <c r="VVU1168" s="144"/>
      <c r="VVV1168" s="93"/>
      <c r="VVW1168" s="145"/>
      <c r="VVX1168" s="145"/>
      <c r="VVY1168" s="145"/>
      <c r="VVZ1168" s="145"/>
      <c r="VWA1168" s="145"/>
      <c r="VWB1168" s="37"/>
      <c r="VWC1168" s="5"/>
      <c r="VWD1168" s="144"/>
      <c r="VWE1168" s="93"/>
      <c r="VWF1168" s="145"/>
      <c r="VWG1168" s="145"/>
      <c r="VWH1168" s="145"/>
      <c r="VWI1168" s="145"/>
      <c r="VWJ1168" s="145"/>
      <c r="VWK1168" s="37"/>
      <c r="VWL1168" s="5"/>
      <c r="VWM1168" s="144"/>
      <c r="VWN1168" s="93"/>
      <c r="VWO1168" s="145"/>
      <c r="VWP1168" s="145"/>
      <c r="VWQ1168" s="145"/>
      <c r="VWR1168" s="145"/>
      <c r="VWS1168" s="145"/>
      <c r="VWT1168" s="37"/>
      <c r="VWU1168" s="5"/>
      <c r="VWV1168" s="144"/>
      <c r="VWW1168" s="93"/>
      <c r="VWX1168" s="145"/>
      <c r="VWY1168" s="145"/>
      <c r="VWZ1168" s="145"/>
      <c r="VXA1168" s="145"/>
      <c r="VXB1168" s="145"/>
      <c r="VXC1168" s="37"/>
      <c r="VXD1168" s="5"/>
      <c r="VXE1168" s="144"/>
      <c r="VXF1168" s="93"/>
      <c r="VXG1168" s="145"/>
      <c r="VXH1168" s="145"/>
      <c r="VXI1168" s="145"/>
      <c r="VXJ1168" s="145"/>
      <c r="VXK1168" s="145"/>
      <c r="VXL1168" s="37"/>
      <c r="VXM1168" s="5"/>
      <c r="VXN1168" s="144"/>
      <c r="VXO1168" s="93"/>
      <c r="VXP1168" s="145"/>
      <c r="VXQ1168" s="145"/>
      <c r="VXR1168" s="145"/>
      <c r="VXS1168" s="145"/>
      <c r="VXT1168" s="145"/>
      <c r="VXU1168" s="37"/>
      <c r="VXV1168" s="5"/>
      <c r="VXW1168" s="144"/>
      <c r="VXX1168" s="93"/>
      <c r="VXY1168" s="145"/>
      <c r="VXZ1168" s="145"/>
      <c r="VYA1168" s="145"/>
      <c r="VYB1168" s="145"/>
      <c r="VYC1168" s="145"/>
      <c r="VYD1168" s="37"/>
      <c r="VYE1168" s="5"/>
      <c r="VYF1168" s="144"/>
      <c r="VYG1168" s="93"/>
      <c r="VYH1168" s="145"/>
      <c r="VYI1168" s="145"/>
      <c r="VYJ1168" s="145"/>
      <c r="VYK1168" s="145"/>
      <c r="VYL1168" s="145"/>
      <c r="VYM1168" s="37"/>
      <c r="VYN1168" s="5"/>
      <c r="VYO1168" s="144"/>
      <c r="VYP1168" s="93"/>
      <c r="VYQ1168" s="145"/>
      <c r="VYR1168" s="145"/>
      <c r="VYS1168" s="145"/>
      <c r="VYT1168" s="145"/>
      <c r="VYU1168" s="145"/>
      <c r="VYV1168" s="37"/>
      <c r="VYW1168" s="5"/>
      <c r="VYX1168" s="144"/>
      <c r="VYY1168" s="93"/>
      <c r="VYZ1168" s="145"/>
      <c r="VZA1168" s="145"/>
      <c r="VZB1168" s="145"/>
      <c r="VZC1168" s="145"/>
      <c r="VZD1168" s="145"/>
      <c r="VZE1168" s="37"/>
      <c r="VZF1168" s="5"/>
      <c r="VZG1168" s="144"/>
      <c r="VZH1168" s="93"/>
      <c r="VZI1168" s="145"/>
      <c r="VZJ1168" s="145"/>
      <c r="VZK1168" s="145"/>
      <c r="VZL1168" s="145"/>
      <c r="VZM1168" s="145"/>
      <c r="VZN1168" s="37"/>
      <c r="VZO1168" s="5"/>
      <c r="VZP1168" s="144"/>
      <c r="VZQ1168" s="93"/>
      <c r="VZR1168" s="145"/>
      <c r="VZS1168" s="145"/>
      <c r="VZT1168" s="145"/>
      <c r="VZU1168" s="145"/>
      <c r="VZV1168" s="145"/>
      <c r="VZW1168" s="37"/>
      <c r="VZX1168" s="5"/>
      <c r="VZY1168" s="144"/>
      <c r="VZZ1168" s="93"/>
      <c r="WAA1168" s="145"/>
      <c r="WAB1168" s="145"/>
      <c r="WAC1168" s="145"/>
      <c r="WAD1168" s="145"/>
      <c r="WAE1168" s="145"/>
      <c r="WAF1168" s="37"/>
      <c r="WAG1168" s="5"/>
      <c r="WAH1168" s="144"/>
      <c r="WAI1168" s="93"/>
      <c r="WAJ1168" s="145"/>
      <c r="WAK1168" s="145"/>
      <c r="WAL1168" s="145"/>
      <c r="WAM1168" s="145"/>
      <c r="WAN1168" s="145"/>
      <c r="WAO1168" s="37"/>
      <c r="WAP1168" s="5"/>
      <c r="WAQ1168" s="144"/>
      <c r="WAR1168" s="93"/>
      <c r="WAS1168" s="145"/>
      <c r="WAT1168" s="145"/>
      <c r="WAU1168" s="145"/>
      <c r="WAV1168" s="145"/>
      <c r="WAW1168" s="145"/>
      <c r="WAX1168" s="37"/>
      <c r="WAY1168" s="5"/>
      <c r="WAZ1168" s="144"/>
      <c r="WBA1168" s="93"/>
      <c r="WBB1168" s="145"/>
      <c r="WBC1168" s="145"/>
      <c r="WBD1168" s="145"/>
      <c r="WBE1168" s="145"/>
      <c r="WBF1168" s="145"/>
      <c r="WBG1168" s="37"/>
      <c r="WBH1168" s="5"/>
      <c r="WBI1168" s="144"/>
      <c r="WBJ1168" s="93"/>
      <c r="WBK1168" s="145"/>
      <c r="WBL1168" s="145"/>
      <c r="WBM1168" s="145"/>
      <c r="WBN1168" s="145"/>
      <c r="WBO1168" s="145"/>
      <c r="WBP1168" s="37"/>
      <c r="WBQ1168" s="5"/>
      <c r="WBR1168" s="144"/>
      <c r="WBS1168" s="93"/>
      <c r="WBT1168" s="145"/>
      <c r="WBU1168" s="145"/>
      <c r="WBV1168" s="145"/>
      <c r="WBW1168" s="145"/>
      <c r="WBX1168" s="145"/>
      <c r="WBY1168" s="37"/>
      <c r="WBZ1168" s="5"/>
      <c r="WCA1168" s="144"/>
      <c r="WCB1168" s="93"/>
      <c r="WCC1168" s="145"/>
      <c r="WCD1168" s="145"/>
      <c r="WCE1168" s="145"/>
      <c r="WCF1168" s="145"/>
      <c r="WCG1168" s="145"/>
      <c r="WCH1168" s="37"/>
      <c r="WCI1168" s="5"/>
      <c r="WCJ1168" s="144"/>
      <c r="WCK1168" s="93"/>
      <c r="WCL1168" s="145"/>
      <c r="WCM1168" s="145"/>
      <c r="WCN1168" s="145"/>
      <c r="WCO1168" s="145"/>
      <c r="WCP1168" s="145"/>
      <c r="WCQ1168" s="37"/>
      <c r="WCR1168" s="5"/>
      <c r="WCS1168" s="144"/>
      <c r="WCT1168" s="93"/>
      <c r="WCU1168" s="145"/>
      <c r="WCV1168" s="145"/>
      <c r="WCW1168" s="145"/>
      <c r="WCX1168" s="145"/>
      <c r="WCY1168" s="145"/>
      <c r="WCZ1168" s="37"/>
      <c r="WDA1168" s="5"/>
      <c r="WDB1168" s="144"/>
      <c r="WDC1168" s="93"/>
      <c r="WDD1168" s="145"/>
      <c r="WDE1168" s="145"/>
      <c r="WDF1168" s="145"/>
      <c r="WDG1168" s="145"/>
      <c r="WDH1168" s="145"/>
      <c r="WDI1168" s="37"/>
      <c r="WDJ1168" s="5"/>
      <c r="WDK1168" s="144"/>
      <c r="WDL1168" s="93"/>
      <c r="WDM1168" s="145"/>
      <c r="WDN1168" s="145"/>
      <c r="WDO1168" s="145"/>
      <c r="WDP1168" s="145"/>
      <c r="WDQ1168" s="145"/>
      <c r="WDR1168" s="37"/>
      <c r="WDS1168" s="5"/>
      <c r="WDT1168" s="144"/>
      <c r="WDU1168" s="93"/>
      <c r="WDV1168" s="145"/>
      <c r="WDW1168" s="145"/>
      <c r="WDX1168" s="145"/>
      <c r="WDY1168" s="145"/>
      <c r="WDZ1168" s="145"/>
      <c r="WEA1168" s="37"/>
      <c r="WEB1168" s="5"/>
      <c r="WEC1168" s="144"/>
      <c r="WED1168" s="93"/>
      <c r="WEE1168" s="145"/>
      <c r="WEF1168" s="145"/>
      <c r="WEG1168" s="145"/>
      <c r="WEH1168" s="145"/>
      <c r="WEI1168" s="145"/>
      <c r="WEJ1168" s="37"/>
      <c r="WEK1168" s="5"/>
      <c r="WEL1168" s="144"/>
      <c r="WEM1168" s="93"/>
      <c r="WEN1168" s="145"/>
      <c r="WEO1168" s="145"/>
      <c r="WEP1168" s="145"/>
      <c r="WEQ1168" s="145"/>
      <c r="WER1168" s="145"/>
      <c r="WES1168" s="37"/>
      <c r="WET1168" s="5"/>
      <c r="WEU1168" s="144"/>
      <c r="WEV1168" s="93"/>
      <c r="WEW1168" s="145"/>
      <c r="WEX1168" s="145"/>
      <c r="WEY1168" s="145"/>
      <c r="WEZ1168" s="145"/>
      <c r="WFA1168" s="145"/>
      <c r="WFB1168" s="37"/>
      <c r="WFC1168" s="5"/>
      <c r="WFD1168" s="144"/>
      <c r="WFE1168" s="93"/>
      <c r="WFF1168" s="145"/>
      <c r="WFG1168" s="145"/>
      <c r="WFH1168" s="145"/>
      <c r="WFI1168" s="145"/>
      <c r="WFJ1168" s="145"/>
      <c r="WFK1168" s="37"/>
      <c r="WFL1168" s="5"/>
      <c r="WFM1168" s="144"/>
      <c r="WFN1168" s="93"/>
      <c r="WFO1168" s="145"/>
      <c r="WFP1168" s="145"/>
      <c r="WFQ1168" s="145"/>
      <c r="WFR1168" s="145"/>
      <c r="WFS1168" s="145"/>
      <c r="WFT1168" s="37"/>
      <c r="WFU1168" s="5"/>
      <c r="WFV1168" s="144"/>
      <c r="WFW1168" s="93"/>
      <c r="WFX1168" s="145"/>
      <c r="WFY1168" s="145"/>
      <c r="WFZ1168" s="145"/>
      <c r="WGA1168" s="145"/>
      <c r="WGB1168" s="145"/>
      <c r="WGC1168" s="37"/>
      <c r="WGD1168" s="5"/>
      <c r="WGE1168" s="144"/>
      <c r="WGF1168" s="93"/>
      <c r="WGG1168" s="145"/>
      <c r="WGH1168" s="145"/>
      <c r="WGI1168" s="145"/>
      <c r="WGJ1168" s="145"/>
      <c r="WGK1168" s="145"/>
      <c r="WGL1168" s="37"/>
      <c r="WGM1168" s="5"/>
      <c r="WGN1168" s="144"/>
      <c r="WGO1168" s="93"/>
      <c r="WGP1168" s="145"/>
      <c r="WGQ1168" s="145"/>
      <c r="WGR1168" s="145"/>
      <c r="WGS1168" s="145"/>
      <c r="WGT1168" s="145"/>
      <c r="WGU1168" s="37"/>
      <c r="WGV1168" s="5"/>
      <c r="WGW1168" s="144"/>
      <c r="WGX1168" s="93"/>
      <c r="WGY1168" s="145"/>
      <c r="WGZ1168" s="145"/>
      <c r="WHA1168" s="145"/>
      <c r="WHB1168" s="145"/>
      <c r="WHC1168" s="145"/>
      <c r="WHD1168" s="37"/>
      <c r="WHE1168" s="5"/>
      <c r="WHF1168" s="144"/>
      <c r="WHG1168" s="93"/>
      <c r="WHH1168" s="145"/>
      <c r="WHI1168" s="145"/>
      <c r="WHJ1168" s="145"/>
      <c r="WHK1168" s="145"/>
      <c r="WHL1168" s="145"/>
      <c r="WHM1168" s="37"/>
      <c r="WHN1168" s="5"/>
      <c r="WHO1168" s="144"/>
      <c r="WHP1168" s="93"/>
      <c r="WHQ1168" s="145"/>
      <c r="WHR1168" s="145"/>
      <c r="WHS1168" s="145"/>
      <c r="WHT1168" s="145"/>
      <c r="WHU1168" s="145"/>
      <c r="WHV1168" s="37"/>
      <c r="WHW1168" s="5"/>
      <c r="WHX1168" s="144"/>
      <c r="WHY1168" s="93"/>
      <c r="WHZ1168" s="145"/>
      <c r="WIA1168" s="145"/>
      <c r="WIB1168" s="145"/>
      <c r="WIC1168" s="145"/>
      <c r="WID1168" s="145"/>
      <c r="WIE1168" s="37"/>
      <c r="WIF1168" s="5"/>
      <c r="WIG1168" s="144"/>
      <c r="WIH1168" s="93"/>
      <c r="WII1168" s="145"/>
      <c r="WIJ1168" s="145"/>
      <c r="WIK1168" s="145"/>
      <c r="WIL1168" s="145"/>
      <c r="WIM1168" s="145"/>
      <c r="WIN1168" s="37"/>
      <c r="WIO1168" s="5"/>
      <c r="WIP1168" s="144"/>
      <c r="WIQ1168" s="93"/>
      <c r="WIR1168" s="145"/>
      <c r="WIS1168" s="145"/>
      <c r="WIT1168" s="145"/>
      <c r="WIU1168" s="145"/>
      <c r="WIV1168" s="145"/>
      <c r="WIW1168" s="37"/>
      <c r="WIX1168" s="5"/>
      <c r="WIY1168" s="144"/>
      <c r="WIZ1168" s="93"/>
      <c r="WJA1168" s="145"/>
      <c r="WJB1168" s="145"/>
      <c r="WJC1168" s="145"/>
      <c r="WJD1168" s="145"/>
      <c r="WJE1168" s="145"/>
      <c r="WJF1168" s="37"/>
      <c r="WJG1168" s="5"/>
      <c r="WJH1168" s="144"/>
      <c r="WJI1168" s="93"/>
      <c r="WJJ1168" s="145"/>
      <c r="WJK1168" s="145"/>
      <c r="WJL1168" s="145"/>
      <c r="WJM1168" s="145"/>
      <c r="WJN1168" s="145"/>
      <c r="WJO1168" s="37"/>
      <c r="WJP1168" s="5"/>
      <c r="WJQ1168" s="144"/>
      <c r="WJR1168" s="93"/>
      <c r="WJS1168" s="145"/>
      <c r="WJT1168" s="145"/>
      <c r="WJU1168" s="145"/>
      <c r="WJV1168" s="145"/>
      <c r="WJW1168" s="145"/>
      <c r="WJX1168" s="37"/>
      <c r="WJY1168" s="5"/>
      <c r="WJZ1168" s="144"/>
      <c r="WKA1168" s="93"/>
      <c r="WKB1168" s="145"/>
      <c r="WKC1168" s="145"/>
      <c r="WKD1168" s="145"/>
      <c r="WKE1168" s="145"/>
      <c r="WKF1168" s="145"/>
      <c r="WKG1168" s="37"/>
      <c r="WKH1168" s="5"/>
      <c r="WKI1168" s="144"/>
      <c r="WKJ1168" s="93"/>
      <c r="WKK1168" s="145"/>
      <c r="WKL1168" s="145"/>
      <c r="WKM1168" s="145"/>
      <c r="WKN1168" s="145"/>
      <c r="WKO1168" s="145"/>
      <c r="WKP1168" s="37"/>
      <c r="WKQ1168" s="5"/>
      <c r="WKR1168" s="144"/>
      <c r="WKS1168" s="93"/>
      <c r="WKT1168" s="145"/>
      <c r="WKU1168" s="145"/>
      <c r="WKV1168" s="145"/>
      <c r="WKW1168" s="145"/>
      <c r="WKX1168" s="145"/>
      <c r="WKY1168" s="37"/>
      <c r="WKZ1168" s="5"/>
      <c r="WLA1168" s="144"/>
      <c r="WLB1168" s="93"/>
      <c r="WLC1168" s="145"/>
      <c r="WLD1168" s="145"/>
      <c r="WLE1168" s="145"/>
      <c r="WLF1168" s="145"/>
      <c r="WLG1168" s="145"/>
      <c r="WLH1168" s="37"/>
      <c r="WLI1168" s="5"/>
      <c r="WLJ1168" s="144"/>
      <c r="WLK1168" s="93"/>
      <c r="WLL1168" s="145"/>
      <c r="WLM1168" s="145"/>
      <c r="WLN1168" s="145"/>
      <c r="WLO1168" s="145"/>
      <c r="WLP1168" s="145"/>
      <c r="WLQ1168" s="37"/>
      <c r="WLR1168" s="5"/>
      <c r="WLS1168" s="144"/>
      <c r="WLT1168" s="93"/>
      <c r="WLU1168" s="145"/>
      <c r="WLV1168" s="145"/>
      <c r="WLW1168" s="145"/>
      <c r="WLX1168" s="145"/>
      <c r="WLY1168" s="145"/>
      <c r="WLZ1168" s="37"/>
      <c r="WMA1168" s="5"/>
      <c r="WMB1168" s="144"/>
      <c r="WMC1168" s="93"/>
      <c r="WMD1168" s="145"/>
      <c r="WME1168" s="145"/>
      <c r="WMF1168" s="145"/>
      <c r="WMG1168" s="145"/>
      <c r="WMH1168" s="145"/>
      <c r="WMI1168" s="37"/>
      <c r="WMJ1168" s="5"/>
      <c r="WMK1168" s="144"/>
      <c r="WML1168" s="93"/>
      <c r="WMM1168" s="145"/>
      <c r="WMN1168" s="145"/>
      <c r="WMO1168" s="145"/>
      <c r="WMP1168" s="145"/>
      <c r="WMQ1168" s="145"/>
      <c r="WMR1168" s="37"/>
      <c r="WMS1168" s="5"/>
      <c r="WMT1168" s="144"/>
      <c r="WMU1168" s="93"/>
      <c r="WMV1168" s="145"/>
      <c r="WMW1168" s="145"/>
      <c r="WMX1168" s="145"/>
      <c r="WMY1168" s="145"/>
      <c r="WMZ1168" s="145"/>
      <c r="WNA1168" s="37"/>
      <c r="WNB1168" s="5"/>
      <c r="WNC1168" s="144"/>
      <c r="WND1168" s="93"/>
      <c r="WNE1168" s="145"/>
      <c r="WNF1168" s="145"/>
      <c r="WNG1168" s="145"/>
      <c r="WNH1168" s="145"/>
      <c r="WNI1168" s="145"/>
      <c r="WNJ1168" s="37"/>
      <c r="WNK1168" s="5"/>
      <c r="WNL1168" s="144"/>
      <c r="WNM1168" s="93"/>
      <c r="WNN1168" s="145"/>
      <c r="WNO1168" s="145"/>
      <c r="WNP1168" s="145"/>
      <c r="WNQ1168" s="145"/>
      <c r="WNR1168" s="145"/>
      <c r="WNS1168" s="37"/>
      <c r="WNT1168" s="5"/>
      <c r="WNU1168" s="144"/>
      <c r="WNV1168" s="93"/>
      <c r="WNW1168" s="145"/>
      <c r="WNX1168" s="145"/>
      <c r="WNY1168" s="145"/>
      <c r="WNZ1168" s="145"/>
      <c r="WOA1168" s="145"/>
      <c r="WOB1168" s="37"/>
      <c r="WOC1168" s="5"/>
      <c r="WOD1168" s="144"/>
      <c r="WOE1168" s="93"/>
      <c r="WOF1168" s="145"/>
      <c r="WOG1168" s="145"/>
      <c r="WOH1168" s="145"/>
      <c r="WOI1168" s="145"/>
      <c r="WOJ1168" s="145"/>
      <c r="WOK1168" s="37"/>
      <c r="WOL1168" s="5"/>
      <c r="WOM1168" s="144"/>
      <c r="WON1168" s="93"/>
      <c r="WOO1168" s="145"/>
      <c r="WOP1168" s="145"/>
      <c r="WOQ1168" s="145"/>
      <c r="WOR1168" s="145"/>
      <c r="WOS1168" s="145"/>
      <c r="WOT1168" s="37"/>
      <c r="WOU1168" s="5"/>
      <c r="WOV1168" s="144"/>
      <c r="WOW1168" s="93"/>
      <c r="WOX1168" s="145"/>
      <c r="WOY1168" s="145"/>
      <c r="WOZ1168" s="145"/>
      <c r="WPA1168" s="145"/>
      <c r="WPB1168" s="145"/>
      <c r="WPC1168" s="37"/>
      <c r="WPD1168" s="5"/>
      <c r="WPE1168" s="144"/>
      <c r="WPF1168" s="93"/>
      <c r="WPG1168" s="145"/>
      <c r="WPH1168" s="145"/>
      <c r="WPI1168" s="145"/>
      <c r="WPJ1168" s="145"/>
      <c r="WPK1168" s="145"/>
      <c r="WPL1168" s="37"/>
      <c r="WPM1168" s="5"/>
      <c r="WPN1168" s="144"/>
      <c r="WPO1168" s="93"/>
      <c r="WPP1168" s="145"/>
      <c r="WPQ1168" s="145"/>
      <c r="WPR1168" s="145"/>
      <c r="WPS1168" s="145"/>
      <c r="WPT1168" s="145"/>
      <c r="WPU1168" s="37"/>
      <c r="WPV1168" s="5"/>
      <c r="WPW1168" s="144"/>
      <c r="WPX1168" s="93"/>
      <c r="WPY1168" s="145"/>
      <c r="WPZ1168" s="145"/>
      <c r="WQA1168" s="145"/>
      <c r="WQB1168" s="145"/>
      <c r="WQC1168" s="145"/>
      <c r="WQD1168" s="37"/>
      <c r="WQE1168" s="5"/>
      <c r="WQF1168" s="144"/>
      <c r="WQG1168" s="93"/>
      <c r="WQH1168" s="145"/>
      <c r="WQI1168" s="145"/>
      <c r="WQJ1168" s="145"/>
      <c r="WQK1168" s="145"/>
      <c r="WQL1168" s="145"/>
      <c r="WQM1168" s="37"/>
      <c r="WQN1168" s="5"/>
      <c r="WQO1168" s="144"/>
      <c r="WQP1168" s="93"/>
      <c r="WQQ1168" s="145"/>
      <c r="WQR1168" s="145"/>
      <c r="WQS1168" s="145"/>
      <c r="WQT1168" s="145"/>
      <c r="WQU1168" s="145"/>
      <c r="WQV1168" s="37"/>
      <c r="WQW1168" s="5"/>
      <c r="WQX1168" s="144"/>
      <c r="WQY1168" s="93"/>
      <c r="WQZ1168" s="145"/>
      <c r="WRA1168" s="145"/>
      <c r="WRB1168" s="145"/>
      <c r="WRC1168" s="145"/>
      <c r="WRD1168" s="145"/>
      <c r="WRE1168" s="37"/>
      <c r="WRF1168" s="5"/>
      <c r="WRG1168" s="144"/>
      <c r="WRH1168" s="93"/>
      <c r="WRI1168" s="145"/>
      <c r="WRJ1168" s="145"/>
      <c r="WRK1168" s="145"/>
      <c r="WRL1168" s="145"/>
      <c r="WRM1168" s="145"/>
      <c r="WRN1168" s="37"/>
      <c r="WRO1168" s="5"/>
      <c r="WRP1168" s="144"/>
      <c r="WRQ1168" s="93"/>
      <c r="WRR1168" s="145"/>
      <c r="WRS1168" s="145"/>
      <c r="WRT1168" s="145"/>
      <c r="WRU1168" s="145"/>
      <c r="WRV1168" s="145"/>
      <c r="WRW1168" s="37"/>
      <c r="WRX1168" s="5"/>
      <c r="WRY1168" s="144"/>
      <c r="WRZ1168" s="93"/>
      <c r="WSA1168" s="145"/>
      <c r="WSB1168" s="145"/>
      <c r="WSC1168" s="145"/>
      <c r="WSD1168" s="145"/>
      <c r="WSE1168" s="145"/>
      <c r="WSF1168" s="37"/>
      <c r="WSG1168" s="5"/>
      <c r="WSH1168" s="144"/>
      <c r="WSI1168" s="93"/>
      <c r="WSJ1168" s="145"/>
      <c r="WSK1168" s="145"/>
      <c r="WSL1168" s="145"/>
      <c r="WSM1168" s="145"/>
      <c r="WSN1168" s="145"/>
      <c r="WSO1168" s="37"/>
      <c r="WSP1168" s="5"/>
      <c r="WSQ1168" s="144"/>
      <c r="WSR1168" s="93"/>
      <c r="WSS1168" s="145"/>
      <c r="WST1168" s="145"/>
      <c r="WSU1168" s="145"/>
      <c r="WSV1168" s="145"/>
      <c r="WSW1168" s="145"/>
      <c r="WSX1168" s="37"/>
      <c r="WSY1168" s="5"/>
      <c r="WSZ1168" s="144"/>
      <c r="WTA1168" s="93"/>
      <c r="WTB1168" s="145"/>
      <c r="WTC1168" s="145"/>
      <c r="WTD1168" s="145"/>
      <c r="WTE1168" s="145"/>
      <c r="WTF1168" s="145"/>
      <c r="WTG1168" s="37"/>
      <c r="WTH1168" s="5"/>
      <c r="WTI1168" s="144"/>
      <c r="WTJ1168" s="93"/>
      <c r="WTK1168" s="145"/>
      <c r="WTL1168" s="145"/>
      <c r="WTM1168" s="145"/>
      <c r="WTN1168" s="145"/>
      <c r="WTO1168" s="145"/>
      <c r="WTP1168" s="37"/>
      <c r="WTQ1168" s="5"/>
      <c r="WTR1168" s="144"/>
      <c r="WTS1168" s="93"/>
      <c r="WTT1168" s="145"/>
      <c r="WTU1168" s="145"/>
      <c r="WTV1168" s="145"/>
      <c r="WTW1168" s="145"/>
      <c r="WTX1168" s="145"/>
      <c r="WTY1168" s="37"/>
      <c r="WTZ1168" s="5"/>
      <c r="WUA1168" s="144"/>
      <c r="WUB1168" s="93"/>
      <c r="WUC1168" s="145"/>
      <c r="WUD1168" s="145"/>
      <c r="WUE1168" s="145"/>
      <c r="WUF1168" s="145"/>
      <c r="WUG1168" s="145"/>
      <c r="WUH1168" s="37"/>
      <c r="WUI1168" s="5"/>
      <c r="WUJ1168" s="144"/>
      <c r="WUK1168" s="93"/>
      <c r="WUL1168" s="145"/>
      <c r="WUM1168" s="145"/>
      <c r="WUN1168" s="145"/>
      <c r="WUO1168" s="145"/>
      <c r="WUP1168" s="145"/>
      <c r="WUQ1168" s="37"/>
      <c r="WUR1168" s="5"/>
      <c r="WUS1168" s="144"/>
      <c r="WUT1168" s="93"/>
      <c r="WUU1168" s="145"/>
      <c r="WUV1168" s="145"/>
      <c r="WUW1168" s="145"/>
      <c r="WUX1168" s="145"/>
      <c r="WUY1168" s="145"/>
      <c r="WUZ1168" s="37"/>
      <c r="WVA1168" s="5"/>
      <c r="WVB1168" s="144"/>
      <c r="WVC1168" s="93"/>
      <c r="WVD1168" s="145"/>
      <c r="WVE1168" s="145"/>
      <c r="WVF1168" s="145"/>
      <c r="WVG1168" s="145"/>
      <c r="WVH1168" s="145"/>
      <c r="WVI1168" s="37"/>
      <c r="WVJ1168" s="5"/>
      <c r="WVK1168" s="144"/>
      <c r="WVL1168" s="93"/>
      <c r="WVM1168" s="145"/>
      <c r="WVN1168" s="145"/>
      <c r="WVO1168" s="145"/>
      <c r="WVP1168" s="145"/>
      <c r="WVQ1168" s="145"/>
      <c r="WVR1168" s="37"/>
      <c r="WVS1168" s="5"/>
      <c r="WVT1168" s="144"/>
      <c r="WVU1168" s="93"/>
      <c r="WVV1168" s="145"/>
      <c r="WVW1168" s="145"/>
      <c r="WVX1168" s="145"/>
      <c r="WVY1168" s="145"/>
      <c r="WVZ1168" s="145"/>
      <c r="WWA1168" s="37"/>
      <c r="WWB1168" s="5"/>
      <c r="WWC1168" s="144"/>
      <c r="WWD1168" s="93"/>
      <c r="WWE1168" s="145"/>
      <c r="WWF1168" s="145"/>
      <c r="WWG1168" s="145"/>
      <c r="WWH1168" s="145"/>
      <c r="WWI1168" s="145"/>
      <c r="WWJ1168" s="37"/>
      <c r="WWK1168" s="5"/>
      <c r="WWL1168" s="144"/>
      <c r="WWM1168" s="93"/>
      <c r="WWN1168" s="145"/>
      <c r="WWO1168" s="145"/>
      <c r="WWP1168" s="145"/>
      <c r="WWQ1168" s="145"/>
      <c r="WWR1168" s="145"/>
      <c r="WWS1168" s="37"/>
      <c r="WWT1168" s="5"/>
      <c r="WWU1168" s="144"/>
      <c r="WWV1168" s="93"/>
      <c r="WWW1168" s="145"/>
      <c r="WWX1168" s="145"/>
      <c r="WWY1168" s="145"/>
      <c r="WWZ1168" s="145"/>
      <c r="WXA1168" s="145"/>
      <c r="WXB1168" s="37"/>
      <c r="WXC1168" s="5"/>
      <c r="WXD1168" s="144"/>
      <c r="WXE1168" s="93"/>
      <c r="WXF1168" s="145"/>
      <c r="WXG1168" s="145"/>
      <c r="WXH1168" s="145"/>
      <c r="WXI1168" s="145"/>
      <c r="WXJ1168" s="145"/>
      <c r="WXK1168" s="37"/>
      <c r="WXL1168" s="5"/>
      <c r="WXM1168" s="144"/>
      <c r="WXN1168" s="93"/>
      <c r="WXO1168" s="145"/>
      <c r="WXP1168" s="145"/>
      <c r="WXQ1168" s="145"/>
      <c r="WXR1168" s="145"/>
      <c r="WXS1168" s="145"/>
      <c r="WXT1168" s="37"/>
      <c r="WXU1168" s="5"/>
      <c r="WXV1168" s="144"/>
      <c r="WXW1168" s="93"/>
      <c r="WXX1168" s="145"/>
      <c r="WXY1168" s="145"/>
      <c r="WXZ1168" s="145"/>
      <c r="WYA1168" s="145"/>
      <c r="WYB1168" s="145"/>
      <c r="WYC1168" s="37"/>
      <c r="WYD1168" s="5"/>
      <c r="WYE1168" s="144"/>
      <c r="WYF1168" s="93"/>
      <c r="WYG1168" s="145"/>
      <c r="WYH1168" s="145"/>
      <c r="WYI1168" s="145"/>
      <c r="WYJ1168" s="145"/>
      <c r="WYK1168" s="145"/>
      <c r="WYL1168" s="37"/>
      <c r="WYM1168" s="5"/>
      <c r="WYN1168" s="144"/>
      <c r="WYO1168" s="93"/>
      <c r="WYP1168" s="145"/>
      <c r="WYQ1168" s="145"/>
      <c r="WYR1168" s="145"/>
      <c r="WYS1168" s="145"/>
      <c r="WYT1168" s="145"/>
      <c r="WYU1168" s="37"/>
      <c r="WYV1168" s="5"/>
      <c r="WYW1168" s="144"/>
      <c r="WYX1168" s="93"/>
      <c r="WYY1168" s="145"/>
      <c r="WYZ1168" s="145"/>
      <c r="WZA1168" s="145"/>
      <c r="WZB1168" s="145"/>
      <c r="WZC1168" s="145"/>
      <c r="WZD1168" s="37"/>
      <c r="WZE1168" s="5"/>
      <c r="WZF1168" s="144"/>
      <c r="WZG1168" s="93"/>
      <c r="WZH1168" s="145"/>
      <c r="WZI1168" s="145"/>
      <c r="WZJ1168" s="145"/>
      <c r="WZK1168" s="145"/>
      <c r="WZL1168" s="145"/>
      <c r="WZM1168" s="37"/>
      <c r="WZN1168" s="5"/>
      <c r="WZO1168" s="144"/>
      <c r="WZP1168" s="93"/>
      <c r="WZQ1168" s="145"/>
      <c r="WZR1168" s="145"/>
      <c r="WZS1168" s="145"/>
      <c r="WZT1168" s="145"/>
      <c r="WZU1168" s="145"/>
      <c r="WZV1168" s="37"/>
      <c r="WZW1168" s="5"/>
      <c r="WZX1168" s="144"/>
      <c r="WZY1168" s="93"/>
      <c r="WZZ1168" s="145"/>
      <c r="XAA1168" s="145"/>
      <c r="XAB1168" s="145"/>
      <c r="XAC1168" s="145"/>
      <c r="XAD1168" s="145"/>
      <c r="XAE1168" s="37"/>
      <c r="XAF1168" s="5"/>
      <c r="XAG1168" s="144"/>
      <c r="XAH1168" s="93"/>
      <c r="XAI1168" s="145"/>
      <c r="XAJ1168" s="145"/>
      <c r="XAK1168" s="145"/>
      <c r="XAL1168" s="145"/>
      <c r="XAM1168" s="145"/>
      <c r="XAN1168" s="37"/>
      <c r="XAO1168" s="5"/>
      <c r="XAP1168" s="144"/>
      <c r="XAQ1168" s="93"/>
      <c r="XAR1168" s="145"/>
      <c r="XAS1168" s="145"/>
      <c r="XAT1168" s="145"/>
      <c r="XAU1168" s="145"/>
      <c r="XAV1168" s="145"/>
      <c r="XAW1168" s="37"/>
      <c r="XAX1168" s="5"/>
      <c r="XAY1168" s="144"/>
      <c r="XAZ1168" s="93"/>
      <c r="XBA1168" s="145"/>
      <c r="XBB1168" s="145"/>
      <c r="XBC1168" s="145"/>
      <c r="XBD1168" s="145"/>
      <c r="XBE1168" s="145"/>
      <c r="XBF1168" s="37"/>
      <c r="XBG1168" s="5"/>
      <c r="XBH1168" s="144"/>
      <c r="XBI1168" s="93"/>
      <c r="XBJ1168" s="145"/>
      <c r="XBK1168" s="145"/>
      <c r="XBL1168" s="145"/>
      <c r="XBM1168" s="145"/>
      <c r="XBN1168" s="145"/>
      <c r="XBO1168" s="37"/>
      <c r="XBP1168" s="5"/>
      <c r="XBQ1168" s="144"/>
      <c r="XBR1168" s="93"/>
      <c r="XBS1168" s="145"/>
      <c r="XBT1168" s="145"/>
      <c r="XBU1168" s="145"/>
      <c r="XBV1168" s="145"/>
      <c r="XBW1168" s="145"/>
      <c r="XBX1168" s="37"/>
      <c r="XBY1168" s="5"/>
      <c r="XBZ1168" s="144"/>
      <c r="XCA1168" s="93"/>
      <c r="XCB1168" s="145"/>
      <c r="XCC1168" s="145"/>
      <c r="XCD1168" s="145"/>
      <c r="XCE1168" s="145"/>
      <c r="XCF1168" s="145"/>
      <c r="XCG1168" s="37"/>
      <c r="XCH1168" s="5"/>
      <c r="XCI1168" s="144"/>
      <c r="XCJ1168" s="93"/>
      <c r="XCK1168" s="145"/>
      <c r="XCL1168" s="145"/>
      <c r="XCM1168" s="145"/>
      <c r="XCN1168" s="145"/>
      <c r="XCO1168" s="145"/>
      <c r="XCP1168" s="37"/>
      <c r="XCQ1168" s="5"/>
      <c r="XCR1168" s="144"/>
      <c r="XCS1168" s="93"/>
      <c r="XCT1168" s="145"/>
      <c r="XCU1168" s="145"/>
      <c r="XCV1168" s="145"/>
      <c r="XCW1168" s="145"/>
      <c r="XCX1168" s="145"/>
      <c r="XCY1168" s="37"/>
      <c r="XCZ1168" s="5"/>
      <c r="XDA1168" s="144"/>
      <c r="XDB1168" s="93"/>
      <c r="XDC1168" s="145"/>
      <c r="XDD1168" s="145"/>
      <c r="XDE1168" s="145"/>
      <c r="XDF1168" s="145"/>
      <c r="XDG1168" s="145"/>
      <c r="XDH1168" s="37"/>
      <c r="XDI1168" s="5"/>
      <c r="XDJ1168" s="144"/>
      <c r="XDK1168" s="93"/>
      <c r="XDL1168" s="145"/>
      <c r="XDM1168" s="145"/>
      <c r="XDN1168" s="145"/>
      <c r="XDO1168" s="145"/>
      <c r="XDP1168" s="145"/>
      <c r="XDQ1168" s="37"/>
      <c r="XDR1168" s="5"/>
      <c r="XDS1168" s="144"/>
      <c r="XDT1168" s="93"/>
      <c r="XDU1168" s="145"/>
      <c r="XDV1168" s="145"/>
      <c r="XDW1168" s="145"/>
      <c r="XDX1168" s="145"/>
      <c r="XDY1168" s="145"/>
      <c r="XDZ1168" s="37"/>
      <c r="XEA1168" s="5"/>
      <c r="XEB1168" s="144"/>
      <c r="XEC1168" s="93"/>
      <c r="XED1168" s="145"/>
      <c r="XEE1168" s="145"/>
      <c r="XEF1168" s="145"/>
      <c r="XEG1168" s="145"/>
      <c r="XEH1168" s="145"/>
      <c r="XEI1168" s="37"/>
      <c r="XEJ1168" s="5"/>
      <c r="XEK1168" s="144"/>
      <c r="XEL1168" s="93"/>
      <c r="XEM1168" s="145"/>
      <c r="XEN1168" s="145"/>
      <c r="XEO1168" s="145"/>
      <c r="XEP1168" s="145"/>
      <c r="XEQ1168" s="145"/>
      <c r="XER1168" s="37"/>
      <c r="XES1168" s="5"/>
      <c r="XET1168" s="144"/>
      <c r="XEU1168" s="93"/>
      <c r="XEV1168" s="145"/>
      <c r="XEW1168" s="145"/>
      <c r="XEX1168" s="145"/>
      <c r="XEY1168" s="145"/>
      <c r="XEZ1168" s="145"/>
      <c r="XFA1168" s="37"/>
      <c r="XFB1168" s="5"/>
      <c r="XFC1168" s="144"/>
      <c r="XFD1168" s="93"/>
    </row>
    <row r="1169" spans="1:16384" x14ac:dyDescent="0.2">
      <c r="A1169" s="120">
        <v>9</v>
      </c>
      <c r="B1169" s="201" t="s">
        <v>2614</v>
      </c>
      <c r="C1169" s="122">
        <f t="shared" ref="C1169" si="1287">D1169-7</f>
        <v>46071</v>
      </c>
      <c r="D1169" s="48">
        <f t="shared" si="1249"/>
        <v>46078</v>
      </c>
      <c r="E1169" s="48">
        <f t="shared" ref="E1169" si="1288">D1169+26</f>
        <v>46104</v>
      </c>
      <c r="F1169" s="48">
        <f t="shared" ref="F1169" si="1289">D1169+27</f>
        <v>46105</v>
      </c>
      <c r="G1169" s="48">
        <f t="shared" ref="G1169" si="1290">D1169+29</f>
        <v>46107</v>
      </c>
      <c r="H1169" s="48">
        <f t="shared" ref="H1169" si="1291">D1169+31</f>
        <v>46109</v>
      </c>
      <c r="I1169" s="48">
        <f t="shared" ref="I1169" si="1292">D1169+32</f>
        <v>46110</v>
      </c>
      <c r="J1169" s="37"/>
      <c r="K1169" s="5"/>
      <c r="L1169" s="144"/>
      <c r="M1169" s="93"/>
      <c r="N1169" s="145"/>
      <c r="O1169" s="145"/>
      <c r="P1169" s="145"/>
      <c r="Q1169" s="145"/>
      <c r="R1169" s="145"/>
      <c r="S1169" s="37"/>
      <c r="T1169" s="5"/>
      <c r="U1169" s="144"/>
      <c r="V1169" s="93"/>
      <c r="W1169" s="145"/>
      <c r="X1169" s="145"/>
      <c r="Y1169" s="145"/>
      <c r="Z1169" s="145"/>
      <c r="AA1169" s="145"/>
      <c r="AB1169" s="37"/>
      <c r="AC1169" s="5"/>
      <c r="AD1169" s="144"/>
      <c r="AE1169" s="93"/>
      <c r="AF1169" s="145"/>
      <c r="AG1169" s="145"/>
      <c r="AH1169" s="145"/>
      <c r="AI1169" s="145"/>
      <c r="AJ1169" s="145"/>
      <c r="AK1169" s="37"/>
      <c r="AL1169" s="5"/>
      <c r="AM1169" s="144"/>
      <c r="AN1169" s="93"/>
      <c r="AO1169" s="145"/>
      <c r="AP1169" s="145"/>
      <c r="AQ1169" s="145"/>
      <c r="AR1169" s="145"/>
      <c r="AS1169" s="145"/>
      <c r="AT1169" s="37"/>
      <c r="AU1169" s="5"/>
      <c r="AV1169" s="144"/>
      <c r="AW1169" s="93"/>
      <c r="AX1169" s="145"/>
      <c r="AY1169" s="145"/>
      <c r="AZ1169" s="145"/>
      <c r="BA1169" s="145"/>
      <c r="BB1169" s="145"/>
      <c r="BC1169" s="37"/>
      <c r="BD1169" s="5"/>
      <c r="BE1169" s="144"/>
      <c r="BF1169" s="93"/>
      <c r="BG1169" s="145"/>
      <c r="BH1169" s="145"/>
      <c r="BI1169" s="145"/>
      <c r="BJ1169" s="145"/>
      <c r="BK1169" s="145"/>
      <c r="BL1169" s="37"/>
      <c r="BM1169" s="5"/>
      <c r="BN1169" s="144"/>
      <c r="BO1169" s="93"/>
      <c r="BP1169" s="145"/>
      <c r="BQ1169" s="145"/>
      <c r="BR1169" s="145"/>
      <c r="BS1169" s="145"/>
      <c r="BT1169" s="145"/>
      <c r="BU1169" s="37"/>
      <c r="BV1169" s="5"/>
      <c r="BW1169" s="144"/>
      <c r="BX1169" s="93"/>
      <c r="BY1169" s="145"/>
      <c r="BZ1169" s="145"/>
      <c r="CA1169" s="145"/>
      <c r="CB1169" s="145"/>
      <c r="CC1169" s="145"/>
      <c r="CD1169" s="37"/>
      <c r="CE1169" s="5"/>
      <c r="CF1169" s="144"/>
      <c r="CG1169" s="93"/>
      <c r="CH1169" s="145"/>
      <c r="CI1169" s="145"/>
      <c r="CJ1169" s="145"/>
      <c r="CK1169" s="145"/>
      <c r="CL1169" s="145"/>
      <c r="CM1169" s="37"/>
      <c r="CN1169" s="5"/>
      <c r="CO1169" s="144"/>
      <c r="CP1169" s="93"/>
      <c r="CQ1169" s="145"/>
      <c r="CR1169" s="145"/>
      <c r="CS1169" s="145"/>
      <c r="CT1169" s="145"/>
      <c r="CU1169" s="145"/>
      <c r="CV1169" s="37"/>
      <c r="CW1169" s="5"/>
      <c r="CX1169" s="144"/>
      <c r="CY1169" s="93"/>
      <c r="CZ1169" s="145"/>
      <c r="DA1169" s="145"/>
      <c r="DB1169" s="145"/>
      <c r="DC1169" s="145"/>
      <c r="DD1169" s="145"/>
      <c r="DE1169" s="37"/>
      <c r="DF1169" s="5"/>
      <c r="DG1169" s="144"/>
      <c r="DH1169" s="93"/>
      <c r="DI1169" s="145"/>
      <c r="DJ1169" s="145"/>
      <c r="DK1169" s="145"/>
      <c r="DL1169" s="145"/>
      <c r="DM1169" s="145"/>
      <c r="DN1169" s="37"/>
      <c r="DO1169" s="5"/>
      <c r="DP1169" s="144"/>
      <c r="DQ1169" s="93"/>
      <c r="DR1169" s="145"/>
      <c r="DS1169" s="145"/>
      <c r="DT1169" s="145"/>
      <c r="DU1169" s="145"/>
      <c r="DV1169" s="145"/>
      <c r="DW1169" s="37"/>
      <c r="DX1169" s="5"/>
      <c r="DY1169" s="144"/>
      <c r="DZ1169" s="93"/>
      <c r="EA1169" s="145"/>
      <c r="EB1169" s="145"/>
      <c r="EC1169" s="145"/>
      <c r="ED1169" s="145"/>
      <c r="EE1169" s="145"/>
      <c r="EF1169" s="37"/>
      <c r="EG1169" s="5"/>
      <c r="EH1169" s="144"/>
      <c r="EI1169" s="93"/>
      <c r="EJ1169" s="145"/>
      <c r="EK1169" s="145"/>
      <c r="EL1169" s="145"/>
      <c r="EM1169" s="145"/>
      <c r="EN1169" s="145"/>
      <c r="EO1169" s="37"/>
      <c r="EP1169" s="5"/>
      <c r="EQ1169" s="144"/>
      <c r="ER1169" s="93"/>
      <c r="ES1169" s="145"/>
      <c r="ET1169" s="145"/>
      <c r="EU1169" s="145"/>
      <c r="EV1169" s="145"/>
      <c r="EW1169" s="145"/>
      <c r="EX1169" s="37"/>
      <c r="EY1169" s="5"/>
      <c r="EZ1169" s="144"/>
      <c r="FA1169" s="93"/>
      <c r="FB1169" s="145"/>
      <c r="FC1169" s="145"/>
      <c r="FD1169" s="145"/>
      <c r="FE1169" s="145"/>
      <c r="FF1169" s="145"/>
      <c r="FG1169" s="37"/>
      <c r="FH1169" s="5"/>
      <c r="FI1169" s="144"/>
      <c r="FJ1169" s="93"/>
      <c r="FK1169" s="145"/>
      <c r="FL1169" s="145"/>
      <c r="FM1169" s="145"/>
      <c r="FN1169" s="145"/>
      <c r="FO1169" s="145"/>
      <c r="FP1169" s="37"/>
      <c r="FQ1169" s="5"/>
      <c r="FR1169" s="144"/>
      <c r="FS1169" s="93"/>
      <c r="FT1169" s="145"/>
      <c r="FU1169" s="145"/>
      <c r="FV1169" s="145"/>
      <c r="FW1169" s="145"/>
      <c r="FX1169" s="145"/>
      <c r="FY1169" s="37"/>
      <c r="FZ1169" s="5"/>
      <c r="GA1169" s="144"/>
      <c r="GB1169" s="93"/>
      <c r="GC1169" s="145"/>
      <c r="GD1169" s="145"/>
      <c r="GE1169" s="145"/>
      <c r="GF1169" s="145"/>
      <c r="GG1169" s="145"/>
      <c r="GH1169" s="37"/>
      <c r="GI1169" s="5"/>
      <c r="GJ1169" s="144"/>
      <c r="GK1169" s="93"/>
      <c r="GL1169" s="145"/>
      <c r="GM1169" s="145"/>
      <c r="GN1169" s="145"/>
      <c r="GO1169" s="145"/>
      <c r="GP1169" s="145"/>
      <c r="GQ1169" s="37"/>
      <c r="GR1169" s="5"/>
      <c r="GS1169" s="144"/>
      <c r="GT1169" s="93"/>
      <c r="GU1169" s="145"/>
      <c r="GV1169" s="145"/>
      <c r="GW1169" s="145"/>
      <c r="GX1169" s="145"/>
      <c r="GY1169" s="145"/>
      <c r="GZ1169" s="37"/>
      <c r="HA1169" s="5"/>
      <c r="HB1169" s="144"/>
      <c r="HC1169" s="93"/>
      <c r="HD1169" s="145"/>
      <c r="HE1169" s="145"/>
      <c r="HF1169" s="145"/>
      <c r="HG1169" s="145"/>
      <c r="HH1169" s="145"/>
      <c r="HI1169" s="37"/>
      <c r="HJ1169" s="5"/>
      <c r="HK1169" s="144"/>
      <c r="HL1169" s="93"/>
      <c r="HM1169" s="145"/>
      <c r="HN1169" s="145"/>
      <c r="HO1169" s="145"/>
      <c r="HP1169" s="145"/>
      <c r="HQ1169" s="145"/>
      <c r="HR1169" s="37"/>
      <c r="HS1169" s="5"/>
      <c r="HT1169" s="144"/>
      <c r="HU1169" s="93"/>
      <c r="HV1169" s="145"/>
      <c r="HW1169" s="145"/>
      <c r="HX1169" s="145"/>
      <c r="HY1169" s="145"/>
      <c r="HZ1169" s="145"/>
      <c r="IA1169" s="37"/>
      <c r="IB1169" s="5"/>
      <c r="IC1169" s="144"/>
      <c r="ID1169" s="93"/>
      <c r="IE1169" s="145"/>
      <c r="IF1169" s="145"/>
      <c r="IG1169" s="145"/>
      <c r="IH1169" s="145"/>
      <c r="II1169" s="145"/>
      <c r="IJ1169" s="37"/>
      <c r="IK1169" s="5"/>
      <c r="IL1169" s="144"/>
      <c r="IM1169" s="93"/>
      <c r="IN1169" s="145"/>
      <c r="IO1169" s="145"/>
      <c r="IP1169" s="145"/>
      <c r="IQ1169" s="145"/>
      <c r="IR1169" s="145"/>
      <c r="IS1169" s="37"/>
      <c r="IT1169" s="5"/>
      <c r="IU1169" s="144"/>
      <c r="IV1169" s="93"/>
      <c r="IW1169" s="145"/>
      <c r="IX1169" s="145"/>
      <c r="IY1169" s="145"/>
      <c r="IZ1169" s="145"/>
      <c r="JA1169" s="145"/>
      <c r="JB1169" s="37"/>
      <c r="JC1169" s="5"/>
      <c r="JD1169" s="144"/>
      <c r="JE1169" s="93"/>
      <c r="JF1169" s="145"/>
      <c r="JG1169" s="145"/>
      <c r="JH1169" s="145"/>
      <c r="JI1169" s="145"/>
      <c r="JJ1169" s="145"/>
      <c r="JK1169" s="37"/>
      <c r="JL1169" s="5"/>
      <c r="JM1169" s="144"/>
      <c r="JN1169" s="93"/>
      <c r="JO1169" s="145"/>
      <c r="JP1169" s="145"/>
      <c r="JQ1169" s="145"/>
      <c r="JR1169" s="145"/>
      <c r="JS1169" s="145"/>
      <c r="JT1169" s="37"/>
      <c r="JU1169" s="5"/>
      <c r="JV1169" s="144"/>
      <c r="JW1169" s="93"/>
      <c r="JX1169" s="145"/>
      <c r="JY1169" s="145"/>
      <c r="JZ1169" s="145"/>
      <c r="KA1169" s="145"/>
      <c r="KB1169" s="145"/>
      <c r="KC1169" s="37"/>
      <c r="KD1169" s="5"/>
      <c r="KE1169" s="144"/>
      <c r="KF1169" s="93"/>
      <c r="KG1169" s="145"/>
      <c r="KH1169" s="145"/>
      <c r="KI1169" s="145"/>
      <c r="KJ1169" s="145"/>
      <c r="KK1169" s="145"/>
      <c r="KL1169" s="37"/>
      <c r="KM1169" s="5"/>
      <c r="KN1169" s="144"/>
      <c r="KO1169" s="93"/>
      <c r="KP1169" s="145"/>
      <c r="KQ1169" s="145"/>
      <c r="KR1169" s="145"/>
      <c r="KS1169" s="145"/>
      <c r="KT1169" s="145"/>
      <c r="KU1169" s="37"/>
      <c r="KV1169" s="5"/>
      <c r="KW1169" s="144"/>
      <c r="KX1169" s="93"/>
      <c r="KY1169" s="145"/>
      <c r="KZ1169" s="145"/>
      <c r="LA1169" s="145"/>
      <c r="LB1169" s="145"/>
      <c r="LC1169" s="145"/>
      <c r="LD1169" s="37"/>
      <c r="LE1169" s="5"/>
      <c r="LF1169" s="144"/>
      <c r="LG1169" s="93"/>
      <c r="LH1169" s="145"/>
      <c r="LI1169" s="145"/>
      <c r="LJ1169" s="145"/>
      <c r="LK1169" s="145"/>
      <c r="LL1169" s="145"/>
      <c r="LM1169" s="37"/>
      <c r="LN1169" s="5"/>
      <c r="LO1169" s="144"/>
      <c r="LP1169" s="93"/>
      <c r="LQ1169" s="145"/>
      <c r="LR1169" s="145"/>
      <c r="LS1169" s="145"/>
      <c r="LT1169" s="145"/>
      <c r="LU1169" s="145"/>
      <c r="LV1169" s="37"/>
      <c r="LW1169" s="5"/>
      <c r="LX1169" s="144"/>
      <c r="LY1169" s="93"/>
      <c r="LZ1169" s="145"/>
      <c r="MA1169" s="145"/>
      <c r="MB1169" s="145"/>
      <c r="MC1169" s="145"/>
      <c r="MD1169" s="145"/>
      <c r="ME1169" s="37"/>
      <c r="MF1169" s="5"/>
      <c r="MG1169" s="144"/>
      <c r="MH1169" s="93"/>
      <c r="MI1169" s="145"/>
      <c r="MJ1169" s="145"/>
      <c r="MK1169" s="145"/>
      <c r="ML1169" s="145"/>
      <c r="MM1169" s="145"/>
      <c r="MN1169" s="37"/>
      <c r="MO1169" s="5"/>
      <c r="MP1169" s="144"/>
      <c r="MQ1169" s="93"/>
      <c r="MR1169" s="145"/>
      <c r="MS1169" s="145"/>
      <c r="MT1169" s="145"/>
      <c r="MU1169" s="145"/>
      <c r="MV1169" s="145"/>
      <c r="MW1169" s="37"/>
      <c r="MX1169" s="5"/>
      <c r="MY1169" s="144"/>
      <c r="MZ1169" s="93"/>
      <c r="NA1169" s="145"/>
      <c r="NB1169" s="145"/>
      <c r="NC1169" s="145"/>
      <c r="ND1169" s="145"/>
      <c r="NE1169" s="145"/>
      <c r="NF1169" s="37"/>
      <c r="NG1169" s="5"/>
      <c r="NH1169" s="144"/>
      <c r="NI1169" s="93"/>
      <c r="NJ1169" s="145"/>
      <c r="NK1169" s="145"/>
      <c r="NL1169" s="145"/>
      <c r="NM1169" s="145"/>
      <c r="NN1169" s="145"/>
      <c r="NO1169" s="37"/>
      <c r="NP1169" s="5"/>
      <c r="NQ1169" s="144"/>
      <c r="NR1169" s="93"/>
      <c r="NS1169" s="145"/>
      <c r="NT1169" s="145"/>
      <c r="NU1169" s="145"/>
      <c r="NV1169" s="145"/>
      <c r="NW1169" s="145"/>
      <c r="NX1169" s="37"/>
      <c r="NY1169" s="5"/>
      <c r="NZ1169" s="144"/>
      <c r="OA1169" s="93"/>
      <c r="OB1169" s="145"/>
      <c r="OC1169" s="145"/>
      <c r="OD1169" s="145"/>
      <c r="OE1169" s="145"/>
      <c r="OF1169" s="145"/>
      <c r="OG1169" s="37"/>
      <c r="OH1169" s="5"/>
      <c r="OI1169" s="144"/>
      <c r="OJ1169" s="93"/>
      <c r="OK1169" s="145"/>
      <c r="OL1169" s="145"/>
      <c r="OM1169" s="145"/>
      <c r="ON1169" s="145"/>
      <c r="OO1169" s="145"/>
      <c r="OP1169" s="37"/>
      <c r="OQ1169" s="5"/>
      <c r="OR1169" s="144"/>
      <c r="OS1169" s="93"/>
      <c r="OT1169" s="145"/>
      <c r="OU1169" s="145"/>
      <c r="OV1169" s="145"/>
      <c r="OW1169" s="145"/>
      <c r="OX1169" s="145"/>
      <c r="OY1169" s="37"/>
      <c r="OZ1169" s="5"/>
      <c r="PA1169" s="144"/>
      <c r="PB1169" s="93"/>
      <c r="PC1169" s="145"/>
      <c r="PD1169" s="145"/>
      <c r="PE1169" s="145"/>
      <c r="PF1169" s="145"/>
      <c r="PG1169" s="145"/>
      <c r="PH1169" s="37"/>
      <c r="PI1169" s="5"/>
      <c r="PJ1169" s="144"/>
      <c r="PK1169" s="93"/>
      <c r="PL1169" s="145"/>
      <c r="PM1169" s="145"/>
      <c r="PN1169" s="145"/>
      <c r="PO1169" s="145"/>
      <c r="PP1169" s="145"/>
      <c r="PQ1169" s="37"/>
      <c r="PR1169" s="5"/>
      <c r="PS1169" s="144"/>
      <c r="PT1169" s="93"/>
      <c r="PU1169" s="145"/>
      <c r="PV1169" s="145"/>
      <c r="PW1169" s="145"/>
      <c r="PX1169" s="145"/>
      <c r="PY1169" s="145"/>
      <c r="PZ1169" s="37"/>
      <c r="QA1169" s="5"/>
      <c r="QB1169" s="144"/>
      <c r="QC1169" s="93"/>
      <c r="QD1169" s="145"/>
      <c r="QE1169" s="145"/>
      <c r="QF1169" s="145"/>
      <c r="QG1169" s="145"/>
      <c r="QH1169" s="145"/>
      <c r="QI1169" s="37"/>
      <c r="QJ1169" s="5"/>
      <c r="QK1169" s="144"/>
      <c r="QL1169" s="93"/>
      <c r="QM1169" s="145"/>
      <c r="QN1169" s="145"/>
      <c r="QO1169" s="145"/>
      <c r="QP1169" s="145"/>
      <c r="QQ1169" s="145"/>
      <c r="QR1169" s="37"/>
      <c r="QS1169" s="5"/>
      <c r="QT1169" s="144"/>
      <c r="QU1169" s="93"/>
      <c r="QV1169" s="145"/>
      <c r="QW1169" s="145"/>
      <c r="QX1169" s="145"/>
      <c r="QY1169" s="145"/>
      <c r="QZ1169" s="145"/>
      <c r="RA1169" s="37"/>
      <c r="RB1169" s="5"/>
      <c r="RC1169" s="144"/>
      <c r="RD1169" s="93"/>
      <c r="RE1169" s="145"/>
      <c r="RF1169" s="145"/>
      <c r="RG1169" s="145"/>
      <c r="RH1169" s="145"/>
      <c r="RI1169" s="145"/>
      <c r="RJ1169" s="37"/>
      <c r="RK1169" s="5"/>
      <c r="RL1169" s="144"/>
      <c r="RM1169" s="93"/>
      <c r="RN1169" s="145"/>
      <c r="RO1169" s="145"/>
      <c r="RP1169" s="145"/>
      <c r="RQ1169" s="145"/>
      <c r="RR1169" s="145"/>
      <c r="RS1169" s="37"/>
      <c r="RT1169" s="5"/>
      <c r="RU1169" s="144"/>
      <c r="RV1169" s="93"/>
      <c r="RW1169" s="145"/>
      <c r="RX1169" s="145"/>
      <c r="RY1169" s="145"/>
      <c r="RZ1169" s="145"/>
      <c r="SA1169" s="145"/>
      <c r="SB1169" s="37"/>
      <c r="SC1169" s="5"/>
      <c r="SD1169" s="144"/>
      <c r="SE1169" s="93"/>
      <c r="SF1169" s="145"/>
      <c r="SG1169" s="145"/>
      <c r="SH1169" s="145"/>
      <c r="SI1169" s="145"/>
      <c r="SJ1169" s="145"/>
      <c r="SK1169" s="37"/>
      <c r="SL1169" s="5"/>
      <c r="SM1169" s="144"/>
      <c r="SN1169" s="93"/>
      <c r="SO1169" s="145"/>
      <c r="SP1169" s="145"/>
      <c r="SQ1169" s="145"/>
      <c r="SR1169" s="145"/>
      <c r="SS1169" s="145"/>
      <c r="ST1169" s="37"/>
      <c r="SU1169" s="5"/>
      <c r="SV1169" s="144"/>
      <c r="SW1169" s="93"/>
      <c r="SX1169" s="145"/>
      <c r="SY1169" s="145"/>
      <c r="SZ1169" s="145"/>
      <c r="TA1169" s="145"/>
      <c r="TB1169" s="145"/>
      <c r="TC1169" s="37"/>
      <c r="TD1169" s="5"/>
      <c r="TE1169" s="144"/>
      <c r="TF1169" s="93"/>
      <c r="TG1169" s="145"/>
      <c r="TH1169" s="145"/>
      <c r="TI1169" s="145"/>
      <c r="TJ1169" s="145"/>
      <c r="TK1169" s="145"/>
      <c r="TL1169" s="37"/>
      <c r="TM1169" s="5"/>
      <c r="TN1169" s="144"/>
      <c r="TO1169" s="93"/>
      <c r="TP1169" s="145"/>
      <c r="TQ1169" s="145"/>
      <c r="TR1169" s="145"/>
      <c r="TS1169" s="145"/>
      <c r="TT1169" s="145"/>
      <c r="TU1169" s="37"/>
      <c r="TV1169" s="5"/>
      <c r="TW1169" s="144"/>
      <c r="TX1169" s="93"/>
      <c r="TY1169" s="145"/>
      <c r="TZ1169" s="145"/>
      <c r="UA1169" s="145"/>
      <c r="UB1169" s="145"/>
      <c r="UC1169" s="145"/>
      <c r="UD1169" s="37"/>
      <c r="UE1169" s="5"/>
      <c r="UF1169" s="144"/>
      <c r="UG1169" s="93"/>
      <c r="UH1169" s="145"/>
      <c r="UI1169" s="145"/>
      <c r="UJ1169" s="145"/>
      <c r="UK1169" s="145"/>
      <c r="UL1169" s="145"/>
      <c r="UM1169" s="37"/>
      <c r="UN1169" s="5"/>
      <c r="UO1169" s="144"/>
      <c r="UP1169" s="93"/>
      <c r="UQ1169" s="145"/>
      <c r="UR1169" s="145"/>
      <c r="US1169" s="145"/>
      <c r="UT1169" s="145"/>
      <c r="UU1169" s="145"/>
      <c r="UV1169" s="37"/>
      <c r="UW1169" s="5"/>
      <c r="UX1169" s="144"/>
      <c r="UY1169" s="93"/>
      <c r="UZ1169" s="145"/>
      <c r="VA1169" s="145"/>
      <c r="VB1169" s="145"/>
      <c r="VC1169" s="145"/>
      <c r="VD1169" s="145"/>
      <c r="VE1169" s="37"/>
      <c r="VF1169" s="5"/>
      <c r="VG1169" s="144"/>
      <c r="VH1169" s="93"/>
      <c r="VI1169" s="145"/>
      <c r="VJ1169" s="145"/>
      <c r="VK1169" s="145"/>
      <c r="VL1169" s="145"/>
      <c r="VM1169" s="145"/>
      <c r="VN1169" s="37"/>
      <c r="VO1169" s="5"/>
      <c r="VP1169" s="144"/>
      <c r="VQ1169" s="93"/>
      <c r="VR1169" s="145"/>
      <c r="VS1169" s="145"/>
      <c r="VT1169" s="145"/>
      <c r="VU1169" s="145"/>
      <c r="VV1169" s="145"/>
      <c r="VW1169" s="37"/>
      <c r="VX1169" s="5"/>
      <c r="VY1169" s="144"/>
      <c r="VZ1169" s="93"/>
      <c r="WA1169" s="145"/>
      <c r="WB1169" s="145"/>
      <c r="WC1169" s="145"/>
      <c r="WD1169" s="145"/>
      <c r="WE1169" s="145"/>
      <c r="WF1169" s="37"/>
      <c r="WG1169" s="5"/>
      <c r="WH1169" s="144"/>
      <c r="WI1169" s="93"/>
      <c r="WJ1169" s="145"/>
      <c r="WK1169" s="145"/>
      <c r="WL1169" s="145"/>
      <c r="WM1169" s="145"/>
      <c r="WN1169" s="145"/>
      <c r="WO1169" s="37"/>
      <c r="WP1169" s="5"/>
      <c r="WQ1169" s="144"/>
      <c r="WR1169" s="93"/>
      <c r="WS1169" s="145"/>
      <c r="WT1169" s="145"/>
      <c r="WU1169" s="145"/>
      <c r="WV1169" s="145"/>
      <c r="WW1169" s="145"/>
      <c r="WX1169" s="37"/>
      <c r="WY1169" s="5"/>
      <c r="WZ1169" s="144"/>
      <c r="XA1169" s="93"/>
      <c r="XB1169" s="145"/>
      <c r="XC1169" s="145"/>
      <c r="XD1169" s="145"/>
      <c r="XE1169" s="145"/>
      <c r="XF1169" s="145"/>
      <c r="XG1169" s="37"/>
      <c r="XH1169" s="5"/>
      <c r="XI1169" s="144"/>
      <c r="XJ1169" s="93"/>
      <c r="XK1169" s="145"/>
      <c r="XL1169" s="145"/>
      <c r="XM1169" s="145"/>
      <c r="XN1169" s="145"/>
      <c r="XO1169" s="145"/>
      <c r="XP1169" s="37"/>
      <c r="XQ1169" s="5"/>
      <c r="XR1169" s="144"/>
      <c r="XS1169" s="93"/>
      <c r="XT1169" s="145"/>
      <c r="XU1169" s="145"/>
      <c r="XV1169" s="145"/>
      <c r="XW1169" s="145"/>
      <c r="XX1169" s="145"/>
      <c r="XY1169" s="37"/>
      <c r="XZ1169" s="5"/>
      <c r="YA1169" s="144"/>
      <c r="YB1169" s="93"/>
      <c r="YC1169" s="145"/>
      <c r="YD1169" s="145"/>
      <c r="YE1169" s="145"/>
      <c r="YF1169" s="145"/>
      <c r="YG1169" s="145"/>
      <c r="YH1169" s="37"/>
      <c r="YI1169" s="5"/>
      <c r="YJ1169" s="144"/>
      <c r="YK1169" s="93"/>
      <c r="YL1169" s="145"/>
      <c r="YM1169" s="145"/>
      <c r="YN1169" s="145"/>
      <c r="YO1169" s="145"/>
      <c r="YP1169" s="145"/>
      <c r="YQ1169" s="37"/>
      <c r="YR1169" s="5"/>
      <c r="YS1169" s="144"/>
      <c r="YT1169" s="93"/>
      <c r="YU1169" s="145"/>
      <c r="YV1169" s="145"/>
      <c r="YW1169" s="145"/>
      <c r="YX1169" s="145"/>
      <c r="YY1169" s="145"/>
      <c r="YZ1169" s="37"/>
      <c r="ZA1169" s="5"/>
      <c r="ZB1169" s="144"/>
      <c r="ZC1169" s="93"/>
      <c r="ZD1169" s="145"/>
      <c r="ZE1169" s="145"/>
      <c r="ZF1169" s="145"/>
      <c r="ZG1169" s="145"/>
      <c r="ZH1169" s="145"/>
      <c r="ZI1169" s="37"/>
      <c r="ZJ1169" s="5"/>
      <c r="ZK1169" s="144"/>
      <c r="ZL1169" s="93"/>
      <c r="ZM1169" s="145"/>
      <c r="ZN1169" s="145"/>
      <c r="ZO1169" s="145"/>
      <c r="ZP1169" s="145"/>
      <c r="ZQ1169" s="145"/>
      <c r="ZR1169" s="37"/>
      <c r="ZS1169" s="5"/>
      <c r="ZT1169" s="144"/>
      <c r="ZU1169" s="93"/>
      <c r="ZV1169" s="145"/>
      <c r="ZW1169" s="145"/>
      <c r="ZX1169" s="145"/>
      <c r="ZY1169" s="145"/>
      <c r="ZZ1169" s="145"/>
      <c r="AAA1169" s="37"/>
      <c r="AAB1169" s="5"/>
      <c r="AAC1169" s="144"/>
      <c r="AAD1169" s="93"/>
      <c r="AAE1169" s="145"/>
      <c r="AAF1169" s="145"/>
      <c r="AAG1169" s="145"/>
      <c r="AAH1169" s="145"/>
      <c r="AAI1169" s="145"/>
      <c r="AAJ1169" s="37"/>
      <c r="AAK1169" s="5"/>
      <c r="AAL1169" s="144"/>
      <c r="AAM1169" s="93"/>
      <c r="AAN1169" s="145"/>
      <c r="AAO1169" s="145"/>
      <c r="AAP1169" s="145"/>
      <c r="AAQ1169" s="145"/>
      <c r="AAR1169" s="145"/>
      <c r="AAS1169" s="37"/>
      <c r="AAT1169" s="5"/>
      <c r="AAU1169" s="144"/>
      <c r="AAV1169" s="93"/>
      <c r="AAW1169" s="145"/>
      <c r="AAX1169" s="145"/>
      <c r="AAY1169" s="145"/>
      <c r="AAZ1169" s="145"/>
      <c r="ABA1169" s="145"/>
      <c r="ABB1169" s="37"/>
      <c r="ABC1169" s="5"/>
      <c r="ABD1169" s="144"/>
      <c r="ABE1169" s="93"/>
      <c r="ABF1169" s="145"/>
      <c r="ABG1169" s="145"/>
      <c r="ABH1169" s="145"/>
      <c r="ABI1169" s="145"/>
      <c r="ABJ1169" s="145"/>
      <c r="ABK1169" s="37"/>
      <c r="ABL1169" s="5"/>
      <c r="ABM1169" s="144"/>
      <c r="ABN1169" s="93"/>
      <c r="ABO1169" s="145"/>
      <c r="ABP1169" s="145"/>
      <c r="ABQ1169" s="145"/>
      <c r="ABR1169" s="145"/>
      <c r="ABS1169" s="145"/>
      <c r="ABT1169" s="37"/>
      <c r="ABU1169" s="5"/>
      <c r="ABV1169" s="144"/>
      <c r="ABW1169" s="93"/>
      <c r="ABX1169" s="145"/>
      <c r="ABY1169" s="145"/>
      <c r="ABZ1169" s="145"/>
      <c r="ACA1169" s="145"/>
      <c r="ACB1169" s="145"/>
      <c r="ACC1169" s="37"/>
      <c r="ACD1169" s="5"/>
      <c r="ACE1169" s="144"/>
      <c r="ACF1169" s="93"/>
      <c r="ACG1169" s="145"/>
      <c r="ACH1169" s="145"/>
      <c r="ACI1169" s="145"/>
      <c r="ACJ1169" s="145"/>
      <c r="ACK1169" s="145"/>
      <c r="ACL1169" s="37"/>
      <c r="ACM1169" s="5"/>
      <c r="ACN1169" s="144"/>
      <c r="ACO1169" s="93"/>
      <c r="ACP1169" s="145"/>
      <c r="ACQ1169" s="145"/>
      <c r="ACR1169" s="145"/>
      <c r="ACS1169" s="145"/>
      <c r="ACT1169" s="145"/>
      <c r="ACU1169" s="37"/>
      <c r="ACV1169" s="5"/>
      <c r="ACW1169" s="144"/>
      <c r="ACX1169" s="93"/>
      <c r="ACY1169" s="145"/>
      <c r="ACZ1169" s="145"/>
      <c r="ADA1169" s="145"/>
      <c r="ADB1169" s="145"/>
      <c r="ADC1169" s="145"/>
      <c r="ADD1169" s="37"/>
      <c r="ADE1169" s="5"/>
      <c r="ADF1169" s="144"/>
      <c r="ADG1169" s="93"/>
      <c r="ADH1169" s="145"/>
      <c r="ADI1169" s="145"/>
      <c r="ADJ1169" s="145"/>
      <c r="ADK1169" s="145"/>
      <c r="ADL1169" s="145"/>
      <c r="ADM1169" s="37"/>
      <c r="ADN1169" s="5"/>
      <c r="ADO1169" s="144"/>
      <c r="ADP1169" s="93"/>
      <c r="ADQ1169" s="145"/>
      <c r="ADR1169" s="145"/>
      <c r="ADS1169" s="145"/>
      <c r="ADT1169" s="145"/>
      <c r="ADU1169" s="145"/>
      <c r="ADV1169" s="37"/>
      <c r="ADW1169" s="5"/>
      <c r="ADX1169" s="144"/>
      <c r="ADY1169" s="93"/>
      <c r="ADZ1169" s="145"/>
      <c r="AEA1169" s="145"/>
      <c r="AEB1169" s="145"/>
      <c r="AEC1169" s="145"/>
      <c r="AED1169" s="145"/>
      <c r="AEE1169" s="37"/>
      <c r="AEF1169" s="5"/>
      <c r="AEG1169" s="144"/>
      <c r="AEH1169" s="93"/>
      <c r="AEI1169" s="145"/>
      <c r="AEJ1169" s="145"/>
      <c r="AEK1169" s="145"/>
      <c r="AEL1169" s="145"/>
      <c r="AEM1169" s="145"/>
      <c r="AEN1169" s="37"/>
      <c r="AEO1169" s="5"/>
      <c r="AEP1169" s="144"/>
      <c r="AEQ1169" s="93"/>
      <c r="AER1169" s="145"/>
      <c r="AES1169" s="145"/>
      <c r="AET1169" s="145"/>
      <c r="AEU1169" s="145"/>
      <c r="AEV1169" s="145"/>
      <c r="AEW1169" s="37"/>
      <c r="AEX1169" s="5"/>
      <c r="AEY1169" s="144"/>
      <c r="AEZ1169" s="93"/>
      <c r="AFA1169" s="145"/>
      <c r="AFB1169" s="145"/>
      <c r="AFC1169" s="145"/>
      <c r="AFD1169" s="145"/>
      <c r="AFE1169" s="145"/>
      <c r="AFF1169" s="37"/>
      <c r="AFG1169" s="5"/>
      <c r="AFH1169" s="144"/>
      <c r="AFI1169" s="93"/>
      <c r="AFJ1169" s="145"/>
      <c r="AFK1169" s="145"/>
      <c r="AFL1169" s="145"/>
      <c r="AFM1169" s="145"/>
      <c r="AFN1169" s="145"/>
      <c r="AFO1169" s="37"/>
      <c r="AFP1169" s="5"/>
      <c r="AFQ1169" s="144"/>
      <c r="AFR1169" s="93"/>
      <c r="AFS1169" s="145"/>
      <c r="AFT1169" s="145"/>
      <c r="AFU1169" s="145"/>
      <c r="AFV1169" s="145"/>
      <c r="AFW1169" s="145"/>
      <c r="AFX1169" s="37"/>
      <c r="AFY1169" s="5"/>
      <c r="AFZ1169" s="144"/>
      <c r="AGA1169" s="93"/>
      <c r="AGB1169" s="145"/>
      <c r="AGC1169" s="145"/>
      <c r="AGD1169" s="145"/>
      <c r="AGE1169" s="145"/>
      <c r="AGF1169" s="145"/>
      <c r="AGG1169" s="37"/>
      <c r="AGH1169" s="5"/>
      <c r="AGI1169" s="144"/>
      <c r="AGJ1169" s="93"/>
      <c r="AGK1169" s="145"/>
      <c r="AGL1169" s="145"/>
      <c r="AGM1169" s="145"/>
      <c r="AGN1169" s="145"/>
      <c r="AGO1169" s="145"/>
      <c r="AGP1169" s="37"/>
      <c r="AGQ1169" s="5"/>
      <c r="AGR1169" s="144"/>
      <c r="AGS1169" s="93"/>
      <c r="AGT1169" s="145"/>
      <c r="AGU1169" s="145"/>
      <c r="AGV1169" s="145"/>
      <c r="AGW1169" s="145"/>
      <c r="AGX1169" s="145"/>
      <c r="AGY1169" s="37"/>
      <c r="AGZ1169" s="5"/>
      <c r="AHA1169" s="144"/>
      <c r="AHB1169" s="93"/>
      <c r="AHC1169" s="145"/>
      <c r="AHD1169" s="145"/>
      <c r="AHE1169" s="145"/>
      <c r="AHF1169" s="145"/>
      <c r="AHG1169" s="145"/>
      <c r="AHH1169" s="37"/>
      <c r="AHI1169" s="5"/>
      <c r="AHJ1169" s="144"/>
      <c r="AHK1169" s="93"/>
      <c r="AHL1169" s="145"/>
      <c r="AHM1169" s="145"/>
      <c r="AHN1169" s="145"/>
      <c r="AHO1169" s="145"/>
      <c r="AHP1169" s="145"/>
      <c r="AHQ1169" s="37"/>
      <c r="AHR1169" s="5"/>
      <c r="AHS1169" s="144"/>
      <c r="AHT1169" s="93"/>
      <c r="AHU1169" s="145"/>
      <c r="AHV1169" s="145"/>
      <c r="AHW1169" s="145"/>
      <c r="AHX1169" s="145"/>
      <c r="AHY1169" s="145"/>
      <c r="AHZ1169" s="37"/>
      <c r="AIA1169" s="5"/>
      <c r="AIB1169" s="144"/>
      <c r="AIC1169" s="93"/>
      <c r="AID1169" s="145"/>
      <c r="AIE1169" s="145"/>
      <c r="AIF1169" s="145"/>
      <c r="AIG1169" s="145"/>
      <c r="AIH1169" s="145"/>
      <c r="AII1169" s="37"/>
      <c r="AIJ1169" s="5"/>
      <c r="AIK1169" s="144"/>
      <c r="AIL1169" s="93"/>
      <c r="AIM1169" s="145"/>
      <c r="AIN1169" s="145"/>
      <c r="AIO1169" s="145"/>
      <c r="AIP1169" s="145"/>
      <c r="AIQ1169" s="145"/>
      <c r="AIR1169" s="37"/>
      <c r="AIS1169" s="5"/>
      <c r="AIT1169" s="144"/>
      <c r="AIU1169" s="93"/>
      <c r="AIV1169" s="145"/>
      <c r="AIW1169" s="145"/>
      <c r="AIX1169" s="145"/>
      <c r="AIY1169" s="145"/>
      <c r="AIZ1169" s="145"/>
      <c r="AJA1169" s="37"/>
      <c r="AJB1169" s="5"/>
      <c r="AJC1169" s="144"/>
      <c r="AJD1169" s="93"/>
      <c r="AJE1169" s="145"/>
      <c r="AJF1169" s="145"/>
      <c r="AJG1169" s="145"/>
      <c r="AJH1169" s="145"/>
      <c r="AJI1169" s="145"/>
      <c r="AJJ1169" s="37"/>
      <c r="AJK1169" s="5"/>
      <c r="AJL1169" s="144"/>
      <c r="AJM1169" s="93"/>
      <c r="AJN1169" s="145"/>
      <c r="AJO1169" s="145"/>
      <c r="AJP1169" s="145"/>
      <c r="AJQ1169" s="145"/>
      <c r="AJR1169" s="145"/>
      <c r="AJS1169" s="37"/>
      <c r="AJT1169" s="5"/>
      <c r="AJU1169" s="144"/>
      <c r="AJV1169" s="93"/>
      <c r="AJW1169" s="145"/>
      <c r="AJX1169" s="145"/>
      <c r="AJY1169" s="145"/>
      <c r="AJZ1169" s="145"/>
      <c r="AKA1169" s="145"/>
      <c r="AKB1169" s="37"/>
      <c r="AKC1169" s="5"/>
      <c r="AKD1169" s="144"/>
      <c r="AKE1169" s="93"/>
      <c r="AKF1169" s="145"/>
      <c r="AKG1169" s="145"/>
      <c r="AKH1169" s="145"/>
      <c r="AKI1169" s="145"/>
      <c r="AKJ1169" s="145"/>
      <c r="AKK1169" s="37"/>
      <c r="AKL1169" s="5"/>
      <c r="AKM1169" s="144"/>
      <c r="AKN1169" s="93"/>
      <c r="AKO1169" s="145"/>
      <c r="AKP1169" s="145"/>
      <c r="AKQ1169" s="145"/>
      <c r="AKR1169" s="145"/>
      <c r="AKS1169" s="145"/>
      <c r="AKT1169" s="37"/>
      <c r="AKU1169" s="5"/>
      <c r="AKV1169" s="144"/>
      <c r="AKW1169" s="93"/>
      <c r="AKX1169" s="145"/>
      <c r="AKY1169" s="145"/>
      <c r="AKZ1169" s="145"/>
      <c r="ALA1169" s="145"/>
      <c r="ALB1169" s="145"/>
      <c r="ALC1169" s="37"/>
      <c r="ALD1169" s="5"/>
      <c r="ALE1169" s="144"/>
      <c r="ALF1169" s="93"/>
      <c r="ALG1169" s="145"/>
      <c r="ALH1169" s="145"/>
      <c r="ALI1169" s="145"/>
      <c r="ALJ1169" s="145"/>
      <c r="ALK1169" s="145"/>
      <c r="ALL1169" s="37"/>
      <c r="ALM1169" s="5"/>
      <c r="ALN1169" s="144"/>
      <c r="ALO1169" s="93"/>
      <c r="ALP1169" s="145"/>
      <c r="ALQ1169" s="145"/>
      <c r="ALR1169" s="145"/>
      <c r="ALS1169" s="145"/>
      <c r="ALT1169" s="145"/>
      <c r="ALU1169" s="37"/>
      <c r="ALV1169" s="5"/>
      <c r="ALW1169" s="144"/>
      <c r="ALX1169" s="93"/>
      <c r="ALY1169" s="145"/>
      <c r="ALZ1169" s="145"/>
      <c r="AMA1169" s="145"/>
      <c r="AMB1169" s="145"/>
      <c r="AMC1169" s="145"/>
      <c r="AMD1169" s="37"/>
      <c r="AME1169" s="5"/>
      <c r="AMF1169" s="144"/>
      <c r="AMG1169" s="93"/>
      <c r="AMH1169" s="145"/>
      <c r="AMI1169" s="145"/>
      <c r="AMJ1169" s="145"/>
      <c r="AMK1169" s="145"/>
      <c r="AML1169" s="145"/>
      <c r="AMM1169" s="37"/>
      <c r="AMN1169" s="5"/>
      <c r="AMO1169" s="144"/>
      <c r="AMP1169" s="93"/>
      <c r="AMQ1169" s="145"/>
      <c r="AMR1169" s="145"/>
      <c r="AMS1169" s="145"/>
      <c r="AMT1169" s="145"/>
      <c r="AMU1169" s="145"/>
      <c r="AMV1169" s="37"/>
      <c r="AMW1169" s="5"/>
      <c r="AMX1169" s="144"/>
      <c r="AMY1169" s="93"/>
      <c r="AMZ1169" s="145"/>
      <c r="ANA1169" s="145"/>
      <c r="ANB1169" s="145"/>
      <c r="ANC1169" s="145"/>
      <c r="AND1169" s="145"/>
      <c r="ANE1169" s="37"/>
      <c r="ANF1169" s="5"/>
      <c r="ANG1169" s="144"/>
      <c r="ANH1169" s="93"/>
      <c r="ANI1169" s="145"/>
      <c r="ANJ1169" s="145"/>
      <c r="ANK1169" s="145"/>
      <c r="ANL1169" s="145"/>
      <c r="ANM1169" s="145"/>
      <c r="ANN1169" s="37"/>
      <c r="ANO1169" s="5"/>
      <c r="ANP1169" s="144"/>
      <c r="ANQ1169" s="93"/>
      <c r="ANR1169" s="145"/>
      <c r="ANS1169" s="145"/>
      <c r="ANT1169" s="145"/>
      <c r="ANU1169" s="145"/>
      <c r="ANV1169" s="145"/>
      <c r="ANW1169" s="37"/>
      <c r="ANX1169" s="5"/>
      <c r="ANY1169" s="144"/>
      <c r="ANZ1169" s="93"/>
      <c r="AOA1169" s="145"/>
      <c r="AOB1169" s="145"/>
      <c r="AOC1169" s="145"/>
      <c r="AOD1169" s="145"/>
      <c r="AOE1169" s="145"/>
      <c r="AOF1169" s="37"/>
      <c r="AOG1169" s="5"/>
      <c r="AOH1169" s="144"/>
      <c r="AOI1169" s="93"/>
      <c r="AOJ1169" s="145"/>
      <c r="AOK1169" s="145"/>
      <c r="AOL1169" s="145"/>
      <c r="AOM1169" s="145"/>
      <c r="AON1169" s="145"/>
      <c r="AOO1169" s="37"/>
      <c r="AOP1169" s="5"/>
      <c r="AOQ1169" s="144"/>
      <c r="AOR1169" s="93"/>
      <c r="AOS1169" s="145"/>
      <c r="AOT1169" s="145"/>
      <c r="AOU1169" s="145"/>
      <c r="AOV1169" s="145"/>
      <c r="AOW1169" s="145"/>
      <c r="AOX1169" s="37"/>
      <c r="AOY1169" s="5"/>
      <c r="AOZ1169" s="144"/>
      <c r="APA1169" s="93"/>
      <c r="APB1169" s="145"/>
      <c r="APC1169" s="145"/>
      <c r="APD1169" s="145"/>
      <c r="APE1169" s="145"/>
      <c r="APF1169" s="145"/>
      <c r="APG1169" s="37"/>
      <c r="APH1169" s="5"/>
      <c r="API1169" s="144"/>
      <c r="APJ1169" s="93"/>
      <c r="APK1169" s="145"/>
      <c r="APL1169" s="145"/>
      <c r="APM1169" s="145"/>
      <c r="APN1169" s="145"/>
      <c r="APO1169" s="145"/>
      <c r="APP1169" s="37"/>
      <c r="APQ1169" s="5"/>
      <c r="APR1169" s="144"/>
      <c r="APS1169" s="93"/>
      <c r="APT1169" s="145"/>
      <c r="APU1169" s="145"/>
      <c r="APV1169" s="145"/>
      <c r="APW1169" s="145"/>
      <c r="APX1169" s="145"/>
      <c r="APY1169" s="37"/>
      <c r="APZ1169" s="5"/>
      <c r="AQA1169" s="144"/>
      <c r="AQB1169" s="93"/>
      <c r="AQC1169" s="145"/>
      <c r="AQD1169" s="145"/>
      <c r="AQE1169" s="145"/>
      <c r="AQF1169" s="145"/>
      <c r="AQG1169" s="145"/>
      <c r="AQH1169" s="37"/>
      <c r="AQI1169" s="5"/>
      <c r="AQJ1169" s="144"/>
      <c r="AQK1169" s="93"/>
      <c r="AQL1169" s="145"/>
      <c r="AQM1169" s="145"/>
      <c r="AQN1169" s="145"/>
      <c r="AQO1169" s="145"/>
      <c r="AQP1169" s="145"/>
      <c r="AQQ1169" s="37"/>
      <c r="AQR1169" s="5"/>
      <c r="AQS1169" s="144"/>
      <c r="AQT1169" s="93"/>
      <c r="AQU1169" s="145"/>
      <c r="AQV1169" s="145"/>
      <c r="AQW1169" s="145"/>
      <c r="AQX1169" s="145"/>
      <c r="AQY1169" s="145"/>
      <c r="AQZ1169" s="37"/>
      <c r="ARA1169" s="5"/>
      <c r="ARB1169" s="144"/>
      <c r="ARC1169" s="93"/>
      <c r="ARD1169" s="145"/>
      <c r="ARE1169" s="145"/>
      <c r="ARF1169" s="145"/>
      <c r="ARG1169" s="145"/>
      <c r="ARH1169" s="145"/>
      <c r="ARI1169" s="37"/>
      <c r="ARJ1169" s="5"/>
      <c r="ARK1169" s="144"/>
      <c r="ARL1169" s="93"/>
      <c r="ARM1169" s="145"/>
      <c r="ARN1169" s="145"/>
      <c r="ARO1169" s="145"/>
      <c r="ARP1169" s="145"/>
      <c r="ARQ1169" s="145"/>
      <c r="ARR1169" s="37"/>
      <c r="ARS1169" s="5"/>
      <c r="ART1169" s="144"/>
      <c r="ARU1169" s="93"/>
      <c r="ARV1169" s="145"/>
      <c r="ARW1169" s="145"/>
      <c r="ARX1169" s="145"/>
      <c r="ARY1169" s="145"/>
      <c r="ARZ1169" s="145"/>
      <c r="ASA1169" s="37"/>
      <c r="ASB1169" s="5"/>
      <c r="ASC1169" s="144"/>
      <c r="ASD1169" s="93"/>
      <c r="ASE1169" s="145"/>
      <c r="ASF1169" s="145"/>
      <c r="ASG1169" s="145"/>
      <c r="ASH1169" s="145"/>
      <c r="ASI1169" s="145"/>
      <c r="ASJ1169" s="37"/>
      <c r="ASK1169" s="5"/>
      <c r="ASL1169" s="144"/>
      <c r="ASM1169" s="93"/>
      <c r="ASN1169" s="145"/>
      <c r="ASO1169" s="145"/>
      <c r="ASP1169" s="145"/>
      <c r="ASQ1169" s="145"/>
      <c r="ASR1169" s="145"/>
      <c r="ASS1169" s="37"/>
      <c r="AST1169" s="5"/>
      <c r="ASU1169" s="144"/>
      <c r="ASV1169" s="93"/>
      <c r="ASW1169" s="145"/>
      <c r="ASX1169" s="145"/>
      <c r="ASY1169" s="145"/>
      <c r="ASZ1169" s="145"/>
      <c r="ATA1169" s="145"/>
      <c r="ATB1169" s="37"/>
      <c r="ATC1169" s="5"/>
      <c r="ATD1169" s="144"/>
      <c r="ATE1169" s="93"/>
      <c r="ATF1169" s="145"/>
      <c r="ATG1169" s="145"/>
      <c r="ATH1169" s="145"/>
      <c r="ATI1169" s="145"/>
      <c r="ATJ1169" s="145"/>
      <c r="ATK1169" s="37"/>
      <c r="ATL1169" s="5"/>
      <c r="ATM1169" s="144"/>
      <c r="ATN1169" s="93"/>
      <c r="ATO1169" s="145"/>
      <c r="ATP1169" s="145"/>
      <c r="ATQ1169" s="145"/>
      <c r="ATR1169" s="145"/>
      <c r="ATS1169" s="145"/>
      <c r="ATT1169" s="37"/>
      <c r="ATU1169" s="5"/>
      <c r="ATV1169" s="144"/>
      <c r="ATW1169" s="93"/>
      <c r="ATX1169" s="145"/>
      <c r="ATY1169" s="145"/>
      <c r="ATZ1169" s="145"/>
      <c r="AUA1169" s="145"/>
      <c r="AUB1169" s="145"/>
      <c r="AUC1169" s="37"/>
      <c r="AUD1169" s="5"/>
      <c r="AUE1169" s="144"/>
      <c r="AUF1169" s="93"/>
      <c r="AUG1169" s="145"/>
      <c r="AUH1169" s="145"/>
      <c r="AUI1169" s="145"/>
      <c r="AUJ1169" s="145"/>
      <c r="AUK1169" s="145"/>
      <c r="AUL1169" s="37"/>
      <c r="AUM1169" s="5"/>
      <c r="AUN1169" s="144"/>
      <c r="AUO1169" s="93"/>
      <c r="AUP1169" s="145"/>
      <c r="AUQ1169" s="145"/>
      <c r="AUR1169" s="145"/>
      <c r="AUS1169" s="145"/>
      <c r="AUT1169" s="145"/>
      <c r="AUU1169" s="37"/>
      <c r="AUV1169" s="5"/>
      <c r="AUW1169" s="144"/>
      <c r="AUX1169" s="93"/>
      <c r="AUY1169" s="145"/>
      <c r="AUZ1169" s="145"/>
      <c r="AVA1169" s="145"/>
      <c r="AVB1169" s="145"/>
      <c r="AVC1169" s="145"/>
      <c r="AVD1169" s="37"/>
      <c r="AVE1169" s="5"/>
      <c r="AVF1169" s="144"/>
      <c r="AVG1169" s="93"/>
      <c r="AVH1169" s="145"/>
      <c r="AVI1169" s="145"/>
      <c r="AVJ1169" s="145"/>
      <c r="AVK1169" s="145"/>
      <c r="AVL1169" s="145"/>
      <c r="AVM1169" s="37"/>
      <c r="AVN1169" s="5"/>
      <c r="AVO1169" s="144"/>
      <c r="AVP1169" s="93"/>
      <c r="AVQ1169" s="145"/>
      <c r="AVR1169" s="145"/>
      <c r="AVS1169" s="145"/>
      <c r="AVT1169" s="145"/>
      <c r="AVU1169" s="145"/>
      <c r="AVV1169" s="37"/>
      <c r="AVW1169" s="5"/>
      <c r="AVX1169" s="144"/>
      <c r="AVY1169" s="93"/>
      <c r="AVZ1169" s="145"/>
      <c r="AWA1169" s="145"/>
      <c r="AWB1169" s="145"/>
      <c r="AWC1169" s="145"/>
      <c r="AWD1169" s="145"/>
      <c r="AWE1169" s="37"/>
      <c r="AWF1169" s="5"/>
      <c r="AWG1169" s="144"/>
      <c r="AWH1169" s="93"/>
      <c r="AWI1169" s="145"/>
      <c r="AWJ1169" s="145"/>
      <c r="AWK1169" s="145"/>
      <c r="AWL1169" s="145"/>
      <c r="AWM1169" s="145"/>
      <c r="AWN1169" s="37"/>
      <c r="AWO1169" s="5"/>
      <c r="AWP1169" s="144"/>
      <c r="AWQ1169" s="93"/>
      <c r="AWR1169" s="145"/>
      <c r="AWS1169" s="145"/>
      <c r="AWT1169" s="145"/>
      <c r="AWU1169" s="145"/>
      <c r="AWV1169" s="145"/>
      <c r="AWW1169" s="37"/>
      <c r="AWX1169" s="5"/>
      <c r="AWY1169" s="144"/>
      <c r="AWZ1169" s="93"/>
      <c r="AXA1169" s="145"/>
      <c r="AXB1169" s="145"/>
      <c r="AXC1169" s="145"/>
      <c r="AXD1169" s="145"/>
      <c r="AXE1169" s="145"/>
      <c r="AXF1169" s="37"/>
      <c r="AXG1169" s="5"/>
      <c r="AXH1169" s="144"/>
      <c r="AXI1169" s="93"/>
      <c r="AXJ1169" s="145"/>
      <c r="AXK1169" s="145"/>
      <c r="AXL1169" s="145"/>
      <c r="AXM1169" s="145"/>
      <c r="AXN1169" s="145"/>
      <c r="AXO1169" s="37"/>
      <c r="AXP1169" s="5"/>
      <c r="AXQ1169" s="144"/>
      <c r="AXR1169" s="93"/>
      <c r="AXS1169" s="145"/>
      <c r="AXT1169" s="145"/>
      <c r="AXU1169" s="145"/>
      <c r="AXV1169" s="145"/>
      <c r="AXW1169" s="145"/>
      <c r="AXX1169" s="37"/>
      <c r="AXY1169" s="5"/>
      <c r="AXZ1169" s="144"/>
      <c r="AYA1169" s="93"/>
      <c r="AYB1169" s="145"/>
      <c r="AYC1169" s="145"/>
      <c r="AYD1169" s="145"/>
      <c r="AYE1169" s="145"/>
      <c r="AYF1169" s="145"/>
      <c r="AYG1169" s="37"/>
      <c r="AYH1169" s="5"/>
      <c r="AYI1169" s="144"/>
      <c r="AYJ1169" s="93"/>
      <c r="AYK1169" s="145"/>
      <c r="AYL1169" s="145"/>
      <c r="AYM1169" s="145"/>
      <c r="AYN1169" s="145"/>
      <c r="AYO1169" s="145"/>
      <c r="AYP1169" s="37"/>
      <c r="AYQ1169" s="5"/>
      <c r="AYR1169" s="144"/>
      <c r="AYS1169" s="93"/>
      <c r="AYT1169" s="145"/>
      <c r="AYU1169" s="145"/>
      <c r="AYV1169" s="145"/>
      <c r="AYW1169" s="145"/>
      <c r="AYX1169" s="145"/>
      <c r="AYY1169" s="37"/>
      <c r="AYZ1169" s="5"/>
      <c r="AZA1169" s="144"/>
      <c r="AZB1169" s="93"/>
      <c r="AZC1169" s="145"/>
      <c r="AZD1169" s="145"/>
      <c r="AZE1169" s="145"/>
      <c r="AZF1169" s="145"/>
      <c r="AZG1169" s="145"/>
      <c r="AZH1169" s="37"/>
      <c r="AZI1169" s="5"/>
      <c r="AZJ1169" s="144"/>
      <c r="AZK1169" s="93"/>
      <c r="AZL1169" s="145"/>
      <c r="AZM1169" s="145"/>
      <c r="AZN1169" s="145"/>
      <c r="AZO1169" s="145"/>
      <c r="AZP1169" s="145"/>
      <c r="AZQ1169" s="37"/>
      <c r="AZR1169" s="5"/>
      <c r="AZS1169" s="144"/>
      <c r="AZT1169" s="93"/>
      <c r="AZU1169" s="145"/>
      <c r="AZV1169" s="145"/>
      <c r="AZW1169" s="145"/>
      <c r="AZX1169" s="145"/>
      <c r="AZY1169" s="145"/>
      <c r="AZZ1169" s="37"/>
      <c r="BAA1169" s="5"/>
      <c r="BAB1169" s="144"/>
      <c r="BAC1169" s="93"/>
      <c r="BAD1169" s="145"/>
      <c r="BAE1169" s="145"/>
      <c r="BAF1169" s="145"/>
      <c r="BAG1169" s="145"/>
      <c r="BAH1169" s="145"/>
      <c r="BAI1169" s="37"/>
      <c r="BAJ1169" s="5"/>
      <c r="BAK1169" s="144"/>
      <c r="BAL1169" s="93"/>
      <c r="BAM1169" s="145"/>
      <c r="BAN1169" s="145"/>
      <c r="BAO1169" s="145"/>
      <c r="BAP1169" s="145"/>
      <c r="BAQ1169" s="145"/>
      <c r="BAR1169" s="37"/>
      <c r="BAS1169" s="5"/>
      <c r="BAT1169" s="144"/>
      <c r="BAU1169" s="93"/>
      <c r="BAV1169" s="145"/>
      <c r="BAW1169" s="145"/>
      <c r="BAX1169" s="145"/>
      <c r="BAY1169" s="145"/>
      <c r="BAZ1169" s="145"/>
      <c r="BBA1169" s="37"/>
      <c r="BBB1169" s="5"/>
      <c r="BBC1169" s="144"/>
      <c r="BBD1169" s="93"/>
      <c r="BBE1169" s="145"/>
      <c r="BBF1169" s="145"/>
      <c r="BBG1169" s="145"/>
      <c r="BBH1169" s="145"/>
      <c r="BBI1169" s="145"/>
      <c r="BBJ1169" s="37"/>
      <c r="BBK1169" s="5"/>
      <c r="BBL1169" s="144"/>
      <c r="BBM1169" s="93"/>
      <c r="BBN1169" s="145"/>
      <c r="BBO1169" s="145"/>
      <c r="BBP1169" s="145"/>
      <c r="BBQ1169" s="145"/>
      <c r="BBR1169" s="145"/>
      <c r="BBS1169" s="37"/>
      <c r="BBT1169" s="5"/>
      <c r="BBU1169" s="144"/>
      <c r="BBV1169" s="93"/>
      <c r="BBW1169" s="145"/>
      <c r="BBX1169" s="145"/>
      <c r="BBY1169" s="145"/>
      <c r="BBZ1169" s="145"/>
      <c r="BCA1169" s="145"/>
      <c r="BCB1169" s="37"/>
      <c r="BCC1169" s="5"/>
      <c r="BCD1169" s="144"/>
      <c r="BCE1169" s="93"/>
      <c r="BCF1169" s="145"/>
      <c r="BCG1169" s="145"/>
      <c r="BCH1169" s="145"/>
      <c r="BCI1169" s="145"/>
      <c r="BCJ1169" s="145"/>
      <c r="BCK1169" s="37"/>
      <c r="BCL1169" s="5"/>
      <c r="BCM1169" s="144"/>
      <c r="BCN1169" s="93"/>
      <c r="BCO1169" s="145"/>
      <c r="BCP1169" s="145"/>
      <c r="BCQ1169" s="145"/>
      <c r="BCR1169" s="145"/>
      <c r="BCS1169" s="145"/>
      <c r="BCT1169" s="37"/>
      <c r="BCU1169" s="5"/>
      <c r="BCV1169" s="144"/>
      <c r="BCW1169" s="93"/>
      <c r="BCX1169" s="145"/>
      <c r="BCY1169" s="145"/>
      <c r="BCZ1169" s="145"/>
      <c r="BDA1169" s="145"/>
      <c r="BDB1169" s="145"/>
      <c r="BDC1169" s="37"/>
      <c r="BDD1169" s="5"/>
      <c r="BDE1169" s="144"/>
      <c r="BDF1169" s="93"/>
      <c r="BDG1169" s="145"/>
      <c r="BDH1169" s="145"/>
      <c r="BDI1169" s="145"/>
      <c r="BDJ1169" s="145"/>
      <c r="BDK1169" s="145"/>
      <c r="BDL1169" s="37"/>
      <c r="BDM1169" s="5"/>
      <c r="BDN1169" s="144"/>
      <c r="BDO1169" s="93"/>
      <c r="BDP1169" s="145"/>
      <c r="BDQ1169" s="145"/>
      <c r="BDR1169" s="145"/>
      <c r="BDS1169" s="145"/>
      <c r="BDT1169" s="145"/>
      <c r="BDU1169" s="37"/>
      <c r="BDV1169" s="5"/>
      <c r="BDW1169" s="144"/>
      <c r="BDX1169" s="93"/>
      <c r="BDY1169" s="145"/>
      <c r="BDZ1169" s="145"/>
      <c r="BEA1169" s="145"/>
      <c r="BEB1169" s="145"/>
      <c r="BEC1169" s="145"/>
      <c r="BED1169" s="37"/>
      <c r="BEE1169" s="5"/>
      <c r="BEF1169" s="144"/>
      <c r="BEG1169" s="93"/>
      <c r="BEH1169" s="145"/>
      <c r="BEI1169" s="145"/>
      <c r="BEJ1169" s="145"/>
      <c r="BEK1169" s="145"/>
      <c r="BEL1169" s="145"/>
      <c r="BEM1169" s="37"/>
      <c r="BEN1169" s="5"/>
      <c r="BEO1169" s="144"/>
      <c r="BEP1169" s="93"/>
      <c r="BEQ1169" s="145"/>
      <c r="BER1169" s="145"/>
      <c r="BES1169" s="145"/>
      <c r="BET1169" s="145"/>
      <c r="BEU1169" s="145"/>
      <c r="BEV1169" s="37"/>
      <c r="BEW1169" s="5"/>
      <c r="BEX1169" s="144"/>
      <c r="BEY1169" s="93"/>
      <c r="BEZ1169" s="145"/>
      <c r="BFA1169" s="145"/>
      <c r="BFB1169" s="145"/>
      <c r="BFC1169" s="145"/>
      <c r="BFD1169" s="145"/>
      <c r="BFE1169" s="37"/>
      <c r="BFF1169" s="5"/>
      <c r="BFG1169" s="144"/>
      <c r="BFH1169" s="93"/>
      <c r="BFI1169" s="145"/>
      <c r="BFJ1169" s="145"/>
      <c r="BFK1169" s="145"/>
      <c r="BFL1169" s="145"/>
      <c r="BFM1169" s="145"/>
      <c r="BFN1169" s="37"/>
      <c r="BFO1169" s="5"/>
      <c r="BFP1169" s="144"/>
      <c r="BFQ1169" s="93"/>
      <c r="BFR1169" s="145"/>
      <c r="BFS1169" s="145"/>
      <c r="BFT1169" s="145"/>
      <c r="BFU1169" s="145"/>
      <c r="BFV1169" s="145"/>
      <c r="BFW1169" s="37"/>
      <c r="BFX1169" s="5"/>
      <c r="BFY1169" s="144"/>
      <c r="BFZ1169" s="93"/>
      <c r="BGA1169" s="145"/>
      <c r="BGB1169" s="145"/>
      <c r="BGC1169" s="145"/>
      <c r="BGD1169" s="145"/>
      <c r="BGE1169" s="145"/>
      <c r="BGF1169" s="37"/>
      <c r="BGG1169" s="5"/>
      <c r="BGH1169" s="144"/>
      <c r="BGI1169" s="93"/>
      <c r="BGJ1169" s="145"/>
      <c r="BGK1169" s="145"/>
      <c r="BGL1169" s="145"/>
      <c r="BGM1169" s="145"/>
      <c r="BGN1169" s="145"/>
      <c r="BGO1169" s="37"/>
      <c r="BGP1169" s="5"/>
      <c r="BGQ1169" s="144"/>
      <c r="BGR1169" s="93"/>
      <c r="BGS1169" s="145"/>
      <c r="BGT1169" s="145"/>
      <c r="BGU1169" s="145"/>
      <c r="BGV1169" s="145"/>
      <c r="BGW1169" s="145"/>
      <c r="BGX1169" s="37"/>
      <c r="BGY1169" s="5"/>
      <c r="BGZ1169" s="144"/>
      <c r="BHA1169" s="93"/>
      <c r="BHB1169" s="145"/>
      <c r="BHC1169" s="145"/>
      <c r="BHD1169" s="145"/>
      <c r="BHE1169" s="145"/>
      <c r="BHF1169" s="145"/>
      <c r="BHG1169" s="37"/>
      <c r="BHH1169" s="5"/>
      <c r="BHI1169" s="144"/>
      <c r="BHJ1169" s="93"/>
      <c r="BHK1169" s="145"/>
      <c r="BHL1169" s="145"/>
      <c r="BHM1169" s="145"/>
      <c r="BHN1169" s="145"/>
      <c r="BHO1169" s="145"/>
      <c r="BHP1169" s="37"/>
      <c r="BHQ1169" s="5"/>
      <c r="BHR1169" s="144"/>
      <c r="BHS1169" s="93"/>
      <c r="BHT1169" s="145"/>
      <c r="BHU1169" s="145"/>
      <c r="BHV1169" s="145"/>
      <c r="BHW1169" s="145"/>
      <c r="BHX1169" s="145"/>
      <c r="BHY1169" s="37"/>
      <c r="BHZ1169" s="5"/>
      <c r="BIA1169" s="144"/>
      <c r="BIB1169" s="93"/>
      <c r="BIC1169" s="145"/>
      <c r="BID1169" s="145"/>
      <c r="BIE1169" s="145"/>
      <c r="BIF1169" s="145"/>
      <c r="BIG1169" s="145"/>
      <c r="BIH1169" s="37"/>
      <c r="BII1169" s="5"/>
      <c r="BIJ1169" s="144"/>
      <c r="BIK1169" s="93"/>
      <c r="BIL1169" s="145"/>
      <c r="BIM1169" s="145"/>
      <c r="BIN1169" s="145"/>
      <c r="BIO1169" s="145"/>
      <c r="BIP1169" s="145"/>
      <c r="BIQ1169" s="37"/>
      <c r="BIR1169" s="5"/>
      <c r="BIS1169" s="144"/>
      <c r="BIT1169" s="93"/>
      <c r="BIU1169" s="145"/>
      <c r="BIV1169" s="145"/>
      <c r="BIW1169" s="145"/>
      <c r="BIX1169" s="145"/>
      <c r="BIY1169" s="145"/>
      <c r="BIZ1169" s="37"/>
      <c r="BJA1169" s="5"/>
      <c r="BJB1169" s="144"/>
      <c r="BJC1169" s="93"/>
      <c r="BJD1169" s="145"/>
      <c r="BJE1169" s="145"/>
      <c r="BJF1169" s="145"/>
      <c r="BJG1169" s="145"/>
      <c r="BJH1169" s="145"/>
      <c r="BJI1169" s="37"/>
      <c r="BJJ1169" s="5"/>
      <c r="BJK1169" s="144"/>
      <c r="BJL1169" s="93"/>
      <c r="BJM1169" s="145"/>
      <c r="BJN1169" s="145"/>
      <c r="BJO1169" s="145"/>
      <c r="BJP1169" s="145"/>
      <c r="BJQ1169" s="145"/>
      <c r="BJR1169" s="37"/>
      <c r="BJS1169" s="5"/>
      <c r="BJT1169" s="144"/>
      <c r="BJU1169" s="93"/>
      <c r="BJV1169" s="145"/>
      <c r="BJW1169" s="145"/>
      <c r="BJX1169" s="145"/>
      <c r="BJY1169" s="145"/>
      <c r="BJZ1169" s="145"/>
      <c r="BKA1169" s="37"/>
      <c r="BKB1169" s="5"/>
      <c r="BKC1169" s="144"/>
      <c r="BKD1169" s="93"/>
      <c r="BKE1169" s="145"/>
      <c r="BKF1169" s="145"/>
      <c r="BKG1169" s="145"/>
      <c r="BKH1169" s="145"/>
      <c r="BKI1169" s="145"/>
      <c r="BKJ1169" s="37"/>
      <c r="BKK1169" s="5"/>
      <c r="BKL1169" s="144"/>
      <c r="BKM1169" s="93"/>
      <c r="BKN1169" s="145"/>
      <c r="BKO1169" s="145"/>
      <c r="BKP1169" s="145"/>
      <c r="BKQ1169" s="145"/>
      <c r="BKR1169" s="145"/>
      <c r="BKS1169" s="37"/>
      <c r="BKT1169" s="5"/>
      <c r="BKU1169" s="144"/>
      <c r="BKV1169" s="93"/>
      <c r="BKW1169" s="145"/>
      <c r="BKX1169" s="145"/>
      <c r="BKY1169" s="145"/>
      <c r="BKZ1169" s="145"/>
      <c r="BLA1169" s="145"/>
      <c r="BLB1169" s="37"/>
      <c r="BLC1169" s="5"/>
      <c r="BLD1169" s="144"/>
      <c r="BLE1169" s="93"/>
      <c r="BLF1169" s="145"/>
      <c r="BLG1169" s="145"/>
      <c r="BLH1169" s="145"/>
      <c r="BLI1169" s="145"/>
      <c r="BLJ1169" s="145"/>
      <c r="BLK1169" s="37"/>
      <c r="BLL1169" s="5"/>
      <c r="BLM1169" s="144"/>
      <c r="BLN1169" s="93"/>
      <c r="BLO1169" s="145"/>
      <c r="BLP1169" s="145"/>
      <c r="BLQ1169" s="145"/>
      <c r="BLR1169" s="145"/>
      <c r="BLS1169" s="145"/>
      <c r="BLT1169" s="37"/>
      <c r="BLU1169" s="5"/>
      <c r="BLV1169" s="144"/>
      <c r="BLW1169" s="93"/>
      <c r="BLX1169" s="145"/>
      <c r="BLY1169" s="145"/>
      <c r="BLZ1169" s="145"/>
      <c r="BMA1169" s="145"/>
      <c r="BMB1169" s="145"/>
      <c r="BMC1169" s="37"/>
      <c r="BMD1169" s="5"/>
      <c r="BME1169" s="144"/>
      <c r="BMF1169" s="93"/>
      <c r="BMG1169" s="145"/>
      <c r="BMH1169" s="145"/>
      <c r="BMI1169" s="145"/>
      <c r="BMJ1169" s="145"/>
      <c r="BMK1169" s="145"/>
      <c r="BML1169" s="37"/>
      <c r="BMM1169" s="5"/>
      <c r="BMN1169" s="144"/>
      <c r="BMO1169" s="93"/>
      <c r="BMP1169" s="145"/>
      <c r="BMQ1169" s="145"/>
      <c r="BMR1169" s="145"/>
      <c r="BMS1169" s="145"/>
      <c r="BMT1169" s="145"/>
      <c r="BMU1169" s="37"/>
      <c r="BMV1169" s="5"/>
      <c r="BMW1169" s="144"/>
      <c r="BMX1169" s="93"/>
      <c r="BMY1169" s="145"/>
      <c r="BMZ1169" s="145"/>
      <c r="BNA1169" s="145"/>
      <c r="BNB1169" s="145"/>
      <c r="BNC1169" s="145"/>
      <c r="BND1169" s="37"/>
      <c r="BNE1169" s="5"/>
      <c r="BNF1169" s="144"/>
      <c r="BNG1169" s="93"/>
      <c r="BNH1169" s="145"/>
      <c r="BNI1169" s="145"/>
      <c r="BNJ1169" s="145"/>
      <c r="BNK1169" s="145"/>
      <c r="BNL1169" s="145"/>
      <c r="BNM1169" s="37"/>
      <c r="BNN1169" s="5"/>
      <c r="BNO1169" s="144"/>
      <c r="BNP1169" s="93"/>
      <c r="BNQ1169" s="145"/>
      <c r="BNR1169" s="145"/>
      <c r="BNS1169" s="145"/>
      <c r="BNT1169" s="145"/>
      <c r="BNU1169" s="145"/>
      <c r="BNV1169" s="37"/>
      <c r="BNW1169" s="5"/>
      <c r="BNX1169" s="144"/>
      <c r="BNY1169" s="93"/>
      <c r="BNZ1169" s="145"/>
      <c r="BOA1169" s="145"/>
      <c r="BOB1169" s="145"/>
      <c r="BOC1169" s="145"/>
      <c r="BOD1169" s="145"/>
      <c r="BOE1169" s="37"/>
      <c r="BOF1169" s="5"/>
      <c r="BOG1169" s="144"/>
      <c r="BOH1169" s="93"/>
      <c r="BOI1169" s="145"/>
      <c r="BOJ1169" s="145"/>
      <c r="BOK1169" s="145"/>
      <c r="BOL1169" s="145"/>
      <c r="BOM1169" s="145"/>
      <c r="BON1169" s="37"/>
      <c r="BOO1169" s="5"/>
      <c r="BOP1169" s="144"/>
      <c r="BOQ1169" s="93"/>
      <c r="BOR1169" s="145"/>
      <c r="BOS1169" s="145"/>
      <c r="BOT1169" s="145"/>
      <c r="BOU1169" s="145"/>
      <c r="BOV1169" s="145"/>
      <c r="BOW1169" s="37"/>
      <c r="BOX1169" s="5"/>
      <c r="BOY1169" s="144"/>
      <c r="BOZ1169" s="93"/>
      <c r="BPA1169" s="145"/>
      <c r="BPB1169" s="145"/>
      <c r="BPC1169" s="145"/>
      <c r="BPD1169" s="145"/>
      <c r="BPE1169" s="145"/>
      <c r="BPF1169" s="37"/>
      <c r="BPG1169" s="5"/>
      <c r="BPH1169" s="144"/>
      <c r="BPI1169" s="93"/>
      <c r="BPJ1169" s="145"/>
      <c r="BPK1169" s="145"/>
      <c r="BPL1169" s="145"/>
      <c r="BPM1169" s="145"/>
      <c r="BPN1169" s="145"/>
      <c r="BPO1169" s="37"/>
      <c r="BPP1169" s="5"/>
      <c r="BPQ1169" s="144"/>
      <c r="BPR1169" s="93"/>
      <c r="BPS1169" s="145"/>
      <c r="BPT1169" s="145"/>
      <c r="BPU1169" s="145"/>
      <c r="BPV1169" s="145"/>
      <c r="BPW1169" s="145"/>
      <c r="BPX1169" s="37"/>
      <c r="BPY1169" s="5"/>
      <c r="BPZ1169" s="144"/>
      <c r="BQA1169" s="93"/>
      <c r="BQB1169" s="145"/>
      <c r="BQC1169" s="145"/>
      <c r="BQD1169" s="145"/>
      <c r="BQE1169" s="145"/>
      <c r="BQF1169" s="145"/>
      <c r="BQG1169" s="37"/>
      <c r="BQH1169" s="5"/>
      <c r="BQI1169" s="144"/>
      <c r="BQJ1169" s="93"/>
      <c r="BQK1169" s="145"/>
      <c r="BQL1169" s="145"/>
      <c r="BQM1169" s="145"/>
      <c r="BQN1169" s="145"/>
      <c r="BQO1169" s="145"/>
      <c r="BQP1169" s="37"/>
      <c r="BQQ1169" s="5"/>
      <c r="BQR1169" s="144"/>
      <c r="BQS1169" s="93"/>
      <c r="BQT1169" s="145"/>
      <c r="BQU1169" s="145"/>
      <c r="BQV1169" s="145"/>
      <c r="BQW1169" s="145"/>
      <c r="BQX1169" s="145"/>
      <c r="BQY1169" s="37"/>
      <c r="BQZ1169" s="5"/>
      <c r="BRA1169" s="144"/>
      <c r="BRB1169" s="93"/>
      <c r="BRC1169" s="145"/>
      <c r="BRD1169" s="145"/>
      <c r="BRE1169" s="145"/>
      <c r="BRF1169" s="145"/>
      <c r="BRG1169" s="145"/>
      <c r="BRH1169" s="37"/>
      <c r="BRI1169" s="5"/>
      <c r="BRJ1169" s="144"/>
      <c r="BRK1169" s="93"/>
      <c r="BRL1169" s="145"/>
      <c r="BRM1169" s="145"/>
      <c r="BRN1169" s="145"/>
      <c r="BRO1169" s="145"/>
      <c r="BRP1169" s="145"/>
      <c r="BRQ1169" s="37"/>
      <c r="BRR1169" s="5"/>
      <c r="BRS1169" s="144"/>
      <c r="BRT1169" s="93"/>
      <c r="BRU1169" s="145"/>
      <c r="BRV1169" s="145"/>
      <c r="BRW1169" s="145"/>
      <c r="BRX1169" s="145"/>
      <c r="BRY1169" s="145"/>
      <c r="BRZ1169" s="37"/>
      <c r="BSA1169" s="5"/>
      <c r="BSB1169" s="144"/>
      <c r="BSC1169" s="93"/>
      <c r="BSD1169" s="145"/>
      <c r="BSE1169" s="145"/>
      <c r="BSF1169" s="145"/>
      <c r="BSG1169" s="145"/>
      <c r="BSH1169" s="145"/>
      <c r="BSI1169" s="37"/>
      <c r="BSJ1169" s="5"/>
      <c r="BSK1169" s="144"/>
      <c r="BSL1169" s="93"/>
      <c r="BSM1169" s="145"/>
      <c r="BSN1169" s="145"/>
      <c r="BSO1169" s="145"/>
      <c r="BSP1169" s="145"/>
      <c r="BSQ1169" s="145"/>
      <c r="BSR1169" s="37"/>
      <c r="BSS1169" s="5"/>
      <c r="BST1169" s="144"/>
      <c r="BSU1169" s="93"/>
      <c r="BSV1169" s="145"/>
      <c r="BSW1169" s="145"/>
      <c r="BSX1169" s="145"/>
      <c r="BSY1169" s="145"/>
      <c r="BSZ1169" s="145"/>
      <c r="BTA1169" s="37"/>
      <c r="BTB1169" s="5"/>
      <c r="BTC1169" s="144"/>
      <c r="BTD1169" s="93"/>
      <c r="BTE1169" s="145"/>
      <c r="BTF1169" s="145"/>
      <c r="BTG1169" s="145"/>
      <c r="BTH1169" s="145"/>
      <c r="BTI1169" s="145"/>
      <c r="BTJ1169" s="37"/>
      <c r="BTK1169" s="5"/>
      <c r="BTL1169" s="144"/>
      <c r="BTM1169" s="93"/>
      <c r="BTN1169" s="145"/>
      <c r="BTO1169" s="145"/>
      <c r="BTP1169" s="145"/>
      <c r="BTQ1169" s="145"/>
      <c r="BTR1169" s="145"/>
      <c r="BTS1169" s="37"/>
      <c r="BTT1169" s="5"/>
      <c r="BTU1169" s="144"/>
      <c r="BTV1169" s="93"/>
      <c r="BTW1169" s="145"/>
      <c r="BTX1169" s="145"/>
      <c r="BTY1169" s="145"/>
      <c r="BTZ1169" s="145"/>
      <c r="BUA1169" s="145"/>
      <c r="BUB1169" s="37"/>
      <c r="BUC1169" s="5"/>
      <c r="BUD1169" s="144"/>
      <c r="BUE1169" s="93"/>
      <c r="BUF1169" s="145"/>
      <c r="BUG1169" s="145"/>
      <c r="BUH1169" s="145"/>
      <c r="BUI1169" s="145"/>
      <c r="BUJ1169" s="145"/>
      <c r="BUK1169" s="37"/>
      <c r="BUL1169" s="5"/>
      <c r="BUM1169" s="144"/>
      <c r="BUN1169" s="93"/>
      <c r="BUO1169" s="145"/>
      <c r="BUP1169" s="145"/>
      <c r="BUQ1169" s="145"/>
      <c r="BUR1169" s="145"/>
      <c r="BUS1169" s="145"/>
      <c r="BUT1169" s="37"/>
      <c r="BUU1169" s="5"/>
      <c r="BUV1169" s="144"/>
      <c r="BUW1169" s="93"/>
      <c r="BUX1169" s="145"/>
      <c r="BUY1169" s="145"/>
      <c r="BUZ1169" s="145"/>
      <c r="BVA1169" s="145"/>
      <c r="BVB1169" s="145"/>
      <c r="BVC1169" s="37"/>
      <c r="BVD1169" s="5"/>
      <c r="BVE1169" s="144"/>
      <c r="BVF1169" s="93"/>
      <c r="BVG1169" s="145"/>
      <c r="BVH1169" s="145"/>
      <c r="BVI1169" s="145"/>
      <c r="BVJ1169" s="145"/>
      <c r="BVK1169" s="145"/>
      <c r="BVL1169" s="37"/>
      <c r="BVM1169" s="5"/>
      <c r="BVN1169" s="144"/>
      <c r="BVO1169" s="93"/>
      <c r="BVP1169" s="145"/>
      <c r="BVQ1169" s="145"/>
      <c r="BVR1169" s="145"/>
      <c r="BVS1169" s="145"/>
      <c r="BVT1169" s="145"/>
      <c r="BVU1169" s="37"/>
      <c r="BVV1169" s="5"/>
      <c r="BVW1169" s="144"/>
      <c r="BVX1169" s="93"/>
      <c r="BVY1169" s="145"/>
      <c r="BVZ1169" s="145"/>
      <c r="BWA1169" s="145"/>
      <c r="BWB1169" s="145"/>
      <c r="BWC1169" s="145"/>
      <c r="BWD1169" s="37"/>
      <c r="BWE1169" s="5"/>
      <c r="BWF1169" s="144"/>
      <c r="BWG1169" s="93"/>
      <c r="BWH1169" s="145"/>
      <c r="BWI1169" s="145"/>
      <c r="BWJ1169" s="145"/>
      <c r="BWK1169" s="145"/>
      <c r="BWL1169" s="145"/>
      <c r="BWM1169" s="37"/>
      <c r="BWN1169" s="5"/>
      <c r="BWO1169" s="144"/>
      <c r="BWP1169" s="93"/>
      <c r="BWQ1169" s="145"/>
      <c r="BWR1169" s="145"/>
      <c r="BWS1169" s="145"/>
      <c r="BWT1169" s="145"/>
      <c r="BWU1169" s="145"/>
      <c r="BWV1169" s="37"/>
      <c r="BWW1169" s="5"/>
      <c r="BWX1169" s="144"/>
      <c r="BWY1169" s="93"/>
      <c r="BWZ1169" s="145"/>
      <c r="BXA1169" s="145"/>
      <c r="BXB1169" s="145"/>
      <c r="BXC1169" s="145"/>
      <c r="BXD1169" s="145"/>
      <c r="BXE1169" s="37"/>
      <c r="BXF1169" s="5"/>
      <c r="BXG1169" s="144"/>
      <c r="BXH1169" s="93"/>
      <c r="BXI1169" s="145"/>
      <c r="BXJ1169" s="145"/>
      <c r="BXK1169" s="145"/>
      <c r="BXL1169" s="145"/>
      <c r="BXM1169" s="145"/>
      <c r="BXN1169" s="37"/>
      <c r="BXO1169" s="5"/>
      <c r="BXP1169" s="144"/>
      <c r="BXQ1169" s="93"/>
      <c r="BXR1169" s="145"/>
      <c r="BXS1169" s="145"/>
      <c r="BXT1169" s="145"/>
      <c r="BXU1169" s="145"/>
      <c r="BXV1169" s="145"/>
      <c r="BXW1169" s="37"/>
      <c r="BXX1169" s="5"/>
      <c r="BXY1169" s="144"/>
      <c r="BXZ1169" s="93"/>
      <c r="BYA1169" s="145"/>
      <c r="BYB1169" s="145"/>
      <c r="BYC1169" s="145"/>
      <c r="BYD1169" s="145"/>
      <c r="BYE1169" s="145"/>
      <c r="BYF1169" s="37"/>
      <c r="BYG1169" s="5"/>
      <c r="BYH1169" s="144"/>
      <c r="BYI1169" s="93"/>
      <c r="BYJ1169" s="145"/>
      <c r="BYK1169" s="145"/>
      <c r="BYL1169" s="145"/>
      <c r="BYM1169" s="145"/>
      <c r="BYN1169" s="145"/>
      <c r="BYO1169" s="37"/>
      <c r="BYP1169" s="5"/>
      <c r="BYQ1169" s="144"/>
      <c r="BYR1169" s="93"/>
      <c r="BYS1169" s="145"/>
      <c r="BYT1169" s="145"/>
      <c r="BYU1169" s="145"/>
      <c r="BYV1169" s="145"/>
      <c r="BYW1169" s="145"/>
      <c r="BYX1169" s="37"/>
      <c r="BYY1169" s="5"/>
      <c r="BYZ1169" s="144"/>
      <c r="BZA1169" s="93"/>
      <c r="BZB1169" s="145"/>
      <c r="BZC1169" s="145"/>
      <c r="BZD1169" s="145"/>
      <c r="BZE1169" s="145"/>
      <c r="BZF1169" s="145"/>
      <c r="BZG1169" s="37"/>
      <c r="BZH1169" s="5"/>
      <c r="BZI1169" s="144"/>
      <c r="BZJ1169" s="93"/>
      <c r="BZK1169" s="145"/>
      <c r="BZL1169" s="145"/>
      <c r="BZM1169" s="145"/>
      <c r="BZN1169" s="145"/>
      <c r="BZO1169" s="145"/>
      <c r="BZP1169" s="37"/>
      <c r="BZQ1169" s="5"/>
      <c r="BZR1169" s="144"/>
      <c r="BZS1169" s="93"/>
      <c r="BZT1169" s="145"/>
      <c r="BZU1169" s="145"/>
      <c r="BZV1169" s="145"/>
      <c r="BZW1169" s="145"/>
      <c r="BZX1169" s="145"/>
      <c r="BZY1169" s="37"/>
      <c r="BZZ1169" s="5"/>
      <c r="CAA1169" s="144"/>
      <c r="CAB1169" s="93"/>
      <c r="CAC1169" s="145"/>
      <c r="CAD1169" s="145"/>
      <c r="CAE1169" s="145"/>
      <c r="CAF1169" s="145"/>
      <c r="CAG1169" s="145"/>
      <c r="CAH1169" s="37"/>
      <c r="CAI1169" s="5"/>
      <c r="CAJ1169" s="144"/>
      <c r="CAK1169" s="93"/>
      <c r="CAL1169" s="145"/>
      <c r="CAM1169" s="145"/>
      <c r="CAN1169" s="145"/>
      <c r="CAO1169" s="145"/>
      <c r="CAP1169" s="145"/>
      <c r="CAQ1169" s="37"/>
      <c r="CAR1169" s="5"/>
      <c r="CAS1169" s="144"/>
      <c r="CAT1169" s="93"/>
      <c r="CAU1169" s="145"/>
      <c r="CAV1169" s="145"/>
      <c r="CAW1169" s="145"/>
      <c r="CAX1169" s="145"/>
      <c r="CAY1169" s="145"/>
      <c r="CAZ1169" s="37"/>
      <c r="CBA1169" s="5"/>
      <c r="CBB1169" s="144"/>
      <c r="CBC1169" s="93"/>
      <c r="CBD1169" s="145"/>
      <c r="CBE1169" s="145"/>
      <c r="CBF1169" s="145"/>
      <c r="CBG1169" s="145"/>
      <c r="CBH1169" s="145"/>
      <c r="CBI1169" s="37"/>
      <c r="CBJ1169" s="5"/>
      <c r="CBK1169" s="144"/>
      <c r="CBL1169" s="93"/>
      <c r="CBM1169" s="145"/>
      <c r="CBN1169" s="145"/>
      <c r="CBO1169" s="145"/>
      <c r="CBP1169" s="145"/>
      <c r="CBQ1169" s="145"/>
      <c r="CBR1169" s="37"/>
      <c r="CBS1169" s="5"/>
      <c r="CBT1169" s="144"/>
      <c r="CBU1169" s="93"/>
      <c r="CBV1169" s="145"/>
      <c r="CBW1169" s="145"/>
      <c r="CBX1169" s="145"/>
      <c r="CBY1169" s="145"/>
      <c r="CBZ1169" s="145"/>
      <c r="CCA1169" s="37"/>
      <c r="CCB1169" s="5"/>
      <c r="CCC1169" s="144"/>
      <c r="CCD1169" s="93"/>
      <c r="CCE1169" s="145"/>
      <c r="CCF1169" s="145"/>
      <c r="CCG1169" s="145"/>
      <c r="CCH1169" s="145"/>
      <c r="CCI1169" s="145"/>
      <c r="CCJ1169" s="37"/>
      <c r="CCK1169" s="5"/>
      <c r="CCL1169" s="144"/>
      <c r="CCM1169" s="93"/>
      <c r="CCN1169" s="145"/>
      <c r="CCO1169" s="145"/>
      <c r="CCP1169" s="145"/>
      <c r="CCQ1169" s="145"/>
      <c r="CCR1169" s="145"/>
      <c r="CCS1169" s="37"/>
      <c r="CCT1169" s="5"/>
      <c r="CCU1169" s="144"/>
      <c r="CCV1169" s="93"/>
      <c r="CCW1169" s="145"/>
      <c r="CCX1169" s="145"/>
      <c r="CCY1169" s="145"/>
      <c r="CCZ1169" s="145"/>
      <c r="CDA1169" s="145"/>
      <c r="CDB1169" s="37"/>
      <c r="CDC1169" s="5"/>
      <c r="CDD1169" s="144"/>
      <c r="CDE1169" s="93"/>
      <c r="CDF1169" s="145"/>
      <c r="CDG1169" s="145"/>
      <c r="CDH1169" s="145"/>
      <c r="CDI1169" s="145"/>
      <c r="CDJ1169" s="145"/>
      <c r="CDK1169" s="37"/>
      <c r="CDL1169" s="5"/>
      <c r="CDM1169" s="144"/>
      <c r="CDN1169" s="93"/>
      <c r="CDO1169" s="145"/>
      <c r="CDP1169" s="145"/>
      <c r="CDQ1169" s="145"/>
      <c r="CDR1169" s="145"/>
      <c r="CDS1169" s="145"/>
      <c r="CDT1169" s="37"/>
      <c r="CDU1169" s="5"/>
      <c r="CDV1169" s="144"/>
      <c r="CDW1169" s="93"/>
      <c r="CDX1169" s="145"/>
      <c r="CDY1169" s="145"/>
      <c r="CDZ1169" s="145"/>
      <c r="CEA1169" s="145"/>
      <c r="CEB1169" s="145"/>
      <c r="CEC1169" s="37"/>
      <c r="CED1169" s="5"/>
      <c r="CEE1169" s="144"/>
      <c r="CEF1169" s="93"/>
      <c r="CEG1169" s="145"/>
      <c r="CEH1169" s="145"/>
      <c r="CEI1169" s="145"/>
      <c r="CEJ1169" s="145"/>
      <c r="CEK1169" s="145"/>
      <c r="CEL1169" s="37"/>
      <c r="CEM1169" s="5"/>
      <c r="CEN1169" s="144"/>
      <c r="CEO1169" s="93"/>
      <c r="CEP1169" s="145"/>
      <c r="CEQ1169" s="145"/>
      <c r="CER1169" s="145"/>
      <c r="CES1169" s="145"/>
      <c r="CET1169" s="145"/>
      <c r="CEU1169" s="37"/>
      <c r="CEV1169" s="5"/>
      <c r="CEW1169" s="144"/>
      <c r="CEX1169" s="93"/>
      <c r="CEY1169" s="145"/>
      <c r="CEZ1169" s="145"/>
      <c r="CFA1169" s="145"/>
      <c r="CFB1169" s="145"/>
      <c r="CFC1169" s="145"/>
      <c r="CFD1169" s="37"/>
      <c r="CFE1169" s="5"/>
      <c r="CFF1169" s="144"/>
      <c r="CFG1169" s="93"/>
      <c r="CFH1169" s="145"/>
      <c r="CFI1169" s="145"/>
      <c r="CFJ1169" s="145"/>
      <c r="CFK1169" s="145"/>
      <c r="CFL1169" s="145"/>
      <c r="CFM1169" s="37"/>
      <c r="CFN1169" s="5"/>
      <c r="CFO1169" s="144"/>
      <c r="CFP1169" s="93"/>
      <c r="CFQ1169" s="145"/>
      <c r="CFR1169" s="145"/>
      <c r="CFS1169" s="145"/>
      <c r="CFT1169" s="145"/>
      <c r="CFU1169" s="145"/>
      <c r="CFV1169" s="37"/>
      <c r="CFW1169" s="5"/>
      <c r="CFX1169" s="144"/>
      <c r="CFY1169" s="93"/>
      <c r="CFZ1169" s="145"/>
      <c r="CGA1169" s="145"/>
      <c r="CGB1169" s="145"/>
      <c r="CGC1169" s="145"/>
      <c r="CGD1169" s="145"/>
      <c r="CGE1169" s="37"/>
      <c r="CGF1169" s="5"/>
      <c r="CGG1169" s="144"/>
      <c r="CGH1169" s="93"/>
      <c r="CGI1169" s="145"/>
      <c r="CGJ1169" s="145"/>
      <c r="CGK1169" s="145"/>
      <c r="CGL1169" s="145"/>
      <c r="CGM1169" s="145"/>
      <c r="CGN1169" s="37"/>
      <c r="CGO1169" s="5"/>
      <c r="CGP1169" s="144"/>
      <c r="CGQ1169" s="93"/>
      <c r="CGR1169" s="145"/>
      <c r="CGS1169" s="145"/>
      <c r="CGT1169" s="145"/>
      <c r="CGU1169" s="145"/>
      <c r="CGV1169" s="145"/>
      <c r="CGW1169" s="37"/>
      <c r="CGX1169" s="5"/>
      <c r="CGY1169" s="144"/>
      <c r="CGZ1169" s="93"/>
      <c r="CHA1169" s="145"/>
      <c r="CHB1169" s="145"/>
      <c r="CHC1169" s="145"/>
      <c r="CHD1169" s="145"/>
      <c r="CHE1169" s="145"/>
      <c r="CHF1169" s="37"/>
      <c r="CHG1169" s="5"/>
      <c r="CHH1169" s="144"/>
      <c r="CHI1169" s="93"/>
      <c r="CHJ1169" s="145"/>
      <c r="CHK1169" s="145"/>
      <c r="CHL1169" s="145"/>
      <c r="CHM1169" s="145"/>
      <c r="CHN1169" s="145"/>
      <c r="CHO1169" s="37"/>
      <c r="CHP1169" s="5"/>
      <c r="CHQ1169" s="144"/>
      <c r="CHR1169" s="93"/>
      <c r="CHS1169" s="145"/>
      <c r="CHT1169" s="145"/>
      <c r="CHU1169" s="145"/>
      <c r="CHV1169" s="145"/>
      <c r="CHW1169" s="145"/>
      <c r="CHX1169" s="37"/>
      <c r="CHY1169" s="5"/>
      <c r="CHZ1169" s="144"/>
      <c r="CIA1169" s="93"/>
      <c r="CIB1169" s="145"/>
      <c r="CIC1169" s="145"/>
      <c r="CID1169" s="145"/>
      <c r="CIE1169" s="145"/>
      <c r="CIF1169" s="145"/>
      <c r="CIG1169" s="37"/>
      <c r="CIH1169" s="5"/>
      <c r="CII1169" s="144"/>
      <c r="CIJ1169" s="93"/>
      <c r="CIK1169" s="145"/>
      <c r="CIL1169" s="145"/>
      <c r="CIM1169" s="145"/>
      <c r="CIN1169" s="145"/>
      <c r="CIO1169" s="145"/>
      <c r="CIP1169" s="37"/>
      <c r="CIQ1169" s="5"/>
      <c r="CIR1169" s="144"/>
      <c r="CIS1169" s="93"/>
      <c r="CIT1169" s="145"/>
      <c r="CIU1169" s="145"/>
      <c r="CIV1169" s="145"/>
      <c r="CIW1169" s="145"/>
      <c r="CIX1169" s="145"/>
      <c r="CIY1169" s="37"/>
      <c r="CIZ1169" s="5"/>
      <c r="CJA1169" s="144"/>
      <c r="CJB1169" s="93"/>
      <c r="CJC1169" s="145"/>
      <c r="CJD1169" s="145"/>
      <c r="CJE1169" s="145"/>
      <c r="CJF1169" s="145"/>
      <c r="CJG1169" s="145"/>
      <c r="CJH1169" s="37"/>
      <c r="CJI1169" s="5"/>
      <c r="CJJ1169" s="144"/>
      <c r="CJK1169" s="93"/>
      <c r="CJL1169" s="145"/>
      <c r="CJM1169" s="145"/>
      <c r="CJN1169" s="145"/>
      <c r="CJO1169" s="145"/>
      <c r="CJP1169" s="145"/>
      <c r="CJQ1169" s="37"/>
      <c r="CJR1169" s="5"/>
      <c r="CJS1169" s="144"/>
      <c r="CJT1169" s="93"/>
      <c r="CJU1169" s="145"/>
      <c r="CJV1169" s="145"/>
      <c r="CJW1169" s="145"/>
      <c r="CJX1169" s="145"/>
      <c r="CJY1169" s="145"/>
      <c r="CJZ1169" s="37"/>
      <c r="CKA1169" s="5"/>
      <c r="CKB1169" s="144"/>
      <c r="CKC1169" s="93"/>
      <c r="CKD1169" s="145"/>
      <c r="CKE1169" s="145"/>
      <c r="CKF1169" s="145"/>
      <c r="CKG1169" s="145"/>
      <c r="CKH1169" s="145"/>
      <c r="CKI1169" s="37"/>
      <c r="CKJ1169" s="5"/>
      <c r="CKK1169" s="144"/>
      <c r="CKL1169" s="93"/>
      <c r="CKM1169" s="145"/>
      <c r="CKN1169" s="145"/>
      <c r="CKO1169" s="145"/>
      <c r="CKP1169" s="145"/>
      <c r="CKQ1169" s="145"/>
      <c r="CKR1169" s="37"/>
      <c r="CKS1169" s="5"/>
      <c r="CKT1169" s="144"/>
      <c r="CKU1169" s="93"/>
      <c r="CKV1169" s="145"/>
      <c r="CKW1169" s="145"/>
      <c r="CKX1169" s="145"/>
      <c r="CKY1169" s="145"/>
      <c r="CKZ1169" s="145"/>
      <c r="CLA1169" s="37"/>
      <c r="CLB1169" s="5"/>
      <c r="CLC1169" s="144"/>
      <c r="CLD1169" s="93"/>
      <c r="CLE1169" s="145"/>
      <c r="CLF1169" s="145"/>
      <c r="CLG1169" s="145"/>
      <c r="CLH1169" s="145"/>
      <c r="CLI1169" s="145"/>
      <c r="CLJ1169" s="37"/>
      <c r="CLK1169" s="5"/>
      <c r="CLL1169" s="144"/>
      <c r="CLM1169" s="93"/>
      <c r="CLN1169" s="145"/>
      <c r="CLO1169" s="145"/>
      <c r="CLP1169" s="145"/>
      <c r="CLQ1169" s="145"/>
      <c r="CLR1169" s="145"/>
      <c r="CLS1169" s="37"/>
      <c r="CLT1169" s="5"/>
      <c r="CLU1169" s="144"/>
      <c r="CLV1169" s="93"/>
      <c r="CLW1169" s="145"/>
      <c r="CLX1169" s="145"/>
      <c r="CLY1169" s="145"/>
      <c r="CLZ1169" s="145"/>
      <c r="CMA1169" s="145"/>
      <c r="CMB1169" s="37"/>
      <c r="CMC1169" s="5"/>
      <c r="CMD1169" s="144"/>
      <c r="CME1169" s="93"/>
      <c r="CMF1169" s="145"/>
      <c r="CMG1169" s="145"/>
      <c r="CMH1169" s="145"/>
      <c r="CMI1169" s="145"/>
      <c r="CMJ1169" s="145"/>
      <c r="CMK1169" s="37"/>
      <c r="CML1169" s="5"/>
      <c r="CMM1169" s="144"/>
      <c r="CMN1169" s="93"/>
      <c r="CMO1169" s="145"/>
      <c r="CMP1169" s="145"/>
      <c r="CMQ1169" s="145"/>
      <c r="CMR1169" s="145"/>
      <c r="CMS1169" s="145"/>
      <c r="CMT1169" s="37"/>
      <c r="CMU1169" s="5"/>
      <c r="CMV1169" s="144"/>
      <c r="CMW1169" s="93"/>
      <c r="CMX1169" s="145"/>
      <c r="CMY1169" s="145"/>
      <c r="CMZ1169" s="145"/>
      <c r="CNA1169" s="145"/>
      <c r="CNB1169" s="145"/>
      <c r="CNC1169" s="37"/>
      <c r="CND1169" s="5"/>
      <c r="CNE1169" s="144"/>
      <c r="CNF1169" s="93"/>
      <c r="CNG1169" s="145"/>
      <c r="CNH1169" s="145"/>
      <c r="CNI1169" s="145"/>
      <c r="CNJ1169" s="145"/>
      <c r="CNK1169" s="145"/>
      <c r="CNL1169" s="37"/>
      <c r="CNM1169" s="5"/>
      <c r="CNN1169" s="144"/>
      <c r="CNO1169" s="93"/>
      <c r="CNP1169" s="145"/>
      <c r="CNQ1169" s="145"/>
      <c r="CNR1169" s="145"/>
      <c r="CNS1169" s="145"/>
      <c r="CNT1169" s="145"/>
      <c r="CNU1169" s="37"/>
      <c r="CNV1169" s="5"/>
      <c r="CNW1169" s="144"/>
      <c r="CNX1169" s="93"/>
      <c r="CNY1169" s="145"/>
      <c r="CNZ1169" s="145"/>
      <c r="COA1169" s="145"/>
      <c r="COB1169" s="145"/>
      <c r="COC1169" s="145"/>
      <c r="COD1169" s="37"/>
      <c r="COE1169" s="5"/>
      <c r="COF1169" s="144"/>
      <c r="COG1169" s="93"/>
      <c r="COH1169" s="145"/>
      <c r="COI1169" s="145"/>
      <c r="COJ1169" s="145"/>
      <c r="COK1169" s="145"/>
      <c r="COL1169" s="145"/>
      <c r="COM1169" s="37"/>
      <c r="CON1169" s="5"/>
      <c r="COO1169" s="144"/>
      <c r="COP1169" s="93"/>
      <c r="COQ1169" s="145"/>
      <c r="COR1169" s="145"/>
      <c r="COS1169" s="145"/>
      <c r="COT1169" s="145"/>
      <c r="COU1169" s="145"/>
      <c r="COV1169" s="37"/>
      <c r="COW1169" s="5"/>
      <c r="COX1169" s="144"/>
      <c r="COY1169" s="93"/>
      <c r="COZ1169" s="145"/>
      <c r="CPA1169" s="145"/>
      <c r="CPB1169" s="145"/>
      <c r="CPC1169" s="145"/>
      <c r="CPD1169" s="145"/>
      <c r="CPE1169" s="37"/>
      <c r="CPF1169" s="5"/>
      <c r="CPG1169" s="144"/>
      <c r="CPH1169" s="93"/>
      <c r="CPI1169" s="145"/>
      <c r="CPJ1169" s="145"/>
      <c r="CPK1169" s="145"/>
      <c r="CPL1169" s="145"/>
      <c r="CPM1169" s="145"/>
      <c r="CPN1169" s="37"/>
      <c r="CPO1169" s="5"/>
      <c r="CPP1169" s="144"/>
      <c r="CPQ1169" s="93"/>
      <c r="CPR1169" s="145"/>
      <c r="CPS1169" s="145"/>
      <c r="CPT1169" s="145"/>
      <c r="CPU1169" s="145"/>
      <c r="CPV1169" s="145"/>
      <c r="CPW1169" s="37"/>
      <c r="CPX1169" s="5"/>
      <c r="CPY1169" s="144"/>
      <c r="CPZ1169" s="93"/>
      <c r="CQA1169" s="145"/>
      <c r="CQB1169" s="145"/>
      <c r="CQC1169" s="145"/>
      <c r="CQD1169" s="145"/>
      <c r="CQE1169" s="145"/>
      <c r="CQF1169" s="37"/>
      <c r="CQG1169" s="5"/>
      <c r="CQH1169" s="144"/>
      <c r="CQI1169" s="93"/>
      <c r="CQJ1169" s="145"/>
      <c r="CQK1169" s="145"/>
      <c r="CQL1169" s="145"/>
      <c r="CQM1169" s="145"/>
      <c r="CQN1169" s="145"/>
      <c r="CQO1169" s="37"/>
      <c r="CQP1169" s="5"/>
      <c r="CQQ1169" s="144"/>
      <c r="CQR1169" s="93"/>
      <c r="CQS1169" s="145"/>
      <c r="CQT1169" s="145"/>
      <c r="CQU1169" s="145"/>
      <c r="CQV1169" s="145"/>
      <c r="CQW1169" s="145"/>
      <c r="CQX1169" s="37"/>
      <c r="CQY1169" s="5"/>
      <c r="CQZ1169" s="144"/>
      <c r="CRA1169" s="93"/>
      <c r="CRB1169" s="145"/>
      <c r="CRC1169" s="145"/>
      <c r="CRD1169" s="145"/>
      <c r="CRE1169" s="145"/>
      <c r="CRF1169" s="145"/>
      <c r="CRG1169" s="37"/>
      <c r="CRH1169" s="5"/>
      <c r="CRI1169" s="144"/>
      <c r="CRJ1169" s="93"/>
      <c r="CRK1169" s="145"/>
      <c r="CRL1169" s="145"/>
      <c r="CRM1169" s="145"/>
      <c r="CRN1169" s="145"/>
      <c r="CRO1169" s="145"/>
      <c r="CRP1169" s="37"/>
      <c r="CRQ1169" s="5"/>
      <c r="CRR1169" s="144"/>
      <c r="CRS1169" s="93"/>
      <c r="CRT1169" s="145"/>
      <c r="CRU1169" s="145"/>
      <c r="CRV1169" s="145"/>
      <c r="CRW1169" s="145"/>
      <c r="CRX1169" s="145"/>
      <c r="CRY1169" s="37"/>
      <c r="CRZ1169" s="5"/>
      <c r="CSA1169" s="144"/>
      <c r="CSB1169" s="93"/>
      <c r="CSC1169" s="145"/>
      <c r="CSD1169" s="145"/>
      <c r="CSE1169" s="145"/>
      <c r="CSF1169" s="145"/>
      <c r="CSG1169" s="145"/>
      <c r="CSH1169" s="37"/>
      <c r="CSI1169" s="5"/>
      <c r="CSJ1169" s="144"/>
      <c r="CSK1169" s="93"/>
      <c r="CSL1169" s="145"/>
      <c r="CSM1169" s="145"/>
      <c r="CSN1169" s="145"/>
      <c r="CSO1169" s="145"/>
      <c r="CSP1169" s="145"/>
      <c r="CSQ1169" s="37"/>
      <c r="CSR1169" s="5"/>
      <c r="CSS1169" s="144"/>
      <c r="CST1169" s="93"/>
      <c r="CSU1169" s="145"/>
      <c r="CSV1169" s="145"/>
      <c r="CSW1169" s="145"/>
      <c r="CSX1169" s="145"/>
      <c r="CSY1169" s="145"/>
      <c r="CSZ1169" s="37"/>
      <c r="CTA1169" s="5"/>
      <c r="CTB1169" s="144"/>
      <c r="CTC1169" s="93"/>
      <c r="CTD1169" s="145"/>
      <c r="CTE1169" s="145"/>
      <c r="CTF1169" s="145"/>
      <c r="CTG1169" s="145"/>
      <c r="CTH1169" s="145"/>
      <c r="CTI1169" s="37"/>
      <c r="CTJ1169" s="5"/>
      <c r="CTK1169" s="144"/>
      <c r="CTL1169" s="93"/>
      <c r="CTM1169" s="145"/>
      <c r="CTN1169" s="145"/>
      <c r="CTO1169" s="145"/>
      <c r="CTP1169" s="145"/>
      <c r="CTQ1169" s="145"/>
      <c r="CTR1169" s="37"/>
      <c r="CTS1169" s="5"/>
      <c r="CTT1169" s="144"/>
      <c r="CTU1169" s="93"/>
      <c r="CTV1169" s="145"/>
      <c r="CTW1169" s="145"/>
      <c r="CTX1169" s="145"/>
      <c r="CTY1169" s="145"/>
      <c r="CTZ1169" s="145"/>
      <c r="CUA1169" s="37"/>
      <c r="CUB1169" s="5"/>
      <c r="CUC1169" s="144"/>
      <c r="CUD1169" s="93"/>
      <c r="CUE1169" s="145"/>
      <c r="CUF1169" s="145"/>
      <c r="CUG1169" s="145"/>
      <c r="CUH1169" s="145"/>
      <c r="CUI1169" s="145"/>
      <c r="CUJ1169" s="37"/>
      <c r="CUK1169" s="5"/>
      <c r="CUL1169" s="144"/>
      <c r="CUM1169" s="93"/>
      <c r="CUN1169" s="145"/>
      <c r="CUO1169" s="145"/>
      <c r="CUP1169" s="145"/>
      <c r="CUQ1169" s="145"/>
      <c r="CUR1169" s="145"/>
      <c r="CUS1169" s="37"/>
      <c r="CUT1169" s="5"/>
      <c r="CUU1169" s="144"/>
      <c r="CUV1169" s="93"/>
      <c r="CUW1169" s="145"/>
      <c r="CUX1169" s="145"/>
      <c r="CUY1169" s="145"/>
      <c r="CUZ1169" s="145"/>
      <c r="CVA1169" s="145"/>
      <c r="CVB1169" s="37"/>
      <c r="CVC1169" s="5"/>
      <c r="CVD1169" s="144"/>
      <c r="CVE1169" s="93"/>
      <c r="CVF1169" s="145"/>
      <c r="CVG1169" s="145"/>
      <c r="CVH1169" s="145"/>
      <c r="CVI1169" s="145"/>
      <c r="CVJ1169" s="145"/>
      <c r="CVK1169" s="37"/>
      <c r="CVL1169" s="5"/>
      <c r="CVM1169" s="144"/>
      <c r="CVN1169" s="93"/>
      <c r="CVO1169" s="145"/>
      <c r="CVP1169" s="145"/>
      <c r="CVQ1169" s="145"/>
      <c r="CVR1169" s="145"/>
      <c r="CVS1169" s="145"/>
      <c r="CVT1169" s="37"/>
      <c r="CVU1169" s="5"/>
      <c r="CVV1169" s="144"/>
      <c r="CVW1169" s="93"/>
      <c r="CVX1169" s="145"/>
      <c r="CVY1169" s="145"/>
      <c r="CVZ1169" s="145"/>
      <c r="CWA1169" s="145"/>
      <c r="CWB1169" s="145"/>
      <c r="CWC1169" s="37"/>
      <c r="CWD1169" s="5"/>
      <c r="CWE1169" s="144"/>
      <c r="CWF1169" s="93"/>
      <c r="CWG1169" s="145"/>
      <c r="CWH1169" s="145"/>
      <c r="CWI1169" s="145"/>
      <c r="CWJ1169" s="145"/>
      <c r="CWK1169" s="145"/>
      <c r="CWL1169" s="37"/>
      <c r="CWM1169" s="5"/>
      <c r="CWN1169" s="144"/>
      <c r="CWO1169" s="93"/>
      <c r="CWP1169" s="145"/>
      <c r="CWQ1169" s="145"/>
      <c r="CWR1169" s="145"/>
      <c r="CWS1169" s="145"/>
      <c r="CWT1169" s="145"/>
      <c r="CWU1169" s="37"/>
      <c r="CWV1169" s="5"/>
      <c r="CWW1169" s="144"/>
      <c r="CWX1169" s="93"/>
      <c r="CWY1169" s="145"/>
      <c r="CWZ1169" s="145"/>
      <c r="CXA1169" s="145"/>
      <c r="CXB1169" s="145"/>
      <c r="CXC1169" s="145"/>
      <c r="CXD1169" s="37"/>
      <c r="CXE1169" s="5"/>
      <c r="CXF1169" s="144"/>
      <c r="CXG1169" s="93"/>
      <c r="CXH1169" s="145"/>
      <c r="CXI1169" s="145"/>
      <c r="CXJ1169" s="145"/>
      <c r="CXK1169" s="145"/>
      <c r="CXL1169" s="145"/>
      <c r="CXM1169" s="37"/>
      <c r="CXN1169" s="5"/>
      <c r="CXO1169" s="144"/>
      <c r="CXP1169" s="93"/>
      <c r="CXQ1169" s="145"/>
      <c r="CXR1169" s="145"/>
      <c r="CXS1169" s="145"/>
      <c r="CXT1169" s="145"/>
      <c r="CXU1169" s="145"/>
      <c r="CXV1169" s="37"/>
      <c r="CXW1169" s="5"/>
      <c r="CXX1169" s="144"/>
      <c r="CXY1169" s="93"/>
      <c r="CXZ1169" s="145"/>
      <c r="CYA1169" s="145"/>
      <c r="CYB1169" s="145"/>
      <c r="CYC1169" s="145"/>
      <c r="CYD1169" s="145"/>
      <c r="CYE1169" s="37"/>
      <c r="CYF1169" s="5"/>
      <c r="CYG1169" s="144"/>
      <c r="CYH1169" s="93"/>
      <c r="CYI1169" s="145"/>
      <c r="CYJ1169" s="145"/>
      <c r="CYK1169" s="145"/>
      <c r="CYL1169" s="145"/>
      <c r="CYM1169" s="145"/>
      <c r="CYN1169" s="37"/>
      <c r="CYO1169" s="5"/>
      <c r="CYP1169" s="144"/>
      <c r="CYQ1169" s="93"/>
      <c r="CYR1169" s="145"/>
      <c r="CYS1169" s="145"/>
      <c r="CYT1169" s="145"/>
      <c r="CYU1169" s="145"/>
      <c r="CYV1169" s="145"/>
      <c r="CYW1169" s="37"/>
      <c r="CYX1169" s="5"/>
      <c r="CYY1169" s="144"/>
      <c r="CYZ1169" s="93"/>
      <c r="CZA1169" s="145"/>
      <c r="CZB1169" s="145"/>
      <c r="CZC1169" s="145"/>
      <c r="CZD1169" s="145"/>
      <c r="CZE1169" s="145"/>
      <c r="CZF1169" s="37"/>
      <c r="CZG1169" s="5"/>
      <c r="CZH1169" s="144"/>
      <c r="CZI1169" s="93"/>
      <c r="CZJ1169" s="145"/>
      <c r="CZK1169" s="145"/>
      <c r="CZL1169" s="145"/>
      <c r="CZM1169" s="145"/>
      <c r="CZN1169" s="145"/>
      <c r="CZO1169" s="37"/>
      <c r="CZP1169" s="5"/>
      <c r="CZQ1169" s="144"/>
      <c r="CZR1169" s="93"/>
      <c r="CZS1169" s="145"/>
      <c r="CZT1169" s="145"/>
      <c r="CZU1169" s="145"/>
      <c r="CZV1169" s="145"/>
      <c r="CZW1169" s="145"/>
      <c r="CZX1169" s="37"/>
      <c r="CZY1169" s="5"/>
      <c r="CZZ1169" s="144"/>
      <c r="DAA1169" s="93"/>
      <c r="DAB1169" s="145"/>
      <c r="DAC1169" s="145"/>
      <c r="DAD1169" s="145"/>
      <c r="DAE1169" s="145"/>
      <c r="DAF1169" s="145"/>
      <c r="DAG1169" s="37"/>
      <c r="DAH1169" s="5"/>
      <c r="DAI1169" s="144"/>
      <c r="DAJ1169" s="93"/>
      <c r="DAK1169" s="145"/>
      <c r="DAL1169" s="145"/>
      <c r="DAM1169" s="145"/>
      <c r="DAN1169" s="145"/>
      <c r="DAO1169" s="145"/>
      <c r="DAP1169" s="37"/>
      <c r="DAQ1169" s="5"/>
      <c r="DAR1169" s="144"/>
      <c r="DAS1169" s="93"/>
      <c r="DAT1169" s="145"/>
      <c r="DAU1169" s="145"/>
      <c r="DAV1169" s="145"/>
      <c r="DAW1169" s="145"/>
      <c r="DAX1169" s="145"/>
      <c r="DAY1169" s="37"/>
      <c r="DAZ1169" s="5"/>
      <c r="DBA1169" s="144"/>
      <c r="DBB1169" s="93"/>
      <c r="DBC1169" s="145"/>
      <c r="DBD1169" s="145"/>
      <c r="DBE1169" s="145"/>
      <c r="DBF1169" s="145"/>
      <c r="DBG1169" s="145"/>
      <c r="DBH1169" s="37"/>
      <c r="DBI1169" s="5"/>
      <c r="DBJ1169" s="144"/>
      <c r="DBK1169" s="93"/>
      <c r="DBL1169" s="145"/>
      <c r="DBM1169" s="145"/>
      <c r="DBN1169" s="145"/>
      <c r="DBO1169" s="145"/>
      <c r="DBP1169" s="145"/>
      <c r="DBQ1169" s="37"/>
      <c r="DBR1169" s="5"/>
      <c r="DBS1169" s="144"/>
      <c r="DBT1169" s="93"/>
      <c r="DBU1169" s="145"/>
      <c r="DBV1169" s="145"/>
      <c r="DBW1169" s="145"/>
      <c r="DBX1169" s="145"/>
      <c r="DBY1169" s="145"/>
      <c r="DBZ1169" s="37"/>
      <c r="DCA1169" s="5"/>
      <c r="DCB1169" s="144"/>
      <c r="DCC1169" s="93"/>
      <c r="DCD1169" s="145"/>
      <c r="DCE1169" s="145"/>
      <c r="DCF1169" s="145"/>
      <c r="DCG1169" s="145"/>
      <c r="DCH1169" s="145"/>
      <c r="DCI1169" s="37"/>
      <c r="DCJ1169" s="5"/>
      <c r="DCK1169" s="144"/>
      <c r="DCL1169" s="93"/>
      <c r="DCM1169" s="145"/>
      <c r="DCN1169" s="145"/>
      <c r="DCO1169" s="145"/>
      <c r="DCP1169" s="145"/>
      <c r="DCQ1169" s="145"/>
      <c r="DCR1169" s="37"/>
      <c r="DCS1169" s="5"/>
      <c r="DCT1169" s="144"/>
      <c r="DCU1169" s="93"/>
      <c r="DCV1169" s="145"/>
      <c r="DCW1169" s="145"/>
      <c r="DCX1169" s="145"/>
      <c r="DCY1169" s="145"/>
      <c r="DCZ1169" s="145"/>
      <c r="DDA1169" s="37"/>
      <c r="DDB1169" s="5"/>
      <c r="DDC1169" s="144"/>
      <c r="DDD1169" s="93"/>
      <c r="DDE1169" s="145"/>
      <c r="DDF1169" s="145"/>
      <c r="DDG1169" s="145"/>
      <c r="DDH1169" s="145"/>
      <c r="DDI1169" s="145"/>
      <c r="DDJ1169" s="37"/>
      <c r="DDK1169" s="5"/>
      <c r="DDL1169" s="144"/>
      <c r="DDM1169" s="93"/>
      <c r="DDN1169" s="145"/>
      <c r="DDO1169" s="145"/>
      <c r="DDP1169" s="145"/>
      <c r="DDQ1169" s="145"/>
      <c r="DDR1169" s="145"/>
      <c r="DDS1169" s="37"/>
      <c r="DDT1169" s="5"/>
      <c r="DDU1169" s="144"/>
      <c r="DDV1169" s="93"/>
      <c r="DDW1169" s="145"/>
      <c r="DDX1169" s="145"/>
      <c r="DDY1169" s="145"/>
      <c r="DDZ1169" s="145"/>
      <c r="DEA1169" s="145"/>
      <c r="DEB1169" s="37"/>
      <c r="DEC1169" s="5"/>
      <c r="DED1169" s="144"/>
      <c r="DEE1169" s="93"/>
      <c r="DEF1169" s="145"/>
      <c r="DEG1169" s="145"/>
      <c r="DEH1169" s="145"/>
      <c r="DEI1169" s="145"/>
      <c r="DEJ1169" s="145"/>
      <c r="DEK1169" s="37"/>
      <c r="DEL1169" s="5"/>
      <c r="DEM1169" s="144"/>
      <c r="DEN1169" s="93"/>
      <c r="DEO1169" s="145"/>
      <c r="DEP1169" s="145"/>
      <c r="DEQ1169" s="145"/>
      <c r="DER1169" s="145"/>
      <c r="DES1169" s="145"/>
      <c r="DET1169" s="37"/>
      <c r="DEU1169" s="5"/>
      <c r="DEV1169" s="144"/>
      <c r="DEW1169" s="93"/>
      <c r="DEX1169" s="145"/>
      <c r="DEY1169" s="145"/>
      <c r="DEZ1169" s="145"/>
      <c r="DFA1169" s="145"/>
      <c r="DFB1169" s="145"/>
      <c r="DFC1169" s="37"/>
      <c r="DFD1169" s="5"/>
      <c r="DFE1169" s="144"/>
      <c r="DFF1169" s="93"/>
      <c r="DFG1169" s="145"/>
      <c r="DFH1169" s="145"/>
      <c r="DFI1169" s="145"/>
      <c r="DFJ1169" s="145"/>
      <c r="DFK1169" s="145"/>
      <c r="DFL1169" s="37"/>
      <c r="DFM1169" s="5"/>
      <c r="DFN1169" s="144"/>
      <c r="DFO1169" s="93"/>
      <c r="DFP1169" s="145"/>
      <c r="DFQ1169" s="145"/>
      <c r="DFR1169" s="145"/>
      <c r="DFS1169" s="145"/>
      <c r="DFT1169" s="145"/>
      <c r="DFU1169" s="37"/>
      <c r="DFV1169" s="5"/>
      <c r="DFW1169" s="144"/>
      <c r="DFX1169" s="93"/>
      <c r="DFY1169" s="145"/>
      <c r="DFZ1169" s="145"/>
      <c r="DGA1169" s="145"/>
      <c r="DGB1169" s="145"/>
      <c r="DGC1169" s="145"/>
      <c r="DGD1169" s="37"/>
      <c r="DGE1169" s="5"/>
      <c r="DGF1169" s="144"/>
      <c r="DGG1169" s="93"/>
      <c r="DGH1169" s="145"/>
      <c r="DGI1169" s="145"/>
      <c r="DGJ1169" s="145"/>
      <c r="DGK1169" s="145"/>
      <c r="DGL1169" s="145"/>
      <c r="DGM1169" s="37"/>
      <c r="DGN1169" s="5"/>
      <c r="DGO1169" s="144"/>
      <c r="DGP1169" s="93"/>
      <c r="DGQ1169" s="145"/>
      <c r="DGR1169" s="145"/>
      <c r="DGS1169" s="145"/>
      <c r="DGT1169" s="145"/>
      <c r="DGU1169" s="145"/>
      <c r="DGV1169" s="37"/>
      <c r="DGW1169" s="5"/>
      <c r="DGX1169" s="144"/>
      <c r="DGY1169" s="93"/>
      <c r="DGZ1169" s="145"/>
      <c r="DHA1169" s="145"/>
      <c r="DHB1169" s="145"/>
      <c r="DHC1169" s="145"/>
      <c r="DHD1169" s="145"/>
      <c r="DHE1169" s="37"/>
      <c r="DHF1169" s="5"/>
      <c r="DHG1169" s="144"/>
      <c r="DHH1169" s="93"/>
      <c r="DHI1169" s="145"/>
      <c r="DHJ1169" s="145"/>
      <c r="DHK1169" s="145"/>
      <c r="DHL1169" s="145"/>
      <c r="DHM1169" s="145"/>
      <c r="DHN1169" s="37"/>
      <c r="DHO1169" s="5"/>
      <c r="DHP1169" s="144"/>
      <c r="DHQ1169" s="93"/>
      <c r="DHR1169" s="145"/>
      <c r="DHS1169" s="145"/>
      <c r="DHT1169" s="145"/>
      <c r="DHU1169" s="145"/>
      <c r="DHV1169" s="145"/>
      <c r="DHW1169" s="37"/>
      <c r="DHX1169" s="5"/>
      <c r="DHY1169" s="144"/>
      <c r="DHZ1169" s="93"/>
      <c r="DIA1169" s="145"/>
      <c r="DIB1169" s="145"/>
      <c r="DIC1169" s="145"/>
      <c r="DID1169" s="145"/>
      <c r="DIE1169" s="145"/>
      <c r="DIF1169" s="37"/>
      <c r="DIG1169" s="5"/>
      <c r="DIH1169" s="144"/>
      <c r="DII1169" s="93"/>
      <c r="DIJ1169" s="145"/>
      <c r="DIK1169" s="145"/>
      <c r="DIL1169" s="145"/>
      <c r="DIM1169" s="145"/>
      <c r="DIN1169" s="145"/>
      <c r="DIO1169" s="37"/>
      <c r="DIP1169" s="5"/>
      <c r="DIQ1169" s="144"/>
      <c r="DIR1169" s="93"/>
      <c r="DIS1169" s="145"/>
      <c r="DIT1169" s="145"/>
      <c r="DIU1169" s="145"/>
      <c r="DIV1169" s="145"/>
      <c r="DIW1169" s="145"/>
      <c r="DIX1169" s="37"/>
      <c r="DIY1169" s="5"/>
      <c r="DIZ1169" s="144"/>
      <c r="DJA1169" s="93"/>
      <c r="DJB1169" s="145"/>
      <c r="DJC1169" s="145"/>
      <c r="DJD1169" s="145"/>
      <c r="DJE1169" s="145"/>
      <c r="DJF1169" s="145"/>
      <c r="DJG1169" s="37"/>
      <c r="DJH1169" s="5"/>
      <c r="DJI1169" s="144"/>
      <c r="DJJ1169" s="93"/>
      <c r="DJK1169" s="145"/>
      <c r="DJL1169" s="145"/>
      <c r="DJM1169" s="145"/>
      <c r="DJN1169" s="145"/>
      <c r="DJO1169" s="145"/>
      <c r="DJP1169" s="37"/>
      <c r="DJQ1169" s="5"/>
      <c r="DJR1169" s="144"/>
      <c r="DJS1169" s="93"/>
      <c r="DJT1169" s="145"/>
      <c r="DJU1169" s="145"/>
      <c r="DJV1169" s="145"/>
      <c r="DJW1169" s="145"/>
      <c r="DJX1169" s="145"/>
      <c r="DJY1169" s="37"/>
      <c r="DJZ1169" s="5"/>
      <c r="DKA1169" s="144"/>
      <c r="DKB1169" s="93"/>
      <c r="DKC1169" s="145"/>
      <c r="DKD1169" s="145"/>
      <c r="DKE1169" s="145"/>
      <c r="DKF1169" s="145"/>
      <c r="DKG1169" s="145"/>
      <c r="DKH1169" s="37"/>
      <c r="DKI1169" s="5"/>
      <c r="DKJ1169" s="144"/>
      <c r="DKK1169" s="93"/>
      <c r="DKL1169" s="145"/>
      <c r="DKM1169" s="145"/>
      <c r="DKN1169" s="145"/>
      <c r="DKO1169" s="145"/>
      <c r="DKP1169" s="145"/>
      <c r="DKQ1169" s="37"/>
      <c r="DKR1169" s="5"/>
      <c r="DKS1169" s="144"/>
      <c r="DKT1169" s="93"/>
      <c r="DKU1169" s="145"/>
      <c r="DKV1169" s="145"/>
      <c r="DKW1169" s="145"/>
      <c r="DKX1169" s="145"/>
      <c r="DKY1169" s="145"/>
      <c r="DKZ1169" s="37"/>
      <c r="DLA1169" s="5"/>
      <c r="DLB1169" s="144"/>
      <c r="DLC1169" s="93"/>
      <c r="DLD1169" s="145"/>
      <c r="DLE1169" s="145"/>
      <c r="DLF1169" s="145"/>
      <c r="DLG1169" s="145"/>
      <c r="DLH1169" s="145"/>
      <c r="DLI1169" s="37"/>
      <c r="DLJ1169" s="5"/>
      <c r="DLK1169" s="144"/>
      <c r="DLL1169" s="93"/>
      <c r="DLM1169" s="145"/>
      <c r="DLN1169" s="145"/>
      <c r="DLO1169" s="145"/>
      <c r="DLP1169" s="145"/>
      <c r="DLQ1169" s="145"/>
      <c r="DLR1169" s="37"/>
      <c r="DLS1169" s="5"/>
      <c r="DLT1169" s="144"/>
      <c r="DLU1169" s="93"/>
      <c r="DLV1169" s="145"/>
      <c r="DLW1169" s="145"/>
      <c r="DLX1169" s="145"/>
      <c r="DLY1169" s="145"/>
      <c r="DLZ1169" s="145"/>
      <c r="DMA1169" s="37"/>
      <c r="DMB1169" s="5"/>
      <c r="DMC1169" s="144"/>
      <c r="DMD1169" s="93"/>
      <c r="DME1169" s="145"/>
      <c r="DMF1169" s="145"/>
      <c r="DMG1169" s="145"/>
      <c r="DMH1169" s="145"/>
      <c r="DMI1169" s="145"/>
      <c r="DMJ1169" s="37"/>
      <c r="DMK1169" s="5"/>
      <c r="DML1169" s="144"/>
      <c r="DMM1169" s="93"/>
      <c r="DMN1169" s="145"/>
      <c r="DMO1169" s="145"/>
      <c r="DMP1169" s="145"/>
      <c r="DMQ1169" s="145"/>
      <c r="DMR1169" s="145"/>
      <c r="DMS1169" s="37"/>
      <c r="DMT1169" s="5"/>
      <c r="DMU1169" s="144"/>
      <c r="DMV1169" s="93"/>
      <c r="DMW1169" s="145"/>
      <c r="DMX1169" s="145"/>
      <c r="DMY1169" s="145"/>
      <c r="DMZ1169" s="145"/>
      <c r="DNA1169" s="145"/>
      <c r="DNB1169" s="37"/>
      <c r="DNC1169" s="5"/>
      <c r="DND1169" s="144"/>
      <c r="DNE1169" s="93"/>
      <c r="DNF1169" s="145"/>
      <c r="DNG1169" s="145"/>
      <c r="DNH1169" s="145"/>
      <c r="DNI1169" s="145"/>
      <c r="DNJ1169" s="145"/>
      <c r="DNK1169" s="37"/>
      <c r="DNL1169" s="5"/>
      <c r="DNM1169" s="144"/>
      <c r="DNN1169" s="93"/>
      <c r="DNO1169" s="145"/>
      <c r="DNP1169" s="145"/>
      <c r="DNQ1169" s="145"/>
      <c r="DNR1169" s="145"/>
      <c r="DNS1169" s="145"/>
      <c r="DNT1169" s="37"/>
      <c r="DNU1169" s="5"/>
      <c r="DNV1169" s="144"/>
      <c r="DNW1169" s="93"/>
      <c r="DNX1169" s="145"/>
      <c r="DNY1169" s="145"/>
      <c r="DNZ1169" s="145"/>
      <c r="DOA1169" s="145"/>
      <c r="DOB1169" s="145"/>
      <c r="DOC1169" s="37"/>
      <c r="DOD1169" s="5"/>
      <c r="DOE1169" s="144"/>
      <c r="DOF1169" s="93"/>
      <c r="DOG1169" s="145"/>
      <c r="DOH1169" s="145"/>
      <c r="DOI1169" s="145"/>
      <c r="DOJ1169" s="145"/>
      <c r="DOK1169" s="145"/>
      <c r="DOL1169" s="37"/>
      <c r="DOM1169" s="5"/>
      <c r="DON1169" s="144"/>
      <c r="DOO1169" s="93"/>
      <c r="DOP1169" s="145"/>
      <c r="DOQ1169" s="145"/>
      <c r="DOR1169" s="145"/>
      <c r="DOS1169" s="145"/>
      <c r="DOT1169" s="145"/>
      <c r="DOU1169" s="37"/>
      <c r="DOV1169" s="5"/>
      <c r="DOW1169" s="144"/>
      <c r="DOX1169" s="93"/>
      <c r="DOY1169" s="145"/>
      <c r="DOZ1169" s="145"/>
      <c r="DPA1169" s="145"/>
      <c r="DPB1169" s="145"/>
      <c r="DPC1169" s="145"/>
      <c r="DPD1169" s="37"/>
      <c r="DPE1169" s="5"/>
      <c r="DPF1169" s="144"/>
      <c r="DPG1169" s="93"/>
      <c r="DPH1169" s="145"/>
      <c r="DPI1169" s="145"/>
      <c r="DPJ1169" s="145"/>
      <c r="DPK1169" s="145"/>
      <c r="DPL1169" s="145"/>
      <c r="DPM1169" s="37"/>
      <c r="DPN1169" s="5"/>
      <c r="DPO1169" s="144"/>
      <c r="DPP1169" s="93"/>
      <c r="DPQ1169" s="145"/>
      <c r="DPR1169" s="145"/>
      <c r="DPS1169" s="145"/>
      <c r="DPT1169" s="145"/>
      <c r="DPU1169" s="145"/>
      <c r="DPV1169" s="37"/>
      <c r="DPW1169" s="5"/>
      <c r="DPX1169" s="144"/>
      <c r="DPY1169" s="93"/>
      <c r="DPZ1169" s="145"/>
      <c r="DQA1169" s="145"/>
      <c r="DQB1169" s="145"/>
      <c r="DQC1169" s="145"/>
      <c r="DQD1169" s="145"/>
      <c r="DQE1169" s="37"/>
      <c r="DQF1169" s="5"/>
      <c r="DQG1169" s="144"/>
      <c r="DQH1169" s="93"/>
      <c r="DQI1169" s="145"/>
      <c r="DQJ1169" s="145"/>
      <c r="DQK1169" s="145"/>
      <c r="DQL1169" s="145"/>
      <c r="DQM1169" s="145"/>
      <c r="DQN1169" s="37"/>
      <c r="DQO1169" s="5"/>
      <c r="DQP1169" s="144"/>
      <c r="DQQ1169" s="93"/>
      <c r="DQR1169" s="145"/>
      <c r="DQS1169" s="145"/>
      <c r="DQT1169" s="145"/>
      <c r="DQU1169" s="145"/>
      <c r="DQV1169" s="145"/>
      <c r="DQW1169" s="37"/>
      <c r="DQX1169" s="5"/>
      <c r="DQY1169" s="144"/>
      <c r="DQZ1169" s="93"/>
      <c r="DRA1169" s="145"/>
      <c r="DRB1169" s="145"/>
      <c r="DRC1169" s="145"/>
      <c r="DRD1169" s="145"/>
      <c r="DRE1169" s="145"/>
      <c r="DRF1169" s="37"/>
      <c r="DRG1169" s="5"/>
      <c r="DRH1169" s="144"/>
      <c r="DRI1169" s="93"/>
      <c r="DRJ1169" s="145"/>
      <c r="DRK1169" s="145"/>
      <c r="DRL1169" s="145"/>
      <c r="DRM1169" s="145"/>
      <c r="DRN1169" s="145"/>
      <c r="DRO1169" s="37"/>
      <c r="DRP1169" s="5"/>
      <c r="DRQ1169" s="144"/>
      <c r="DRR1169" s="93"/>
      <c r="DRS1169" s="145"/>
      <c r="DRT1169" s="145"/>
      <c r="DRU1169" s="145"/>
      <c r="DRV1169" s="145"/>
      <c r="DRW1169" s="145"/>
      <c r="DRX1169" s="37"/>
      <c r="DRY1169" s="5"/>
      <c r="DRZ1169" s="144"/>
      <c r="DSA1169" s="93"/>
      <c r="DSB1169" s="145"/>
      <c r="DSC1169" s="145"/>
      <c r="DSD1169" s="145"/>
      <c r="DSE1169" s="145"/>
      <c r="DSF1169" s="145"/>
      <c r="DSG1169" s="37"/>
      <c r="DSH1169" s="5"/>
      <c r="DSI1169" s="144"/>
      <c r="DSJ1169" s="93"/>
      <c r="DSK1169" s="145"/>
      <c r="DSL1169" s="145"/>
      <c r="DSM1169" s="145"/>
      <c r="DSN1169" s="145"/>
      <c r="DSO1169" s="145"/>
      <c r="DSP1169" s="37"/>
      <c r="DSQ1169" s="5"/>
      <c r="DSR1169" s="144"/>
      <c r="DSS1169" s="93"/>
      <c r="DST1169" s="145"/>
      <c r="DSU1169" s="145"/>
      <c r="DSV1169" s="145"/>
      <c r="DSW1169" s="145"/>
      <c r="DSX1169" s="145"/>
      <c r="DSY1169" s="37"/>
      <c r="DSZ1169" s="5"/>
      <c r="DTA1169" s="144"/>
      <c r="DTB1169" s="93"/>
      <c r="DTC1169" s="145"/>
      <c r="DTD1169" s="145"/>
      <c r="DTE1169" s="145"/>
      <c r="DTF1169" s="145"/>
      <c r="DTG1169" s="145"/>
      <c r="DTH1169" s="37"/>
      <c r="DTI1169" s="5"/>
      <c r="DTJ1169" s="144"/>
      <c r="DTK1169" s="93"/>
      <c r="DTL1169" s="145"/>
      <c r="DTM1169" s="145"/>
      <c r="DTN1169" s="145"/>
      <c r="DTO1169" s="145"/>
      <c r="DTP1169" s="145"/>
      <c r="DTQ1169" s="37"/>
      <c r="DTR1169" s="5"/>
      <c r="DTS1169" s="144"/>
      <c r="DTT1169" s="93"/>
      <c r="DTU1169" s="145"/>
      <c r="DTV1169" s="145"/>
      <c r="DTW1169" s="145"/>
      <c r="DTX1169" s="145"/>
      <c r="DTY1169" s="145"/>
      <c r="DTZ1169" s="37"/>
      <c r="DUA1169" s="5"/>
      <c r="DUB1169" s="144"/>
      <c r="DUC1169" s="93"/>
      <c r="DUD1169" s="145"/>
      <c r="DUE1169" s="145"/>
      <c r="DUF1169" s="145"/>
      <c r="DUG1169" s="145"/>
      <c r="DUH1169" s="145"/>
      <c r="DUI1169" s="37"/>
      <c r="DUJ1169" s="5"/>
      <c r="DUK1169" s="144"/>
      <c r="DUL1169" s="93"/>
      <c r="DUM1169" s="145"/>
      <c r="DUN1169" s="145"/>
      <c r="DUO1169" s="145"/>
      <c r="DUP1169" s="145"/>
      <c r="DUQ1169" s="145"/>
      <c r="DUR1169" s="37"/>
      <c r="DUS1169" s="5"/>
      <c r="DUT1169" s="144"/>
      <c r="DUU1169" s="93"/>
      <c r="DUV1169" s="145"/>
      <c r="DUW1169" s="145"/>
      <c r="DUX1169" s="145"/>
      <c r="DUY1169" s="145"/>
      <c r="DUZ1169" s="145"/>
      <c r="DVA1169" s="37"/>
      <c r="DVB1169" s="5"/>
      <c r="DVC1169" s="144"/>
      <c r="DVD1169" s="93"/>
      <c r="DVE1169" s="145"/>
      <c r="DVF1169" s="145"/>
      <c r="DVG1169" s="145"/>
      <c r="DVH1169" s="145"/>
      <c r="DVI1169" s="145"/>
      <c r="DVJ1169" s="37"/>
      <c r="DVK1169" s="5"/>
      <c r="DVL1169" s="144"/>
      <c r="DVM1169" s="93"/>
      <c r="DVN1169" s="145"/>
      <c r="DVO1169" s="145"/>
      <c r="DVP1169" s="145"/>
      <c r="DVQ1169" s="145"/>
      <c r="DVR1169" s="145"/>
      <c r="DVS1169" s="37"/>
      <c r="DVT1169" s="5"/>
      <c r="DVU1169" s="144"/>
      <c r="DVV1169" s="93"/>
      <c r="DVW1169" s="145"/>
      <c r="DVX1169" s="145"/>
      <c r="DVY1169" s="145"/>
      <c r="DVZ1169" s="145"/>
      <c r="DWA1169" s="145"/>
      <c r="DWB1169" s="37"/>
      <c r="DWC1169" s="5"/>
      <c r="DWD1169" s="144"/>
      <c r="DWE1169" s="93"/>
      <c r="DWF1169" s="145"/>
      <c r="DWG1169" s="145"/>
      <c r="DWH1169" s="145"/>
      <c r="DWI1169" s="145"/>
      <c r="DWJ1169" s="145"/>
      <c r="DWK1169" s="37"/>
      <c r="DWL1169" s="5"/>
      <c r="DWM1169" s="144"/>
      <c r="DWN1169" s="93"/>
      <c r="DWO1169" s="145"/>
      <c r="DWP1169" s="145"/>
      <c r="DWQ1169" s="145"/>
      <c r="DWR1169" s="145"/>
      <c r="DWS1169" s="145"/>
      <c r="DWT1169" s="37"/>
      <c r="DWU1169" s="5"/>
      <c r="DWV1169" s="144"/>
      <c r="DWW1169" s="93"/>
      <c r="DWX1169" s="145"/>
      <c r="DWY1169" s="145"/>
      <c r="DWZ1169" s="145"/>
      <c r="DXA1169" s="145"/>
      <c r="DXB1169" s="145"/>
      <c r="DXC1169" s="37"/>
      <c r="DXD1169" s="5"/>
      <c r="DXE1169" s="144"/>
      <c r="DXF1169" s="93"/>
      <c r="DXG1169" s="145"/>
      <c r="DXH1169" s="145"/>
      <c r="DXI1169" s="145"/>
      <c r="DXJ1169" s="145"/>
      <c r="DXK1169" s="145"/>
      <c r="DXL1169" s="37"/>
      <c r="DXM1169" s="5"/>
      <c r="DXN1169" s="144"/>
      <c r="DXO1169" s="93"/>
      <c r="DXP1169" s="145"/>
      <c r="DXQ1169" s="145"/>
      <c r="DXR1169" s="145"/>
      <c r="DXS1169" s="145"/>
      <c r="DXT1169" s="145"/>
      <c r="DXU1169" s="37"/>
      <c r="DXV1169" s="5"/>
      <c r="DXW1169" s="144"/>
      <c r="DXX1169" s="93"/>
      <c r="DXY1169" s="145"/>
      <c r="DXZ1169" s="145"/>
      <c r="DYA1169" s="145"/>
      <c r="DYB1169" s="145"/>
      <c r="DYC1169" s="145"/>
      <c r="DYD1169" s="37"/>
      <c r="DYE1169" s="5"/>
      <c r="DYF1169" s="144"/>
      <c r="DYG1169" s="93"/>
      <c r="DYH1169" s="145"/>
      <c r="DYI1169" s="145"/>
      <c r="DYJ1169" s="145"/>
      <c r="DYK1169" s="145"/>
      <c r="DYL1169" s="145"/>
      <c r="DYM1169" s="37"/>
      <c r="DYN1169" s="5"/>
      <c r="DYO1169" s="144"/>
      <c r="DYP1169" s="93"/>
      <c r="DYQ1169" s="145"/>
      <c r="DYR1169" s="145"/>
      <c r="DYS1169" s="145"/>
      <c r="DYT1169" s="145"/>
      <c r="DYU1169" s="145"/>
      <c r="DYV1169" s="37"/>
      <c r="DYW1169" s="5"/>
      <c r="DYX1169" s="144"/>
      <c r="DYY1169" s="93"/>
      <c r="DYZ1169" s="145"/>
      <c r="DZA1169" s="145"/>
      <c r="DZB1169" s="145"/>
      <c r="DZC1169" s="145"/>
      <c r="DZD1169" s="145"/>
      <c r="DZE1169" s="37"/>
      <c r="DZF1169" s="5"/>
      <c r="DZG1169" s="144"/>
      <c r="DZH1169" s="93"/>
      <c r="DZI1169" s="145"/>
      <c r="DZJ1169" s="145"/>
      <c r="DZK1169" s="145"/>
      <c r="DZL1169" s="145"/>
      <c r="DZM1169" s="145"/>
      <c r="DZN1169" s="37"/>
      <c r="DZO1169" s="5"/>
      <c r="DZP1169" s="144"/>
      <c r="DZQ1169" s="93"/>
      <c r="DZR1169" s="145"/>
      <c r="DZS1169" s="145"/>
      <c r="DZT1169" s="145"/>
      <c r="DZU1169" s="145"/>
      <c r="DZV1169" s="145"/>
      <c r="DZW1169" s="37"/>
      <c r="DZX1169" s="5"/>
      <c r="DZY1169" s="144"/>
      <c r="DZZ1169" s="93"/>
      <c r="EAA1169" s="145"/>
      <c r="EAB1169" s="145"/>
      <c r="EAC1169" s="145"/>
      <c r="EAD1169" s="145"/>
      <c r="EAE1169" s="145"/>
      <c r="EAF1169" s="37"/>
      <c r="EAG1169" s="5"/>
      <c r="EAH1169" s="144"/>
      <c r="EAI1169" s="93"/>
      <c r="EAJ1169" s="145"/>
      <c r="EAK1169" s="145"/>
      <c r="EAL1169" s="145"/>
      <c r="EAM1169" s="145"/>
      <c r="EAN1169" s="145"/>
      <c r="EAO1169" s="37"/>
      <c r="EAP1169" s="5"/>
      <c r="EAQ1169" s="144"/>
      <c r="EAR1169" s="93"/>
      <c r="EAS1169" s="145"/>
      <c r="EAT1169" s="145"/>
      <c r="EAU1169" s="145"/>
      <c r="EAV1169" s="145"/>
      <c r="EAW1169" s="145"/>
      <c r="EAX1169" s="37"/>
      <c r="EAY1169" s="5"/>
      <c r="EAZ1169" s="144"/>
      <c r="EBA1169" s="93"/>
      <c r="EBB1169" s="145"/>
      <c r="EBC1169" s="145"/>
      <c r="EBD1169" s="145"/>
      <c r="EBE1169" s="145"/>
      <c r="EBF1169" s="145"/>
      <c r="EBG1169" s="37"/>
      <c r="EBH1169" s="5"/>
      <c r="EBI1169" s="144"/>
      <c r="EBJ1169" s="93"/>
      <c r="EBK1169" s="145"/>
      <c r="EBL1169" s="145"/>
      <c r="EBM1169" s="145"/>
      <c r="EBN1169" s="145"/>
      <c r="EBO1169" s="145"/>
      <c r="EBP1169" s="37"/>
      <c r="EBQ1169" s="5"/>
      <c r="EBR1169" s="144"/>
      <c r="EBS1169" s="93"/>
      <c r="EBT1169" s="145"/>
      <c r="EBU1169" s="145"/>
      <c r="EBV1169" s="145"/>
      <c r="EBW1169" s="145"/>
      <c r="EBX1169" s="145"/>
      <c r="EBY1169" s="37"/>
      <c r="EBZ1169" s="5"/>
      <c r="ECA1169" s="144"/>
      <c r="ECB1169" s="93"/>
      <c r="ECC1169" s="145"/>
      <c r="ECD1169" s="145"/>
      <c r="ECE1169" s="145"/>
      <c r="ECF1169" s="145"/>
      <c r="ECG1169" s="145"/>
      <c r="ECH1169" s="37"/>
      <c r="ECI1169" s="5"/>
      <c r="ECJ1169" s="144"/>
      <c r="ECK1169" s="93"/>
      <c r="ECL1169" s="145"/>
      <c r="ECM1169" s="145"/>
      <c r="ECN1169" s="145"/>
      <c r="ECO1169" s="145"/>
      <c r="ECP1169" s="145"/>
      <c r="ECQ1169" s="37"/>
      <c r="ECR1169" s="5"/>
      <c r="ECS1169" s="144"/>
      <c r="ECT1169" s="93"/>
      <c r="ECU1169" s="145"/>
      <c r="ECV1169" s="145"/>
      <c r="ECW1169" s="145"/>
      <c r="ECX1169" s="145"/>
      <c r="ECY1169" s="145"/>
      <c r="ECZ1169" s="37"/>
      <c r="EDA1169" s="5"/>
      <c r="EDB1169" s="144"/>
      <c r="EDC1169" s="93"/>
      <c r="EDD1169" s="145"/>
      <c r="EDE1169" s="145"/>
      <c r="EDF1169" s="145"/>
      <c r="EDG1169" s="145"/>
      <c r="EDH1169" s="145"/>
      <c r="EDI1169" s="37"/>
      <c r="EDJ1169" s="5"/>
      <c r="EDK1169" s="144"/>
      <c r="EDL1169" s="93"/>
      <c r="EDM1169" s="145"/>
      <c r="EDN1169" s="145"/>
      <c r="EDO1169" s="145"/>
      <c r="EDP1169" s="145"/>
      <c r="EDQ1169" s="145"/>
      <c r="EDR1169" s="37"/>
      <c r="EDS1169" s="5"/>
      <c r="EDT1169" s="144"/>
      <c r="EDU1169" s="93"/>
      <c r="EDV1169" s="145"/>
      <c r="EDW1169" s="145"/>
      <c r="EDX1169" s="145"/>
      <c r="EDY1169" s="145"/>
      <c r="EDZ1169" s="145"/>
      <c r="EEA1169" s="37"/>
      <c r="EEB1169" s="5"/>
      <c r="EEC1169" s="144"/>
      <c r="EED1169" s="93"/>
      <c r="EEE1169" s="145"/>
      <c r="EEF1169" s="145"/>
      <c r="EEG1169" s="145"/>
      <c r="EEH1169" s="145"/>
      <c r="EEI1169" s="145"/>
      <c r="EEJ1169" s="37"/>
      <c r="EEK1169" s="5"/>
      <c r="EEL1169" s="144"/>
      <c r="EEM1169" s="93"/>
      <c r="EEN1169" s="145"/>
      <c r="EEO1169" s="145"/>
      <c r="EEP1169" s="145"/>
      <c r="EEQ1169" s="145"/>
      <c r="EER1169" s="145"/>
      <c r="EES1169" s="37"/>
      <c r="EET1169" s="5"/>
      <c r="EEU1169" s="144"/>
      <c r="EEV1169" s="93"/>
      <c r="EEW1169" s="145"/>
      <c r="EEX1169" s="145"/>
      <c r="EEY1169" s="145"/>
      <c r="EEZ1169" s="145"/>
      <c r="EFA1169" s="145"/>
      <c r="EFB1169" s="37"/>
      <c r="EFC1169" s="5"/>
      <c r="EFD1169" s="144"/>
      <c r="EFE1169" s="93"/>
      <c r="EFF1169" s="145"/>
      <c r="EFG1169" s="145"/>
      <c r="EFH1169" s="145"/>
      <c r="EFI1169" s="145"/>
      <c r="EFJ1169" s="145"/>
      <c r="EFK1169" s="37"/>
      <c r="EFL1169" s="5"/>
      <c r="EFM1169" s="144"/>
      <c r="EFN1169" s="93"/>
      <c r="EFO1169" s="145"/>
      <c r="EFP1169" s="145"/>
      <c r="EFQ1169" s="145"/>
      <c r="EFR1169" s="145"/>
      <c r="EFS1169" s="145"/>
      <c r="EFT1169" s="37"/>
      <c r="EFU1169" s="5"/>
      <c r="EFV1169" s="144"/>
      <c r="EFW1169" s="93"/>
      <c r="EFX1169" s="145"/>
      <c r="EFY1169" s="145"/>
      <c r="EFZ1169" s="145"/>
      <c r="EGA1169" s="145"/>
      <c r="EGB1169" s="145"/>
      <c r="EGC1169" s="37"/>
      <c r="EGD1169" s="5"/>
      <c r="EGE1169" s="144"/>
      <c r="EGF1169" s="93"/>
      <c r="EGG1169" s="145"/>
      <c r="EGH1169" s="145"/>
      <c r="EGI1169" s="145"/>
      <c r="EGJ1169" s="145"/>
      <c r="EGK1169" s="145"/>
      <c r="EGL1169" s="37"/>
      <c r="EGM1169" s="5"/>
      <c r="EGN1169" s="144"/>
      <c r="EGO1169" s="93"/>
      <c r="EGP1169" s="145"/>
      <c r="EGQ1169" s="145"/>
      <c r="EGR1169" s="145"/>
      <c r="EGS1169" s="145"/>
      <c r="EGT1169" s="145"/>
      <c r="EGU1169" s="37"/>
      <c r="EGV1169" s="5"/>
      <c r="EGW1169" s="144"/>
      <c r="EGX1169" s="93"/>
      <c r="EGY1169" s="145"/>
      <c r="EGZ1169" s="145"/>
      <c r="EHA1169" s="145"/>
      <c r="EHB1169" s="145"/>
      <c r="EHC1169" s="145"/>
      <c r="EHD1169" s="37"/>
      <c r="EHE1169" s="5"/>
      <c r="EHF1169" s="144"/>
      <c r="EHG1169" s="93"/>
      <c r="EHH1169" s="145"/>
      <c r="EHI1169" s="145"/>
      <c r="EHJ1169" s="145"/>
      <c r="EHK1169" s="145"/>
      <c r="EHL1169" s="145"/>
      <c r="EHM1169" s="37"/>
      <c r="EHN1169" s="5"/>
      <c r="EHO1169" s="144"/>
      <c r="EHP1169" s="93"/>
      <c r="EHQ1169" s="145"/>
      <c r="EHR1169" s="145"/>
      <c r="EHS1169" s="145"/>
      <c r="EHT1169" s="145"/>
      <c r="EHU1169" s="145"/>
      <c r="EHV1169" s="37"/>
      <c r="EHW1169" s="5"/>
      <c r="EHX1169" s="144"/>
      <c r="EHY1169" s="93"/>
      <c r="EHZ1169" s="145"/>
      <c r="EIA1169" s="145"/>
      <c r="EIB1169" s="145"/>
      <c r="EIC1169" s="145"/>
      <c r="EID1169" s="145"/>
      <c r="EIE1169" s="37"/>
      <c r="EIF1169" s="5"/>
      <c r="EIG1169" s="144"/>
      <c r="EIH1169" s="93"/>
      <c r="EII1169" s="145"/>
      <c r="EIJ1169" s="145"/>
      <c r="EIK1169" s="145"/>
      <c r="EIL1169" s="145"/>
      <c r="EIM1169" s="145"/>
      <c r="EIN1169" s="37"/>
      <c r="EIO1169" s="5"/>
      <c r="EIP1169" s="144"/>
      <c r="EIQ1169" s="93"/>
      <c r="EIR1169" s="145"/>
      <c r="EIS1169" s="145"/>
      <c r="EIT1169" s="145"/>
      <c r="EIU1169" s="145"/>
      <c r="EIV1169" s="145"/>
      <c r="EIW1169" s="37"/>
      <c r="EIX1169" s="5"/>
      <c r="EIY1169" s="144"/>
      <c r="EIZ1169" s="93"/>
      <c r="EJA1169" s="145"/>
      <c r="EJB1169" s="145"/>
      <c r="EJC1169" s="145"/>
      <c r="EJD1169" s="145"/>
      <c r="EJE1169" s="145"/>
      <c r="EJF1169" s="37"/>
      <c r="EJG1169" s="5"/>
      <c r="EJH1169" s="144"/>
      <c r="EJI1169" s="93"/>
      <c r="EJJ1169" s="145"/>
      <c r="EJK1169" s="145"/>
      <c r="EJL1169" s="145"/>
      <c r="EJM1169" s="145"/>
      <c r="EJN1169" s="145"/>
      <c r="EJO1169" s="37"/>
      <c r="EJP1169" s="5"/>
      <c r="EJQ1169" s="144"/>
      <c r="EJR1169" s="93"/>
      <c r="EJS1169" s="145"/>
      <c r="EJT1169" s="145"/>
      <c r="EJU1169" s="145"/>
      <c r="EJV1169" s="145"/>
      <c r="EJW1169" s="145"/>
      <c r="EJX1169" s="37"/>
      <c r="EJY1169" s="5"/>
      <c r="EJZ1169" s="144"/>
      <c r="EKA1169" s="93"/>
      <c r="EKB1169" s="145"/>
      <c r="EKC1169" s="145"/>
      <c r="EKD1169" s="145"/>
      <c r="EKE1169" s="145"/>
      <c r="EKF1169" s="145"/>
      <c r="EKG1169" s="37"/>
      <c r="EKH1169" s="5"/>
      <c r="EKI1169" s="144"/>
      <c r="EKJ1169" s="93"/>
      <c r="EKK1169" s="145"/>
      <c r="EKL1169" s="145"/>
      <c r="EKM1169" s="145"/>
      <c r="EKN1169" s="145"/>
      <c r="EKO1169" s="145"/>
      <c r="EKP1169" s="37"/>
      <c r="EKQ1169" s="5"/>
      <c r="EKR1169" s="144"/>
      <c r="EKS1169" s="93"/>
      <c r="EKT1169" s="145"/>
      <c r="EKU1169" s="145"/>
      <c r="EKV1169" s="145"/>
      <c r="EKW1169" s="145"/>
      <c r="EKX1169" s="145"/>
      <c r="EKY1169" s="37"/>
      <c r="EKZ1169" s="5"/>
      <c r="ELA1169" s="144"/>
      <c r="ELB1169" s="93"/>
      <c r="ELC1169" s="145"/>
      <c r="ELD1169" s="145"/>
      <c r="ELE1169" s="145"/>
      <c r="ELF1169" s="145"/>
      <c r="ELG1169" s="145"/>
      <c r="ELH1169" s="37"/>
      <c r="ELI1169" s="5"/>
      <c r="ELJ1169" s="144"/>
      <c r="ELK1169" s="93"/>
      <c r="ELL1169" s="145"/>
      <c r="ELM1169" s="145"/>
      <c r="ELN1169" s="145"/>
      <c r="ELO1169" s="145"/>
      <c r="ELP1169" s="145"/>
      <c r="ELQ1169" s="37"/>
      <c r="ELR1169" s="5"/>
      <c r="ELS1169" s="144"/>
      <c r="ELT1169" s="93"/>
      <c r="ELU1169" s="145"/>
      <c r="ELV1169" s="145"/>
      <c r="ELW1169" s="145"/>
      <c r="ELX1169" s="145"/>
      <c r="ELY1169" s="145"/>
      <c r="ELZ1169" s="37"/>
      <c r="EMA1169" s="5"/>
      <c r="EMB1169" s="144"/>
      <c r="EMC1169" s="93"/>
      <c r="EMD1169" s="145"/>
      <c r="EME1169" s="145"/>
      <c r="EMF1169" s="145"/>
      <c r="EMG1169" s="145"/>
      <c r="EMH1169" s="145"/>
      <c r="EMI1169" s="37"/>
      <c r="EMJ1169" s="5"/>
      <c r="EMK1169" s="144"/>
      <c r="EML1169" s="93"/>
      <c r="EMM1169" s="145"/>
      <c r="EMN1169" s="145"/>
      <c r="EMO1169" s="145"/>
      <c r="EMP1169" s="145"/>
      <c r="EMQ1169" s="145"/>
      <c r="EMR1169" s="37"/>
      <c r="EMS1169" s="5"/>
      <c r="EMT1169" s="144"/>
      <c r="EMU1169" s="93"/>
      <c r="EMV1169" s="145"/>
      <c r="EMW1169" s="145"/>
      <c r="EMX1169" s="145"/>
      <c r="EMY1169" s="145"/>
      <c r="EMZ1169" s="145"/>
      <c r="ENA1169" s="37"/>
      <c r="ENB1169" s="5"/>
      <c r="ENC1169" s="144"/>
      <c r="END1169" s="93"/>
      <c r="ENE1169" s="145"/>
      <c r="ENF1169" s="145"/>
      <c r="ENG1169" s="145"/>
      <c r="ENH1169" s="145"/>
      <c r="ENI1169" s="145"/>
      <c r="ENJ1169" s="37"/>
      <c r="ENK1169" s="5"/>
      <c r="ENL1169" s="144"/>
      <c r="ENM1169" s="93"/>
      <c r="ENN1169" s="145"/>
      <c r="ENO1169" s="145"/>
      <c r="ENP1169" s="145"/>
      <c r="ENQ1169" s="145"/>
      <c r="ENR1169" s="145"/>
      <c r="ENS1169" s="37"/>
      <c r="ENT1169" s="5"/>
      <c r="ENU1169" s="144"/>
      <c r="ENV1169" s="93"/>
      <c r="ENW1169" s="145"/>
      <c r="ENX1169" s="145"/>
      <c r="ENY1169" s="145"/>
      <c r="ENZ1169" s="145"/>
      <c r="EOA1169" s="145"/>
      <c r="EOB1169" s="37"/>
      <c r="EOC1169" s="5"/>
      <c r="EOD1169" s="144"/>
      <c r="EOE1169" s="93"/>
      <c r="EOF1169" s="145"/>
      <c r="EOG1169" s="145"/>
      <c r="EOH1169" s="145"/>
      <c r="EOI1169" s="145"/>
      <c r="EOJ1169" s="145"/>
      <c r="EOK1169" s="37"/>
      <c r="EOL1169" s="5"/>
      <c r="EOM1169" s="144"/>
      <c r="EON1169" s="93"/>
      <c r="EOO1169" s="145"/>
      <c r="EOP1169" s="145"/>
      <c r="EOQ1169" s="145"/>
      <c r="EOR1169" s="145"/>
      <c r="EOS1169" s="145"/>
      <c r="EOT1169" s="37"/>
      <c r="EOU1169" s="5"/>
      <c r="EOV1169" s="144"/>
      <c r="EOW1169" s="93"/>
      <c r="EOX1169" s="145"/>
      <c r="EOY1169" s="145"/>
      <c r="EOZ1169" s="145"/>
      <c r="EPA1169" s="145"/>
      <c r="EPB1169" s="145"/>
      <c r="EPC1169" s="37"/>
      <c r="EPD1169" s="5"/>
      <c r="EPE1169" s="144"/>
      <c r="EPF1169" s="93"/>
      <c r="EPG1169" s="145"/>
      <c r="EPH1169" s="145"/>
      <c r="EPI1169" s="145"/>
      <c r="EPJ1169" s="145"/>
      <c r="EPK1169" s="145"/>
      <c r="EPL1169" s="37"/>
      <c r="EPM1169" s="5"/>
      <c r="EPN1169" s="144"/>
      <c r="EPO1169" s="93"/>
      <c r="EPP1169" s="145"/>
      <c r="EPQ1169" s="145"/>
      <c r="EPR1169" s="145"/>
      <c r="EPS1169" s="145"/>
      <c r="EPT1169" s="145"/>
      <c r="EPU1169" s="37"/>
      <c r="EPV1169" s="5"/>
      <c r="EPW1169" s="144"/>
      <c r="EPX1169" s="93"/>
      <c r="EPY1169" s="145"/>
      <c r="EPZ1169" s="145"/>
      <c r="EQA1169" s="145"/>
      <c r="EQB1169" s="145"/>
      <c r="EQC1169" s="145"/>
      <c r="EQD1169" s="37"/>
      <c r="EQE1169" s="5"/>
      <c r="EQF1169" s="144"/>
      <c r="EQG1169" s="93"/>
      <c r="EQH1169" s="145"/>
      <c r="EQI1169" s="145"/>
      <c r="EQJ1169" s="145"/>
      <c r="EQK1169" s="145"/>
      <c r="EQL1169" s="145"/>
      <c r="EQM1169" s="37"/>
      <c r="EQN1169" s="5"/>
      <c r="EQO1169" s="144"/>
      <c r="EQP1169" s="93"/>
      <c r="EQQ1169" s="145"/>
      <c r="EQR1169" s="145"/>
      <c r="EQS1169" s="145"/>
      <c r="EQT1169" s="145"/>
      <c r="EQU1169" s="145"/>
      <c r="EQV1169" s="37"/>
      <c r="EQW1169" s="5"/>
      <c r="EQX1169" s="144"/>
      <c r="EQY1169" s="93"/>
      <c r="EQZ1169" s="145"/>
      <c r="ERA1169" s="145"/>
      <c r="ERB1169" s="145"/>
      <c r="ERC1169" s="145"/>
      <c r="ERD1169" s="145"/>
      <c r="ERE1169" s="37"/>
      <c r="ERF1169" s="5"/>
      <c r="ERG1169" s="144"/>
      <c r="ERH1169" s="93"/>
      <c r="ERI1169" s="145"/>
      <c r="ERJ1169" s="145"/>
      <c r="ERK1169" s="145"/>
      <c r="ERL1169" s="145"/>
      <c r="ERM1169" s="145"/>
      <c r="ERN1169" s="37"/>
      <c r="ERO1169" s="5"/>
      <c r="ERP1169" s="144"/>
      <c r="ERQ1169" s="93"/>
      <c r="ERR1169" s="145"/>
      <c r="ERS1169" s="145"/>
      <c r="ERT1169" s="145"/>
      <c r="ERU1169" s="145"/>
      <c r="ERV1169" s="145"/>
      <c r="ERW1169" s="37"/>
      <c r="ERX1169" s="5"/>
      <c r="ERY1169" s="144"/>
      <c r="ERZ1169" s="93"/>
      <c r="ESA1169" s="145"/>
      <c r="ESB1169" s="145"/>
      <c r="ESC1169" s="145"/>
      <c r="ESD1169" s="145"/>
      <c r="ESE1169" s="145"/>
      <c r="ESF1169" s="37"/>
      <c r="ESG1169" s="5"/>
      <c r="ESH1169" s="144"/>
      <c r="ESI1169" s="93"/>
      <c r="ESJ1169" s="145"/>
      <c r="ESK1169" s="145"/>
      <c r="ESL1169" s="145"/>
      <c r="ESM1169" s="145"/>
      <c r="ESN1169" s="145"/>
      <c r="ESO1169" s="37"/>
      <c r="ESP1169" s="5"/>
      <c r="ESQ1169" s="144"/>
      <c r="ESR1169" s="93"/>
      <c r="ESS1169" s="145"/>
      <c r="EST1169" s="145"/>
      <c r="ESU1169" s="145"/>
      <c r="ESV1169" s="145"/>
      <c r="ESW1169" s="145"/>
      <c r="ESX1169" s="37"/>
      <c r="ESY1169" s="5"/>
      <c r="ESZ1169" s="144"/>
      <c r="ETA1169" s="93"/>
      <c r="ETB1169" s="145"/>
      <c r="ETC1169" s="145"/>
      <c r="ETD1169" s="145"/>
      <c r="ETE1169" s="145"/>
      <c r="ETF1169" s="145"/>
      <c r="ETG1169" s="37"/>
      <c r="ETH1169" s="5"/>
      <c r="ETI1169" s="144"/>
      <c r="ETJ1169" s="93"/>
      <c r="ETK1169" s="145"/>
      <c r="ETL1169" s="145"/>
      <c r="ETM1169" s="145"/>
      <c r="ETN1169" s="145"/>
      <c r="ETO1169" s="145"/>
      <c r="ETP1169" s="37"/>
      <c r="ETQ1169" s="5"/>
      <c r="ETR1169" s="144"/>
      <c r="ETS1169" s="93"/>
      <c r="ETT1169" s="145"/>
      <c r="ETU1169" s="145"/>
      <c r="ETV1169" s="145"/>
      <c r="ETW1169" s="145"/>
      <c r="ETX1169" s="145"/>
      <c r="ETY1169" s="37"/>
      <c r="ETZ1169" s="5"/>
      <c r="EUA1169" s="144"/>
      <c r="EUB1169" s="93"/>
      <c r="EUC1169" s="145"/>
      <c r="EUD1169" s="145"/>
      <c r="EUE1169" s="145"/>
      <c r="EUF1169" s="145"/>
      <c r="EUG1169" s="145"/>
      <c r="EUH1169" s="37"/>
      <c r="EUI1169" s="5"/>
      <c r="EUJ1169" s="144"/>
      <c r="EUK1169" s="93"/>
      <c r="EUL1169" s="145"/>
      <c r="EUM1169" s="145"/>
      <c r="EUN1169" s="145"/>
      <c r="EUO1169" s="145"/>
      <c r="EUP1169" s="145"/>
      <c r="EUQ1169" s="37"/>
      <c r="EUR1169" s="5"/>
      <c r="EUS1169" s="144"/>
      <c r="EUT1169" s="93"/>
      <c r="EUU1169" s="145"/>
      <c r="EUV1169" s="145"/>
      <c r="EUW1169" s="145"/>
      <c r="EUX1169" s="145"/>
      <c r="EUY1169" s="145"/>
      <c r="EUZ1169" s="37"/>
      <c r="EVA1169" s="5"/>
      <c r="EVB1169" s="144"/>
      <c r="EVC1169" s="93"/>
      <c r="EVD1169" s="145"/>
      <c r="EVE1169" s="145"/>
      <c r="EVF1169" s="145"/>
      <c r="EVG1169" s="145"/>
      <c r="EVH1169" s="145"/>
      <c r="EVI1169" s="37"/>
      <c r="EVJ1169" s="5"/>
      <c r="EVK1169" s="144"/>
      <c r="EVL1169" s="93"/>
      <c r="EVM1169" s="145"/>
      <c r="EVN1169" s="145"/>
      <c r="EVO1169" s="145"/>
      <c r="EVP1169" s="145"/>
      <c r="EVQ1169" s="145"/>
      <c r="EVR1169" s="37"/>
      <c r="EVS1169" s="5"/>
      <c r="EVT1169" s="144"/>
      <c r="EVU1169" s="93"/>
      <c r="EVV1169" s="145"/>
      <c r="EVW1169" s="145"/>
      <c r="EVX1169" s="145"/>
      <c r="EVY1169" s="145"/>
      <c r="EVZ1169" s="145"/>
      <c r="EWA1169" s="37"/>
      <c r="EWB1169" s="5"/>
      <c r="EWC1169" s="144"/>
      <c r="EWD1169" s="93"/>
      <c r="EWE1169" s="145"/>
      <c r="EWF1169" s="145"/>
      <c r="EWG1169" s="145"/>
      <c r="EWH1169" s="145"/>
      <c r="EWI1169" s="145"/>
      <c r="EWJ1169" s="37"/>
      <c r="EWK1169" s="5"/>
      <c r="EWL1169" s="144"/>
      <c r="EWM1169" s="93"/>
      <c r="EWN1169" s="145"/>
      <c r="EWO1169" s="145"/>
      <c r="EWP1169" s="145"/>
      <c r="EWQ1169" s="145"/>
      <c r="EWR1169" s="145"/>
      <c r="EWS1169" s="37"/>
      <c r="EWT1169" s="5"/>
      <c r="EWU1169" s="144"/>
      <c r="EWV1169" s="93"/>
      <c r="EWW1169" s="145"/>
      <c r="EWX1169" s="145"/>
      <c r="EWY1169" s="145"/>
      <c r="EWZ1169" s="145"/>
      <c r="EXA1169" s="145"/>
      <c r="EXB1169" s="37"/>
      <c r="EXC1169" s="5"/>
      <c r="EXD1169" s="144"/>
      <c r="EXE1169" s="93"/>
      <c r="EXF1169" s="145"/>
      <c r="EXG1169" s="145"/>
      <c r="EXH1169" s="145"/>
      <c r="EXI1169" s="145"/>
      <c r="EXJ1169" s="145"/>
      <c r="EXK1169" s="37"/>
      <c r="EXL1169" s="5"/>
      <c r="EXM1169" s="144"/>
      <c r="EXN1169" s="93"/>
      <c r="EXO1169" s="145"/>
      <c r="EXP1169" s="145"/>
      <c r="EXQ1169" s="145"/>
      <c r="EXR1169" s="145"/>
      <c r="EXS1169" s="145"/>
      <c r="EXT1169" s="37"/>
      <c r="EXU1169" s="5"/>
      <c r="EXV1169" s="144"/>
      <c r="EXW1169" s="93"/>
      <c r="EXX1169" s="145"/>
      <c r="EXY1169" s="145"/>
      <c r="EXZ1169" s="145"/>
      <c r="EYA1169" s="145"/>
      <c r="EYB1169" s="145"/>
      <c r="EYC1169" s="37"/>
      <c r="EYD1169" s="5"/>
      <c r="EYE1169" s="144"/>
      <c r="EYF1169" s="93"/>
      <c r="EYG1169" s="145"/>
      <c r="EYH1169" s="145"/>
      <c r="EYI1169" s="145"/>
      <c r="EYJ1169" s="145"/>
      <c r="EYK1169" s="145"/>
      <c r="EYL1169" s="37"/>
      <c r="EYM1169" s="5"/>
      <c r="EYN1169" s="144"/>
      <c r="EYO1169" s="93"/>
      <c r="EYP1169" s="145"/>
      <c r="EYQ1169" s="145"/>
      <c r="EYR1169" s="145"/>
      <c r="EYS1169" s="145"/>
      <c r="EYT1169" s="145"/>
      <c r="EYU1169" s="37"/>
      <c r="EYV1169" s="5"/>
      <c r="EYW1169" s="144"/>
      <c r="EYX1169" s="93"/>
      <c r="EYY1169" s="145"/>
      <c r="EYZ1169" s="145"/>
      <c r="EZA1169" s="145"/>
      <c r="EZB1169" s="145"/>
      <c r="EZC1169" s="145"/>
      <c r="EZD1169" s="37"/>
      <c r="EZE1169" s="5"/>
      <c r="EZF1169" s="144"/>
      <c r="EZG1169" s="93"/>
      <c r="EZH1169" s="145"/>
      <c r="EZI1169" s="145"/>
      <c r="EZJ1169" s="145"/>
      <c r="EZK1169" s="145"/>
      <c r="EZL1169" s="145"/>
      <c r="EZM1169" s="37"/>
      <c r="EZN1169" s="5"/>
      <c r="EZO1169" s="144"/>
      <c r="EZP1169" s="93"/>
      <c r="EZQ1169" s="145"/>
      <c r="EZR1169" s="145"/>
      <c r="EZS1169" s="145"/>
      <c r="EZT1169" s="145"/>
      <c r="EZU1169" s="145"/>
      <c r="EZV1169" s="37"/>
      <c r="EZW1169" s="5"/>
      <c r="EZX1169" s="144"/>
      <c r="EZY1169" s="93"/>
      <c r="EZZ1169" s="145"/>
      <c r="FAA1169" s="145"/>
      <c r="FAB1169" s="145"/>
      <c r="FAC1169" s="145"/>
      <c r="FAD1169" s="145"/>
      <c r="FAE1169" s="37"/>
      <c r="FAF1169" s="5"/>
      <c r="FAG1169" s="144"/>
      <c r="FAH1169" s="93"/>
      <c r="FAI1169" s="145"/>
      <c r="FAJ1169" s="145"/>
      <c r="FAK1169" s="145"/>
      <c r="FAL1169" s="145"/>
      <c r="FAM1169" s="145"/>
      <c r="FAN1169" s="37"/>
      <c r="FAO1169" s="5"/>
      <c r="FAP1169" s="144"/>
      <c r="FAQ1169" s="93"/>
      <c r="FAR1169" s="145"/>
      <c r="FAS1169" s="145"/>
      <c r="FAT1169" s="145"/>
      <c r="FAU1169" s="145"/>
      <c r="FAV1169" s="145"/>
      <c r="FAW1169" s="37"/>
      <c r="FAX1169" s="5"/>
      <c r="FAY1169" s="144"/>
      <c r="FAZ1169" s="93"/>
      <c r="FBA1169" s="145"/>
      <c r="FBB1169" s="145"/>
      <c r="FBC1169" s="145"/>
      <c r="FBD1169" s="145"/>
      <c r="FBE1169" s="145"/>
      <c r="FBF1169" s="37"/>
      <c r="FBG1169" s="5"/>
      <c r="FBH1169" s="144"/>
      <c r="FBI1169" s="93"/>
      <c r="FBJ1169" s="145"/>
      <c r="FBK1169" s="145"/>
      <c r="FBL1169" s="145"/>
      <c r="FBM1169" s="145"/>
      <c r="FBN1169" s="145"/>
      <c r="FBO1169" s="37"/>
      <c r="FBP1169" s="5"/>
      <c r="FBQ1169" s="144"/>
      <c r="FBR1169" s="93"/>
      <c r="FBS1169" s="145"/>
      <c r="FBT1169" s="145"/>
      <c r="FBU1169" s="145"/>
      <c r="FBV1169" s="145"/>
      <c r="FBW1169" s="145"/>
      <c r="FBX1169" s="37"/>
      <c r="FBY1169" s="5"/>
      <c r="FBZ1169" s="144"/>
      <c r="FCA1169" s="93"/>
      <c r="FCB1169" s="145"/>
      <c r="FCC1169" s="145"/>
      <c r="FCD1169" s="145"/>
      <c r="FCE1169" s="145"/>
      <c r="FCF1169" s="145"/>
      <c r="FCG1169" s="37"/>
      <c r="FCH1169" s="5"/>
      <c r="FCI1169" s="144"/>
      <c r="FCJ1169" s="93"/>
      <c r="FCK1169" s="145"/>
      <c r="FCL1169" s="145"/>
      <c r="FCM1169" s="145"/>
      <c r="FCN1169" s="145"/>
      <c r="FCO1169" s="145"/>
      <c r="FCP1169" s="37"/>
      <c r="FCQ1169" s="5"/>
      <c r="FCR1169" s="144"/>
      <c r="FCS1169" s="93"/>
      <c r="FCT1169" s="145"/>
      <c r="FCU1169" s="145"/>
      <c r="FCV1169" s="145"/>
      <c r="FCW1169" s="145"/>
      <c r="FCX1169" s="145"/>
      <c r="FCY1169" s="37"/>
      <c r="FCZ1169" s="5"/>
      <c r="FDA1169" s="144"/>
      <c r="FDB1169" s="93"/>
      <c r="FDC1169" s="145"/>
      <c r="FDD1169" s="145"/>
      <c r="FDE1169" s="145"/>
      <c r="FDF1169" s="145"/>
      <c r="FDG1169" s="145"/>
      <c r="FDH1169" s="37"/>
      <c r="FDI1169" s="5"/>
      <c r="FDJ1169" s="144"/>
      <c r="FDK1169" s="93"/>
      <c r="FDL1169" s="145"/>
      <c r="FDM1169" s="145"/>
      <c r="FDN1169" s="145"/>
      <c r="FDO1169" s="145"/>
      <c r="FDP1169" s="145"/>
      <c r="FDQ1169" s="37"/>
      <c r="FDR1169" s="5"/>
      <c r="FDS1169" s="144"/>
      <c r="FDT1169" s="93"/>
      <c r="FDU1169" s="145"/>
      <c r="FDV1169" s="145"/>
      <c r="FDW1169" s="145"/>
      <c r="FDX1169" s="145"/>
      <c r="FDY1169" s="145"/>
      <c r="FDZ1169" s="37"/>
      <c r="FEA1169" s="5"/>
      <c r="FEB1169" s="144"/>
      <c r="FEC1169" s="93"/>
      <c r="FED1169" s="145"/>
      <c r="FEE1169" s="145"/>
      <c r="FEF1169" s="145"/>
      <c r="FEG1169" s="145"/>
      <c r="FEH1169" s="145"/>
      <c r="FEI1169" s="37"/>
      <c r="FEJ1169" s="5"/>
      <c r="FEK1169" s="144"/>
      <c r="FEL1169" s="93"/>
      <c r="FEM1169" s="145"/>
      <c r="FEN1169" s="145"/>
      <c r="FEO1169" s="145"/>
      <c r="FEP1169" s="145"/>
      <c r="FEQ1169" s="145"/>
      <c r="FER1169" s="37"/>
      <c r="FES1169" s="5"/>
      <c r="FET1169" s="144"/>
      <c r="FEU1169" s="93"/>
      <c r="FEV1169" s="145"/>
      <c r="FEW1169" s="145"/>
      <c r="FEX1169" s="145"/>
      <c r="FEY1169" s="145"/>
      <c r="FEZ1169" s="145"/>
      <c r="FFA1169" s="37"/>
      <c r="FFB1169" s="5"/>
      <c r="FFC1169" s="144"/>
      <c r="FFD1169" s="93"/>
      <c r="FFE1169" s="145"/>
      <c r="FFF1169" s="145"/>
      <c r="FFG1169" s="145"/>
      <c r="FFH1169" s="145"/>
      <c r="FFI1169" s="145"/>
      <c r="FFJ1169" s="37"/>
      <c r="FFK1169" s="5"/>
      <c r="FFL1169" s="144"/>
      <c r="FFM1169" s="93"/>
      <c r="FFN1169" s="145"/>
      <c r="FFO1169" s="145"/>
      <c r="FFP1169" s="145"/>
      <c r="FFQ1169" s="145"/>
      <c r="FFR1169" s="145"/>
      <c r="FFS1169" s="37"/>
      <c r="FFT1169" s="5"/>
      <c r="FFU1169" s="144"/>
      <c r="FFV1169" s="93"/>
      <c r="FFW1169" s="145"/>
      <c r="FFX1169" s="145"/>
      <c r="FFY1169" s="145"/>
      <c r="FFZ1169" s="145"/>
      <c r="FGA1169" s="145"/>
      <c r="FGB1169" s="37"/>
      <c r="FGC1169" s="5"/>
      <c r="FGD1169" s="144"/>
      <c r="FGE1169" s="93"/>
      <c r="FGF1169" s="145"/>
      <c r="FGG1169" s="145"/>
      <c r="FGH1169" s="145"/>
      <c r="FGI1169" s="145"/>
      <c r="FGJ1169" s="145"/>
      <c r="FGK1169" s="37"/>
      <c r="FGL1169" s="5"/>
      <c r="FGM1169" s="144"/>
      <c r="FGN1169" s="93"/>
      <c r="FGO1169" s="145"/>
      <c r="FGP1169" s="145"/>
      <c r="FGQ1169" s="145"/>
      <c r="FGR1169" s="145"/>
      <c r="FGS1169" s="145"/>
      <c r="FGT1169" s="37"/>
      <c r="FGU1169" s="5"/>
      <c r="FGV1169" s="144"/>
      <c r="FGW1169" s="93"/>
      <c r="FGX1169" s="145"/>
      <c r="FGY1169" s="145"/>
      <c r="FGZ1169" s="145"/>
      <c r="FHA1169" s="145"/>
      <c r="FHB1169" s="145"/>
      <c r="FHC1169" s="37"/>
      <c r="FHD1169" s="5"/>
      <c r="FHE1169" s="144"/>
      <c r="FHF1169" s="93"/>
      <c r="FHG1169" s="145"/>
      <c r="FHH1169" s="145"/>
      <c r="FHI1169" s="145"/>
      <c r="FHJ1169" s="145"/>
      <c r="FHK1169" s="145"/>
      <c r="FHL1169" s="37"/>
      <c r="FHM1169" s="5"/>
      <c r="FHN1169" s="144"/>
      <c r="FHO1169" s="93"/>
      <c r="FHP1169" s="145"/>
      <c r="FHQ1169" s="145"/>
      <c r="FHR1169" s="145"/>
      <c r="FHS1169" s="145"/>
      <c r="FHT1169" s="145"/>
      <c r="FHU1169" s="37"/>
      <c r="FHV1169" s="5"/>
      <c r="FHW1169" s="144"/>
      <c r="FHX1169" s="93"/>
      <c r="FHY1169" s="145"/>
      <c r="FHZ1169" s="145"/>
      <c r="FIA1169" s="145"/>
      <c r="FIB1169" s="145"/>
      <c r="FIC1169" s="145"/>
      <c r="FID1169" s="37"/>
      <c r="FIE1169" s="5"/>
      <c r="FIF1169" s="144"/>
      <c r="FIG1169" s="93"/>
      <c r="FIH1169" s="145"/>
      <c r="FII1169" s="145"/>
      <c r="FIJ1169" s="145"/>
      <c r="FIK1169" s="145"/>
      <c r="FIL1169" s="145"/>
      <c r="FIM1169" s="37"/>
      <c r="FIN1169" s="5"/>
      <c r="FIO1169" s="144"/>
      <c r="FIP1169" s="93"/>
      <c r="FIQ1169" s="145"/>
      <c r="FIR1169" s="145"/>
      <c r="FIS1169" s="145"/>
      <c r="FIT1169" s="145"/>
      <c r="FIU1169" s="145"/>
      <c r="FIV1169" s="37"/>
      <c r="FIW1169" s="5"/>
      <c r="FIX1169" s="144"/>
      <c r="FIY1169" s="93"/>
      <c r="FIZ1169" s="145"/>
      <c r="FJA1169" s="145"/>
      <c r="FJB1169" s="145"/>
      <c r="FJC1169" s="145"/>
      <c r="FJD1169" s="145"/>
      <c r="FJE1169" s="37"/>
      <c r="FJF1169" s="5"/>
      <c r="FJG1169" s="144"/>
      <c r="FJH1169" s="93"/>
      <c r="FJI1169" s="145"/>
      <c r="FJJ1169" s="145"/>
      <c r="FJK1169" s="145"/>
      <c r="FJL1169" s="145"/>
      <c r="FJM1169" s="145"/>
      <c r="FJN1169" s="37"/>
      <c r="FJO1169" s="5"/>
      <c r="FJP1169" s="144"/>
      <c r="FJQ1169" s="93"/>
      <c r="FJR1169" s="145"/>
      <c r="FJS1169" s="145"/>
      <c r="FJT1169" s="145"/>
      <c r="FJU1169" s="145"/>
      <c r="FJV1169" s="145"/>
      <c r="FJW1169" s="37"/>
      <c r="FJX1169" s="5"/>
      <c r="FJY1169" s="144"/>
      <c r="FJZ1169" s="93"/>
      <c r="FKA1169" s="145"/>
      <c r="FKB1169" s="145"/>
      <c r="FKC1169" s="145"/>
      <c r="FKD1169" s="145"/>
      <c r="FKE1169" s="145"/>
      <c r="FKF1169" s="37"/>
      <c r="FKG1169" s="5"/>
      <c r="FKH1169" s="144"/>
      <c r="FKI1169" s="93"/>
      <c r="FKJ1169" s="145"/>
      <c r="FKK1169" s="145"/>
      <c r="FKL1169" s="145"/>
      <c r="FKM1169" s="145"/>
      <c r="FKN1169" s="145"/>
      <c r="FKO1169" s="37"/>
      <c r="FKP1169" s="5"/>
      <c r="FKQ1169" s="144"/>
      <c r="FKR1169" s="93"/>
      <c r="FKS1169" s="145"/>
      <c r="FKT1169" s="145"/>
      <c r="FKU1169" s="145"/>
      <c r="FKV1169" s="145"/>
      <c r="FKW1169" s="145"/>
      <c r="FKX1169" s="37"/>
      <c r="FKY1169" s="5"/>
      <c r="FKZ1169" s="144"/>
      <c r="FLA1169" s="93"/>
      <c r="FLB1169" s="145"/>
      <c r="FLC1169" s="145"/>
      <c r="FLD1169" s="145"/>
      <c r="FLE1169" s="145"/>
      <c r="FLF1169" s="145"/>
      <c r="FLG1169" s="37"/>
      <c r="FLH1169" s="5"/>
      <c r="FLI1169" s="144"/>
      <c r="FLJ1169" s="93"/>
      <c r="FLK1169" s="145"/>
      <c r="FLL1169" s="145"/>
      <c r="FLM1169" s="145"/>
      <c r="FLN1169" s="145"/>
      <c r="FLO1169" s="145"/>
      <c r="FLP1169" s="37"/>
      <c r="FLQ1169" s="5"/>
      <c r="FLR1169" s="144"/>
      <c r="FLS1169" s="93"/>
      <c r="FLT1169" s="145"/>
      <c r="FLU1169" s="145"/>
      <c r="FLV1169" s="145"/>
      <c r="FLW1169" s="145"/>
      <c r="FLX1169" s="145"/>
      <c r="FLY1169" s="37"/>
      <c r="FLZ1169" s="5"/>
      <c r="FMA1169" s="144"/>
      <c r="FMB1169" s="93"/>
      <c r="FMC1169" s="145"/>
      <c r="FMD1169" s="145"/>
      <c r="FME1169" s="145"/>
      <c r="FMF1169" s="145"/>
      <c r="FMG1169" s="145"/>
      <c r="FMH1169" s="37"/>
      <c r="FMI1169" s="5"/>
      <c r="FMJ1169" s="144"/>
      <c r="FMK1169" s="93"/>
      <c r="FML1169" s="145"/>
      <c r="FMM1169" s="145"/>
      <c r="FMN1169" s="145"/>
      <c r="FMO1169" s="145"/>
      <c r="FMP1169" s="145"/>
      <c r="FMQ1169" s="37"/>
      <c r="FMR1169" s="5"/>
      <c r="FMS1169" s="144"/>
      <c r="FMT1169" s="93"/>
      <c r="FMU1169" s="145"/>
      <c r="FMV1169" s="145"/>
      <c r="FMW1169" s="145"/>
      <c r="FMX1169" s="145"/>
      <c r="FMY1169" s="145"/>
      <c r="FMZ1169" s="37"/>
      <c r="FNA1169" s="5"/>
      <c r="FNB1169" s="144"/>
      <c r="FNC1169" s="93"/>
      <c r="FND1169" s="145"/>
      <c r="FNE1169" s="145"/>
      <c r="FNF1169" s="145"/>
      <c r="FNG1169" s="145"/>
      <c r="FNH1169" s="145"/>
      <c r="FNI1169" s="37"/>
      <c r="FNJ1169" s="5"/>
      <c r="FNK1169" s="144"/>
      <c r="FNL1169" s="93"/>
      <c r="FNM1169" s="145"/>
      <c r="FNN1169" s="145"/>
      <c r="FNO1169" s="145"/>
      <c r="FNP1169" s="145"/>
      <c r="FNQ1169" s="145"/>
      <c r="FNR1169" s="37"/>
      <c r="FNS1169" s="5"/>
      <c r="FNT1169" s="144"/>
      <c r="FNU1169" s="93"/>
      <c r="FNV1169" s="145"/>
      <c r="FNW1169" s="145"/>
      <c r="FNX1169" s="145"/>
      <c r="FNY1169" s="145"/>
      <c r="FNZ1169" s="145"/>
      <c r="FOA1169" s="37"/>
      <c r="FOB1169" s="5"/>
      <c r="FOC1169" s="144"/>
      <c r="FOD1169" s="93"/>
      <c r="FOE1169" s="145"/>
      <c r="FOF1169" s="145"/>
      <c r="FOG1169" s="145"/>
      <c r="FOH1169" s="145"/>
      <c r="FOI1169" s="145"/>
      <c r="FOJ1169" s="37"/>
      <c r="FOK1169" s="5"/>
      <c r="FOL1169" s="144"/>
      <c r="FOM1169" s="93"/>
      <c r="FON1169" s="145"/>
      <c r="FOO1169" s="145"/>
      <c r="FOP1169" s="145"/>
      <c r="FOQ1169" s="145"/>
      <c r="FOR1169" s="145"/>
      <c r="FOS1169" s="37"/>
      <c r="FOT1169" s="5"/>
      <c r="FOU1169" s="144"/>
      <c r="FOV1169" s="93"/>
      <c r="FOW1169" s="145"/>
      <c r="FOX1169" s="145"/>
      <c r="FOY1169" s="145"/>
      <c r="FOZ1169" s="145"/>
      <c r="FPA1169" s="145"/>
      <c r="FPB1169" s="37"/>
      <c r="FPC1169" s="5"/>
      <c r="FPD1169" s="144"/>
      <c r="FPE1169" s="93"/>
      <c r="FPF1169" s="145"/>
      <c r="FPG1169" s="145"/>
      <c r="FPH1169" s="145"/>
      <c r="FPI1169" s="145"/>
      <c r="FPJ1169" s="145"/>
      <c r="FPK1169" s="37"/>
      <c r="FPL1169" s="5"/>
      <c r="FPM1169" s="144"/>
      <c r="FPN1169" s="93"/>
      <c r="FPO1169" s="145"/>
      <c r="FPP1169" s="145"/>
      <c r="FPQ1169" s="145"/>
      <c r="FPR1169" s="145"/>
      <c r="FPS1169" s="145"/>
      <c r="FPT1169" s="37"/>
      <c r="FPU1169" s="5"/>
      <c r="FPV1169" s="144"/>
      <c r="FPW1169" s="93"/>
      <c r="FPX1169" s="145"/>
      <c r="FPY1169" s="145"/>
      <c r="FPZ1169" s="145"/>
      <c r="FQA1169" s="145"/>
      <c r="FQB1169" s="145"/>
      <c r="FQC1169" s="37"/>
      <c r="FQD1169" s="5"/>
      <c r="FQE1169" s="144"/>
      <c r="FQF1169" s="93"/>
      <c r="FQG1169" s="145"/>
      <c r="FQH1169" s="145"/>
      <c r="FQI1169" s="145"/>
      <c r="FQJ1169" s="145"/>
      <c r="FQK1169" s="145"/>
      <c r="FQL1169" s="37"/>
      <c r="FQM1169" s="5"/>
      <c r="FQN1169" s="144"/>
      <c r="FQO1169" s="93"/>
      <c r="FQP1169" s="145"/>
      <c r="FQQ1169" s="145"/>
      <c r="FQR1169" s="145"/>
      <c r="FQS1169" s="145"/>
      <c r="FQT1169" s="145"/>
      <c r="FQU1169" s="37"/>
      <c r="FQV1169" s="5"/>
      <c r="FQW1169" s="144"/>
      <c r="FQX1169" s="93"/>
      <c r="FQY1169" s="145"/>
      <c r="FQZ1169" s="145"/>
      <c r="FRA1169" s="145"/>
      <c r="FRB1169" s="145"/>
      <c r="FRC1169" s="145"/>
      <c r="FRD1169" s="37"/>
      <c r="FRE1169" s="5"/>
      <c r="FRF1169" s="144"/>
      <c r="FRG1169" s="93"/>
      <c r="FRH1169" s="145"/>
      <c r="FRI1169" s="145"/>
      <c r="FRJ1169" s="145"/>
      <c r="FRK1169" s="145"/>
      <c r="FRL1169" s="145"/>
      <c r="FRM1169" s="37"/>
      <c r="FRN1169" s="5"/>
      <c r="FRO1169" s="144"/>
      <c r="FRP1169" s="93"/>
      <c r="FRQ1169" s="145"/>
      <c r="FRR1169" s="145"/>
      <c r="FRS1169" s="145"/>
      <c r="FRT1169" s="145"/>
      <c r="FRU1169" s="145"/>
      <c r="FRV1169" s="37"/>
      <c r="FRW1169" s="5"/>
      <c r="FRX1169" s="144"/>
      <c r="FRY1169" s="93"/>
      <c r="FRZ1169" s="145"/>
      <c r="FSA1169" s="145"/>
      <c r="FSB1169" s="145"/>
      <c r="FSC1169" s="145"/>
      <c r="FSD1169" s="145"/>
      <c r="FSE1169" s="37"/>
      <c r="FSF1169" s="5"/>
      <c r="FSG1169" s="144"/>
      <c r="FSH1169" s="93"/>
      <c r="FSI1169" s="145"/>
      <c r="FSJ1169" s="145"/>
      <c r="FSK1169" s="145"/>
      <c r="FSL1169" s="145"/>
      <c r="FSM1169" s="145"/>
      <c r="FSN1169" s="37"/>
      <c r="FSO1169" s="5"/>
      <c r="FSP1169" s="144"/>
      <c r="FSQ1169" s="93"/>
      <c r="FSR1169" s="145"/>
      <c r="FSS1169" s="145"/>
      <c r="FST1169" s="145"/>
      <c r="FSU1169" s="145"/>
      <c r="FSV1169" s="145"/>
      <c r="FSW1169" s="37"/>
      <c r="FSX1169" s="5"/>
      <c r="FSY1169" s="144"/>
      <c r="FSZ1169" s="93"/>
      <c r="FTA1169" s="145"/>
      <c r="FTB1169" s="145"/>
      <c r="FTC1169" s="145"/>
      <c r="FTD1169" s="145"/>
      <c r="FTE1169" s="145"/>
      <c r="FTF1169" s="37"/>
      <c r="FTG1169" s="5"/>
      <c r="FTH1169" s="144"/>
      <c r="FTI1169" s="93"/>
      <c r="FTJ1169" s="145"/>
      <c r="FTK1169" s="145"/>
      <c r="FTL1169" s="145"/>
      <c r="FTM1169" s="145"/>
      <c r="FTN1169" s="145"/>
      <c r="FTO1169" s="37"/>
      <c r="FTP1169" s="5"/>
      <c r="FTQ1169" s="144"/>
      <c r="FTR1169" s="93"/>
      <c r="FTS1169" s="145"/>
      <c r="FTT1169" s="145"/>
      <c r="FTU1169" s="145"/>
      <c r="FTV1169" s="145"/>
      <c r="FTW1169" s="145"/>
      <c r="FTX1169" s="37"/>
      <c r="FTY1169" s="5"/>
      <c r="FTZ1169" s="144"/>
      <c r="FUA1169" s="93"/>
      <c r="FUB1169" s="145"/>
      <c r="FUC1169" s="145"/>
      <c r="FUD1169" s="145"/>
      <c r="FUE1169" s="145"/>
      <c r="FUF1169" s="145"/>
      <c r="FUG1169" s="37"/>
      <c r="FUH1169" s="5"/>
      <c r="FUI1169" s="144"/>
      <c r="FUJ1169" s="93"/>
      <c r="FUK1169" s="145"/>
      <c r="FUL1169" s="145"/>
      <c r="FUM1169" s="145"/>
      <c r="FUN1169" s="145"/>
      <c r="FUO1169" s="145"/>
      <c r="FUP1169" s="37"/>
      <c r="FUQ1169" s="5"/>
      <c r="FUR1169" s="144"/>
      <c r="FUS1169" s="93"/>
      <c r="FUT1169" s="145"/>
      <c r="FUU1169" s="145"/>
      <c r="FUV1169" s="145"/>
      <c r="FUW1169" s="145"/>
      <c r="FUX1169" s="145"/>
      <c r="FUY1169" s="37"/>
      <c r="FUZ1169" s="5"/>
      <c r="FVA1169" s="144"/>
      <c r="FVB1169" s="93"/>
      <c r="FVC1169" s="145"/>
      <c r="FVD1169" s="145"/>
      <c r="FVE1169" s="145"/>
      <c r="FVF1169" s="145"/>
      <c r="FVG1169" s="145"/>
      <c r="FVH1169" s="37"/>
      <c r="FVI1169" s="5"/>
      <c r="FVJ1169" s="144"/>
      <c r="FVK1169" s="93"/>
      <c r="FVL1169" s="145"/>
      <c r="FVM1169" s="145"/>
      <c r="FVN1169" s="145"/>
      <c r="FVO1169" s="145"/>
      <c r="FVP1169" s="145"/>
      <c r="FVQ1169" s="37"/>
      <c r="FVR1169" s="5"/>
      <c r="FVS1169" s="144"/>
      <c r="FVT1169" s="93"/>
      <c r="FVU1169" s="145"/>
      <c r="FVV1169" s="145"/>
      <c r="FVW1169" s="145"/>
      <c r="FVX1169" s="145"/>
      <c r="FVY1169" s="145"/>
      <c r="FVZ1169" s="37"/>
      <c r="FWA1169" s="5"/>
      <c r="FWB1169" s="144"/>
      <c r="FWC1169" s="93"/>
      <c r="FWD1169" s="145"/>
      <c r="FWE1169" s="145"/>
      <c r="FWF1169" s="145"/>
      <c r="FWG1169" s="145"/>
      <c r="FWH1169" s="145"/>
      <c r="FWI1169" s="37"/>
      <c r="FWJ1169" s="5"/>
      <c r="FWK1169" s="144"/>
      <c r="FWL1169" s="93"/>
      <c r="FWM1169" s="145"/>
      <c r="FWN1169" s="145"/>
      <c r="FWO1169" s="145"/>
      <c r="FWP1169" s="145"/>
      <c r="FWQ1169" s="145"/>
      <c r="FWR1169" s="37"/>
      <c r="FWS1169" s="5"/>
      <c r="FWT1169" s="144"/>
      <c r="FWU1169" s="93"/>
      <c r="FWV1169" s="145"/>
      <c r="FWW1169" s="145"/>
      <c r="FWX1169" s="145"/>
      <c r="FWY1169" s="145"/>
      <c r="FWZ1169" s="145"/>
      <c r="FXA1169" s="37"/>
      <c r="FXB1169" s="5"/>
      <c r="FXC1169" s="144"/>
      <c r="FXD1169" s="93"/>
      <c r="FXE1169" s="145"/>
      <c r="FXF1169" s="145"/>
      <c r="FXG1169" s="145"/>
      <c r="FXH1169" s="145"/>
      <c r="FXI1169" s="145"/>
      <c r="FXJ1169" s="37"/>
      <c r="FXK1169" s="5"/>
      <c r="FXL1169" s="144"/>
      <c r="FXM1169" s="93"/>
      <c r="FXN1169" s="145"/>
      <c r="FXO1169" s="145"/>
      <c r="FXP1169" s="145"/>
      <c r="FXQ1169" s="145"/>
      <c r="FXR1169" s="145"/>
      <c r="FXS1169" s="37"/>
      <c r="FXT1169" s="5"/>
      <c r="FXU1169" s="144"/>
      <c r="FXV1169" s="93"/>
      <c r="FXW1169" s="145"/>
      <c r="FXX1169" s="145"/>
      <c r="FXY1169" s="145"/>
      <c r="FXZ1169" s="145"/>
      <c r="FYA1169" s="145"/>
      <c r="FYB1169" s="37"/>
      <c r="FYC1169" s="5"/>
      <c r="FYD1169" s="144"/>
      <c r="FYE1169" s="93"/>
      <c r="FYF1169" s="145"/>
      <c r="FYG1169" s="145"/>
      <c r="FYH1169" s="145"/>
      <c r="FYI1169" s="145"/>
      <c r="FYJ1169" s="145"/>
      <c r="FYK1169" s="37"/>
      <c r="FYL1169" s="5"/>
      <c r="FYM1169" s="144"/>
      <c r="FYN1169" s="93"/>
      <c r="FYO1169" s="145"/>
      <c r="FYP1169" s="145"/>
      <c r="FYQ1169" s="145"/>
      <c r="FYR1169" s="145"/>
      <c r="FYS1169" s="145"/>
      <c r="FYT1169" s="37"/>
      <c r="FYU1169" s="5"/>
      <c r="FYV1169" s="144"/>
      <c r="FYW1169" s="93"/>
      <c r="FYX1169" s="145"/>
      <c r="FYY1169" s="145"/>
      <c r="FYZ1169" s="145"/>
      <c r="FZA1169" s="145"/>
      <c r="FZB1169" s="145"/>
      <c r="FZC1169" s="37"/>
      <c r="FZD1169" s="5"/>
      <c r="FZE1169" s="144"/>
      <c r="FZF1169" s="93"/>
      <c r="FZG1169" s="145"/>
      <c r="FZH1169" s="145"/>
      <c r="FZI1169" s="145"/>
      <c r="FZJ1169" s="145"/>
      <c r="FZK1169" s="145"/>
      <c r="FZL1169" s="37"/>
      <c r="FZM1169" s="5"/>
      <c r="FZN1169" s="144"/>
      <c r="FZO1169" s="93"/>
      <c r="FZP1169" s="145"/>
      <c r="FZQ1169" s="145"/>
      <c r="FZR1169" s="145"/>
      <c r="FZS1169" s="145"/>
      <c r="FZT1169" s="145"/>
      <c r="FZU1169" s="37"/>
      <c r="FZV1169" s="5"/>
      <c r="FZW1169" s="144"/>
      <c r="FZX1169" s="93"/>
      <c r="FZY1169" s="145"/>
      <c r="FZZ1169" s="145"/>
      <c r="GAA1169" s="145"/>
      <c r="GAB1169" s="145"/>
      <c r="GAC1169" s="145"/>
      <c r="GAD1169" s="37"/>
      <c r="GAE1169" s="5"/>
      <c r="GAF1169" s="144"/>
      <c r="GAG1169" s="93"/>
      <c r="GAH1169" s="145"/>
      <c r="GAI1169" s="145"/>
      <c r="GAJ1169" s="145"/>
      <c r="GAK1169" s="145"/>
      <c r="GAL1169" s="145"/>
      <c r="GAM1169" s="37"/>
      <c r="GAN1169" s="5"/>
      <c r="GAO1169" s="144"/>
      <c r="GAP1169" s="93"/>
      <c r="GAQ1169" s="145"/>
      <c r="GAR1169" s="145"/>
      <c r="GAS1169" s="145"/>
      <c r="GAT1169" s="145"/>
      <c r="GAU1169" s="145"/>
      <c r="GAV1169" s="37"/>
      <c r="GAW1169" s="5"/>
      <c r="GAX1169" s="144"/>
      <c r="GAY1169" s="93"/>
      <c r="GAZ1169" s="145"/>
      <c r="GBA1169" s="145"/>
      <c r="GBB1169" s="145"/>
      <c r="GBC1169" s="145"/>
      <c r="GBD1169" s="145"/>
      <c r="GBE1169" s="37"/>
      <c r="GBF1169" s="5"/>
      <c r="GBG1169" s="144"/>
      <c r="GBH1169" s="93"/>
      <c r="GBI1169" s="145"/>
      <c r="GBJ1169" s="145"/>
      <c r="GBK1169" s="145"/>
      <c r="GBL1169" s="145"/>
      <c r="GBM1169" s="145"/>
      <c r="GBN1169" s="37"/>
      <c r="GBO1169" s="5"/>
      <c r="GBP1169" s="144"/>
      <c r="GBQ1169" s="93"/>
      <c r="GBR1169" s="145"/>
      <c r="GBS1169" s="145"/>
      <c r="GBT1169" s="145"/>
      <c r="GBU1169" s="145"/>
      <c r="GBV1169" s="145"/>
      <c r="GBW1169" s="37"/>
      <c r="GBX1169" s="5"/>
      <c r="GBY1169" s="144"/>
      <c r="GBZ1169" s="93"/>
      <c r="GCA1169" s="145"/>
      <c r="GCB1169" s="145"/>
      <c r="GCC1169" s="145"/>
      <c r="GCD1169" s="145"/>
      <c r="GCE1169" s="145"/>
      <c r="GCF1169" s="37"/>
      <c r="GCG1169" s="5"/>
      <c r="GCH1169" s="144"/>
      <c r="GCI1169" s="93"/>
      <c r="GCJ1169" s="145"/>
      <c r="GCK1169" s="145"/>
      <c r="GCL1169" s="145"/>
      <c r="GCM1169" s="145"/>
      <c r="GCN1169" s="145"/>
      <c r="GCO1169" s="37"/>
      <c r="GCP1169" s="5"/>
      <c r="GCQ1169" s="144"/>
      <c r="GCR1169" s="93"/>
      <c r="GCS1169" s="145"/>
      <c r="GCT1169" s="145"/>
      <c r="GCU1169" s="145"/>
      <c r="GCV1169" s="145"/>
      <c r="GCW1169" s="145"/>
      <c r="GCX1169" s="37"/>
      <c r="GCY1169" s="5"/>
      <c r="GCZ1169" s="144"/>
      <c r="GDA1169" s="93"/>
      <c r="GDB1169" s="145"/>
      <c r="GDC1169" s="145"/>
      <c r="GDD1169" s="145"/>
      <c r="GDE1169" s="145"/>
      <c r="GDF1169" s="145"/>
      <c r="GDG1169" s="37"/>
      <c r="GDH1169" s="5"/>
      <c r="GDI1169" s="144"/>
      <c r="GDJ1169" s="93"/>
      <c r="GDK1169" s="145"/>
      <c r="GDL1169" s="145"/>
      <c r="GDM1169" s="145"/>
      <c r="GDN1169" s="145"/>
      <c r="GDO1169" s="145"/>
      <c r="GDP1169" s="37"/>
      <c r="GDQ1169" s="5"/>
      <c r="GDR1169" s="144"/>
      <c r="GDS1169" s="93"/>
      <c r="GDT1169" s="145"/>
      <c r="GDU1169" s="145"/>
      <c r="GDV1169" s="145"/>
      <c r="GDW1169" s="145"/>
      <c r="GDX1169" s="145"/>
      <c r="GDY1169" s="37"/>
      <c r="GDZ1169" s="5"/>
      <c r="GEA1169" s="144"/>
      <c r="GEB1169" s="93"/>
      <c r="GEC1169" s="145"/>
      <c r="GED1169" s="145"/>
      <c r="GEE1169" s="145"/>
      <c r="GEF1169" s="145"/>
      <c r="GEG1169" s="145"/>
      <c r="GEH1169" s="37"/>
      <c r="GEI1169" s="5"/>
      <c r="GEJ1169" s="144"/>
      <c r="GEK1169" s="93"/>
      <c r="GEL1169" s="145"/>
      <c r="GEM1169" s="145"/>
      <c r="GEN1169" s="145"/>
      <c r="GEO1169" s="145"/>
      <c r="GEP1169" s="145"/>
      <c r="GEQ1169" s="37"/>
      <c r="GER1169" s="5"/>
      <c r="GES1169" s="144"/>
      <c r="GET1169" s="93"/>
      <c r="GEU1169" s="145"/>
      <c r="GEV1169" s="145"/>
      <c r="GEW1169" s="145"/>
      <c r="GEX1169" s="145"/>
      <c r="GEY1169" s="145"/>
      <c r="GEZ1169" s="37"/>
      <c r="GFA1169" s="5"/>
      <c r="GFB1169" s="144"/>
      <c r="GFC1169" s="93"/>
      <c r="GFD1169" s="145"/>
      <c r="GFE1169" s="145"/>
      <c r="GFF1169" s="145"/>
      <c r="GFG1169" s="145"/>
      <c r="GFH1169" s="145"/>
      <c r="GFI1169" s="37"/>
      <c r="GFJ1169" s="5"/>
      <c r="GFK1169" s="144"/>
      <c r="GFL1169" s="93"/>
      <c r="GFM1169" s="145"/>
      <c r="GFN1169" s="145"/>
      <c r="GFO1169" s="145"/>
      <c r="GFP1169" s="145"/>
      <c r="GFQ1169" s="145"/>
      <c r="GFR1169" s="37"/>
      <c r="GFS1169" s="5"/>
      <c r="GFT1169" s="144"/>
      <c r="GFU1169" s="93"/>
      <c r="GFV1169" s="145"/>
      <c r="GFW1169" s="145"/>
      <c r="GFX1169" s="145"/>
      <c r="GFY1169" s="145"/>
      <c r="GFZ1169" s="145"/>
      <c r="GGA1169" s="37"/>
      <c r="GGB1169" s="5"/>
      <c r="GGC1169" s="144"/>
      <c r="GGD1169" s="93"/>
      <c r="GGE1169" s="145"/>
      <c r="GGF1169" s="145"/>
      <c r="GGG1169" s="145"/>
      <c r="GGH1169" s="145"/>
      <c r="GGI1169" s="145"/>
      <c r="GGJ1169" s="37"/>
      <c r="GGK1169" s="5"/>
      <c r="GGL1169" s="144"/>
      <c r="GGM1169" s="93"/>
      <c r="GGN1169" s="145"/>
      <c r="GGO1169" s="145"/>
      <c r="GGP1169" s="145"/>
      <c r="GGQ1169" s="145"/>
      <c r="GGR1169" s="145"/>
      <c r="GGS1169" s="37"/>
      <c r="GGT1169" s="5"/>
      <c r="GGU1169" s="144"/>
      <c r="GGV1169" s="93"/>
      <c r="GGW1169" s="145"/>
      <c r="GGX1169" s="145"/>
      <c r="GGY1169" s="145"/>
      <c r="GGZ1169" s="145"/>
      <c r="GHA1169" s="145"/>
      <c r="GHB1169" s="37"/>
      <c r="GHC1169" s="5"/>
      <c r="GHD1169" s="144"/>
      <c r="GHE1169" s="93"/>
      <c r="GHF1169" s="145"/>
      <c r="GHG1169" s="145"/>
      <c r="GHH1169" s="145"/>
      <c r="GHI1169" s="145"/>
      <c r="GHJ1169" s="145"/>
      <c r="GHK1169" s="37"/>
      <c r="GHL1169" s="5"/>
      <c r="GHM1169" s="144"/>
      <c r="GHN1169" s="93"/>
      <c r="GHO1169" s="145"/>
      <c r="GHP1169" s="145"/>
      <c r="GHQ1169" s="145"/>
      <c r="GHR1169" s="145"/>
      <c r="GHS1169" s="145"/>
      <c r="GHT1169" s="37"/>
      <c r="GHU1169" s="5"/>
      <c r="GHV1169" s="144"/>
      <c r="GHW1169" s="93"/>
      <c r="GHX1169" s="145"/>
      <c r="GHY1169" s="145"/>
      <c r="GHZ1169" s="145"/>
      <c r="GIA1169" s="145"/>
      <c r="GIB1169" s="145"/>
      <c r="GIC1169" s="37"/>
      <c r="GID1169" s="5"/>
      <c r="GIE1169" s="144"/>
      <c r="GIF1169" s="93"/>
      <c r="GIG1169" s="145"/>
      <c r="GIH1169" s="145"/>
      <c r="GII1169" s="145"/>
      <c r="GIJ1169" s="145"/>
      <c r="GIK1169" s="145"/>
      <c r="GIL1169" s="37"/>
      <c r="GIM1169" s="5"/>
      <c r="GIN1169" s="144"/>
      <c r="GIO1169" s="93"/>
      <c r="GIP1169" s="145"/>
      <c r="GIQ1169" s="145"/>
      <c r="GIR1169" s="145"/>
      <c r="GIS1169" s="145"/>
      <c r="GIT1169" s="145"/>
      <c r="GIU1169" s="37"/>
      <c r="GIV1169" s="5"/>
      <c r="GIW1169" s="144"/>
      <c r="GIX1169" s="93"/>
      <c r="GIY1169" s="145"/>
      <c r="GIZ1169" s="145"/>
      <c r="GJA1169" s="145"/>
      <c r="GJB1169" s="145"/>
      <c r="GJC1169" s="145"/>
      <c r="GJD1169" s="37"/>
      <c r="GJE1169" s="5"/>
      <c r="GJF1169" s="144"/>
      <c r="GJG1169" s="93"/>
      <c r="GJH1169" s="145"/>
      <c r="GJI1169" s="145"/>
      <c r="GJJ1169" s="145"/>
      <c r="GJK1169" s="145"/>
      <c r="GJL1169" s="145"/>
      <c r="GJM1169" s="37"/>
      <c r="GJN1169" s="5"/>
      <c r="GJO1169" s="144"/>
      <c r="GJP1169" s="93"/>
      <c r="GJQ1169" s="145"/>
      <c r="GJR1169" s="145"/>
      <c r="GJS1169" s="145"/>
      <c r="GJT1169" s="145"/>
      <c r="GJU1169" s="145"/>
      <c r="GJV1169" s="37"/>
      <c r="GJW1169" s="5"/>
      <c r="GJX1169" s="144"/>
      <c r="GJY1169" s="93"/>
      <c r="GJZ1169" s="145"/>
      <c r="GKA1169" s="145"/>
      <c r="GKB1169" s="145"/>
      <c r="GKC1169" s="145"/>
      <c r="GKD1169" s="145"/>
      <c r="GKE1169" s="37"/>
      <c r="GKF1169" s="5"/>
      <c r="GKG1169" s="144"/>
      <c r="GKH1169" s="93"/>
      <c r="GKI1169" s="145"/>
      <c r="GKJ1169" s="145"/>
      <c r="GKK1169" s="145"/>
      <c r="GKL1169" s="145"/>
      <c r="GKM1169" s="145"/>
      <c r="GKN1169" s="37"/>
      <c r="GKO1169" s="5"/>
      <c r="GKP1169" s="144"/>
      <c r="GKQ1169" s="93"/>
      <c r="GKR1169" s="145"/>
      <c r="GKS1169" s="145"/>
      <c r="GKT1169" s="145"/>
      <c r="GKU1169" s="145"/>
      <c r="GKV1169" s="145"/>
      <c r="GKW1169" s="37"/>
      <c r="GKX1169" s="5"/>
      <c r="GKY1169" s="144"/>
      <c r="GKZ1169" s="93"/>
      <c r="GLA1169" s="145"/>
      <c r="GLB1169" s="145"/>
      <c r="GLC1169" s="145"/>
      <c r="GLD1169" s="145"/>
      <c r="GLE1169" s="145"/>
      <c r="GLF1169" s="37"/>
      <c r="GLG1169" s="5"/>
      <c r="GLH1169" s="144"/>
      <c r="GLI1169" s="93"/>
      <c r="GLJ1169" s="145"/>
      <c r="GLK1169" s="145"/>
      <c r="GLL1169" s="145"/>
      <c r="GLM1169" s="145"/>
      <c r="GLN1169" s="145"/>
      <c r="GLO1169" s="37"/>
      <c r="GLP1169" s="5"/>
      <c r="GLQ1169" s="144"/>
      <c r="GLR1169" s="93"/>
      <c r="GLS1169" s="145"/>
      <c r="GLT1169" s="145"/>
      <c r="GLU1169" s="145"/>
      <c r="GLV1169" s="145"/>
      <c r="GLW1169" s="145"/>
      <c r="GLX1169" s="37"/>
      <c r="GLY1169" s="5"/>
      <c r="GLZ1169" s="144"/>
      <c r="GMA1169" s="93"/>
      <c r="GMB1169" s="145"/>
      <c r="GMC1169" s="145"/>
      <c r="GMD1169" s="145"/>
      <c r="GME1169" s="145"/>
      <c r="GMF1169" s="145"/>
      <c r="GMG1169" s="37"/>
      <c r="GMH1169" s="5"/>
      <c r="GMI1169" s="144"/>
      <c r="GMJ1169" s="93"/>
      <c r="GMK1169" s="145"/>
      <c r="GML1169" s="145"/>
      <c r="GMM1169" s="145"/>
      <c r="GMN1169" s="145"/>
      <c r="GMO1169" s="145"/>
      <c r="GMP1169" s="37"/>
      <c r="GMQ1169" s="5"/>
      <c r="GMR1169" s="144"/>
      <c r="GMS1169" s="93"/>
      <c r="GMT1169" s="145"/>
      <c r="GMU1169" s="145"/>
      <c r="GMV1169" s="145"/>
      <c r="GMW1169" s="145"/>
      <c r="GMX1169" s="145"/>
      <c r="GMY1169" s="37"/>
      <c r="GMZ1169" s="5"/>
      <c r="GNA1169" s="144"/>
      <c r="GNB1169" s="93"/>
      <c r="GNC1169" s="145"/>
      <c r="GND1169" s="145"/>
      <c r="GNE1169" s="145"/>
      <c r="GNF1169" s="145"/>
      <c r="GNG1169" s="145"/>
      <c r="GNH1169" s="37"/>
      <c r="GNI1169" s="5"/>
      <c r="GNJ1169" s="144"/>
      <c r="GNK1169" s="93"/>
      <c r="GNL1169" s="145"/>
      <c r="GNM1169" s="145"/>
      <c r="GNN1169" s="145"/>
      <c r="GNO1169" s="145"/>
      <c r="GNP1169" s="145"/>
      <c r="GNQ1169" s="37"/>
      <c r="GNR1169" s="5"/>
      <c r="GNS1169" s="144"/>
      <c r="GNT1169" s="93"/>
      <c r="GNU1169" s="145"/>
      <c r="GNV1169" s="145"/>
      <c r="GNW1169" s="145"/>
      <c r="GNX1169" s="145"/>
      <c r="GNY1169" s="145"/>
      <c r="GNZ1169" s="37"/>
      <c r="GOA1169" s="5"/>
      <c r="GOB1169" s="144"/>
      <c r="GOC1169" s="93"/>
      <c r="GOD1169" s="145"/>
      <c r="GOE1169" s="145"/>
      <c r="GOF1169" s="145"/>
      <c r="GOG1169" s="145"/>
      <c r="GOH1169" s="145"/>
      <c r="GOI1169" s="37"/>
      <c r="GOJ1169" s="5"/>
      <c r="GOK1169" s="144"/>
      <c r="GOL1169" s="93"/>
      <c r="GOM1169" s="145"/>
      <c r="GON1169" s="145"/>
      <c r="GOO1169" s="145"/>
      <c r="GOP1169" s="145"/>
      <c r="GOQ1169" s="145"/>
      <c r="GOR1169" s="37"/>
      <c r="GOS1169" s="5"/>
      <c r="GOT1169" s="144"/>
      <c r="GOU1169" s="93"/>
      <c r="GOV1169" s="145"/>
      <c r="GOW1169" s="145"/>
      <c r="GOX1169" s="145"/>
      <c r="GOY1169" s="145"/>
      <c r="GOZ1169" s="145"/>
      <c r="GPA1169" s="37"/>
      <c r="GPB1169" s="5"/>
      <c r="GPC1169" s="144"/>
      <c r="GPD1169" s="93"/>
      <c r="GPE1169" s="145"/>
      <c r="GPF1169" s="145"/>
      <c r="GPG1169" s="145"/>
      <c r="GPH1169" s="145"/>
      <c r="GPI1169" s="145"/>
      <c r="GPJ1169" s="37"/>
      <c r="GPK1169" s="5"/>
      <c r="GPL1169" s="144"/>
      <c r="GPM1169" s="93"/>
      <c r="GPN1169" s="145"/>
      <c r="GPO1169" s="145"/>
      <c r="GPP1169" s="145"/>
      <c r="GPQ1169" s="145"/>
      <c r="GPR1169" s="145"/>
      <c r="GPS1169" s="37"/>
      <c r="GPT1169" s="5"/>
      <c r="GPU1169" s="144"/>
      <c r="GPV1169" s="93"/>
      <c r="GPW1169" s="145"/>
      <c r="GPX1169" s="145"/>
      <c r="GPY1169" s="145"/>
      <c r="GPZ1169" s="145"/>
      <c r="GQA1169" s="145"/>
      <c r="GQB1169" s="37"/>
      <c r="GQC1169" s="5"/>
      <c r="GQD1169" s="144"/>
      <c r="GQE1169" s="93"/>
      <c r="GQF1169" s="145"/>
      <c r="GQG1169" s="145"/>
      <c r="GQH1169" s="145"/>
      <c r="GQI1169" s="145"/>
      <c r="GQJ1169" s="145"/>
      <c r="GQK1169" s="37"/>
      <c r="GQL1169" s="5"/>
      <c r="GQM1169" s="144"/>
      <c r="GQN1169" s="93"/>
      <c r="GQO1169" s="145"/>
      <c r="GQP1169" s="145"/>
      <c r="GQQ1169" s="145"/>
      <c r="GQR1169" s="145"/>
      <c r="GQS1169" s="145"/>
      <c r="GQT1169" s="37"/>
      <c r="GQU1169" s="5"/>
      <c r="GQV1169" s="144"/>
      <c r="GQW1169" s="93"/>
      <c r="GQX1169" s="145"/>
      <c r="GQY1169" s="145"/>
      <c r="GQZ1169" s="145"/>
      <c r="GRA1169" s="145"/>
      <c r="GRB1169" s="145"/>
      <c r="GRC1169" s="37"/>
      <c r="GRD1169" s="5"/>
      <c r="GRE1169" s="144"/>
      <c r="GRF1169" s="93"/>
      <c r="GRG1169" s="145"/>
      <c r="GRH1169" s="145"/>
      <c r="GRI1169" s="145"/>
      <c r="GRJ1169" s="145"/>
      <c r="GRK1169" s="145"/>
      <c r="GRL1169" s="37"/>
      <c r="GRM1169" s="5"/>
      <c r="GRN1169" s="144"/>
      <c r="GRO1169" s="93"/>
      <c r="GRP1169" s="145"/>
      <c r="GRQ1169" s="145"/>
      <c r="GRR1169" s="145"/>
      <c r="GRS1169" s="145"/>
      <c r="GRT1169" s="145"/>
      <c r="GRU1169" s="37"/>
      <c r="GRV1169" s="5"/>
      <c r="GRW1169" s="144"/>
      <c r="GRX1169" s="93"/>
      <c r="GRY1169" s="145"/>
      <c r="GRZ1169" s="145"/>
      <c r="GSA1169" s="145"/>
      <c r="GSB1169" s="145"/>
      <c r="GSC1169" s="145"/>
      <c r="GSD1169" s="37"/>
      <c r="GSE1169" s="5"/>
      <c r="GSF1169" s="144"/>
      <c r="GSG1169" s="93"/>
      <c r="GSH1169" s="145"/>
      <c r="GSI1169" s="145"/>
      <c r="GSJ1169" s="145"/>
      <c r="GSK1169" s="145"/>
      <c r="GSL1169" s="145"/>
      <c r="GSM1169" s="37"/>
      <c r="GSN1169" s="5"/>
      <c r="GSO1169" s="144"/>
      <c r="GSP1169" s="93"/>
      <c r="GSQ1169" s="145"/>
      <c r="GSR1169" s="145"/>
      <c r="GSS1169" s="145"/>
      <c r="GST1169" s="145"/>
      <c r="GSU1169" s="145"/>
      <c r="GSV1169" s="37"/>
      <c r="GSW1169" s="5"/>
      <c r="GSX1169" s="144"/>
      <c r="GSY1169" s="93"/>
      <c r="GSZ1169" s="145"/>
      <c r="GTA1169" s="145"/>
      <c r="GTB1169" s="145"/>
      <c r="GTC1169" s="145"/>
      <c r="GTD1169" s="145"/>
      <c r="GTE1169" s="37"/>
      <c r="GTF1169" s="5"/>
      <c r="GTG1169" s="144"/>
      <c r="GTH1169" s="93"/>
      <c r="GTI1169" s="145"/>
      <c r="GTJ1169" s="145"/>
      <c r="GTK1169" s="145"/>
      <c r="GTL1169" s="145"/>
      <c r="GTM1169" s="145"/>
      <c r="GTN1169" s="37"/>
      <c r="GTO1169" s="5"/>
      <c r="GTP1169" s="144"/>
      <c r="GTQ1169" s="93"/>
      <c r="GTR1169" s="145"/>
      <c r="GTS1169" s="145"/>
      <c r="GTT1169" s="145"/>
      <c r="GTU1169" s="145"/>
      <c r="GTV1169" s="145"/>
      <c r="GTW1169" s="37"/>
      <c r="GTX1169" s="5"/>
      <c r="GTY1169" s="144"/>
      <c r="GTZ1169" s="93"/>
      <c r="GUA1169" s="145"/>
      <c r="GUB1169" s="145"/>
      <c r="GUC1169" s="145"/>
      <c r="GUD1169" s="145"/>
      <c r="GUE1169" s="145"/>
      <c r="GUF1169" s="37"/>
      <c r="GUG1169" s="5"/>
      <c r="GUH1169" s="144"/>
      <c r="GUI1169" s="93"/>
      <c r="GUJ1169" s="145"/>
      <c r="GUK1169" s="145"/>
      <c r="GUL1169" s="145"/>
      <c r="GUM1169" s="145"/>
      <c r="GUN1169" s="145"/>
      <c r="GUO1169" s="37"/>
      <c r="GUP1169" s="5"/>
      <c r="GUQ1169" s="144"/>
      <c r="GUR1169" s="93"/>
      <c r="GUS1169" s="145"/>
      <c r="GUT1169" s="145"/>
      <c r="GUU1169" s="145"/>
      <c r="GUV1169" s="145"/>
      <c r="GUW1169" s="145"/>
      <c r="GUX1169" s="37"/>
      <c r="GUY1169" s="5"/>
      <c r="GUZ1169" s="144"/>
      <c r="GVA1169" s="93"/>
      <c r="GVB1169" s="145"/>
      <c r="GVC1169" s="145"/>
      <c r="GVD1169" s="145"/>
      <c r="GVE1169" s="145"/>
      <c r="GVF1169" s="145"/>
      <c r="GVG1169" s="37"/>
      <c r="GVH1169" s="5"/>
      <c r="GVI1169" s="144"/>
      <c r="GVJ1169" s="93"/>
      <c r="GVK1169" s="145"/>
      <c r="GVL1169" s="145"/>
      <c r="GVM1169" s="145"/>
      <c r="GVN1169" s="145"/>
      <c r="GVO1169" s="145"/>
      <c r="GVP1169" s="37"/>
      <c r="GVQ1169" s="5"/>
      <c r="GVR1169" s="144"/>
      <c r="GVS1169" s="93"/>
      <c r="GVT1169" s="145"/>
      <c r="GVU1169" s="145"/>
      <c r="GVV1169" s="145"/>
      <c r="GVW1169" s="145"/>
      <c r="GVX1169" s="145"/>
      <c r="GVY1169" s="37"/>
      <c r="GVZ1169" s="5"/>
      <c r="GWA1169" s="144"/>
      <c r="GWB1169" s="93"/>
      <c r="GWC1169" s="145"/>
      <c r="GWD1169" s="145"/>
      <c r="GWE1169" s="145"/>
      <c r="GWF1169" s="145"/>
      <c r="GWG1169" s="145"/>
      <c r="GWH1169" s="37"/>
      <c r="GWI1169" s="5"/>
      <c r="GWJ1169" s="144"/>
      <c r="GWK1169" s="93"/>
      <c r="GWL1169" s="145"/>
      <c r="GWM1169" s="145"/>
      <c r="GWN1169" s="145"/>
      <c r="GWO1169" s="145"/>
      <c r="GWP1169" s="145"/>
      <c r="GWQ1169" s="37"/>
      <c r="GWR1169" s="5"/>
      <c r="GWS1169" s="144"/>
      <c r="GWT1169" s="93"/>
      <c r="GWU1169" s="145"/>
      <c r="GWV1169" s="145"/>
      <c r="GWW1169" s="145"/>
      <c r="GWX1169" s="145"/>
      <c r="GWY1169" s="145"/>
      <c r="GWZ1169" s="37"/>
      <c r="GXA1169" s="5"/>
      <c r="GXB1169" s="144"/>
      <c r="GXC1169" s="93"/>
      <c r="GXD1169" s="145"/>
      <c r="GXE1169" s="145"/>
      <c r="GXF1169" s="145"/>
      <c r="GXG1169" s="145"/>
      <c r="GXH1169" s="145"/>
      <c r="GXI1169" s="37"/>
      <c r="GXJ1169" s="5"/>
      <c r="GXK1169" s="144"/>
      <c r="GXL1169" s="93"/>
      <c r="GXM1169" s="145"/>
      <c r="GXN1169" s="145"/>
      <c r="GXO1169" s="145"/>
      <c r="GXP1169" s="145"/>
      <c r="GXQ1169" s="145"/>
      <c r="GXR1169" s="37"/>
      <c r="GXS1169" s="5"/>
      <c r="GXT1169" s="144"/>
      <c r="GXU1169" s="93"/>
      <c r="GXV1169" s="145"/>
      <c r="GXW1169" s="145"/>
      <c r="GXX1169" s="145"/>
      <c r="GXY1169" s="145"/>
      <c r="GXZ1169" s="145"/>
      <c r="GYA1169" s="37"/>
      <c r="GYB1169" s="5"/>
      <c r="GYC1169" s="144"/>
      <c r="GYD1169" s="93"/>
      <c r="GYE1169" s="145"/>
      <c r="GYF1169" s="145"/>
      <c r="GYG1169" s="145"/>
      <c r="GYH1169" s="145"/>
      <c r="GYI1169" s="145"/>
      <c r="GYJ1169" s="37"/>
      <c r="GYK1169" s="5"/>
      <c r="GYL1169" s="144"/>
      <c r="GYM1169" s="93"/>
      <c r="GYN1169" s="145"/>
      <c r="GYO1169" s="145"/>
      <c r="GYP1169" s="145"/>
      <c r="GYQ1169" s="145"/>
      <c r="GYR1169" s="145"/>
      <c r="GYS1169" s="37"/>
      <c r="GYT1169" s="5"/>
      <c r="GYU1169" s="144"/>
      <c r="GYV1169" s="93"/>
      <c r="GYW1169" s="145"/>
      <c r="GYX1169" s="145"/>
      <c r="GYY1169" s="145"/>
      <c r="GYZ1169" s="145"/>
      <c r="GZA1169" s="145"/>
      <c r="GZB1169" s="37"/>
      <c r="GZC1169" s="5"/>
      <c r="GZD1169" s="144"/>
      <c r="GZE1169" s="93"/>
      <c r="GZF1169" s="145"/>
      <c r="GZG1169" s="145"/>
      <c r="GZH1169" s="145"/>
      <c r="GZI1169" s="145"/>
      <c r="GZJ1169" s="145"/>
      <c r="GZK1169" s="37"/>
      <c r="GZL1169" s="5"/>
      <c r="GZM1169" s="144"/>
      <c r="GZN1169" s="93"/>
      <c r="GZO1169" s="145"/>
      <c r="GZP1169" s="145"/>
      <c r="GZQ1169" s="145"/>
      <c r="GZR1169" s="145"/>
      <c r="GZS1169" s="145"/>
      <c r="GZT1169" s="37"/>
      <c r="GZU1169" s="5"/>
      <c r="GZV1169" s="144"/>
      <c r="GZW1169" s="93"/>
      <c r="GZX1169" s="145"/>
      <c r="GZY1169" s="145"/>
      <c r="GZZ1169" s="145"/>
      <c r="HAA1169" s="145"/>
      <c r="HAB1169" s="145"/>
      <c r="HAC1169" s="37"/>
      <c r="HAD1169" s="5"/>
      <c r="HAE1169" s="144"/>
      <c r="HAF1169" s="93"/>
      <c r="HAG1169" s="145"/>
      <c r="HAH1169" s="145"/>
      <c r="HAI1169" s="145"/>
      <c r="HAJ1169" s="145"/>
      <c r="HAK1169" s="145"/>
      <c r="HAL1169" s="37"/>
      <c r="HAM1169" s="5"/>
      <c r="HAN1169" s="144"/>
      <c r="HAO1169" s="93"/>
      <c r="HAP1169" s="145"/>
      <c r="HAQ1169" s="145"/>
      <c r="HAR1169" s="145"/>
      <c r="HAS1169" s="145"/>
      <c r="HAT1169" s="145"/>
      <c r="HAU1169" s="37"/>
      <c r="HAV1169" s="5"/>
      <c r="HAW1169" s="144"/>
      <c r="HAX1169" s="93"/>
      <c r="HAY1169" s="145"/>
      <c r="HAZ1169" s="145"/>
      <c r="HBA1169" s="145"/>
      <c r="HBB1169" s="145"/>
      <c r="HBC1169" s="145"/>
      <c r="HBD1169" s="37"/>
      <c r="HBE1169" s="5"/>
      <c r="HBF1169" s="144"/>
      <c r="HBG1169" s="93"/>
      <c r="HBH1169" s="145"/>
      <c r="HBI1169" s="145"/>
      <c r="HBJ1169" s="145"/>
      <c r="HBK1169" s="145"/>
      <c r="HBL1169" s="145"/>
      <c r="HBM1169" s="37"/>
      <c r="HBN1169" s="5"/>
      <c r="HBO1169" s="144"/>
      <c r="HBP1169" s="93"/>
      <c r="HBQ1169" s="145"/>
      <c r="HBR1169" s="145"/>
      <c r="HBS1169" s="145"/>
      <c r="HBT1169" s="145"/>
      <c r="HBU1169" s="145"/>
      <c r="HBV1169" s="37"/>
      <c r="HBW1169" s="5"/>
      <c r="HBX1169" s="144"/>
      <c r="HBY1169" s="93"/>
      <c r="HBZ1169" s="145"/>
      <c r="HCA1169" s="145"/>
      <c r="HCB1169" s="145"/>
      <c r="HCC1169" s="145"/>
      <c r="HCD1169" s="145"/>
      <c r="HCE1169" s="37"/>
      <c r="HCF1169" s="5"/>
      <c r="HCG1169" s="144"/>
      <c r="HCH1169" s="93"/>
      <c r="HCI1169" s="145"/>
      <c r="HCJ1169" s="145"/>
      <c r="HCK1169" s="145"/>
      <c r="HCL1169" s="145"/>
      <c r="HCM1169" s="145"/>
      <c r="HCN1169" s="37"/>
      <c r="HCO1169" s="5"/>
      <c r="HCP1169" s="144"/>
      <c r="HCQ1169" s="93"/>
      <c r="HCR1169" s="145"/>
      <c r="HCS1169" s="145"/>
      <c r="HCT1169" s="145"/>
      <c r="HCU1169" s="145"/>
      <c r="HCV1169" s="145"/>
      <c r="HCW1169" s="37"/>
      <c r="HCX1169" s="5"/>
      <c r="HCY1169" s="144"/>
      <c r="HCZ1169" s="93"/>
      <c r="HDA1169" s="145"/>
      <c r="HDB1169" s="145"/>
      <c r="HDC1169" s="145"/>
      <c r="HDD1169" s="145"/>
      <c r="HDE1169" s="145"/>
      <c r="HDF1169" s="37"/>
      <c r="HDG1169" s="5"/>
      <c r="HDH1169" s="144"/>
      <c r="HDI1169" s="93"/>
      <c r="HDJ1169" s="145"/>
      <c r="HDK1169" s="145"/>
      <c r="HDL1169" s="145"/>
      <c r="HDM1169" s="145"/>
      <c r="HDN1169" s="145"/>
      <c r="HDO1169" s="37"/>
      <c r="HDP1169" s="5"/>
      <c r="HDQ1169" s="144"/>
      <c r="HDR1169" s="93"/>
      <c r="HDS1169" s="145"/>
      <c r="HDT1169" s="145"/>
      <c r="HDU1169" s="145"/>
      <c r="HDV1169" s="145"/>
      <c r="HDW1169" s="145"/>
      <c r="HDX1169" s="37"/>
      <c r="HDY1169" s="5"/>
      <c r="HDZ1169" s="144"/>
      <c r="HEA1169" s="93"/>
      <c r="HEB1169" s="145"/>
      <c r="HEC1169" s="145"/>
      <c r="HED1169" s="145"/>
      <c r="HEE1169" s="145"/>
      <c r="HEF1169" s="145"/>
      <c r="HEG1169" s="37"/>
      <c r="HEH1169" s="5"/>
      <c r="HEI1169" s="144"/>
      <c r="HEJ1169" s="93"/>
      <c r="HEK1169" s="145"/>
      <c r="HEL1169" s="145"/>
      <c r="HEM1169" s="145"/>
      <c r="HEN1169" s="145"/>
      <c r="HEO1169" s="145"/>
      <c r="HEP1169" s="37"/>
      <c r="HEQ1169" s="5"/>
      <c r="HER1169" s="144"/>
      <c r="HES1169" s="93"/>
      <c r="HET1169" s="145"/>
      <c r="HEU1169" s="145"/>
      <c r="HEV1169" s="145"/>
      <c r="HEW1169" s="145"/>
      <c r="HEX1169" s="145"/>
      <c r="HEY1169" s="37"/>
      <c r="HEZ1169" s="5"/>
      <c r="HFA1169" s="144"/>
      <c r="HFB1169" s="93"/>
      <c r="HFC1169" s="145"/>
      <c r="HFD1169" s="145"/>
      <c r="HFE1169" s="145"/>
      <c r="HFF1169" s="145"/>
      <c r="HFG1169" s="145"/>
      <c r="HFH1169" s="37"/>
      <c r="HFI1169" s="5"/>
      <c r="HFJ1169" s="144"/>
      <c r="HFK1169" s="93"/>
      <c r="HFL1169" s="145"/>
      <c r="HFM1169" s="145"/>
      <c r="HFN1169" s="145"/>
      <c r="HFO1169" s="145"/>
      <c r="HFP1169" s="145"/>
      <c r="HFQ1169" s="37"/>
      <c r="HFR1169" s="5"/>
      <c r="HFS1169" s="144"/>
      <c r="HFT1169" s="93"/>
      <c r="HFU1169" s="145"/>
      <c r="HFV1169" s="145"/>
      <c r="HFW1169" s="145"/>
      <c r="HFX1169" s="145"/>
      <c r="HFY1169" s="145"/>
      <c r="HFZ1169" s="37"/>
      <c r="HGA1169" s="5"/>
      <c r="HGB1169" s="144"/>
      <c r="HGC1169" s="93"/>
      <c r="HGD1169" s="145"/>
      <c r="HGE1169" s="145"/>
      <c r="HGF1169" s="145"/>
      <c r="HGG1169" s="145"/>
      <c r="HGH1169" s="145"/>
      <c r="HGI1169" s="37"/>
      <c r="HGJ1169" s="5"/>
      <c r="HGK1169" s="144"/>
      <c r="HGL1169" s="93"/>
      <c r="HGM1169" s="145"/>
      <c r="HGN1169" s="145"/>
      <c r="HGO1169" s="145"/>
      <c r="HGP1169" s="145"/>
      <c r="HGQ1169" s="145"/>
      <c r="HGR1169" s="37"/>
      <c r="HGS1169" s="5"/>
      <c r="HGT1169" s="144"/>
      <c r="HGU1169" s="93"/>
      <c r="HGV1169" s="145"/>
      <c r="HGW1169" s="145"/>
      <c r="HGX1169" s="145"/>
      <c r="HGY1169" s="145"/>
      <c r="HGZ1169" s="145"/>
      <c r="HHA1169" s="37"/>
      <c r="HHB1169" s="5"/>
      <c r="HHC1169" s="144"/>
      <c r="HHD1169" s="93"/>
      <c r="HHE1169" s="145"/>
      <c r="HHF1169" s="145"/>
      <c r="HHG1169" s="145"/>
      <c r="HHH1169" s="145"/>
      <c r="HHI1169" s="145"/>
      <c r="HHJ1169" s="37"/>
      <c r="HHK1169" s="5"/>
      <c r="HHL1169" s="144"/>
      <c r="HHM1169" s="93"/>
      <c r="HHN1169" s="145"/>
      <c r="HHO1169" s="145"/>
      <c r="HHP1169" s="145"/>
      <c r="HHQ1169" s="145"/>
      <c r="HHR1169" s="145"/>
      <c r="HHS1169" s="37"/>
      <c r="HHT1169" s="5"/>
      <c r="HHU1169" s="144"/>
      <c r="HHV1169" s="93"/>
      <c r="HHW1169" s="145"/>
      <c r="HHX1169" s="145"/>
      <c r="HHY1169" s="145"/>
      <c r="HHZ1169" s="145"/>
      <c r="HIA1169" s="145"/>
      <c r="HIB1169" s="37"/>
      <c r="HIC1169" s="5"/>
      <c r="HID1169" s="144"/>
      <c r="HIE1169" s="93"/>
      <c r="HIF1169" s="145"/>
      <c r="HIG1169" s="145"/>
      <c r="HIH1169" s="145"/>
      <c r="HII1169" s="145"/>
      <c r="HIJ1169" s="145"/>
      <c r="HIK1169" s="37"/>
      <c r="HIL1169" s="5"/>
      <c r="HIM1169" s="144"/>
      <c r="HIN1169" s="93"/>
      <c r="HIO1169" s="145"/>
      <c r="HIP1169" s="145"/>
      <c r="HIQ1169" s="145"/>
      <c r="HIR1169" s="145"/>
      <c r="HIS1169" s="145"/>
      <c r="HIT1169" s="37"/>
      <c r="HIU1169" s="5"/>
      <c r="HIV1169" s="144"/>
      <c r="HIW1169" s="93"/>
      <c r="HIX1169" s="145"/>
      <c r="HIY1169" s="145"/>
      <c r="HIZ1169" s="145"/>
      <c r="HJA1169" s="145"/>
      <c r="HJB1169" s="145"/>
      <c r="HJC1169" s="37"/>
      <c r="HJD1169" s="5"/>
      <c r="HJE1169" s="144"/>
      <c r="HJF1169" s="93"/>
      <c r="HJG1169" s="145"/>
      <c r="HJH1169" s="145"/>
      <c r="HJI1169" s="145"/>
      <c r="HJJ1169" s="145"/>
      <c r="HJK1169" s="145"/>
      <c r="HJL1169" s="37"/>
      <c r="HJM1169" s="5"/>
      <c r="HJN1169" s="144"/>
      <c r="HJO1169" s="93"/>
      <c r="HJP1169" s="145"/>
      <c r="HJQ1169" s="145"/>
      <c r="HJR1169" s="145"/>
      <c r="HJS1169" s="145"/>
      <c r="HJT1169" s="145"/>
      <c r="HJU1169" s="37"/>
      <c r="HJV1169" s="5"/>
      <c r="HJW1169" s="144"/>
      <c r="HJX1169" s="93"/>
      <c r="HJY1169" s="145"/>
      <c r="HJZ1169" s="145"/>
      <c r="HKA1169" s="145"/>
      <c r="HKB1169" s="145"/>
      <c r="HKC1169" s="145"/>
      <c r="HKD1169" s="37"/>
      <c r="HKE1169" s="5"/>
      <c r="HKF1169" s="144"/>
      <c r="HKG1169" s="93"/>
      <c r="HKH1169" s="145"/>
      <c r="HKI1169" s="145"/>
      <c r="HKJ1169" s="145"/>
      <c r="HKK1169" s="145"/>
      <c r="HKL1169" s="145"/>
      <c r="HKM1169" s="37"/>
      <c r="HKN1169" s="5"/>
      <c r="HKO1169" s="144"/>
      <c r="HKP1169" s="93"/>
      <c r="HKQ1169" s="145"/>
      <c r="HKR1169" s="145"/>
      <c r="HKS1169" s="145"/>
      <c r="HKT1169" s="145"/>
      <c r="HKU1169" s="145"/>
      <c r="HKV1169" s="37"/>
      <c r="HKW1169" s="5"/>
      <c r="HKX1169" s="144"/>
      <c r="HKY1169" s="93"/>
      <c r="HKZ1169" s="145"/>
      <c r="HLA1169" s="145"/>
      <c r="HLB1169" s="145"/>
      <c r="HLC1169" s="145"/>
      <c r="HLD1169" s="145"/>
      <c r="HLE1169" s="37"/>
      <c r="HLF1169" s="5"/>
      <c r="HLG1169" s="144"/>
      <c r="HLH1169" s="93"/>
      <c r="HLI1169" s="145"/>
      <c r="HLJ1169" s="145"/>
      <c r="HLK1169" s="145"/>
      <c r="HLL1169" s="145"/>
      <c r="HLM1169" s="145"/>
      <c r="HLN1169" s="37"/>
      <c r="HLO1169" s="5"/>
      <c r="HLP1169" s="144"/>
      <c r="HLQ1169" s="93"/>
      <c r="HLR1169" s="145"/>
      <c r="HLS1169" s="145"/>
      <c r="HLT1169" s="145"/>
      <c r="HLU1169" s="145"/>
      <c r="HLV1169" s="145"/>
      <c r="HLW1169" s="37"/>
      <c r="HLX1169" s="5"/>
      <c r="HLY1169" s="144"/>
      <c r="HLZ1169" s="93"/>
      <c r="HMA1169" s="145"/>
      <c r="HMB1169" s="145"/>
      <c r="HMC1169" s="145"/>
      <c r="HMD1169" s="145"/>
      <c r="HME1169" s="145"/>
      <c r="HMF1169" s="37"/>
      <c r="HMG1169" s="5"/>
      <c r="HMH1169" s="144"/>
      <c r="HMI1169" s="93"/>
      <c r="HMJ1169" s="145"/>
      <c r="HMK1169" s="145"/>
      <c r="HML1169" s="145"/>
      <c r="HMM1169" s="145"/>
      <c r="HMN1169" s="145"/>
      <c r="HMO1169" s="37"/>
      <c r="HMP1169" s="5"/>
      <c r="HMQ1169" s="144"/>
      <c r="HMR1169" s="93"/>
      <c r="HMS1169" s="145"/>
      <c r="HMT1169" s="145"/>
      <c r="HMU1169" s="145"/>
      <c r="HMV1169" s="145"/>
      <c r="HMW1169" s="145"/>
      <c r="HMX1169" s="37"/>
      <c r="HMY1169" s="5"/>
      <c r="HMZ1169" s="144"/>
      <c r="HNA1169" s="93"/>
      <c r="HNB1169" s="145"/>
      <c r="HNC1169" s="145"/>
      <c r="HND1169" s="145"/>
      <c r="HNE1169" s="145"/>
      <c r="HNF1169" s="145"/>
      <c r="HNG1169" s="37"/>
      <c r="HNH1169" s="5"/>
      <c r="HNI1169" s="144"/>
      <c r="HNJ1169" s="93"/>
      <c r="HNK1169" s="145"/>
      <c r="HNL1169" s="145"/>
      <c r="HNM1169" s="145"/>
      <c r="HNN1169" s="145"/>
      <c r="HNO1169" s="145"/>
      <c r="HNP1169" s="37"/>
      <c r="HNQ1169" s="5"/>
      <c r="HNR1169" s="144"/>
      <c r="HNS1169" s="93"/>
      <c r="HNT1169" s="145"/>
      <c r="HNU1169" s="145"/>
      <c r="HNV1169" s="145"/>
      <c r="HNW1169" s="145"/>
      <c r="HNX1169" s="145"/>
      <c r="HNY1169" s="37"/>
      <c r="HNZ1169" s="5"/>
      <c r="HOA1169" s="144"/>
      <c r="HOB1169" s="93"/>
      <c r="HOC1169" s="145"/>
      <c r="HOD1169" s="145"/>
      <c r="HOE1169" s="145"/>
      <c r="HOF1169" s="145"/>
      <c r="HOG1169" s="145"/>
      <c r="HOH1169" s="37"/>
      <c r="HOI1169" s="5"/>
      <c r="HOJ1169" s="144"/>
      <c r="HOK1169" s="93"/>
      <c r="HOL1169" s="145"/>
      <c r="HOM1169" s="145"/>
      <c r="HON1169" s="145"/>
      <c r="HOO1169" s="145"/>
      <c r="HOP1169" s="145"/>
      <c r="HOQ1169" s="37"/>
      <c r="HOR1169" s="5"/>
      <c r="HOS1169" s="144"/>
      <c r="HOT1169" s="93"/>
      <c r="HOU1169" s="145"/>
      <c r="HOV1169" s="145"/>
      <c r="HOW1169" s="145"/>
      <c r="HOX1169" s="145"/>
      <c r="HOY1169" s="145"/>
      <c r="HOZ1169" s="37"/>
      <c r="HPA1169" s="5"/>
      <c r="HPB1169" s="144"/>
      <c r="HPC1169" s="93"/>
      <c r="HPD1169" s="145"/>
      <c r="HPE1169" s="145"/>
      <c r="HPF1169" s="145"/>
      <c r="HPG1169" s="145"/>
      <c r="HPH1169" s="145"/>
      <c r="HPI1169" s="37"/>
      <c r="HPJ1169" s="5"/>
      <c r="HPK1169" s="144"/>
      <c r="HPL1169" s="93"/>
      <c r="HPM1169" s="145"/>
      <c r="HPN1169" s="145"/>
      <c r="HPO1169" s="145"/>
      <c r="HPP1169" s="145"/>
      <c r="HPQ1169" s="145"/>
      <c r="HPR1169" s="37"/>
      <c r="HPS1169" s="5"/>
      <c r="HPT1169" s="144"/>
      <c r="HPU1169" s="93"/>
      <c r="HPV1169" s="145"/>
      <c r="HPW1169" s="145"/>
      <c r="HPX1169" s="145"/>
      <c r="HPY1169" s="145"/>
      <c r="HPZ1169" s="145"/>
      <c r="HQA1169" s="37"/>
      <c r="HQB1169" s="5"/>
      <c r="HQC1169" s="144"/>
      <c r="HQD1169" s="93"/>
      <c r="HQE1169" s="145"/>
      <c r="HQF1169" s="145"/>
      <c r="HQG1169" s="145"/>
      <c r="HQH1169" s="145"/>
      <c r="HQI1169" s="145"/>
      <c r="HQJ1169" s="37"/>
      <c r="HQK1169" s="5"/>
      <c r="HQL1169" s="144"/>
      <c r="HQM1169" s="93"/>
      <c r="HQN1169" s="145"/>
      <c r="HQO1169" s="145"/>
      <c r="HQP1169" s="145"/>
      <c r="HQQ1169" s="145"/>
      <c r="HQR1169" s="145"/>
      <c r="HQS1169" s="37"/>
      <c r="HQT1169" s="5"/>
      <c r="HQU1169" s="144"/>
      <c r="HQV1169" s="93"/>
      <c r="HQW1169" s="145"/>
      <c r="HQX1169" s="145"/>
      <c r="HQY1169" s="145"/>
      <c r="HQZ1169" s="145"/>
      <c r="HRA1169" s="145"/>
      <c r="HRB1169" s="37"/>
      <c r="HRC1169" s="5"/>
      <c r="HRD1169" s="144"/>
      <c r="HRE1169" s="93"/>
      <c r="HRF1169" s="145"/>
      <c r="HRG1169" s="145"/>
      <c r="HRH1169" s="145"/>
      <c r="HRI1169" s="145"/>
      <c r="HRJ1169" s="145"/>
      <c r="HRK1169" s="37"/>
      <c r="HRL1169" s="5"/>
      <c r="HRM1169" s="144"/>
      <c r="HRN1169" s="93"/>
      <c r="HRO1169" s="145"/>
      <c r="HRP1169" s="145"/>
      <c r="HRQ1169" s="145"/>
      <c r="HRR1169" s="145"/>
      <c r="HRS1169" s="145"/>
      <c r="HRT1169" s="37"/>
      <c r="HRU1169" s="5"/>
      <c r="HRV1169" s="144"/>
      <c r="HRW1169" s="93"/>
      <c r="HRX1169" s="145"/>
      <c r="HRY1169" s="145"/>
      <c r="HRZ1169" s="145"/>
      <c r="HSA1169" s="145"/>
      <c r="HSB1169" s="145"/>
      <c r="HSC1169" s="37"/>
      <c r="HSD1169" s="5"/>
      <c r="HSE1169" s="144"/>
      <c r="HSF1169" s="93"/>
      <c r="HSG1169" s="145"/>
      <c r="HSH1169" s="145"/>
      <c r="HSI1169" s="145"/>
      <c r="HSJ1169" s="145"/>
      <c r="HSK1169" s="145"/>
      <c r="HSL1169" s="37"/>
      <c r="HSM1169" s="5"/>
      <c r="HSN1169" s="144"/>
      <c r="HSO1169" s="93"/>
      <c r="HSP1169" s="145"/>
      <c r="HSQ1169" s="145"/>
      <c r="HSR1169" s="145"/>
      <c r="HSS1169" s="145"/>
      <c r="HST1169" s="145"/>
      <c r="HSU1169" s="37"/>
      <c r="HSV1169" s="5"/>
      <c r="HSW1169" s="144"/>
      <c r="HSX1169" s="93"/>
      <c r="HSY1169" s="145"/>
      <c r="HSZ1169" s="145"/>
      <c r="HTA1169" s="145"/>
      <c r="HTB1169" s="145"/>
      <c r="HTC1169" s="145"/>
      <c r="HTD1169" s="37"/>
      <c r="HTE1169" s="5"/>
      <c r="HTF1169" s="144"/>
      <c r="HTG1169" s="93"/>
      <c r="HTH1169" s="145"/>
      <c r="HTI1169" s="145"/>
      <c r="HTJ1169" s="145"/>
      <c r="HTK1169" s="145"/>
      <c r="HTL1169" s="145"/>
      <c r="HTM1169" s="37"/>
      <c r="HTN1169" s="5"/>
      <c r="HTO1169" s="144"/>
      <c r="HTP1169" s="93"/>
      <c r="HTQ1169" s="145"/>
      <c r="HTR1169" s="145"/>
      <c r="HTS1169" s="145"/>
      <c r="HTT1169" s="145"/>
      <c r="HTU1169" s="145"/>
      <c r="HTV1169" s="37"/>
      <c r="HTW1169" s="5"/>
      <c r="HTX1169" s="144"/>
      <c r="HTY1169" s="93"/>
      <c r="HTZ1169" s="145"/>
      <c r="HUA1169" s="145"/>
      <c r="HUB1169" s="145"/>
      <c r="HUC1169" s="145"/>
      <c r="HUD1169" s="145"/>
      <c r="HUE1169" s="37"/>
      <c r="HUF1169" s="5"/>
      <c r="HUG1169" s="144"/>
      <c r="HUH1169" s="93"/>
      <c r="HUI1169" s="145"/>
      <c r="HUJ1169" s="145"/>
      <c r="HUK1169" s="145"/>
      <c r="HUL1169" s="145"/>
      <c r="HUM1169" s="145"/>
      <c r="HUN1169" s="37"/>
      <c r="HUO1169" s="5"/>
      <c r="HUP1169" s="144"/>
      <c r="HUQ1169" s="93"/>
      <c r="HUR1169" s="145"/>
      <c r="HUS1169" s="145"/>
      <c r="HUT1169" s="145"/>
      <c r="HUU1169" s="145"/>
      <c r="HUV1169" s="145"/>
      <c r="HUW1169" s="37"/>
      <c r="HUX1169" s="5"/>
      <c r="HUY1169" s="144"/>
      <c r="HUZ1169" s="93"/>
      <c r="HVA1169" s="145"/>
      <c r="HVB1169" s="145"/>
      <c r="HVC1169" s="145"/>
      <c r="HVD1169" s="145"/>
      <c r="HVE1169" s="145"/>
      <c r="HVF1169" s="37"/>
      <c r="HVG1169" s="5"/>
      <c r="HVH1169" s="144"/>
      <c r="HVI1169" s="93"/>
      <c r="HVJ1169" s="145"/>
      <c r="HVK1169" s="145"/>
      <c r="HVL1169" s="145"/>
      <c r="HVM1169" s="145"/>
      <c r="HVN1169" s="145"/>
      <c r="HVO1169" s="37"/>
      <c r="HVP1169" s="5"/>
      <c r="HVQ1169" s="144"/>
      <c r="HVR1169" s="93"/>
      <c r="HVS1169" s="145"/>
      <c r="HVT1169" s="145"/>
      <c r="HVU1169" s="145"/>
      <c r="HVV1169" s="145"/>
      <c r="HVW1169" s="145"/>
      <c r="HVX1169" s="37"/>
      <c r="HVY1169" s="5"/>
      <c r="HVZ1169" s="144"/>
      <c r="HWA1169" s="93"/>
      <c r="HWB1169" s="145"/>
      <c r="HWC1169" s="145"/>
      <c r="HWD1169" s="145"/>
      <c r="HWE1169" s="145"/>
      <c r="HWF1169" s="145"/>
      <c r="HWG1169" s="37"/>
      <c r="HWH1169" s="5"/>
      <c r="HWI1169" s="144"/>
      <c r="HWJ1169" s="93"/>
      <c r="HWK1169" s="145"/>
      <c r="HWL1169" s="145"/>
      <c r="HWM1169" s="145"/>
      <c r="HWN1169" s="145"/>
      <c r="HWO1169" s="145"/>
      <c r="HWP1169" s="37"/>
      <c r="HWQ1169" s="5"/>
      <c r="HWR1169" s="144"/>
      <c r="HWS1169" s="93"/>
      <c r="HWT1169" s="145"/>
      <c r="HWU1169" s="145"/>
      <c r="HWV1169" s="145"/>
      <c r="HWW1169" s="145"/>
      <c r="HWX1169" s="145"/>
      <c r="HWY1169" s="37"/>
      <c r="HWZ1169" s="5"/>
      <c r="HXA1169" s="144"/>
      <c r="HXB1169" s="93"/>
      <c r="HXC1169" s="145"/>
      <c r="HXD1169" s="145"/>
      <c r="HXE1169" s="145"/>
      <c r="HXF1169" s="145"/>
      <c r="HXG1169" s="145"/>
      <c r="HXH1169" s="37"/>
      <c r="HXI1169" s="5"/>
      <c r="HXJ1169" s="144"/>
      <c r="HXK1169" s="93"/>
      <c r="HXL1169" s="145"/>
      <c r="HXM1169" s="145"/>
      <c r="HXN1169" s="145"/>
      <c r="HXO1169" s="145"/>
      <c r="HXP1169" s="145"/>
      <c r="HXQ1169" s="37"/>
      <c r="HXR1169" s="5"/>
      <c r="HXS1169" s="144"/>
      <c r="HXT1169" s="93"/>
      <c r="HXU1169" s="145"/>
      <c r="HXV1169" s="145"/>
      <c r="HXW1169" s="145"/>
      <c r="HXX1169" s="145"/>
      <c r="HXY1169" s="145"/>
      <c r="HXZ1169" s="37"/>
      <c r="HYA1169" s="5"/>
      <c r="HYB1169" s="144"/>
      <c r="HYC1169" s="93"/>
      <c r="HYD1169" s="145"/>
      <c r="HYE1169" s="145"/>
      <c r="HYF1169" s="145"/>
      <c r="HYG1169" s="145"/>
      <c r="HYH1169" s="145"/>
      <c r="HYI1169" s="37"/>
      <c r="HYJ1169" s="5"/>
      <c r="HYK1169" s="144"/>
      <c r="HYL1169" s="93"/>
      <c r="HYM1169" s="145"/>
      <c r="HYN1169" s="145"/>
      <c r="HYO1169" s="145"/>
      <c r="HYP1169" s="145"/>
      <c r="HYQ1169" s="145"/>
      <c r="HYR1169" s="37"/>
      <c r="HYS1169" s="5"/>
      <c r="HYT1169" s="144"/>
      <c r="HYU1169" s="93"/>
      <c r="HYV1169" s="145"/>
      <c r="HYW1169" s="145"/>
      <c r="HYX1169" s="145"/>
      <c r="HYY1169" s="145"/>
      <c r="HYZ1169" s="145"/>
      <c r="HZA1169" s="37"/>
      <c r="HZB1169" s="5"/>
      <c r="HZC1169" s="144"/>
      <c r="HZD1169" s="93"/>
      <c r="HZE1169" s="145"/>
      <c r="HZF1169" s="145"/>
      <c r="HZG1169" s="145"/>
      <c r="HZH1169" s="145"/>
      <c r="HZI1169" s="145"/>
      <c r="HZJ1169" s="37"/>
      <c r="HZK1169" s="5"/>
      <c r="HZL1169" s="144"/>
      <c r="HZM1169" s="93"/>
      <c r="HZN1169" s="145"/>
      <c r="HZO1169" s="145"/>
      <c r="HZP1169" s="145"/>
      <c r="HZQ1169" s="145"/>
      <c r="HZR1169" s="145"/>
      <c r="HZS1169" s="37"/>
      <c r="HZT1169" s="5"/>
      <c r="HZU1169" s="144"/>
      <c r="HZV1169" s="93"/>
      <c r="HZW1169" s="145"/>
      <c r="HZX1169" s="145"/>
      <c r="HZY1169" s="145"/>
      <c r="HZZ1169" s="145"/>
      <c r="IAA1169" s="145"/>
      <c r="IAB1169" s="37"/>
      <c r="IAC1169" s="5"/>
      <c r="IAD1169" s="144"/>
      <c r="IAE1169" s="93"/>
      <c r="IAF1169" s="145"/>
      <c r="IAG1169" s="145"/>
      <c r="IAH1169" s="145"/>
      <c r="IAI1169" s="145"/>
      <c r="IAJ1169" s="145"/>
      <c r="IAK1169" s="37"/>
      <c r="IAL1169" s="5"/>
      <c r="IAM1169" s="144"/>
      <c r="IAN1169" s="93"/>
      <c r="IAO1169" s="145"/>
      <c r="IAP1169" s="145"/>
      <c r="IAQ1169" s="145"/>
      <c r="IAR1169" s="145"/>
      <c r="IAS1169" s="145"/>
      <c r="IAT1169" s="37"/>
      <c r="IAU1169" s="5"/>
      <c r="IAV1169" s="144"/>
      <c r="IAW1169" s="93"/>
      <c r="IAX1169" s="145"/>
      <c r="IAY1169" s="145"/>
      <c r="IAZ1169" s="145"/>
      <c r="IBA1169" s="145"/>
      <c r="IBB1169" s="145"/>
      <c r="IBC1169" s="37"/>
      <c r="IBD1169" s="5"/>
      <c r="IBE1169" s="144"/>
      <c r="IBF1169" s="93"/>
      <c r="IBG1169" s="145"/>
      <c r="IBH1169" s="145"/>
      <c r="IBI1169" s="145"/>
      <c r="IBJ1169" s="145"/>
      <c r="IBK1169" s="145"/>
      <c r="IBL1169" s="37"/>
      <c r="IBM1169" s="5"/>
      <c r="IBN1169" s="144"/>
      <c r="IBO1169" s="93"/>
      <c r="IBP1169" s="145"/>
      <c r="IBQ1169" s="145"/>
      <c r="IBR1169" s="145"/>
      <c r="IBS1169" s="145"/>
      <c r="IBT1169" s="145"/>
      <c r="IBU1169" s="37"/>
      <c r="IBV1169" s="5"/>
      <c r="IBW1169" s="144"/>
      <c r="IBX1169" s="93"/>
      <c r="IBY1169" s="145"/>
      <c r="IBZ1169" s="145"/>
      <c r="ICA1169" s="145"/>
      <c r="ICB1169" s="145"/>
      <c r="ICC1169" s="145"/>
      <c r="ICD1169" s="37"/>
      <c r="ICE1169" s="5"/>
      <c r="ICF1169" s="144"/>
      <c r="ICG1169" s="93"/>
      <c r="ICH1169" s="145"/>
      <c r="ICI1169" s="145"/>
      <c r="ICJ1169" s="145"/>
      <c r="ICK1169" s="145"/>
      <c r="ICL1169" s="145"/>
      <c r="ICM1169" s="37"/>
      <c r="ICN1169" s="5"/>
      <c r="ICO1169" s="144"/>
      <c r="ICP1169" s="93"/>
      <c r="ICQ1169" s="145"/>
      <c r="ICR1169" s="145"/>
      <c r="ICS1169" s="145"/>
      <c r="ICT1169" s="145"/>
      <c r="ICU1169" s="145"/>
      <c r="ICV1169" s="37"/>
      <c r="ICW1169" s="5"/>
      <c r="ICX1169" s="144"/>
      <c r="ICY1169" s="93"/>
      <c r="ICZ1169" s="145"/>
      <c r="IDA1169" s="145"/>
      <c r="IDB1169" s="145"/>
      <c r="IDC1169" s="145"/>
      <c r="IDD1169" s="145"/>
      <c r="IDE1169" s="37"/>
      <c r="IDF1169" s="5"/>
      <c r="IDG1169" s="144"/>
      <c r="IDH1169" s="93"/>
      <c r="IDI1169" s="145"/>
      <c r="IDJ1169" s="145"/>
      <c r="IDK1169" s="145"/>
      <c r="IDL1169" s="145"/>
      <c r="IDM1169" s="145"/>
      <c r="IDN1169" s="37"/>
      <c r="IDO1169" s="5"/>
      <c r="IDP1169" s="144"/>
      <c r="IDQ1169" s="93"/>
      <c r="IDR1169" s="145"/>
      <c r="IDS1169" s="145"/>
      <c r="IDT1169" s="145"/>
      <c r="IDU1169" s="145"/>
      <c r="IDV1169" s="145"/>
      <c r="IDW1169" s="37"/>
      <c r="IDX1169" s="5"/>
      <c r="IDY1169" s="144"/>
      <c r="IDZ1169" s="93"/>
      <c r="IEA1169" s="145"/>
      <c r="IEB1169" s="145"/>
      <c r="IEC1169" s="145"/>
      <c r="IED1169" s="145"/>
      <c r="IEE1169" s="145"/>
      <c r="IEF1169" s="37"/>
      <c r="IEG1169" s="5"/>
      <c r="IEH1169" s="144"/>
      <c r="IEI1169" s="93"/>
      <c r="IEJ1169" s="145"/>
      <c r="IEK1169" s="145"/>
      <c r="IEL1169" s="145"/>
      <c r="IEM1169" s="145"/>
      <c r="IEN1169" s="145"/>
      <c r="IEO1169" s="37"/>
      <c r="IEP1169" s="5"/>
      <c r="IEQ1169" s="144"/>
      <c r="IER1169" s="93"/>
      <c r="IES1169" s="145"/>
      <c r="IET1169" s="145"/>
      <c r="IEU1169" s="145"/>
      <c r="IEV1169" s="145"/>
      <c r="IEW1169" s="145"/>
      <c r="IEX1169" s="37"/>
      <c r="IEY1169" s="5"/>
      <c r="IEZ1169" s="144"/>
      <c r="IFA1169" s="93"/>
      <c r="IFB1169" s="145"/>
      <c r="IFC1169" s="145"/>
      <c r="IFD1169" s="145"/>
      <c r="IFE1169" s="145"/>
      <c r="IFF1169" s="145"/>
      <c r="IFG1169" s="37"/>
      <c r="IFH1169" s="5"/>
      <c r="IFI1169" s="144"/>
      <c r="IFJ1169" s="93"/>
      <c r="IFK1169" s="145"/>
      <c r="IFL1169" s="145"/>
      <c r="IFM1169" s="145"/>
      <c r="IFN1169" s="145"/>
      <c r="IFO1169" s="145"/>
      <c r="IFP1169" s="37"/>
      <c r="IFQ1169" s="5"/>
      <c r="IFR1169" s="144"/>
      <c r="IFS1169" s="93"/>
      <c r="IFT1169" s="145"/>
      <c r="IFU1169" s="145"/>
      <c r="IFV1169" s="145"/>
      <c r="IFW1169" s="145"/>
      <c r="IFX1169" s="145"/>
      <c r="IFY1169" s="37"/>
      <c r="IFZ1169" s="5"/>
      <c r="IGA1169" s="144"/>
      <c r="IGB1169" s="93"/>
      <c r="IGC1169" s="145"/>
      <c r="IGD1169" s="145"/>
      <c r="IGE1169" s="145"/>
      <c r="IGF1169" s="145"/>
      <c r="IGG1169" s="145"/>
      <c r="IGH1169" s="37"/>
      <c r="IGI1169" s="5"/>
      <c r="IGJ1169" s="144"/>
      <c r="IGK1169" s="93"/>
      <c r="IGL1169" s="145"/>
      <c r="IGM1169" s="145"/>
      <c r="IGN1169" s="145"/>
      <c r="IGO1169" s="145"/>
      <c r="IGP1169" s="145"/>
      <c r="IGQ1169" s="37"/>
      <c r="IGR1169" s="5"/>
      <c r="IGS1169" s="144"/>
      <c r="IGT1169" s="93"/>
      <c r="IGU1169" s="145"/>
      <c r="IGV1169" s="145"/>
      <c r="IGW1169" s="145"/>
      <c r="IGX1169" s="145"/>
      <c r="IGY1169" s="145"/>
      <c r="IGZ1169" s="37"/>
      <c r="IHA1169" s="5"/>
      <c r="IHB1169" s="144"/>
      <c r="IHC1169" s="93"/>
      <c r="IHD1169" s="145"/>
      <c r="IHE1169" s="145"/>
      <c r="IHF1169" s="145"/>
      <c r="IHG1169" s="145"/>
      <c r="IHH1169" s="145"/>
      <c r="IHI1169" s="37"/>
      <c r="IHJ1169" s="5"/>
      <c r="IHK1169" s="144"/>
      <c r="IHL1169" s="93"/>
      <c r="IHM1169" s="145"/>
      <c r="IHN1169" s="145"/>
      <c r="IHO1169" s="145"/>
      <c r="IHP1169" s="145"/>
      <c r="IHQ1169" s="145"/>
      <c r="IHR1169" s="37"/>
      <c r="IHS1169" s="5"/>
      <c r="IHT1169" s="144"/>
      <c r="IHU1169" s="93"/>
      <c r="IHV1169" s="145"/>
      <c r="IHW1169" s="145"/>
      <c r="IHX1169" s="145"/>
      <c r="IHY1169" s="145"/>
      <c r="IHZ1169" s="145"/>
      <c r="IIA1169" s="37"/>
      <c r="IIB1169" s="5"/>
      <c r="IIC1169" s="144"/>
      <c r="IID1169" s="93"/>
      <c r="IIE1169" s="145"/>
      <c r="IIF1169" s="145"/>
      <c r="IIG1169" s="145"/>
      <c r="IIH1169" s="145"/>
      <c r="III1169" s="145"/>
      <c r="IIJ1169" s="37"/>
      <c r="IIK1169" s="5"/>
      <c r="IIL1169" s="144"/>
      <c r="IIM1169" s="93"/>
      <c r="IIN1169" s="145"/>
      <c r="IIO1169" s="145"/>
      <c r="IIP1169" s="145"/>
      <c r="IIQ1169" s="145"/>
      <c r="IIR1169" s="145"/>
      <c r="IIS1169" s="37"/>
      <c r="IIT1169" s="5"/>
      <c r="IIU1169" s="144"/>
      <c r="IIV1169" s="93"/>
      <c r="IIW1169" s="145"/>
      <c r="IIX1169" s="145"/>
      <c r="IIY1169" s="145"/>
      <c r="IIZ1169" s="145"/>
      <c r="IJA1169" s="145"/>
      <c r="IJB1169" s="37"/>
      <c r="IJC1169" s="5"/>
      <c r="IJD1169" s="144"/>
      <c r="IJE1169" s="93"/>
      <c r="IJF1169" s="145"/>
      <c r="IJG1169" s="145"/>
      <c r="IJH1169" s="145"/>
      <c r="IJI1169" s="145"/>
      <c r="IJJ1169" s="145"/>
      <c r="IJK1169" s="37"/>
      <c r="IJL1169" s="5"/>
      <c r="IJM1169" s="144"/>
      <c r="IJN1169" s="93"/>
      <c r="IJO1169" s="145"/>
      <c r="IJP1169" s="145"/>
      <c r="IJQ1169" s="145"/>
      <c r="IJR1169" s="145"/>
      <c r="IJS1169" s="145"/>
      <c r="IJT1169" s="37"/>
      <c r="IJU1169" s="5"/>
      <c r="IJV1169" s="144"/>
      <c r="IJW1169" s="93"/>
      <c r="IJX1169" s="145"/>
      <c r="IJY1169" s="145"/>
      <c r="IJZ1169" s="145"/>
      <c r="IKA1169" s="145"/>
      <c r="IKB1169" s="145"/>
      <c r="IKC1169" s="37"/>
      <c r="IKD1169" s="5"/>
      <c r="IKE1169" s="144"/>
      <c r="IKF1169" s="93"/>
      <c r="IKG1169" s="145"/>
      <c r="IKH1169" s="145"/>
      <c r="IKI1169" s="145"/>
      <c r="IKJ1169" s="145"/>
      <c r="IKK1169" s="145"/>
      <c r="IKL1169" s="37"/>
      <c r="IKM1169" s="5"/>
      <c r="IKN1169" s="144"/>
      <c r="IKO1169" s="93"/>
      <c r="IKP1169" s="145"/>
      <c r="IKQ1169" s="145"/>
      <c r="IKR1169" s="145"/>
      <c r="IKS1169" s="145"/>
      <c r="IKT1169" s="145"/>
      <c r="IKU1169" s="37"/>
      <c r="IKV1169" s="5"/>
      <c r="IKW1169" s="144"/>
      <c r="IKX1169" s="93"/>
      <c r="IKY1169" s="145"/>
      <c r="IKZ1169" s="145"/>
      <c r="ILA1169" s="145"/>
      <c r="ILB1169" s="145"/>
      <c r="ILC1169" s="145"/>
      <c r="ILD1169" s="37"/>
      <c r="ILE1169" s="5"/>
      <c r="ILF1169" s="144"/>
      <c r="ILG1169" s="93"/>
      <c r="ILH1169" s="145"/>
      <c r="ILI1169" s="145"/>
      <c r="ILJ1169" s="145"/>
      <c r="ILK1169" s="145"/>
      <c r="ILL1169" s="145"/>
      <c r="ILM1169" s="37"/>
      <c r="ILN1169" s="5"/>
      <c r="ILO1169" s="144"/>
      <c r="ILP1169" s="93"/>
      <c r="ILQ1169" s="145"/>
      <c r="ILR1169" s="145"/>
      <c r="ILS1169" s="145"/>
      <c r="ILT1169" s="145"/>
      <c r="ILU1169" s="145"/>
      <c r="ILV1169" s="37"/>
      <c r="ILW1169" s="5"/>
      <c r="ILX1169" s="144"/>
      <c r="ILY1169" s="93"/>
      <c r="ILZ1169" s="145"/>
      <c r="IMA1169" s="145"/>
      <c r="IMB1169" s="145"/>
      <c r="IMC1169" s="145"/>
      <c r="IMD1169" s="145"/>
      <c r="IME1169" s="37"/>
      <c r="IMF1169" s="5"/>
      <c r="IMG1169" s="144"/>
      <c r="IMH1169" s="93"/>
      <c r="IMI1169" s="145"/>
      <c r="IMJ1169" s="145"/>
      <c r="IMK1169" s="145"/>
      <c r="IML1169" s="145"/>
      <c r="IMM1169" s="145"/>
      <c r="IMN1169" s="37"/>
      <c r="IMO1169" s="5"/>
      <c r="IMP1169" s="144"/>
      <c r="IMQ1169" s="93"/>
      <c r="IMR1169" s="145"/>
      <c r="IMS1169" s="145"/>
      <c r="IMT1169" s="145"/>
      <c r="IMU1169" s="145"/>
      <c r="IMV1169" s="145"/>
      <c r="IMW1169" s="37"/>
      <c r="IMX1169" s="5"/>
      <c r="IMY1169" s="144"/>
      <c r="IMZ1169" s="93"/>
      <c r="INA1169" s="145"/>
      <c r="INB1169" s="145"/>
      <c r="INC1169" s="145"/>
      <c r="IND1169" s="145"/>
      <c r="INE1169" s="145"/>
      <c r="INF1169" s="37"/>
      <c r="ING1169" s="5"/>
      <c r="INH1169" s="144"/>
      <c r="INI1169" s="93"/>
      <c r="INJ1169" s="145"/>
      <c r="INK1169" s="145"/>
      <c r="INL1169" s="145"/>
      <c r="INM1169" s="145"/>
      <c r="INN1169" s="145"/>
      <c r="INO1169" s="37"/>
      <c r="INP1169" s="5"/>
      <c r="INQ1169" s="144"/>
      <c r="INR1169" s="93"/>
      <c r="INS1169" s="145"/>
      <c r="INT1169" s="145"/>
      <c r="INU1169" s="145"/>
      <c r="INV1169" s="145"/>
      <c r="INW1169" s="145"/>
      <c r="INX1169" s="37"/>
      <c r="INY1169" s="5"/>
      <c r="INZ1169" s="144"/>
      <c r="IOA1169" s="93"/>
      <c r="IOB1169" s="145"/>
      <c r="IOC1169" s="145"/>
      <c r="IOD1169" s="145"/>
      <c r="IOE1169" s="145"/>
      <c r="IOF1169" s="145"/>
      <c r="IOG1169" s="37"/>
      <c r="IOH1169" s="5"/>
      <c r="IOI1169" s="144"/>
      <c r="IOJ1169" s="93"/>
      <c r="IOK1169" s="145"/>
      <c r="IOL1169" s="145"/>
      <c r="IOM1169" s="145"/>
      <c r="ION1169" s="145"/>
      <c r="IOO1169" s="145"/>
      <c r="IOP1169" s="37"/>
      <c r="IOQ1169" s="5"/>
      <c r="IOR1169" s="144"/>
      <c r="IOS1169" s="93"/>
      <c r="IOT1169" s="145"/>
      <c r="IOU1169" s="145"/>
      <c r="IOV1169" s="145"/>
      <c r="IOW1169" s="145"/>
      <c r="IOX1169" s="145"/>
      <c r="IOY1169" s="37"/>
      <c r="IOZ1169" s="5"/>
      <c r="IPA1169" s="144"/>
      <c r="IPB1169" s="93"/>
      <c r="IPC1169" s="145"/>
      <c r="IPD1169" s="145"/>
      <c r="IPE1169" s="145"/>
      <c r="IPF1169" s="145"/>
      <c r="IPG1169" s="145"/>
      <c r="IPH1169" s="37"/>
      <c r="IPI1169" s="5"/>
      <c r="IPJ1169" s="144"/>
      <c r="IPK1169" s="93"/>
      <c r="IPL1169" s="145"/>
      <c r="IPM1169" s="145"/>
      <c r="IPN1169" s="145"/>
      <c r="IPO1169" s="145"/>
      <c r="IPP1169" s="145"/>
      <c r="IPQ1169" s="37"/>
      <c r="IPR1169" s="5"/>
      <c r="IPS1169" s="144"/>
      <c r="IPT1169" s="93"/>
      <c r="IPU1169" s="145"/>
      <c r="IPV1169" s="145"/>
      <c r="IPW1169" s="145"/>
      <c r="IPX1169" s="145"/>
      <c r="IPY1169" s="145"/>
      <c r="IPZ1169" s="37"/>
      <c r="IQA1169" s="5"/>
      <c r="IQB1169" s="144"/>
      <c r="IQC1169" s="93"/>
      <c r="IQD1169" s="145"/>
      <c r="IQE1169" s="145"/>
      <c r="IQF1169" s="145"/>
      <c r="IQG1169" s="145"/>
      <c r="IQH1169" s="145"/>
      <c r="IQI1169" s="37"/>
      <c r="IQJ1169" s="5"/>
      <c r="IQK1169" s="144"/>
      <c r="IQL1169" s="93"/>
      <c r="IQM1169" s="145"/>
      <c r="IQN1169" s="145"/>
      <c r="IQO1169" s="145"/>
      <c r="IQP1169" s="145"/>
      <c r="IQQ1169" s="145"/>
      <c r="IQR1169" s="37"/>
      <c r="IQS1169" s="5"/>
      <c r="IQT1169" s="144"/>
      <c r="IQU1169" s="93"/>
      <c r="IQV1169" s="145"/>
      <c r="IQW1169" s="145"/>
      <c r="IQX1169" s="145"/>
      <c r="IQY1169" s="145"/>
      <c r="IQZ1169" s="145"/>
      <c r="IRA1169" s="37"/>
      <c r="IRB1169" s="5"/>
      <c r="IRC1169" s="144"/>
      <c r="IRD1169" s="93"/>
      <c r="IRE1169" s="145"/>
      <c r="IRF1169" s="145"/>
      <c r="IRG1169" s="145"/>
      <c r="IRH1169" s="145"/>
      <c r="IRI1169" s="145"/>
      <c r="IRJ1169" s="37"/>
      <c r="IRK1169" s="5"/>
      <c r="IRL1169" s="144"/>
      <c r="IRM1169" s="93"/>
      <c r="IRN1169" s="145"/>
      <c r="IRO1169" s="145"/>
      <c r="IRP1169" s="145"/>
      <c r="IRQ1169" s="145"/>
      <c r="IRR1169" s="145"/>
      <c r="IRS1169" s="37"/>
      <c r="IRT1169" s="5"/>
      <c r="IRU1169" s="144"/>
      <c r="IRV1169" s="93"/>
      <c r="IRW1169" s="145"/>
      <c r="IRX1169" s="145"/>
      <c r="IRY1169" s="145"/>
      <c r="IRZ1169" s="145"/>
      <c r="ISA1169" s="145"/>
      <c r="ISB1169" s="37"/>
      <c r="ISC1169" s="5"/>
      <c r="ISD1169" s="144"/>
      <c r="ISE1169" s="93"/>
      <c r="ISF1169" s="145"/>
      <c r="ISG1169" s="145"/>
      <c r="ISH1169" s="145"/>
      <c r="ISI1169" s="145"/>
      <c r="ISJ1169" s="145"/>
      <c r="ISK1169" s="37"/>
      <c r="ISL1169" s="5"/>
      <c r="ISM1169" s="144"/>
      <c r="ISN1169" s="93"/>
      <c r="ISO1169" s="145"/>
      <c r="ISP1169" s="145"/>
      <c r="ISQ1169" s="145"/>
      <c r="ISR1169" s="145"/>
      <c r="ISS1169" s="145"/>
      <c r="IST1169" s="37"/>
      <c r="ISU1169" s="5"/>
      <c r="ISV1169" s="144"/>
      <c r="ISW1169" s="93"/>
      <c r="ISX1169" s="145"/>
      <c r="ISY1169" s="145"/>
      <c r="ISZ1169" s="145"/>
      <c r="ITA1169" s="145"/>
      <c r="ITB1169" s="145"/>
      <c r="ITC1169" s="37"/>
      <c r="ITD1169" s="5"/>
      <c r="ITE1169" s="144"/>
      <c r="ITF1169" s="93"/>
      <c r="ITG1169" s="145"/>
      <c r="ITH1169" s="145"/>
      <c r="ITI1169" s="145"/>
      <c r="ITJ1169" s="145"/>
      <c r="ITK1169" s="145"/>
      <c r="ITL1169" s="37"/>
      <c r="ITM1169" s="5"/>
      <c r="ITN1169" s="144"/>
      <c r="ITO1169" s="93"/>
      <c r="ITP1169" s="145"/>
      <c r="ITQ1169" s="145"/>
      <c r="ITR1169" s="145"/>
      <c r="ITS1169" s="145"/>
      <c r="ITT1169" s="145"/>
      <c r="ITU1169" s="37"/>
      <c r="ITV1169" s="5"/>
      <c r="ITW1169" s="144"/>
      <c r="ITX1169" s="93"/>
      <c r="ITY1169" s="145"/>
      <c r="ITZ1169" s="145"/>
      <c r="IUA1169" s="145"/>
      <c r="IUB1169" s="145"/>
      <c r="IUC1169" s="145"/>
      <c r="IUD1169" s="37"/>
      <c r="IUE1169" s="5"/>
      <c r="IUF1169" s="144"/>
      <c r="IUG1169" s="93"/>
      <c r="IUH1169" s="145"/>
      <c r="IUI1169" s="145"/>
      <c r="IUJ1169" s="145"/>
      <c r="IUK1169" s="145"/>
      <c r="IUL1169" s="145"/>
      <c r="IUM1169" s="37"/>
      <c r="IUN1169" s="5"/>
      <c r="IUO1169" s="144"/>
      <c r="IUP1169" s="93"/>
      <c r="IUQ1169" s="145"/>
      <c r="IUR1169" s="145"/>
      <c r="IUS1169" s="145"/>
      <c r="IUT1169" s="145"/>
      <c r="IUU1169" s="145"/>
      <c r="IUV1169" s="37"/>
      <c r="IUW1169" s="5"/>
      <c r="IUX1169" s="144"/>
      <c r="IUY1169" s="93"/>
      <c r="IUZ1169" s="145"/>
      <c r="IVA1169" s="145"/>
      <c r="IVB1169" s="145"/>
      <c r="IVC1169" s="145"/>
      <c r="IVD1169" s="145"/>
      <c r="IVE1169" s="37"/>
      <c r="IVF1169" s="5"/>
      <c r="IVG1169" s="144"/>
      <c r="IVH1169" s="93"/>
      <c r="IVI1169" s="145"/>
      <c r="IVJ1169" s="145"/>
      <c r="IVK1169" s="145"/>
      <c r="IVL1169" s="145"/>
      <c r="IVM1169" s="145"/>
      <c r="IVN1169" s="37"/>
      <c r="IVO1169" s="5"/>
      <c r="IVP1169" s="144"/>
      <c r="IVQ1169" s="93"/>
      <c r="IVR1169" s="145"/>
      <c r="IVS1169" s="145"/>
      <c r="IVT1169" s="145"/>
      <c r="IVU1169" s="145"/>
      <c r="IVV1169" s="145"/>
      <c r="IVW1169" s="37"/>
      <c r="IVX1169" s="5"/>
      <c r="IVY1169" s="144"/>
      <c r="IVZ1169" s="93"/>
      <c r="IWA1169" s="145"/>
      <c r="IWB1169" s="145"/>
      <c r="IWC1169" s="145"/>
      <c r="IWD1169" s="145"/>
      <c r="IWE1169" s="145"/>
      <c r="IWF1169" s="37"/>
      <c r="IWG1169" s="5"/>
      <c r="IWH1169" s="144"/>
      <c r="IWI1169" s="93"/>
      <c r="IWJ1169" s="145"/>
      <c r="IWK1169" s="145"/>
      <c r="IWL1169" s="145"/>
      <c r="IWM1169" s="145"/>
      <c r="IWN1169" s="145"/>
      <c r="IWO1169" s="37"/>
      <c r="IWP1169" s="5"/>
      <c r="IWQ1169" s="144"/>
      <c r="IWR1169" s="93"/>
      <c r="IWS1169" s="145"/>
      <c r="IWT1169" s="145"/>
      <c r="IWU1169" s="145"/>
      <c r="IWV1169" s="145"/>
      <c r="IWW1169" s="145"/>
      <c r="IWX1169" s="37"/>
      <c r="IWY1169" s="5"/>
      <c r="IWZ1169" s="144"/>
      <c r="IXA1169" s="93"/>
      <c r="IXB1169" s="145"/>
      <c r="IXC1169" s="145"/>
      <c r="IXD1169" s="145"/>
      <c r="IXE1169" s="145"/>
      <c r="IXF1169" s="145"/>
      <c r="IXG1169" s="37"/>
      <c r="IXH1169" s="5"/>
      <c r="IXI1169" s="144"/>
      <c r="IXJ1169" s="93"/>
      <c r="IXK1169" s="145"/>
      <c r="IXL1169" s="145"/>
      <c r="IXM1169" s="145"/>
      <c r="IXN1169" s="145"/>
      <c r="IXO1169" s="145"/>
      <c r="IXP1169" s="37"/>
      <c r="IXQ1169" s="5"/>
      <c r="IXR1169" s="144"/>
      <c r="IXS1169" s="93"/>
      <c r="IXT1169" s="145"/>
      <c r="IXU1169" s="145"/>
      <c r="IXV1169" s="145"/>
      <c r="IXW1169" s="145"/>
      <c r="IXX1169" s="145"/>
      <c r="IXY1169" s="37"/>
      <c r="IXZ1169" s="5"/>
      <c r="IYA1169" s="144"/>
      <c r="IYB1169" s="93"/>
      <c r="IYC1169" s="145"/>
      <c r="IYD1169" s="145"/>
      <c r="IYE1169" s="145"/>
      <c r="IYF1169" s="145"/>
      <c r="IYG1169" s="145"/>
      <c r="IYH1169" s="37"/>
      <c r="IYI1169" s="5"/>
      <c r="IYJ1169" s="144"/>
      <c r="IYK1169" s="93"/>
      <c r="IYL1169" s="145"/>
      <c r="IYM1169" s="145"/>
      <c r="IYN1169" s="145"/>
      <c r="IYO1169" s="145"/>
      <c r="IYP1169" s="145"/>
      <c r="IYQ1169" s="37"/>
      <c r="IYR1169" s="5"/>
      <c r="IYS1169" s="144"/>
      <c r="IYT1169" s="93"/>
      <c r="IYU1169" s="145"/>
      <c r="IYV1169" s="145"/>
      <c r="IYW1169" s="145"/>
      <c r="IYX1169" s="145"/>
      <c r="IYY1169" s="145"/>
      <c r="IYZ1169" s="37"/>
      <c r="IZA1169" s="5"/>
      <c r="IZB1169" s="144"/>
      <c r="IZC1169" s="93"/>
      <c r="IZD1169" s="145"/>
      <c r="IZE1169" s="145"/>
      <c r="IZF1169" s="145"/>
      <c r="IZG1169" s="145"/>
      <c r="IZH1169" s="145"/>
      <c r="IZI1169" s="37"/>
      <c r="IZJ1169" s="5"/>
      <c r="IZK1169" s="144"/>
      <c r="IZL1169" s="93"/>
      <c r="IZM1169" s="145"/>
      <c r="IZN1169" s="145"/>
      <c r="IZO1169" s="145"/>
      <c r="IZP1169" s="145"/>
      <c r="IZQ1169" s="145"/>
      <c r="IZR1169" s="37"/>
      <c r="IZS1169" s="5"/>
      <c r="IZT1169" s="144"/>
      <c r="IZU1169" s="93"/>
      <c r="IZV1169" s="145"/>
      <c r="IZW1169" s="145"/>
      <c r="IZX1169" s="145"/>
      <c r="IZY1169" s="145"/>
      <c r="IZZ1169" s="145"/>
      <c r="JAA1169" s="37"/>
      <c r="JAB1169" s="5"/>
      <c r="JAC1169" s="144"/>
      <c r="JAD1169" s="93"/>
      <c r="JAE1169" s="145"/>
      <c r="JAF1169" s="145"/>
      <c r="JAG1169" s="145"/>
      <c r="JAH1169" s="145"/>
      <c r="JAI1169" s="145"/>
      <c r="JAJ1169" s="37"/>
      <c r="JAK1169" s="5"/>
      <c r="JAL1169" s="144"/>
      <c r="JAM1169" s="93"/>
      <c r="JAN1169" s="145"/>
      <c r="JAO1169" s="145"/>
      <c r="JAP1169" s="145"/>
      <c r="JAQ1169" s="145"/>
      <c r="JAR1169" s="145"/>
      <c r="JAS1169" s="37"/>
      <c r="JAT1169" s="5"/>
      <c r="JAU1169" s="144"/>
      <c r="JAV1169" s="93"/>
      <c r="JAW1169" s="145"/>
      <c r="JAX1169" s="145"/>
      <c r="JAY1169" s="145"/>
      <c r="JAZ1169" s="145"/>
      <c r="JBA1169" s="145"/>
      <c r="JBB1169" s="37"/>
      <c r="JBC1169" s="5"/>
      <c r="JBD1169" s="144"/>
      <c r="JBE1169" s="93"/>
      <c r="JBF1169" s="145"/>
      <c r="JBG1169" s="145"/>
      <c r="JBH1169" s="145"/>
      <c r="JBI1169" s="145"/>
      <c r="JBJ1169" s="145"/>
      <c r="JBK1169" s="37"/>
      <c r="JBL1169" s="5"/>
      <c r="JBM1169" s="144"/>
      <c r="JBN1169" s="93"/>
      <c r="JBO1169" s="145"/>
      <c r="JBP1169" s="145"/>
      <c r="JBQ1169" s="145"/>
      <c r="JBR1169" s="145"/>
      <c r="JBS1169" s="145"/>
      <c r="JBT1169" s="37"/>
      <c r="JBU1169" s="5"/>
      <c r="JBV1169" s="144"/>
      <c r="JBW1169" s="93"/>
      <c r="JBX1169" s="145"/>
      <c r="JBY1169" s="145"/>
      <c r="JBZ1169" s="145"/>
      <c r="JCA1169" s="145"/>
      <c r="JCB1169" s="145"/>
      <c r="JCC1169" s="37"/>
      <c r="JCD1169" s="5"/>
      <c r="JCE1169" s="144"/>
      <c r="JCF1169" s="93"/>
      <c r="JCG1169" s="145"/>
      <c r="JCH1169" s="145"/>
      <c r="JCI1169" s="145"/>
      <c r="JCJ1169" s="145"/>
      <c r="JCK1169" s="145"/>
      <c r="JCL1169" s="37"/>
      <c r="JCM1169" s="5"/>
      <c r="JCN1169" s="144"/>
      <c r="JCO1169" s="93"/>
      <c r="JCP1169" s="145"/>
      <c r="JCQ1169" s="145"/>
      <c r="JCR1169" s="145"/>
      <c r="JCS1169" s="145"/>
      <c r="JCT1169" s="145"/>
      <c r="JCU1169" s="37"/>
      <c r="JCV1169" s="5"/>
      <c r="JCW1169" s="144"/>
      <c r="JCX1169" s="93"/>
      <c r="JCY1169" s="145"/>
      <c r="JCZ1169" s="145"/>
      <c r="JDA1169" s="145"/>
      <c r="JDB1169" s="145"/>
      <c r="JDC1169" s="145"/>
      <c r="JDD1169" s="37"/>
      <c r="JDE1169" s="5"/>
      <c r="JDF1169" s="144"/>
      <c r="JDG1169" s="93"/>
      <c r="JDH1169" s="145"/>
      <c r="JDI1169" s="145"/>
      <c r="JDJ1169" s="145"/>
      <c r="JDK1169" s="145"/>
      <c r="JDL1169" s="145"/>
      <c r="JDM1169" s="37"/>
      <c r="JDN1169" s="5"/>
      <c r="JDO1169" s="144"/>
      <c r="JDP1169" s="93"/>
      <c r="JDQ1169" s="145"/>
      <c r="JDR1169" s="145"/>
      <c r="JDS1169" s="145"/>
      <c r="JDT1169" s="145"/>
      <c r="JDU1169" s="145"/>
      <c r="JDV1169" s="37"/>
      <c r="JDW1169" s="5"/>
      <c r="JDX1169" s="144"/>
      <c r="JDY1169" s="93"/>
      <c r="JDZ1169" s="145"/>
      <c r="JEA1169" s="145"/>
      <c r="JEB1169" s="145"/>
      <c r="JEC1169" s="145"/>
      <c r="JED1169" s="145"/>
      <c r="JEE1169" s="37"/>
      <c r="JEF1169" s="5"/>
      <c r="JEG1169" s="144"/>
      <c r="JEH1169" s="93"/>
      <c r="JEI1169" s="145"/>
      <c r="JEJ1169" s="145"/>
      <c r="JEK1169" s="145"/>
      <c r="JEL1169" s="145"/>
      <c r="JEM1169" s="145"/>
      <c r="JEN1169" s="37"/>
      <c r="JEO1169" s="5"/>
      <c r="JEP1169" s="144"/>
      <c r="JEQ1169" s="93"/>
      <c r="JER1169" s="145"/>
      <c r="JES1169" s="145"/>
      <c r="JET1169" s="145"/>
      <c r="JEU1169" s="145"/>
      <c r="JEV1169" s="145"/>
      <c r="JEW1169" s="37"/>
      <c r="JEX1169" s="5"/>
      <c r="JEY1169" s="144"/>
      <c r="JEZ1169" s="93"/>
      <c r="JFA1169" s="145"/>
      <c r="JFB1169" s="145"/>
      <c r="JFC1169" s="145"/>
      <c r="JFD1169" s="145"/>
      <c r="JFE1169" s="145"/>
      <c r="JFF1169" s="37"/>
      <c r="JFG1169" s="5"/>
      <c r="JFH1169" s="144"/>
      <c r="JFI1169" s="93"/>
      <c r="JFJ1169" s="145"/>
      <c r="JFK1169" s="145"/>
      <c r="JFL1169" s="145"/>
      <c r="JFM1169" s="145"/>
      <c r="JFN1169" s="145"/>
      <c r="JFO1169" s="37"/>
      <c r="JFP1169" s="5"/>
      <c r="JFQ1169" s="144"/>
      <c r="JFR1169" s="93"/>
      <c r="JFS1169" s="145"/>
      <c r="JFT1169" s="145"/>
      <c r="JFU1169" s="145"/>
      <c r="JFV1169" s="145"/>
      <c r="JFW1169" s="145"/>
      <c r="JFX1169" s="37"/>
      <c r="JFY1169" s="5"/>
      <c r="JFZ1169" s="144"/>
      <c r="JGA1169" s="93"/>
      <c r="JGB1169" s="145"/>
      <c r="JGC1169" s="145"/>
      <c r="JGD1169" s="145"/>
      <c r="JGE1169" s="145"/>
      <c r="JGF1169" s="145"/>
      <c r="JGG1169" s="37"/>
      <c r="JGH1169" s="5"/>
      <c r="JGI1169" s="144"/>
      <c r="JGJ1169" s="93"/>
      <c r="JGK1169" s="145"/>
      <c r="JGL1169" s="145"/>
      <c r="JGM1169" s="145"/>
      <c r="JGN1169" s="145"/>
      <c r="JGO1169" s="145"/>
      <c r="JGP1169" s="37"/>
      <c r="JGQ1169" s="5"/>
      <c r="JGR1169" s="144"/>
      <c r="JGS1169" s="93"/>
      <c r="JGT1169" s="145"/>
      <c r="JGU1169" s="145"/>
      <c r="JGV1169" s="145"/>
      <c r="JGW1169" s="145"/>
      <c r="JGX1169" s="145"/>
      <c r="JGY1169" s="37"/>
      <c r="JGZ1169" s="5"/>
      <c r="JHA1169" s="144"/>
      <c r="JHB1169" s="93"/>
      <c r="JHC1169" s="145"/>
      <c r="JHD1169" s="145"/>
      <c r="JHE1169" s="145"/>
      <c r="JHF1169" s="145"/>
      <c r="JHG1169" s="145"/>
      <c r="JHH1169" s="37"/>
      <c r="JHI1169" s="5"/>
      <c r="JHJ1169" s="144"/>
      <c r="JHK1169" s="93"/>
      <c r="JHL1169" s="145"/>
      <c r="JHM1169" s="145"/>
      <c r="JHN1169" s="145"/>
      <c r="JHO1169" s="145"/>
      <c r="JHP1169" s="145"/>
      <c r="JHQ1169" s="37"/>
      <c r="JHR1169" s="5"/>
      <c r="JHS1169" s="144"/>
      <c r="JHT1169" s="93"/>
      <c r="JHU1169" s="145"/>
      <c r="JHV1169" s="145"/>
      <c r="JHW1169" s="145"/>
      <c r="JHX1169" s="145"/>
      <c r="JHY1169" s="145"/>
      <c r="JHZ1169" s="37"/>
      <c r="JIA1169" s="5"/>
      <c r="JIB1169" s="144"/>
      <c r="JIC1169" s="93"/>
      <c r="JID1169" s="145"/>
      <c r="JIE1169" s="145"/>
      <c r="JIF1169" s="145"/>
      <c r="JIG1169" s="145"/>
      <c r="JIH1169" s="145"/>
      <c r="JII1169" s="37"/>
      <c r="JIJ1169" s="5"/>
      <c r="JIK1169" s="144"/>
      <c r="JIL1169" s="93"/>
      <c r="JIM1169" s="145"/>
      <c r="JIN1169" s="145"/>
      <c r="JIO1169" s="145"/>
      <c r="JIP1169" s="145"/>
      <c r="JIQ1169" s="145"/>
      <c r="JIR1169" s="37"/>
      <c r="JIS1169" s="5"/>
      <c r="JIT1169" s="144"/>
      <c r="JIU1169" s="93"/>
      <c r="JIV1169" s="145"/>
      <c r="JIW1169" s="145"/>
      <c r="JIX1169" s="145"/>
      <c r="JIY1169" s="145"/>
      <c r="JIZ1169" s="145"/>
      <c r="JJA1169" s="37"/>
      <c r="JJB1169" s="5"/>
      <c r="JJC1169" s="144"/>
      <c r="JJD1169" s="93"/>
      <c r="JJE1169" s="145"/>
      <c r="JJF1169" s="145"/>
      <c r="JJG1169" s="145"/>
      <c r="JJH1169" s="145"/>
      <c r="JJI1169" s="145"/>
      <c r="JJJ1169" s="37"/>
      <c r="JJK1169" s="5"/>
      <c r="JJL1169" s="144"/>
      <c r="JJM1169" s="93"/>
      <c r="JJN1169" s="145"/>
      <c r="JJO1169" s="145"/>
      <c r="JJP1169" s="145"/>
      <c r="JJQ1169" s="145"/>
      <c r="JJR1169" s="145"/>
      <c r="JJS1169" s="37"/>
      <c r="JJT1169" s="5"/>
      <c r="JJU1169" s="144"/>
      <c r="JJV1169" s="93"/>
      <c r="JJW1169" s="145"/>
      <c r="JJX1169" s="145"/>
      <c r="JJY1169" s="145"/>
      <c r="JJZ1169" s="145"/>
      <c r="JKA1169" s="145"/>
      <c r="JKB1169" s="37"/>
      <c r="JKC1169" s="5"/>
      <c r="JKD1169" s="144"/>
      <c r="JKE1169" s="93"/>
      <c r="JKF1169" s="145"/>
      <c r="JKG1169" s="145"/>
      <c r="JKH1169" s="145"/>
      <c r="JKI1169" s="145"/>
      <c r="JKJ1169" s="145"/>
      <c r="JKK1169" s="37"/>
      <c r="JKL1169" s="5"/>
      <c r="JKM1169" s="144"/>
      <c r="JKN1169" s="93"/>
      <c r="JKO1169" s="145"/>
      <c r="JKP1169" s="145"/>
      <c r="JKQ1169" s="145"/>
      <c r="JKR1169" s="145"/>
      <c r="JKS1169" s="145"/>
      <c r="JKT1169" s="37"/>
      <c r="JKU1169" s="5"/>
      <c r="JKV1169" s="144"/>
      <c r="JKW1169" s="93"/>
      <c r="JKX1169" s="145"/>
      <c r="JKY1169" s="145"/>
      <c r="JKZ1169" s="145"/>
      <c r="JLA1169" s="145"/>
      <c r="JLB1169" s="145"/>
      <c r="JLC1169" s="37"/>
      <c r="JLD1169" s="5"/>
      <c r="JLE1169" s="144"/>
      <c r="JLF1169" s="93"/>
      <c r="JLG1169" s="145"/>
      <c r="JLH1169" s="145"/>
      <c r="JLI1169" s="145"/>
      <c r="JLJ1169" s="145"/>
      <c r="JLK1169" s="145"/>
      <c r="JLL1169" s="37"/>
      <c r="JLM1169" s="5"/>
      <c r="JLN1169" s="144"/>
      <c r="JLO1169" s="93"/>
      <c r="JLP1169" s="145"/>
      <c r="JLQ1169" s="145"/>
      <c r="JLR1169" s="145"/>
      <c r="JLS1169" s="145"/>
      <c r="JLT1169" s="145"/>
      <c r="JLU1169" s="37"/>
      <c r="JLV1169" s="5"/>
      <c r="JLW1169" s="144"/>
      <c r="JLX1169" s="93"/>
      <c r="JLY1169" s="145"/>
      <c r="JLZ1169" s="145"/>
      <c r="JMA1169" s="145"/>
      <c r="JMB1169" s="145"/>
      <c r="JMC1169" s="145"/>
      <c r="JMD1169" s="37"/>
      <c r="JME1169" s="5"/>
      <c r="JMF1169" s="144"/>
      <c r="JMG1169" s="93"/>
      <c r="JMH1169" s="145"/>
      <c r="JMI1169" s="145"/>
      <c r="JMJ1169" s="145"/>
      <c r="JMK1169" s="145"/>
      <c r="JML1169" s="145"/>
      <c r="JMM1169" s="37"/>
      <c r="JMN1169" s="5"/>
      <c r="JMO1169" s="144"/>
      <c r="JMP1169" s="93"/>
      <c r="JMQ1169" s="145"/>
      <c r="JMR1169" s="145"/>
      <c r="JMS1169" s="145"/>
      <c r="JMT1169" s="145"/>
      <c r="JMU1169" s="145"/>
      <c r="JMV1169" s="37"/>
      <c r="JMW1169" s="5"/>
      <c r="JMX1169" s="144"/>
      <c r="JMY1169" s="93"/>
      <c r="JMZ1169" s="145"/>
      <c r="JNA1169" s="145"/>
      <c r="JNB1169" s="145"/>
      <c r="JNC1169" s="145"/>
      <c r="JND1169" s="145"/>
      <c r="JNE1169" s="37"/>
      <c r="JNF1169" s="5"/>
      <c r="JNG1169" s="144"/>
      <c r="JNH1169" s="93"/>
      <c r="JNI1169" s="145"/>
      <c r="JNJ1169" s="145"/>
      <c r="JNK1169" s="145"/>
      <c r="JNL1169" s="145"/>
      <c r="JNM1169" s="145"/>
      <c r="JNN1169" s="37"/>
      <c r="JNO1169" s="5"/>
      <c r="JNP1169" s="144"/>
      <c r="JNQ1169" s="93"/>
      <c r="JNR1169" s="145"/>
      <c r="JNS1169" s="145"/>
      <c r="JNT1169" s="145"/>
      <c r="JNU1169" s="145"/>
      <c r="JNV1169" s="145"/>
      <c r="JNW1169" s="37"/>
      <c r="JNX1169" s="5"/>
      <c r="JNY1169" s="144"/>
      <c r="JNZ1169" s="93"/>
      <c r="JOA1169" s="145"/>
      <c r="JOB1169" s="145"/>
      <c r="JOC1169" s="145"/>
      <c r="JOD1169" s="145"/>
      <c r="JOE1169" s="145"/>
      <c r="JOF1169" s="37"/>
      <c r="JOG1169" s="5"/>
      <c r="JOH1169" s="144"/>
      <c r="JOI1169" s="93"/>
      <c r="JOJ1169" s="145"/>
      <c r="JOK1169" s="145"/>
      <c r="JOL1169" s="145"/>
      <c r="JOM1169" s="145"/>
      <c r="JON1169" s="145"/>
      <c r="JOO1169" s="37"/>
      <c r="JOP1169" s="5"/>
      <c r="JOQ1169" s="144"/>
      <c r="JOR1169" s="93"/>
      <c r="JOS1169" s="145"/>
      <c r="JOT1169" s="145"/>
      <c r="JOU1169" s="145"/>
      <c r="JOV1169" s="145"/>
      <c r="JOW1169" s="145"/>
      <c r="JOX1169" s="37"/>
      <c r="JOY1169" s="5"/>
      <c r="JOZ1169" s="144"/>
      <c r="JPA1169" s="93"/>
      <c r="JPB1169" s="145"/>
      <c r="JPC1169" s="145"/>
      <c r="JPD1169" s="145"/>
      <c r="JPE1169" s="145"/>
      <c r="JPF1169" s="145"/>
      <c r="JPG1169" s="37"/>
      <c r="JPH1169" s="5"/>
      <c r="JPI1169" s="144"/>
      <c r="JPJ1169" s="93"/>
      <c r="JPK1169" s="145"/>
      <c r="JPL1169" s="145"/>
      <c r="JPM1169" s="145"/>
      <c r="JPN1169" s="145"/>
      <c r="JPO1169" s="145"/>
      <c r="JPP1169" s="37"/>
      <c r="JPQ1169" s="5"/>
      <c r="JPR1169" s="144"/>
      <c r="JPS1169" s="93"/>
      <c r="JPT1169" s="145"/>
      <c r="JPU1169" s="145"/>
      <c r="JPV1169" s="145"/>
      <c r="JPW1169" s="145"/>
      <c r="JPX1169" s="145"/>
      <c r="JPY1169" s="37"/>
      <c r="JPZ1169" s="5"/>
      <c r="JQA1169" s="144"/>
      <c r="JQB1169" s="93"/>
      <c r="JQC1169" s="145"/>
      <c r="JQD1169" s="145"/>
      <c r="JQE1169" s="145"/>
      <c r="JQF1169" s="145"/>
      <c r="JQG1169" s="145"/>
      <c r="JQH1169" s="37"/>
      <c r="JQI1169" s="5"/>
      <c r="JQJ1169" s="144"/>
      <c r="JQK1169" s="93"/>
      <c r="JQL1169" s="145"/>
      <c r="JQM1169" s="145"/>
      <c r="JQN1169" s="145"/>
      <c r="JQO1169" s="145"/>
      <c r="JQP1169" s="145"/>
      <c r="JQQ1169" s="37"/>
      <c r="JQR1169" s="5"/>
      <c r="JQS1169" s="144"/>
      <c r="JQT1169" s="93"/>
      <c r="JQU1169" s="145"/>
      <c r="JQV1169" s="145"/>
      <c r="JQW1169" s="145"/>
      <c r="JQX1169" s="145"/>
      <c r="JQY1169" s="145"/>
      <c r="JQZ1169" s="37"/>
      <c r="JRA1169" s="5"/>
      <c r="JRB1169" s="144"/>
      <c r="JRC1169" s="93"/>
      <c r="JRD1169" s="145"/>
      <c r="JRE1169" s="145"/>
      <c r="JRF1169" s="145"/>
      <c r="JRG1169" s="145"/>
      <c r="JRH1169" s="145"/>
      <c r="JRI1169" s="37"/>
      <c r="JRJ1169" s="5"/>
      <c r="JRK1169" s="144"/>
      <c r="JRL1169" s="93"/>
      <c r="JRM1169" s="145"/>
      <c r="JRN1169" s="145"/>
      <c r="JRO1169" s="145"/>
      <c r="JRP1169" s="145"/>
      <c r="JRQ1169" s="145"/>
      <c r="JRR1169" s="37"/>
      <c r="JRS1169" s="5"/>
      <c r="JRT1169" s="144"/>
      <c r="JRU1169" s="93"/>
      <c r="JRV1169" s="145"/>
      <c r="JRW1169" s="145"/>
      <c r="JRX1169" s="145"/>
      <c r="JRY1169" s="145"/>
      <c r="JRZ1169" s="145"/>
      <c r="JSA1169" s="37"/>
      <c r="JSB1169" s="5"/>
      <c r="JSC1169" s="144"/>
      <c r="JSD1169" s="93"/>
      <c r="JSE1169" s="145"/>
      <c r="JSF1169" s="145"/>
      <c r="JSG1169" s="145"/>
      <c r="JSH1169" s="145"/>
      <c r="JSI1169" s="145"/>
      <c r="JSJ1169" s="37"/>
      <c r="JSK1169" s="5"/>
      <c r="JSL1169" s="144"/>
      <c r="JSM1169" s="93"/>
      <c r="JSN1169" s="145"/>
      <c r="JSO1169" s="145"/>
      <c r="JSP1169" s="145"/>
      <c r="JSQ1169" s="145"/>
      <c r="JSR1169" s="145"/>
      <c r="JSS1169" s="37"/>
      <c r="JST1169" s="5"/>
      <c r="JSU1169" s="144"/>
      <c r="JSV1169" s="93"/>
      <c r="JSW1169" s="145"/>
      <c r="JSX1169" s="145"/>
      <c r="JSY1169" s="145"/>
      <c r="JSZ1169" s="145"/>
      <c r="JTA1169" s="145"/>
      <c r="JTB1169" s="37"/>
      <c r="JTC1169" s="5"/>
      <c r="JTD1169" s="144"/>
      <c r="JTE1169" s="93"/>
      <c r="JTF1169" s="145"/>
      <c r="JTG1169" s="145"/>
      <c r="JTH1169" s="145"/>
      <c r="JTI1169" s="145"/>
      <c r="JTJ1169" s="145"/>
      <c r="JTK1169" s="37"/>
      <c r="JTL1169" s="5"/>
      <c r="JTM1169" s="144"/>
      <c r="JTN1169" s="93"/>
      <c r="JTO1169" s="145"/>
      <c r="JTP1169" s="145"/>
      <c r="JTQ1169" s="145"/>
      <c r="JTR1169" s="145"/>
      <c r="JTS1169" s="145"/>
      <c r="JTT1169" s="37"/>
      <c r="JTU1169" s="5"/>
      <c r="JTV1169" s="144"/>
      <c r="JTW1169" s="93"/>
      <c r="JTX1169" s="145"/>
      <c r="JTY1169" s="145"/>
      <c r="JTZ1169" s="145"/>
      <c r="JUA1169" s="145"/>
      <c r="JUB1169" s="145"/>
      <c r="JUC1169" s="37"/>
      <c r="JUD1169" s="5"/>
      <c r="JUE1169" s="144"/>
      <c r="JUF1169" s="93"/>
      <c r="JUG1169" s="145"/>
      <c r="JUH1169" s="145"/>
      <c r="JUI1169" s="145"/>
      <c r="JUJ1169" s="145"/>
      <c r="JUK1169" s="145"/>
      <c r="JUL1169" s="37"/>
      <c r="JUM1169" s="5"/>
      <c r="JUN1169" s="144"/>
      <c r="JUO1169" s="93"/>
      <c r="JUP1169" s="145"/>
      <c r="JUQ1169" s="145"/>
      <c r="JUR1169" s="145"/>
      <c r="JUS1169" s="145"/>
      <c r="JUT1169" s="145"/>
      <c r="JUU1169" s="37"/>
      <c r="JUV1169" s="5"/>
      <c r="JUW1169" s="144"/>
      <c r="JUX1169" s="93"/>
      <c r="JUY1169" s="145"/>
      <c r="JUZ1169" s="145"/>
      <c r="JVA1169" s="145"/>
      <c r="JVB1169" s="145"/>
      <c r="JVC1169" s="145"/>
      <c r="JVD1169" s="37"/>
      <c r="JVE1169" s="5"/>
      <c r="JVF1169" s="144"/>
      <c r="JVG1169" s="93"/>
      <c r="JVH1169" s="145"/>
      <c r="JVI1169" s="145"/>
      <c r="JVJ1169" s="145"/>
      <c r="JVK1169" s="145"/>
      <c r="JVL1169" s="145"/>
      <c r="JVM1169" s="37"/>
      <c r="JVN1169" s="5"/>
      <c r="JVO1169" s="144"/>
      <c r="JVP1169" s="93"/>
      <c r="JVQ1169" s="145"/>
      <c r="JVR1169" s="145"/>
      <c r="JVS1169" s="145"/>
      <c r="JVT1169" s="145"/>
      <c r="JVU1169" s="145"/>
      <c r="JVV1169" s="37"/>
      <c r="JVW1169" s="5"/>
      <c r="JVX1169" s="144"/>
      <c r="JVY1169" s="93"/>
      <c r="JVZ1169" s="145"/>
      <c r="JWA1169" s="145"/>
      <c r="JWB1169" s="145"/>
      <c r="JWC1169" s="145"/>
      <c r="JWD1169" s="145"/>
      <c r="JWE1169" s="37"/>
      <c r="JWF1169" s="5"/>
      <c r="JWG1169" s="144"/>
      <c r="JWH1169" s="93"/>
      <c r="JWI1169" s="145"/>
      <c r="JWJ1169" s="145"/>
      <c r="JWK1169" s="145"/>
      <c r="JWL1169" s="145"/>
      <c r="JWM1169" s="145"/>
      <c r="JWN1169" s="37"/>
      <c r="JWO1169" s="5"/>
      <c r="JWP1169" s="144"/>
      <c r="JWQ1169" s="93"/>
      <c r="JWR1169" s="145"/>
      <c r="JWS1169" s="145"/>
      <c r="JWT1169" s="145"/>
      <c r="JWU1169" s="145"/>
      <c r="JWV1169" s="145"/>
      <c r="JWW1169" s="37"/>
      <c r="JWX1169" s="5"/>
      <c r="JWY1169" s="144"/>
      <c r="JWZ1169" s="93"/>
      <c r="JXA1169" s="145"/>
      <c r="JXB1169" s="145"/>
      <c r="JXC1169" s="145"/>
      <c r="JXD1169" s="145"/>
      <c r="JXE1169" s="145"/>
      <c r="JXF1169" s="37"/>
      <c r="JXG1169" s="5"/>
      <c r="JXH1169" s="144"/>
      <c r="JXI1169" s="93"/>
      <c r="JXJ1169" s="145"/>
      <c r="JXK1169" s="145"/>
      <c r="JXL1169" s="145"/>
      <c r="JXM1169" s="145"/>
      <c r="JXN1169" s="145"/>
      <c r="JXO1169" s="37"/>
      <c r="JXP1169" s="5"/>
      <c r="JXQ1169" s="144"/>
      <c r="JXR1169" s="93"/>
      <c r="JXS1169" s="145"/>
      <c r="JXT1169" s="145"/>
      <c r="JXU1169" s="145"/>
      <c r="JXV1169" s="145"/>
      <c r="JXW1169" s="145"/>
      <c r="JXX1169" s="37"/>
      <c r="JXY1169" s="5"/>
      <c r="JXZ1169" s="144"/>
      <c r="JYA1169" s="93"/>
      <c r="JYB1169" s="145"/>
      <c r="JYC1169" s="145"/>
      <c r="JYD1169" s="145"/>
      <c r="JYE1169" s="145"/>
      <c r="JYF1169" s="145"/>
      <c r="JYG1169" s="37"/>
      <c r="JYH1169" s="5"/>
      <c r="JYI1169" s="144"/>
      <c r="JYJ1169" s="93"/>
      <c r="JYK1169" s="145"/>
      <c r="JYL1169" s="145"/>
      <c r="JYM1169" s="145"/>
      <c r="JYN1169" s="145"/>
      <c r="JYO1169" s="145"/>
      <c r="JYP1169" s="37"/>
      <c r="JYQ1169" s="5"/>
      <c r="JYR1169" s="144"/>
      <c r="JYS1169" s="93"/>
      <c r="JYT1169" s="145"/>
      <c r="JYU1169" s="145"/>
      <c r="JYV1169" s="145"/>
      <c r="JYW1169" s="145"/>
      <c r="JYX1169" s="145"/>
      <c r="JYY1169" s="37"/>
      <c r="JYZ1169" s="5"/>
      <c r="JZA1169" s="144"/>
      <c r="JZB1169" s="93"/>
      <c r="JZC1169" s="145"/>
      <c r="JZD1169" s="145"/>
      <c r="JZE1169" s="145"/>
      <c r="JZF1169" s="145"/>
      <c r="JZG1169" s="145"/>
      <c r="JZH1169" s="37"/>
      <c r="JZI1169" s="5"/>
      <c r="JZJ1169" s="144"/>
      <c r="JZK1169" s="93"/>
      <c r="JZL1169" s="145"/>
      <c r="JZM1169" s="145"/>
      <c r="JZN1169" s="145"/>
      <c r="JZO1169" s="145"/>
      <c r="JZP1169" s="145"/>
      <c r="JZQ1169" s="37"/>
      <c r="JZR1169" s="5"/>
      <c r="JZS1169" s="144"/>
      <c r="JZT1169" s="93"/>
      <c r="JZU1169" s="145"/>
      <c r="JZV1169" s="145"/>
      <c r="JZW1169" s="145"/>
      <c r="JZX1169" s="145"/>
      <c r="JZY1169" s="145"/>
      <c r="JZZ1169" s="37"/>
      <c r="KAA1169" s="5"/>
      <c r="KAB1169" s="144"/>
      <c r="KAC1169" s="93"/>
      <c r="KAD1169" s="145"/>
      <c r="KAE1169" s="145"/>
      <c r="KAF1169" s="145"/>
      <c r="KAG1169" s="145"/>
      <c r="KAH1169" s="145"/>
      <c r="KAI1169" s="37"/>
      <c r="KAJ1169" s="5"/>
      <c r="KAK1169" s="144"/>
      <c r="KAL1169" s="93"/>
      <c r="KAM1169" s="145"/>
      <c r="KAN1169" s="145"/>
      <c r="KAO1169" s="145"/>
      <c r="KAP1169" s="145"/>
      <c r="KAQ1169" s="145"/>
      <c r="KAR1169" s="37"/>
      <c r="KAS1169" s="5"/>
      <c r="KAT1169" s="144"/>
      <c r="KAU1169" s="93"/>
      <c r="KAV1169" s="145"/>
      <c r="KAW1169" s="145"/>
      <c r="KAX1169" s="145"/>
      <c r="KAY1169" s="145"/>
      <c r="KAZ1169" s="145"/>
      <c r="KBA1169" s="37"/>
      <c r="KBB1169" s="5"/>
      <c r="KBC1169" s="144"/>
      <c r="KBD1169" s="93"/>
      <c r="KBE1169" s="145"/>
      <c r="KBF1169" s="145"/>
      <c r="KBG1169" s="145"/>
      <c r="KBH1169" s="145"/>
      <c r="KBI1169" s="145"/>
      <c r="KBJ1169" s="37"/>
      <c r="KBK1169" s="5"/>
      <c r="KBL1169" s="144"/>
      <c r="KBM1169" s="93"/>
      <c r="KBN1169" s="145"/>
      <c r="KBO1169" s="145"/>
      <c r="KBP1169" s="145"/>
      <c r="KBQ1169" s="145"/>
      <c r="KBR1169" s="145"/>
      <c r="KBS1169" s="37"/>
      <c r="KBT1169" s="5"/>
      <c r="KBU1169" s="144"/>
      <c r="KBV1169" s="93"/>
      <c r="KBW1169" s="145"/>
      <c r="KBX1169" s="145"/>
      <c r="KBY1169" s="145"/>
      <c r="KBZ1169" s="145"/>
      <c r="KCA1169" s="145"/>
      <c r="KCB1169" s="37"/>
      <c r="KCC1169" s="5"/>
      <c r="KCD1169" s="144"/>
      <c r="KCE1169" s="93"/>
      <c r="KCF1169" s="145"/>
      <c r="KCG1169" s="145"/>
      <c r="KCH1169" s="145"/>
      <c r="KCI1169" s="145"/>
      <c r="KCJ1169" s="145"/>
      <c r="KCK1169" s="37"/>
      <c r="KCL1169" s="5"/>
      <c r="KCM1169" s="144"/>
      <c r="KCN1169" s="93"/>
      <c r="KCO1169" s="145"/>
      <c r="KCP1169" s="145"/>
      <c r="KCQ1169" s="145"/>
      <c r="KCR1169" s="145"/>
      <c r="KCS1169" s="145"/>
      <c r="KCT1169" s="37"/>
      <c r="KCU1169" s="5"/>
      <c r="KCV1169" s="144"/>
      <c r="KCW1169" s="93"/>
      <c r="KCX1169" s="145"/>
      <c r="KCY1169" s="145"/>
      <c r="KCZ1169" s="145"/>
      <c r="KDA1169" s="145"/>
      <c r="KDB1169" s="145"/>
      <c r="KDC1169" s="37"/>
      <c r="KDD1169" s="5"/>
      <c r="KDE1169" s="144"/>
      <c r="KDF1169" s="93"/>
      <c r="KDG1169" s="145"/>
      <c r="KDH1169" s="145"/>
      <c r="KDI1169" s="145"/>
      <c r="KDJ1169" s="145"/>
      <c r="KDK1169" s="145"/>
      <c r="KDL1169" s="37"/>
      <c r="KDM1169" s="5"/>
      <c r="KDN1169" s="144"/>
      <c r="KDO1169" s="93"/>
      <c r="KDP1169" s="145"/>
      <c r="KDQ1169" s="145"/>
      <c r="KDR1169" s="145"/>
      <c r="KDS1169" s="145"/>
      <c r="KDT1169" s="145"/>
      <c r="KDU1169" s="37"/>
      <c r="KDV1169" s="5"/>
      <c r="KDW1169" s="144"/>
      <c r="KDX1169" s="93"/>
      <c r="KDY1169" s="145"/>
      <c r="KDZ1169" s="145"/>
      <c r="KEA1169" s="145"/>
      <c r="KEB1169" s="145"/>
      <c r="KEC1169" s="145"/>
      <c r="KED1169" s="37"/>
      <c r="KEE1169" s="5"/>
      <c r="KEF1169" s="144"/>
      <c r="KEG1169" s="93"/>
      <c r="KEH1169" s="145"/>
      <c r="KEI1169" s="145"/>
      <c r="KEJ1169" s="145"/>
      <c r="KEK1169" s="145"/>
      <c r="KEL1169" s="145"/>
      <c r="KEM1169" s="37"/>
      <c r="KEN1169" s="5"/>
      <c r="KEO1169" s="144"/>
      <c r="KEP1169" s="93"/>
      <c r="KEQ1169" s="145"/>
      <c r="KER1169" s="145"/>
      <c r="KES1169" s="145"/>
      <c r="KET1169" s="145"/>
      <c r="KEU1169" s="145"/>
      <c r="KEV1169" s="37"/>
      <c r="KEW1169" s="5"/>
      <c r="KEX1169" s="144"/>
      <c r="KEY1169" s="93"/>
      <c r="KEZ1169" s="145"/>
      <c r="KFA1169" s="145"/>
      <c r="KFB1169" s="145"/>
      <c r="KFC1169" s="145"/>
      <c r="KFD1169" s="145"/>
      <c r="KFE1169" s="37"/>
      <c r="KFF1169" s="5"/>
      <c r="KFG1169" s="144"/>
      <c r="KFH1169" s="93"/>
      <c r="KFI1169" s="145"/>
      <c r="KFJ1169" s="145"/>
      <c r="KFK1169" s="145"/>
      <c r="KFL1169" s="145"/>
      <c r="KFM1169" s="145"/>
      <c r="KFN1169" s="37"/>
      <c r="KFO1169" s="5"/>
      <c r="KFP1169" s="144"/>
      <c r="KFQ1169" s="93"/>
      <c r="KFR1169" s="145"/>
      <c r="KFS1169" s="145"/>
      <c r="KFT1169" s="145"/>
      <c r="KFU1169" s="145"/>
      <c r="KFV1169" s="145"/>
      <c r="KFW1169" s="37"/>
      <c r="KFX1169" s="5"/>
      <c r="KFY1169" s="144"/>
      <c r="KFZ1169" s="93"/>
      <c r="KGA1169" s="145"/>
      <c r="KGB1169" s="145"/>
      <c r="KGC1169" s="145"/>
      <c r="KGD1169" s="145"/>
      <c r="KGE1169" s="145"/>
      <c r="KGF1169" s="37"/>
      <c r="KGG1169" s="5"/>
      <c r="KGH1169" s="144"/>
      <c r="KGI1169" s="93"/>
      <c r="KGJ1169" s="145"/>
      <c r="KGK1169" s="145"/>
      <c r="KGL1169" s="145"/>
      <c r="KGM1169" s="145"/>
      <c r="KGN1169" s="145"/>
      <c r="KGO1169" s="37"/>
      <c r="KGP1169" s="5"/>
      <c r="KGQ1169" s="144"/>
      <c r="KGR1169" s="93"/>
      <c r="KGS1169" s="145"/>
      <c r="KGT1169" s="145"/>
      <c r="KGU1169" s="145"/>
      <c r="KGV1169" s="145"/>
      <c r="KGW1169" s="145"/>
      <c r="KGX1169" s="37"/>
      <c r="KGY1169" s="5"/>
      <c r="KGZ1169" s="144"/>
      <c r="KHA1169" s="93"/>
      <c r="KHB1169" s="145"/>
      <c r="KHC1169" s="145"/>
      <c r="KHD1169" s="145"/>
      <c r="KHE1169" s="145"/>
      <c r="KHF1169" s="145"/>
      <c r="KHG1169" s="37"/>
      <c r="KHH1169" s="5"/>
      <c r="KHI1169" s="144"/>
      <c r="KHJ1169" s="93"/>
      <c r="KHK1169" s="145"/>
      <c r="KHL1169" s="145"/>
      <c r="KHM1169" s="145"/>
      <c r="KHN1169" s="145"/>
      <c r="KHO1169" s="145"/>
      <c r="KHP1169" s="37"/>
      <c r="KHQ1169" s="5"/>
      <c r="KHR1169" s="144"/>
      <c r="KHS1169" s="93"/>
      <c r="KHT1169" s="145"/>
      <c r="KHU1169" s="145"/>
      <c r="KHV1169" s="145"/>
      <c r="KHW1169" s="145"/>
      <c r="KHX1169" s="145"/>
      <c r="KHY1169" s="37"/>
      <c r="KHZ1169" s="5"/>
      <c r="KIA1169" s="144"/>
      <c r="KIB1169" s="93"/>
      <c r="KIC1169" s="145"/>
      <c r="KID1169" s="145"/>
      <c r="KIE1169" s="145"/>
      <c r="KIF1169" s="145"/>
      <c r="KIG1169" s="145"/>
      <c r="KIH1169" s="37"/>
      <c r="KII1169" s="5"/>
      <c r="KIJ1169" s="144"/>
      <c r="KIK1169" s="93"/>
      <c r="KIL1169" s="145"/>
      <c r="KIM1169" s="145"/>
      <c r="KIN1169" s="145"/>
      <c r="KIO1169" s="145"/>
      <c r="KIP1169" s="145"/>
      <c r="KIQ1169" s="37"/>
      <c r="KIR1169" s="5"/>
      <c r="KIS1169" s="144"/>
      <c r="KIT1169" s="93"/>
      <c r="KIU1169" s="145"/>
      <c r="KIV1169" s="145"/>
      <c r="KIW1169" s="145"/>
      <c r="KIX1169" s="145"/>
      <c r="KIY1169" s="145"/>
      <c r="KIZ1169" s="37"/>
      <c r="KJA1169" s="5"/>
      <c r="KJB1169" s="144"/>
      <c r="KJC1169" s="93"/>
      <c r="KJD1169" s="145"/>
      <c r="KJE1169" s="145"/>
      <c r="KJF1169" s="145"/>
      <c r="KJG1169" s="145"/>
      <c r="KJH1169" s="145"/>
      <c r="KJI1169" s="37"/>
      <c r="KJJ1169" s="5"/>
      <c r="KJK1169" s="144"/>
      <c r="KJL1169" s="93"/>
      <c r="KJM1169" s="145"/>
      <c r="KJN1169" s="145"/>
      <c r="KJO1169" s="145"/>
      <c r="KJP1169" s="145"/>
      <c r="KJQ1169" s="145"/>
      <c r="KJR1169" s="37"/>
      <c r="KJS1169" s="5"/>
      <c r="KJT1169" s="144"/>
      <c r="KJU1169" s="93"/>
      <c r="KJV1169" s="145"/>
      <c r="KJW1169" s="145"/>
      <c r="KJX1169" s="145"/>
      <c r="KJY1169" s="145"/>
      <c r="KJZ1169" s="145"/>
      <c r="KKA1169" s="37"/>
      <c r="KKB1169" s="5"/>
      <c r="KKC1169" s="144"/>
      <c r="KKD1169" s="93"/>
      <c r="KKE1169" s="145"/>
      <c r="KKF1169" s="145"/>
      <c r="KKG1169" s="145"/>
      <c r="KKH1169" s="145"/>
      <c r="KKI1169" s="145"/>
      <c r="KKJ1169" s="37"/>
      <c r="KKK1169" s="5"/>
      <c r="KKL1169" s="144"/>
      <c r="KKM1169" s="93"/>
      <c r="KKN1169" s="145"/>
      <c r="KKO1169" s="145"/>
      <c r="KKP1169" s="145"/>
      <c r="KKQ1169" s="145"/>
      <c r="KKR1169" s="145"/>
      <c r="KKS1169" s="37"/>
      <c r="KKT1169" s="5"/>
      <c r="KKU1169" s="144"/>
      <c r="KKV1169" s="93"/>
      <c r="KKW1169" s="145"/>
      <c r="KKX1169" s="145"/>
      <c r="KKY1169" s="145"/>
      <c r="KKZ1169" s="145"/>
      <c r="KLA1169" s="145"/>
      <c r="KLB1169" s="37"/>
      <c r="KLC1169" s="5"/>
      <c r="KLD1169" s="144"/>
      <c r="KLE1169" s="93"/>
      <c r="KLF1169" s="145"/>
      <c r="KLG1169" s="145"/>
      <c r="KLH1169" s="145"/>
      <c r="KLI1169" s="145"/>
      <c r="KLJ1169" s="145"/>
      <c r="KLK1169" s="37"/>
      <c r="KLL1169" s="5"/>
      <c r="KLM1169" s="144"/>
      <c r="KLN1169" s="93"/>
      <c r="KLO1169" s="145"/>
      <c r="KLP1169" s="145"/>
      <c r="KLQ1169" s="145"/>
      <c r="KLR1169" s="145"/>
      <c r="KLS1169" s="145"/>
      <c r="KLT1169" s="37"/>
      <c r="KLU1169" s="5"/>
      <c r="KLV1169" s="144"/>
      <c r="KLW1169" s="93"/>
      <c r="KLX1169" s="145"/>
      <c r="KLY1169" s="145"/>
      <c r="KLZ1169" s="145"/>
      <c r="KMA1169" s="145"/>
      <c r="KMB1169" s="145"/>
      <c r="KMC1169" s="37"/>
      <c r="KMD1169" s="5"/>
      <c r="KME1169" s="144"/>
      <c r="KMF1169" s="93"/>
      <c r="KMG1169" s="145"/>
      <c r="KMH1169" s="145"/>
      <c r="KMI1169" s="145"/>
      <c r="KMJ1169" s="145"/>
      <c r="KMK1169" s="145"/>
      <c r="KML1169" s="37"/>
      <c r="KMM1169" s="5"/>
      <c r="KMN1169" s="144"/>
      <c r="KMO1169" s="93"/>
      <c r="KMP1169" s="145"/>
      <c r="KMQ1169" s="145"/>
      <c r="KMR1169" s="145"/>
      <c r="KMS1169" s="145"/>
      <c r="KMT1169" s="145"/>
      <c r="KMU1169" s="37"/>
      <c r="KMV1169" s="5"/>
      <c r="KMW1169" s="144"/>
      <c r="KMX1169" s="93"/>
      <c r="KMY1169" s="145"/>
      <c r="KMZ1169" s="145"/>
      <c r="KNA1169" s="145"/>
      <c r="KNB1169" s="145"/>
      <c r="KNC1169" s="145"/>
      <c r="KND1169" s="37"/>
      <c r="KNE1169" s="5"/>
      <c r="KNF1169" s="144"/>
      <c r="KNG1169" s="93"/>
      <c r="KNH1169" s="145"/>
      <c r="KNI1169" s="145"/>
      <c r="KNJ1169" s="145"/>
      <c r="KNK1169" s="145"/>
      <c r="KNL1169" s="145"/>
      <c r="KNM1169" s="37"/>
      <c r="KNN1169" s="5"/>
      <c r="KNO1169" s="144"/>
      <c r="KNP1169" s="93"/>
      <c r="KNQ1169" s="145"/>
      <c r="KNR1169" s="145"/>
      <c r="KNS1169" s="145"/>
      <c r="KNT1169" s="145"/>
      <c r="KNU1169" s="145"/>
      <c r="KNV1169" s="37"/>
      <c r="KNW1169" s="5"/>
      <c r="KNX1169" s="144"/>
      <c r="KNY1169" s="93"/>
      <c r="KNZ1169" s="145"/>
      <c r="KOA1169" s="145"/>
      <c r="KOB1169" s="145"/>
      <c r="KOC1169" s="145"/>
      <c r="KOD1169" s="145"/>
      <c r="KOE1169" s="37"/>
      <c r="KOF1169" s="5"/>
      <c r="KOG1169" s="144"/>
      <c r="KOH1169" s="93"/>
      <c r="KOI1169" s="145"/>
      <c r="KOJ1169" s="145"/>
      <c r="KOK1169" s="145"/>
      <c r="KOL1169" s="145"/>
      <c r="KOM1169" s="145"/>
      <c r="KON1169" s="37"/>
      <c r="KOO1169" s="5"/>
      <c r="KOP1169" s="144"/>
      <c r="KOQ1169" s="93"/>
      <c r="KOR1169" s="145"/>
      <c r="KOS1169" s="145"/>
      <c r="KOT1169" s="145"/>
      <c r="KOU1169" s="145"/>
      <c r="KOV1169" s="145"/>
      <c r="KOW1169" s="37"/>
      <c r="KOX1169" s="5"/>
      <c r="KOY1169" s="144"/>
      <c r="KOZ1169" s="93"/>
      <c r="KPA1169" s="145"/>
      <c r="KPB1169" s="145"/>
      <c r="KPC1169" s="145"/>
      <c r="KPD1169" s="145"/>
      <c r="KPE1169" s="145"/>
      <c r="KPF1169" s="37"/>
      <c r="KPG1169" s="5"/>
      <c r="KPH1169" s="144"/>
      <c r="KPI1169" s="93"/>
      <c r="KPJ1169" s="145"/>
      <c r="KPK1169" s="145"/>
      <c r="KPL1169" s="145"/>
      <c r="KPM1169" s="145"/>
      <c r="KPN1169" s="145"/>
      <c r="KPO1169" s="37"/>
      <c r="KPP1169" s="5"/>
      <c r="KPQ1169" s="144"/>
      <c r="KPR1169" s="93"/>
      <c r="KPS1169" s="145"/>
      <c r="KPT1169" s="145"/>
      <c r="KPU1169" s="145"/>
      <c r="KPV1169" s="145"/>
      <c r="KPW1169" s="145"/>
      <c r="KPX1169" s="37"/>
      <c r="KPY1169" s="5"/>
      <c r="KPZ1169" s="144"/>
      <c r="KQA1169" s="93"/>
      <c r="KQB1169" s="145"/>
      <c r="KQC1169" s="145"/>
      <c r="KQD1169" s="145"/>
      <c r="KQE1169" s="145"/>
      <c r="KQF1169" s="145"/>
      <c r="KQG1169" s="37"/>
      <c r="KQH1169" s="5"/>
      <c r="KQI1169" s="144"/>
      <c r="KQJ1169" s="93"/>
      <c r="KQK1169" s="145"/>
      <c r="KQL1169" s="145"/>
      <c r="KQM1169" s="145"/>
      <c r="KQN1169" s="145"/>
      <c r="KQO1169" s="145"/>
      <c r="KQP1169" s="37"/>
      <c r="KQQ1169" s="5"/>
      <c r="KQR1169" s="144"/>
      <c r="KQS1169" s="93"/>
      <c r="KQT1169" s="145"/>
      <c r="KQU1169" s="145"/>
      <c r="KQV1169" s="145"/>
      <c r="KQW1169" s="145"/>
      <c r="KQX1169" s="145"/>
      <c r="KQY1169" s="37"/>
      <c r="KQZ1169" s="5"/>
      <c r="KRA1169" s="144"/>
      <c r="KRB1169" s="93"/>
      <c r="KRC1169" s="145"/>
      <c r="KRD1169" s="145"/>
      <c r="KRE1169" s="145"/>
      <c r="KRF1169" s="145"/>
      <c r="KRG1169" s="145"/>
      <c r="KRH1169" s="37"/>
      <c r="KRI1169" s="5"/>
      <c r="KRJ1169" s="144"/>
      <c r="KRK1169" s="93"/>
      <c r="KRL1169" s="145"/>
      <c r="KRM1169" s="145"/>
      <c r="KRN1169" s="145"/>
      <c r="KRO1169" s="145"/>
      <c r="KRP1169" s="145"/>
      <c r="KRQ1169" s="37"/>
      <c r="KRR1169" s="5"/>
      <c r="KRS1169" s="144"/>
      <c r="KRT1169" s="93"/>
      <c r="KRU1169" s="145"/>
      <c r="KRV1169" s="145"/>
      <c r="KRW1169" s="145"/>
      <c r="KRX1169" s="145"/>
      <c r="KRY1169" s="145"/>
      <c r="KRZ1169" s="37"/>
      <c r="KSA1169" s="5"/>
      <c r="KSB1169" s="144"/>
      <c r="KSC1169" s="93"/>
      <c r="KSD1169" s="145"/>
      <c r="KSE1169" s="145"/>
      <c r="KSF1169" s="145"/>
      <c r="KSG1169" s="145"/>
      <c r="KSH1169" s="145"/>
      <c r="KSI1169" s="37"/>
      <c r="KSJ1169" s="5"/>
      <c r="KSK1169" s="144"/>
      <c r="KSL1169" s="93"/>
      <c r="KSM1169" s="145"/>
      <c r="KSN1169" s="145"/>
      <c r="KSO1169" s="145"/>
      <c r="KSP1169" s="145"/>
      <c r="KSQ1169" s="145"/>
      <c r="KSR1169" s="37"/>
      <c r="KSS1169" s="5"/>
      <c r="KST1169" s="144"/>
      <c r="KSU1169" s="93"/>
      <c r="KSV1169" s="145"/>
      <c r="KSW1169" s="145"/>
      <c r="KSX1169" s="145"/>
      <c r="KSY1169" s="145"/>
      <c r="KSZ1169" s="145"/>
      <c r="KTA1169" s="37"/>
      <c r="KTB1169" s="5"/>
      <c r="KTC1169" s="144"/>
      <c r="KTD1169" s="93"/>
      <c r="KTE1169" s="145"/>
      <c r="KTF1169" s="145"/>
      <c r="KTG1169" s="145"/>
      <c r="KTH1169" s="145"/>
      <c r="KTI1169" s="145"/>
      <c r="KTJ1169" s="37"/>
      <c r="KTK1169" s="5"/>
      <c r="KTL1169" s="144"/>
      <c r="KTM1169" s="93"/>
      <c r="KTN1169" s="145"/>
      <c r="KTO1169" s="145"/>
      <c r="KTP1169" s="145"/>
      <c r="KTQ1169" s="145"/>
      <c r="KTR1169" s="145"/>
      <c r="KTS1169" s="37"/>
      <c r="KTT1169" s="5"/>
      <c r="KTU1169" s="144"/>
      <c r="KTV1169" s="93"/>
      <c r="KTW1169" s="145"/>
      <c r="KTX1169" s="145"/>
      <c r="KTY1169" s="145"/>
      <c r="KTZ1169" s="145"/>
      <c r="KUA1169" s="145"/>
      <c r="KUB1169" s="37"/>
      <c r="KUC1169" s="5"/>
      <c r="KUD1169" s="144"/>
      <c r="KUE1169" s="93"/>
      <c r="KUF1169" s="145"/>
      <c r="KUG1169" s="145"/>
      <c r="KUH1169" s="145"/>
      <c r="KUI1169" s="145"/>
      <c r="KUJ1169" s="145"/>
      <c r="KUK1169" s="37"/>
      <c r="KUL1169" s="5"/>
      <c r="KUM1169" s="144"/>
      <c r="KUN1169" s="93"/>
      <c r="KUO1169" s="145"/>
      <c r="KUP1169" s="145"/>
      <c r="KUQ1169" s="145"/>
      <c r="KUR1169" s="145"/>
      <c r="KUS1169" s="145"/>
      <c r="KUT1169" s="37"/>
      <c r="KUU1169" s="5"/>
      <c r="KUV1169" s="144"/>
      <c r="KUW1169" s="93"/>
      <c r="KUX1169" s="145"/>
      <c r="KUY1169" s="145"/>
      <c r="KUZ1169" s="145"/>
      <c r="KVA1169" s="145"/>
      <c r="KVB1169" s="145"/>
      <c r="KVC1169" s="37"/>
      <c r="KVD1169" s="5"/>
      <c r="KVE1169" s="144"/>
      <c r="KVF1169" s="93"/>
      <c r="KVG1169" s="145"/>
      <c r="KVH1169" s="145"/>
      <c r="KVI1169" s="145"/>
      <c r="KVJ1169" s="145"/>
      <c r="KVK1169" s="145"/>
      <c r="KVL1169" s="37"/>
      <c r="KVM1169" s="5"/>
      <c r="KVN1169" s="144"/>
      <c r="KVO1169" s="93"/>
      <c r="KVP1169" s="145"/>
      <c r="KVQ1169" s="145"/>
      <c r="KVR1169" s="145"/>
      <c r="KVS1169" s="145"/>
      <c r="KVT1169" s="145"/>
      <c r="KVU1169" s="37"/>
      <c r="KVV1169" s="5"/>
      <c r="KVW1169" s="144"/>
      <c r="KVX1169" s="93"/>
      <c r="KVY1169" s="145"/>
      <c r="KVZ1169" s="145"/>
      <c r="KWA1169" s="145"/>
      <c r="KWB1169" s="145"/>
      <c r="KWC1169" s="145"/>
      <c r="KWD1169" s="37"/>
      <c r="KWE1169" s="5"/>
      <c r="KWF1169" s="144"/>
      <c r="KWG1169" s="93"/>
      <c r="KWH1169" s="145"/>
      <c r="KWI1169" s="145"/>
      <c r="KWJ1169" s="145"/>
      <c r="KWK1169" s="145"/>
      <c r="KWL1169" s="145"/>
      <c r="KWM1169" s="37"/>
      <c r="KWN1169" s="5"/>
      <c r="KWO1169" s="144"/>
      <c r="KWP1169" s="93"/>
      <c r="KWQ1169" s="145"/>
      <c r="KWR1169" s="145"/>
      <c r="KWS1169" s="145"/>
      <c r="KWT1169" s="145"/>
      <c r="KWU1169" s="145"/>
      <c r="KWV1169" s="37"/>
      <c r="KWW1169" s="5"/>
      <c r="KWX1169" s="144"/>
      <c r="KWY1169" s="93"/>
      <c r="KWZ1169" s="145"/>
      <c r="KXA1169" s="145"/>
      <c r="KXB1169" s="145"/>
      <c r="KXC1169" s="145"/>
      <c r="KXD1169" s="145"/>
      <c r="KXE1169" s="37"/>
      <c r="KXF1169" s="5"/>
      <c r="KXG1169" s="144"/>
      <c r="KXH1169" s="93"/>
      <c r="KXI1169" s="145"/>
      <c r="KXJ1169" s="145"/>
      <c r="KXK1169" s="145"/>
      <c r="KXL1169" s="145"/>
      <c r="KXM1169" s="145"/>
      <c r="KXN1169" s="37"/>
      <c r="KXO1169" s="5"/>
      <c r="KXP1169" s="144"/>
      <c r="KXQ1169" s="93"/>
      <c r="KXR1169" s="145"/>
      <c r="KXS1169" s="145"/>
      <c r="KXT1169" s="145"/>
      <c r="KXU1169" s="145"/>
      <c r="KXV1169" s="145"/>
      <c r="KXW1169" s="37"/>
      <c r="KXX1169" s="5"/>
      <c r="KXY1169" s="144"/>
      <c r="KXZ1169" s="93"/>
      <c r="KYA1169" s="145"/>
      <c r="KYB1169" s="145"/>
      <c r="KYC1169" s="145"/>
      <c r="KYD1169" s="145"/>
      <c r="KYE1169" s="145"/>
      <c r="KYF1169" s="37"/>
      <c r="KYG1169" s="5"/>
      <c r="KYH1169" s="144"/>
      <c r="KYI1169" s="93"/>
      <c r="KYJ1169" s="145"/>
      <c r="KYK1169" s="145"/>
      <c r="KYL1169" s="145"/>
      <c r="KYM1169" s="145"/>
      <c r="KYN1169" s="145"/>
      <c r="KYO1169" s="37"/>
      <c r="KYP1169" s="5"/>
      <c r="KYQ1169" s="144"/>
      <c r="KYR1169" s="93"/>
      <c r="KYS1169" s="145"/>
      <c r="KYT1169" s="145"/>
      <c r="KYU1169" s="145"/>
      <c r="KYV1169" s="145"/>
      <c r="KYW1169" s="145"/>
      <c r="KYX1169" s="37"/>
      <c r="KYY1169" s="5"/>
      <c r="KYZ1169" s="144"/>
      <c r="KZA1169" s="93"/>
      <c r="KZB1169" s="145"/>
      <c r="KZC1169" s="145"/>
      <c r="KZD1169" s="145"/>
      <c r="KZE1169" s="145"/>
      <c r="KZF1169" s="145"/>
      <c r="KZG1169" s="37"/>
      <c r="KZH1169" s="5"/>
      <c r="KZI1169" s="144"/>
      <c r="KZJ1169" s="93"/>
      <c r="KZK1169" s="145"/>
      <c r="KZL1169" s="145"/>
      <c r="KZM1169" s="145"/>
      <c r="KZN1169" s="145"/>
      <c r="KZO1169" s="145"/>
      <c r="KZP1169" s="37"/>
      <c r="KZQ1169" s="5"/>
      <c r="KZR1169" s="144"/>
      <c r="KZS1169" s="93"/>
      <c r="KZT1169" s="145"/>
      <c r="KZU1169" s="145"/>
      <c r="KZV1169" s="145"/>
      <c r="KZW1169" s="145"/>
      <c r="KZX1169" s="145"/>
      <c r="KZY1169" s="37"/>
      <c r="KZZ1169" s="5"/>
      <c r="LAA1169" s="144"/>
      <c r="LAB1169" s="93"/>
      <c r="LAC1169" s="145"/>
      <c r="LAD1169" s="145"/>
      <c r="LAE1169" s="145"/>
      <c r="LAF1169" s="145"/>
      <c r="LAG1169" s="145"/>
      <c r="LAH1169" s="37"/>
      <c r="LAI1169" s="5"/>
      <c r="LAJ1169" s="144"/>
      <c r="LAK1169" s="93"/>
      <c r="LAL1169" s="145"/>
      <c r="LAM1169" s="145"/>
      <c r="LAN1169" s="145"/>
      <c r="LAO1169" s="145"/>
      <c r="LAP1169" s="145"/>
      <c r="LAQ1169" s="37"/>
      <c r="LAR1169" s="5"/>
      <c r="LAS1169" s="144"/>
      <c r="LAT1169" s="93"/>
      <c r="LAU1169" s="145"/>
      <c r="LAV1169" s="145"/>
      <c r="LAW1169" s="145"/>
      <c r="LAX1169" s="145"/>
      <c r="LAY1169" s="145"/>
      <c r="LAZ1169" s="37"/>
      <c r="LBA1169" s="5"/>
      <c r="LBB1169" s="144"/>
      <c r="LBC1169" s="93"/>
      <c r="LBD1169" s="145"/>
      <c r="LBE1169" s="145"/>
      <c r="LBF1169" s="145"/>
      <c r="LBG1169" s="145"/>
      <c r="LBH1169" s="145"/>
      <c r="LBI1169" s="37"/>
      <c r="LBJ1169" s="5"/>
      <c r="LBK1169" s="144"/>
      <c r="LBL1169" s="93"/>
      <c r="LBM1169" s="145"/>
      <c r="LBN1169" s="145"/>
      <c r="LBO1169" s="145"/>
      <c r="LBP1169" s="145"/>
      <c r="LBQ1169" s="145"/>
      <c r="LBR1169" s="37"/>
      <c r="LBS1169" s="5"/>
      <c r="LBT1169" s="144"/>
      <c r="LBU1169" s="93"/>
      <c r="LBV1169" s="145"/>
      <c r="LBW1169" s="145"/>
      <c r="LBX1169" s="145"/>
      <c r="LBY1169" s="145"/>
      <c r="LBZ1169" s="145"/>
      <c r="LCA1169" s="37"/>
      <c r="LCB1169" s="5"/>
      <c r="LCC1169" s="144"/>
      <c r="LCD1169" s="93"/>
      <c r="LCE1169" s="145"/>
      <c r="LCF1169" s="145"/>
      <c r="LCG1169" s="145"/>
      <c r="LCH1169" s="145"/>
      <c r="LCI1169" s="145"/>
      <c r="LCJ1169" s="37"/>
      <c r="LCK1169" s="5"/>
      <c r="LCL1169" s="144"/>
      <c r="LCM1169" s="93"/>
      <c r="LCN1169" s="145"/>
      <c r="LCO1169" s="145"/>
      <c r="LCP1169" s="145"/>
      <c r="LCQ1169" s="145"/>
      <c r="LCR1169" s="145"/>
      <c r="LCS1169" s="37"/>
      <c r="LCT1169" s="5"/>
      <c r="LCU1169" s="144"/>
      <c r="LCV1169" s="93"/>
      <c r="LCW1169" s="145"/>
      <c r="LCX1169" s="145"/>
      <c r="LCY1169" s="145"/>
      <c r="LCZ1169" s="145"/>
      <c r="LDA1169" s="145"/>
      <c r="LDB1169" s="37"/>
      <c r="LDC1169" s="5"/>
      <c r="LDD1169" s="144"/>
      <c r="LDE1169" s="93"/>
      <c r="LDF1169" s="145"/>
      <c r="LDG1169" s="145"/>
      <c r="LDH1169" s="145"/>
      <c r="LDI1169" s="145"/>
      <c r="LDJ1169" s="145"/>
      <c r="LDK1169" s="37"/>
      <c r="LDL1169" s="5"/>
      <c r="LDM1169" s="144"/>
      <c r="LDN1169" s="93"/>
      <c r="LDO1169" s="145"/>
      <c r="LDP1169" s="145"/>
      <c r="LDQ1169" s="145"/>
      <c r="LDR1169" s="145"/>
      <c r="LDS1169" s="145"/>
      <c r="LDT1169" s="37"/>
      <c r="LDU1169" s="5"/>
      <c r="LDV1169" s="144"/>
      <c r="LDW1169" s="93"/>
      <c r="LDX1169" s="145"/>
      <c r="LDY1169" s="145"/>
      <c r="LDZ1169" s="145"/>
      <c r="LEA1169" s="145"/>
      <c r="LEB1169" s="145"/>
      <c r="LEC1169" s="37"/>
      <c r="LED1169" s="5"/>
      <c r="LEE1169" s="144"/>
      <c r="LEF1169" s="93"/>
      <c r="LEG1169" s="145"/>
      <c r="LEH1169" s="145"/>
      <c r="LEI1169" s="145"/>
      <c r="LEJ1169" s="145"/>
      <c r="LEK1169" s="145"/>
      <c r="LEL1169" s="37"/>
      <c r="LEM1169" s="5"/>
      <c r="LEN1169" s="144"/>
      <c r="LEO1169" s="93"/>
      <c r="LEP1169" s="145"/>
      <c r="LEQ1169" s="145"/>
      <c r="LER1169" s="145"/>
      <c r="LES1169" s="145"/>
      <c r="LET1169" s="145"/>
      <c r="LEU1169" s="37"/>
      <c r="LEV1169" s="5"/>
      <c r="LEW1169" s="144"/>
      <c r="LEX1169" s="93"/>
      <c r="LEY1169" s="145"/>
      <c r="LEZ1169" s="145"/>
      <c r="LFA1169" s="145"/>
      <c r="LFB1169" s="145"/>
      <c r="LFC1169" s="145"/>
      <c r="LFD1169" s="37"/>
      <c r="LFE1169" s="5"/>
      <c r="LFF1169" s="144"/>
      <c r="LFG1169" s="93"/>
      <c r="LFH1169" s="145"/>
      <c r="LFI1169" s="145"/>
      <c r="LFJ1169" s="145"/>
      <c r="LFK1169" s="145"/>
      <c r="LFL1169" s="145"/>
      <c r="LFM1169" s="37"/>
      <c r="LFN1169" s="5"/>
      <c r="LFO1169" s="144"/>
      <c r="LFP1169" s="93"/>
      <c r="LFQ1169" s="145"/>
      <c r="LFR1169" s="145"/>
      <c r="LFS1169" s="145"/>
      <c r="LFT1169" s="145"/>
      <c r="LFU1169" s="145"/>
      <c r="LFV1169" s="37"/>
      <c r="LFW1169" s="5"/>
      <c r="LFX1169" s="144"/>
      <c r="LFY1169" s="93"/>
      <c r="LFZ1169" s="145"/>
      <c r="LGA1169" s="145"/>
      <c r="LGB1169" s="145"/>
      <c r="LGC1169" s="145"/>
      <c r="LGD1169" s="145"/>
      <c r="LGE1169" s="37"/>
      <c r="LGF1169" s="5"/>
      <c r="LGG1169" s="144"/>
      <c r="LGH1169" s="93"/>
      <c r="LGI1169" s="145"/>
      <c r="LGJ1169" s="145"/>
      <c r="LGK1169" s="145"/>
      <c r="LGL1169" s="145"/>
      <c r="LGM1169" s="145"/>
      <c r="LGN1169" s="37"/>
      <c r="LGO1169" s="5"/>
      <c r="LGP1169" s="144"/>
      <c r="LGQ1169" s="93"/>
      <c r="LGR1169" s="145"/>
      <c r="LGS1169" s="145"/>
      <c r="LGT1169" s="145"/>
      <c r="LGU1169" s="145"/>
      <c r="LGV1169" s="145"/>
      <c r="LGW1169" s="37"/>
      <c r="LGX1169" s="5"/>
      <c r="LGY1169" s="144"/>
      <c r="LGZ1169" s="93"/>
      <c r="LHA1169" s="145"/>
      <c r="LHB1169" s="145"/>
      <c r="LHC1169" s="145"/>
      <c r="LHD1169" s="145"/>
      <c r="LHE1169" s="145"/>
      <c r="LHF1169" s="37"/>
      <c r="LHG1169" s="5"/>
      <c r="LHH1169" s="144"/>
      <c r="LHI1169" s="93"/>
      <c r="LHJ1169" s="145"/>
      <c r="LHK1169" s="145"/>
      <c r="LHL1169" s="145"/>
      <c r="LHM1169" s="145"/>
      <c r="LHN1169" s="145"/>
      <c r="LHO1169" s="37"/>
      <c r="LHP1169" s="5"/>
      <c r="LHQ1169" s="144"/>
      <c r="LHR1169" s="93"/>
      <c r="LHS1169" s="145"/>
      <c r="LHT1169" s="145"/>
      <c r="LHU1169" s="145"/>
      <c r="LHV1169" s="145"/>
      <c r="LHW1169" s="145"/>
      <c r="LHX1169" s="37"/>
      <c r="LHY1169" s="5"/>
      <c r="LHZ1169" s="144"/>
      <c r="LIA1169" s="93"/>
      <c r="LIB1169" s="145"/>
      <c r="LIC1169" s="145"/>
      <c r="LID1169" s="145"/>
      <c r="LIE1169" s="145"/>
      <c r="LIF1169" s="145"/>
      <c r="LIG1169" s="37"/>
      <c r="LIH1169" s="5"/>
      <c r="LII1169" s="144"/>
      <c r="LIJ1169" s="93"/>
      <c r="LIK1169" s="145"/>
      <c r="LIL1169" s="145"/>
      <c r="LIM1169" s="145"/>
      <c r="LIN1169" s="145"/>
      <c r="LIO1169" s="145"/>
      <c r="LIP1169" s="37"/>
      <c r="LIQ1169" s="5"/>
      <c r="LIR1169" s="144"/>
      <c r="LIS1169" s="93"/>
      <c r="LIT1169" s="145"/>
      <c r="LIU1169" s="145"/>
      <c r="LIV1169" s="145"/>
      <c r="LIW1169" s="145"/>
      <c r="LIX1169" s="145"/>
      <c r="LIY1169" s="37"/>
      <c r="LIZ1169" s="5"/>
      <c r="LJA1169" s="144"/>
      <c r="LJB1169" s="93"/>
      <c r="LJC1169" s="145"/>
      <c r="LJD1169" s="145"/>
      <c r="LJE1169" s="145"/>
      <c r="LJF1169" s="145"/>
      <c r="LJG1169" s="145"/>
      <c r="LJH1169" s="37"/>
      <c r="LJI1169" s="5"/>
      <c r="LJJ1169" s="144"/>
      <c r="LJK1169" s="93"/>
      <c r="LJL1169" s="145"/>
      <c r="LJM1169" s="145"/>
      <c r="LJN1169" s="145"/>
      <c r="LJO1169" s="145"/>
      <c r="LJP1169" s="145"/>
      <c r="LJQ1169" s="37"/>
      <c r="LJR1169" s="5"/>
      <c r="LJS1169" s="144"/>
      <c r="LJT1169" s="93"/>
      <c r="LJU1169" s="145"/>
      <c r="LJV1169" s="145"/>
      <c r="LJW1169" s="145"/>
      <c r="LJX1169" s="145"/>
      <c r="LJY1169" s="145"/>
      <c r="LJZ1169" s="37"/>
      <c r="LKA1169" s="5"/>
      <c r="LKB1169" s="144"/>
      <c r="LKC1169" s="93"/>
      <c r="LKD1169" s="145"/>
      <c r="LKE1169" s="145"/>
      <c r="LKF1169" s="145"/>
      <c r="LKG1169" s="145"/>
      <c r="LKH1169" s="145"/>
      <c r="LKI1169" s="37"/>
      <c r="LKJ1169" s="5"/>
      <c r="LKK1169" s="144"/>
      <c r="LKL1169" s="93"/>
      <c r="LKM1169" s="145"/>
      <c r="LKN1169" s="145"/>
      <c r="LKO1169" s="145"/>
      <c r="LKP1169" s="145"/>
      <c r="LKQ1169" s="145"/>
      <c r="LKR1169" s="37"/>
      <c r="LKS1169" s="5"/>
      <c r="LKT1169" s="144"/>
      <c r="LKU1169" s="93"/>
      <c r="LKV1169" s="145"/>
      <c r="LKW1169" s="145"/>
      <c r="LKX1169" s="145"/>
      <c r="LKY1169" s="145"/>
      <c r="LKZ1169" s="145"/>
      <c r="LLA1169" s="37"/>
      <c r="LLB1169" s="5"/>
      <c r="LLC1169" s="144"/>
      <c r="LLD1169" s="93"/>
      <c r="LLE1169" s="145"/>
      <c r="LLF1169" s="145"/>
      <c r="LLG1169" s="145"/>
      <c r="LLH1169" s="145"/>
      <c r="LLI1169" s="145"/>
      <c r="LLJ1169" s="37"/>
      <c r="LLK1169" s="5"/>
      <c r="LLL1169" s="144"/>
      <c r="LLM1169" s="93"/>
      <c r="LLN1169" s="145"/>
      <c r="LLO1169" s="145"/>
      <c r="LLP1169" s="145"/>
      <c r="LLQ1169" s="145"/>
      <c r="LLR1169" s="145"/>
      <c r="LLS1169" s="37"/>
      <c r="LLT1169" s="5"/>
      <c r="LLU1169" s="144"/>
      <c r="LLV1169" s="93"/>
      <c r="LLW1169" s="145"/>
      <c r="LLX1169" s="145"/>
      <c r="LLY1169" s="145"/>
      <c r="LLZ1169" s="145"/>
      <c r="LMA1169" s="145"/>
      <c r="LMB1169" s="37"/>
      <c r="LMC1169" s="5"/>
      <c r="LMD1169" s="144"/>
      <c r="LME1169" s="93"/>
      <c r="LMF1169" s="145"/>
      <c r="LMG1169" s="145"/>
      <c r="LMH1169" s="145"/>
      <c r="LMI1169" s="145"/>
      <c r="LMJ1169" s="145"/>
      <c r="LMK1169" s="37"/>
      <c r="LML1169" s="5"/>
      <c r="LMM1169" s="144"/>
      <c r="LMN1169" s="93"/>
      <c r="LMO1169" s="145"/>
      <c r="LMP1169" s="145"/>
      <c r="LMQ1169" s="145"/>
      <c r="LMR1169" s="145"/>
      <c r="LMS1169" s="145"/>
      <c r="LMT1169" s="37"/>
      <c r="LMU1169" s="5"/>
      <c r="LMV1169" s="144"/>
      <c r="LMW1169" s="93"/>
      <c r="LMX1169" s="145"/>
      <c r="LMY1169" s="145"/>
      <c r="LMZ1169" s="145"/>
      <c r="LNA1169" s="145"/>
      <c r="LNB1169" s="145"/>
      <c r="LNC1169" s="37"/>
      <c r="LND1169" s="5"/>
      <c r="LNE1169" s="144"/>
      <c r="LNF1169" s="93"/>
      <c r="LNG1169" s="145"/>
      <c r="LNH1169" s="145"/>
      <c r="LNI1169" s="145"/>
      <c r="LNJ1169" s="145"/>
      <c r="LNK1169" s="145"/>
      <c r="LNL1169" s="37"/>
      <c r="LNM1169" s="5"/>
      <c r="LNN1169" s="144"/>
      <c r="LNO1169" s="93"/>
      <c r="LNP1169" s="145"/>
      <c r="LNQ1169" s="145"/>
      <c r="LNR1169" s="145"/>
      <c r="LNS1169" s="145"/>
      <c r="LNT1169" s="145"/>
      <c r="LNU1169" s="37"/>
      <c r="LNV1169" s="5"/>
      <c r="LNW1169" s="144"/>
      <c r="LNX1169" s="93"/>
      <c r="LNY1169" s="145"/>
      <c r="LNZ1169" s="145"/>
      <c r="LOA1169" s="145"/>
      <c r="LOB1169" s="145"/>
      <c r="LOC1169" s="145"/>
      <c r="LOD1169" s="37"/>
      <c r="LOE1169" s="5"/>
      <c r="LOF1169" s="144"/>
      <c r="LOG1169" s="93"/>
      <c r="LOH1169" s="145"/>
      <c r="LOI1169" s="145"/>
      <c r="LOJ1169" s="145"/>
      <c r="LOK1169" s="145"/>
      <c r="LOL1169" s="145"/>
      <c r="LOM1169" s="37"/>
      <c r="LON1169" s="5"/>
      <c r="LOO1169" s="144"/>
      <c r="LOP1169" s="93"/>
      <c r="LOQ1169" s="145"/>
      <c r="LOR1169" s="145"/>
      <c r="LOS1169" s="145"/>
      <c r="LOT1169" s="145"/>
      <c r="LOU1169" s="145"/>
      <c r="LOV1169" s="37"/>
      <c r="LOW1169" s="5"/>
      <c r="LOX1169" s="144"/>
      <c r="LOY1169" s="93"/>
      <c r="LOZ1169" s="145"/>
      <c r="LPA1169" s="145"/>
      <c r="LPB1169" s="145"/>
      <c r="LPC1169" s="145"/>
      <c r="LPD1169" s="145"/>
      <c r="LPE1169" s="37"/>
      <c r="LPF1169" s="5"/>
      <c r="LPG1169" s="144"/>
      <c r="LPH1169" s="93"/>
      <c r="LPI1169" s="145"/>
      <c r="LPJ1169" s="145"/>
      <c r="LPK1169" s="145"/>
      <c r="LPL1169" s="145"/>
      <c r="LPM1169" s="145"/>
      <c r="LPN1169" s="37"/>
      <c r="LPO1169" s="5"/>
      <c r="LPP1169" s="144"/>
      <c r="LPQ1169" s="93"/>
      <c r="LPR1169" s="145"/>
      <c r="LPS1169" s="145"/>
      <c r="LPT1169" s="145"/>
      <c r="LPU1169" s="145"/>
      <c r="LPV1169" s="145"/>
      <c r="LPW1169" s="37"/>
      <c r="LPX1169" s="5"/>
      <c r="LPY1169" s="144"/>
      <c r="LPZ1169" s="93"/>
      <c r="LQA1169" s="145"/>
      <c r="LQB1169" s="145"/>
      <c r="LQC1169" s="145"/>
      <c r="LQD1169" s="145"/>
      <c r="LQE1169" s="145"/>
      <c r="LQF1169" s="37"/>
      <c r="LQG1169" s="5"/>
      <c r="LQH1169" s="144"/>
      <c r="LQI1169" s="93"/>
      <c r="LQJ1169" s="145"/>
      <c r="LQK1169" s="145"/>
      <c r="LQL1169" s="145"/>
      <c r="LQM1169" s="145"/>
      <c r="LQN1169" s="145"/>
      <c r="LQO1169" s="37"/>
      <c r="LQP1169" s="5"/>
      <c r="LQQ1169" s="144"/>
      <c r="LQR1169" s="93"/>
      <c r="LQS1169" s="145"/>
      <c r="LQT1169" s="145"/>
      <c r="LQU1169" s="145"/>
      <c r="LQV1169" s="145"/>
      <c r="LQW1169" s="145"/>
      <c r="LQX1169" s="37"/>
      <c r="LQY1169" s="5"/>
      <c r="LQZ1169" s="144"/>
      <c r="LRA1169" s="93"/>
      <c r="LRB1169" s="145"/>
      <c r="LRC1169" s="145"/>
      <c r="LRD1169" s="145"/>
      <c r="LRE1169" s="145"/>
      <c r="LRF1169" s="145"/>
      <c r="LRG1169" s="37"/>
      <c r="LRH1169" s="5"/>
      <c r="LRI1169" s="144"/>
      <c r="LRJ1169" s="93"/>
      <c r="LRK1169" s="145"/>
      <c r="LRL1169" s="145"/>
      <c r="LRM1169" s="145"/>
      <c r="LRN1169" s="145"/>
      <c r="LRO1169" s="145"/>
      <c r="LRP1169" s="37"/>
      <c r="LRQ1169" s="5"/>
      <c r="LRR1169" s="144"/>
      <c r="LRS1169" s="93"/>
      <c r="LRT1169" s="145"/>
      <c r="LRU1169" s="145"/>
      <c r="LRV1169" s="145"/>
      <c r="LRW1169" s="145"/>
      <c r="LRX1169" s="145"/>
      <c r="LRY1169" s="37"/>
      <c r="LRZ1169" s="5"/>
      <c r="LSA1169" s="144"/>
      <c r="LSB1169" s="93"/>
      <c r="LSC1169" s="145"/>
      <c r="LSD1169" s="145"/>
      <c r="LSE1169" s="145"/>
      <c r="LSF1169" s="145"/>
      <c r="LSG1169" s="145"/>
      <c r="LSH1169" s="37"/>
      <c r="LSI1169" s="5"/>
      <c r="LSJ1169" s="144"/>
      <c r="LSK1169" s="93"/>
      <c r="LSL1169" s="145"/>
      <c r="LSM1169" s="145"/>
      <c r="LSN1169" s="145"/>
      <c r="LSO1169" s="145"/>
      <c r="LSP1169" s="145"/>
      <c r="LSQ1169" s="37"/>
      <c r="LSR1169" s="5"/>
      <c r="LSS1169" s="144"/>
      <c r="LST1169" s="93"/>
      <c r="LSU1169" s="145"/>
      <c r="LSV1169" s="145"/>
      <c r="LSW1169" s="145"/>
      <c r="LSX1169" s="145"/>
      <c r="LSY1169" s="145"/>
      <c r="LSZ1169" s="37"/>
      <c r="LTA1169" s="5"/>
      <c r="LTB1169" s="144"/>
      <c r="LTC1169" s="93"/>
      <c r="LTD1169" s="145"/>
      <c r="LTE1169" s="145"/>
      <c r="LTF1169" s="145"/>
      <c r="LTG1169" s="145"/>
      <c r="LTH1169" s="145"/>
      <c r="LTI1169" s="37"/>
      <c r="LTJ1169" s="5"/>
      <c r="LTK1169" s="144"/>
      <c r="LTL1169" s="93"/>
      <c r="LTM1169" s="145"/>
      <c r="LTN1169" s="145"/>
      <c r="LTO1169" s="145"/>
      <c r="LTP1169" s="145"/>
      <c r="LTQ1169" s="145"/>
      <c r="LTR1169" s="37"/>
      <c r="LTS1169" s="5"/>
      <c r="LTT1169" s="144"/>
      <c r="LTU1169" s="93"/>
      <c r="LTV1169" s="145"/>
      <c r="LTW1169" s="145"/>
      <c r="LTX1169" s="145"/>
      <c r="LTY1169" s="145"/>
      <c r="LTZ1169" s="145"/>
      <c r="LUA1169" s="37"/>
      <c r="LUB1169" s="5"/>
      <c r="LUC1169" s="144"/>
      <c r="LUD1169" s="93"/>
      <c r="LUE1169" s="145"/>
      <c r="LUF1169" s="145"/>
      <c r="LUG1169" s="145"/>
      <c r="LUH1169" s="145"/>
      <c r="LUI1169" s="145"/>
      <c r="LUJ1169" s="37"/>
      <c r="LUK1169" s="5"/>
      <c r="LUL1169" s="144"/>
      <c r="LUM1169" s="93"/>
      <c r="LUN1169" s="145"/>
      <c r="LUO1169" s="145"/>
      <c r="LUP1169" s="145"/>
      <c r="LUQ1169" s="145"/>
      <c r="LUR1169" s="145"/>
      <c r="LUS1169" s="37"/>
      <c r="LUT1169" s="5"/>
      <c r="LUU1169" s="144"/>
      <c r="LUV1169" s="93"/>
      <c r="LUW1169" s="145"/>
      <c r="LUX1169" s="145"/>
      <c r="LUY1169" s="145"/>
      <c r="LUZ1169" s="145"/>
      <c r="LVA1169" s="145"/>
      <c r="LVB1169" s="37"/>
      <c r="LVC1169" s="5"/>
      <c r="LVD1169" s="144"/>
      <c r="LVE1169" s="93"/>
      <c r="LVF1169" s="145"/>
      <c r="LVG1169" s="145"/>
      <c r="LVH1169" s="145"/>
      <c r="LVI1169" s="145"/>
      <c r="LVJ1169" s="145"/>
      <c r="LVK1169" s="37"/>
      <c r="LVL1169" s="5"/>
      <c r="LVM1169" s="144"/>
      <c r="LVN1169" s="93"/>
      <c r="LVO1169" s="145"/>
      <c r="LVP1169" s="145"/>
      <c r="LVQ1169" s="145"/>
      <c r="LVR1169" s="145"/>
      <c r="LVS1169" s="145"/>
      <c r="LVT1169" s="37"/>
      <c r="LVU1169" s="5"/>
      <c r="LVV1169" s="144"/>
      <c r="LVW1169" s="93"/>
      <c r="LVX1169" s="145"/>
      <c r="LVY1169" s="145"/>
      <c r="LVZ1169" s="145"/>
      <c r="LWA1169" s="145"/>
      <c r="LWB1169" s="145"/>
      <c r="LWC1169" s="37"/>
      <c r="LWD1169" s="5"/>
      <c r="LWE1169" s="144"/>
      <c r="LWF1169" s="93"/>
      <c r="LWG1169" s="145"/>
      <c r="LWH1169" s="145"/>
      <c r="LWI1169" s="145"/>
      <c r="LWJ1169" s="145"/>
      <c r="LWK1169" s="145"/>
      <c r="LWL1169" s="37"/>
      <c r="LWM1169" s="5"/>
      <c r="LWN1169" s="144"/>
      <c r="LWO1169" s="93"/>
      <c r="LWP1169" s="145"/>
      <c r="LWQ1169" s="145"/>
      <c r="LWR1169" s="145"/>
      <c r="LWS1169" s="145"/>
      <c r="LWT1169" s="145"/>
      <c r="LWU1169" s="37"/>
      <c r="LWV1169" s="5"/>
      <c r="LWW1169" s="144"/>
      <c r="LWX1169" s="93"/>
      <c r="LWY1169" s="145"/>
      <c r="LWZ1169" s="145"/>
      <c r="LXA1169" s="145"/>
      <c r="LXB1169" s="145"/>
      <c r="LXC1169" s="145"/>
      <c r="LXD1169" s="37"/>
      <c r="LXE1169" s="5"/>
      <c r="LXF1169" s="144"/>
      <c r="LXG1169" s="93"/>
      <c r="LXH1169" s="145"/>
      <c r="LXI1169" s="145"/>
      <c r="LXJ1169" s="145"/>
      <c r="LXK1169" s="145"/>
      <c r="LXL1169" s="145"/>
      <c r="LXM1169" s="37"/>
      <c r="LXN1169" s="5"/>
      <c r="LXO1169" s="144"/>
      <c r="LXP1169" s="93"/>
      <c r="LXQ1169" s="145"/>
      <c r="LXR1169" s="145"/>
      <c r="LXS1169" s="145"/>
      <c r="LXT1169" s="145"/>
      <c r="LXU1169" s="145"/>
      <c r="LXV1169" s="37"/>
      <c r="LXW1169" s="5"/>
      <c r="LXX1169" s="144"/>
      <c r="LXY1169" s="93"/>
      <c r="LXZ1169" s="145"/>
      <c r="LYA1169" s="145"/>
      <c r="LYB1169" s="145"/>
      <c r="LYC1169" s="145"/>
      <c r="LYD1169" s="145"/>
      <c r="LYE1169" s="37"/>
      <c r="LYF1169" s="5"/>
      <c r="LYG1169" s="144"/>
      <c r="LYH1169" s="93"/>
      <c r="LYI1169" s="145"/>
      <c r="LYJ1169" s="145"/>
      <c r="LYK1169" s="145"/>
      <c r="LYL1169" s="145"/>
      <c r="LYM1169" s="145"/>
      <c r="LYN1169" s="37"/>
      <c r="LYO1169" s="5"/>
      <c r="LYP1169" s="144"/>
      <c r="LYQ1169" s="93"/>
      <c r="LYR1169" s="145"/>
      <c r="LYS1169" s="145"/>
      <c r="LYT1169" s="145"/>
      <c r="LYU1169" s="145"/>
      <c r="LYV1169" s="145"/>
      <c r="LYW1169" s="37"/>
      <c r="LYX1169" s="5"/>
      <c r="LYY1169" s="144"/>
      <c r="LYZ1169" s="93"/>
      <c r="LZA1169" s="145"/>
      <c r="LZB1169" s="145"/>
      <c r="LZC1169" s="145"/>
      <c r="LZD1169" s="145"/>
      <c r="LZE1169" s="145"/>
      <c r="LZF1169" s="37"/>
      <c r="LZG1169" s="5"/>
      <c r="LZH1169" s="144"/>
      <c r="LZI1169" s="93"/>
      <c r="LZJ1169" s="145"/>
      <c r="LZK1169" s="145"/>
      <c r="LZL1169" s="145"/>
      <c r="LZM1169" s="145"/>
      <c r="LZN1169" s="145"/>
      <c r="LZO1169" s="37"/>
      <c r="LZP1169" s="5"/>
      <c r="LZQ1169" s="144"/>
      <c r="LZR1169" s="93"/>
      <c r="LZS1169" s="145"/>
      <c r="LZT1169" s="145"/>
      <c r="LZU1169" s="145"/>
      <c r="LZV1169" s="145"/>
      <c r="LZW1169" s="145"/>
      <c r="LZX1169" s="37"/>
      <c r="LZY1169" s="5"/>
      <c r="LZZ1169" s="144"/>
      <c r="MAA1169" s="93"/>
      <c r="MAB1169" s="145"/>
      <c r="MAC1169" s="145"/>
      <c r="MAD1169" s="145"/>
      <c r="MAE1169" s="145"/>
      <c r="MAF1169" s="145"/>
      <c r="MAG1169" s="37"/>
      <c r="MAH1169" s="5"/>
      <c r="MAI1169" s="144"/>
      <c r="MAJ1169" s="93"/>
      <c r="MAK1169" s="145"/>
      <c r="MAL1169" s="145"/>
      <c r="MAM1169" s="145"/>
      <c r="MAN1169" s="145"/>
      <c r="MAO1169" s="145"/>
      <c r="MAP1169" s="37"/>
      <c r="MAQ1169" s="5"/>
      <c r="MAR1169" s="144"/>
      <c r="MAS1169" s="93"/>
      <c r="MAT1169" s="145"/>
      <c r="MAU1169" s="145"/>
      <c r="MAV1169" s="145"/>
      <c r="MAW1169" s="145"/>
      <c r="MAX1169" s="145"/>
      <c r="MAY1169" s="37"/>
      <c r="MAZ1169" s="5"/>
      <c r="MBA1169" s="144"/>
      <c r="MBB1169" s="93"/>
      <c r="MBC1169" s="145"/>
      <c r="MBD1169" s="145"/>
      <c r="MBE1169" s="145"/>
      <c r="MBF1169" s="145"/>
      <c r="MBG1169" s="145"/>
      <c r="MBH1169" s="37"/>
      <c r="MBI1169" s="5"/>
      <c r="MBJ1169" s="144"/>
      <c r="MBK1169" s="93"/>
      <c r="MBL1169" s="145"/>
      <c r="MBM1169" s="145"/>
      <c r="MBN1169" s="145"/>
      <c r="MBO1169" s="145"/>
      <c r="MBP1169" s="145"/>
      <c r="MBQ1169" s="37"/>
      <c r="MBR1169" s="5"/>
      <c r="MBS1169" s="144"/>
      <c r="MBT1169" s="93"/>
      <c r="MBU1169" s="145"/>
      <c r="MBV1169" s="145"/>
      <c r="MBW1169" s="145"/>
      <c r="MBX1169" s="145"/>
      <c r="MBY1169" s="145"/>
      <c r="MBZ1169" s="37"/>
      <c r="MCA1169" s="5"/>
      <c r="MCB1169" s="144"/>
      <c r="MCC1169" s="93"/>
      <c r="MCD1169" s="145"/>
      <c r="MCE1169" s="145"/>
      <c r="MCF1169" s="145"/>
      <c r="MCG1169" s="145"/>
      <c r="MCH1169" s="145"/>
      <c r="MCI1169" s="37"/>
      <c r="MCJ1169" s="5"/>
      <c r="MCK1169" s="144"/>
      <c r="MCL1169" s="93"/>
      <c r="MCM1169" s="145"/>
      <c r="MCN1169" s="145"/>
      <c r="MCO1169" s="145"/>
      <c r="MCP1169" s="145"/>
      <c r="MCQ1169" s="145"/>
      <c r="MCR1169" s="37"/>
      <c r="MCS1169" s="5"/>
      <c r="MCT1169" s="144"/>
      <c r="MCU1169" s="93"/>
      <c r="MCV1169" s="145"/>
      <c r="MCW1169" s="145"/>
      <c r="MCX1169" s="145"/>
      <c r="MCY1169" s="145"/>
      <c r="MCZ1169" s="145"/>
      <c r="MDA1169" s="37"/>
      <c r="MDB1169" s="5"/>
      <c r="MDC1169" s="144"/>
      <c r="MDD1169" s="93"/>
      <c r="MDE1169" s="145"/>
      <c r="MDF1169" s="145"/>
      <c r="MDG1169" s="145"/>
      <c r="MDH1169" s="145"/>
      <c r="MDI1169" s="145"/>
      <c r="MDJ1169" s="37"/>
      <c r="MDK1169" s="5"/>
      <c r="MDL1169" s="144"/>
      <c r="MDM1169" s="93"/>
      <c r="MDN1169" s="145"/>
      <c r="MDO1169" s="145"/>
      <c r="MDP1169" s="145"/>
      <c r="MDQ1169" s="145"/>
      <c r="MDR1169" s="145"/>
      <c r="MDS1169" s="37"/>
      <c r="MDT1169" s="5"/>
      <c r="MDU1169" s="144"/>
      <c r="MDV1169" s="93"/>
      <c r="MDW1169" s="145"/>
      <c r="MDX1169" s="145"/>
      <c r="MDY1169" s="145"/>
      <c r="MDZ1169" s="145"/>
      <c r="MEA1169" s="145"/>
      <c r="MEB1169" s="37"/>
      <c r="MEC1169" s="5"/>
      <c r="MED1169" s="144"/>
      <c r="MEE1169" s="93"/>
      <c r="MEF1169" s="145"/>
      <c r="MEG1169" s="145"/>
      <c r="MEH1169" s="145"/>
      <c r="MEI1169" s="145"/>
      <c r="MEJ1169" s="145"/>
      <c r="MEK1169" s="37"/>
      <c r="MEL1169" s="5"/>
      <c r="MEM1169" s="144"/>
      <c r="MEN1169" s="93"/>
      <c r="MEO1169" s="145"/>
      <c r="MEP1169" s="145"/>
      <c r="MEQ1169" s="145"/>
      <c r="MER1169" s="145"/>
      <c r="MES1169" s="145"/>
      <c r="MET1169" s="37"/>
      <c r="MEU1169" s="5"/>
      <c r="MEV1169" s="144"/>
      <c r="MEW1169" s="93"/>
      <c r="MEX1169" s="145"/>
      <c r="MEY1169" s="145"/>
      <c r="MEZ1169" s="145"/>
      <c r="MFA1169" s="145"/>
      <c r="MFB1169" s="145"/>
      <c r="MFC1169" s="37"/>
      <c r="MFD1169" s="5"/>
      <c r="MFE1169" s="144"/>
      <c r="MFF1169" s="93"/>
      <c r="MFG1169" s="145"/>
      <c r="MFH1169" s="145"/>
      <c r="MFI1169" s="145"/>
      <c r="MFJ1169" s="145"/>
      <c r="MFK1169" s="145"/>
      <c r="MFL1169" s="37"/>
      <c r="MFM1169" s="5"/>
      <c r="MFN1169" s="144"/>
      <c r="MFO1169" s="93"/>
      <c r="MFP1169" s="145"/>
      <c r="MFQ1169" s="145"/>
      <c r="MFR1169" s="145"/>
      <c r="MFS1169" s="145"/>
      <c r="MFT1169" s="145"/>
      <c r="MFU1169" s="37"/>
      <c r="MFV1169" s="5"/>
      <c r="MFW1169" s="144"/>
      <c r="MFX1169" s="93"/>
      <c r="MFY1169" s="145"/>
      <c r="MFZ1169" s="145"/>
      <c r="MGA1169" s="145"/>
      <c r="MGB1169" s="145"/>
      <c r="MGC1169" s="145"/>
      <c r="MGD1169" s="37"/>
      <c r="MGE1169" s="5"/>
      <c r="MGF1169" s="144"/>
      <c r="MGG1169" s="93"/>
      <c r="MGH1169" s="145"/>
      <c r="MGI1169" s="145"/>
      <c r="MGJ1169" s="145"/>
      <c r="MGK1169" s="145"/>
      <c r="MGL1169" s="145"/>
      <c r="MGM1169" s="37"/>
      <c r="MGN1169" s="5"/>
      <c r="MGO1169" s="144"/>
      <c r="MGP1169" s="93"/>
      <c r="MGQ1169" s="145"/>
      <c r="MGR1169" s="145"/>
      <c r="MGS1169" s="145"/>
      <c r="MGT1169" s="145"/>
      <c r="MGU1169" s="145"/>
      <c r="MGV1169" s="37"/>
      <c r="MGW1169" s="5"/>
      <c r="MGX1169" s="144"/>
      <c r="MGY1169" s="93"/>
      <c r="MGZ1169" s="145"/>
      <c r="MHA1169" s="145"/>
      <c r="MHB1169" s="145"/>
      <c r="MHC1169" s="145"/>
      <c r="MHD1169" s="145"/>
      <c r="MHE1169" s="37"/>
      <c r="MHF1169" s="5"/>
      <c r="MHG1169" s="144"/>
      <c r="MHH1169" s="93"/>
      <c r="MHI1169" s="145"/>
      <c r="MHJ1169" s="145"/>
      <c r="MHK1169" s="145"/>
      <c r="MHL1169" s="145"/>
      <c r="MHM1169" s="145"/>
      <c r="MHN1169" s="37"/>
      <c r="MHO1169" s="5"/>
      <c r="MHP1169" s="144"/>
      <c r="MHQ1169" s="93"/>
      <c r="MHR1169" s="145"/>
      <c r="MHS1169" s="145"/>
      <c r="MHT1169" s="145"/>
      <c r="MHU1169" s="145"/>
      <c r="MHV1169" s="145"/>
      <c r="MHW1169" s="37"/>
      <c r="MHX1169" s="5"/>
      <c r="MHY1169" s="144"/>
      <c r="MHZ1169" s="93"/>
      <c r="MIA1169" s="145"/>
      <c r="MIB1169" s="145"/>
      <c r="MIC1169" s="145"/>
      <c r="MID1169" s="145"/>
      <c r="MIE1169" s="145"/>
      <c r="MIF1169" s="37"/>
      <c r="MIG1169" s="5"/>
      <c r="MIH1169" s="144"/>
      <c r="MII1169" s="93"/>
      <c r="MIJ1169" s="145"/>
      <c r="MIK1169" s="145"/>
      <c r="MIL1169" s="145"/>
      <c r="MIM1169" s="145"/>
      <c r="MIN1169" s="145"/>
      <c r="MIO1169" s="37"/>
      <c r="MIP1169" s="5"/>
      <c r="MIQ1169" s="144"/>
      <c r="MIR1169" s="93"/>
      <c r="MIS1169" s="145"/>
      <c r="MIT1169" s="145"/>
      <c r="MIU1169" s="145"/>
      <c r="MIV1169" s="145"/>
      <c r="MIW1169" s="145"/>
      <c r="MIX1169" s="37"/>
      <c r="MIY1169" s="5"/>
      <c r="MIZ1169" s="144"/>
      <c r="MJA1169" s="93"/>
      <c r="MJB1169" s="145"/>
      <c r="MJC1169" s="145"/>
      <c r="MJD1169" s="145"/>
      <c r="MJE1169" s="145"/>
      <c r="MJF1169" s="145"/>
      <c r="MJG1169" s="37"/>
      <c r="MJH1169" s="5"/>
      <c r="MJI1169" s="144"/>
      <c r="MJJ1169" s="93"/>
      <c r="MJK1169" s="145"/>
      <c r="MJL1169" s="145"/>
      <c r="MJM1169" s="145"/>
      <c r="MJN1169" s="145"/>
      <c r="MJO1169" s="145"/>
      <c r="MJP1169" s="37"/>
      <c r="MJQ1169" s="5"/>
      <c r="MJR1169" s="144"/>
      <c r="MJS1169" s="93"/>
      <c r="MJT1169" s="145"/>
      <c r="MJU1169" s="145"/>
      <c r="MJV1169" s="145"/>
      <c r="MJW1169" s="145"/>
      <c r="MJX1169" s="145"/>
      <c r="MJY1169" s="37"/>
      <c r="MJZ1169" s="5"/>
      <c r="MKA1169" s="144"/>
      <c r="MKB1169" s="93"/>
      <c r="MKC1169" s="145"/>
      <c r="MKD1169" s="145"/>
      <c r="MKE1169" s="145"/>
      <c r="MKF1169" s="145"/>
      <c r="MKG1169" s="145"/>
      <c r="MKH1169" s="37"/>
      <c r="MKI1169" s="5"/>
      <c r="MKJ1169" s="144"/>
      <c r="MKK1169" s="93"/>
      <c r="MKL1169" s="145"/>
      <c r="MKM1169" s="145"/>
      <c r="MKN1169" s="145"/>
      <c r="MKO1169" s="145"/>
      <c r="MKP1169" s="145"/>
      <c r="MKQ1169" s="37"/>
      <c r="MKR1169" s="5"/>
      <c r="MKS1169" s="144"/>
      <c r="MKT1169" s="93"/>
      <c r="MKU1169" s="145"/>
      <c r="MKV1169" s="145"/>
      <c r="MKW1169" s="145"/>
      <c r="MKX1169" s="145"/>
      <c r="MKY1169" s="145"/>
      <c r="MKZ1169" s="37"/>
      <c r="MLA1169" s="5"/>
      <c r="MLB1169" s="144"/>
      <c r="MLC1169" s="93"/>
      <c r="MLD1169" s="145"/>
      <c r="MLE1169" s="145"/>
      <c r="MLF1169" s="145"/>
      <c r="MLG1169" s="145"/>
      <c r="MLH1169" s="145"/>
      <c r="MLI1169" s="37"/>
      <c r="MLJ1169" s="5"/>
      <c r="MLK1169" s="144"/>
      <c r="MLL1169" s="93"/>
      <c r="MLM1169" s="145"/>
      <c r="MLN1169" s="145"/>
      <c r="MLO1169" s="145"/>
      <c r="MLP1169" s="145"/>
      <c r="MLQ1169" s="145"/>
      <c r="MLR1169" s="37"/>
      <c r="MLS1169" s="5"/>
      <c r="MLT1169" s="144"/>
      <c r="MLU1169" s="93"/>
      <c r="MLV1169" s="145"/>
      <c r="MLW1169" s="145"/>
      <c r="MLX1169" s="145"/>
      <c r="MLY1169" s="145"/>
      <c r="MLZ1169" s="145"/>
      <c r="MMA1169" s="37"/>
      <c r="MMB1169" s="5"/>
      <c r="MMC1169" s="144"/>
      <c r="MMD1169" s="93"/>
      <c r="MME1169" s="145"/>
      <c r="MMF1169" s="145"/>
      <c r="MMG1169" s="145"/>
      <c r="MMH1169" s="145"/>
      <c r="MMI1169" s="145"/>
      <c r="MMJ1169" s="37"/>
      <c r="MMK1169" s="5"/>
      <c r="MML1169" s="144"/>
      <c r="MMM1169" s="93"/>
      <c r="MMN1169" s="145"/>
      <c r="MMO1169" s="145"/>
      <c r="MMP1169" s="145"/>
      <c r="MMQ1169" s="145"/>
      <c r="MMR1169" s="145"/>
      <c r="MMS1169" s="37"/>
      <c r="MMT1169" s="5"/>
      <c r="MMU1169" s="144"/>
      <c r="MMV1169" s="93"/>
      <c r="MMW1169" s="145"/>
      <c r="MMX1169" s="145"/>
      <c r="MMY1169" s="145"/>
      <c r="MMZ1169" s="145"/>
      <c r="MNA1169" s="145"/>
      <c r="MNB1169" s="37"/>
      <c r="MNC1169" s="5"/>
      <c r="MND1169" s="144"/>
      <c r="MNE1169" s="93"/>
      <c r="MNF1169" s="145"/>
      <c r="MNG1169" s="145"/>
      <c r="MNH1169" s="145"/>
      <c r="MNI1169" s="145"/>
      <c r="MNJ1169" s="145"/>
      <c r="MNK1169" s="37"/>
      <c r="MNL1169" s="5"/>
      <c r="MNM1169" s="144"/>
      <c r="MNN1169" s="93"/>
      <c r="MNO1169" s="145"/>
      <c r="MNP1169" s="145"/>
      <c r="MNQ1169" s="145"/>
      <c r="MNR1169" s="145"/>
      <c r="MNS1169" s="145"/>
      <c r="MNT1169" s="37"/>
      <c r="MNU1169" s="5"/>
      <c r="MNV1169" s="144"/>
      <c r="MNW1169" s="93"/>
      <c r="MNX1169" s="145"/>
      <c r="MNY1169" s="145"/>
      <c r="MNZ1169" s="145"/>
      <c r="MOA1169" s="145"/>
      <c r="MOB1169" s="145"/>
      <c r="MOC1169" s="37"/>
      <c r="MOD1169" s="5"/>
      <c r="MOE1169" s="144"/>
      <c r="MOF1169" s="93"/>
      <c r="MOG1169" s="145"/>
      <c r="MOH1169" s="145"/>
      <c r="MOI1169" s="145"/>
      <c r="MOJ1169" s="145"/>
      <c r="MOK1169" s="145"/>
      <c r="MOL1169" s="37"/>
      <c r="MOM1169" s="5"/>
      <c r="MON1169" s="144"/>
      <c r="MOO1169" s="93"/>
      <c r="MOP1169" s="145"/>
      <c r="MOQ1169" s="145"/>
      <c r="MOR1169" s="145"/>
      <c r="MOS1169" s="145"/>
      <c r="MOT1169" s="145"/>
      <c r="MOU1169" s="37"/>
      <c r="MOV1169" s="5"/>
      <c r="MOW1169" s="144"/>
      <c r="MOX1169" s="93"/>
      <c r="MOY1169" s="145"/>
      <c r="MOZ1169" s="145"/>
      <c r="MPA1169" s="145"/>
      <c r="MPB1169" s="145"/>
      <c r="MPC1169" s="145"/>
      <c r="MPD1169" s="37"/>
      <c r="MPE1169" s="5"/>
      <c r="MPF1169" s="144"/>
      <c r="MPG1169" s="93"/>
      <c r="MPH1169" s="145"/>
      <c r="MPI1169" s="145"/>
      <c r="MPJ1169" s="145"/>
      <c r="MPK1169" s="145"/>
      <c r="MPL1169" s="145"/>
      <c r="MPM1169" s="37"/>
      <c r="MPN1169" s="5"/>
      <c r="MPO1169" s="144"/>
      <c r="MPP1169" s="93"/>
      <c r="MPQ1169" s="145"/>
      <c r="MPR1169" s="145"/>
      <c r="MPS1169" s="145"/>
      <c r="MPT1169" s="145"/>
      <c r="MPU1169" s="145"/>
      <c r="MPV1169" s="37"/>
      <c r="MPW1169" s="5"/>
      <c r="MPX1169" s="144"/>
      <c r="MPY1169" s="93"/>
      <c r="MPZ1169" s="145"/>
      <c r="MQA1169" s="145"/>
      <c r="MQB1169" s="145"/>
      <c r="MQC1169" s="145"/>
      <c r="MQD1169" s="145"/>
      <c r="MQE1169" s="37"/>
      <c r="MQF1169" s="5"/>
      <c r="MQG1169" s="144"/>
      <c r="MQH1169" s="93"/>
      <c r="MQI1169" s="145"/>
      <c r="MQJ1169" s="145"/>
      <c r="MQK1169" s="145"/>
      <c r="MQL1169" s="145"/>
      <c r="MQM1169" s="145"/>
      <c r="MQN1169" s="37"/>
      <c r="MQO1169" s="5"/>
      <c r="MQP1169" s="144"/>
      <c r="MQQ1169" s="93"/>
      <c r="MQR1169" s="145"/>
      <c r="MQS1169" s="145"/>
      <c r="MQT1169" s="145"/>
      <c r="MQU1169" s="145"/>
      <c r="MQV1169" s="145"/>
      <c r="MQW1169" s="37"/>
      <c r="MQX1169" s="5"/>
      <c r="MQY1169" s="144"/>
      <c r="MQZ1169" s="93"/>
      <c r="MRA1169" s="145"/>
      <c r="MRB1169" s="145"/>
      <c r="MRC1169" s="145"/>
      <c r="MRD1169" s="145"/>
      <c r="MRE1169" s="145"/>
      <c r="MRF1169" s="37"/>
      <c r="MRG1169" s="5"/>
      <c r="MRH1169" s="144"/>
      <c r="MRI1169" s="93"/>
      <c r="MRJ1169" s="145"/>
      <c r="MRK1169" s="145"/>
      <c r="MRL1169" s="145"/>
      <c r="MRM1169" s="145"/>
      <c r="MRN1169" s="145"/>
      <c r="MRO1169" s="37"/>
      <c r="MRP1169" s="5"/>
      <c r="MRQ1169" s="144"/>
      <c r="MRR1169" s="93"/>
      <c r="MRS1169" s="145"/>
      <c r="MRT1169" s="145"/>
      <c r="MRU1169" s="145"/>
      <c r="MRV1169" s="145"/>
      <c r="MRW1169" s="145"/>
      <c r="MRX1169" s="37"/>
      <c r="MRY1169" s="5"/>
      <c r="MRZ1169" s="144"/>
      <c r="MSA1169" s="93"/>
      <c r="MSB1169" s="145"/>
      <c r="MSC1169" s="145"/>
      <c r="MSD1169" s="145"/>
      <c r="MSE1169" s="145"/>
      <c r="MSF1169" s="145"/>
      <c r="MSG1169" s="37"/>
      <c r="MSH1169" s="5"/>
      <c r="MSI1169" s="144"/>
      <c r="MSJ1169" s="93"/>
      <c r="MSK1169" s="145"/>
      <c r="MSL1169" s="145"/>
      <c r="MSM1169" s="145"/>
      <c r="MSN1169" s="145"/>
      <c r="MSO1169" s="145"/>
      <c r="MSP1169" s="37"/>
      <c r="MSQ1169" s="5"/>
      <c r="MSR1169" s="144"/>
      <c r="MSS1169" s="93"/>
      <c r="MST1169" s="145"/>
      <c r="MSU1169" s="145"/>
      <c r="MSV1169" s="145"/>
      <c r="MSW1169" s="145"/>
      <c r="MSX1169" s="145"/>
      <c r="MSY1169" s="37"/>
      <c r="MSZ1169" s="5"/>
      <c r="MTA1169" s="144"/>
      <c r="MTB1169" s="93"/>
      <c r="MTC1169" s="145"/>
      <c r="MTD1169" s="145"/>
      <c r="MTE1169" s="145"/>
      <c r="MTF1169" s="145"/>
      <c r="MTG1169" s="145"/>
      <c r="MTH1169" s="37"/>
      <c r="MTI1169" s="5"/>
      <c r="MTJ1169" s="144"/>
      <c r="MTK1169" s="93"/>
      <c r="MTL1169" s="145"/>
      <c r="MTM1169" s="145"/>
      <c r="MTN1169" s="145"/>
      <c r="MTO1169" s="145"/>
      <c r="MTP1169" s="145"/>
      <c r="MTQ1169" s="37"/>
      <c r="MTR1169" s="5"/>
      <c r="MTS1169" s="144"/>
      <c r="MTT1169" s="93"/>
      <c r="MTU1169" s="145"/>
      <c r="MTV1169" s="145"/>
      <c r="MTW1169" s="145"/>
      <c r="MTX1169" s="145"/>
      <c r="MTY1169" s="145"/>
      <c r="MTZ1169" s="37"/>
      <c r="MUA1169" s="5"/>
      <c r="MUB1169" s="144"/>
      <c r="MUC1169" s="93"/>
      <c r="MUD1169" s="145"/>
      <c r="MUE1169" s="145"/>
      <c r="MUF1169" s="145"/>
      <c r="MUG1169" s="145"/>
      <c r="MUH1169" s="145"/>
      <c r="MUI1169" s="37"/>
      <c r="MUJ1169" s="5"/>
      <c r="MUK1169" s="144"/>
      <c r="MUL1169" s="93"/>
      <c r="MUM1169" s="145"/>
      <c r="MUN1169" s="145"/>
      <c r="MUO1169" s="145"/>
      <c r="MUP1169" s="145"/>
      <c r="MUQ1169" s="145"/>
      <c r="MUR1169" s="37"/>
      <c r="MUS1169" s="5"/>
      <c r="MUT1169" s="144"/>
      <c r="MUU1169" s="93"/>
      <c r="MUV1169" s="145"/>
      <c r="MUW1169" s="145"/>
      <c r="MUX1169" s="145"/>
      <c r="MUY1169" s="145"/>
      <c r="MUZ1169" s="145"/>
      <c r="MVA1169" s="37"/>
      <c r="MVB1169" s="5"/>
      <c r="MVC1169" s="144"/>
      <c r="MVD1169" s="93"/>
      <c r="MVE1169" s="145"/>
      <c r="MVF1169" s="145"/>
      <c r="MVG1169" s="145"/>
      <c r="MVH1169" s="145"/>
      <c r="MVI1169" s="145"/>
      <c r="MVJ1169" s="37"/>
      <c r="MVK1169" s="5"/>
      <c r="MVL1169" s="144"/>
      <c r="MVM1169" s="93"/>
      <c r="MVN1169" s="145"/>
      <c r="MVO1169" s="145"/>
      <c r="MVP1169" s="145"/>
      <c r="MVQ1169" s="145"/>
      <c r="MVR1169" s="145"/>
      <c r="MVS1169" s="37"/>
      <c r="MVT1169" s="5"/>
      <c r="MVU1169" s="144"/>
      <c r="MVV1169" s="93"/>
      <c r="MVW1169" s="145"/>
      <c r="MVX1169" s="145"/>
      <c r="MVY1169" s="145"/>
      <c r="MVZ1169" s="145"/>
      <c r="MWA1169" s="145"/>
      <c r="MWB1169" s="37"/>
      <c r="MWC1169" s="5"/>
      <c r="MWD1169" s="144"/>
      <c r="MWE1169" s="93"/>
      <c r="MWF1169" s="145"/>
      <c r="MWG1169" s="145"/>
      <c r="MWH1169" s="145"/>
      <c r="MWI1169" s="145"/>
      <c r="MWJ1169" s="145"/>
      <c r="MWK1169" s="37"/>
      <c r="MWL1169" s="5"/>
      <c r="MWM1169" s="144"/>
      <c r="MWN1169" s="93"/>
      <c r="MWO1169" s="145"/>
      <c r="MWP1169" s="145"/>
      <c r="MWQ1169" s="145"/>
      <c r="MWR1169" s="145"/>
      <c r="MWS1169" s="145"/>
      <c r="MWT1169" s="37"/>
      <c r="MWU1169" s="5"/>
      <c r="MWV1169" s="144"/>
      <c r="MWW1169" s="93"/>
      <c r="MWX1169" s="145"/>
      <c r="MWY1169" s="145"/>
      <c r="MWZ1169" s="145"/>
      <c r="MXA1169" s="145"/>
      <c r="MXB1169" s="145"/>
      <c r="MXC1169" s="37"/>
      <c r="MXD1169" s="5"/>
      <c r="MXE1169" s="144"/>
      <c r="MXF1169" s="93"/>
      <c r="MXG1169" s="145"/>
      <c r="MXH1169" s="145"/>
      <c r="MXI1169" s="145"/>
      <c r="MXJ1169" s="145"/>
      <c r="MXK1169" s="145"/>
      <c r="MXL1169" s="37"/>
      <c r="MXM1169" s="5"/>
      <c r="MXN1169" s="144"/>
      <c r="MXO1169" s="93"/>
      <c r="MXP1169" s="145"/>
      <c r="MXQ1169" s="145"/>
      <c r="MXR1169" s="145"/>
      <c r="MXS1169" s="145"/>
      <c r="MXT1169" s="145"/>
      <c r="MXU1169" s="37"/>
      <c r="MXV1169" s="5"/>
      <c r="MXW1169" s="144"/>
      <c r="MXX1169" s="93"/>
      <c r="MXY1169" s="145"/>
      <c r="MXZ1169" s="145"/>
      <c r="MYA1169" s="145"/>
      <c r="MYB1169" s="145"/>
      <c r="MYC1169" s="145"/>
      <c r="MYD1169" s="37"/>
      <c r="MYE1169" s="5"/>
      <c r="MYF1169" s="144"/>
      <c r="MYG1169" s="93"/>
      <c r="MYH1169" s="145"/>
      <c r="MYI1169" s="145"/>
      <c r="MYJ1169" s="145"/>
      <c r="MYK1169" s="145"/>
      <c r="MYL1169" s="145"/>
      <c r="MYM1169" s="37"/>
      <c r="MYN1169" s="5"/>
      <c r="MYO1169" s="144"/>
      <c r="MYP1169" s="93"/>
      <c r="MYQ1169" s="145"/>
      <c r="MYR1169" s="145"/>
      <c r="MYS1169" s="145"/>
      <c r="MYT1169" s="145"/>
      <c r="MYU1169" s="145"/>
      <c r="MYV1169" s="37"/>
      <c r="MYW1169" s="5"/>
      <c r="MYX1169" s="144"/>
      <c r="MYY1169" s="93"/>
      <c r="MYZ1169" s="145"/>
      <c r="MZA1169" s="145"/>
      <c r="MZB1169" s="145"/>
      <c r="MZC1169" s="145"/>
      <c r="MZD1169" s="145"/>
      <c r="MZE1169" s="37"/>
      <c r="MZF1169" s="5"/>
      <c r="MZG1169" s="144"/>
      <c r="MZH1169" s="93"/>
      <c r="MZI1169" s="145"/>
      <c r="MZJ1169" s="145"/>
      <c r="MZK1169" s="145"/>
      <c r="MZL1169" s="145"/>
      <c r="MZM1169" s="145"/>
      <c r="MZN1169" s="37"/>
      <c r="MZO1169" s="5"/>
      <c r="MZP1169" s="144"/>
      <c r="MZQ1169" s="93"/>
      <c r="MZR1169" s="145"/>
      <c r="MZS1169" s="145"/>
      <c r="MZT1169" s="145"/>
      <c r="MZU1169" s="145"/>
      <c r="MZV1169" s="145"/>
      <c r="MZW1169" s="37"/>
      <c r="MZX1169" s="5"/>
      <c r="MZY1169" s="144"/>
      <c r="MZZ1169" s="93"/>
      <c r="NAA1169" s="145"/>
      <c r="NAB1169" s="145"/>
      <c r="NAC1169" s="145"/>
      <c r="NAD1169" s="145"/>
      <c r="NAE1169" s="145"/>
      <c r="NAF1169" s="37"/>
      <c r="NAG1169" s="5"/>
      <c r="NAH1169" s="144"/>
      <c r="NAI1169" s="93"/>
      <c r="NAJ1169" s="145"/>
      <c r="NAK1169" s="145"/>
      <c r="NAL1169" s="145"/>
      <c r="NAM1169" s="145"/>
      <c r="NAN1169" s="145"/>
      <c r="NAO1169" s="37"/>
      <c r="NAP1169" s="5"/>
      <c r="NAQ1169" s="144"/>
      <c r="NAR1169" s="93"/>
      <c r="NAS1169" s="145"/>
      <c r="NAT1169" s="145"/>
      <c r="NAU1169" s="145"/>
      <c r="NAV1169" s="145"/>
      <c r="NAW1169" s="145"/>
      <c r="NAX1169" s="37"/>
      <c r="NAY1169" s="5"/>
      <c r="NAZ1169" s="144"/>
      <c r="NBA1169" s="93"/>
      <c r="NBB1169" s="145"/>
      <c r="NBC1169" s="145"/>
      <c r="NBD1169" s="145"/>
      <c r="NBE1169" s="145"/>
      <c r="NBF1169" s="145"/>
      <c r="NBG1169" s="37"/>
      <c r="NBH1169" s="5"/>
      <c r="NBI1169" s="144"/>
      <c r="NBJ1169" s="93"/>
      <c r="NBK1169" s="145"/>
      <c r="NBL1169" s="145"/>
      <c r="NBM1169" s="145"/>
      <c r="NBN1169" s="145"/>
      <c r="NBO1169" s="145"/>
      <c r="NBP1169" s="37"/>
      <c r="NBQ1169" s="5"/>
      <c r="NBR1169" s="144"/>
      <c r="NBS1169" s="93"/>
      <c r="NBT1169" s="145"/>
      <c r="NBU1169" s="145"/>
      <c r="NBV1169" s="145"/>
      <c r="NBW1169" s="145"/>
      <c r="NBX1169" s="145"/>
      <c r="NBY1169" s="37"/>
      <c r="NBZ1169" s="5"/>
      <c r="NCA1169" s="144"/>
      <c r="NCB1169" s="93"/>
      <c r="NCC1169" s="145"/>
      <c r="NCD1169" s="145"/>
      <c r="NCE1169" s="145"/>
      <c r="NCF1169" s="145"/>
      <c r="NCG1169" s="145"/>
      <c r="NCH1169" s="37"/>
      <c r="NCI1169" s="5"/>
      <c r="NCJ1169" s="144"/>
      <c r="NCK1169" s="93"/>
      <c r="NCL1169" s="145"/>
      <c r="NCM1169" s="145"/>
      <c r="NCN1169" s="145"/>
      <c r="NCO1169" s="145"/>
      <c r="NCP1169" s="145"/>
      <c r="NCQ1169" s="37"/>
      <c r="NCR1169" s="5"/>
      <c r="NCS1169" s="144"/>
      <c r="NCT1169" s="93"/>
      <c r="NCU1169" s="145"/>
      <c r="NCV1169" s="145"/>
      <c r="NCW1169" s="145"/>
      <c r="NCX1169" s="145"/>
      <c r="NCY1169" s="145"/>
      <c r="NCZ1169" s="37"/>
      <c r="NDA1169" s="5"/>
      <c r="NDB1169" s="144"/>
      <c r="NDC1169" s="93"/>
      <c r="NDD1169" s="145"/>
      <c r="NDE1169" s="145"/>
      <c r="NDF1169" s="145"/>
      <c r="NDG1169" s="145"/>
      <c r="NDH1169" s="145"/>
      <c r="NDI1169" s="37"/>
      <c r="NDJ1169" s="5"/>
      <c r="NDK1169" s="144"/>
      <c r="NDL1169" s="93"/>
      <c r="NDM1169" s="145"/>
      <c r="NDN1169" s="145"/>
      <c r="NDO1169" s="145"/>
      <c r="NDP1169" s="145"/>
      <c r="NDQ1169" s="145"/>
      <c r="NDR1169" s="37"/>
      <c r="NDS1169" s="5"/>
      <c r="NDT1169" s="144"/>
      <c r="NDU1169" s="93"/>
      <c r="NDV1169" s="145"/>
      <c r="NDW1169" s="145"/>
      <c r="NDX1169" s="145"/>
      <c r="NDY1169" s="145"/>
      <c r="NDZ1169" s="145"/>
      <c r="NEA1169" s="37"/>
      <c r="NEB1169" s="5"/>
      <c r="NEC1169" s="144"/>
      <c r="NED1169" s="93"/>
      <c r="NEE1169" s="145"/>
      <c r="NEF1169" s="145"/>
      <c r="NEG1169" s="145"/>
      <c r="NEH1169" s="145"/>
      <c r="NEI1169" s="145"/>
      <c r="NEJ1169" s="37"/>
      <c r="NEK1169" s="5"/>
      <c r="NEL1169" s="144"/>
      <c r="NEM1169" s="93"/>
      <c r="NEN1169" s="145"/>
      <c r="NEO1169" s="145"/>
      <c r="NEP1169" s="145"/>
      <c r="NEQ1169" s="145"/>
      <c r="NER1169" s="145"/>
      <c r="NES1169" s="37"/>
      <c r="NET1169" s="5"/>
      <c r="NEU1169" s="144"/>
      <c r="NEV1169" s="93"/>
      <c r="NEW1169" s="145"/>
      <c r="NEX1169" s="145"/>
      <c r="NEY1169" s="145"/>
      <c r="NEZ1169" s="145"/>
      <c r="NFA1169" s="145"/>
      <c r="NFB1169" s="37"/>
      <c r="NFC1169" s="5"/>
      <c r="NFD1169" s="144"/>
      <c r="NFE1169" s="93"/>
      <c r="NFF1169" s="145"/>
      <c r="NFG1169" s="145"/>
      <c r="NFH1169" s="145"/>
      <c r="NFI1169" s="145"/>
      <c r="NFJ1169" s="145"/>
      <c r="NFK1169" s="37"/>
      <c r="NFL1169" s="5"/>
      <c r="NFM1169" s="144"/>
      <c r="NFN1169" s="93"/>
      <c r="NFO1169" s="145"/>
      <c r="NFP1169" s="145"/>
      <c r="NFQ1169" s="145"/>
      <c r="NFR1169" s="145"/>
      <c r="NFS1169" s="145"/>
      <c r="NFT1169" s="37"/>
      <c r="NFU1169" s="5"/>
      <c r="NFV1169" s="144"/>
      <c r="NFW1169" s="93"/>
      <c r="NFX1169" s="145"/>
      <c r="NFY1169" s="145"/>
      <c r="NFZ1169" s="145"/>
      <c r="NGA1169" s="145"/>
      <c r="NGB1169" s="145"/>
      <c r="NGC1169" s="37"/>
      <c r="NGD1169" s="5"/>
      <c r="NGE1169" s="144"/>
      <c r="NGF1169" s="93"/>
      <c r="NGG1169" s="145"/>
      <c r="NGH1169" s="145"/>
      <c r="NGI1169" s="145"/>
      <c r="NGJ1169" s="145"/>
      <c r="NGK1169" s="145"/>
      <c r="NGL1169" s="37"/>
      <c r="NGM1169" s="5"/>
      <c r="NGN1169" s="144"/>
      <c r="NGO1169" s="93"/>
      <c r="NGP1169" s="145"/>
      <c r="NGQ1169" s="145"/>
      <c r="NGR1169" s="145"/>
      <c r="NGS1169" s="145"/>
      <c r="NGT1169" s="145"/>
      <c r="NGU1169" s="37"/>
      <c r="NGV1169" s="5"/>
      <c r="NGW1169" s="144"/>
      <c r="NGX1169" s="93"/>
      <c r="NGY1169" s="145"/>
      <c r="NGZ1169" s="145"/>
      <c r="NHA1169" s="145"/>
      <c r="NHB1169" s="145"/>
      <c r="NHC1169" s="145"/>
      <c r="NHD1169" s="37"/>
      <c r="NHE1169" s="5"/>
      <c r="NHF1169" s="144"/>
      <c r="NHG1169" s="93"/>
      <c r="NHH1169" s="145"/>
      <c r="NHI1169" s="145"/>
      <c r="NHJ1169" s="145"/>
      <c r="NHK1169" s="145"/>
      <c r="NHL1169" s="145"/>
      <c r="NHM1169" s="37"/>
      <c r="NHN1169" s="5"/>
      <c r="NHO1169" s="144"/>
      <c r="NHP1169" s="93"/>
      <c r="NHQ1169" s="145"/>
      <c r="NHR1169" s="145"/>
      <c r="NHS1169" s="145"/>
      <c r="NHT1169" s="145"/>
      <c r="NHU1169" s="145"/>
      <c r="NHV1169" s="37"/>
      <c r="NHW1169" s="5"/>
      <c r="NHX1169" s="144"/>
      <c r="NHY1169" s="93"/>
      <c r="NHZ1169" s="145"/>
      <c r="NIA1169" s="145"/>
      <c r="NIB1169" s="145"/>
      <c r="NIC1169" s="145"/>
      <c r="NID1169" s="145"/>
      <c r="NIE1169" s="37"/>
      <c r="NIF1169" s="5"/>
      <c r="NIG1169" s="144"/>
      <c r="NIH1169" s="93"/>
      <c r="NII1169" s="145"/>
      <c r="NIJ1169" s="145"/>
      <c r="NIK1169" s="145"/>
      <c r="NIL1169" s="145"/>
      <c r="NIM1169" s="145"/>
      <c r="NIN1169" s="37"/>
      <c r="NIO1169" s="5"/>
      <c r="NIP1169" s="144"/>
      <c r="NIQ1169" s="93"/>
      <c r="NIR1169" s="145"/>
      <c r="NIS1169" s="145"/>
      <c r="NIT1169" s="145"/>
      <c r="NIU1169" s="145"/>
      <c r="NIV1169" s="145"/>
      <c r="NIW1169" s="37"/>
      <c r="NIX1169" s="5"/>
      <c r="NIY1169" s="144"/>
      <c r="NIZ1169" s="93"/>
      <c r="NJA1169" s="145"/>
      <c r="NJB1169" s="145"/>
      <c r="NJC1169" s="145"/>
      <c r="NJD1169" s="145"/>
      <c r="NJE1169" s="145"/>
      <c r="NJF1169" s="37"/>
      <c r="NJG1169" s="5"/>
      <c r="NJH1169" s="144"/>
      <c r="NJI1169" s="93"/>
      <c r="NJJ1169" s="145"/>
      <c r="NJK1169" s="145"/>
      <c r="NJL1169" s="145"/>
      <c r="NJM1169" s="145"/>
      <c r="NJN1169" s="145"/>
      <c r="NJO1169" s="37"/>
      <c r="NJP1169" s="5"/>
      <c r="NJQ1169" s="144"/>
      <c r="NJR1169" s="93"/>
      <c r="NJS1169" s="145"/>
      <c r="NJT1169" s="145"/>
      <c r="NJU1169" s="145"/>
      <c r="NJV1169" s="145"/>
      <c r="NJW1169" s="145"/>
      <c r="NJX1169" s="37"/>
      <c r="NJY1169" s="5"/>
      <c r="NJZ1169" s="144"/>
      <c r="NKA1169" s="93"/>
      <c r="NKB1169" s="145"/>
      <c r="NKC1169" s="145"/>
      <c r="NKD1169" s="145"/>
      <c r="NKE1169" s="145"/>
      <c r="NKF1169" s="145"/>
      <c r="NKG1169" s="37"/>
      <c r="NKH1169" s="5"/>
      <c r="NKI1169" s="144"/>
      <c r="NKJ1169" s="93"/>
      <c r="NKK1169" s="145"/>
      <c r="NKL1169" s="145"/>
      <c r="NKM1169" s="145"/>
      <c r="NKN1169" s="145"/>
      <c r="NKO1169" s="145"/>
      <c r="NKP1169" s="37"/>
      <c r="NKQ1169" s="5"/>
      <c r="NKR1169" s="144"/>
      <c r="NKS1169" s="93"/>
      <c r="NKT1169" s="145"/>
      <c r="NKU1169" s="145"/>
      <c r="NKV1169" s="145"/>
      <c r="NKW1169" s="145"/>
      <c r="NKX1169" s="145"/>
      <c r="NKY1169" s="37"/>
      <c r="NKZ1169" s="5"/>
      <c r="NLA1169" s="144"/>
      <c r="NLB1169" s="93"/>
      <c r="NLC1169" s="145"/>
      <c r="NLD1169" s="145"/>
      <c r="NLE1169" s="145"/>
      <c r="NLF1169" s="145"/>
      <c r="NLG1169" s="145"/>
      <c r="NLH1169" s="37"/>
      <c r="NLI1169" s="5"/>
      <c r="NLJ1169" s="144"/>
      <c r="NLK1169" s="93"/>
      <c r="NLL1169" s="145"/>
      <c r="NLM1169" s="145"/>
      <c r="NLN1169" s="145"/>
      <c r="NLO1169" s="145"/>
      <c r="NLP1169" s="145"/>
      <c r="NLQ1169" s="37"/>
      <c r="NLR1169" s="5"/>
      <c r="NLS1169" s="144"/>
      <c r="NLT1169" s="93"/>
      <c r="NLU1169" s="145"/>
      <c r="NLV1169" s="145"/>
      <c r="NLW1169" s="145"/>
      <c r="NLX1169" s="145"/>
      <c r="NLY1169" s="145"/>
      <c r="NLZ1169" s="37"/>
      <c r="NMA1169" s="5"/>
      <c r="NMB1169" s="144"/>
      <c r="NMC1169" s="93"/>
      <c r="NMD1169" s="145"/>
      <c r="NME1169" s="145"/>
      <c r="NMF1169" s="145"/>
      <c r="NMG1169" s="145"/>
      <c r="NMH1169" s="145"/>
      <c r="NMI1169" s="37"/>
      <c r="NMJ1169" s="5"/>
      <c r="NMK1169" s="144"/>
      <c r="NML1169" s="93"/>
      <c r="NMM1169" s="145"/>
      <c r="NMN1169" s="145"/>
      <c r="NMO1169" s="145"/>
      <c r="NMP1169" s="145"/>
      <c r="NMQ1169" s="145"/>
      <c r="NMR1169" s="37"/>
      <c r="NMS1169" s="5"/>
      <c r="NMT1169" s="144"/>
      <c r="NMU1169" s="93"/>
      <c r="NMV1169" s="145"/>
      <c r="NMW1169" s="145"/>
      <c r="NMX1169" s="145"/>
      <c r="NMY1169" s="145"/>
      <c r="NMZ1169" s="145"/>
      <c r="NNA1169" s="37"/>
      <c r="NNB1169" s="5"/>
      <c r="NNC1169" s="144"/>
      <c r="NND1169" s="93"/>
      <c r="NNE1169" s="145"/>
      <c r="NNF1169" s="145"/>
      <c r="NNG1169" s="145"/>
      <c r="NNH1169" s="145"/>
      <c r="NNI1169" s="145"/>
      <c r="NNJ1169" s="37"/>
      <c r="NNK1169" s="5"/>
      <c r="NNL1169" s="144"/>
      <c r="NNM1169" s="93"/>
      <c r="NNN1169" s="145"/>
      <c r="NNO1169" s="145"/>
      <c r="NNP1169" s="145"/>
      <c r="NNQ1169" s="145"/>
      <c r="NNR1169" s="145"/>
      <c r="NNS1169" s="37"/>
      <c r="NNT1169" s="5"/>
      <c r="NNU1169" s="144"/>
      <c r="NNV1169" s="93"/>
      <c r="NNW1169" s="145"/>
      <c r="NNX1169" s="145"/>
      <c r="NNY1169" s="145"/>
      <c r="NNZ1169" s="145"/>
      <c r="NOA1169" s="145"/>
      <c r="NOB1169" s="37"/>
      <c r="NOC1169" s="5"/>
      <c r="NOD1169" s="144"/>
      <c r="NOE1169" s="93"/>
      <c r="NOF1169" s="145"/>
      <c r="NOG1169" s="145"/>
      <c r="NOH1169" s="145"/>
      <c r="NOI1169" s="145"/>
      <c r="NOJ1169" s="145"/>
      <c r="NOK1169" s="37"/>
      <c r="NOL1169" s="5"/>
      <c r="NOM1169" s="144"/>
      <c r="NON1169" s="93"/>
      <c r="NOO1169" s="145"/>
      <c r="NOP1169" s="145"/>
      <c r="NOQ1169" s="145"/>
      <c r="NOR1169" s="145"/>
      <c r="NOS1169" s="145"/>
      <c r="NOT1169" s="37"/>
      <c r="NOU1169" s="5"/>
      <c r="NOV1169" s="144"/>
      <c r="NOW1169" s="93"/>
      <c r="NOX1169" s="145"/>
      <c r="NOY1169" s="145"/>
      <c r="NOZ1169" s="145"/>
      <c r="NPA1169" s="145"/>
      <c r="NPB1169" s="145"/>
      <c r="NPC1169" s="37"/>
      <c r="NPD1169" s="5"/>
      <c r="NPE1169" s="144"/>
      <c r="NPF1169" s="93"/>
      <c r="NPG1169" s="145"/>
      <c r="NPH1169" s="145"/>
      <c r="NPI1169" s="145"/>
      <c r="NPJ1169" s="145"/>
      <c r="NPK1169" s="145"/>
      <c r="NPL1169" s="37"/>
      <c r="NPM1169" s="5"/>
      <c r="NPN1169" s="144"/>
      <c r="NPO1169" s="93"/>
      <c r="NPP1169" s="145"/>
      <c r="NPQ1169" s="145"/>
      <c r="NPR1169" s="145"/>
      <c r="NPS1169" s="145"/>
      <c r="NPT1169" s="145"/>
      <c r="NPU1169" s="37"/>
      <c r="NPV1169" s="5"/>
      <c r="NPW1169" s="144"/>
      <c r="NPX1169" s="93"/>
      <c r="NPY1169" s="145"/>
      <c r="NPZ1169" s="145"/>
      <c r="NQA1169" s="145"/>
      <c r="NQB1169" s="145"/>
      <c r="NQC1169" s="145"/>
      <c r="NQD1169" s="37"/>
      <c r="NQE1169" s="5"/>
      <c r="NQF1169" s="144"/>
      <c r="NQG1169" s="93"/>
      <c r="NQH1169" s="145"/>
      <c r="NQI1169" s="145"/>
      <c r="NQJ1169" s="145"/>
      <c r="NQK1169" s="145"/>
      <c r="NQL1169" s="145"/>
      <c r="NQM1169" s="37"/>
      <c r="NQN1169" s="5"/>
      <c r="NQO1169" s="144"/>
      <c r="NQP1169" s="93"/>
      <c r="NQQ1169" s="145"/>
      <c r="NQR1169" s="145"/>
      <c r="NQS1169" s="145"/>
      <c r="NQT1169" s="145"/>
      <c r="NQU1169" s="145"/>
      <c r="NQV1169" s="37"/>
      <c r="NQW1169" s="5"/>
      <c r="NQX1169" s="144"/>
      <c r="NQY1169" s="93"/>
      <c r="NQZ1169" s="145"/>
      <c r="NRA1169" s="145"/>
      <c r="NRB1169" s="145"/>
      <c r="NRC1169" s="145"/>
      <c r="NRD1169" s="145"/>
      <c r="NRE1169" s="37"/>
      <c r="NRF1169" s="5"/>
      <c r="NRG1169" s="144"/>
      <c r="NRH1169" s="93"/>
      <c r="NRI1169" s="145"/>
      <c r="NRJ1169" s="145"/>
      <c r="NRK1169" s="145"/>
      <c r="NRL1169" s="145"/>
      <c r="NRM1169" s="145"/>
      <c r="NRN1169" s="37"/>
      <c r="NRO1169" s="5"/>
      <c r="NRP1169" s="144"/>
      <c r="NRQ1169" s="93"/>
      <c r="NRR1169" s="145"/>
      <c r="NRS1169" s="145"/>
      <c r="NRT1169" s="145"/>
      <c r="NRU1169" s="145"/>
      <c r="NRV1169" s="145"/>
      <c r="NRW1169" s="37"/>
      <c r="NRX1169" s="5"/>
      <c r="NRY1169" s="144"/>
      <c r="NRZ1169" s="93"/>
      <c r="NSA1169" s="145"/>
      <c r="NSB1169" s="145"/>
      <c r="NSC1169" s="145"/>
      <c r="NSD1169" s="145"/>
      <c r="NSE1169" s="145"/>
      <c r="NSF1169" s="37"/>
      <c r="NSG1169" s="5"/>
      <c r="NSH1169" s="144"/>
      <c r="NSI1169" s="93"/>
      <c r="NSJ1169" s="145"/>
      <c r="NSK1169" s="145"/>
      <c r="NSL1169" s="145"/>
      <c r="NSM1169" s="145"/>
      <c r="NSN1169" s="145"/>
      <c r="NSO1169" s="37"/>
      <c r="NSP1169" s="5"/>
      <c r="NSQ1169" s="144"/>
      <c r="NSR1169" s="93"/>
      <c r="NSS1169" s="145"/>
      <c r="NST1169" s="145"/>
      <c r="NSU1169" s="145"/>
      <c r="NSV1169" s="145"/>
      <c r="NSW1169" s="145"/>
      <c r="NSX1169" s="37"/>
      <c r="NSY1169" s="5"/>
      <c r="NSZ1169" s="144"/>
      <c r="NTA1169" s="93"/>
      <c r="NTB1169" s="145"/>
      <c r="NTC1169" s="145"/>
      <c r="NTD1169" s="145"/>
      <c r="NTE1169" s="145"/>
      <c r="NTF1169" s="145"/>
      <c r="NTG1169" s="37"/>
      <c r="NTH1169" s="5"/>
      <c r="NTI1169" s="144"/>
      <c r="NTJ1169" s="93"/>
      <c r="NTK1169" s="145"/>
      <c r="NTL1169" s="145"/>
      <c r="NTM1169" s="145"/>
      <c r="NTN1169" s="145"/>
      <c r="NTO1169" s="145"/>
      <c r="NTP1169" s="37"/>
      <c r="NTQ1169" s="5"/>
      <c r="NTR1169" s="144"/>
      <c r="NTS1169" s="93"/>
      <c r="NTT1169" s="145"/>
      <c r="NTU1169" s="145"/>
      <c r="NTV1169" s="145"/>
      <c r="NTW1169" s="145"/>
      <c r="NTX1169" s="145"/>
      <c r="NTY1169" s="37"/>
      <c r="NTZ1169" s="5"/>
      <c r="NUA1169" s="144"/>
      <c r="NUB1169" s="93"/>
      <c r="NUC1169" s="145"/>
      <c r="NUD1169" s="145"/>
      <c r="NUE1169" s="145"/>
      <c r="NUF1169" s="145"/>
      <c r="NUG1169" s="145"/>
      <c r="NUH1169" s="37"/>
      <c r="NUI1169" s="5"/>
      <c r="NUJ1169" s="144"/>
      <c r="NUK1169" s="93"/>
      <c r="NUL1169" s="145"/>
      <c r="NUM1169" s="145"/>
      <c r="NUN1169" s="145"/>
      <c r="NUO1169" s="145"/>
      <c r="NUP1169" s="145"/>
      <c r="NUQ1169" s="37"/>
      <c r="NUR1169" s="5"/>
      <c r="NUS1169" s="144"/>
      <c r="NUT1169" s="93"/>
      <c r="NUU1169" s="145"/>
      <c r="NUV1169" s="145"/>
      <c r="NUW1169" s="145"/>
      <c r="NUX1169" s="145"/>
      <c r="NUY1169" s="145"/>
      <c r="NUZ1169" s="37"/>
      <c r="NVA1169" s="5"/>
      <c r="NVB1169" s="144"/>
      <c r="NVC1169" s="93"/>
      <c r="NVD1169" s="145"/>
      <c r="NVE1169" s="145"/>
      <c r="NVF1169" s="145"/>
      <c r="NVG1169" s="145"/>
      <c r="NVH1169" s="145"/>
      <c r="NVI1169" s="37"/>
      <c r="NVJ1169" s="5"/>
      <c r="NVK1169" s="144"/>
      <c r="NVL1169" s="93"/>
      <c r="NVM1169" s="145"/>
      <c r="NVN1169" s="145"/>
      <c r="NVO1169" s="145"/>
      <c r="NVP1169" s="145"/>
      <c r="NVQ1169" s="145"/>
      <c r="NVR1169" s="37"/>
      <c r="NVS1169" s="5"/>
      <c r="NVT1169" s="144"/>
      <c r="NVU1169" s="93"/>
      <c r="NVV1169" s="145"/>
      <c r="NVW1169" s="145"/>
      <c r="NVX1169" s="145"/>
      <c r="NVY1169" s="145"/>
      <c r="NVZ1169" s="145"/>
      <c r="NWA1169" s="37"/>
      <c r="NWB1169" s="5"/>
      <c r="NWC1169" s="144"/>
      <c r="NWD1169" s="93"/>
      <c r="NWE1169" s="145"/>
      <c r="NWF1169" s="145"/>
      <c r="NWG1169" s="145"/>
      <c r="NWH1169" s="145"/>
      <c r="NWI1169" s="145"/>
      <c r="NWJ1169" s="37"/>
      <c r="NWK1169" s="5"/>
      <c r="NWL1169" s="144"/>
      <c r="NWM1169" s="93"/>
      <c r="NWN1169" s="145"/>
      <c r="NWO1169" s="145"/>
      <c r="NWP1169" s="145"/>
      <c r="NWQ1169" s="145"/>
      <c r="NWR1169" s="145"/>
      <c r="NWS1169" s="37"/>
      <c r="NWT1169" s="5"/>
      <c r="NWU1169" s="144"/>
      <c r="NWV1169" s="93"/>
      <c r="NWW1169" s="145"/>
      <c r="NWX1169" s="145"/>
      <c r="NWY1169" s="145"/>
      <c r="NWZ1169" s="145"/>
      <c r="NXA1169" s="145"/>
      <c r="NXB1169" s="37"/>
      <c r="NXC1169" s="5"/>
      <c r="NXD1169" s="144"/>
      <c r="NXE1169" s="93"/>
      <c r="NXF1169" s="145"/>
      <c r="NXG1169" s="145"/>
      <c r="NXH1169" s="145"/>
      <c r="NXI1169" s="145"/>
      <c r="NXJ1169" s="145"/>
      <c r="NXK1169" s="37"/>
      <c r="NXL1169" s="5"/>
      <c r="NXM1169" s="144"/>
      <c r="NXN1169" s="93"/>
      <c r="NXO1169" s="145"/>
      <c r="NXP1169" s="145"/>
      <c r="NXQ1169" s="145"/>
      <c r="NXR1169" s="145"/>
      <c r="NXS1169" s="145"/>
      <c r="NXT1169" s="37"/>
      <c r="NXU1169" s="5"/>
      <c r="NXV1169" s="144"/>
      <c r="NXW1169" s="93"/>
      <c r="NXX1169" s="145"/>
      <c r="NXY1169" s="145"/>
      <c r="NXZ1169" s="145"/>
      <c r="NYA1169" s="145"/>
      <c r="NYB1169" s="145"/>
      <c r="NYC1169" s="37"/>
      <c r="NYD1169" s="5"/>
      <c r="NYE1169" s="144"/>
      <c r="NYF1169" s="93"/>
      <c r="NYG1169" s="145"/>
      <c r="NYH1169" s="145"/>
      <c r="NYI1169" s="145"/>
      <c r="NYJ1169" s="145"/>
      <c r="NYK1169" s="145"/>
      <c r="NYL1169" s="37"/>
      <c r="NYM1169" s="5"/>
      <c r="NYN1169" s="144"/>
      <c r="NYO1169" s="93"/>
      <c r="NYP1169" s="145"/>
      <c r="NYQ1169" s="145"/>
      <c r="NYR1169" s="145"/>
      <c r="NYS1169" s="145"/>
      <c r="NYT1169" s="145"/>
      <c r="NYU1169" s="37"/>
      <c r="NYV1169" s="5"/>
      <c r="NYW1169" s="144"/>
      <c r="NYX1169" s="93"/>
      <c r="NYY1169" s="145"/>
      <c r="NYZ1169" s="145"/>
      <c r="NZA1169" s="145"/>
      <c r="NZB1169" s="145"/>
      <c r="NZC1169" s="145"/>
      <c r="NZD1169" s="37"/>
      <c r="NZE1169" s="5"/>
      <c r="NZF1169" s="144"/>
      <c r="NZG1169" s="93"/>
      <c r="NZH1169" s="145"/>
      <c r="NZI1169" s="145"/>
      <c r="NZJ1169" s="145"/>
      <c r="NZK1169" s="145"/>
      <c r="NZL1169" s="145"/>
      <c r="NZM1169" s="37"/>
      <c r="NZN1169" s="5"/>
      <c r="NZO1169" s="144"/>
      <c r="NZP1169" s="93"/>
      <c r="NZQ1169" s="145"/>
      <c r="NZR1169" s="145"/>
      <c r="NZS1169" s="145"/>
      <c r="NZT1169" s="145"/>
      <c r="NZU1169" s="145"/>
      <c r="NZV1169" s="37"/>
      <c r="NZW1169" s="5"/>
      <c r="NZX1169" s="144"/>
      <c r="NZY1169" s="93"/>
      <c r="NZZ1169" s="145"/>
      <c r="OAA1169" s="145"/>
      <c r="OAB1169" s="145"/>
      <c r="OAC1169" s="145"/>
      <c r="OAD1169" s="145"/>
      <c r="OAE1169" s="37"/>
      <c r="OAF1169" s="5"/>
      <c r="OAG1169" s="144"/>
      <c r="OAH1169" s="93"/>
      <c r="OAI1169" s="145"/>
      <c r="OAJ1169" s="145"/>
      <c r="OAK1169" s="145"/>
      <c r="OAL1169" s="145"/>
      <c r="OAM1169" s="145"/>
      <c r="OAN1169" s="37"/>
      <c r="OAO1169" s="5"/>
      <c r="OAP1169" s="144"/>
      <c r="OAQ1169" s="93"/>
      <c r="OAR1169" s="145"/>
      <c r="OAS1169" s="145"/>
      <c r="OAT1169" s="145"/>
      <c r="OAU1169" s="145"/>
      <c r="OAV1169" s="145"/>
      <c r="OAW1169" s="37"/>
      <c r="OAX1169" s="5"/>
      <c r="OAY1169" s="144"/>
      <c r="OAZ1169" s="93"/>
      <c r="OBA1169" s="145"/>
      <c r="OBB1169" s="145"/>
      <c r="OBC1169" s="145"/>
      <c r="OBD1169" s="145"/>
      <c r="OBE1169" s="145"/>
      <c r="OBF1169" s="37"/>
      <c r="OBG1169" s="5"/>
      <c r="OBH1169" s="144"/>
      <c r="OBI1169" s="93"/>
      <c r="OBJ1169" s="145"/>
      <c r="OBK1169" s="145"/>
      <c r="OBL1169" s="145"/>
      <c r="OBM1169" s="145"/>
      <c r="OBN1169" s="145"/>
      <c r="OBO1169" s="37"/>
      <c r="OBP1169" s="5"/>
      <c r="OBQ1169" s="144"/>
      <c r="OBR1169" s="93"/>
      <c r="OBS1169" s="145"/>
      <c r="OBT1169" s="145"/>
      <c r="OBU1169" s="145"/>
      <c r="OBV1169" s="145"/>
      <c r="OBW1169" s="145"/>
      <c r="OBX1169" s="37"/>
      <c r="OBY1169" s="5"/>
      <c r="OBZ1169" s="144"/>
      <c r="OCA1169" s="93"/>
      <c r="OCB1169" s="145"/>
      <c r="OCC1169" s="145"/>
      <c r="OCD1169" s="145"/>
      <c r="OCE1169" s="145"/>
      <c r="OCF1169" s="145"/>
      <c r="OCG1169" s="37"/>
      <c r="OCH1169" s="5"/>
      <c r="OCI1169" s="144"/>
      <c r="OCJ1169" s="93"/>
      <c r="OCK1169" s="145"/>
      <c r="OCL1169" s="145"/>
      <c r="OCM1169" s="145"/>
      <c r="OCN1169" s="145"/>
      <c r="OCO1169" s="145"/>
      <c r="OCP1169" s="37"/>
      <c r="OCQ1169" s="5"/>
      <c r="OCR1169" s="144"/>
      <c r="OCS1169" s="93"/>
      <c r="OCT1169" s="145"/>
      <c r="OCU1169" s="145"/>
      <c r="OCV1169" s="145"/>
      <c r="OCW1169" s="145"/>
      <c r="OCX1169" s="145"/>
      <c r="OCY1169" s="37"/>
      <c r="OCZ1169" s="5"/>
      <c r="ODA1169" s="144"/>
      <c r="ODB1169" s="93"/>
      <c r="ODC1169" s="145"/>
      <c r="ODD1169" s="145"/>
      <c r="ODE1169" s="145"/>
      <c r="ODF1169" s="145"/>
      <c r="ODG1169" s="145"/>
      <c r="ODH1169" s="37"/>
      <c r="ODI1169" s="5"/>
      <c r="ODJ1169" s="144"/>
      <c r="ODK1169" s="93"/>
      <c r="ODL1169" s="145"/>
      <c r="ODM1169" s="145"/>
      <c r="ODN1169" s="145"/>
      <c r="ODO1169" s="145"/>
      <c r="ODP1169" s="145"/>
      <c r="ODQ1169" s="37"/>
      <c r="ODR1169" s="5"/>
      <c r="ODS1169" s="144"/>
      <c r="ODT1169" s="93"/>
      <c r="ODU1169" s="145"/>
      <c r="ODV1169" s="145"/>
      <c r="ODW1169" s="145"/>
      <c r="ODX1169" s="145"/>
      <c r="ODY1169" s="145"/>
      <c r="ODZ1169" s="37"/>
      <c r="OEA1169" s="5"/>
      <c r="OEB1169" s="144"/>
      <c r="OEC1169" s="93"/>
      <c r="OED1169" s="145"/>
      <c r="OEE1169" s="145"/>
      <c r="OEF1169" s="145"/>
      <c r="OEG1169" s="145"/>
      <c r="OEH1169" s="145"/>
      <c r="OEI1169" s="37"/>
      <c r="OEJ1169" s="5"/>
      <c r="OEK1169" s="144"/>
      <c r="OEL1169" s="93"/>
      <c r="OEM1169" s="145"/>
      <c r="OEN1169" s="145"/>
      <c r="OEO1169" s="145"/>
      <c r="OEP1169" s="145"/>
      <c r="OEQ1169" s="145"/>
      <c r="OER1169" s="37"/>
      <c r="OES1169" s="5"/>
      <c r="OET1169" s="144"/>
      <c r="OEU1169" s="93"/>
      <c r="OEV1169" s="145"/>
      <c r="OEW1169" s="145"/>
      <c r="OEX1169" s="145"/>
      <c r="OEY1169" s="145"/>
      <c r="OEZ1169" s="145"/>
      <c r="OFA1169" s="37"/>
      <c r="OFB1169" s="5"/>
      <c r="OFC1169" s="144"/>
      <c r="OFD1169" s="93"/>
      <c r="OFE1169" s="145"/>
      <c r="OFF1169" s="145"/>
      <c r="OFG1169" s="145"/>
      <c r="OFH1169" s="145"/>
      <c r="OFI1169" s="145"/>
      <c r="OFJ1169" s="37"/>
      <c r="OFK1169" s="5"/>
      <c r="OFL1169" s="144"/>
      <c r="OFM1169" s="93"/>
      <c r="OFN1169" s="145"/>
      <c r="OFO1169" s="145"/>
      <c r="OFP1169" s="145"/>
      <c r="OFQ1169" s="145"/>
      <c r="OFR1169" s="145"/>
      <c r="OFS1169" s="37"/>
      <c r="OFT1169" s="5"/>
      <c r="OFU1169" s="144"/>
      <c r="OFV1169" s="93"/>
      <c r="OFW1169" s="145"/>
      <c r="OFX1169" s="145"/>
      <c r="OFY1169" s="145"/>
      <c r="OFZ1169" s="145"/>
      <c r="OGA1169" s="145"/>
      <c r="OGB1169" s="37"/>
      <c r="OGC1169" s="5"/>
      <c r="OGD1169" s="144"/>
      <c r="OGE1169" s="93"/>
      <c r="OGF1169" s="145"/>
      <c r="OGG1169" s="145"/>
      <c r="OGH1169" s="145"/>
      <c r="OGI1169" s="145"/>
      <c r="OGJ1169" s="145"/>
      <c r="OGK1169" s="37"/>
      <c r="OGL1169" s="5"/>
      <c r="OGM1169" s="144"/>
      <c r="OGN1169" s="93"/>
      <c r="OGO1169" s="145"/>
      <c r="OGP1169" s="145"/>
      <c r="OGQ1169" s="145"/>
      <c r="OGR1169" s="145"/>
      <c r="OGS1169" s="145"/>
      <c r="OGT1169" s="37"/>
      <c r="OGU1169" s="5"/>
      <c r="OGV1169" s="144"/>
      <c r="OGW1169" s="93"/>
      <c r="OGX1169" s="145"/>
      <c r="OGY1169" s="145"/>
      <c r="OGZ1169" s="145"/>
      <c r="OHA1169" s="145"/>
      <c r="OHB1169" s="145"/>
      <c r="OHC1169" s="37"/>
      <c r="OHD1169" s="5"/>
      <c r="OHE1169" s="144"/>
      <c r="OHF1169" s="93"/>
      <c r="OHG1169" s="145"/>
      <c r="OHH1169" s="145"/>
      <c r="OHI1169" s="145"/>
      <c r="OHJ1169" s="145"/>
      <c r="OHK1169" s="145"/>
      <c r="OHL1169" s="37"/>
      <c r="OHM1169" s="5"/>
      <c r="OHN1169" s="144"/>
      <c r="OHO1169" s="93"/>
      <c r="OHP1169" s="145"/>
      <c r="OHQ1169" s="145"/>
      <c r="OHR1169" s="145"/>
      <c r="OHS1169" s="145"/>
      <c r="OHT1169" s="145"/>
      <c r="OHU1169" s="37"/>
      <c r="OHV1169" s="5"/>
      <c r="OHW1169" s="144"/>
      <c r="OHX1169" s="93"/>
      <c r="OHY1169" s="145"/>
      <c r="OHZ1169" s="145"/>
      <c r="OIA1169" s="145"/>
      <c r="OIB1169" s="145"/>
      <c r="OIC1169" s="145"/>
      <c r="OID1169" s="37"/>
      <c r="OIE1169" s="5"/>
      <c r="OIF1169" s="144"/>
      <c r="OIG1169" s="93"/>
      <c r="OIH1169" s="145"/>
      <c r="OII1169" s="145"/>
      <c r="OIJ1169" s="145"/>
      <c r="OIK1169" s="145"/>
      <c r="OIL1169" s="145"/>
      <c r="OIM1169" s="37"/>
      <c r="OIN1169" s="5"/>
      <c r="OIO1169" s="144"/>
      <c r="OIP1169" s="93"/>
      <c r="OIQ1169" s="145"/>
      <c r="OIR1169" s="145"/>
      <c r="OIS1169" s="145"/>
      <c r="OIT1169" s="145"/>
      <c r="OIU1169" s="145"/>
      <c r="OIV1169" s="37"/>
      <c r="OIW1169" s="5"/>
      <c r="OIX1169" s="144"/>
      <c r="OIY1169" s="93"/>
      <c r="OIZ1169" s="145"/>
      <c r="OJA1169" s="145"/>
      <c r="OJB1169" s="145"/>
      <c r="OJC1169" s="145"/>
      <c r="OJD1169" s="145"/>
      <c r="OJE1169" s="37"/>
      <c r="OJF1169" s="5"/>
      <c r="OJG1169" s="144"/>
      <c r="OJH1169" s="93"/>
      <c r="OJI1169" s="145"/>
      <c r="OJJ1169" s="145"/>
      <c r="OJK1169" s="145"/>
      <c r="OJL1169" s="145"/>
      <c r="OJM1169" s="145"/>
      <c r="OJN1169" s="37"/>
      <c r="OJO1169" s="5"/>
      <c r="OJP1169" s="144"/>
      <c r="OJQ1169" s="93"/>
      <c r="OJR1169" s="145"/>
      <c r="OJS1169" s="145"/>
      <c r="OJT1169" s="145"/>
      <c r="OJU1169" s="145"/>
      <c r="OJV1169" s="145"/>
      <c r="OJW1169" s="37"/>
      <c r="OJX1169" s="5"/>
      <c r="OJY1169" s="144"/>
      <c r="OJZ1169" s="93"/>
      <c r="OKA1169" s="145"/>
      <c r="OKB1169" s="145"/>
      <c r="OKC1169" s="145"/>
      <c r="OKD1169" s="145"/>
      <c r="OKE1169" s="145"/>
      <c r="OKF1169" s="37"/>
      <c r="OKG1169" s="5"/>
      <c r="OKH1169" s="144"/>
      <c r="OKI1169" s="93"/>
      <c r="OKJ1169" s="145"/>
      <c r="OKK1169" s="145"/>
      <c r="OKL1169" s="145"/>
      <c r="OKM1169" s="145"/>
      <c r="OKN1169" s="145"/>
      <c r="OKO1169" s="37"/>
      <c r="OKP1169" s="5"/>
      <c r="OKQ1169" s="144"/>
      <c r="OKR1169" s="93"/>
      <c r="OKS1169" s="145"/>
      <c r="OKT1169" s="145"/>
      <c r="OKU1169" s="145"/>
      <c r="OKV1169" s="145"/>
      <c r="OKW1169" s="145"/>
      <c r="OKX1169" s="37"/>
      <c r="OKY1169" s="5"/>
      <c r="OKZ1169" s="144"/>
      <c r="OLA1169" s="93"/>
      <c r="OLB1169" s="145"/>
      <c r="OLC1169" s="145"/>
      <c r="OLD1169" s="145"/>
      <c r="OLE1169" s="145"/>
      <c r="OLF1169" s="145"/>
      <c r="OLG1169" s="37"/>
      <c r="OLH1169" s="5"/>
      <c r="OLI1169" s="144"/>
      <c r="OLJ1169" s="93"/>
      <c r="OLK1169" s="145"/>
      <c r="OLL1169" s="145"/>
      <c r="OLM1169" s="145"/>
      <c r="OLN1169" s="145"/>
      <c r="OLO1169" s="145"/>
      <c r="OLP1169" s="37"/>
      <c r="OLQ1169" s="5"/>
      <c r="OLR1169" s="144"/>
      <c r="OLS1169" s="93"/>
      <c r="OLT1169" s="145"/>
      <c r="OLU1169" s="145"/>
      <c r="OLV1169" s="145"/>
      <c r="OLW1169" s="145"/>
      <c r="OLX1169" s="145"/>
      <c r="OLY1169" s="37"/>
      <c r="OLZ1169" s="5"/>
      <c r="OMA1169" s="144"/>
      <c r="OMB1169" s="93"/>
      <c r="OMC1169" s="145"/>
      <c r="OMD1169" s="145"/>
      <c r="OME1169" s="145"/>
      <c r="OMF1169" s="145"/>
      <c r="OMG1169" s="145"/>
      <c r="OMH1169" s="37"/>
      <c r="OMI1169" s="5"/>
      <c r="OMJ1169" s="144"/>
      <c r="OMK1169" s="93"/>
      <c r="OML1169" s="145"/>
      <c r="OMM1169" s="145"/>
      <c r="OMN1169" s="145"/>
      <c r="OMO1169" s="145"/>
      <c r="OMP1169" s="145"/>
      <c r="OMQ1169" s="37"/>
      <c r="OMR1169" s="5"/>
      <c r="OMS1169" s="144"/>
      <c r="OMT1169" s="93"/>
      <c r="OMU1169" s="145"/>
      <c r="OMV1169" s="145"/>
      <c r="OMW1169" s="145"/>
      <c r="OMX1169" s="145"/>
      <c r="OMY1169" s="145"/>
      <c r="OMZ1169" s="37"/>
      <c r="ONA1169" s="5"/>
      <c r="ONB1169" s="144"/>
      <c r="ONC1169" s="93"/>
      <c r="OND1169" s="145"/>
      <c r="ONE1169" s="145"/>
      <c r="ONF1169" s="145"/>
      <c r="ONG1169" s="145"/>
      <c r="ONH1169" s="145"/>
      <c r="ONI1169" s="37"/>
      <c r="ONJ1169" s="5"/>
      <c r="ONK1169" s="144"/>
      <c r="ONL1169" s="93"/>
      <c r="ONM1169" s="145"/>
      <c r="ONN1169" s="145"/>
      <c r="ONO1169" s="145"/>
      <c r="ONP1169" s="145"/>
      <c r="ONQ1169" s="145"/>
      <c r="ONR1169" s="37"/>
      <c r="ONS1169" s="5"/>
      <c r="ONT1169" s="144"/>
      <c r="ONU1169" s="93"/>
      <c r="ONV1169" s="145"/>
      <c r="ONW1169" s="145"/>
      <c r="ONX1169" s="145"/>
      <c r="ONY1169" s="145"/>
      <c r="ONZ1169" s="145"/>
      <c r="OOA1169" s="37"/>
      <c r="OOB1169" s="5"/>
      <c r="OOC1169" s="144"/>
      <c r="OOD1169" s="93"/>
      <c r="OOE1169" s="145"/>
      <c r="OOF1169" s="145"/>
      <c r="OOG1169" s="145"/>
      <c r="OOH1169" s="145"/>
      <c r="OOI1169" s="145"/>
      <c r="OOJ1169" s="37"/>
      <c r="OOK1169" s="5"/>
      <c r="OOL1169" s="144"/>
      <c r="OOM1169" s="93"/>
      <c r="OON1169" s="145"/>
      <c r="OOO1169" s="145"/>
      <c r="OOP1169" s="145"/>
      <c r="OOQ1169" s="145"/>
      <c r="OOR1169" s="145"/>
      <c r="OOS1169" s="37"/>
      <c r="OOT1169" s="5"/>
      <c r="OOU1169" s="144"/>
      <c r="OOV1169" s="93"/>
      <c r="OOW1169" s="145"/>
      <c r="OOX1169" s="145"/>
      <c r="OOY1169" s="145"/>
      <c r="OOZ1169" s="145"/>
      <c r="OPA1169" s="145"/>
      <c r="OPB1169" s="37"/>
      <c r="OPC1169" s="5"/>
      <c r="OPD1169" s="144"/>
      <c r="OPE1169" s="93"/>
      <c r="OPF1169" s="145"/>
      <c r="OPG1169" s="145"/>
      <c r="OPH1169" s="145"/>
      <c r="OPI1169" s="145"/>
      <c r="OPJ1169" s="145"/>
      <c r="OPK1169" s="37"/>
      <c r="OPL1169" s="5"/>
      <c r="OPM1169" s="144"/>
      <c r="OPN1169" s="93"/>
      <c r="OPO1169" s="145"/>
      <c r="OPP1169" s="145"/>
      <c r="OPQ1169" s="145"/>
      <c r="OPR1169" s="145"/>
      <c r="OPS1169" s="145"/>
      <c r="OPT1169" s="37"/>
      <c r="OPU1169" s="5"/>
      <c r="OPV1169" s="144"/>
      <c r="OPW1169" s="93"/>
      <c r="OPX1169" s="145"/>
      <c r="OPY1169" s="145"/>
      <c r="OPZ1169" s="145"/>
      <c r="OQA1169" s="145"/>
      <c r="OQB1169" s="145"/>
      <c r="OQC1169" s="37"/>
      <c r="OQD1169" s="5"/>
      <c r="OQE1169" s="144"/>
      <c r="OQF1169" s="93"/>
      <c r="OQG1169" s="145"/>
      <c r="OQH1169" s="145"/>
      <c r="OQI1169" s="145"/>
      <c r="OQJ1169" s="145"/>
      <c r="OQK1169" s="145"/>
      <c r="OQL1169" s="37"/>
      <c r="OQM1169" s="5"/>
      <c r="OQN1169" s="144"/>
      <c r="OQO1169" s="93"/>
      <c r="OQP1169" s="145"/>
      <c r="OQQ1169" s="145"/>
      <c r="OQR1169" s="145"/>
      <c r="OQS1169" s="145"/>
      <c r="OQT1169" s="145"/>
      <c r="OQU1169" s="37"/>
      <c r="OQV1169" s="5"/>
      <c r="OQW1169" s="144"/>
      <c r="OQX1169" s="93"/>
      <c r="OQY1169" s="145"/>
      <c r="OQZ1169" s="145"/>
      <c r="ORA1169" s="145"/>
      <c r="ORB1169" s="145"/>
      <c r="ORC1169" s="145"/>
      <c r="ORD1169" s="37"/>
      <c r="ORE1169" s="5"/>
      <c r="ORF1169" s="144"/>
      <c r="ORG1169" s="93"/>
      <c r="ORH1169" s="145"/>
      <c r="ORI1169" s="145"/>
      <c r="ORJ1169" s="145"/>
      <c r="ORK1169" s="145"/>
      <c r="ORL1169" s="145"/>
      <c r="ORM1169" s="37"/>
      <c r="ORN1169" s="5"/>
      <c r="ORO1169" s="144"/>
      <c r="ORP1169" s="93"/>
      <c r="ORQ1169" s="145"/>
      <c r="ORR1169" s="145"/>
      <c r="ORS1169" s="145"/>
      <c r="ORT1169" s="145"/>
      <c r="ORU1169" s="145"/>
      <c r="ORV1169" s="37"/>
      <c r="ORW1169" s="5"/>
      <c r="ORX1169" s="144"/>
      <c r="ORY1169" s="93"/>
      <c r="ORZ1169" s="145"/>
      <c r="OSA1169" s="145"/>
      <c r="OSB1169" s="145"/>
      <c r="OSC1169" s="145"/>
      <c r="OSD1169" s="145"/>
      <c r="OSE1169" s="37"/>
      <c r="OSF1169" s="5"/>
      <c r="OSG1169" s="144"/>
      <c r="OSH1169" s="93"/>
      <c r="OSI1169" s="145"/>
      <c r="OSJ1169" s="145"/>
      <c r="OSK1169" s="145"/>
      <c r="OSL1169" s="145"/>
      <c r="OSM1169" s="145"/>
      <c r="OSN1169" s="37"/>
      <c r="OSO1169" s="5"/>
      <c r="OSP1169" s="144"/>
      <c r="OSQ1169" s="93"/>
      <c r="OSR1169" s="145"/>
      <c r="OSS1169" s="145"/>
      <c r="OST1169" s="145"/>
      <c r="OSU1169" s="145"/>
      <c r="OSV1169" s="145"/>
      <c r="OSW1169" s="37"/>
      <c r="OSX1169" s="5"/>
      <c r="OSY1169" s="144"/>
      <c r="OSZ1169" s="93"/>
      <c r="OTA1169" s="145"/>
      <c r="OTB1169" s="145"/>
      <c r="OTC1169" s="145"/>
      <c r="OTD1169" s="145"/>
      <c r="OTE1169" s="145"/>
      <c r="OTF1169" s="37"/>
      <c r="OTG1169" s="5"/>
      <c r="OTH1169" s="144"/>
      <c r="OTI1169" s="93"/>
      <c r="OTJ1169" s="145"/>
      <c r="OTK1169" s="145"/>
      <c r="OTL1169" s="145"/>
      <c r="OTM1169" s="145"/>
      <c r="OTN1169" s="145"/>
      <c r="OTO1169" s="37"/>
      <c r="OTP1169" s="5"/>
      <c r="OTQ1169" s="144"/>
      <c r="OTR1169" s="93"/>
      <c r="OTS1169" s="145"/>
      <c r="OTT1169" s="145"/>
      <c r="OTU1169" s="145"/>
      <c r="OTV1169" s="145"/>
      <c r="OTW1169" s="145"/>
      <c r="OTX1169" s="37"/>
      <c r="OTY1169" s="5"/>
      <c r="OTZ1169" s="144"/>
      <c r="OUA1169" s="93"/>
      <c r="OUB1169" s="145"/>
      <c r="OUC1169" s="145"/>
      <c r="OUD1169" s="145"/>
      <c r="OUE1169" s="145"/>
      <c r="OUF1169" s="145"/>
      <c r="OUG1169" s="37"/>
      <c r="OUH1169" s="5"/>
      <c r="OUI1169" s="144"/>
      <c r="OUJ1169" s="93"/>
      <c r="OUK1169" s="145"/>
      <c r="OUL1169" s="145"/>
      <c r="OUM1169" s="145"/>
      <c r="OUN1169" s="145"/>
      <c r="OUO1169" s="145"/>
      <c r="OUP1169" s="37"/>
      <c r="OUQ1169" s="5"/>
      <c r="OUR1169" s="144"/>
      <c r="OUS1169" s="93"/>
      <c r="OUT1169" s="145"/>
      <c r="OUU1169" s="145"/>
      <c r="OUV1169" s="145"/>
      <c r="OUW1169" s="145"/>
      <c r="OUX1169" s="145"/>
      <c r="OUY1169" s="37"/>
      <c r="OUZ1169" s="5"/>
      <c r="OVA1169" s="144"/>
      <c r="OVB1169" s="93"/>
      <c r="OVC1169" s="145"/>
      <c r="OVD1169" s="145"/>
      <c r="OVE1169" s="145"/>
      <c r="OVF1169" s="145"/>
      <c r="OVG1169" s="145"/>
      <c r="OVH1169" s="37"/>
      <c r="OVI1169" s="5"/>
      <c r="OVJ1169" s="144"/>
      <c r="OVK1169" s="93"/>
      <c r="OVL1169" s="145"/>
      <c r="OVM1169" s="145"/>
      <c r="OVN1169" s="145"/>
      <c r="OVO1169" s="145"/>
      <c r="OVP1169" s="145"/>
      <c r="OVQ1169" s="37"/>
      <c r="OVR1169" s="5"/>
      <c r="OVS1169" s="144"/>
      <c r="OVT1169" s="93"/>
      <c r="OVU1169" s="145"/>
      <c r="OVV1169" s="145"/>
      <c r="OVW1169" s="145"/>
      <c r="OVX1169" s="145"/>
      <c r="OVY1169" s="145"/>
      <c r="OVZ1169" s="37"/>
      <c r="OWA1169" s="5"/>
      <c r="OWB1169" s="144"/>
      <c r="OWC1169" s="93"/>
      <c r="OWD1169" s="145"/>
      <c r="OWE1169" s="145"/>
      <c r="OWF1169" s="145"/>
      <c r="OWG1169" s="145"/>
      <c r="OWH1169" s="145"/>
      <c r="OWI1169" s="37"/>
      <c r="OWJ1169" s="5"/>
      <c r="OWK1169" s="144"/>
      <c r="OWL1169" s="93"/>
      <c r="OWM1169" s="145"/>
      <c r="OWN1169" s="145"/>
      <c r="OWO1169" s="145"/>
      <c r="OWP1169" s="145"/>
      <c r="OWQ1169" s="145"/>
      <c r="OWR1169" s="37"/>
      <c r="OWS1169" s="5"/>
      <c r="OWT1169" s="144"/>
      <c r="OWU1169" s="93"/>
      <c r="OWV1169" s="145"/>
      <c r="OWW1169" s="145"/>
      <c r="OWX1169" s="145"/>
      <c r="OWY1169" s="145"/>
      <c r="OWZ1169" s="145"/>
      <c r="OXA1169" s="37"/>
      <c r="OXB1169" s="5"/>
      <c r="OXC1169" s="144"/>
      <c r="OXD1169" s="93"/>
      <c r="OXE1169" s="145"/>
      <c r="OXF1169" s="145"/>
      <c r="OXG1169" s="145"/>
      <c r="OXH1169" s="145"/>
      <c r="OXI1169" s="145"/>
      <c r="OXJ1169" s="37"/>
      <c r="OXK1169" s="5"/>
      <c r="OXL1169" s="144"/>
      <c r="OXM1169" s="93"/>
      <c r="OXN1169" s="145"/>
      <c r="OXO1169" s="145"/>
      <c r="OXP1169" s="145"/>
      <c r="OXQ1169" s="145"/>
      <c r="OXR1169" s="145"/>
      <c r="OXS1169" s="37"/>
      <c r="OXT1169" s="5"/>
      <c r="OXU1169" s="144"/>
      <c r="OXV1169" s="93"/>
      <c r="OXW1169" s="145"/>
      <c r="OXX1169" s="145"/>
      <c r="OXY1169" s="145"/>
      <c r="OXZ1169" s="145"/>
      <c r="OYA1169" s="145"/>
      <c r="OYB1169" s="37"/>
      <c r="OYC1169" s="5"/>
      <c r="OYD1169" s="144"/>
      <c r="OYE1169" s="93"/>
      <c r="OYF1169" s="145"/>
      <c r="OYG1169" s="145"/>
      <c r="OYH1169" s="145"/>
      <c r="OYI1169" s="145"/>
      <c r="OYJ1169" s="145"/>
      <c r="OYK1169" s="37"/>
      <c r="OYL1169" s="5"/>
      <c r="OYM1169" s="144"/>
      <c r="OYN1169" s="93"/>
      <c r="OYO1169" s="145"/>
      <c r="OYP1169" s="145"/>
      <c r="OYQ1169" s="145"/>
      <c r="OYR1169" s="145"/>
      <c r="OYS1169" s="145"/>
      <c r="OYT1169" s="37"/>
      <c r="OYU1169" s="5"/>
      <c r="OYV1169" s="144"/>
      <c r="OYW1169" s="93"/>
      <c r="OYX1169" s="145"/>
      <c r="OYY1169" s="145"/>
      <c r="OYZ1169" s="145"/>
      <c r="OZA1169" s="145"/>
      <c r="OZB1169" s="145"/>
      <c r="OZC1169" s="37"/>
      <c r="OZD1169" s="5"/>
      <c r="OZE1169" s="144"/>
      <c r="OZF1169" s="93"/>
      <c r="OZG1169" s="145"/>
      <c r="OZH1169" s="145"/>
      <c r="OZI1169" s="145"/>
      <c r="OZJ1169" s="145"/>
      <c r="OZK1169" s="145"/>
      <c r="OZL1169" s="37"/>
      <c r="OZM1169" s="5"/>
      <c r="OZN1169" s="144"/>
      <c r="OZO1169" s="93"/>
      <c r="OZP1169" s="145"/>
      <c r="OZQ1169" s="145"/>
      <c r="OZR1169" s="145"/>
      <c r="OZS1169" s="145"/>
      <c r="OZT1169" s="145"/>
      <c r="OZU1169" s="37"/>
      <c r="OZV1169" s="5"/>
      <c r="OZW1169" s="144"/>
      <c r="OZX1169" s="93"/>
      <c r="OZY1169" s="145"/>
      <c r="OZZ1169" s="145"/>
      <c r="PAA1169" s="145"/>
      <c r="PAB1169" s="145"/>
      <c r="PAC1169" s="145"/>
      <c r="PAD1169" s="37"/>
      <c r="PAE1169" s="5"/>
      <c r="PAF1169" s="144"/>
      <c r="PAG1169" s="93"/>
      <c r="PAH1169" s="145"/>
      <c r="PAI1169" s="145"/>
      <c r="PAJ1169" s="145"/>
      <c r="PAK1169" s="145"/>
      <c r="PAL1169" s="145"/>
      <c r="PAM1169" s="37"/>
      <c r="PAN1169" s="5"/>
      <c r="PAO1169" s="144"/>
      <c r="PAP1169" s="93"/>
      <c r="PAQ1169" s="145"/>
      <c r="PAR1169" s="145"/>
      <c r="PAS1169" s="145"/>
      <c r="PAT1169" s="145"/>
      <c r="PAU1169" s="145"/>
      <c r="PAV1169" s="37"/>
      <c r="PAW1169" s="5"/>
      <c r="PAX1169" s="144"/>
      <c r="PAY1169" s="93"/>
      <c r="PAZ1169" s="145"/>
      <c r="PBA1169" s="145"/>
      <c r="PBB1169" s="145"/>
      <c r="PBC1169" s="145"/>
      <c r="PBD1169" s="145"/>
      <c r="PBE1169" s="37"/>
      <c r="PBF1169" s="5"/>
      <c r="PBG1169" s="144"/>
      <c r="PBH1169" s="93"/>
      <c r="PBI1169" s="145"/>
      <c r="PBJ1169" s="145"/>
      <c r="PBK1169" s="145"/>
      <c r="PBL1169" s="145"/>
      <c r="PBM1169" s="145"/>
      <c r="PBN1169" s="37"/>
      <c r="PBO1169" s="5"/>
      <c r="PBP1169" s="144"/>
      <c r="PBQ1169" s="93"/>
      <c r="PBR1169" s="145"/>
      <c r="PBS1169" s="145"/>
      <c r="PBT1169" s="145"/>
      <c r="PBU1169" s="145"/>
      <c r="PBV1169" s="145"/>
      <c r="PBW1169" s="37"/>
      <c r="PBX1169" s="5"/>
      <c r="PBY1169" s="144"/>
      <c r="PBZ1169" s="93"/>
      <c r="PCA1169" s="145"/>
      <c r="PCB1169" s="145"/>
      <c r="PCC1169" s="145"/>
      <c r="PCD1169" s="145"/>
      <c r="PCE1169" s="145"/>
      <c r="PCF1169" s="37"/>
      <c r="PCG1169" s="5"/>
      <c r="PCH1169" s="144"/>
      <c r="PCI1169" s="93"/>
      <c r="PCJ1169" s="145"/>
      <c r="PCK1169" s="145"/>
      <c r="PCL1169" s="145"/>
      <c r="PCM1169" s="145"/>
      <c r="PCN1169" s="145"/>
      <c r="PCO1169" s="37"/>
      <c r="PCP1169" s="5"/>
      <c r="PCQ1169" s="144"/>
      <c r="PCR1169" s="93"/>
      <c r="PCS1169" s="145"/>
      <c r="PCT1169" s="145"/>
      <c r="PCU1169" s="145"/>
      <c r="PCV1169" s="145"/>
      <c r="PCW1169" s="145"/>
      <c r="PCX1169" s="37"/>
      <c r="PCY1169" s="5"/>
      <c r="PCZ1169" s="144"/>
      <c r="PDA1169" s="93"/>
      <c r="PDB1169" s="145"/>
      <c r="PDC1169" s="145"/>
      <c r="PDD1169" s="145"/>
      <c r="PDE1169" s="145"/>
      <c r="PDF1169" s="145"/>
      <c r="PDG1169" s="37"/>
      <c r="PDH1169" s="5"/>
      <c r="PDI1169" s="144"/>
      <c r="PDJ1169" s="93"/>
      <c r="PDK1169" s="145"/>
      <c r="PDL1169" s="145"/>
      <c r="PDM1169" s="145"/>
      <c r="PDN1169" s="145"/>
      <c r="PDO1169" s="145"/>
      <c r="PDP1169" s="37"/>
      <c r="PDQ1169" s="5"/>
      <c r="PDR1169" s="144"/>
      <c r="PDS1169" s="93"/>
      <c r="PDT1169" s="145"/>
      <c r="PDU1169" s="145"/>
      <c r="PDV1169" s="145"/>
      <c r="PDW1169" s="145"/>
      <c r="PDX1169" s="145"/>
      <c r="PDY1169" s="37"/>
      <c r="PDZ1169" s="5"/>
      <c r="PEA1169" s="144"/>
      <c r="PEB1169" s="93"/>
      <c r="PEC1169" s="145"/>
      <c r="PED1169" s="145"/>
      <c r="PEE1169" s="145"/>
      <c r="PEF1169" s="145"/>
      <c r="PEG1169" s="145"/>
      <c r="PEH1169" s="37"/>
      <c r="PEI1169" s="5"/>
      <c r="PEJ1169" s="144"/>
      <c r="PEK1169" s="93"/>
      <c r="PEL1169" s="145"/>
      <c r="PEM1169" s="145"/>
      <c r="PEN1169" s="145"/>
      <c r="PEO1169" s="145"/>
      <c r="PEP1169" s="145"/>
      <c r="PEQ1169" s="37"/>
      <c r="PER1169" s="5"/>
      <c r="PES1169" s="144"/>
      <c r="PET1169" s="93"/>
      <c r="PEU1169" s="145"/>
      <c r="PEV1169" s="145"/>
      <c r="PEW1169" s="145"/>
      <c r="PEX1169" s="145"/>
      <c r="PEY1169" s="145"/>
      <c r="PEZ1169" s="37"/>
      <c r="PFA1169" s="5"/>
      <c r="PFB1169" s="144"/>
      <c r="PFC1169" s="93"/>
      <c r="PFD1169" s="145"/>
      <c r="PFE1169" s="145"/>
      <c r="PFF1169" s="145"/>
      <c r="PFG1169" s="145"/>
      <c r="PFH1169" s="145"/>
      <c r="PFI1169" s="37"/>
      <c r="PFJ1169" s="5"/>
      <c r="PFK1169" s="144"/>
      <c r="PFL1169" s="93"/>
      <c r="PFM1169" s="145"/>
      <c r="PFN1169" s="145"/>
      <c r="PFO1169" s="145"/>
      <c r="PFP1169" s="145"/>
      <c r="PFQ1169" s="145"/>
      <c r="PFR1169" s="37"/>
      <c r="PFS1169" s="5"/>
      <c r="PFT1169" s="144"/>
      <c r="PFU1169" s="93"/>
      <c r="PFV1169" s="145"/>
      <c r="PFW1169" s="145"/>
      <c r="PFX1169" s="145"/>
      <c r="PFY1169" s="145"/>
      <c r="PFZ1169" s="145"/>
      <c r="PGA1169" s="37"/>
      <c r="PGB1169" s="5"/>
      <c r="PGC1169" s="144"/>
      <c r="PGD1169" s="93"/>
      <c r="PGE1169" s="145"/>
      <c r="PGF1169" s="145"/>
      <c r="PGG1169" s="145"/>
      <c r="PGH1169" s="145"/>
      <c r="PGI1169" s="145"/>
      <c r="PGJ1169" s="37"/>
      <c r="PGK1169" s="5"/>
      <c r="PGL1169" s="144"/>
      <c r="PGM1169" s="93"/>
      <c r="PGN1169" s="145"/>
      <c r="PGO1169" s="145"/>
      <c r="PGP1169" s="145"/>
      <c r="PGQ1169" s="145"/>
      <c r="PGR1169" s="145"/>
      <c r="PGS1169" s="37"/>
      <c r="PGT1169" s="5"/>
      <c r="PGU1169" s="144"/>
      <c r="PGV1169" s="93"/>
      <c r="PGW1169" s="145"/>
      <c r="PGX1169" s="145"/>
      <c r="PGY1169" s="145"/>
      <c r="PGZ1169" s="145"/>
      <c r="PHA1169" s="145"/>
      <c r="PHB1169" s="37"/>
      <c r="PHC1169" s="5"/>
      <c r="PHD1169" s="144"/>
      <c r="PHE1169" s="93"/>
      <c r="PHF1169" s="145"/>
      <c r="PHG1169" s="145"/>
      <c r="PHH1169" s="145"/>
      <c r="PHI1169" s="145"/>
      <c r="PHJ1169" s="145"/>
      <c r="PHK1169" s="37"/>
      <c r="PHL1169" s="5"/>
      <c r="PHM1169" s="144"/>
      <c r="PHN1169" s="93"/>
      <c r="PHO1169" s="145"/>
      <c r="PHP1169" s="145"/>
      <c r="PHQ1169" s="145"/>
      <c r="PHR1169" s="145"/>
      <c r="PHS1169" s="145"/>
      <c r="PHT1169" s="37"/>
      <c r="PHU1169" s="5"/>
      <c r="PHV1169" s="144"/>
      <c r="PHW1169" s="93"/>
      <c r="PHX1169" s="145"/>
      <c r="PHY1169" s="145"/>
      <c r="PHZ1169" s="145"/>
      <c r="PIA1169" s="145"/>
      <c r="PIB1169" s="145"/>
      <c r="PIC1169" s="37"/>
      <c r="PID1169" s="5"/>
      <c r="PIE1169" s="144"/>
      <c r="PIF1169" s="93"/>
      <c r="PIG1169" s="145"/>
      <c r="PIH1169" s="145"/>
      <c r="PII1169" s="145"/>
      <c r="PIJ1169" s="145"/>
      <c r="PIK1169" s="145"/>
      <c r="PIL1169" s="37"/>
      <c r="PIM1169" s="5"/>
      <c r="PIN1169" s="144"/>
      <c r="PIO1169" s="93"/>
      <c r="PIP1169" s="145"/>
      <c r="PIQ1169" s="145"/>
      <c r="PIR1169" s="145"/>
      <c r="PIS1169" s="145"/>
      <c r="PIT1169" s="145"/>
      <c r="PIU1169" s="37"/>
      <c r="PIV1169" s="5"/>
      <c r="PIW1169" s="144"/>
      <c r="PIX1169" s="93"/>
      <c r="PIY1169" s="145"/>
      <c r="PIZ1169" s="145"/>
      <c r="PJA1169" s="145"/>
      <c r="PJB1169" s="145"/>
      <c r="PJC1169" s="145"/>
      <c r="PJD1169" s="37"/>
      <c r="PJE1169" s="5"/>
      <c r="PJF1169" s="144"/>
      <c r="PJG1169" s="93"/>
      <c r="PJH1169" s="145"/>
      <c r="PJI1169" s="145"/>
      <c r="PJJ1169" s="145"/>
      <c r="PJK1169" s="145"/>
      <c r="PJL1169" s="145"/>
      <c r="PJM1169" s="37"/>
      <c r="PJN1169" s="5"/>
      <c r="PJO1169" s="144"/>
      <c r="PJP1169" s="93"/>
      <c r="PJQ1169" s="145"/>
      <c r="PJR1169" s="145"/>
      <c r="PJS1169" s="145"/>
      <c r="PJT1169" s="145"/>
      <c r="PJU1169" s="145"/>
      <c r="PJV1169" s="37"/>
      <c r="PJW1169" s="5"/>
      <c r="PJX1169" s="144"/>
      <c r="PJY1169" s="93"/>
      <c r="PJZ1169" s="145"/>
      <c r="PKA1169" s="145"/>
      <c r="PKB1169" s="145"/>
      <c r="PKC1169" s="145"/>
      <c r="PKD1169" s="145"/>
      <c r="PKE1169" s="37"/>
      <c r="PKF1169" s="5"/>
      <c r="PKG1169" s="144"/>
      <c r="PKH1169" s="93"/>
      <c r="PKI1169" s="145"/>
      <c r="PKJ1169" s="145"/>
      <c r="PKK1169" s="145"/>
      <c r="PKL1169" s="145"/>
      <c r="PKM1169" s="145"/>
      <c r="PKN1169" s="37"/>
      <c r="PKO1169" s="5"/>
      <c r="PKP1169" s="144"/>
      <c r="PKQ1169" s="93"/>
      <c r="PKR1169" s="145"/>
      <c r="PKS1169" s="145"/>
      <c r="PKT1169" s="145"/>
      <c r="PKU1169" s="145"/>
      <c r="PKV1169" s="145"/>
      <c r="PKW1169" s="37"/>
      <c r="PKX1169" s="5"/>
      <c r="PKY1169" s="144"/>
      <c r="PKZ1169" s="93"/>
      <c r="PLA1169" s="145"/>
      <c r="PLB1169" s="145"/>
      <c r="PLC1169" s="145"/>
      <c r="PLD1169" s="145"/>
      <c r="PLE1169" s="145"/>
      <c r="PLF1169" s="37"/>
      <c r="PLG1169" s="5"/>
      <c r="PLH1169" s="144"/>
      <c r="PLI1169" s="93"/>
      <c r="PLJ1169" s="145"/>
      <c r="PLK1169" s="145"/>
      <c r="PLL1169" s="145"/>
      <c r="PLM1169" s="145"/>
      <c r="PLN1169" s="145"/>
      <c r="PLO1169" s="37"/>
      <c r="PLP1169" s="5"/>
      <c r="PLQ1169" s="144"/>
      <c r="PLR1169" s="93"/>
      <c r="PLS1169" s="145"/>
      <c r="PLT1169" s="145"/>
      <c r="PLU1169" s="145"/>
      <c r="PLV1169" s="145"/>
      <c r="PLW1169" s="145"/>
      <c r="PLX1169" s="37"/>
      <c r="PLY1169" s="5"/>
      <c r="PLZ1169" s="144"/>
      <c r="PMA1169" s="93"/>
      <c r="PMB1169" s="145"/>
      <c r="PMC1169" s="145"/>
      <c r="PMD1169" s="145"/>
      <c r="PME1169" s="145"/>
      <c r="PMF1169" s="145"/>
      <c r="PMG1169" s="37"/>
      <c r="PMH1169" s="5"/>
      <c r="PMI1169" s="144"/>
      <c r="PMJ1169" s="93"/>
      <c r="PMK1169" s="145"/>
      <c r="PML1169" s="145"/>
      <c r="PMM1169" s="145"/>
      <c r="PMN1169" s="145"/>
      <c r="PMO1169" s="145"/>
      <c r="PMP1169" s="37"/>
      <c r="PMQ1169" s="5"/>
      <c r="PMR1169" s="144"/>
      <c r="PMS1169" s="93"/>
      <c r="PMT1169" s="145"/>
      <c r="PMU1169" s="145"/>
      <c r="PMV1169" s="145"/>
      <c r="PMW1169" s="145"/>
      <c r="PMX1169" s="145"/>
      <c r="PMY1169" s="37"/>
      <c r="PMZ1169" s="5"/>
      <c r="PNA1169" s="144"/>
      <c r="PNB1169" s="93"/>
      <c r="PNC1169" s="145"/>
      <c r="PND1169" s="145"/>
      <c r="PNE1169" s="145"/>
      <c r="PNF1169" s="145"/>
      <c r="PNG1169" s="145"/>
      <c r="PNH1169" s="37"/>
      <c r="PNI1169" s="5"/>
      <c r="PNJ1169" s="144"/>
      <c r="PNK1169" s="93"/>
      <c r="PNL1169" s="145"/>
      <c r="PNM1169" s="145"/>
      <c r="PNN1169" s="145"/>
      <c r="PNO1169" s="145"/>
      <c r="PNP1169" s="145"/>
      <c r="PNQ1169" s="37"/>
      <c r="PNR1169" s="5"/>
      <c r="PNS1169" s="144"/>
      <c r="PNT1169" s="93"/>
      <c r="PNU1169" s="145"/>
      <c r="PNV1169" s="145"/>
      <c r="PNW1169" s="145"/>
      <c r="PNX1169" s="145"/>
      <c r="PNY1169" s="145"/>
      <c r="PNZ1169" s="37"/>
      <c r="POA1169" s="5"/>
      <c r="POB1169" s="144"/>
      <c r="POC1169" s="93"/>
      <c r="POD1169" s="145"/>
      <c r="POE1169" s="145"/>
      <c r="POF1169" s="145"/>
      <c r="POG1169" s="145"/>
      <c r="POH1169" s="145"/>
      <c r="POI1169" s="37"/>
      <c r="POJ1169" s="5"/>
      <c r="POK1169" s="144"/>
      <c r="POL1169" s="93"/>
      <c r="POM1169" s="145"/>
      <c r="PON1169" s="145"/>
      <c r="POO1169" s="145"/>
      <c r="POP1169" s="145"/>
      <c r="POQ1169" s="145"/>
      <c r="POR1169" s="37"/>
      <c r="POS1169" s="5"/>
      <c r="POT1169" s="144"/>
      <c r="POU1169" s="93"/>
      <c r="POV1169" s="145"/>
      <c r="POW1169" s="145"/>
      <c r="POX1169" s="145"/>
      <c r="POY1169" s="145"/>
      <c r="POZ1169" s="145"/>
      <c r="PPA1169" s="37"/>
      <c r="PPB1169" s="5"/>
      <c r="PPC1169" s="144"/>
      <c r="PPD1169" s="93"/>
      <c r="PPE1169" s="145"/>
      <c r="PPF1169" s="145"/>
      <c r="PPG1169" s="145"/>
      <c r="PPH1169" s="145"/>
      <c r="PPI1169" s="145"/>
      <c r="PPJ1169" s="37"/>
      <c r="PPK1169" s="5"/>
      <c r="PPL1169" s="144"/>
      <c r="PPM1169" s="93"/>
      <c r="PPN1169" s="145"/>
      <c r="PPO1169" s="145"/>
      <c r="PPP1169" s="145"/>
      <c r="PPQ1169" s="145"/>
      <c r="PPR1169" s="145"/>
      <c r="PPS1169" s="37"/>
      <c r="PPT1169" s="5"/>
      <c r="PPU1169" s="144"/>
      <c r="PPV1169" s="93"/>
      <c r="PPW1169" s="145"/>
      <c r="PPX1169" s="145"/>
      <c r="PPY1169" s="145"/>
      <c r="PPZ1169" s="145"/>
      <c r="PQA1169" s="145"/>
      <c r="PQB1169" s="37"/>
      <c r="PQC1169" s="5"/>
      <c r="PQD1169" s="144"/>
      <c r="PQE1169" s="93"/>
      <c r="PQF1169" s="145"/>
      <c r="PQG1169" s="145"/>
      <c r="PQH1169" s="145"/>
      <c r="PQI1169" s="145"/>
      <c r="PQJ1169" s="145"/>
      <c r="PQK1169" s="37"/>
      <c r="PQL1169" s="5"/>
      <c r="PQM1169" s="144"/>
      <c r="PQN1169" s="93"/>
      <c r="PQO1169" s="145"/>
      <c r="PQP1169" s="145"/>
      <c r="PQQ1169" s="145"/>
      <c r="PQR1169" s="145"/>
      <c r="PQS1169" s="145"/>
      <c r="PQT1169" s="37"/>
      <c r="PQU1169" s="5"/>
      <c r="PQV1169" s="144"/>
      <c r="PQW1169" s="93"/>
      <c r="PQX1169" s="145"/>
      <c r="PQY1169" s="145"/>
      <c r="PQZ1169" s="145"/>
      <c r="PRA1169" s="145"/>
      <c r="PRB1169" s="145"/>
      <c r="PRC1169" s="37"/>
      <c r="PRD1169" s="5"/>
      <c r="PRE1169" s="144"/>
      <c r="PRF1169" s="93"/>
      <c r="PRG1169" s="145"/>
      <c r="PRH1169" s="145"/>
      <c r="PRI1169" s="145"/>
      <c r="PRJ1169" s="145"/>
      <c r="PRK1169" s="145"/>
      <c r="PRL1169" s="37"/>
      <c r="PRM1169" s="5"/>
      <c r="PRN1169" s="144"/>
      <c r="PRO1169" s="93"/>
      <c r="PRP1169" s="145"/>
      <c r="PRQ1169" s="145"/>
      <c r="PRR1169" s="145"/>
      <c r="PRS1169" s="145"/>
      <c r="PRT1169" s="145"/>
      <c r="PRU1169" s="37"/>
      <c r="PRV1169" s="5"/>
      <c r="PRW1169" s="144"/>
      <c r="PRX1169" s="93"/>
      <c r="PRY1169" s="145"/>
      <c r="PRZ1169" s="145"/>
      <c r="PSA1169" s="145"/>
      <c r="PSB1169" s="145"/>
      <c r="PSC1169" s="145"/>
      <c r="PSD1169" s="37"/>
      <c r="PSE1169" s="5"/>
      <c r="PSF1169" s="144"/>
      <c r="PSG1169" s="93"/>
      <c r="PSH1169" s="145"/>
      <c r="PSI1169" s="145"/>
      <c r="PSJ1169" s="145"/>
      <c r="PSK1169" s="145"/>
      <c r="PSL1169" s="145"/>
      <c r="PSM1169" s="37"/>
      <c r="PSN1169" s="5"/>
      <c r="PSO1169" s="144"/>
      <c r="PSP1169" s="93"/>
      <c r="PSQ1169" s="145"/>
      <c r="PSR1169" s="145"/>
      <c r="PSS1169" s="145"/>
      <c r="PST1169" s="145"/>
      <c r="PSU1169" s="145"/>
      <c r="PSV1169" s="37"/>
      <c r="PSW1169" s="5"/>
      <c r="PSX1169" s="144"/>
      <c r="PSY1169" s="93"/>
      <c r="PSZ1169" s="145"/>
      <c r="PTA1169" s="145"/>
      <c r="PTB1169" s="145"/>
      <c r="PTC1169" s="145"/>
      <c r="PTD1169" s="145"/>
      <c r="PTE1169" s="37"/>
      <c r="PTF1169" s="5"/>
      <c r="PTG1169" s="144"/>
      <c r="PTH1169" s="93"/>
      <c r="PTI1169" s="145"/>
      <c r="PTJ1169" s="145"/>
      <c r="PTK1169" s="145"/>
      <c r="PTL1169" s="145"/>
      <c r="PTM1169" s="145"/>
      <c r="PTN1169" s="37"/>
      <c r="PTO1169" s="5"/>
      <c r="PTP1169" s="144"/>
      <c r="PTQ1169" s="93"/>
      <c r="PTR1169" s="145"/>
      <c r="PTS1169" s="145"/>
      <c r="PTT1169" s="145"/>
      <c r="PTU1169" s="145"/>
      <c r="PTV1169" s="145"/>
      <c r="PTW1169" s="37"/>
      <c r="PTX1169" s="5"/>
      <c r="PTY1169" s="144"/>
      <c r="PTZ1169" s="93"/>
      <c r="PUA1169" s="145"/>
      <c r="PUB1169" s="145"/>
      <c r="PUC1169" s="145"/>
      <c r="PUD1169" s="145"/>
      <c r="PUE1169" s="145"/>
      <c r="PUF1169" s="37"/>
      <c r="PUG1169" s="5"/>
      <c r="PUH1169" s="144"/>
      <c r="PUI1169" s="93"/>
      <c r="PUJ1169" s="145"/>
      <c r="PUK1169" s="145"/>
      <c r="PUL1169" s="145"/>
      <c r="PUM1169" s="145"/>
      <c r="PUN1169" s="145"/>
      <c r="PUO1169" s="37"/>
      <c r="PUP1169" s="5"/>
      <c r="PUQ1169" s="144"/>
      <c r="PUR1169" s="93"/>
      <c r="PUS1169" s="145"/>
      <c r="PUT1169" s="145"/>
      <c r="PUU1169" s="145"/>
      <c r="PUV1169" s="145"/>
      <c r="PUW1169" s="145"/>
      <c r="PUX1169" s="37"/>
      <c r="PUY1169" s="5"/>
      <c r="PUZ1169" s="144"/>
      <c r="PVA1169" s="93"/>
      <c r="PVB1169" s="145"/>
      <c r="PVC1169" s="145"/>
      <c r="PVD1169" s="145"/>
      <c r="PVE1169" s="145"/>
      <c r="PVF1169" s="145"/>
      <c r="PVG1169" s="37"/>
      <c r="PVH1169" s="5"/>
      <c r="PVI1169" s="144"/>
      <c r="PVJ1169" s="93"/>
      <c r="PVK1169" s="145"/>
      <c r="PVL1169" s="145"/>
      <c r="PVM1169" s="145"/>
      <c r="PVN1169" s="145"/>
      <c r="PVO1169" s="145"/>
      <c r="PVP1169" s="37"/>
      <c r="PVQ1169" s="5"/>
      <c r="PVR1169" s="144"/>
      <c r="PVS1169" s="93"/>
      <c r="PVT1169" s="145"/>
      <c r="PVU1169" s="145"/>
      <c r="PVV1169" s="145"/>
      <c r="PVW1169" s="145"/>
      <c r="PVX1169" s="145"/>
      <c r="PVY1169" s="37"/>
      <c r="PVZ1169" s="5"/>
      <c r="PWA1169" s="144"/>
      <c r="PWB1169" s="93"/>
      <c r="PWC1169" s="145"/>
      <c r="PWD1169" s="145"/>
      <c r="PWE1169" s="145"/>
      <c r="PWF1169" s="145"/>
      <c r="PWG1169" s="145"/>
      <c r="PWH1169" s="37"/>
      <c r="PWI1169" s="5"/>
      <c r="PWJ1169" s="144"/>
      <c r="PWK1169" s="93"/>
      <c r="PWL1169" s="145"/>
      <c r="PWM1169" s="145"/>
      <c r="PWN1169" s="145"/>
      <c r="PWO1169" s="145"/>
      <c r="PWP1169" s="145"/>
      <c r="PWQ1169" s="37"/>
      <c r="PWR1169" s="5"/>
      <c r="PWS1169" s="144"/>
      <c r="PWT1169" s="93"/>
      <c r="PWU1169" s="145"/>
      <c r="PWV1169" s="145"/>
      <c r="PWW1169" s="145"/>
      <c r="PWX1169" s="145"/>
      <c r="PWY1169" s="145"/>
      <c r="PWZ1169" s="37"/>
      <c r="PXA1169" s="5"/>
      <c r="PXB1169" s="144"/>
      <c r="PXC1169" s="93"/>
      <c r="PXD1169" s="145"/>
      <c r="PXE1169" s="145"/>
      <c r="PXF1169" s="145"/>
      <c r="PXG1169" s="145"/>
      <c r="PXH1169" s="145"/>
      <c r="PXI1169" s="37"/>
      <c r="PXJ1169" s="5"/>
      <c r="PXK1169" s="144"/>
      <c r="PXL1169" s="93"/>
      <c r="PXM1169" s="145"/>
      <c r="PXN1169" s="145"/>
      <c r="PXO1169" s="145"/>
      <c r="PXP1169" s="145"/>
      <c r="PXQ1169" s="145"/>
      <c r="PXR1169" s="37"/>
      <c r="PXS1169" s="5"/>
      <c r="PXT1169" s="144"/>
      <c r="PXU1169" s="93"/>
      <c r="PXV1169" s="145"/>
      <c r="PXW1169" s="145"/>
      <c r="PXX1169" s="145"/>
      <c r="PXY1169" s="145"/>
      <c r="PXZ1169" s="145"/>
      <c r="PYA1169" s="37"/>
      <c r="PYB1169" s="5"/>
      <c r="PYC1169" s="144"/>
      <c r="PYD1169" s="93"/>
      <c r="PYE1169" s="145"/>
      <c r="PYF1169" s="145"/>
      <c r="PYG1169" s="145"/>
      <c r="PYH1169" s="145"/>
      <c r="PYI1169" s="145"/>
      <c r="PYJ1169" s="37"/>
      <c r="PYK1169" s="5"/>
      <c r="PYL1169" s="144"/>
      <c r="PYM1169" s="93"/>
      <c r="PYN1169" s="145"/>
      <c r="PYO1169" s="145"/>
      <c r="PYP1169" s="145"/>
      <c r="PYQ1169" s="145"/>
      <c r="PYR1169" s="145"/>
      <c r="PYS1169" s="37"/>
      <c r="PYT1169" s="5"/>
      <c r="PYU1169" s="144"/>
      <c r="PYV1169" s="93"/>
      <c r="PYW1169" s="145"/>
      <c r="PYX1169" s="145"/>
      <c r="PYY1169" s="145"/>
      <c r="PYZ1169" s="145"/>
      <c r="PZA1169" s="145"/>
      <c r="PZB1169" s="37"/>
      <c r="PZC1169" s="5"/>
      <c r="PZD1169" s="144"/>
      <c r="PZE1169" s="93"/>
      <c r="PZF1169" s="145"/>
      <c r="PZG1169" s="145"/>
      <c r="PZH1169" s="145"/>
      <c r="PZI1169" s="145"/>
      <c r="PZJ1169" s="145"/>
      <c r="PZK1169" s="37"/>
      <c r="PZL1169" s="5"/>
      <c r="PZM1169" s="144"/>
      <c r="PZN1169" s="93"/>
      <c r="PZO1169" s="145"/>
      <c r="PZP1169" s="145"/>
      <c r="PZQ1169" s="145"/>
      <c r="PZR1169" s="145"/>
      <c r="PZS1169" s="145"/>
      <c r="PZT1169" s="37"/>
      <c r="PZU1169" s="5"/>
      <c r="PZV1169" s="144"/>
      <c r="PZW1169" s="93"/>
      <c r="PZX1169" s="145"/>
      <c r="PZY1169" s="145"/>
      <c r="PZZ1169" s="145"/>
      <c r="QAA1169" s="145"/>
      <c r="QAB1169" s="145"/>
      <c r="QAC1169" s="37"/>
      <c r="QAD1169" s="5"/>
      <c r="QAE1169" s="144"/>
      <c r="QAF1169" s="93"/>
      <c r="QAG1169" s="145"/>
      <c r="QAH1169" s="145"/>
      <c r="QAI1169" s="145"/>
      <c r="QAJ1169" s="145"/>
      <c r="QAK1169" s="145"/>
      <c r="QAL1169" s="37"/>
      <c r="QAM1169" s="5"/>
      <c r="QAN1169" s="144"/>
      <c r="QAO1169" s="93"/>
      <c r="QAP1169" s="145"/>
      <c r="QAQ1169" s="145"/>
      <c r="QAR1169" s="145"/>
      <c r="QAS1169" s="145"/>
      <c r="QAT1169" s="145"/>
      <c r="QAU1169" s="37"/>
      <c r="QAV1169" s="5"/>
      <c r="QAW1169" s="144"/>
      <c r="QAX1169" s="93"/>
      <c r="QAY1169" s="145"/>
      <c r="QAZ1169" s="145"/>
      <c r="QBA1169" s="145"/>
      <c r="QBB1169" s="145"/>
      <c r="QBC1169" s="145"/>
      <c r="QBD1169" s="37"/>
      <c r="QBE1169" s="5"/>
      <c r="QBF1169" s="144"/>
      <c r="QBG1169" s="93"/>
      <c r="QBH1169" s="145"/>
      <c r="QBI1169" s="145"/>
      <c r="QBJ1169" s="145"/>
      <c r="QBK1169" s="145"/>
      <c r="QBL1169" s="145"/>
      <c r="QBM1169" s="37"/>
      <c r="QBN1169" s="5"/>
      <c r="QBO1169" s="144"/>
      <c r="QBP1169" s="93"/>
      <c r="QBQ1169" s="145"/>
      <c r="QBR1169" s="145"/>
      <c r="QBS1169" s="145"/>
      <c r="QBT1169" s="145"/>
      <c r="QBU1169" s="145"/>
      <c r="QBV1169" s="37"/>
      <c r="QBW1169" s="5"/>
      <c r="QBX1169" s="144"/>
      <c r="QBY1169" s="93"/>
      <c r="QBZ1169" s="145"/>
      <c r="QCA1169" s="145"/>
      <c r="QCB1169" s="145"/>
      <c r="QCC1169" s="145"/>
      <c r="QCD1169" s="145"/>
      <c r="QCE1169" s="37"/>
      <c r="QCF1169" s="5"/>
      <c r="QCG1169" s="144"/>
      <c r="QCH1169" s="93"/>
      <c r="QCI1169" s="145"/>
      <c r="QCJ1169" s="145"/>
      <c r="QCK1169" s="145"/>
      <c r="QCL1169" s="145"/>
      <c r="QCM1169" s="145"/>
      <c r="QCN1169" s="37"/>
      <c r="QCO1169" s="5"/>
      <c r="QCP1169" s="144"/>
      <c r="QCQ1169" s="93"/>
      <c r="QCR1169" s="145"/>
      <c r="QCS1169" s="145"/>
      <c r="QCT1169" s="145"/>
      <c r="QCU1169" s="145"/>
      <c r="QCV1169" s="145"/>
      <c r="QCW1169" s="37"/>
      <c r="QCX1169" s="5"/>
      <c r="QCY1169" s="144"/>
      <c r="QCZ1169" s="93"/>
      <c r="QDA1169" s="145"/>
      <c r="QDB1169" s="145"/>
      <c r="QDC1169" s="145"/>
      <c r="QDD1169" s="145"/>
      <c r="QDE1169" s="145"/>
      <c r="QDF1169" s="37"/>
      <c r="QDG1169" s="5"/>
      <c r="QDH1169" s="144"/>
      <c r="QDI1169" s="93"/>
      <c r="QDJ1169" s="145"/>
      <c r="QDK1169" s="145"/>
      <c r="QDL1169" s="145"/>
      <c r="QDM1169" s="145"/>
      <c r="QDN1169" s="145"/>
      <c r="QDO1169" s="37"/>
      <c r="QDP1169" s="5"/>
      <c r="QDQ1169" s="144"/>
      <c r="QDR1169" s="93"/>
      <c r="QDS1169" s="145"/>
      <c r="QDT1169" s="145"/>
      <c r="QDU1169" s="145"/>
      <c r="QDV1169" s="145"/>
      <c r="QDW1169" s="145"/>
      <c r="QDX1169" s="37"/>
      <c r="QDY1169" s="5"/>
      <c r="QDZ1169" s="144"/>
      <c r="QEA1169" s="93"/>
      <c r="QEB1169" s="145"/>
      <c r="QEC1169" s="145"/>
      <c r="QED1169" s="145"/>
      <c r="QEE1169" s="145"/>
      <c r="QEF1169" s="145"/>
      <c r="QEG1169" s="37"/>
      <c r="QEH1169" s="5"/>
      <c r="QEI1169" s="144"/>
      <c r="QEJ1169" s="93"/>
      <c r="QEK1169" s="145"/>
      <c r="QEL1169" s="145"/>
      <c r="QEM1169" s="145"/>
      <c r="QEN1169" s="145"/>
      <c r="QEO1169" s="145"/>
      <c r="QEP1169" s="37"/>
      <c r="QEQ1169" s="5"/>
      <c r="QER1169" s="144"/>
      <c r="QES1169" s="93"/>
      <c r="QET1169" s="145"/>
      <c r="QEU1169" s="145"/>
      <c r="QEV1169" s="145"/>
      <c r="QEW1169" s="145"/>
      <c r="QEX1169" s="145"/>
      <c r="QEY1169" s="37"/>
      <c r="QEZ1169" s="5"/>
      <c r="QFA1169" s="144"/>
      <c r="QFB1169" s="93"/>
      <c r="QFC1169" s="145"/>
      <c r="QFD1169" s="145"/>
      <c r="QFE1169" s="145"/>
      <c r="QFF1169" s="145"/>
      <c r="QFG1169" s="145"/>
      <c r="QFH1169" s="37"/>
      <c r="QFI1169" s="5"/>
      <c r="QFJ1169" s="144"/>
      <c r="QFK1169" s="93"/>
      <c r="QFL1169" s="145"/>
      <c r="QFM1169" s="145"/>
      <c r="QFN1169" s="145"/>
      <c r="QFO1169" s="145"/>
      <c r="QFP1169" s="145"/>
      <c r="QFQ1169" s="37"/>
      <c r="QFR1169" s="5"/>
      <c r="QFS1169" s="144"/>
      <c r="QFT1169" s="93"/>
      <c r="QFU1169" s="145"/>
      <c r="QFV1169" s="145"/>
      <c r="QFW1169" s="145"/>
      <c r="QFX1169" s="145"/>
      <c r="QFY1169" s="145"/>
      <c r="QFZ1169" s="37"/>
      <c r="QGA1169" s="5"/>
      <c r="QGB1169" s="144"/>
      <c r="QGC1169" s="93"/>
      <c r="QGD1169" s="145"/>
      <c r="QGE1169" s="145"/>
      <c r="QGF1169" s="145"/>
      <c r="QGG1169" s="145"/>
      <c r="QGH1169" s="145"/>
      <c r="QGI1169" s="37"/>
      <c r="QGJ1169" s="5"/>
      <c r="QGK1169" s="144"/>
      <c r="QGL1169" s="93"/>
      <c r="QGM1169" s="145"/>
      <c r="QGN1169" s="145"/>
      <c r="QGO1169" s="145"/>
      <c r="QGP1169" s="145"/>
      <c r="QGQ1169" s="145"/>
      <c r="QGR1169" s="37"/>
      <c r="QGS1169" s="5"/>
      <c r="QGT1169" s="144"/>
      <c r="QGU1169" s="93"/>
      <c r="QGV1169" s="145"/>
      <c r="QGW1169" s="145"/>
      <c r="QGX1169" s="145"/>
      <c r="QGY1169" s="145"/>
      <c r="QGZ1169" s="145"/>
      <c r="QHA1169" s="37"/>
      <c r="QHB1169" s="5"/>
      <c r="QHC1169" s="144"/>
      <c r="QHD1169" s="93"/>
      <c r="QHE1169" s="145"/>
      <c r="QHF1169" s="145"/>
      <c r="QHG1169" s="145"/>
      <c r="QHH1169" s="145"/>
      <c r="QHI1169" s="145"/>
      <c r="QHJ1169" s="37"/>
      <c r="QHK1169" s="5"/>
      <c r="QHL1169" s="144"/>
      <c r="QHM1169" s="93"/>
      <c r="QHN1169" s="145"/>
      <c r="QHO1169" s="145"/>
      <c r="QHP1169" s="145"/>
      <c r="QHQ1169" s="145"/>
      <c r="QHR1169" s="145"/>
      <c r="QHS1169" s="37"/>
      <c r="QHT1169" s="5"/>
      <c r="QHU1169" s="144"/>
      <c r="QHV1169" s="93"/>
      <c r="QHW1169" s="145"/>
      <c r="QHX1169" s="145"/>
      <c r="QHY1169" s="145"/>
      <c r="QHZ1169" s="145"/>
      <c r="QIA1169" s="145"/>
      <c r="QIB1169" s="37"/>
      <c r="QIC1169" s="5"/>
      <c r="QID1169" s="144"/>
      <c r="QIE1169" s="93"/>
      <c r="QIF1169" s="145"/>
      <c r="QIG1169" s="145"/>
      <c r="QIH1169" s="145"/>
      <c r="QII1169" s="145"/>
      <c r="QIJ1169" s="145"/>
      <c r="QIK1169" s="37"/>
      <c r="QIL1169" s="5"/>
      <c r="QIM1169" s="144"/>
      <c r="QIN1169" s="93"/>
      <c r="QIO1169" s="145"/>
      <c r="QIP1169" s="145"/>
      <c r="QIQ1169" s="145"/>
      <c r="QIR1169" s="145"/>
      <c r="QIS1169" s="145"/>
      <c r="QIT1169" s="37"/>
      <c r="QIU1169" s="5"/>
      <c r="QIV1169" s="144"/>
      <c r="QIW1169" s="93"/>
      <c r="QIX1169" s="145"/>
      <c r="QIY1169" s="145"/>
      <c r="QIZ1169" s="145"/>
      <c r="QJA1169" s="145"/>
      <c r="QJB1169" s="145"/>
      <c r="QJC1169" s="37"/>
      <c r="QJD1169" s="5"/>
      <c r="QJE1169" s="144"/>
      <c r="QJF1169" s="93"/>
      <c r="QJG1169" s="145"/>
      <c r="QJH1169" s="145"/>
      <c r="QJI1169" s="145"/>
      <c r="QJJ1169" s="145"/>
      <c r="QJK1169" s="145"/>
      <c r="QJL1169" s="37"/>
      <c r="QJM1169" s="5"/>
      <c r="QJN1169" s="144"/>
      <c r="QJO1169" s="93"/>
      <c r="QJP1169" s="145"/>
      <c r="QJQ1169" s="145"/>
      <c r="QJR1169" s="145"/>
      <c r="QJS1169" s="145"/>
      <c r="QJT1169" s="145"/>
      <c r="QJU1169" s="37"/>
      <c r="QJV1169" s="5"/>
      <c r="QJW1169" s="144"/>
      <c r="QJX1169" s="93"/>
      <c r="QJY1169" s="145"/>
      <c r="QJZ1169" s="145"/>
      <c r="QKA1169" s="145"/>
      <c r="QKB1169" s="145"/>
      <c r="QKC1169" s="145"/>
      <c r="QKD1169" s="37"/>
      <c r="QKE1169" s="5"/>
      <c r="QKF1169" s="144"/>
      <c r="QKG1169" s="93"/>
      <c r="QKH1169" s="145"/>
      <c r="QKI1169" s="145"/>
      <c r="QKJ1169" s="145"/>
      <c r="QKK1169" s="145"/>
      <c r="QKL1169" s="145"/>
      <c r="QKM1169" s="37"/>
      <c r="QKN1169" s="5"/>
      <c r="QKO1169" s="144"/>
      <c r="QKP1169" s="93"/>
      <c r="QKQ1169" s="145"/>
      <c r="QKR1169" s="145"/>
      <c r="QKS1169" s="145"/>
      <c r="QKT1169" s="145"/>
      <c r="QKU1169" s="145"/>
      <c r="QKV1169" s="37"/>
      <c r="QKW1169" s="5"/>
      <c r="QKX1169" s="144"/>
      <c r="QKY1169" s="93"/>
      <c r="QKZ1169" s="145"/>
      <c r="QLA1169" s="145"/>
      <c r="QLB1169" s="145"/>
      <c r="QLC1169" s="145"/>
      <c r="QLD1169" s="145"/>
      <c r="QLE1169" s="37"/>
      <c r="QLF1169" s="5"/>
      <c r="QLG1169" s="144"/>
      <c r="QLH1169" s="93"/>
      <c r="QLI1169" s="145"/>
      <c r="QLJ1169" s="145"/>
      <c r="QLK1169" s="145"/>
      <c r="QLL1169" s="145"/>
      <c r="QLM1169" s="145"/>
      <c r="QLN1169" s="37"/>
      <c r="QLO1169" s="5"/>
      <c r="QLP1169" s="144"/>
      <c r="QLQ1169" s="93"/>
      <c r="QLR1169" s="145"/>
      <c r="QLS1169" s="145"/>
      <c r="QLT1169" s="145"/>
      <c r="QLU1169" s="145"/>
      <c r="QLV1169" s="145"/>
      <c r="QLW1169" s="37"/>
      <c r="QLX1169" s="5"/>
      <c r="QLY1169" s="144"/>
      <c r="QLZ1169" s="93"/>
      <c r="QMA1169" s="145"/>
      <c r="QMB1169" s="145"/>
      <c r="QMC1169" s="145"/>
      <c r="QMD1169" s="145"/>
      <c r="QME1169" s="145"/>
      <c r="QMF1169" s="37"/>
      <c r="QMG1169" s="5"/>
      <c r="QMH1169" s="144"/>
      <c r="QMI1169" s="93"/>
      <c r="QMJ1169" s="145"/>
      <c r="QMK1169" s="145"/>
      <c r="QML1169" s="145"/>
      <c r="QMM1169" s="145"/>
      <c r="QMN1169" s="145"/>
      <c r="QMO1169" s="37"/>
      <c r="QMP1169" s="5"/>
      <c r="QMQ1169" s="144"/>
      <c r="QMR1169" s="93"/>
      <c r="QMS1169" s="145"/>
      <c r="QMT1169" s="145"/>
      <c r="QMU1169" s="145"/>
      <c r="QMV1169" s="145"/>
      <c r="QMW1169" s="145"/>
      <c r="QMX1169" s="37"/>
      <c r="QMY1169" s="5"/>
      <c r="QMZ1169" s="144"/>
      <c r="QNA1169" s="93"/>
      <c r="QNB1169" s="145"/>
      <c r="QNC1169" s="145"/>
      <c r="QND1169" s="145"/>
      <c r="QNE1169" s="145"/>
      <c r="QNF1169" s="145"/>
      <c r="QNG1169" s="37"/>
      <c r="QNH1169" s="5"/>
      <c r="QNI1169" s="144"/>
      <c r="QNJ1169" s="93"/>
      <c r="QNK1169" s="145"/>
      <c r="QNL1169" s="145"/>
      <c r="QNM1169" s="145"/>
      <c r="QNN1169" s="145"/>
      <c r="QNO1169" s="145"/>
      <c r="QNP1169" s="37"/>
      <c r="QNQ1169" s="5"/>
      <c r="QNR1169" s="144"/>
      <c r="QNS1169" s="93"/>
      <c r="QNT1169" s="145"/>
      <c r="QNU1169" s="145"/>
      <c r="QNV1169" s="145"/>
      <c r="QNW1169" s="145"/>
      <c r="QNX1169" s="145"/>
      <c r="QNY1169" s="37"/>
      <c r="QNZ1169" s="5"/>
      <c r="QOA1169" s="144"/>
      <c r="QOB1169" s="93"/>
      <c r="QOC1169" s="145"/>
      <c r="QOD1169" s="145"/>
      <c r="QOE1169" s="145"/>
      <c r="QOF1169" s="145"/>
      <c r="QOG1169" s="145"/>
      <c r="QOH1169" s="37"/>
      <c r="QOI1169" s="5"/>
      <c r="QOJ1169" s="144"/>
      <c r="QOK1169" s="93"/>
      <c r="QOL1169" s="145"/>
      <c r="QOM1169" s="145"/>
      <c r="QON1169" s="145"/>
      <c r="QOO1169" s="145"/>
      <c r="QOP1169" s="145"/>
      <c r="QOQ1169" s="37"/>
      <c r="QOR1169" s="5"/>
      <c r="QOS1169" s="144"/>
      <c r="QOT1169" s="93"/>
      <c r="QOU1169" s="145"/>
      <c r="QOV1169" s="145"/>
      <c r="QOW1169" s="145"/>
      <c r="QOX1169" s="145"/>
      <c r="QOY1169" s="145"/>
      <c r="QOZ1169" s="37"/>
      <c r="QPA1169" s="5"/>
      <c r="QPB1169" s="144"/>
      <c r="QPC1169" s="93"/>
      <c r="QPD1169" s="145"/>
      <c r="QPE1169" s="145"/>
      <c r="QPF1169" s="145"/>
      <c r="QPG1169" s="145"/>
      <c r="QPH1169" s="145"/>
      <c r="QPI1169" s="37"/>
      <c r="QPJ1169" s="5"/>
      <c r="QPK1169" s="144"/>
      <c r="QPL1169" s="93"/>
      <c r="QPM1169" s="145"/>
      <c r="QPN1169" s="145"/>
      <c r="QPO1169" s="145"/>
      <c r="QPP1169" s="145"/>
      <c r="QPQ1169" s="145"/>
      <c r="QPR1169" s="37"/>
      <c r="QPS1169" s="5"/>
      <c r="QPT1169" s="144"/>
      <c r="QPU1169" s="93"/>
      <c r="QPV1169" s="145"/>
      <c r="QPW1169" s="145"/>
      <c r="QPX1169" s="145"/>
      <c r="QPY1169" s="145"/>
      <c r="QPZ1169" s="145"/>
      <c r="QQA1169" s="37"/>
      <c r="QQB1169" s="5"/>
      <c r="QQC1169" s="144"/>
      <c r="QQD1169" s="93"/>
      <c r="QQE1169" s="145"/>
      <c r="QQF1169" s="145"/>
      <c r="QQG1169" s="145"/>
      <c r="QQH1169" s="145"/>
      <c r="QQI1169" s="145"/>
      <c r="QQJ1169" s="37"/>
      <c r="QQK1169" s="5"/>
      <c r="QQL1169" s="144"/>
      <c r="QQM1169" s="93"/>
      <c r="QQN1169" s="145"/>
      <c r="QQO1169" s="145"/>
      <c r="QQP1169" s="145"/>
      <c r="QQQ1169" s="145"/>
      <c r="QQR1169" s="145"/>
      <c r="QQS1169" s="37"/>
      <c r="QQT1169" s="5"/>
      <c r="QQU1169" s="144"/>
      <c r="QQV1169" s="93"/>
      <c r="QQW1169" s="145"/>
      <c r="QQX1169" s="145"/>
      <c r="QQY1169" s="145"/>
      <c r="QQZ1169" s="145"/>
      <c r="QRA1169" s="145"/>
      <c r="QRB1169" s="37"/>
      <c r="QRC1169" s="5"/>
      <c r="QRD1169" s="144"/>
      <c r="QRE1169" s="93"/>
      <c r="QRF1169" s="145"/>
      <c r="QRG1169" s="145"/>
      <c r="QRH1169" s="145"/>
      <c r="QRI1169" s="145"/>
      <c r="QRJ1169" s="145"/>
      <c r="QRK1169" s="37"/>
      <c r="QRL1169" s="5"/>
      <c r="QRM1169" s="144"/>
      <c r="QRN1169" s="93"/>
      <c r="QRO1169" s="145"/>
      <c r="QRP1169" s="145"/>
      <c r="QRQ1169" s="145"/>
      <c r="QRR1169" s="145"/>
      <c r="QRS1169" s="145"/>
      <c r="QRT1169" s="37"/>
      <c r="QRU1169" s="5"/>
      <c r="QRV1169" s="144"/>
      <c r="QRW1169" s="93"/>
      <c r="QRX1169" s="145"/>
      <c r="QRY1169" s="145"/>
      <c r="QRZ1169" s="145"/>
      <c r="QSA1169" s="145"/>
      <c r="QSB1169" s="145"/>
      <c r="QSC1169" s="37"/>
      <c r="QSD1169" s="5"/>
      <c r="QSE1169" s="144"/>
      <c r="QSF1169" s="93"/>
      <c r="QSG1169" s="145"/>
      <c r="QSH1169" s="145"/>
      <c r="QSI1169" s="145"/>
      <c r="QSJ1169" s="145"/>
      <c r="QSK1169" s="145"/>
      <c r="QSL1169" s="37"/>
      <c r="QSM1169" s="5"/>
      <c r="QSN1169" s="144"/>
      <c r="QSO1169" s="93"/>
      <c r="QSP1169" s="145"/>
      <c r="QSQ1169" s="145"/>
      <c r="QSR1169" s="145"/>
      <c r="QSS1169" s="145"/>
      <c r="QST1169" s="145"/>
      <c r="QSU1169" s="37"/>
      <c r="QSV1169" s="5"/>
      <c r="QSW1169" s="144"/>
      <c r="QSX1169" s="93"/>
      <c r="QSY1169" s="145"/>
      <c r="QSZ1169" s="145"/>
      <c r="QTA1169" s="145"/>
      <c r="QTB1169" s="145"/>
      <c r="QTC1169" s="145"/>
      <c r="QTD1169" s="37"/>
      <c r="QTE1169" s="5"/>
      <c r="QTF1169" s="144"/>
      <c r="QTG1169" s="93"/>
      <c r="QTH1169" s="145"/>
      <c r="QTI1169" s="145"/>
      <c r="QTJ1169" s="145"/>
      <c r="QTK1169" s="145"/>
      <c r="QTL1169" s="145"/>
      <c r="QTM1169" s="37"/>
      <c r="QTN1169" s="5"/>
      <c r="QTO1169" s="144"/>
      <c r="QTP1169" s="93"/>
      <c r="QTQ1169" s="145"/>
      <c r="QTR1169" s="145"/>
      <c r="QTS1169" s="145"/>
      <c r="QTT1169" s="145"/>
      <c r="QTU1169" s="145"/>
      <c r="QTV1169" s="37"/>
      <c r="QTW1169" s="5"/>
      <c r="QTX1169" s="144"/>
      <c r="QTY1169" s="93"/>
      <c r="QTZ1169" s="145"/>
      <c r="QUA1169" s="145"/>
      <c r="QUB1169" s="145"/>
      <c r="QUC1169" s="145"/>
      <c r="QUD1169" s="145"/>
      <c r="QUE1169" s="37"/>
      <c r="QUF1169" s="5"/>
      <c r="QUG1169" s="144"/>
      <c r="QUH1169" s="93"/>
      <c r="QUI1169" s="145"/>
      <c r="QUJ1169" s="145"/>
      <c r="QUK1169" s="145"/>
      <c r="QUL1169" s="145"/>
      <c r="QUM1169" s="145"/>
      <c r="QUN1169" s="37"/>
      <c r="QUO1169" s="5"/>
      <c r="QUP1169" s="144"/>
      <c r="QUQ1169" s="93"/>
      <c r="QUR1169" s="145"/>
      <c r="QUS1169" s="145"/>
      <c r="QUT1169" s="145"/>
      <c r="QUU1169" s="145"/>
      <c r="QUV1169" s="145"/>
      <c r="QUW1169" s="37"/>
      <c r="QUX1169" s="5"/>
      <c r="QUY1169" s="144"/>
      <c r="QUZ1169" s="93"/>
      <c r="QVA1169" s="145"/>
      <c r="QVB1169" s="145"/>
      <c r="QVC1169" s="145"/>
      <c r="QVD1169" s="145"/>
      <c r="QVE1169" s="145"/>
      <c r="QVF1169" s="37"/>
      <c r="QVG1169" s="5"/>
      <c r="QVH1169" s="144"/>
      <c r="QVI1169" s="93"/>
      <c r="QVJ1169" s="145"/>
      <c r="QVK1169" s="145"/>
      <c r="QVL1169" s="145"/>
      <c r="QVM1169" s="145"/>
      <c r="QVN1169" s="145"/>
      <c r="QVO1169" s="37"/>
      <c r="QVP1169" s="5"/>
      <c r="QVQ1169" s="144"/>
      <c r="QVR1169" s="93"/>
      <c r="QVS1169" s="145"/>
      <c r="QVT1169" s="145"/>
      <c r="QVU1169" s="145"/>
      <c r="QVV1169" s="145"/>
      <c r="QVW1169" s="145"/>
      <c r="QVX1169" s="37"/>
      <c r="QVY1169" s="5"/>
      <c r="QVZ1169" s="144"/>
      <c r="QWA1169" s="93"/>
      <c r="QWB1169" s="145"/>
      <c r="QWC1169" s="145"/>
      <c r="QWD1169" s="145"/>
      <c r="QWE1169" s="145"/>
      <c r="QWF1169" s="145"/>
      <c r="QWG1169" s="37"/>
      <c r="QWH1169" s="5"/>
      <c r="QWI1169" s="144"/>
      <c r="QWJ1169" s="93"/>
      <c r="QWK1169" s="145"/>
      <c r="QWL1169" s="145"/>
      <c r="QWM1169" s="145"/>
      <c r="QWN1169" s="145"/>
      <c r="QWO1169" s="145"/>
      <c r="QWP1169" s="37"/>
      <c r="QWQ1169" s="5"/>
      <c r="QWR1169" s="144"/>
      <c r="QWS1169" s="93"/>
      <c r="QWT1169" s="145"/>
      <c r="QWU1169" s="145"/>
      <c r="QWV1169" s="145"/>
      <c r="QWW1169" s="145"/>
      <c r="QWX1169" s="145"/>
      <c r="QWY1169" s="37"/>
      <c r="QWZ1169" s="5"/>
      <c r="QXA1169" s="144"/>
      <c r="QXB1169" s="93"/>
      <c r="QXC1169" s="145"/>
      <c r="QXD1169" s="145"/>
      <c r="QXE1169" s="145"/>
      <c r="QXF1169" s="145"/>
      <c r="QXG1169" s="145"/>
      <c r="QXH1169" s="37"/>
      <c r="QXI1169" s="5"/>
      <c r="QXJ1169" s="144"/>
      <c r="QXK1169" s="93"/>
      <c r="QXL1169" s="145"/>
      <c r="QXM1169" s="145"/>
      <c r="QXN1169" s="145"/>
      <c r="QXO1169" s="145"/>
      <c r="QXP1169" s="145"/>
      <c r="QXQ1169" s="37"/>
      <c r="QXR1169" s="5"/>
      <c r="QXS1169" s="144"/>
      <c r="QXT1169" s="93"/>
      <c r="QXU1169" s="145"/>
      <c r="QXV1169" s="145"/>
      <c r="QXW1169" s="145"/>
      <c r="QXX1169" s="145"/>
      <c r="QXY1169" s="145"/>
      <c r="QXZ1169" s="37"/>
      <c r="QYA1169" s="5"/>
      <c r="QYB1169" s="144"/>
      <c r="QYC1169" s="93"/>
      <c r="QYD1169" s="145"/>
      <c r="QYE1169" s="145"/>
      <c r="QYF1169" s="145"/>
      <c r="QYG1169" s="145"/>
      <c r="QYH1169" s="145"/>
      <c r="QYI1169" s="37"/>
      <c r="QYJ1169" s="5"/>
      <c r="QYK1169" s="144"/>
      <c r="QYL1169" s="93"/>
      <c r="QYM1169" s="145"/>
      <c r="QYN1169" s="145"/>
      <c r="QYO1169" s="145"/>
      <c r="QYP1169" s="145"/>
      <c r="QYQ1169" s="145"/>
      <c r="QYR1169" s="37"/>
      <c r="QYS1169" s="5"/>
      <c r="QYT1169" s="144"/>
      <c r="QYU1169" s="93"/>
      <c r="QYV1169" s="145"/>
      <c r="QYW1169" s="145"/>
      <c r="QYX1169" s="145"/>
      <c r="QYY1169" s="145"/>
      <c r="QYZ1169" s="145"/>
      <c r="QZA1169" s="37"/>
      <c r="QZB1169" s="5"/>
      <c r="QZC1169" s="144"/>
      <c r="QZD1169" s="93"/>
      <c r="QZE1169" s="145"/>
      <c r="QZF1169" s="145"/>
      <c r="QZG1169" s="145"/>
      <c r="QZH1169" s="145"/>
      <c r="QZI1169" s="145"/>
      <c r="QZJ1169" s="37"/>
      <c r="QZK1169" s="5"/>
      <c r="QZL1169" s="144"/>
      <c r="QZM1169" s="93"/>
      <c r="QZN1169" s="145"/>
      <c r="QZO1169" s="145"/>
      <c r="QZP1169" s="145"/>
      <c r="QZQ1169" s="145"/>
      <c r="QZR1169" s="145"/>
      <c r="QZS1169" s="37"/>
      <c r="QZT1169" s="5"/>
      <c r="QZU1169" s="144"/>
      <c r="QZV1169" s="93"/>
      <c r="QZW1169" s="145"/>
      <c r="QZX1169" s="145"/>
      <c r="QZY1169" s="145"/>
      <c r="QZZ1169" s="145"/>
      <c r="RAA1169" s="145"/>
      <c r="RAB1169" s="37"/>
      <c r="RAC1169" s="5"/>
      <c r="RAD1169" s="144"/>
      <c r="RAE1169" s="93"/>
      <c r="RAF1169" s="145"/>
      <c r="RAG1169" s="145"/>
      <c r="RAH1169" s="145"/>
      <c r="RAI1169" s="145"/>
      <c r="RAJ1169" s="145"/>
      <c r="RAK1169" s="37"/>
      <c r="RAL1169" s="5"/>
      <c r="RAM1169" s="144"/>
      <c r="RAN1169" s="93"/>
      <c r="RAO1169" s="145"/>
      <c r="RAP1169" s="145"/>
      <c r="RAQ1169" s="145"/>
      <c r="RAR1169" s="145"/>
      <c r="RAS1169" s="145"/>
      <c r="RAT1169" s="37"/>
      <c r="RAU1169" s="5"/>
      <c r="RAV1169" s="144"/>
      <c r="RAW1169" s="93"/>
      <c r="RAX1169" s="145"/>
      <c r="RAY1169" s="145"/>
      <c r="RAZ1169" s="145"/>
      <c r="RBA1169" s="145"/>
      <c r="RBB1169" s="145"/>
      <c r="RBC1169" s="37"/>
      <c r="RBD1169" s="5"/>
      <c r="RBE1169" s="144"/>
      <c r="RBF1169" s="93"/>
      <c r="RBG1169" s="145"/>
      <c r="RBH1169" s="145"/>
      <c r="RBI1169" s="145"/>
      <c r="RBJ1169" s="145"/>
      <c r="RBK1169" s="145"/>
      <c r="RBL1169" s="37"/>
      <c r="RBM1169" s="5"/>
      <c r="RBN1169" s="144"/>
      <c r="RBO1169" s="93"/>
      <c r="RBP1169" s="145"/>
      <c r="RBQ1169" s="145"/>
      <c r="RBR1169" s="145"/>
      <c r="RBS1169" s="145"/>
      <c r="RBT1169" s="145"/>
      <c r="RBU1169" s="37"/>
      <c r="RBV1169" s="5"/>
      <c r="RBW1169" s="144"/>
      <c r="RBX1169" s="93"/>
      <c r="RBY1169" s="145"/>
      <c r="RBZ1169" s="145"/>
      <c r="RCA1169" s="145"/>
      <c r="RCB1169" s="145"/>
      <c r="RCC1169" s="145"/>
      <c r="RCD1169" s="37"/>
      <c r="RCE1169" s="5"/>
      <c r="RCF1169" s="144"/>
      <c r="RCG1169" s="93"/>
      <c r="RCH1169" s="145"/>
      <c r="RCI1169" s="145"/>
      <c r="RCJ1169" s="145"/>
      <c r="RCK1169" s="145"/>
      <c r="RCL1169" s="145"/>
      <c r="RCM1169" s="37"/>
      <c r="RCN1169" s="5"/>
      <c r="RCO1169" s="144"/>
      <c r="RCP1169" s="93"/>
      <c r="RCQ1169" s="145"/>
      <c r="RCR1169" s="145"/>
      <c r="RCS1169" s="145"/>
      <c r="RCT1169" s="145"/>
      <c r="RCU1169" s="145"/>
      <c r="RCV1169" s="37"/>
      <c r="RCW1169" s="5"/>
      <c r="RCX1169" s="144"/>
      <c r="RCY1169" s="93"/>
      <c r="RCZ1169" s="145"/>
      <c r="RDA1169" s="145"/>
      <c r="RDB1169" s="145"/>
      <c r="RDC1169" s="145"/>
      <c r="RDD1169" s="145"/>
      <c r="RDE1169" s="37"/>
      <c r="RDF1169" s="5"/>
      <c r="RDG1169" s="144"/>
      <c r="RDH1169" s="93"/>
      <c r="RDI1169" s="145"/>
      <c r="RDJ1169" s="145"/>
      <c r="RDK1169" s="145"/>
      <c r="RDL1169" s="145"/>
      <c r="RDM1169" s="145"/>
      <c r="RDN1169" s="37"/>
      <c r="RDO1169" s="5"/>
      <c r="RDP1169" s="144"/>
      <c r="RDQ1169" s="93"/>
      <c r="RDR1169" s="145"/>
      <c r="RDS1169" s="145"/>
      <c r="RDT1169" s="145"/>
      <c r="RDU1169" s="145"/>
      <c r="RDV1169" s="145"/>
      <c r="RDW1169" s="37"/>
      <c r="RDX1169" s="5"/>
      <c r="RDY1169" s="144"/>
      <c r="RDZ1169" s="93"/>
      <c r="REA1169" s="145"/>
      <c r="REB1169" s="145"/>
      <c r="REC1169" s="145"/>
      <c r="RED1169" s="145"/>
      <c r="REE1169" s="145"/>
      <c r="REF1169" s="37"/>
      <c r="REG1169" s="5"/>
      <c r="REH1169" s="144"/>
      <c r="REI1169" s="93"/>
      <c r="REJ1169" s="145"/>
      <c r="REK1169" s="145"/>
      <c r="REL1169" s="145"/>
      <c r="REM1169" s="145"/>
      <c r="REN1169" s="145"/>
      <c r="REO1169" s="37"/>
      <c r="REP1169" s="5"/>
      <c r="REQ1169" s="144"/>
      <c r="RER1169" s="93"/>
      <c r="RES1169" s="145"/>
      <c r="RET1169" s="145"/>
      <c r="REU1169" s="145"/>
      <c r="REV1169" s="145"/>
      <c r="REW1169" s="145"/>
      <c r="REX1169" s="37"/>
      <c r="REY1169" s="5"/>
      <c r="REZ1169" s="144"/>
      <c r="RFA1169" s="93"/>
      <c r="RFB1169" s="145"/>
      <c r="RFC1169" s="145"/>
      <c r="RFD1169" s="145"/>
      <c r="RFE1169" s="145"/>
      <c r="RFF1169" s="145"/>
      <c r="RFG1169" s="37"/>
      <c r="RFH1169" s="5"/>
      <c r="RFI1169" s="144"/>
      <c r="RFJ1169" s="93"/>
      <c r="RFK1169" s="145"/>
      <c r="RFL1169" s="145"/>
      <c r="RFM1169" s="145"/>
      <c r="RFN1169" s="145"/>
      <c r="RFO1169" s="145"/>
      <c r="RFP1169" s="37"/>
      <c r="RFQ1169" s="5"/>
      <c r="RFR1169" s="144"/>
      <c r="RFS1169" s="93"/>
      <c r="RFT1169" s="145"/>
      <c r="RFU1169" s="145"/>
      <c r="RFV1169" s="145"/>
      <c r="RFW1169" s="145"/>
      <c r="RFX1169" s="145"/>
      <c r="RFY1169" s="37"/>
      <c r="RFZ1169" s="5"/>
      <c r="RGA1169" s="144"/>
      <c r="RGB1169" s="93"/>
      <c r="RGC1169" s="145"/>
      <c r="RGD1169" s="145"/>
      <c r="RGE1169" s="145"/>
      <c r="RGF1169" s="145"/>
      <c r="RGG1169" s="145"/>
      <c r="RGH1169" s="37"/>
      <c r="RGI1169" s="5"/>
      <c r="RGJ1169" s="144"/>
      <c r="RGK1169" s="93"/>
      <c r="RGL1169" s="145"/>
      <c r="RGM1169" s="145"/>
      <c r="RGN1169" s="145"/>
      <c r="RGO1169" s="145"/>
      <c r="RGP1169" s="145"/>
      <c r="RGQ1169" s="37"/>
      <c r="RGR1169" s="5"/>
      <c r="RGS1169" s="144"/>
      <c r="RGT1169" s="93"/>
      <c r="RGU1169" s="145"/>
      <c r="RGV1169" s="145"/>
      <c r="RGW1169" s="145"/>
      <c r="RGX1169" s="145"/>
      <c r="RGY1169" s="145"/>
      <c r="RGZ1169" s="37"/>
      <c r="RHA1169" s="5"/>
      <c r="RHB1169" s="144"/>
      <c r="RHC1169" s="93"/>
      <c r="RHD1169" s="145"/>
      <c r="RHE1169" s="145"/>
      <c r="RHF1169" s="145"/>
      <c r="RHG1169" s="145"/>
      <c r="RHH1169" s="145"/>
      <c r="RHI1169" s="37"/>
      <c r="RHJ1169" s="5"/>
      <c r="RHK1169" s="144"/>
      <c r="RHL1169" s="93"/>
      <c r="RHM1169" s="145"/>
      <c r="RHN1169" s="145"/>
      <c r="RHO1169" s="145"/>
      <c r="RHP1169" s="145"/>
      <c r="RHQ1169" s="145"/>
      <c r="RHR1169" s="37"/>
      <c r="RHS1169" s="5"/>
      <c r="RHT1169" s="144"/>
      <c r="RHU1169" s="93"/>
      <c r="RHV1169" s="145"/>
      <c r="RHW1169" s="145"/>
      <c r="RHX1169" s="145"/>
      <c r="RHY1169" s="145"/>
      <c r="RHZ1169" s="145"/>
      <c r="RIA1169" s="37"/>
      <c r="RIB1169" s="5"/>
      <c r="RIC1169" s="144"/>
      <c r="RID1169" s="93"/>
      <c r="RIE1169" s="145"/>
      <c r="RIF1169" s="145"/>
      <c r="RIG1169" s="145"/>
      <c r="RIH1169" s="145"/>
      <c r="RII1169" s="145"/>
      <c r="RIJ1169" s="37"/>
      <c r="RIK1169" s="5"/>
      <c r="RIL1169" s="144"/>
      <c r="RIM1169" s="93"/>
      <c r="RIN1169" s="145"/>
      <c r="RIO1169" s="145"/>
      <c r="RIP1169" s="145"/>
      <c r="RIQ1169" s="145"/>
      <c r="RIR1169" s="145"/>
      <c r="RIS1169" s="37"/>
      <c r="RIT1169" s="5"/>
      <c r="RIU1169" s="144"/>
      <c r="RIV1169" s="93"/>
      <c r="RIW1169" s="145"/>
      <c r="RIX1169" s="145"/>
      <c r="RIY1169" s="145"/>
      <c r="RIZ1169" s="145"/>
      <c r="RJA1169" s="145"/>
      <c r="RJB1169" s="37"/>
      <c r="RJC1169" s="5"/>
      <c r="RJD1169" s="144"/>
      <c r="RJE1169" s="93"/>
      <c r="RJF1169" s="145"/>
      <c r="RJG1169" s="145"/>
      <c r="RJH1169" s="145"/>
      <c r="RJI1169" s="145"/>
      <c r="RJJ1169" s="145"/>
      <c r="RJK1169" s="37"/>
      <c r="RJL1169" s="5"/>
      <c r="RJM1169" s="144"/>
      <c r="RJN1169" s="93"/>
      <c r="RJO1169" s="145"/>
      <c r="RJP1169" s="145"/>
      <c r="RJQ1169" s="145"/>
      <c r="RJR1169" s="145"/>
      <c r="RJS1169" s="145"/>
      <c r="RJT1169" s="37"/>
      <c r="RJU1169" s="5"/>
      <c r="RJV1169" s="144"/>
      <c r="RJW1169" s="93"/>
      <c r="RJX1169" s="145"/>
      <c r="RJY1169" s="145"/>
      <c r="RJZ1169" s="145"/>
      <c r="RKA1169" s="145"/>
      <c r="RKB1169" s="145"/>
      <c r="RKC1169" s="37"/>
      <c r="RKD1169" s="5"/>
      <c r="RKE1169" s="144"/>
      <c r="RKF1169" s="93"/>
      <c r="RKG1169" s="145"/>
      <c r="RKH1169" s="145"/>
      <c r="RKI1169" s="145"/>
      <c r="RKJ1169" s="145"/>
      <c r="RKK1169" s="145"/>
      <c r="RKL1169" s="37"/>
      <c r="RKM1169" s="5"/>
      <c r="RKN1169" s="144"/>
      <c r="RKO1169" s="93"/>
      <c r="RKP1169" s="145"/>
      <c r="RKQ1169" s="145"/>
      <c r="RKR1169" s="145"/>
      <c r="RKS1169" s="145"/>
      <c r="RKT1169" s="145"/>
      <c r="RKU1169" s="37"/>
      <c r="RKV1169" s="5"/>
      <c r="RKW1169" s="144"/>
      <c r="RKX1169" s="93"/>
      <c r="RKY1169" s="145"/>
      <c r="RKZ1169" s="145"/>
      <c r="RLA1169" s="145"/>
      <c r="RLB1169" s="145"/>
      <c r="RLC1169" s="145"/>
      <c r="RLD1169" s="37"/>
      <c r="RLE1169" s="5"/>
      <c r="RLF1169" s="144"/>
      <c r="RLG1169" s="93"/>
      <c r="RLH1169" s="145"/>
      <c r="RLI1169" s="145"/>
      <c r="RLJ1169" s="145"/>
      <c r="RLK1169" s="145"/>
      <c r="RLL1169" s="145"/>
      <c r="RLM1169" s="37"/>
      <c r="RLN1169" s="5"/>
      <c r="RLO1169" s="144"/>
      <c r="RLP1169" s="93"/>
      <c r="RLQ1169" s="145"/>
      <c r="RLR1169" s="145"/>
      <c r="RLS1169" s="145"/>
      <c r="RLT1169" s="145"/>
      <c r="RLU1169" s="145"/>
      <c r="RLV1169" s="37"/>
      <c r="RLW1169" s="5"/>
      <c r="RLX1169" s="144"/>
      <c r="RLY1169" s="93"/>
      <c r="RLZ1169" s="145"/>
      <c r="RMA1169" s="145"/>
      <c r="RMB1169" s="145"/>
      <c r="RMC1169" s="145"/>
      <c r="RMD1169" s="145"/>
      <c r="RME1169" s="37"/>
      <c r="RMF1169" s="5"/>
      <c r="RMG1169" s="144"/>
      <c r="RMH1169" s="93"/>
      <c r="RMI1169" s="145"/>
      <c r="RMJ1169" s="145"/>
      <c r="RMK1169" s="145"/>
      <c r="RML1169" s="145"/>
      <c r="RMM1169" s="145"/>
      <c r="RMN1169" s="37"/>
      <c r="RMO1169" s="5"/>
      <c r="RMP1169" s="144"/>
      <c r="RMQ1169" s="93"/>
      <c r="RMR1169" s="145"/>
      <c r="RMS1169" s="145"/>
      <c r="RMT1169" s="145"/>
      <c r="RMU1169" s="145"/>
      <c r="RMV1169" s="145"/>
      <c r="RMW1169" s="37"/>
      <c r="RMX1169" s="5"/>
      <c r="RMY1169" s="144"/>
      <c r="RMZ1169" s="93"/>
      <c r="RNA1169" s="145"/>
      <c r="RNB1169" s="145"/>
      <c r="RNC1169" s="145"/>
      <c r="RND1169" s="145"/>
      <c r="RNE1169" s="145"/>
      <c r="RNF1169" s="37"/>
      <c r="RNG1169" s="5"/>
      <c r="RNH1169" s="144"/>
      <c r="RNI1169" s="93"/>
      <c r="RNJ1169" s="145"/>
      <c r="RNK1169" s="145"/>
      <c r="RNL1169" s="145"/>
      <c r="RNM1169" s="145"/>
      <c r="RNN1169" s="145"/>
      <c r="RNO1169" s="37"/>
      <c r="RNP1169" s="5"/>
      <c r="RNQ1169" s="144"/>
      <c r="RNR1169" s="93"/>
      <c r="RNS1169" s="145"/>
      <c r="RNT1169" s="145"/>
      <c r="RNU1169" s="145"/>
      <c r="RNV1169" s="145"/>
      <c r="RNW1169" s="145"/>
      <c r="RNX1169" s="37"/>
      <c r="RNY1169" s="5"/>
      <c r="RNZ1169" s="144"/>
      <c r="ROA1169" s="93"/>
      <c r="ROB1169" s="145"/>
      <c r="ROC1169" s="145"/>
      <c r="ROD1169" s="145"/>
      <c r="ROE1169" s="145"/>
      <c r="ROF1169" s="145"/>
      <c r="ROG1169" s="37"/>
      <c r="ROH1169" s="5"/>
      <c r="ROI1169" s="144"/>
      <c r="ROJ1169" s="93"/>
      <c r="ROK1169" s="145"/>
      <c r="ROL1169" s="145"/>
      <c r="ROM1169" s="145"/>
      <c r="RON1169" s="145"/>
      <c r="ROO1169" s="145"/>
      <c r="ROP1169" s="37"/>
      <c r="ROQ1169" s="5"/>
      <c r="ROR1169" s="144"/>
      <c r="ROS1169" s="93"/>
      <c r="ROT1169" s="145"/>
      <c r="ROU1169" s="145"/>
      <c r="ROV1169" s="145"/>
      <c r="ROW1169" s="145"/>
      <c r="ROX1169" s="145"/>
      <c r="ROY1169" s="37"/>
      <c r="ROZ1169" s="5"/>
      <c r="RPA1169" s="144"/>
      <c r="RPB1169" s="93"/>
      <c r="RPC1169" s="145"/>
      <c r="RPD1169" s="145"/>
      <c r="RPE1169" s="145"/>
      <c r="RPF1169" s="145"/>
      <c r="RPG1169" s="145"/>
      <c r="RPH1169" s="37"/>
      <c r="RPI1169" s="5"/>
      <c r="RPJ1169" s="144"/>
      <c r="RPK1169" s="93"/>
      <c r="RPL1169" s="145"/>
      <c r="RPM1169" s="145"/>
      <c r="RPN1169" s="145"/>
      <c r="RPO1169" s="145"/>
      <c r="RPP1169" s="145"/>
      <c r="RPQ1169" s="37"/>
      <c r="RPR1169" s="5"/>
      <c r="RPS1169" s="144"/>
      <c r="RPT1169" s="93"/>
      <c r="RPU1169" s="145"/>
      <c r="RPV1169" s="145"/>
      <c r="RPW1169" s="145"/>
      <c r="RPX1169" s="145"/>
      <c r="RPY1169" s="145"/>
      <c r="RPZ1169" s="37"/>
      <c r="RQA1169" s="5"/>
      <c r="RQB1169" s="144"/>
      <c r="RQC1169" s="93"/>
      <c r="RQD1169" s="145"/>
      <c r="RQE1169" s="145"/>
      <c r="RQF1169" s="145"/>
      <c r="RQG1169" s="145"/>
      <c r="RQH1169" s="145"/>
      <c r="RQI1169" s="37"/>
      <c r="RQJ1169" s="5"/>
      <c r="RQK1169" s="144"/>
      <c r="RQL1169" s="93"/>
      <c r="RQM1169" s="145"/>
      <c r="RQN1169" s="145"/>
      <c r="RQO1169" s="145"/>
      <c r="RQP1169" s="145"/>
      <c r="RQQ1169" s="145"/>
      <c r="RQR1169" s="37"/>
      <c r="RQS1169" s="5"/>
      <c r="RQT1169" s="144"/>
      <c r="RQU1169" s="93"/>
      <c r="RQV1169" s="145"/>
      <c r="RQW1169" s="145"/>
      <c r="RQX1169" s="145"/>
      <c r="RQY1169" s="145"/>
      <c r="RQZ1169" s="145"/>
      <c r="RRA1169" s="37"/>
      <c r="RRB1169" s="5"/>
      <c r="RRC1169" s="144"/>
      <c r="RRD1169" s="93"/>
      <c r="RRE1169" s="145"/>
      <c r="RRF1169" s="145"/>
      <c r="RRG1169" s="145"/>
      <c r="RRH1169" s="145"/>
      <c r="RRI1169" s="145"/>
      <c r="RRJ1169" s="37"/>
      <c r="RRK1169" s="5"/>
      <c r="RRL1169" s="144"/>
      <c r="RRM1169" s="93"/>
      <c r="RRN1169" s="145"/>
      <c r="RRO1169" s="145"/>
      <c r="RRP1169" s="145"/>
      <c r="RRQ1169" s="145"/>
      <c r="RRR1169" s="145"/>
      <c r="RRS1169" s="37"/>
      <c r="RRT1169" s="5"/>
      <c r="RRU1169" s="144"/>
      <c r="RRV1169" s="93"/>
      <c r="RRW1169" s="145"/>
      <c r="RRX1169" s="145"/>
      <c r="RRY1169" s="145"/>
      <c r="RRZ1169" s="145"/>
      <c r="RSA1169" s="145"/>
      <c r="RSB1169" s="37"/>
      <c r="RSC1169" s="5"/>
      <c r="RSD1169" s="144"/>
      <c r="RSE1169" s="93"/>
      <c r="RSF1169" s="145"/>
      <c r="RSG1169" s="145"/>
      <c r="RSH1169" s="145"/>
      <c r="RSI1169" s="145"/>
      <c r="RSJ1169" s="145"/>
      <c r="RSK1169" s="37"/>
      <c r="RSL1169" s="5"/>
      <c r="RSM1169" s="144"/>
      <c r="RSN1169" s="93"/>
      <c r="RSO1169" s="145"/>
      <c r="RSP1169" s="145"/>
      <c r="RSQ1169" s="145"/>
      <c r="RSR1169" s="145"/>
      <c r="RSS1169" s="145"/>
      <c r="RST1169" s="37"/>
      <c r="RSU1169" s="5"/>
      <c r="RSV1169" s="144"/>
      <c r="RSW1169" s="93"/>
      <c r="RSX1169" s="145"/>
      <c r="RSY1169" s="145"/>
      <c r="RSZ1169" s="145"/>
      <c r="RTA1169" s="145"/>
      <c r="RTB1169" s="145"/>
      <c r="RTC1169" s="37"/>
      <c r="RTD1169" s="5"/>
      <c r="RTE1169" s="144"/>
      <c r="RTF1169" s="93"/>
      <c r="RTG1169" s="145"/>
      <c r="RTH1169" s="145"/>
      <c r="RTI1169" s="145"/>
      <c r="RTJ1169" s="145"/>
      <c r="RTK1169" s="145"/>
      <c r="RTL1169" s="37"/>
      <c r="RTM1169" s="5"/>
      <c r="RTN1169" s="144"/>
      <c r="RTO1169" s="93"/>
      <c r="RTP1169" s="145"/>
      <c r="RTQ1169" s="145"/>
      <c r="RTR1169" s="145"/>
      <c r="RTS1169" s="145"/>
      <c r="RTT1169" s="145"/>
      <c r="RTU1169" s="37"/>
      <c r="RTV1169" s="5"/>
      <c r="RTW1169" s="144"/>
      <c r="RTX1169" s="93"/>
      <c r="RTY1169" s="145"/>
      <c r="RTZ1169" s="145"/>
      <c r="RUA1169" s="145"/>
      <c r="RUB1169" s="145"/>
      <c r="RUC1169" s="145"/>
      <c r="RUD1169" s="37"/>
      <c r="RUE1169" s="5"/>
      <c r="RUF1169" s="144"/>
      <c r="RUG1169" s="93"/>
      <c r="RUH1169" s="145"/>
      <c r="RUI1169" s="145"/>
      <c r="RUJ1169" s="145"/>
      <c r="RUK1169" s="145"/>
      <c r="RUL1169" s="145"/>
      <c r="RUM1169" s="37"/>
      <c r="RUN1169" s="5"/>
      <c r="RUO1169" s="144"/>
      <c r="RUP1169" s="93"/>
      <c r="RUQ1169" s="145"/>
      <c r="RUR1169" s="145"/>
      <c r="RUS1169" s="145"/>
      <c r="RUT1169" s="145"/>
      <c r="RUU1169" s="145"/>
      <c r="RUV1169" s="37"/>
      <c r="RUW1169" s="5"/>
      <c r="RUX1169" s="144"/>
      <c r="RUY1169" s="93"/>
      <c r="RUZ1169" s="145"/>
      <c r="RVA1169" s="145"/>
      <c r="RVB1169" s="145"/>
      <c r="RVC1169" s="145"/>
      <c r="RVD1169" s="145"/>
      <c r="RVE1169" s="37"/>
      <c r="RVF1169" s="5"/>
      <c r="RVG1169" s="144"/>
      <c r="RVH1169" s="93"/>
      <c r="RVI1169" s="145"/>
      <c r="RVJ1169" s="145"/>
      <c r="RVK1169" s="145"/>
      <c r="RVL1169" s="145"/>
      <c r="RVM1169" s="145"/>
      <c r="RVN1169" s="37"/>
      <c r="RVO1169" s="5"/>
      <c r="RVP1169" s="144"/>
      <c r="RVQ1169" s="93"/>
      <c r="RVR1169" s="145"/>
      <c r="RVS1169" s="145"/>
      <c r="RVT1169" s="145"/>
      <c r="RVU1169" s="145"/>
      <c r="RVV1169" s="145"/>
      <c r="RVW1169" s="37"/>
      <c r="RVX1169" s="5"/>
      <c r="RVY1169" s="144"/>
      <c r="RVZ1169" s="93"/>
      <c r="RWA1169" s="145"/>
      <c r="RWB1169" s="145"/>
      <c r="RWC1169" s="145"/>
      <c r="RWD1169" s="145"/>
      <c r="RWE1169" s="145"/>
      <c r="RWF1169" s="37"/>
      <c r="RWG1169" s="5"/>
      <c r="RWH1169" s="144"/>
      <c r="RWI1169" s="93"/>
      <c r="RWJ1169" s="145"/>
      <c r="RWK1169" s="145"/>
      <c r="RWL1169" s="145"/>
      <c r="RWM1169" s="145"/>
      <c r="RWN1169" s="145"/>
      <c r="RWO1169" s="37"/>
      <c r="RWP1169" s="5"/>
      <c r="RWQ1169" s="144"/>
      <c r="RWR1169" s="93"/>
      <c r="RWS1169" s="145"/>
      <c r="RWT1169" s="145"/>
      <c r="RWU1169" s="145"/>
      <c r="RWV1169" s="145"/>
      <c r="RWW1169" s="145"/>
      <c r="RWX1169" s="37"/>
      <c r="RWY1169" s="5"/>
      <c r="RWZ1169" s="144"/>
      <c r="RXA1169" s="93"/>
      <c r="RXB1169" s="145"/>
      <c r="RXC1169" s="145"/>
      <c r="RXD1169" s="145"/>
      <c r="RXE1169" s="145"/>
      <c r="RXF1169" s="145"/>
      <c r="RXG1169" s="37"/>
      <c r="RXH1169" s="5"/>
      <c r="RXI1169" s="144"/>
      <c r="RXJ1169" s="93"/>
      <c r="RXK1169" s="145"/>
      <c r="RXL1169" s="145"/>
      <c r="RXM1169" s="145"/>
      <c r="RXN1169" s="145"/>
      <c r="RXO1169" s="145"/>
      <c r="RXP1169" s="37"/>
      <c r="RXQ1169" s="5"/>
      <c r="RXR1169" s="144"/>
      <c r="RXS1169" s="93"/>
      <c r="RXT1169" s="145"/>
      <c r="RXU1169" s="145"/>
      <c r="RXV1169" s="145"/>
      <c r="RXW1169" s="145"/>
      <c r="RXX1169" s="145"/>
      <c r="RXY1169" s="37"/>
      <c r="RXZ1169" s="5"/>
      <c r="RYA1169" s="144"/>
      <c r="RYB1169" s="93"/>
      <c r="RYC1169" s="145"/>
      <c r="RYD1169" s="145"/>
      <c r="RYE1169" s="145"/>
      <c r="RYF1169" s="145"/>
      <c r="RYG1169" s="145"/>
      <c r="RYH1169" s="37"/>
      <c r="RYI1169" s="5"/>
      <c r="RYJ1169" s="144"/>
      <c r="RYK1169" s="93"/>
      <c r="RYL1169" s="145"/>
      <c r="RYM1169" s="145"/>
      <c r="RYN1169" s="145"/>
      <c r="RYO1169" s="145"/>
      <c r="RYP1169" s="145"/>
      <c r="RYQ1169" s="37"/>
      <c r="RYR1169" s="5"/>
      <c r="RYS1169" s="144"/>
      <c r="RYT1169" s="93"/>
      <c r="RYU1169" s="145"/>
      <c r="RYV1169" s="145"/>
      <c r="RYW1169" s="145"/>
      <c r="RYX1169" s="145"/>
      <c r="RYY1169" s="145"/>
      <c r="RYZ1169" s="37"/>
      <c r="RZA1169" s="5"/>
      <c r="RZB1169" s="144"/>
      <c r="RZC1169" s="93"/>
      <c r="RZD1169" s="145"/>
      <c r="RZE1169" s="145"/>
      <c r="RZF1169" s="145"/>
      <c r="RZG1169" s="145"/>
      <c r="RZH1169" s="145"/>
      <c r="RZI1169" s="37"/>
      <c r="RZJ1169" s="5"/>
      <c r="RZK1169" s="144"/>
      <c r="RZL1169" s="93"/>
      <c r="RZM1169" s="145"/>
      <c r="RZN1169" s="145"/>
      <c r="RZO1169" s="145"/>
      <c r="RZP1169" s="145"/>
      <c r="RZQ1169" s="145"/>
      <c r="RZR1169" s="37"/>
      <c r="RZS1169" s="5"/>
      <c r="RZT1169" s="144"/>
      <c r="RZU1169" s="93"/>
      <c r="RZV1169" s="145"/>
      <c r="RZW1169" s="145"/>
      <c r="RZX1169" s="145"/>
      <c r="RZY1169" s="145"/>
      <c r="RZZ1169" s="145"/>
      <c r="SAA1169" s="37"/>
      <c r="SAB1169" s="5"/>
      <c r="SAC1169" s="144"/>
      <c r="SAD1169" s="93"/>
      <c r="SAE1169" s="145"/>
      <c r="SAF1169" s="145"/>
      <c r="SAG1169" s="145"/>
      <c r="SAH1169" s="145"/>
      <c r="SAI1169" s="145"/>
      <c r="SAJ1169" s="37"/>
      <c r="SAK1169" s="5"/>
      <c r="SAL1169" s="144"/>
      <c r="SAM1169" s="93"/>
      <c r="SAN1169" s="145"/>
      <c r="SAO1169" s="145"/>
      <c r="SAP1169" s="145"/>
      <c r="SAQ1169" s="145"/>
      <c r="SAR1169" s="145"/>
      <c r="SAS1169" s="37"/>
      <c r="SAT1169" s="5"/>
      <c r="SAU1169" s="144"/>
      <c r="SAV1169" s="93"/>
      <c r="SAW1169" s="145"/>
      <c r="SAX1169" s="145"/>
      <c r="SAY1169" s="145"/>
      <c r="SAZ1169" s="145"/>
      <c r="SBA1169" s="145"/>
      <c r="SBB1169" s="37"/>
      <c r="SBC1169" s="5"/>
      <c r="SBD1169" s="144"/>
      <c r="SBE1169" s="93"/>
      <c r="SBF1169" s="145"/>
      <c r="SBG1169" s="145"/>
      <c r="SBH1169" s="145"/>
      <c r="SBI1169" s="145"/>
      <c r="SBJ1169" s="145"/>
      <c r="SBK1169" s="37"/>
      <c r="SBL1169" s="5"/>
      <c r="SBM1169" s="144"/>
      <c r="SBN1169" s="93"/>
      <c r="SBO1169" s="145"/>
      <c r="SBP1169" s="145"/>
      <c r="SBQ1169" s="145"/>
      <c r="SBR1169" s="145"/>
      <c r="SBS1169" s="145"/>
      <c r="SBT1169" s="37"/>
      <c r="SBU1169" s="5"/>
      <c r="SBV1169" s="144"/>
      <c r="SBW1169" s="93"/>
      <c r="SBX1169" s="145"/>
      <c r="SBY1169" s="145"/>
      <c r="SBZ1169" s="145"/>
      <c r="SCA1169" s="145"/>
      <c r="SCB1169" s="145"/>
      <c r="SCC1169" s="37"/>
      <c r="SCD1169" s="5"/>
      <c r="SCE1169" s="144"/>
      <c r="SCF1169" s="93"/>
      <c r="SCG1169" s="145"/>
      <c r="SCH1169" s="145"/>
      <c r="SCI1169" s="145"/>
      <c r="SCJ1169" s="145"/>
      <c r="SCK1169" s="145"/>
      <c r="SCL1169" s="37"/>
      <c r="SCM1169" s="5"/>
      <c r="SCN1169" s="144"/>
      <c r="SCO1169" s="93"/>
      <c r="SCP1169" s="145"/>
      <c r="SCQ1169" s="145"/>
      <c r="SCR1169" s="145"/>
      <c r="SCS1169" s="145"/>
      <c r="SCT1169" s="145"/>
      <c r="SCU1169" s="37"/>
      <c r="SCV1169" s="5"/>
      <c r="SCW1169" s="144"/>
      <c r="SCX1169" s="93"/>
      <c r="SCY1169" s="145"/>
      <c r="SCZ1169" s="145"/>
      <c r="SDA1169" s="145"/>
      <c r="SDB1169" s="145"/>
      <c r="SDC1169" s="145"/>
      <c r="SDD1169" s="37"/>
      <c r="SDE1169" s="5"/>
      <c r="SDF1169" s="144"/>
      <c r="SDG1169" s="93"/>
      <c r="SDH1169" s="145"/>
      <c r="SDI1169" s="145"/>
      <c r="SDJ1169" s="145"/>
      <c r="SDK1169" s="145"/>
      <c r="SDL1169" s="145"/>
      <c r="SDM1169" s="37"/>
      <c r="SDN1169" s="5"/>
      <c r="SDO1169" s="144"/>
      <c r="SDP1169" s="93"/>
      <c r="SDQ1169" s="145"/>
      <c r="SDR1169" s="145"/>
      <c r="SDS1169" s="145"/>
      <c r="SDT1169" s="145"/>
      <c r="SDU1169" s="145"/>
      <c r="SDV1169" s="37"/>
      <c r="SDW1169" s="5"/>
      <c r="SDX1169" s="144"/>
      <c r="SDY1169" s="93"/>
      <c r="SDZ1169" s="145"/>
      <c r="SEA1169" s="145"/>
      <c r="SEB1169" s="145"/>
      <c r="SEC1169" s="145"/>
      <c r="SED1169" s="145"/>
      <c r="SEE1169" s="37"/>
      <c r="SEF1169" s="5"/>
      <c r="SEG1169" s="144"/>
      <c r="SEH1169" s="93"/>
      <c r="SEI1169" s="145"/>
      <c r="SEJ1169" s="145"/>
      <c r="SEK1169" s="145"/>
      <c r="SEL1169" s="145"/>
      <c r="SEM1169" s="145"/>
      <c r="SEN1169" s="37"/>
      <c r="SEO1169" s="5"/>
      <c r="SEP1169" s="144"/>
      <c r="SEQ1169" s="93"/>
      <c r="SER1169" s="145"/>
      <c r="SES1169" s="145"/>
      <c r="SET1169" s="145"/>
      <c r="SEU1169" s="145"/>
      <c r="SEV1169" s="145"/>
      <c r="SEW1169" s="37"/>
      <c r="SEX1169" s="5"/>
      <c r="SEY1169" s="144"/>
      <c r="SEZ1169" s="93"/>
      <c r="SFA1169" s="145"/>
      <c r="SFB1169" s="145"/>
      <c r="SFC1169" s="145"/>
      <c r="SFD1169" s="145"/>
      <c r="SFE1169" s="145"/>
      <c r="SFF1169" s="37"/>
      <c r="SFG1169" s="5"/>
      <c r="SFH1169" s="144"/>
      <c r="SFI1169" s="93"/>
      <c r="SFJ1169" s="145"/>
      <c r="SFK1169" s="145"/>
      <c r="SFL1169" s="145"/>
      <c r="SFM1169" s="145"/>
      <c r="SFN1169" s="145"/>
      <c r="SFO1169" s="37"/>
      <c r="SFP1169" s="5"/>
      <c r="SFQ1169" s="144"/>
      <c r="SFR1169" s="93"/>
      <c r="SFS1169" s="145"/>
      <c r="SFT1169" s="145"/>
      <c r="SFU1169" s="145"/>
      <c r="SFV1169" s="145"/>
      <c r="SFW1169" s="145"/>
      <c r="SFX1169" s="37"/>
      <c r="SFY1169" s="5"/>
      <c r="SFZ1169" s="144"/>
      <c r="SGA1169" s="93"/>
      <c r="SGB1169" s="145"/>
      <c r="SGC1169" s="145"/>
      <c r="SGD1169" s="145"/>
      <c r="SGE1169" s="145"/>
      <c r="SGF1169" s="145"/>
      <c r="SGG1169" s="37"/>
      <c r="SGH1169" s="5"/>
      <c r="SGI1169" s="144"/>
      <c r="SGJ1169" s="93"/>
      <c r="SGK1169" s="145"/>
      <c r="SGL1169" s="145"/>
      <c r="SGM1169" s="145"/>
      <c r="SGN1169" s="145"/>
      <c r="SGO1169" s="145"/>
      <c r="SGP1169" s="37"/>
      <c r="SGQ1169" s="5"/>
      <c r="SGR1169" s="144"/>
      <c r="SGS1169" s="93"/>
      <c r="SGT1169" s="145"/>
      <c r="SGU1169" s="145"/>
      <c r="SGV1169" s="145"/>
      <c r="SGW1169" s="145"/>
      <c r="SGX1169" s="145"/>
      <c r="SGY1169" s="37"/>
      <c r="SGZ1169" s="5"/>
      <c r="SHA1169" s="144"/>
      <c r="SHB1169" s="93"/>
      <c r="SHC1169" s="145"/>
      <c r="SHD1169" s="145"/>
      <c r="SHE1169" s="145"/>
      <c r="SHF1169" s="145"/>
      <c r="SHG1169" s="145"/>
      <c r="SHH1169" s="37"/>
      <c r="SHI1169" s="5"/>
      <c r="SHJ1169" s="144"/>
      <c r="SHK1169" s="93"/>
      <c r="SHL1169" s="145"/>
      <c r="SHM1169" s="145"/>
      <c r="SHN1169" s="145"/>
      <c r="SHO1169" s="145"/>
      <c r="SHP1169" s="145"/>
      <c r="SHQ1169" s="37"/>
      <c r="SHR1169" s="5"/>
      <c r="SHS1169" s="144"/>
      <c r="SHT1169" s="93"/>
      <c r="SHU1169" s="145"/>
      <c r="SHV1169" s="145"/>
      <c r="SHW1169" s="145"/>
      <c r="SHX1169" s="145"/>
      <c r="SHY1169" s="145"/>
      <c r="SHZ1169" s="37"/>
      <c r="SIA1169" s="5"/>
      <c r="SIB1169" s="144"/>
      <c r="SIC1169" s="93"/>
      <c r="SID1169" s="145"/>
      <c r="SIE1169" s="145"/>
      <c r="SIF1169" s="145"/>
      <c r="SIG1169" s="145"/>
      <c r="SIH1169" s="145"/>
      <c r="SII1169" s="37"/>
      <c r="SIJ1169" s="5"/>
      <c r="SIK1169" s="144"/>
      <c r="SIL1169" s="93"/>
      <c r="SIM1169" s="145"/>
      <c r="SIN1169" s="145"/>
      <c r="SIO1169" s="145"/>
      <c r="SIP1169" s="145"/>
      <c r="SIQ1169" s="145"/>
      <c r="SIR1169" s="37"/>
      <c r="SIS1169" s="5"/>
      <c r="SIT1169" s="144"/>
      <c r="SIU1169" s="93"/>
      <c r="SIV1169" s="145"/>
      <c r="SIW1169" s="145"/>
      <c r="SIX1169" s="145"/>
      <c r="SIY1169" s="145"/>
      <c r="SIZ1169" s="145"/>
      <c r="SJA1169" s="37"/>
      <c r="SJB1169" s="5"/>
      <c r="SJC1169" s="144"/>
      <c r="SJD1169" s="93"/>
      <c r="SJE1169" s="145"/>
      <c r="SJF1169" s="145"/>
      <c r="SJG1169" s="145"/>
      <c r="SJH1169" s="145"/>
      <c r="SJI1169" s="145"/>
      <c r="SJJ1169" s="37"/>
      <c r="SJK1169" s="5"/>
      <c r="SJL1169" s="144"/>
      <c r="SJM1169" s="93"/>
      <c r="SJN1169" s="145"/>
      <c r="SJO1169" s="145"/>
      <c r="SJP1169" s="145"/>
      <c r="SJQ1169" s="145"/>
      <c r="SJR1169" s="145"/>
      <c r="SJS1169" s="37"/>
      <c r="SJT1169" s="5"/>
      <c r="SJU1169" s="144"/>
      <c r="SJV1169" s="93"/>
      <c r="SJW1169" s="145"/>
      <c r="SJX1169" s="145"/>
      <c r="SJY1169" s="145"/>
      <c r="SJZ1169" s="145"/>
      <c r="SKA1169" s="145"/>
      <c r="SKB1169" s="37"/>
      <c r="SKC1169" s="5"/>
      <c r="SKD1169" s="144"/>
      <c r="SKE1169" s="93"/>
      <c r="SKF1169" s="145"/>
      <c r="SKG1169" s="145"/>
      <c r="SKH1169" s="145"/>
      <c r="SKI1169" s="145"/>
      <c r="SKJ1169" s="145"/>
      <c r="SKK1169" s="37"/>
      <c r="SKL1169" s="5"/>
      <c r="SKM1169" s="144"/>
      <c r="SKN1169" s="93"/>
      <c r="SKO1169" s="145"/>
      <c r="SKP1169" s="145"/>
      <c r="SKQ1169" s="145"/>
      <c r="SKR1169" s="145"/>
      <c r="SKS1169" s="145"/>
      <c r="SKT1169" s="37"/>
      <c r="SKU1169" s="5"/>
      <c r="SKV1169" s="144"/>
      <c r="SKW1169" s="93"/>
      <c r="SKX1169" s="145"/>
      <c r="SKY1169" s="145"/>
      <c r="SKZ1169" s="145"/>
      <c r="SLA1169" s="145"/>
      <c r="SLB1169" s="145"/>
      <c r="SLC1169" s="37"/>
      <c r="SLD1169" s="5"/>
      <c r="SLE1169" s="144"/>
      <c r="SLF1169" s="93"/>
      <c r="SLG1169" s="145"/>
      <c r="SLH1169" s="145"/>
      <c r="SLI1169" s="145"/>
      <c r="SLJ1169" s="145"/>
      <c r="SLK1169" s="145"/>
      <c r="SLL1169" s="37"/>
      <c r="SLM1169" s="5"/>
      <c r="SLN1169" s="144"/>
      <c r="SLO1169" s="93"/>
      <c r="SLP1169" s="145"/>
      <c r="SLQ1169" s="145"/>
      <c r="SLR1169" s="145"/>
      <c r="SLS1169" s="145"/>
      <c r="SLT1169" s="145"/>
      <c r="SLU1169" s="37"/>
      <c r="SLV1169" s="5"/>
      <c r="SLW1169" s="144"/>
      <c r="SLX1169" s="93"/>
      <c r="SLY1169" s="145"/>
      <c r="SLZ1169" s="145"/>
      <c r="SMA1169" s="145"/>
      <c r="SMB1169" s="145"/>
      <c r="SMC1169" s="145"/>
      <c r="SMD1169" s="37"/>
      <c r="SME1169" s="5"/>
      <c r="SMF1169" s="144"/>
      <c r="SMG1169" s="93"/>
      <c r="SMH1169" s="145"/>
      <c r="SMI1169" s="145"/>
      <c r="SMJ1169" s="145"/>
      <c r="SMK1169" s="145"/>
      <c r="SML1169" s="145"/>
      <c r="SMM1169" s="37"/>
      <c r="SMN1169" s="5"/>
      <c r="SMO1169" s="144"/>
      <c r="SMP1169" s="93"/>
      <c r="SMQ1169" s="145"/>
      <c r="SMR1169" s="145"/>
      <c r="SMS1169" s="145"/>
      <c r="SMT1169" s="145"/>
      <c r="SMU1169" s="145"/>
      <c r="SMV1169" s="37"/>
      <c r="SMW1169" s="5"/>
      <c r="SMX1169" s="144"/>
      <c r="SMY1169" s="93"/>
      <c r="SMZ1169" s="145"/>
      <c r="SNA1169" s="145"/>
      <c r="SNB1169" s="145"/>
      <c r="SNC1169" s="145"/>
      <c r="SND1169" s="145"/>
      <c r="SNE1169" s="37"/>
      <c r="SNF1169" s="5"/>
      <c r="SNG1169" s="144"/>
      <c r="SNH1169" s="93"/>
      <c r="SNI1169" s="145"/>
      <c r="SNJ1169" s="145"/>
      <c r="SNK1169" s="145"/>
      <c r="SNL1169" s="145"/>
      <c r="SNM1169" s="145"/>
      <c r="SNN1169" s="37"/>
      <c r="SNO1169" s="5"/>
      <c r="SNP1169" s="144"/>
      <c r="SNQ1169" s="93"/>
      <c r="SNR1169" s="145"/>
      <c r="SNS1169" s="145"/>
      <c r="SNT1169" s="145"/>
      <c r="SNU1169" s="145"/>
      <c r="SNV1169" s="145"/>
      <c r="SNW1169" s="37"/>
      <c r="SNX1169" s="5"/>
      <c r="SNY1169" s="144"/>
      <c r="SNZ1169" s="93"/>
      <c r="SOA1169" s="145"/>
      <c r="SOB1169" s="145"/>
      <c r="SOC1169" s="145"/>
      <c r="SOD1169" s="145"/>
      <c r="SOE1169" s="145"/>
      <c r="SOF1169" s="37"/>
      <c r="SOG1169" s="5"/>
      <c r="SOH1169" s="144"/>
      <c r="SOI1169" s="93"/>
      <c r="SOJ1169" s="145"/>
      <c r="SOK1169" s="145"/>
      <c r="SOL1169" s="145"/>
      <c r="SOM1169" s="145"/>
      <c r="SON1169" s="145"/>
      <c r="SOO1169" s="37"/>
      <c r="SOP1169" s="5"/>
      <c r="SOQ1169" s="144"/>
      <c r="SOR1169" s="93"/>
      <c r="SOS1169" s="145"/>
      <c r="SOT1169" s="145"/>
      <c r="SOU1169" s="145"/>
      <c r="SOV1169" s="145"/>
      <c r="SOW1169" s="145"/>
      <c r="SOX1169" s="37"/>
      <c r="SOY1169" s="5"/>
      <c r="SOZ1169" s="144"/>
      <c r="SPA1169" s="93"/>
      <c r="SPB1169" s="145"/>
      <c r="SPC1169" s="145"/>
      <c r="SPD1169" s="145"/>
      <c r="SPE1169" s="145"/>
      <c r="SPF1169" s="145"/>
      <c r="SPG1169" s="37"/>
      <c r="SPH1169" s="5"/>
      <c r="SPI1169" s="144"/>
      <c r="SPJ1169" s="93"/>
      <c r="SPK1169" s="145"/>
      <c r="SPL1169" s="145"/>
      <c r="SPM1169" s="145"/>
      <c r="SPN1169" s="145"/>
      <c r="SPO1169" s="145"/>
      <c r="SPP1169" s="37"/>
      <c r="SPQ1169" s="5"/>
      <c r="SPR1169" s="144"/>
      <c r="SPS1169" s="93"/>
      <c r="SPT1169" s="145"/>
      <c r="SPU1169" s="145"/>
      <c r="SPV1169" s="145"/>
      <c r="SPW1169" s="145"/>
      <c r="SPX1169" s="145"/>
      <c r="SPY1169" s="37"/>
      <c r="SPZ1169" s="5"/>
      <c r="SQA1169" s="144"/>
      <c r="SQB1169" s="93"/>
      <c r="SQC1169" s="145"/>
      <c r="SQD1169" s="145"/>
      <c r="SQE1169" s="145"/>
      <c r="SQF1169" s="145"/>
      <c r="SQG1169" s="145"/>
      <c r="SQH1169" s="37"/>
      <c r="SQI1169" s="5"/>
      <c r="SQJ1169" s="144"/>
      <c r="SQK1169" s="93"/>
      <c r="SQL1169" s="145"/>
      <c r="SQM1169" s="145"/>
      <c r="SQN1169" s="145"/>
      <c r="SQO1169" s="145"/>
      <c r="SQP1169" s="145"/>
      <c r="SQQ1169" s="37"/>
      <c r="SQR1169" s="5"/>
      <c r="SQS1169" s="144"/>
      <c r="SQT1169" s="93"/>
      <c r="SQU1169" s="145"/>
      <c r="SQV1169" s="145"/>
      <c r="SQW1169" s="145"/>
      <c r="SQX1169" s="145"/>
      <c r="SQY1169" s="145"/>
      <c r="SQZ1169" s="37"/>
      <c r="SRA1169" s="5"/>
      <c r="SRB1169" s="144"/>
      <c r="SRC1169" s="93"/>
      <c r="SRD1169" s="145"/>
      <c r="SRE1169" s="145"/>
      <c r="SRF1169" s="145"/>
      <c r="SRG1169" s="145"/>
      <c r="SRH1169" s="145"/>
      <c r="SRI1169" s="37"/>
      <c r="SRJ1169" s="5"/>
      <c r="SRK1169" s="144"/>
      <c r="SRL1169" s="93"/>
      <c r="SRM1169" s="145"/>
      <c r="SRN1169" s="145"/>
      <c r="SRO1169" s="145"/>
      <c r="SRP1169" s="145"/>
      <c r="SRQ1169" s="145"/>
      <c r="SRR1169" s="37"/>
      <c r="SRS1169" s="5"/>
      <c r="SRT1169" s="144"/>
      <c r="SRU1169" s="93"/>
      <c r="SRV1169" s="145"/>
      <c r="SRW1169" s="145"/>
      <c r="SRX1169" s="145"/>
      <c r="SRY1169" s="145"/>
      <c r="SRZ1169" s="145"/>
      <c r="SSA1169" s="37"/>
      <c r="SSB1169" s="5"/>
      <c r="SSC1169" s="144"/>
      <c r="SSD1169" s="93"/>
      <c r="SSE1169" s="145"/>
      <c r="SSF1169" s="145"/>
      <c r="SSG1169" s="145"/>
      <c r="SSH1169" s="145"/>
      <c r="SSI1169" s="145"/>
      <c r="SSJ1169" s="37"/>
      <c r="SSK1169" s="5"/>
      <c r="SSL1169" s="144"/>
      <c r="SSM1169" s="93"/>
      <c r="SSN1169" s="145"/>
      <c r="SSO1169" s="145"/>
      <c r="SSP1169" s="145"/>
      <c r="SSQ1169" s="145"/>
      <c r="SSR1169" s="145"/>
      <c r="SSS1169" s="37"/>
      <c r="SST1169" s="5"/>
      <c r="SSU1169" s="144"/>
      <c r="SSV1169" s="93"/>
      <c r="SSW1169" s="145"/>
      <c r="SSX1169" s="145"/>
      <c r="SSY1169" s="145"/>
      <c r="SSZ1169" s="145"/>
      <c r="STA1169" s="145"/>
      <c r="STB1169" s="37"/>
      <c r="STC1169" s="5"/>
      <c r="STD1169" s="144"/>
      <c r="STE1169" s="93"/>
      <c r="STF1169" s="145"/>
      <c r="STG1169" s="145"/>
      <c r="STH1169" s="145"/>
      <c r="STI1169" s="145"/>
      <c r="STJ1169" s="145"/>
      <c r="STK1169" s="37"/>
      <c r="STL1169" s="5"/>
      <c r="STM1169" s="144"/>
      <c r="STN1169" s="93"/>
      <c r="STO1169" s="145"/>
      <c r="STP1169" s="145"/>
      <c r="STQ1169" s="145"/>
      <c r="STR1169" s="145"/>
      <c r="STS1169" s="145"/>
      <c r="STT1169" s="37"/>
      <c r="STU1169" s="5"/>
      <c r="STV1169" s="144"/>
      <c r="STW1169" s="93"/>
      <c r="STX1169" s="145"/>
      <c r="STY1169" s="145"/>
      <c r="STZ1169" s="145"/>
      <c r="SUA1169" s="145"/>
      <c r="SUB1169" s="145"/>
      <c r="SUC1169" s="37"/>
      <c r="SUD1169" s="5"/>
      <c r="SUE1169" s="144"/>
      <c r="SUF1169" s="93"/>
      <c r="SUG1169" s="145"/>
      <c r="SUH1169" s="145"/>
      <c r="SUI1169" s="145"/>
      <c r="SUJ1169" s="145"/>
      <c r="SUK1169" s="145"/>
      <c r="SUL1169" s="37"/>
      <c r="SUM1169" s="5"/>
      <c r="SUN1169" s="144"/>
      <c r="SUO1169" s="93"/>
      <c r="SUP1169" s="145"/>
      <c r="SUQ1169" s="145"/>
      <c r="SUR1169" s="145"/>
      <c r="SUS1169" s="145"/>
      <c r="SUT1169" s="145"/>
      <c r="SUU1169" s="37"/>
      <c r="SUV1169" s="5"/>
      <c r="SUW1169" s="144"/>
      <c r="SUX1169" s="93"/>
      <c r="SUY1169" s="145"/>
      <c r="SUZ1169" s="145"/>
      <c r="SVA1169" s="145"/>
      <c r="SVB1169" s="145"/>
      <c r="SVC1169" s="145"/>
      <c r="SVD1169" s="37"/>
      <c r="SVE1169" s="5"/>
      <c r="SVF1169" s="144"/>
      <c r="SVG1169" s="93"/>
      <c r="SVH1169" s="145"/>
      <c r="SVI1169" s="145"/>
      <c r="SVJ1169" s="145"/>
      <c r="SVK1169" s="145"/>
      <c r="SVL1169" s="145"/>
      <c r="SVM1169" s="37"/>
      <c r="SVN1169" s="5"/>
      <c r="SVO1169" s="144"/>
      <c r="SVP1169" s="93"/>
      <c r="SVQ1169" s="145"/>
      <c r="SVR1169" s="145"/>
      <c r="SVS1169" s="145"/>
      <c r="SVT1169" s="145"/>
      <c r="SVU1169" s="145"/>
      <c r="SVV1169" s="37"/>
      <c r="SVW1169" s="5"/>
      <c r="SVX1169" s="144"/>
      <c r="SVY1169" s="93"/>
      <c r="SVZ1169" s="145"/>
      <c r="SWA1169" s="145"/>
      <c r="SWB1169" s="145"/>
      <c r="SWC1169" s="145"/>
      <c r="SWD1169" s="145"/>
      <c r="SWE1169" s="37"/>
      <c r="SWF1169" s="5"/>
      <c r="SWG1169" s="144"/>
      <c r="SWH1169" s="93"/>
      <c r="SWI1169" s="145"/>
      <c r="SWJ1169" s="145"/>
      <c r="SWK1169" s="145"/>
      <c r="SWL1169" s="145"/>
      <c r="SWM1169" s="145"/>
      <c r="SWN1169" s="37"/>
      <c r="SWO1169" s="5"/>
      <c r="SWP1169" s="144"/>
      <c r="SWQ1169" s="93"/>
      <c r="SWR1169" s="145"/>
      <c r="SWS1169" s="145"/>
      <c r="SWT1169" s="145"/>
      <c r="SWU1169" s="145"/>
      <c r="SWV1169" s="145"/>
      <c r="SWW1169" s="37"/>
      <c r="SWX1169" s="5"/>
      <c r="SWY1169" s="144"/>
      <c r="SWZ1169" s="93"/>
      <c r="SXA1169" s="145"/>
      <c r="SXB1169" s="145"/>
      <c r="SXC1169" s="145"/>
      <c r="SXD1169" s="145"/>
      <c r="SXE1169" s="145"/>
      <c r="SXF1169" s="37"/>
      <c r="SXG1169" s="5"/>
      <c r="SXH1169" s="144"/>
      <c r="SXI1169" s="93"/>
      <c r="SXJ1169" s="145"/>
      <c r="SXK1169" s="145"/>
      <c r="SXL1169" s="145"/>
      <c r="SXM1169" s="145"/>
      <c r="SXN1169" s="145"/>
      <c r="SXO1169" s="37"/>
      <c r="SXP1169" s="5"/>
      <c r="SXQ1169" s="144"/>
      <c r="SXR1169" s="93"/>
      <c r="SXS1169" s="145"/>
      <c r="SXT1169" s="145"/>
      <c r="SXU1169" s="145"/>
      <c r="SXV1169" s="145"/>
      <c r="SXW1169" s="145"/>
      <c r="SXX1169" s="37"/>
      <c r="SXY1169" s="5"/>
      <c r="SXZ1169" s="144"/>
      <c r="SYA1169" s="93"/>
      <c r="SYB1169" s="145"/>
      <c r="SYC1169" s="145"/>
      <c r="SYD1169" s="145"/>
      <c r="SYE1169" s="145"/>
      <c r="SYF1169" s="145"/>
      <c r="SYG1169" s="37"/>
      <c r="SYH1169" s="5"/>
      <c r="SYI1169" s="144"/>
      <c r="SYJ1169" s="93"/>
      <c r="SYK1169" s="145"/>
      <c r="SYL1169" s="145"/>
      <c r="SYM1169" s="145"/>
      <c r="SYN1169" s="145"/>
      <c r="SYO1169" s="145"/>
      <c r="SYP1169" s="37"/>
      <c r="SYQ1169" s="5"/>
      <c r="SYR1169" s="144"/>
      <c r="SYS1169" s="93"/>
      <c r="SYT1169" s="145"/>
      <c r="SYU1169" s="145"/>
      <c r="SYV1169" s="145"/>
      <c r="SYW1169" s="145"/>
      <c r="SYX1169" s="145"/>
      <c r="SYY1169" s="37"/>
      <c r="SYZ1169" s="5"/>
      <c r="SZA1169" s="144"/>
      <c r="SZB1169" s="93"/>
      <c r="SZC1169" s="145"/>
      <c r="SZD1169" s="145"/>
      <c r="SZE1169" s="145"/>
      <c r="SZF1169" s="145"/>
      <c r="SZG1169" s="145"/>
      <c r="SZH1169" s="37"/>
      <c r="SZI1169" s="5"/>
      <c r="SZJ1169" s="144"/>
      <c r="SZK1169" s="93"/>
      <c r="SZL1169" s="145"/>
      <c r="SZM1169" s="145"/>
      <c r="SZN1169" s="145"/>
      <c r="SZO1169" s="145"/>
      <c r="SZP1169" s="145"/>
      <c r="SZQ1169" s="37"/>
      <c r="SZR1169" s="5"/>
      <c r="SZS1169" s="144"/>
      <c r="SZT1169" s="93"/>
      <c r="SZU1169" s="145"/>
      <c r="SZV1169" s="145"/>
      <c r="SZW1169" s="145"/>
      <c r="SZX1169" s="145"/>
      <c r="SZY1169" s="145"/>
      <c r="SZZ1169" s="37"/>
      <c r="TAA1169" s="5"/>
      <c r="TAB1169" s="144"/>
      <c r="TAC1169" s="93"/>
      <c r="TAD1169" s="145"/>
      <c r="TAE1169" s="145"/>
      <c r="TAF1169" s="145"/>
      <c r="TAG1169" s="145"/>
      <c r="TAH1169" s="145"/>
      <c r="TAI1169" s="37"/>
      <c r="TAJ1169" s="5"/>
      <c r="TAK1169" s="144"/>
      <c r="TAL1169" s="93"/>
      <c r="TAM1169" s="145"/>
      <c r="TAN1169" s="145"/>
      <c r="TAO1169" s="145"/>
      <c r="TAP1169" s="145"/>
      <c r="TAQ1169" s="145"/>
      <c r="TAR1169" s="37"/>
      <c r="TAS1169" s="5"/>
      <c r="TAT1169" s="144"/>
      <c r="TAU1169" s="93"/>
      <c r="TAV1169" s="145"/>
      <c r="TAW1169" s="145"/>
      <c r="TAX1169" s="145"/>
      <c r="TAY1169" s="145"/>
      <c r="TAZ1169" s="145"/>
      <c r="TBA1169" s="37"/>
      <c r="TBB1169" s="5"/>
      <c r="TBC1169" s="144"/>
      <c r="TBD1169" s="93"/>
      <c r="TBE1169" s="145"/>
      <c r="TBF1169" s="145"/>
      <c r="TBG1169" s="145"/>
      <c r="TBH1169" s="145"/>
      <c r="TBI1169" s="145"/>
      <c r="TBJ1169" s="37"/>
      <c r="TBK1169" s="5"/>
      <c r="TBL1169" s="144"/>
      <c r="TBM1169" s="93"/>
      <c r="TBN1169" s="145"/>
      <c r="TBO1169" s="145"/>
      <c r="TBP1169" s="145"/>
      <c r="TBQ1169" s="145"/>
      <c r="TBR1169" s="145"/>
      <c r="TBS1169" s="37"/>
      <c r="TBT1169" s="5"/>
      <c r="TBU1169" s="144"/>
      <c r="TBV1169" s="93"/>
      <c r="TBW1169" s="145"/>
      <c r="TBX1169" s="145"/>
      <c r="TBY1169" s="145"/>
      <c r="TBZ1169" s="145"/>
      <c r="TCA1169" s="145"/>
      <c r="TCB1169" s="37"/>
      <c r="TCC1169" s="5"/>
      <c r="TCD1169" s="144"/>
      <c r="TCE1169" s="93"/>
      <c r="TCF1169" s="145"/>
      <c r="TCG1169" s="145"/>
      <c r="TCH1169" s="145"/>
      <c r="TCI1169" s="145"/>
      <c r="TCJ1169" s="145"/>
      <c r="TCK1169" s="37"/>
      <c r="TCL1169" s="5"/>
      <c r="TCM1169" s="144"/>
      <c r="TCN1169" s="93"/>
      <c r="TCO1169" s="145"/>
      <c r="TCP1169" s="145"/>
      <c r="TCQ1169" s="145"/>
      <c r="TCR1169" s="145"/>
      <c r="TCS1169" s="145"/>
      <c r="TCT1169" s="37"/>
      <c r="TCU1169" s="5"/>
      <c r="TCV1169" s="144"/>
      <c r="TCW1169" s="93"/>
      <c r="TCX1169" s="145"/>
      <c r="TCY1169" s="145"/>
      <c r="TCZ1169" s="145"/>
      <c r="TDA1169" s="145"/>
      <c r="TDB1169" s="145"/>
      <c r="TDC1169" s="37"/>
      <c r="TDD1169" s="5"/>
      <c r="TDE1169" s="144"/>
      <c r="TDF1169" s="93"/>
      <c r="TDG1169" s="145"/>
      <c r="TDH1169" s="145"/>
      <c r="TDI1169" s="145"/>
      <c r="TDJ1169" s="145"/>
      <c r="TDK1169" s="145"/>
      <c r="TDL1169" s="37"/>
      <c r="TDM1169" s="5"/>
      <c r="TDN1169" s="144"/>
      <c r="TDO1169" s="93"/>
      <c r="TDP1169" s="145"/>
      <c r="TDQ1169" s="145"/>
      <c r="TDR1169" s="145"/>
      <c r="TDS1169" s="145"/>
      <c r="TDT1169" s="145"/>
      <c r="TDU1169" s="37"/>
      <c r="TDV1169" s="5"/>
      <c r="TDW1169" s="144"/>
      <c r="TDX1169" s="93"/>
      <c r="TDY1169" s="145"/>
      <c r="TDZ1169" s="145"/>
      <c r="TEA1169" s="145"/>
      <c r="TEB1169" s="145"/>
      <c r="TEC1169" s="145"/>
      <c r="TED1169" s="37"/>
      <c r="TEE1169" s="5"/>
      <c r="TEF1169" s="144"/>
      <c r="TEG1169" s="93"/>
      <c r="TEH1169" s="145"/>
      <c r="TEI1169" s="145"/>
      <c r="TEJ1169" s="145"/>
      <c r="TEK1169" s="145"/>
      <c r="TEL1169" s="145"/>
      <c r="TEM1169" s="37"/>
      <c r="TEN1169" s="5"/>
      <c r="TEO1169" s="144"/>
      <c r="TEP1169" s="93"/>
      <c r="TEQ1169" s="145"/>
      <c r="TER1169" s="145"/>
      <c r="TES1169" s="145"/>
      <c r="TET1169" s="145"/>
      <c r="TEU1169" s="145"/>
      <c r="TEV1169" s="37"/>
      <c r="TEW1169" s="5"/>
      <c r="TEX1169" s="144"/>
      <c r="TEY1169" s="93"/>
      <c r="TEZ1169" s="145"/>
      <c r="TFA1169" s="145"/>
      <c r="TFB1169" s="145"/>
      <c r="TFC1169" s="145"/>
      <c r="TFD1169" s="145"/>
      <c r="TFE1169" s="37"/>
      <c r="TFF1169" s="5"/>
      <c r="TFG1169" s="144"/>
      <c r="TFH1169" s="93"/>
      <c r="TFI1169" s="145"/>
      <c r="TFJ1169" s="145"/>
      <c r="TFK1169" s="145"/>
      <c r="TFL1169" s="145"/>
      <c r="TFM1169" s="145"/>
      <c r="TFN1169" s="37"/>
      <c r="TFO1169" s="5"/>
      <c r="TFP1169" s="144"/>
      <c r="TFQ1169" s="93"/>
      <c r="TFR1169" s="145"/>
      <c r="TFS1169" s="145"/>
      <c r="TFT1169" s="145"/>
      <c r="TFU1169" s="145"/>
      <c r="TFV1169" s="145"/>
      <c r="TFW1169" s="37"/>
      <c r="TFX1169" s="5"/>
      <c r="TFY1169" s="144"/>
      <c r="TFZ1169" s="93"/>
      <c r="TGA1169" s="145"/>
      <c r="TGB1169" s="145"/>
      <c r="TGC1169" s="145"/>
      <c r="TGD1169" s="145"/>
      <c r="TGE1169" s="145"/>
      <c r="TGF1169" s="37"/>
      <c r="TGG1169" s="5"/>
      <c r="TGH1169" s="144"/>
      <c r="TGI1169" s="93"/>
      <c r="TGJ1169" s="145"/>
      <c r="TGK1169" s="145"/>
      <c r="TGL1169" s="145"/>
      <c r="TGM1169" s="145"/>
      <c r="TGN1169" s="145"/>
      <c r="TGO1169" s="37"/>
      <c r="TGP1169" s="5"/>
      <c r="TGQ1169" s="144"/>
      <c r="TGR1169" s="93"/>
      <c r="TGS1169" s="145"/>
      <c r="TGT1169" s="145"/>
      <c r="TGU1169" s="145"/>
      <c r="TGV1169" s="145"/>
      <c r="TGW1169" s="145"/>
      <c r="TGX1169" s="37"/>
      <c r="TGY1169" s="5"/>
      <c r="TGZ1169" s="144"/>
      <c r="THA1169" s="93"/>
      <c r="THB1169" s="145"/>
      <c r="THC1169" s="145"/>
      <c r="THD1169" s="145"/>
      <c r="THE1169" s="145"/>
      <c r="THF1169" s="145"/>
      <c r="THG1169" s="37"/>
      <c r="THH1169" s="5"/>
      <c r="THI1169" s="144"/>
      <c r="THJ1169" s="93"/>
      <c r="THK1169" s="145"/>
      <c r="THL1169" s="145"/>
      <c r="THM1169" s="145"/>
      <c r="THN1169" s="145"/>
      <c r="THO1169" s="145"/>
      <c r="THP1169" s="37"/>
      <c r="THQ1169" s="5"/>
      <c r="THR1169" s="144"/>
      <c r="THS1169" s="93"/>
      <c r="THT1169" s="145"/>
      <c r="THU1169" s="145"/>
      <c r="THV1169" s="145"/>
      <c r="THW1169" s="145"/>
      <c r="THX1169" s="145"/>
      <c r="THY1169" s="37"/>
      <c r="THZ1169" s="5"/>
      <c r="TIA1169" s="144"/>
      <c r="TIB1169" s="93"/>
      <c r="TIC1169" s="145"/>
      <c r="TID1169" s="145"/>
      <c r="TIE1169" s="145"/>
      <c r="TIF1169" s="145"/>
      <c r="TIG1169" s="145"/>
      <c r="TIH1169" s="37"/>
      <c r="TII1169" s="5"/>
      <c r="TIJ1169" s="144"/>
      <c r="TIK1169" s="93"/>
      <c r="TIL1169" s="145"/>
      <c r="TIM1169" s="145"/>
      <c r="TIN1169" s="145"/>
      <c r="TIO1169" s="145"/>
      <c r="TIP1169" s="145"/>
      <c r="TIQ1169" s="37"/>
      <c r="TIR1169" s="5"/>
      <c r="TIS1169" s="144"/>
      <c r="TIT1169" s="93"/>
      <c r="TIU1169" s="145"/>
      <c r="TIV1169" s="145"/>
      <c r="TIW1169" s="145"/>
      <c r="TIX1169" s="145"/>
      <c r="TIY1169" s="145"/>
      <c r="TIZ1169" s="37"/>
      <c r="TJA1169" s="5"/>
      <c r="TJB1169" s="144"/>
      <c r="TJC1169" s="93"/>
      <c r="TJD1169" s="145"/>
      <c r="TJE1169" s="145"/>
      <c r="TJF1169" s="145"/>
      <c r="TJG1169" s="145"/>
      <c r="TJH1169" s="145"/>
      <c r="TJI1169" s="37"/>
      <c r="TJJ1169" s="5"/>
      <c r="TJK1169" s="144"/>
      <c r="TJL1169" s="93"/>
      <c r="TJM1169" s="145"/>
      <c r="TJN1169" s="145"/>
      <c r="TJO1169" s="145"/>
      <c r="TJP1169" s="145"/>
      <c r="TJQ1169" s="145"/>
      <c r="TJR1169" s="37"/>
      <c r="TJS1169" s="5"/>
      <c r="TJT1169" s="144"/>
      <c r="TJU1169" s="93"/>
      <c r="TJV1169" s="145"/>
      <c r="TJW1169" s="145"/>
      <c r="TJX1169" s="145"/>
      <c r="TJY1169" s="145"/>
      <c r="TJZ1169" s="145"/>
      <c r="TKA1169" s="37"/>
      <c r="TKB1169" s="5"/>
      <c r="TKC1169" s="144"/>
      <c r="TKD1169" s="93"/>
      <c r="TKE1169" s="145"/>
      <c r="TKF1169" s="145"/>
      <c r="TKG1169" s="145"/>
      <c r="TKH1169" s="145"/>
      <c r="TKI1169" s="145"/>
      <c r="TKJ1169" s="37"/>
      <c r="TKK1169" s="5"/>
      <c r="TKL1169" s="144"/>
      <c r="TKM1169" s="93"/>
      <c r="TKN1169" s="145"/>
      <c r="TKO1169" s="145"/>
      <c r="TKP1169" s="145"/>
      <c r="TKQ1169" s="145"/>
      <c r="TKR1169" s="145"/>
      <c r="TKS1169" s="37"/>
      <c r="TKT1169" s="5"/>
      <c r="TKU1169" s="144"/>
      <c r="TKV1169" s="93"/>
      <c r="TKW1169" s="145"/>
      <c r="TKX1169" s="145"/>
      <c r="TKY1169" s="145"/>
      <c r="TKZ1169" s="145"/>
      <c r="TLA1169" s="145"/>
      <c r="TLB1169" s="37"/>
      <c r="TLC1169" s="5"/>
      <c r="TLD1169" s="144"/>
      <c r="TLE1169" s="93"/>
      <c r="TLF1169" s="145"/>
      <c r="TLG1169" s="145"/>
      <c r="TLH1169" s="145"/>
      <c r="TLI1169" s="145"/>
      <c r="TLJ1169" s="145"/>
      <c r="TLK1169" s="37"/>
      <c r="TLL1169" s="5"/>
      <c r="TLM1169" s="144"/>
      <c r="TLN1169" s="93"/>
      <c r="TLO1169" s="145"/>
      <c r="TLP1169" s="145"/>
      <c r="TLQ1169" s="145"/>
      <c r="TLR1169" s="145"/>
      <c r="TLS1169" s="145"/>
      <c r="TLT1169" s="37"/>
      <c r="TLU1169" s="5"/>
      <c r="TLV1169" s="144"/>
      <c r="TLW1169" s="93"/>
      <c r="TLX1169" s="145"/>
      <c r="TLY1169" s="145"/>
      <c r="TLZ1169" s="145"/>
      <c r="TMA1169" s="145"/>
      <c r="TMB1169" s="145"/>
      <c r="TMC1169" s="37"/>
      <c r="TMD1169" s="5"/>
      <c r="TME1169" s="144"/>
      <c r="TMF1169" s="93"/>
      <c r="TMG1169" s="145"/>
      <c r="TMH1169" s="145"/>
      <c r="TMI1169" s="145"/>
      <c r="TMJ1169" s="145"/>
      <c r="TMK1169" s="145"/>
      <c r="TML1169" s="37"/>
      <c r="TMM1169" s="5"/>
      <c r="TMN1169" s="144"/>
      <c r="TMO1169" s="93"/>
      <c r="TMP1169" s="145"/>
      <c r="TMQ1169" s="145"/>
      <c r="TMR1169" s="145"/>
      <c r="TMS1169" s="145"/>
      <c r="TMT1169" s="145"/>
      <c r="TMU1169" s="37"/>
      <c r="TMV1169" s="5"/>
      <c r="TMW1169" s="144"/>
      <c r="TMX1169" s="93"/>
      <c r="TMY1169" s="145"/>
      <c r="TMZ1169" s="145"/>
      <c r="TNA1169" s="145"/>
      <c r="TNB1169" s="145"/>
      <c r="TNC1169" s="145"/>
      <c r="TND1169" s="37"/>
      <c r="TNE1169" s="5"/>
      <c r="TNF1169" s="144"/>
      <c r="TNG1169" s="93"/>
      <c r="TNH1169" s="145"/>
      <c r="TNI1169" s="145"/>
      <c r="TNJ1169" s="145"/>
      <c r="TNK1169" s="145"/>
      <c r="TNL1169" s="145"/>
      <c r="TNM1169" s="37"/>
      <c r="TNN1169" s="5"/>
      <c r="TNO1169" s="144"/>
      <c r="TNP1169" s="93"/>
      <c r="TNQ1169" s="145"/>
      <c r="TNR1169" s="145"/>
      <c r="TNS1169" s="145"/>
      <c r="TNT1169" s="145"/>
      <c r="TNU1169" s="145"/>
      <c r="TNV1169" s="37"/>
      <c r="TNW1169" s="5"/>
      <c r="TNX1169" s="144"/>
      <c r="TNY1169" s="93"/>
      <c r="TNZ1169" s="145"/>
      <c r="TOA1169" s="145"/>
      <c r="TOB1169" s="145"/>
      <c r="TOC1169" s="145"/>
      <c r="TOD1169" s="145"/>
      <c r="TOE1169" s="37"/>
      <c r="TOF1169" s="5"/>
      <c r="TOG1169" s="144"/>
      <c r="TOH1169" s="93"/>
      <c r="TOI1169" s="145"/>
      <c r="TOJ1169" s="145"/>
      <c r="TOK1169" s="145"/>
      <c r="TOL1169" s="145"/>
      <c r="TOM1169" s="145"/>
      <c r="TON1169" s="37"/>
      <c r="TOO1169" s="5"/>
      <c r="TOP1169" s="144"/>
      <c r="TOQ1169" s="93"/>
      <c r="TOR1169" s="145"/>
      <c r="TOS1169" s="145"/>
      <c r="TOT1169" s="145"/>
      <c r="TOU1169" s="145"/>
      <c r="TOV1169" s="145"/>
      <c r="TOW1169" s="37"/>
      <c r="TOX1169" s="5"/>
      <c r="TOY1169" s="144"/>
      <c r="TOZ1169" s="93"/>
      <c r="TPA1169" s="145"/>
      <c r="TPB1169" s="145"/>
      <c r="TPC1169" s="145"/>
      <c r="TPD1169" s="145"/>
      <c r="TPE1169" s="145"/>
      <c r="TPF1169" s="37"/>
      <c r="TPG1169" s="5"/>
      <c r="TPH1169" s="144"/>
      <c r="TPI1169" s="93"/>
      <c r="TPJ1169" s="145"/>
      <c r="TPK1169" s="145"/>
      <c r="TPL1169" s="145"/>
      <c r="TPM1169" s="145"/>
      <c r="TPN1169" s="145"/>
      <c r="TPO1169" s="37"/>
      <c r="TPP1169" s="5"/>
      <c r="TPQ1169" s="144"/>
      <c r="TPR1169" s="93"/>
      <c r="TPS1169" s="145"/>
      <c r="TPT1169" s="145"/>
      <c r="TPU1169" s="145"/>
      <c r="TPV1169" s="145"/>
      <c r="TPW1169" s="145"/>
      <c r="TPX1169" s="37"/>
      <c r="TPY1169" s="5"/>
      <c r="TPZ1169" s="144"/>
      <c r="TQA1169" s="93"/>
      <c r="TQB1169" s="145"/>
      <c r="TQC1169" s="145"/>
      <c r="TQD1169" s="145"/>
      <c r="TQE1169" s="145"/>
      <c r="TQF1169" s="145"/>
      <c r="TQG1169" s="37"/>
      <c r="TQH1169" s="5"/>
      <c r="TQI1169" s="144"/>
      <c r="TQJ1169" s="93"/>
      <c r="TQK1169" s="145"/>
      <c r="TQL1169" s="145"/>
      <c r="TQM1169" s="145"/>
      <c r="TQN1169" s="145"/>
      <c r="TQO1169" s="145"/>
      <c r="TQP1169" s="37"/>
      <c r="TQQ1169" s="5"/>
      <c r="TQR1169" s="144"/>
      <c r="TQS1169" s="93"/>
      <c r="TQT1169" s="145"/>
      <c r="TQU1169" s="145"/>
      <c r="TQV1169" s="145"/>
      <c r="TQW1169" s="145"/>
      <c r="TQX1169" s="145"/>
      <c r="TQY1169" s="37"/>
      <c r="TQZ1169" s="5"/>
      <c r="TRA1169" s="144"/>
      <c r="TRB1169" s="93"/>
      <c r="TRC1169" s="145"/>
      <c r="TRD1169" s="145"/>
      <c r="TRE1169" s="145"/>
      <c r="TRF1169" s="145"/>
      <c r="TRG1169" s="145"/>
      <c r="TRH1169" s="37"/>
      <c r="TRI1169" s="5"/>
      <c r="TRJ1169" s="144"/>
      <c r="TRK1169" s="93"/>
      <c r="TRL1169" s="145"/>
      <c r="TRM1169" s="145"/>
      <c r="TRN1169" s="145"/>
      <c r="TRO1169" s="145"/>
      <c r="TRP1169" s="145"/>
      <c r="TRQ1169" s="37"/>
      <c r="TRR1169" s="5"/>
      <c r="TRS1169" s="144"/>
      <c r="TRT1169" s="93"/>
      <c r="TRU1169" s="145"/>
      <c r="TRV1169" s="145"/>
      <c r="TRW1169" s="145"/>
      <c r="TRX1169" s="145"/>
      <c r="TRY1169" s="145"/>
      <c r="TRZ1169" s="37"/>
      <c r="TSA1169" s="5"/>
      <c r="TSB1169" s="144"/>
      <c r="TSC1169" s="93"/>
      <c r="TSD1169" s="145"/>
      <c r="TSE1169" s="145"/>
      <c r="TSF1169" s="145"/>
      <c r="TSG1169" s="145"/>
      <c r="TSH1169" s="145"/>
      <c r="TSI1169" s="37"/>
      <c r="TSJ1169" s="5"/>
      <c r="TSK1169" s="144"/>
      <c r="TSL1169" s="93"/>
      <c r="TSM1169" s="145"/>
      <c r="TSN1169" s="145"/>
      <c r="TSO1169" s="145"/>
      <c r="TSP1169" s="145"/>
      <c r="TSQ1169" s="145"/>
      <c r="TSR1169" s="37"/>
      <c r="TSS1169" s="5"/>
      <c r="TST1169" s="144"/>
      <c r="TSU1169" s="93"/>
      <c r="TSV1169" s="145"/>
      <c r="TSW1169" s="145"/>
      <c r="TSX1169" s="145"/>
      <c r="TSY1169" s="145"/>
      <c r="TSZ1169" s="145"/>
      <c r="TTA1169" s="37"/>
      <c r="TTB1169" s="5"/>
      <c r="TTC1169" s="144"/>
      <c r="TTD1169" s="93"/>
      <c r="TTE1169" s="145"/>
      <c r="TTF1169" s="145"/>
      <c r="TTG1169" s="145"/>
      <c r="TTH1169" s="145"/>
      <c r="TTI1169" s="145"/>
      <c r="TTJ1169" s="37"/>
      <c r="TTK1169" s="5"/>
      <c r="TTL1169" s="144"/>
      <c r="TTM1169" s="93"/>
      <c r="TTN1169" s="145"/>
      <c r="TTO1169" s="145"/>
      <c r="TTP1169" s="145"/>
      <c r="TTQ1169" s="145"/>
      <c r="TTR1169" s="145"/>
      <c r="TTS1169" s="37"/>
      <c r="TTT1169" s="5"/>
      <c r="TTU1169" s="144"/>
      <c r="TTV1169" s="93"/>
      <c r="TTW1169" s="145"/>
      <c r="TTX1169" s="145"/>
      <c r="TTY1169" s="145"/>
      <c r="TTZ1169" s="145"/>
      <c r="TUA1169" s="145"/>
      <c r="TUB1169" s="37"/>
      <c r="TUC1169" s="5"/>
      <c r="TUD1169" s="144"/>
      <c r="TUE1169" s="93"/>
      <c r="TUF1169" s="145"/>
      <c r="TUG1169" s="145"/>
      <c r="TUH1169" s="145"/>
      <c r="TUI1169" s="145"/>
      <c r="TUJ1169" s="145"/>
      <c r="TUK1169" s="37"/>
      <c r="TUL1169" s="5"/>
      <c r="TUM1169" s="144"/>
      <c r="TUN1169" s="93"/>
      <c r="TUO1169" s="145"/>
      <c r="TUP1169" s="145"/>
      <c r="TUQ1169" s="145"/>
      <c r="TUR1169" s="145"/>
      <c r="TUS1169" s="145"/>
      <c r="TUT1169" s="37"/>
      <c r="TUU1169" s="5"/>
      <c r="TUV1169" s="144"/>
      <c r="TUW1169" s="93"/>
      <c r="TUX1169" s="145"/>
      <c r="TUY1169" s="145"/>
      <c r="TUZ1169" s="145"/>
      <c r="TVA1169" s="145"/>
      <c r="TVB1169" s="145"/>
      <c r="TVC1169" s="37"/>
      <c r="TVD1169" s="5"/>
      <c r="TVE1169" s="144"/>
      <c r="TVF1169" s="93"/>
      <c r="TVG1169" s="145"/>
      <c r="TVH1169" s="145"/>
      <c r="TVI1169" s="145"/>
      <c r="TVJ1169" s="145"/>
      <c r="TVK1169" s="145"/>
      <c r="TVL1169" s="37"/>
      <c r="TVM1169" s="5"/>
      <c r="TVN1169" s="144"/>
      <c r="TVO1169" s="93"/>
      <c r="TVP1169" s="145"/>
      <c r="TVQ1169" s="145"/>
      <c r="TVR1169" s="145"/>
      <c r="TVS1169" s="145"/>
      <c r="TVT1169" s="145"/>
      <c r="TVU1169" s="37"/>
      <c r="TVV1169" s="5"/>
      <c r="TVW1169" s="144"/>
      <c r="TVX1169" s="93"/>
      <c r="TVY1169" s="145"/>
      <c r="TVZ1169" s="145"/>
      <c r="TWA1169" s="145"/>
      <c r="TWB1169" s="145"/>
      <c r="TWC1169" s="145"/>
      <c r="TWD1169" s="37"/>
      <c r="TWE1169" s="5"/>
      <c r="TWF1169" s="144"/>
      <c r="TWG1169" s="93"/>
      <c r="TWH1169" s="145"/>
      <c r="TWI1169" s="145"/>
      <c r="TWJ1169" s="145"/>
      <c r="TWK1169" s="145"/>
      <c r="TWL1169" s="145"/>
      <c r="TWM1169" s="37"/>
      <c r="TWN1169" s="5"/>
      <c r="TWO1169" s="144"/>
      <c r="TWP1169" s="93"/>
      <c r="TWQ1169" s="145"/>
      <c r="TWR1169" s="145"/>
      <c r="TWS1169" s="145"/>
      <c r="TWT1169" s="145"/>
      <c r="TWU1169" s="145"/>
      <c r="TWV1169" s="37"/>
      <c r="TWW1169" s="5"/>
      <c r="TWX1169" s="144"/>
      <c r="TWY1169" s="93"/>
      <c r="TWZ1169" s="145"/>
      <c r="TXA1169" s="145"/>
      <c r="TXB1169" s="145"/>
      <c r="TXC1169" s="145"/>
      <c r="TXD1169" s="145"/>
      <c r="TXE1169" s="37"/>
      <c r="TXF1169" s="5"/>
      <c r="TXG1169" s="144"/>
      <c r="TXH1169" s="93"/>
      <c r="TXI1169" s="145"/>
      <c r="TXJ1169" s="145"/>
      <c r="TXK1169" s="145"/>
      <c r="TXL1169" s="145"/>
      <c r="TXM1169" s="145"/>
      <c r="TXN1169" s="37"/>
      <c r="TXO1169" s="5"/>
      <c r="TXP1169" s="144"/>
      <c r="TXQ1169" s="93"/>
      <c r="TXR1169" s="145"/>
      <c r="TXS1169" s="145"/>
      <c r="TXT1169" s="145"/>
      <c r="TXU1169" s="145"/>
      <c r="TXV1169" s="145"/>
      <c r="TXW1169" s="37"/>
      <c r="TXX1169" s="5"/>
      <c r="TXY1169" s="144"/>
      <c r="TXZ1169" s="93"/>
      <c r="TYA1169" s="145"/>
      <c r="TYB1169" s="145"/>
      <c r="TYC1169" s="145"/>
      <c r="TYD1169" s="145"/>
      <c r="TYE1169" s="145"/>
      <c r="TYF1169" s="37"/>
      <c r="TYG1169" s="5"/>
      <c r="TYH1169" s="144"/>
      <c r="TYI1169" s="93"/>
      <c r="TYJ1169" s="145"/>
      <c r="TYK1169" s="145"/>
      <c r="TYL1169" s="145"/>
      <c r="TYM1169" s="145"/>
      <c r="TYN1169" s="145"/>
      <c r="TYO1169" s="37"/>
      <c r="TYP1169" s="5"/>
      <c r="TYQ1169" s="144"/>
      <c r="TYR1169" s="93"/>
      <c r="TYS1169" s="145"/>
      <c r="TYT1169" s="145"/>
      <c r="TYU1169" s="145"/>
      <c r="TYV1169" s="145"/>
      <c r="TYW1169" s="145"/>
      <c r="TYX1169" s="37"/>
      <c r="TYY1169" s="5"/>
      <c r="TYZ1169" s="144"/>
      <c r="TZA1169" s="93"/>
      <c r="TZB1169" s="145"/>
      <c r="TZC1169" s="145"/>
      <c r="TZD1169" s="145"/>
      <c r="TZE1169" s="145"/>
      <c r="TZF1169" s="145"/>
      <c r="TZG1169" s="37"/>
      <c r="TZH1169" s="5"/>
      <c r="TZI1169" s="144"/>
      <c r="TZJ1169" s="93"/>
      <c r="TZK1169" s="145"/>
      <c r="TZL1169" s="145"/>
      <c r="TZM1169" s="145"/>
      <c r="TZN1169" s="145"/>
      <c r="TZO1169" s="145"/>
      <c r="TZP1169" s="37"/>
      <c r="TZQ1169" s="5"/>
      <c r="TZR1169" s="144"/>
      <c r="TZS1169" s="93"/>
      <c r="TZT1169" s="145"/>
      <c r="TZU1169" s="145"/>
      <c r="TZV1169" s="145"/>
      <c r="TZW1169" s="145"/>
      <c r="TZX1169" s="145"/>
      <c r="TZY1169" s="37"/>
      <c r="TZZ1169" s="5"/>
      <c r="UAA1169" s="144"/>
      <c r="UAB1169" s="93"/>
      <c r="UAC1169" s="145"/>
      <c r="UAD1169" s="145"/>
      <c r="UAE1169" s="145"/>
      <c r="UAF1169" s="145"/>
      <c r="UAG1169" s="145"/>
      <c r="UAH1169" s="37"/>
      <c r="UAI1169" s="5"/>
      <c r="UAJ1169" s="144"/>
      <c r="UAK1169" s="93"/>
      <c r="UAL1169" s="145"/>
      <c r="UAM1169" s="145"/>
      <c r="UAN1169" s="145"/>
      <c r="UAO1169" s="145"/>
      <c r="UAP1169" s="145"/>
      <c r="UAQ1169" s="37"/>
      <c r="UAR1169" s="5"/>
      <c r="UAS1169" s="144"/>
      <c r="UAT1169" s="93"/>
      <c r="UAU1169" s="145"/>
      <c r="UAV1169" s="145"/>
      <c r="UAW1169" s="145"/>
      <c r="UAX1169" s="145"/>
      <c r="UAY1169" s="145"/>
      <c r="UAZ1169" s="37"/>
      <c r="UBA1169" s="5"/>
      <c r="UBB1169" s="144"/>
      <c r="UBC1169" s="93"/>
      <c r="UBD1169" s="145"/>
      <c r="UBE1169" s="145"/>
      <c r="UBF1169" s="145"/>
      <c r="UBG1169" s="145"/>
      <c r="UBH1169" s="145"/>
      <c r="UBI1169" s="37"/>
      <c r="UBJ1169" s="5"/>
      <c r="UBK1169" s="144"/>
      <c r="UBL1169" s="93"/>
      <c r="UBM1169" s="145"/>
      <c r="UBN1169" s="145"/>
      <c r="UBO1169" s="145"/>
      <c r="UBP1169" s="145"/>
      <c r="UBQ1169" s="145"/>
      <c r="UBR1169" s="37"/>
      <c r="UBS1169" s="5"/>
      <c r="UBT1169" s="144"/>
      <c r="UBU1169" s="93"/>
      <c r="UBV1169" s="145"/>
      <c r="UBW1169" s="145"/>
      <c r="UBX1169" s="145"/>
      <c r="UBY1169" s="145"/>
      <c r="UBZ1169" s="145"/>
      <c r="UCA1169" s="37"/>
      <c r="UCB1169" s="5"/>
      <c r="UCC1169" s="144"/>
      <c r="UCD1169" s="93"/>
      <c r="UCE1169" s="145"/>
      <c r="UCF1169" s="145"/>
      <c r="UCG1169" s="145"/>
      <c r="UCH1169" s="145"/>
      <c r="UCI1169" s="145"/>
      <c r="UCJ1169" s="37"/>
      <c r="UCK1169" s="5"/>
      <c r="UCL1169" s="144"/>
      <c r="UCM1169" s="93"/>
      <c r="UCN1169" s="145"/>
      <c r="UCO1169" s="145"/>
      <c r="UCP1169" s="145"/>
      <c r="UCQ1169" s="145"/>
      <c r="UCR1169" s="145"/>
      <c r="UCS1169" s="37"/>
      <c r="UCT1169" s="5"/>
      <c r="UCU1169" s="144"/>
      <c r="UCV1169" s="93"/>
      <c r="UCW1169" s="145"/>
      <c r="UCX1169" s="145"/>
      <c r="UCY1169" s="145"/>
      <c r="UCZ1169" s="145"/>
      <c r="UDA1169" s="145"/>
      <c r="UDB1169" s="37"/>
      <c r="UDC1169" s="5"/>
      <c r="UDD1169" s="144"/>
      <c r="UDE1169" s="93"/>
      <c r="UDF1169" s="145"/>
      <c r="UDG1169" s="145"/>
      <c r="UDH1169" s="145"/>
      <c r="UDI1169" s="145"/>
      <c r="UDJ1169" s="145"/>
      <c r="UDK1169" s="37"/>
      <c r="UDL1169" s="5"/>
      <c r="UDM1169" s="144"/>
      <c r="UDN1169" s="93"/>
      <c r="UDO1169" s="145"/>
      <c r="UDP1169" s="145"/>
      <c r="UDQ1169" s="145"/>
      <c r="UDR1169" s="145"/>
      <c r="UDS1169" s="145"/>
      <c r="UDT1169" s="37"/>
      <c r="UDU1169" s="5"/>
      <c r="UDV1169" s="144"/>
      <c r="UDW1169" s="93"/>
      <c r="UDX1169" s="145"/>
      <c r="UDY1169" s="145"/>
      <c r="UDZ1169" s="145"/>
      <c r="UEA1169" s="145"/>
      <c r="UEB1169" s="145"/>
      <c r="UEC1169" s="37"/>
      <c r="UED1169" s="5"/>
      <c r="UEE1169" s="144"/>
      <c r="UEF1169" s="93"/>
      <c r="UEG1169" s="145"/>
      <c r="UEH1169" s="145"/>
      <c r="UEI1169" s="145"/>
      <c r="UEJ1169" s="145"/>
      <c r="UEK1169" s="145"/>
      <c r="UEL1169" s="37"/>
      <c r="UEM1169" s="5"/>
      <c r="UEN1169" s="144"/>
      <c r="UEO1169" s="93"/>
      <c r="UEP1169" s="145"/>
      <c r="UEQ1169" s="145"/>
      <c r="UER1169" s="145"/>
      <c r="UES1169" s="145"/>
      <c r="UET1169" s="145"/>
      <c r="UEU1169" s="37"/>
      <c r="UEV1169" s="5"/>
      <c r="UEW1169" s="144"/>
      <c r="UEX1169" s="93"/>
      <c r="UEY1169" s="145"/>
      <c r="UEZ1169" s="145"/>
      <c r="UFA1169" s="145"/>
      <c r="UFB1169" s="145"/>
      <c r="UFC1169" s="145"/>
      <c r="UFD1169" s="37"/>
      <c r="UFE1169" s="5"/>
      <c r="UFF1169" s="144"/>
      <c r="UFG1169" s="93"/>
      <c r="UFH1169" s="145"/>
      <c r="UFI1169" s="145"/>
      <c r="UFJ1169" s="145"/>
      <c r="UFK1169" s="145"/>
      <c r="UFL1169" s="145"/>
      <c r="UFM1169" s="37"/>
      <c r="UFN1169" s="5"/>
      <c r="UFO1169" s="144"/>
      <c r="UFP1169" s="93"/>
      <c r="UFQ1169" s="145"/>
      <c r="UFR1169" s="145"/>
      <c r="UFS1169" s="145"/>
      <c r="UFT1169" s="145"/>
      <c r="UFU1169" s="145"/>
      <c r="UFV1169" s="37"/>
      <c r="UFW1169" s="5"/>
      <c r="UFX1169" s="144"/>
      <c r="UFY1169" s="93"/>
      <c r="UFZ1169" s="145"/>
      <c r="UGA1169" s="145"/>
      <c r="UGB1169" s="145"/>
      <c r="UGC1169" s="145"/>
      <c r="UGD1169" s="145"/>
      <c r="UGE1169" s="37"/>
      <c r="UGF1169" s="5"/>
      <c r="UGG1169" s="144"/>
      <c r="UGH1169" s="93"/>
      <c r="UGI1169" s="145"/>
      <c r="UGJ1169" s="145"/>
      <c r="UGK1169" s="145"/>
      <c r="UGL1169" s="145"/>
      <c r="UGM1169" s="145"/>
      <c r="UGN1169" s="37"/>
      <c r="UGO1169" s="5"/>
      <c r="UGP1169" s="144"/>
      <c r="UGQ1169" s="93"/>
      <c r="UGR1169" s="145"/>
      <c r="UGS1169" s="145"/>
      <c r="UGT1169" s="145"/>
      <c r="UGU1169" s="145"/>
      <c r="UGV1169" s="145"/>
      <c r="UGW1169" s="37"/>
      <c r="UGX1169" s="5"/>
      <c r="UGY1169" s="144"/>
      <c r="UGZ1169" s="93"/>
      <c r="UHA1169" s="145"/>
      <c r="UHB1169" s="145"/>
      <c r="UHC1169" s="145"/>
      <c r="UHD1169" s="145"/>
      <c r="UHE1169" s="145"/>
      <c r="UHF1169" s="37"/>
      <c r="UHG1169" s="5"/>
      <c r="UHH1169" s="144"/>
      <c r="UHI1169" s="93"/>
      <c r="UHJ1169" s="145"/>
      <c r="UHK1169" s="145"/>
      <c r="UHL1169" s="145"/>
      <c r="UHM1169" s="145"/>
      <c r="UHN1169" s="145"/>
      <c r="UHO1169" s="37"/>
      <c r="UHP1169" s="5"/>
      <c r="UHQ1169" s="144"/>
      <c r="UHR1169" s="93"/>
      <c r="UHS1169" s="145"/>
      <c r="UHT1169" s="145"/>
      <c r="UHU1169" s="145"/>
      <c r="UHV1169" s="145"/>
      <c r="UHW1169" s="145"/>
      <c r="UHX1169" s="37"/>
      <c r="UHY1169" s="5"/>
      <c r="UHZ1169" s="144"/>
      <c r="UIA1169" s="93"/>
      <c r="UIB1169" s="145"/>
      <c r="UIC1169" s="145"/>
      <c r="UID1169" s="145"/>
      <c r="UIE1169" s="145"/>
      <c r="UIF1169" s="145"/>
      <c r="UIG1169" s="37"/>
      <c r="UIH1169" s="5"/>
      <c r="UII1169" s="144"/>
      <c r="UIJ1169" s="93"/>
      <c r="UIK1169" s="145"/>
      <c r="UIL1169" s="145"/>
      <c r="UIM1169" s="145"/>
      <c r="UIN1169" s="145"/>
      <c r="UIO1169" s="145"/>
      <c r="UIP1169" s="37"/>
      <c r="UIQ1169" s="5"/>
      <c r="UIR1169" s="144"/>
      <c r="UIS1169" s="93"/>
      <c r="UIT1169" s="145"/>
      <c r="UIU1169" s="145"/>
      <c r="UIV1169" s="145"/>
      <c r="UIW1169" s="145"/>
      <c r="UIX1169" s="145"/>
      <c r="UIY1169" s="37"/>
      <c r="UIZ1169" s="5"/>
      <c r="UJA1169" s="144"/>
      <c r="UJB1169" s="93"/>
      <c r="UJC1169" s="145"/>
      <c r="UJD1169" s="145"/>
      <c r="UJE1169" s="145"/>
      <c r="UJF1169" s="145"/>
      <c r="UJG1169" s="145"/>
      <c r="UJH1169" s="37"/>
      <c r="UJI1169" s="5"/>
      <c r="UJJ1169" s="144"/>
      <c r="UJK1169" s="93"/>
      <c r="UJL1169" s="145"/>
      <c r="UJM1169" s="145"/>
      <c r="UJN1169" s="145"/>
      <c r="UJO1169" s="145"/>
      <c r="UJP1169" s="145"/>
      <c r="UJQ1169" s="37"/>
      <c r="UJR1169" s="5"/>
      <c r="UJS1169" s="144"/>
      <c r="UJT1169" s="93"/>
      <c r="UJU1169" s="145"/>
      <c r="UJV1169" s="145"/>
      <c r="UJW1169" s="145"/>
      <c r="UJX1169" s="145"/>
      <c r="UJY1169" s="145"/>
      <c r="UJZ1169" s="37"/>
      <c r="UKA1169" s="5"/>
      <c r="UKB1169" s="144"/>
      <c r="UKC1169" s="93"/>
      <c r="UKD1169" s="145"/>
      <c r="UKE1169" s="145"/>
      <c r="UKF1169" s="145"/>
      <c r="UKG1169" s="145"/>
      <c r="UKH1169" s="145"/>
      <c r="UKI1169" s="37"/>
      <c r="UKJ1169" s="5"/>
      <c r="UKK1169" s="144"/>
      <c r="UKL1169" s="93"/>
      <c r="UKM1169" s="145"/>
      <c r="UKN1169" s="145"/>
      <c r="UKO1169" s="145"/>
      <c r="UKP1169" s="145"/>
      <c r="UKQ1169" s="145"/>
      <c r="UKR1169" s="37"/>
      <c r="UKS1169" s="5"/>
      <c r="UKT1169" s="144"/>
      <c r="UKU1169" s="93"/>
      <c r="UKV1169" s="145"/>
      <c r="UKW1169" s="145"/>
      <c r="UKX1169" s="145"/>
      <c r="UKY1169" s="145"/>
      <c r="UKZ1169" s="145"/>
      <c r="ULA1169" s="37"/>
      <c r="ULB1169" s="5"/>
      <c r="ULC1169" s="144"/>
      <c r="ULD1169" s="93"/>
      <c r="ULE1169" s="145"/>
      <c r="ULF1169" s="145"/>
      <c r="ULG1169" s="145"/>
      <c r="ULH1169" s="145"/>
      <c r="ULI1169" s="145"/>
      <c r="ULJ1169" s="37"/>
      <c r="ULK1169" s="5"/>
      <c r="ULL1169" s="144"/>
      <c r="ULM1169" s="93"/>
      <c r="ULN1169" s="145"/>
      <c r="ULO1169" s="145"/>
      <c r="ULP1169" s="145"/>
      <c r="ULQ1169" s="145"/>
      <c r="ULR1169" s="145"/>
      <c r="ULS1169" s="37"/>
      <c r="ULT1169" s="5"/>
      <c r="ULU1169" s="144"/>
      <c r="ULV1169" s="93"/>
      <c r="ULW1169" s="145"/>
      <c r="ULX1169" s="145"/>
      <c r="ULY1169" s="145"/>
      <c r="ULZ1169" s="145"/>
      <c r="UMA1169" s="145"/>
      <c r="UMB1169" s="37"/>
      <c r="UMC1169" s="5"/>
      <c r="UMD1169" s="144"/>
      <c r="UME1169" s="93"/>
      <c r="UMF1169" s="145"/>
      <c r="UMG1169" s="145"/>
      <c r="UMH1169" s="145"/>
      <c r="UMI1169" s="145"/>
      <c r="UMJ1169" s="145"/>
      <c r="UMK1169" s="37"/>
      <c r="UML1169" s="5"/>
      <c r="UMM1169" s="144"/>
      <c r="UMN1169" s="93"/>
      <c r="UMO1169" s="145"/>
      <c r="UMP1169" s="145"/>
      <c r="UMQ1169" s="145"/>
      <c r="UMR1169" s="145"/>
      <c r="UMS1169" s="145"/>
      <c r="UMT1169" s="37"/>
      <c r="UMU1169" s="5"/>
      <c r="UMV1169" s="144"/>
      <c r="UMW1169" s="93"/>
      <c r="UMX1169" s="145"/>
      <c r="UMY1169" s="145"/>
      <c r="UMZ1169" s="145"/>
      <c r="UNA1169" s="145"/>
      <c r="UNB1169" s="145"/>
      <c r="UNC1169" s="37"/>
      <c r="UND1169" s="5"/>
      <c r="UNE1169" s="144"/>
      <c r="UNF1169" s="93"/>
      <c r="UNG1169" s="145"/>
      <c r="UNH1169" s="145"/>
      <c r="UNI1169" s="145"/>
      <c r="UNJ1169" s="145"/>
      <c r="UNK1169" s="145"/>
      <c r="UNL1169" s="37"/>
      <c r="UNM1169" s="5"/>
      <c r="UNN1169" s="144"/>
      <c r="UNO1169" s="93"/>
      <c r="UNP1169" s="145"/>
      <c r="UNQ1169" s="145"/>
      <c r="UNR1169" s="145"/>
      <c r="UNS1169" s="145"/>
      <c r="UNT1169" s="145"/>
      <c r="UNU1169" s="37"/>
      <c r="UNV1169" s="5"/>
      <c r="UNW1169" s="144"/>
      <c r="UNX1169" s="93"/>
      <c r="UNY1169" s="145"/>
      <c r="UNZ1169" s="145"/>
      <c r="UOA1169" s="145"/>
      <c r="UOB1169" s="145"/>
      <c r="UOC1169" s="145"/>
      <c r="UOD1169" s="37"/>
      <c r="UOE1169" s="5"/>
      <c r="UOF1169" s="144"/>
      <c r="UOG1169" s="93"/>
      <c r="UOH1169" s="145"/>
      <c r="UOI1169" s="145"/>
      <c r="UOJ1169" s="145"/>
      <c r="UOK1169" s="145"/>
      <c r="UOL1169" s="145"/>
      <c r="UOM1169" s="37"/>
      <c r="UON1169" s="5"/>
      <c r="UOO1169" s="144"/>
      <c r="UOP1169" s="93"/>
      <c r="UOQ1169" s="145"/>
      <c r="UOR1169" s="145"/>
      <c r="UOS1169" s="145"/>
      <c r="UOT1169" s="145"/>
      <c r="UOU1169" s="145"/>
      <c r="UOV1169" s="37"/>
      <c r="UOW1169" s="5"/>
      <c r="UOX1169" s="144"/>
      <c r="UOY1169" s="93"/>
      <c r="UOZ1169" s="145"/>
      <c r="UPA1169" s="145"/>
      <c r="UPB1169" s="145"/>
      <c r="UPC1169" s="145"/>
      <c r="UPD1169" s="145"/>
      <c r="UPE1169" s="37"/>
      <c r="UPF1169" s="5"/>
      <c r="UPG1169" s="144"/>
      <c r="UPH1169" s="93"/>
      <c r="UPI1169" s="145"/>
      <c r="UPJ1169" s="145"/>
      <c r="UPK1169" s="145"/>
      <c r="UPL1169" s="145"/>
      <c r="UPM1169" s="145"/>
      <c r="UPN1169" s="37"/>
      <c r="UPO1169" s="5"/>
      <c r="UPP1169" s="144"/>
      <c r="UPQ1169" s="93"/>
      <c r="UPR1169" s="145"/>
      <c r="UPS1169" s="145"/>
      <c r="UPT1169" s="145"/>
      <c r="UPU1169" s="145"/>
      <c r="UPV1169" s="145"/>
      <c r="UPW1169" s="37"/>
      <c r="UPX1169" s="5"/>
      <c r="UPY1169" s="144"/>
      <c r="UPZ1169" s="93"/>
      <c r="UQA1169" s="145"/>
      <c r="UQB1169" s="145"/>
      <c r="UQC1169" s="145"/>
      <c r="UQD1169" s="145"/>
      <c r="UQE1169" s="145"/>
      <c r="UQF1169" s="37"/>
      <c r="UQG1169" s="5"/>
      <c r="UQH1169" s="144"/>
      <c r="UQI1169" s="93"/>
      <c r="UQJ1169" s="145"/>
      <c r="UQK1169" s="145"/>
      <c r="UQL1169" s="145"/>
      <c r="UQM1169" s="145"/>
      <c r="UQN1169" s="145"/>
      <c r="UQO1169" s="37"/>
      <c r="UQP1169" s="5"/>
      <c r="UQQ1169" s="144"/>
      <c r="UQR1169" s="93"/>
      <c r="UQS1169" s="145"/>
      <c r="UQT1169" s="145"/>
      <c r="UQU1169" s="145"/>
      <c r="UQV1169" s="145"/>
      <c r="UQW1169" s="145"/>
      <c r="UQX1169" s="37"/>
      <c r="UQY1169" s="5"/>
      <c r="UQZ1169" s="144"/>
      <c r="URA1169" s="93"/>
      <c r="URB1169" s="145"/>
      <c r="URC1169" s="145"/>
      <c r="URD1169" s="145"/>
      <c r="URE1169" s="145"/>
      <c r="URF1169" s="145"/>
      <c r="URG1169" s="37"/>
      <c r="URH1169" s="5"/>
      <c r="URI1169" s="144"/>
      <c r="URJ1169" s="93"/>
      <c r="URK1169" s="145"/>
      <c r="URL1169" s="145"/>
      <c r="URM1169" s="145"/>
      <c r="URN1169" s="145"/>
      <c r="URO1169" s="145"/>
      <c r="URP1169" s="37"/>
      <c r="URQ1169" s="5"/>
      <c r="URR1169" s="144"/>
      <c r="URS1169" s="93"/>
      <c r="URT1169" s="145"/>
      <c r="URU1169" s="145"/>
      <c r="URV1169" s="145"/>
      <c r="URW1169" s="145"/>
      <c r="URX1169" s="145"/>
      <c r="URY1169" s="37"/>
      <c r="URZ1169" s="5"/>
      <c r="USA1169" s="144"/>
      <c r="USB1169" s="93"/>
      <c r="USC1169" s="145"/>
      <c r="USD1169" s="145"/>
      <c r="USE1169" s="145"/>
      <c r="USF1169" s="145"/>
      <c r="USG1169" s="145"/>
      <c r="USH1169" s="37"/>
      <c r="USI1169" s="5"/>
      <c r="USJ1169" s="144"/>
      <c r="USK1169" s="93"/>
      <c r="USL1169" s="145"/>
      <c r="USM1169" s="145"/>
      <c r="USN1169" s="145"/>
      <c r="USO1169" s="145"/>
      <c r="USP1169" s="145"/>
      <c r="USQ1169" s="37"/>
      <c r="USR1169" s="5"/>
      <c r="USS1169" s="144"/>
      <c r="UST1169" s="93"/>
      <c r="USU1169" s="145"/>
      <c r="USV1169" s="145"/>
      <c r="USW1169" s="145"/>
      <c r="USX1169" s="145"/>
      <c r="USY1169" s="145"/>
      <c r="USZ1169" s="37"/>
      <c r="UTA1169" s="5"/>
      <c r="UTB1169" s="144"/>
      <c r="UTC1169" s="93"/>
      <c r="UTD1169" s="145"/>
      <c r="UTE1169" s="145"/>
      <c r="UTF1169" s="145"/>
      <c r="UTG1169" s="145"/>
      <c r="UTH1169" s="145"/>
      <c r="UTI1169" s="37"/>
      <c r="UTJ1169" s="5"/>
      <c r="UTK1169" s="144"/>
      <c r="UTL1169" s="93"/>
      <c r="UTM1169" s="145"/>
      <c r="UTN1169" s="145"/>
      <c r="UTO1169" s="145"/>
      <c r="UTP1169" s="145"/>
      <c r="UTQ1169" s="145"/>
      <c r="UTR1169" s="37"/>
      <c r="UTS1169" s="5"/>
      <c r="UTT1169" s="144"/>
      <c r="UTU1169" s="93"/>
      <c r="UTV1169" s="145"/>
      <c r="UTW1169" s="145"/>
      <c r="UTX1169" s="145"/>
      <c r="UTY1169" s="145"/>
      <c r="UTZ1169" s="145"/>
      <c r="UUA1169" s="37"/>
      <c r="UUB1169" s="5"/>
      <c r="UUC1169" s="144"/>
      <c r="UUD1169" s="93"/>
      <c r="UUE1169" s="145"/>
      <c r="UUF1169" s="145"/>
      <c r="UUG1169" s="145"/>
      <c r="UUH1169" s="145"/>
      <c r="UUI1169" s="145"/>
      <c r="UUJ1169" s="37"/>
      <c r="UUK1169" s="5"/>
      <c r="UUL1169" s="144"/>
      <c r="UUM1169" s="93"/>
      <c r="UUN1169" s="145"/>
      <c r="UUO1169" s="145"/>
      <c r="UUP1169" s="145"/>
      <c r="UUQ1169" s="145"/>
      <c r="UUR1169" s="145"/>
      <c r="UUS1169" s="37"/>
      <c r="UUT1169" s="5"/>
      <c r="UUU1169" s="144"/>
      <c r="UUV1169" s="93"/>
      <c r="UUW1169" s="145"/>
      <c r="UUX1169" s="145"/>
      <c r="UUY1169" s="145"/>
      <c r="UUZ1169" s="145"/>
      <c r="UVA1169" s="145"/>
      <c r="UVB1169" s="37"/>
      <c r="UVC1169" s="5"/>
      <c r="UVD1169" s="144"/>
      <c r="UVE1169" s="93"/>
      <c r="UVF1169" s="145"/>
      <c r="UVG1169" s="145"/>
      <c r="UVH1169" s="145"/>
      <c r="UVI1169" s="145"/>
      <c r="UVJ1169" s="145"/>
      <c r="UVK1169" s="37"/>
      <c r="UVL1169" s="5"/>
      <c r="UVM1169" s="144"/>
      <c r="UVN1169" s="93"/>
      <c r="UVO1169" s="145"/>
      <c r="UVP1169" s="145"/>
      <c r="UVQ1169" s="145"/>
      <c r="UVR1169" s="145"/>
      <c r="UVS1169" s="145"/>
      <c r="UVT1169" s="37"/>
      <c r="UVU1169" s="5"/>
      <c r="UVV1169" s="144"/>
      <c r="UVW1169" s="93"/>
      <c r="UVX1169" s="145"/>
      <c r="UVY1169" s="145"/>
      <c r="UVZ1169" s="145"/>
      <c r="UWA1169" s="145"/>
      <c r="UWB1169" s="145"/>
      <c r="UWC1169" s="37"/>
      <c r="UWD1169" s="5"/>
      <c r="UWE1169" s="144"/>
      <c r="UWF1169" s="93"/>
      <c r="UWG1169" s="145"/>
      <c r="UWH1169" s="145"/>
      <c r="UWI1169" s="145"/>
      <c r="UWJ1169" s="145"/>
      <c r="UWK1169" s="145"/>
      <c r="UWL1169" s="37"/>
      <c r="UWM1169" s="5"/>
      <c r="UWN1169" s="144"/>
      <c r="UWO1169" s="93"/>
      <c r="UWP1169" s="145"/>
      <c r="UWQ1169" s="145"/>
      <c r="UWR1169" s="145"/>
      <c r="UWS1169" s="145"/>
      <c r="UWT1169" s="145"/>
      <c r="UWU1169" s="37"/>
      <c r="UWV1169" s="5"/>
      <c r="UWW1169" s="144"/>
      <c r="UWX1169" s="93"/>
      <c r="UWY1169" s="145"/>
      <c r="UWZ1169" s="145"/>
      <c r="UXA1169" s="145"/>
      <c r="UXB1169" s="145"/>
      <c r="UXC1169" s="145"/>
      <c r="UXD1169" s="37"/>
      <c r="UXE1169" s="5"/>
      <c r="UXF1169" s="144"/>
      <c r="UXG1169" s="93"/>
      <c r="UXH1169" s="145"/>
      <c r="UXI1169" s="145"/>
      <c r="UXJ1169" s="145"/>
      <c r="UXK1169" s="145"/>
      <c r="UXL1169" s="145"/>
      <c r="UXM1169" s="37"/>
      <c r="UXN1169" s="5"/>
      <c r="UXO1169" s="144"/>
      <c r="UXP1169" s="93"/>
      <c r="UXQ1169" s="145"/>
      <c r="UXR1169" s="145"/>
      <c r="UXS1169" s="145"/>
      <c r="UXT1169" s="145"/>
      <c r="UXU1169" s="145"/>
      <c r="UXV1169" s="37"/>
      <c r="UXW1169" s="5"/>
      <c r="UXX1169" s="144"/>
      <c r="UXY1169" s="93"/>
      <c r="UXZ1169" s="145"/>
      <c r="UYA1169" s="145"/>
      <c r="UYB1169" s="145"/>
      <c r="UYC1169" s="145"/>
      <c r="UYD1169" s="145"/>
      <c r="UYE1169" s="37"/>
      <c r="UYF1169" s="5"/>
      <c r="UYG1169" s="144"/>
      <c r="UYH1169" s="93"/>
      <c r="UYI1169" s="145"/>
      <c r="UYJ1169" s="145"/>
      <c r="UYK1169" s="145"/>
      <c r="UYL1169" s="145"/>
      <c r="UYM1169" s="145"/>
      <c r="UYN1169" s="37"/>
      <c r="UYO1169" s="5"/>
      <c r="UYP1169" s="144"/>
      <c r="UYQ1169" s="93"/>
      <c r="UYR1169" s="145"/>
      <c r="UYS1169" s="145"/>
      <c r="UYT1169" s="145"/>
      <c r="UYU1169" s="145"/>
      <c r="UYV1169" s="145"/>
      <c r="UYW1169" s="37"/>
      <c r="UYX1169" s="5"/>
      <c r="UYY1169" s="144"/>
      <c r="UYZ1169" s="93"/>
      <c r="UZA1169" s="145"/>
      <c r="UZB1169" s="145"/>
      <c r="UZC1169" s="145"/>
      <c r="UZD1169" s="145"/>
      <c r="UZE1169" s="145"/>
      <c r="UZF1169" s="37"/>
      <c r="UZG1169" s="5"/>
      <c r="UZH1169" s="144"/>
      <c r="UZI1169" s="93"/>
      <c r="UZJ1169" s="145"/>
      <c r="UZK1169" s="145"/>
      <c r="UZL1169" s="145"/>
      <c r="UZM1169" s="145"/>
      <c r="UZN1169" s="145"/>
      <c r="UZO1169" s="37"/>
      <c r="UZP1169" s="5"/>
      <c r="UZQ1169" s="144"/>
      <c r="UZR1169" s="93"/>
      <c r="UZS1169" s="145"/>
      <c r="UZT1169" s="145"/>
      <c r="UZU1169" s="145"/>
      <c r="UZV1169" s="145"/>
      <c r="UZW1169" s="145"/>
      <c r="UZX1169" s="37"/>
      <c r="UZY1169" s="5"/>
      <c r="UZZ1169" s="144"/>
      <c r="VAA1169" s="93"/>
      <c r="VAB1169" s="145"/>
      <c r="VAC1169" s="145"/>
      <c r="VAD1169" s="145"/>
      <c r="VAE1169" s="145"/>
      <c r="VAF1169" s="145"/>
      <c r="VAG1169" s="37"/>
      <c r="VAH1169" s="5"/>
      <c r="VAI1169" s="144"/>
      <c r="VAJ1169" s="93"/>
      <c r="VAK1169" s="145"/>
      <c r="VAL1169" s="145"/>
      <c r="VAM1169" s="145"/>
      <c r="VAN1169" s="145"/>
      <c r="VAO1169" s="145"/>
      <c r="VAP1169" s="37"/>
      <c r="VAQ1169" s="5"/>
      <c r="VAR1169" s="144"/>
      <c r="VAS1169" s="93"/>
      <c r="VAT1169" s="145"/>
      <c r="VAU1169" s="145"/>
      <c r="VAV1169" s="145"/>
      <c r="VAW1169" s="145"/>
      <c r="VAX1169" s="145"/>
      <c r="VAY1169" s="37"/>
      <c r="VAZ1169" s="5"/>
      <c r="VBA1169" s="144"/>
      <c r="VBB1169" s="93"/>
      <c r="VBC1169" s="145"/>
      <c r="VBD1169" s="145"/>
      <c r="VBE1169" s="145"/>
      <c r="VBF1169" s="145"/>
      <c r="VBG1169" s="145"/>
      <c r="VBH1169" s="37"/>
      <c r="VBI1169" s="5"/>
      <c r="VBJ1169" s="144"/>
      <c r="VBK1169" s="93"/>
      <c r="VBL1169" s="145"/>
      <c r="VBM1169" s="145"/>
      <c r="VBN1169" s="145"/>
      <c r="VBO1169" s="145"/>
      <c r="VBP1169" s="145"/>
      <c r="VBQ1169" s="37"/>
      <c r="VBR1169" s="5"/>
      <c r="VBS1169" s="144"/>
      <c r="VBT1169" s="93"/>
      <c r="VBU1169" s="145"/>
      <c r="VBV1169" s="145"/>
      <c r="VBW1169" s="145"/>
      <c r="VBX1169" s="145"/>
      <c r="VBY1169" s="145"/>
      <c r="VBZ1169" s="37"/>
      <c r="VCA1169" s="5"/>
      <c r="VCB1169" s="144"/>
      <c r="VCC1169" s="93"/>
      <c r="VCD1169" s="145"/>
      <c r="VCE1169" s="145"/>
      <c r="VCF1169" s="145"/>
      <c r="VCG1169" s="145"/>
      <c r="VCH1169" s="145"/>
      <c r="VCI1169" s="37"/>
      <c r="VCJ1169" s="5"/>
      <c r="VCK1169" s="144"/>
      <c r="VCL1169" s="93"/>
      <c r="VCM1169" s="145"/>
      <c r="VCN1169" s="145"/>
      <c r="VCO1169" s="145"/>
      <c r="VCP1169" s="145"/>
      <c r="VCQ1169" s="145"/>
      <c r="VCR1169" s="37"/>
      <c r="VCS1169" s="5"/>
      <c r="VCT1169" s="144"/>
      <c r="VCU1169" s="93"/>
      <c r="VCV1169" s="145"/>
      <c r="VCW1169" s="145"/>
      <c r="VCX1169" s="145"/>
      <c r="VCY1169" s="145"/>
      <c r="VCZ1169" s="145"/>
      <c r="VDA1169" s="37"/>
      <c r="VDB1169" s="5"/>
      <c r="VDC1169" s="144"/>
      <c r="VDD1169" s="93"/>
      <c r="VDE1169" s="145"/>
      <c r="VDF1169" s="145"/>
      <c r="VDG1169" s="145"/>
      <c r="VDH1169" s="145"/>
      <c r="VDI1169" s="145"/>
      <c r="VDJ1169" s="37"/>
      <c r="VDK1169" s="5"/>
      <c r="VDL1169" s="144"/>
      <c r="VDM1169" s="93"/>
      <c r="VDN1169" s="145"/>
      <c r="VDO1169" s="145"/>
      <c r="VDP1169" s="145"/>
      <c r="VDQ1169" s="145"/>
      <c r="VDR1169" s="145"/>
      <c r="VDS1169" s="37"/>
      <c r="VDT1169" s="5"/>
      <c r="VDU1169" s="144"/>
      <c r="VDV1169" s="93"/>
      <c r="VDW1169" s="145"/>
      <c r="VDX1169" s="145"/>
      <c r="VDY1169" s="145"/>
      <c r="VDZ1169" s="145"/>
      <c r="VEA1169" s="145"/>
      <c r="VEB1169" s="37"/>
      <c r="VEC1169" s="5"/>
      <c r="VED1169" s="144"/>
      <c r="VEE1169" s="93"/>
      <c r="VEF1169" s="145"/>
      <c r="VEG1169" s="145"/>
      <c r="VEH1169" s="145"/>
      <c r="VEI1169" s="145"/>
      <c r="VEJ1169" s="145"/>
      <c r="VEK1169" s="37"/>
      <c r="VEL1169" s="5"/>
      <c r="VEM1169" s="144"/>
      <c r="VEN1169" s="93"/>
      <c r="VEO1169" s="145"/>
      <c r="VEP1169" s="145"/>
      <c r="VEQ1169" s="145"/>
      <c r="VER1169" s="145"/>
      <c r="VES1169" s="145"/>
      <c r="VET1169" s="37"/>
      <c r="VEU1169" s="5"/>
      <c r="VEV1169" s="144"/>
      <c r="VEW1169" s="93"/>
      <c r="VEX1169" s="145"/>
      <c r="VEY1169" s="145"/>
      <c r="VEZ1169" s="145"/>
      <c r="VFA1169" s="145"/>
      <c r="VFB1169" s="145"/>
      <c r="VFC1169" s="37"/>
      <c r="VFD1169" s="5"/>
      <c r="VFE1169" s="144"/>
      <c r="VFF1169" s="93"/>
      <c r="VFG1169" s="145"/>
      <c r="VFH1169" s="145"/>
      <c r="VFI1169" s="145"/>
      <c r="VFJ1169" s="145"/>
      <c r="VFK1169" s="145"/>
      <c r="VFL1169" s="37"/>
      <c r="VFM1169" s="5"/>
      <c r="VFN1169" s="144"/>
      <c r="VFO1169" s="93"/>
      <c r="VFP1169" s="145"/>
      <c r="VFQ1169" s="145"/>
      <c r="VFR1169" s="145"/>
      <c r="VFS1169" s="145"/>
      <c r="VFT1169" s="145"/>
      <c r="VFU1169" s="37"/>
      <c r="VFV1169" s="5"/>
      <c r="VFW1169" s="144"/>
      <c r="VFX1169" s="93"/>
      <c r="VFY1169" s="145"/>
      <c r="VFZ1169" s="145"/>
      <c r="VGA1169" s="145"/>
      <c r="VGB1169" s="145"/>
      <c r="VGC1169" s="145"/>
      <c r="VGD1169" s="37"/>
      <c r="VGE1169" s="5"/>
      <c r="VGF1169" s="144"/>
      <c r="VGG1169" s="93"/>
      <c r="VGH1169" s="145"/>
      <c r="VGI1169" s="145"/>
      <c r="VGJ1169" s="145"/>
      <c r="VGK1169" s="145"/>
      <c r="VGL1169" s="145"/>
      <c r="VGM1169" s="37"/>
      <c r="VGN1169" s="5"/>
      <c r="VGO1169" s="144"/>
      <c r="VGP1169" s="93"/>
      <c r="VGQ1169" s="145"/>
      <c r="VGR1169" s="145"/>
      <c r="VGS1169" s="145"/>
      <c r="VGT1169" s="145"/>
      <c r="VGU1169" s="145"/>
      <c r="VGV1169" s="37"/>
      <c r="VGW1169" s="5"/>
      <c r="VGX1169" s="144"/>
      <c r="VGY1169" s="93"/>
      <c r="VGZ1169" s="145"/>
      <c r="VHA1169" s="145"/>
      <c r="VHB1169" s="145"/>
      <c r="VHC1169" s="145"/>
      <c r="VHD1169" s="145"/>
      <c r="VHE1169" s="37"/>
      <c r="VHF1169" s="5"/>
      <c r="VHG1169" s="144"/>
      <c r="VHH1169" s="93"/>
      <c r="VHI1169" s="145"/>
      <c r="VHJ1169" s="145"/>
      <c r="VHK1169" s="145"/>
      <c r="VHL1169" s="145"/>
      <c r="VHM1169" s="145"/>
      <c r="VHN1169" s="37"/>
      <c r="VHO1169" s="5"/>
      <c r="VHP1169" s="144"/>
      <c r="VHQ1169" s="93"/>
      <c r="VHR1169" s="145"/>
      <c r="VHS1169" s="145"/>
      <c r="VHT1169" s="145"/>
      <c r="VHU1169" s="145"/>
      <c r="VHV1169" s="145"/>
      <c r="VHW1169" s="37"/>
      <c r="VHX1169" s="5"/>
      <c r="VHY1169" s="144"/>
      <c r="VHZ1169" s="93"/>
      <c r="VIA1169" s="145"/>
      <c r="VIB1169" s="145"/>
      <c r="VIC1169" s="145"/>
      <c r="VID1169" s="145"/>
      <c r="VIE1169" s="145"/>
      <c r="VIF1169" s="37"/>
      <c r="VIG1169" s="5"/>
      <c r="VIH1169" s="144"/>
      <c r="VII1169" s="93"/>
      <c r="VIJ1169" s="145"/>
      <c r="VIK1169" s="145"/>
      <c r="VIL1169" s="145"/>
      <c r="VIM1169" s="145"/>
      <c r="VIN1169" s="145"/>
      <c r="VIO1169" s="37"/>
      <c r="VIP1169" s="5"/>
      <c r="VIQ1169" s="144"/>
      <c r="VIR1169" s="93"/>
      <c r="VIS1169" s="145"/>
      <c r="VIT1169" s="145"/>
      <c r="VIU1169" s="145"/>
      <c r="VIV1169" s="145"/>
      <c r="VIW1169" s="145"/>
      <c r="VIX1169" s="37"/>
      <c r="VIY1169" s="5"/>
      <c r="VIZ1169" s="144"/>
      <c r="VJA1169" s="93"/>
      <c r="VJB1169" s="145"/>
      <c r="VJC1169" s="145"/>
      <c r="VJD1169" s="145"/>
      <c r="VJE1169" s="145"/>
      <c r="VJF1169" s="145"/>
      <c r="VJG1169" s="37"/>
      <c r="VJH1169" s="5"/>
      <c r="VJI1169" s="144"/>
      <c r="VJJ1169" s="93"/>
      <c r="VJK1169" s="145"/>
      <c r="VJL1169" s="145"/>
      <c r="VJM1169" s="145"/>
      <c r="VJN1169" s="145"/>
      <c r="VJO1169" s="145"/>
      <c r="VJP1169" s="37"/>
      <c r="VJQ1169" s="5"/>
      <c r="VJR1169" s="144"/>
      <c r="VJS1169" s="93"/>
      <c r="VJT1169" s="145"/>
      <c r="VJU1169" s="145"/>
      <c r="VJV1169" s="145"/>
      <c r="VJW1169" s="145"/>
      <c r="VJX1169" s="145"/>
      <c r="VJY1169" s="37"/>
      <c r="VJZ1169" s="5"/>
      <c r="VKA1169" s="144"/>
      <c r="VKB1169" s="93"/>
      <c r="VKC1169" s="145"/>
      <c r="VKD1169" s="145"/>
      <c r="VKE1169" s="145"/>
      <c r="VKF1169" s="145"/>
      <c r="VKG1169" s="145"/>
      <c r="VKH1169" s="37"/>
      <c r="VKI1169" s="5"/>
      <c r="VKJ1169" s="144"/>
      <c r="VKK1169" s="93"/>
      <c r="VKL1169" s="145"/>
      <c r="VKM1169" s="145"/>
      <c r="VKN1169" s="145"/>
      <c r="VKO1169" s="145"/>
      <c r="VKP1169" s="145"/>
      <c r="VKQ1169" s="37"/>
      <c r="VKR1169" s="5"/>
      <c r="VKS1169" s="144"/>
      <c r="VKT1169" s="93"/>
      <c r="VKU1169" s="145"/>
      <c r="VKV1169" s="145"/>
      <c r="VKW1169" s="145"/>
      <c r="VKX1169" s="145"/>
      <c r="VKY1169" s="145"/>
      <c r="VKZ1169" s="37"/>
      <c r="VLA1169" s="5"/>
      <c r="VLB1169" s="144"/>
      <c r="VLC1169" s="93"/>
      <c r="VLD1169" s="145"/>
      <c r="VLE1169" s="145"/>
      <c r="VLF1169" s="145"/>
      <c r="VLG1169" s="145"/>
      <c r="VLH1169" s="145"/>
      <c r="VLI1169" s="37"/>
      <c r="VLJ1169" s="5"/>
      <c r="VLK1169" s="144"/>
      <c r="VLL1169" s="93"/>
      <c r="VLM1169" s="145"/>
      <c r="VLN1169" s="145"/>
      <c r="VLO1169" s="145"/>
      <c r="VLP1169" s="145"/>
      <c r="VLQ1169" s="145"/>
      <c r="VLR1169" s="37"/>
      <c r="VLS1169" s="5"/>
      <c r="VLT1169" s="144"/>
      <c r="VLU1169" s="93"/>
      <c r="VLV1169" s="145"/>
      <c r="VLW1169" s="145"/>
      <c r="VLX1169" s="145"/>
      <c r="VLY1169" s="145"/>
      <c r="VLZ1169" s="145"/>
      <c r="VMA1169" s="37"/>
      <c r="VMB1169" s="5"/>
      <c r="VMC1169" s="144"/>
      <c r="VMD1169" s="93"/>
      <c r="VME1169" s="145"/>
      <c r="VMF1169" s="145"/>
      <c r="VMG1169" s="145"/>
      <c r="VMH1169" s="145"/>
      <c r="VMI1169" s="145"/>
      <c r="VMJ1169" s="37"/>
      <c r="VMK1169" s="5"/>
      <c r="VML1169" s="144"/>
      <c r="VMM1169" s="93"/>
      <c r="VMN1169" s="145"/>
      <c r="VMO1169" s="145"/>
      <c r="VMP1169" s="145"/>
      <c r="VMQ1169" s="145"/>
      <c r="VMR1169" s="145"/>
      <c r="VMS1169" s="37"/>
      <c r="VMT1169" s="5"/>
      <c r="VMU1169" s="144"/>
      <c r="VMV1169" s="93"/>
      <c r="VMW1169" s="145"/>
      <c r="VMX1169" s="145"/>
      <c r="VMY1169" s="145"/>
      <c r="VMZ1169" s="145"/>
      <c r="VNA1169" s="145"/>
      <c r="VNB1169" s="37"/>
      <c r="VNC1169" s="5"/>
      <c r="VND1169" s="144"/>
      <c r="VNE1169" s="93"/>
      <c r="VNF1169" s="145"/>
      <c r="VNG1169" s="145"/>
      <c r="VNH1169" s="145"/>
      <c r="VNI1169" s="145"/>
      <c r="VNJ1169" s="145"/>
      <c r="VNK1169" s="37"/>
      <c r="VNL1169" s="5"/>
      <c r="VNM1169" s="144"/>
      <c r="VNN1169" s="93"/>
      <c r="VNO1169" s="145"/>
      <c r="VNP1169" s="145"/>
      <c r="VNQ1169" s="145"/>
      <c r="VNR1169" s="145"/>
      <c r="VNS1169" s="145"/>
      <c r="VNT1169" s="37"/>
      <c r="VNU1169" s="5"/>
      <c r="VNV1169" s="144"/>
      <c r="VNW1169" s="93"/>
      <c r="VNX1169" s="145"/>
      <c r="VNY1169" s="145"/>
      <c r="VNZ1169" s="145"/>
      <c r="VOA1169" s="145"/>
      <c r="VOB1169" s="145"/>
      <c r="VOC1169" s="37"/>
      <c r="VOD1169" s="5"/>
      <c r="VOE1169" s="144"/>
      <c r="VOF1169" s="93"/>
      <c r="VOG1169" s="145"/>
      <c r="VOH1169" s="145"/>
      <c r="VOI1169" s="145"/>
      <c r="VOJ1169" s="145"/>
      <c r="VOK1169" s="145"/>
      <c r="VOL1169" s="37"/>
      <c r="VOM1169" s="5"/>
      <c r="VON1169" s="144"/>
      <c r="VOO1169" s="93"/>
      <c r="VOP1169" s="145"/>
      <c r="VOQ1169" s="145"/>
      <c r="VOR1169" s="145"/>
      <c r="VOS1169" s="145"/>
      <c r="VOT1169" s="145"/>
      <c r="VOU1169" s="37"/>
      <c r="VOV1169" s="5"/>
      <c r="VOW1169" s="144"/>
      <c r="VOX1169" s="93"/>
      <c r="VOY1169" s="145"/>
      <c r="VOZ1169" s="145"/>
      <c r="VPA1169" s="145"/>
      <c r="VPB1169" s="145"/>
      <c r="VPC1169" s="145"/>
      <c r="VPD1169" s="37"/>
      <c r="VPE1169" s="5"/>
      <c r="VPF1169" s="144"/>
      <c r="VPG1169" s="93"/>
      <c r="VPH1169" s="145"/>
      <c r="VPI1169" s="145"/>
      <c r="VPJ1169" s="145"/>
      <c r="VPK1169" s="145"/>
      <c r="VPL1169" s="145"/>
      <c r="VPM1169" s="37"/>
      <c r="VPN1169" s="5"/>
      <c r="VPO1169" s="144"/>
      <c r="VPP1169" s="93"/>
      <c r="VPQ1169" s="145"/>
      <c r="VPR1169" s="145"/>
      <c r="VPS1169" s="145"/>
      <c r="VPT1169" s="145"/>
      <c r="VPU1169" s="145"/>
      <c r="VPV1169" s="37"/>
      <c r="VPW1169" s="5"/>
      <c r="VPX1169" s="144"/>
      <c r="VPY1169" s="93"/>
      <c r="VPZ1169" s="145"/>
      <c r="VQA1169" s="145"/>
      <c r="VQB1169" s="145"/>
      <c r="VQC1169" s="145"/>
      <c r="VQD1169" s="145"/>
      <c r="VQE1169" s="37"/>
      <c r="VQF1169" s="5"/>
      <c r="VQG1169" s="144"/>
      <c r="VQH1169" s="93"/>
      <c r="VQI1169" s="145"/>
      <c r="VQJ1169" s="145"/>
      <c r="VQK1169" s="145"/>
      <c r="VQL1169" s="145"/>
      <c r="VQM1169" s="145"/>
      <c r="VQN1169" s="37"/>
      <c r="VQO1169" s="5"/>
      <c r="VQP1169" s="144"/>
      <c r="VQQ1169" s="93"/>
      <c r="VQR1169" s="145"/>
      <c r="VQS1169" s="145"/>
      <c r="VQT1169" s="145"/>
      <c r="VQU1169" s="145"/>
      <c r="VQV1169" s="145"/>
      <c r="VQW1169" s="37"/>
      <c r="VQX1169" s="5"/>
      <c r="VQY1169" s="144"/>
      <c r="VQZ1169" s="93"/>
      <c r="VRA1169" s="145"/>
      <c r="VRB1169" s="145"/>
      <c r="VRC1169" s="145"/>
      <c r="VRD1169" s="145"/>
      <c r="VRE1169" s="145"/>
      <c r="VRF1169" s="37"/>
      <c r="VRG1169" s="5"/>
      <c r="VRH1169" s="144"/>
      <c r="VRI1169" s="93"/>
      <c r="VRJ1169" s="145"/>
      <c r="VRK1169" s="145"/>
      <c r="VRL1169" s="145"/>
      <c r="VRM1169" s="145"/>
      <c r="VRN1169" s="145"/>
      <c r="VRO1169" s="37"/>
      <c r="VRP1169" s="5"/>
      <c r="VRQ1169" s="144"/>
      <c r="VRR1169" s="93"/>
      <c r="VRS1169" s="145"/>
      <c r="VRT1169" s="145"/>
      <c r="VRU1169" s="145"/>
      <c r="VRV1169" s="145"/>
      <c r="VRW1169" s="145"/>
      <c r="VRX1169" s="37"/>
      <c r="VRY1169" s="5"/>
      <c r="VRZ1169" s="144"/>
      <c r="VSA1169" s="93"/>
      <c r="VSB1169" s="145"/>
      <c r="VSC1169" s="145"/>
      <c r="VSD1169" s="145"/>
      <c r="VSE1169" s="145"/>
      <c r="VSF1169" s="145"/>
      <c r="VSG1169" s="37"/>
      <c r="VSH1169" s="5"/>
      <c r="VSI1169" s="144"/>
      <c r="VSJ1169" s="93"/>
      <c r="VSK1169" s="145"/>
      <c r="VSL1169" s="145"/>
      <c r="VSM1169" s="145"/>
      <c r="VSN1169" s="145"/>
      <c r="VSO1169" s="145"/>
      <c r="VSP1169" s="37"/>
      <c r="VSQ1169" s="5"/>
      <c r="VSR1169" s="144"/>
      <c r="VSS1169" s="93"/>
      <c r="VST1169" s="145"/>
      <c r="VSU1169" s="145"/>
      <c r="VSV1169" s="145"/>
      <c r="VSW1169" s="145"/>
      <c r="VSX1169" s="145"/>
      <c r="VSY1169" s="37"/>
      <c r="VSZ1169" s="5"/>
      <c r="VTA1169" s="144"/>
      <c r="VTB1169" s="93"/>
      <c r="VTC1169" s="145"/>
      <c r="VTD1169" s="145"/>
      <c r="VTE1169" s="145"/>
      <c r="VTF1169" s="145"/>
      <c r="VTG1169" s="145"/>
      <c r="VTH1169" s="37"/>
      <c r="VTI1169" s="5"/>
      <c r="VTJ1169" s="144"/>
      <c r="VTK1169" s="93"/>
      <c r="VTL1169" s="145"/>
      <c r="VTM1169" s="145"/>
      <c r="VTN1169" s="145"/>
      <c r="VTO1169" s="145"/>
      <c r="VTP1169" s="145"/>
      <c r="VTQ1169" s="37"/>
      <c r="VTR1169" s="5"/>
      <c r="VTS1169" s="144"/>
      <c r="VTT1169" s="93"/>
      <c r="VTU1169" s="145"/>
      <c r="VTV1169" s="145"/>
      <c r="VTW1169" s="145"/>
      <c r="VTX1169" s="145"/>
      <c r="VTY1169" s="145"/>
      <c r="VTZ1169" s="37"/>
      <c r="VUA1169" s="5"/>
      <c r="VUB1169" s="144"/>
      <c r="VUC1169" s="93"/>
      <c r="VUD1169" s="145"/>
      <c r="VUE1169" s="145"/>
      <c r="VUF1169" s="145"/>
      <c r="VUG1169" s="145"/>
      <c r="VUH1169" s="145"/>
      <c r="VUI1169" s="37"/>
      <c r="VUJ1169" s="5"/>
      <c r="VUK1169" s="144"/>
      <c r="VUL1169" s="93"/>
      <c r="VUM1169" s="145"/>
      <c r="VUN1169" s="145"/>
      <c r="VUO1169" s="145"/>
      <c r="VUP1169" s="145"/>
      <c r="VUQ1169" s="145"/>
      <c r="VUR1169" s="37"/>
      <c r="VUS1169" s="5"/>
      <c r="VUT1169" s="144"/>
      <c r="VUU1169" s="93"/>
      <c r="VUV1169" s="145"/>
      <c r="VUW1169" s="145"/>
      <c r="VUX1169" s="145"/>
      <c r="VUY1169" s="145"/>
      <c r="VUZ1169" s="145"/>
      <c r="VVA1169" s="37"/>
      <c r="VVB1169" s="5"/>
      <c r="VVC1169" s="144"/>
      <c r="VVD1169" s="93"/>
      <c r="VVE1169" s="145"/>
      <c r="VVF1169" s="145"/>
      <c r="VVG1169" s="145"/>
      <c r="VVH1169" s="145"/>
      <c r="VVI1169" s="145"/>
      <c r="VVJ1169" s="37"/>
      <c r="VVK1169" s="5"/>
      <c r="VVL1169" s="144"/>
      <c r="VVM1169" s="93"/>
      <c r="VVN1169" s="145"/>
      <c r="VVO1169" s="145"/>
      <c r="VVP1169" s="145"/>
      <c r="VVQ1169" s="145"/>
      <c r="VVR1169" s="145"/>
      <c r="VVS1169" s="37"/>
      <c r="VVT1169" s="5"/>
      <c r="VVU1169" s="144"/>
      <c r="VVV1169" s="93"/>
      <c r="VVW1169" s="145"/>
      <c r="VVX1169" s="145"/>
      <c r="VVY1169" s="145"/>
      <c r="VVZ1169" s="145"/>
      <c r="VWA1169" s="145"/>
      <c r="VWB1169" s="37"/>
      <c r="VWC1169" s="5"/>
      <c r="VWD1169" s="144"/>
      <c r="VWE1169" s="93"/>
      <c r="VWF1169" s="145"/>
      <c r="VWG1169" s="145"/>
      <c r="VWH1169" s="145"/>
      <c r="VWI1169" s="145"/>
      <c r="VWJ1169" s="145"/>
      <c r="VWK1169" s="37"/>
      <c r="VWL1169" s="5"/>
      <c r="VWM1169" s="144"/>
      <c r="VWN1169" s="93"/>
      <c r="VWO1169" s="145"/>
      <c r="VWP1169" s="145"/>
      <c r="VWQ1169" s="145"/>
      <c r="VWR1169" s="145"/>
      <c r="VWS1169" s="145"/>
      <c r="VWT1169" s="37"/>
      <c r="VWU1169" s="5"/>
      <c r="VWV1169" s="144"/>
      <c r="VWW1169" s="93"/>
      <c r="VWX1169" s="145"/>
      <c r="VWY1169" s="145"/>
      <c r="VWZ1169" s="145"/>
      <c r="VXA1169" s="145"/>
      <c r="VXB1169" s="145"/>
      <c r="VXC1169" s="37"/>
      <c r="VXD1169" s="5"/>
      <c r="VXE1169" s="144"/>
      <c r="VXF1169" s="93"/>
      <c r="VXG1169" s="145"/>
      <c r="VXH1169" s="145"/>
      <c r="VXI1169" s="145"/>
      <c r="VXJ1169" s="145"/>
      <c r="VXK1169" s="145"/>
      <c r="VXL1169" s="37"/>
      <c r="VXM1169" s="5"/>
      <c r="VXN1169" s="144"/>
      <c r="VXO1169" s="93"/>
      <c r="VXP1169" s="145"/>
      <c r="VXQ1169" s="145"/>
      <c r="VXR1169" s="145"/>
      <c r="VXS1169" s="145"/>
      <c r="VXT1169" s="145"/>
      <c r="VXU1169" s="37"/>
      <c r="VXV1169" s="5"/>
      <c r="VXW1169" s="144"/>
      <c r="VXX1169" s="93"/>
      <c r="VXY1169" s="145"/>
      <c r="VXZ1169" s="145"/>
      <c r="VYA1169" s="145"/>
      <c r="VYB1169" s="145"/>
      <c r="VYC1169" s="145"/>
      <c r="VYD1169" s="37"/>
      <c r="VYE1169" s="5"/>
      <c r="VYF1169" s="144"/>
      <c r="VYG1169" s="93"/>
      <c r="VYH1169" s="145"/>
      <c r="VYI1169" s="145"/>
      <c r="VYJ1169" s="145"/>
      <c r="VYK1169" s="145"/>
      <c r="VYL1169" s="145"/>
      <c r="VYM1169" s="37"/>
      <c r="VYN1169" s="5"/>
      <c r="VYO1169" s="144"/>
      <c r="VYP1169" s="93"/>
      <c r="VYQ1169" s="145"/>
      <c r="VYR1169" s="145"/>
      <c r="VYS1169" s="145"/>
      <c r="VYT1169" s="145"/>
      <c r="VYU1169" s="145"/>
      <c r="VYV1169" s="37"/>
      <c r="VYW1169" s="5"/>
      <c r="VYX1169" s="144"/>
      <c r="VYY1169" s="93"/>
      <c r="VYZ1169" s="145"/>
      <c r="VZA1169" s="145"/>
      <c r="VZB1169" s="145"/>
      <c r="VZC1169" s="145"/>
      <c r="VZD1169" s="145"/>
      <c r="VZE1169" s="37"/>
      <c r="VZF1169" s="5"/>
      <c r="VZG1169" s="144"/>
      <c r="VZH1169" s="93"/>
      <c r="VZI1169" s="145"/>
      <c r="VZJ1169" s="145"/>
      <c r="VZK1169" s="145"/>
      <c r="VZL1169" s="145"/>
      <c r="VZM1169" s="145"/>
      <c r="VZN1169" s="37"/>
      <c r="VZO1169" s="5"/>
      <c r="VZP1169" s="144"/>
      <c r="VZQ1169" s="93"/>
      <c r="VZR1169" s="145"/>
      <c r="VZS1169" s="145"/>
      <c r="VZT1169" s="145"/>
      <c r="VZU1169" s="145"/>
      <c r="VZV1169" s="145"/>
      <c r="VZW1169" s="37"/>
      <c r="VZX1169" s="5"/>
      <c r="VZY1169" s="144"/>
      <c r="VZZ1169" s="93"/>
      <c r="WAA1169" s="145"/>
      <c r="WAB1169" s="145"/>
      <c r="WAC1169" s="145"/>
      <c r="WAD1169" s="145"/>
      <c r="WAE1169" s="145"/>
      <c r="WAF1169" s="37"/>
      <c r="WAG1169" s="5"/>
      <c r="WAH1169" s="144"/>
      <c r="WAI1169" s="93"/>
      <c r="WAJ1169" s="145"/>
      <c r="WAK1169" s="145"/>
      <c r="WAL1169" s="145"/>
      <c r="WAM1169" s="145"/>
      <c r="WAN1169" s="145"/>
      <c r="WAO1169" s="37"/>
      <c r="WAP1169" s="5"/>
      <c r="WAQ1169" s="144"/>
      <c r="WAR1169" s="93"/>
      <c r="WAS1169" s="145"/>
      <c r="WAT1169" s="145"/>
      <c r="WAU1169" s="145"/>
      <c r="WAV1169" s="145"/>
      <c r="WAW1169" s="145"/>
      <c r="WAX1169" s="37"/>
      <c r="WAY1169" s="5"/>
      <c r="WAZ1169" s="144"/>
      <c r="WBA1169" s="93"/>
      <c r="WBB1169" s="145"/>
      <c r="WBC1169" s="145"/>
      <c r="WBD1169" s="145"/>
      <c r="WBE1169" s="145"/>
      <c r="WBF1169" s="145"/>
      <c r="WBG1169" s="37"/>
      <c r="WBH1169" s="5"/>
      <c r="WBI1169" s="144"/>
      <c r="WBJ1169" s="93"/>
      <c r="WBK1169" s="145"/>
      <c r="WBL1169" s="145"/>
      <c r="WBM1169" s="145"/>
      <c r="WBN1169" s="145"/>
      <c r="WBO1169" s="145"/>
      <c r="WBP1169" s="37"/>
      <c r="WBQ1169" s="5"/>
      <c r="WBR1169" s="144"/>
      <c r="WBS1169" s="93"/>
      <c r="WBT1169" s="145"/>
      <c r="WBU1169" s="145"/>
      <c r="WBV1169" s="145"/>
      <c r="WBW1169" s="145"/>
      <c r="WBX1169" s="145"/>
      <c r="WBY1169" s="37"/>
      <c r="WBZ1169" s="5"/>
      <c r="WCA1169" s="144"/>
      <c r="WCB1169" s="93"/>
      <c r="WCC1169" s="145"/>
      <c r="WCD1169" s="145"/>
      <c r="WCE1169" s="145"/>
      <c r="WCF1169" s="145"/>
      <c r="WCG1169" s="145"/>
      <c r="WCH1169" s="37"/>
      <c r="WCI1169" s="5"/>
      <c r="WCJ1169" s="144"/>
      <c r="WCK1169" s="93"/>
      <c r="WCL1169" s="145"/>
      <c r="WCM1169" s="145"/>
      <c r="WCN1169" s="145"/>
      <c r="WCO1169" s="145"/>
      <c r="WCP1169" s="145"/>
      <c r="WCQ1169" s="37"/>
      <c r="WCR1169" s="5"/>
      <c r="WCS1169" s="144"/>
      <c r="WCT1169" s="93"/>
      <c r="WCU1169" s="145"/>
      <c r="WCV1169" s="145"/>
      <c r="WCW1169" s="145"/>
      <c r="WCX1169" s="145"/>
      <c r="WCY1169" s="145"/>
      <c r="WCZ1169" s="37"/>
      <c r="WDA1169" s="5"/>
      <c r="WDB1169" s="144"/>
      <c r="WDC1169" s="93"/>
      <c r="WDD1169" s="145"/>
      <c r="WDE1169" s="145"/>
      <c r="WDF1169" s="145"/>
      <c r="WDG1169" s="145"/>
      <c r="WDH1169" s="145"/>
      <c r="WDI1169" s="37"/>
      <c r="WDJ1169" s="5"/>
      <c r="WDK1169" s="144"/>
      <c r="WDL1169" s="93"/>
      <c r="WDM1169" s="145"/>
      <c r="WDN1169" s="145"/>
      <c r="WDO1169" s="145"/>
      <c r="WDP1169" s="145"/>
      <c r="WDQ1169" s="145"/>
      <c r="WDR1169" s="37"/>
      <c r="WDS1169" s="5"/>
      <c r="WDT1169" s="144"/>
      <c r="WDU1169" s="93"/>
      <c r="WDV1169" s="145"/>
      <c r="WDW1169" s="145"/>
      <c r="WDX1169" s="145"/>
      <c r="WDY1169" s="145"/>
      <c r="WDZ1169" s="145"/>
      <c r="WEA1169" s="37"/>
      <c r="WEB1169" s="5"/>
      <c r="WEC1169" s="144"/>
      <c r="WED1169" s="93"/>
      <c r="WEE1169" s="145"/>
      <c r="WEF1169" s="145"/>
      <c r="WEG1169" s="145"/>
      <c r="WEH1169" s="145"/>
      <c r="WEI1169" s="145"/>
      <c r="WEJ1169" s="37"/>
      <c r="WEK1169" s="5"/>
      <c r="WEL1169" s="144"/>
      <c r="WEM1169" s="93"/>
      <c r="WEN1169" s="145"/>
      <c r="WEO1169" s="145"/>
      <c r="WEP1169" s="145"/>
      <c r="WEQ1169" s="145"/>
      <c r="WER1169" s="145"/>
      <c r="WES1169" s="37"/>
      <c r="WET1169" s="5"/>
      <c r="WEU1169" s="144"/>
      <c r="WEV1169" s="93"/>
      <c r="WEW1169" s="145"/>
      <c r="WEX1169" s="145"/>
      <c r="WEY1169" s="145"/>
      <c r="WEZ1169" s="145"/>
      <c r="WFA1169" s="145"/>
      <c r="WFB1169" s="37"/>
      <c r="WFC1169" s="5"/>
      <c r="WFD1169" s="144"/>
      <c r="WFE1169" s="93"/>
      <c r="WFF1169" s="145"/>
      <c r="WFG1169" s="145"/>
      <c r="WFH1169" s="145"/>
      <c r="WFI1169" s="145"/>
      <c r="WFJ1169" s="145"/>
      <c r="WFK1169" s="37"/>
      <c r="WFL1169" s="5"/>
      <c r="WFM1169" s="144"/>
      <c r="WFN1169" s="93"/>
      <c r="WFO1169" s="145"/>
      <c r="WFP1169" s="145"/>
      <c r="WFQ1169" s="145"/>
      <c r="WFR1169" s="145"/>
      <c r="WFS1169" s="145"/>
      <c r="WFT1169" s="37"/>
      <c r="WFU1169" s="5"/>
      <c r="WFV1169" s="144"/>
      <c r="WFW1169" s="93"/>
      <c r="WFX1169" s="145"/>
      <c r="WFY1169" s="145"/>
      <c r="WFZ1169" s="145"/>
      <c r="WGA1169" s="145"/>
      <c r="WGB1169" s="145"/>
      <c r="WGC1169" s="37"/>
      <c r="WGD1169" s="5"/>
      <c r="WGE1169" s="144"/>
      <c r="WGF1169" s="93"/>
      <c r="WGG1169" s="145"/>
      <c r="WGH1169" s="145"/>
      <c r="WGI1169" s="145"/>
      <c r="WGJ1169" s="145"/>
      <c r="WGK1169" s="145"/>
      <c r="WGL1169" s="37"/>
      <c r="WGM1169" s="5"/>
      <c r="WGN1169" s="144"/>
      <c r="WGO1169" s="93"/>
      <c r="WGP1169" s="145"/>
      <c r="WGQ1169" s="145"/>
      <c r="WGR1169" s="145"/>
      <c r="WGS1169" s="145"/>
      <c r="WGT1169" s="145"/>
      <c r="WGU1169" s="37"/>
      <c r="WGV1169" s="5"/>
      <c r="WGW1169" s="144"/>
      <c r="WGX1169" s="93"/>
      <c r="WGY1169" s="145"/>
      <c r="WGZ1169" s="145"/>
      <c r="WHA1169" s="145"/>
      <c r="WHB1169" s="145"/>
      <c r="WHC1169" s="145"/>
      <c r="WHD1169" s="37"/>
      <c r="WHE1169" s="5"/>
      <c r="WHF1169" s="144"/>
      <c r="WHG1169" s="93"/>
      <c r="WHH1169" s="145"/>
      <c r="WHI1169" s="145"/>
      <c r="WHJ1169" s="145"/>
      <c r="WHK1169" s="145"/>
      <c r="WHL1169" s="145"/>
      <c r="WHM1169" s="37"/>
      <c r="WHN1169" s="5"/>
      <c r="WHO1169" s="144"/>
      <c r="WHP1169" s="93"/>
      <c r="WHQ1169" s="145"/>
      <c r="WHR1169" s="145"/>
      <c r="WHS1169" s="145"/>
      <c r="WHT1169" s="145"/>
      <c r="WHU1169" s="145"/>
      <c r="WHV1169" s="37"/>
      <c r="WHW1169" s="5"/>
      <c r="WHX1169" s="144"/>
      <c r="WHY1169" s="93"/>
      <c r="WHZ1169" s="145"/>
      <c r="WIA1169" s="145"/>
      <c r="WIB1169" s="145"/>
      <c r="WIC1169" s="145"/>
      <c r="WID1169" s="145"/>
      <c r="WIE1169" s="37"/>
      <c r="WIF1169" s="5"/>
      <c r="WIG1169" s="144"/>
      <c r="WIH1169" s="93"/>
      <c r="WII1169" s="145"/>
      <c r="WIJ1169" s="145"/>
      <c r="WIK1169" s="145"/>
      <c r="WIL1169" s="145"/>
      <c r="WIM1169" s="145"/>
      <c r="WIN1169" s="37"/>
      <c r="WIO1169" s="5"/>
      <c r="WIP1169" s="144"/>
      <c r="WIQ1169" s="93"/>
      <c r="WIR1169" s="145"/>
      <c r="WIS1169" s="145"/>
      <c r="WIT1169" s="145"/>
      <c r="WIU1169" s="145"/>
      <c r="WIV1169" s="145"/>
      <c r="WIW1169" s="37"/>
      <c r="WIX1169" s="5"/>
      <c r="WIY1169" s="144"/>
      <c r="WIZ1169" s="93"/>
      <c r="WJA1169" s="145"/>
      <c r="WJB1169" s="145"/>
      <c r="WJC1169" s="145"/>
      <c r="WJD1169" s="145"/>
      <c r="WJE1169" s="145"/>
      <c r="WJF1169" s="37"/>
      <c r="WJG1169" s="5"/>
      <c r="WJH1169" s="144"/>
      <c r="WJI1169" s="93"/>
      <c r="WJJ1169" s="145"/>
      <c r="WJK1169" s="145"/>
      <c r="WJL1169" s="145"/>
      <c r="WJM1169" s="145"/>
      <c r="WJN1169" s="145"/>
      <c r="WJO1169" s="37"/>
      <c r="WJP1169" s="5"/>
      <c r="WJQ1169" s="144"/>
      <c r="WJR1169" s="93"/>
      <c r="WJS1169" s="145"/>
      <c r="WJT1169" s="145"/>
      <c r="WJU1169" s="145"/>
      <c r="WJV1169" s="145"/>
      <c r="WJW1169" s="145"/>
      <c r="WJX1169" s="37"/>
      <c r="WJY1169" s="5"/>
      <c r="WJZ1169" s="144"/>
      <c r="WKA1169" s="93"/>
      <c r="WKB1169" s="145"/>
      <c r="WKC1169" s="145"/>
      <c r="WKD1169" s="145"/>
      <c r="WKE1169" s="145"/>
      <c r="WKF1169" s="145"/>
      <c r="WKG1169" s="37"/>
      <c r="WKH1169" s="5"/>
      <c r="WKI1169" s="144"/>
      <c r="WKJ1169" s="93"/>
      <c r="WKK1169" s="145"/>
      <c r="WKL1169" s="145"/>
      <c r="WKM1169" s="145"/>
      <c r="WKN1169" s="145"/>
      <c r="WKO1169" s="145"/>
      <c r="WKP1169" s="37"/>
      <c r="WKQ1169" s="5"/>
      <c r="WKR1169" s="144"/>
      <c r="WKS1169" s="93"/>
      <c r="WKT1169" s="145"/>
      <c r="WKU1169" s="145"/>
      <c r="WKV1169" s="145"/>
      <c r="WKW1169" s="145"/>
      <c r="WKX1169" s="145"/>
      <c r="WKY1169" s="37"/>
      <c r="WKZ1169" s="5"/>
      <c r="WLA1169" s="144"/>
      <c r="WLB1169" s="93"/>
      <c r="WLC1169" s="145"/>
      <c r="WLD1169" s="145"/>
      <c r="WLE1169" s="145"/>
      <c r="WLF1169" s="145"/>
      <c r="WLG1169" s="145"/>
      <c r="WLH1169" s="37"/>
      <c r="WLI1169" s="5"/>
      <c r="WLJ1169" s="144"/>
      <c r="WLK1169" s="93"/>
      <c r="WLL1169" s="145"/>
      <c r="WLM1169" s="145"/>
      <c r="WLN1169" s="145"/>
      <c r="WLO1169" s="145"/>
      <c r="WLP1169" s="145"/>
      <c r="WLQ1169" s="37"/>
      <c r="WLR1169" s="5"/>
      <c r="WLS1169" s="144"/>
      <c r="WLT1169" s="93"/>
      <c r="WLU1169" s="145"/>
      <c r="WLV1169" s="145"/>
      <c r="WLW1169" s="145"/>
      <c r="WLX1169" s="145"/>
      <c r="WLY1169" s="145"/>
      <c r="WLZ1169" s="37"/>
      <c r="WMA1169" s="5"/>
      <c r="WMB1169" s="144"/>
      <c r="WMC1169" s="93"/>
      <c r="WMD1169" s="145"/>
      <c r="WME1169" s="145"/>
      <c r="WMF1169" s="145"/>
      <c r="WMG1169" s="145"/>
      <c r="WMH1169" s="145"/>
      <c r="WMI1169" s="37"/>
      <c r="WMJ1169" s="5"/>
      <c r="WMK1169" s="144"/>
      <c r="WML1169" s="93"/>
      <c r="WMM1169" s="145"/>
      <c r="WMN1169" s="145"/>
      <c r="WMO1169" s="145"/>
      <c r="WMP1169" s="145"/>
      <c r="WMQ1169" s="145"/>
      <c r="WMR1169" s="37"/>
      <c r="WMS1169" s="5"/>
      <c r="WMT1169" s="144"/>
      <c r="WMU1169" s="93"/>
      <c r="WMV1169" s="145"/>
      <c r="WMW1169" s="145"/>
      <c r="WMX1169" s="145"/>
      <c r="WMY1169" s="145"/>
      <c r="WMZ1169" s="145"/>
      <c r="WNA1169" s="37"/>
      <c r="WNB1169" s="5"/>
      <c r="WNC1169" s="144"/>
      <c r="WND1169" s="93"/>
      <c r="WNE1169" s="145"/>
      <c r="WNF1169" s="145"/>
      <c r="WNG1169" s="145"/>
      <c r="WNH1169" s="145"/>
      <c r="WNI1169" s="145"/>
      <c r="WNJ1169" s="37"/>
      <c r="WNK1169" s="5"/>
      <c r="WNL1169" s="144"/>
      <c r="WNM1169" s="93"/>
      <c r="WNN1169" s="145"/>
      <c r="WNO1169" s="145"/>
      <c r="WNP1169" s="145"/>
      <c r="WNQ1169" s="145"/>
      <c r="WNR1169" s="145"/>
      <c r="WNS1169" s="37"/>
      <c r="WNT1169" s="5"/>
      <c r="WNU1169" s="144"/>
      <c r="WNV1169" s="93"/>
      <c r="WNW1169" s="145"/>
      <c r="WNX1169" s="145"/>
      <c r="WNY1169" s="145"/>
      <c r="WNZ1169" s="145"/>
      <c r="WOA1169" s="145"/>
      <c r="WOB1169" s="37"/>
      <c r="WOC1169" s="5"/>
      <c r="WOD1169" s="144"/>
      <c r="WOE1169" s="93"/>
      <c r="WOF1169" s="145"/>
      <c r="WOG1169" s="145"/>
      <c r="WOH1169" s="145"/>
      <c r="WOI1169" s="145"/>
      <c r="WOJ1169" s="145"/>
      <c r="WOK1169" s="37"/>
      <c r="WOL1169" s="5"/>
      <c r="WOM1169" s="144"/>
      <c r="WON1169" s="93"/>
      <c r="WOO1169" s="145"/>
      <c r="WOP1169" s="145"/>
      <c r="WOQ1169" s="145"/>
      <c r="WOR1169" s="145"/>
      <c r="WOS1169" s="145"/>
      <c r="WOT1169" s="37"/>
      <c r="WOU1169" s="5"/>
      <c r="WOV1169" s="144"/>
      <c r="WOW1169" s="93"/>
      <c r="WOX1169" s="145"/>
      <c r="WOY1169" s="145"/>
      <c r="WOZ1169" s="145"/>
      <c r="WPA1169" s="145"/>
      <c r="WPB1169" s="145"/>
      <c r="WPC1169" s="37"/>
      <c r="WPD1169" s="5"/>
      <c r="WPE1169" s="144"/>
      <c r="WPF1169" s="93"/>
      <c r="WPG1169" s="145"/>
      <c r="WPH1169" s="145"/>
      <c r="WPI1169" s="145"/>
      <c r="WPJ1169" s="145"/>
      <c r="WPK1169" s="145"/>
      <c r="WPL1169" s="37"/>
      <c r="WPM1169" s="5"/>
      <c r="WPN1169" s="144"/>
      <c r="WPO1169" s="93"/>
      <c r="WPP1169" s="145"/>
      <c r="WPQ1169" s="145"/>
      <c r="WPR1169" s="145"/>
      <c r="WPS1169" s="145"/>
      <c r="WPT1169" s="145"/>
      <c r="WPU1169" s="37"/>
      <c r="WPV1169" s="5"/>
      <c r="WPW1169" s="144"/>
      <c r="WPX1169" s="93"/>
      <c r="WPY1169" s="145"/>
      <c r="WPZ1169" s="145"/>
      <c r="WQA1169" s="145"/>
      <c r="WQB1169" s="145"/>
      <c r="WQC1169" s="145"/>
      <c r="WQD1169" s="37"/>
      <c r="WQE1169" s="5"/>
      <c r="WQF1169" s="144"/>
      <c r="WQG1169" s="93"/>
      <c r="WQH1169" s="145"/>
      <c r="WQI1169" s="145"/>
      <c r="WQJ1169" s="145"/>
      <c r="WQK1169" s="145"/>
      <c r="WQL1169" s="145"/>
      <c r="WQM1169" s="37"/>
      <c r="WQN1169" s="5"/>
      <c r="WQO1169" s="144"/>
      <c r="WQP1169" s="93"/>
      <c r="WQQ1169" s="145"/>
      <c r="WQR1169" s="145"/>
      <c r="WQS1169" s="145"/>
      <c r="WQT1169" s="145"/>
      <c r="WQU1169" s="145"/>
      <c r="WQV1169" s="37"/>
      <c r="WQW1169" s="5"/>
      <c r="WQX1169" s="144"/>
      <c r="WQY1169" s="93"/>
      <c r="WQZ1169" s="145"/>
      <c r="WRA1169" s="145"/>
      <c r="WRB1169" s="145"/>
      <c r="WRC1169" s="145"/>
      <c r="WRD1169" s="145"/>
      <c r="WRE1169" s="37"/>
      <c r="WRF1169" s="5"/>
      <c r="WRG1169" s="144"/>
      <c r="WRH1169" s="93"/>
      <c r="WRI1169" s="145"/>
      <c r="WRJ1169" s="145"/>
      <c r="WRK1169" s="145"/>
      <c r="WRL1169" s="145"/>
      <c r="WRM1169" s="145"/>
      <c r="WRN1169" s="37"/>
      <c r="WRO1169" s="5"/>
      <c r="WRP1169" s="144"/>
      <c r="WRQ1169" s="93"/>
      <c r="WRR1169" s="145"/>
      <c r="WRS1169" s="145"/>
      <c r="WRT1169" s="145"/>
      <c r="WRU1169" s="145"/>
      <c r="WRV1169" s="145"/>
      <c r="WRW1169" s="37"/>
      <c r="WRX1169" s="5"/>
      <c r="WRY1169" s="144"/>
      <c r="WRZ1169" s="93"/>
      <c r="WSA1169" s="145"/>
      <c r="WSB1169" s="145"/>
      <c r="WSC1169" s="145"/>
      <c r="WSD1169" s="145"/>
      <c r="WSE1169" s="145"/>
      <c r="WSF1169" s="37"/>
      <c r="WSG1169" s="5"/>
      <c r="WSH1169" s="144"/>
      <c r="WSI1169" s="93"/>
      <c r="WSJ1169" s="145"/>
      <c r="WSK1169" s="145"/>
      <c r="WSL1169" s="145"/>
      <c r="WSM1169" s="145"/>
      <c r="WSN1169" s="145"/>
      <c r="WSO1169" s="37"/>
      <c r="WSP1169" s="5"/>
      <c r="WSQ1169" s="144"/>
      <c r="WSR1169" s="93"/>
      <c r="WSS1169" s="145"/>
      <c r="WST1169" s="145"/>
      <c r="WSU1169" s="145"/>
      <c r="WSV1169" s="145"/>
      <c r="WSW1169" s="145"/>
      <c r="WSX1169" s="37"/>
      <c r="WSY1169" s="5"/>
      <c r="WSZ1169" s="144"/>
      <c r="WTA1169" s="93"/>
      <c r="WTB1169" s="145"/>
      <c r="WTC1169" s="145"/>
      <c r="WTD1169" s="145"/>
      <c r="WTE1169" s="145"/>
      <c r="WTF1169" s="145"/>
      <c r="WTG1169" s="37"/>
      <c r="WTH1169" s="5"/>
      <c r="WTI1169" s="144"/>
      <c r="WTJ1169" s="93"/>
      <c r="WTK1169" s="145"/>
      <c r="WTL1169" s="145"/>
      <c r="WTM1169" s="145"/>
      <c r="WTN1169" s="145"/>
      <c r="WTO1169" s="145"/>
      <c r="WTP1169" s="37"/>
      <c r="WTQ1169" s="5"/>
      <c r="WTR1169" s="144"/>
      <c r="WTS1169" s="93"/>
      <c r="WTT1169" s="145"/>
      <c r="WTU1169" s="145"/>
      <c r="WTV1169" s="145"/>
      <c r="WTW1169" s="145"/>
      <c r="WTX1169" s="145"/>
      <c r="WTY1169" s="37"/>
      <c r="WTZ1169" s="5"/>
      <c r="WUA1169" s="144"/>
      <c r="WUB1169" s="93"/>
      <c r="WUC1169" s="145"/>
      <c r="WUD1169" s="145"/>
      <c r="WUE1169" s="145"/>
      <c r="WUF1169" s="145"/>
      <c r="WUG1169" s="145"/>
      <c r="WUH1169" s="37"/>
      <c r="WUI1169" s="5"/>
      <c r="WUJ1169" s="144"/>
      <c r="WUK1169" s="93"/>
      <c r="WUL1169" s="145"/>
      <c r="WUM1169" s="145"/>
      <c r="WUN1169" s="145"/>
      <c r="WUO1169" s="145"/>
      <c r="WUP1169" s="145"/>
      <c r="WUQ1169" s="37"/>
      <c r="WUR1169" s="5"/>
      <c r="WUS1169" s="144"/>
      <c r="WUT1169" s="93"/>
      <c r="WUU1169" s="145"/>
      <c r="WUV1169" s="145"/>
      <c r="WUW1169" s="145"/>
      <c r="WUX1169" s="145"/>
      <c r="WUY1169" s="145"/>
      <c r="WUZ1169" s="37"/>
      <c r="WVA1169" s="5"/>
      <c r="WVB1169" s="144"/>
      <c r="WVC1169" s="93"/>
      <c r="WVD1169" s="145"/>
      <c r="WVE1169" s="145"/>
      <c r="WVF1169" s="145"/>
      <c r="WVG1169" s="145"/>
      <c r="WVH1169" s="145"/>
      <c r="WVI1169" s="37"/>
      <c r="WVJ1169" s="5"/>
      <c r="WVK1169" s="144"/>
      <c r="WVL1169" s="93"/>
      <c r="WVM1169" s="145"/>
      <c r="WVN1169" s="145"/>
      <c r="WVO1169" s="145"/>
      <c r="WVP1169" s="145"/>
      <c r="WVQ1169" s="145"/>
      <c r="WVR1169" s="37"/>
      <c r="WVS1169" s="5"/>
      <c r="WVT1169" s="144"/>
      <c r="WVU1169" s="93"/>
      <c r="WVV1169" s="145"/>
      <c r="WVW1169" s="145"/>
      <c r="WVX1169" s="145"/>
      <c r="WVY1169" s="145"/>
      <c r="WVZ1169" s="145"/>
      <c r="WWA1169" s="37"/>
      <c r="WWB1169" s="5"/>
      <c r="WWC1169" s="144"/>
      <c r="WWD1169" s="93"/>
      <c r="WWE1169" s="145"/>
      <c r="WWF1169" s="145"/>
      <c r="WWG1169" s="145"/>
      <c r="WWH1169" s="145"/>
      <c r="WWI1169" s="145"/>
      <c r="WWJ1169" s="37"/>
      <c r="WWK1169" s="5"/>
      <c r="WWL1169" s="144"/>
      <c r="WWM1169" s="93"/>
      <c r="WWN1169" s="145"/>
      <c r="WWO1169" s="145"/>
      <c r="WWP1169" s="145"/>
      <c r="WWQ1169" s="145"/>
      <c r="WWR1169" s="145"/>
      <c r="WWS1169" s="37"/>
      <c r="WWT1169" s="5"/>
      <c r="WWU1169" s="144"/>
      <c r="WWV1169" s="93"/>
      <c r="WWW1169" s="145"/>
      <c r="WWX1169" s="145"/>
      <c r="WWY1169" s="145"/>
      <c r="WWZ1169" s="145"/>
      <c r="WXA1169" s="145"/>
      <c r="WXB1169" s="37"/>
      <c r="WXC1169" s="5"/>
      <c r="WXD1169" s="144"/>
      <c r="WXE1169" s="93"/>
      <c r="WXF1169" s="145"/>
      <c r="WXG1169" s="145"/>
      <c r="WXH1169" s="145"/>
      <c r="WXI1169" s="145"/>
      <c r="WXJ1169" s="145"/>
      <c r="WXK1169" s="37"/>
      <c r="WXL1169" s="5"/>
      <c r="WXM1169" s="144"/>
      <c r="WXN1169" s="93"/>
      <c r="WXO1169" s="145"/>
      <c r="WXP1169" s="145"/>
      <c r="WXQ1169" s="145"/>
      <c r="WXR1169" s="145"/>
      <c r="WXS1169" s="145"/>
      <c r="WXT1169" s="37"/>
      <c r="WXU1169" s="5"/>
      <c r="WXV1169" s="144"/>
      <c r="WXW1169" s="93"/>
      <c r="WXX1169" s="145"/>
      <c r="WXY1169" s="145"/>
      <c r="WXZ1169" s="145"/>
      <c r="WYA1169" s="145"/>
      <c r="WYB1169" s="145"/>
      <c r="WYC1169" s="37"/>
      <c r="WYD1169" s="5"/>
      <c r="WYE1169" s="144"/>
      <c r="WYF1169" s="93"/>
      <c r="WYG1169" s="145"/>
      <c r="WYH1169" s="145"/>
      <c r="WYI1169" s="145"/>
      <c r="WYJ1169" s="145"/>
      <c r="WYK1169" s="145"/>
      <c r="WYL1169" s="37"/>
      <c r="WYM1169" s="5"/>
      <c r="WYN1169" s="144"/>
      <c r="WYO1169" s="93"/>
      <c r="WYP1169" s="145"/>
      <c r="WYQ1169" s="145"/>
      <c r="WYR1169" s="145"/>
      <c r="WYS1169" s="145"/>
      <c r="WYT1169" s="145"/>
      <c r="WYU1169" s="37"/>
      <c r="WYV1169" s="5"/>
      <c r="WYW1169" s="144"/>
      <c r="WYX1169" s="93"/>
      <c r="WYY1169" s="145"/>
      <c r="WYZ1169" s="145"/>
      <c r="WZA1169" s="145"/>
      <c r="WZB1169" s="145"/>
      <c r="WZC1169" s="145"/>
      <c r="WZD1169" s="37"/>
      <c r="WZE1169" s="5"/>
      <c r="WZF1169" s="144"/>
      <c r="WZG1169" s="93"/>
      <c r="WZH1169" s="145"/>
      <c r="WZI1169" s="145"/>
      <c r="WZJ1169" s="145"/>
      <c r="WZK1169" s="145"/>
      <c r="WZL1169" s="145"/>
      <c r="WZM1169" s="37"/>
      <c r="WZN1169" s="5"/>
      <c r="WZO1169" s="144"/>
      <c r="WZP1169" s="93"/>
      <c r="WZQ1169" s="145"/>
      <c r="WZR1169" s="145"/>
      <c r="WZS1169" s="145"/>
      <c r="WZT1169" s="145"/>
      <c r="WZU1169" s="145"/>
      <c r="WZV1169" s="37"/>
      <c r="WZW1169" s="5"/>
      <c r="WZX1169" s="144"/>
      <c r="WZY1169" s="93"/>
      <c r="WZZ1169" s="145"/>
      <c r="XAA1169" s="145"/>
      <c r="XAB1169" s="145"/>
      <c r="XAC1169" s="145"/>
      <c r="XAD1169" s="145"/>
      <c r="XAE1169" s="37"/>
      <c r="XAF1169" s="5"/>
      <c r="XAG1169" s="144"/>
      <c r="XAH1169" s="93"/>
      <c r="XAI1169" s="145"/>
      <c r="XAJ1169" s="145"/>
      <c r="XAK1169" s="145"/>
      <c r="XAL1169" s="145"/>
      <c r="XAM1169" s="145"/>
      <c r="XAN1169" s="37"/>
      <c r="XAO1169" s="5"/>
      <c r="XAP1169" s="144"/>
      <c r="XAQ1169" s="93"/>
      <c r="XAR1169" s="145"/>
      <c r="XAS1169" s="145"/>
      <c r="XAT1169" s="145"/>
      <c r="XAU1169" s="145"/>
      <c r="XAV1169" s="145"/>
      <c r="XAW1169" s="37"/>
      <c r="XAX1169" s="5"/>
      <c r="XAY1169" s="144"/>
      <c r="XAZ1169" s="93"/>
      <c r="XBA1169" s="145"/>
      <c r="XBB1169" s="145"/>
      <c r="XBC1169" s="145"/>
      <c r="XBD1169" s="145"/>
      <c r="XBE1169" s="145"/>
      <c r="XBF1169" s="37"/>
      <c r="XBG1169" s="5"/>
      <c r="XBH1169" s="144"/>
      <c r="XBI1169" s="93"/>
      <c r="XBJ1169" s="145"/>
      <c r="XBK1169" s="145"/>
      <c r="XBL1169" s="145"/>
      <c r="XBM1169" s="145"/>
      <c r="XBN1169" s="145"/>
      <c r="XBO1169" s="37"/>
      <c r="XBP1169" s="5"/>
      <c r="XBQ1169" s="144"/>
      <c r="XBR1169" s="93"/>
      <c r="XBS1169" s="145"/>
      <c r="XBT1169" s="145"/>
      <c r="XBU1169" s="145"/>
      <c r="XBV1169" s="145"/>
      <c r="XBW1169" s="145"/>
      <c r="XBX1169" s="37"/>
      <c r="XBY1169" s="5"/>
      <c r="XBZ1169" s="144"/>
      <c r="XCA1169" s="93"/>
      <c r="XCB1169" s="145"/>
      <c r="XCC1169" s="145"/>
      <c r="XCD1169" s="145"/>
      <c r="XCE1169" s="145"/>
      <c r="XCF1169" s="145"/>
      <c r="XCG1169" s="37"/>
      <c r="XCH1169" s="5"/>
      <c r="XCI1169" s="144"/>
      <c r="XCJ1169" s="93"/>
      <c r="XCK1169" s="145"/>
      <c r="XCL1169" s="145"/>
      <c r="XCM1169" s="145"/>
      <c r="XCN1169" s="145"/>
      <c r="XCO1169" s="145"/>
      <c r="XCP1169" s="37"/>
      <c r="XCQ1169" s="5"/>
      <c r="XCR1169" s="144"/>
      <c r="XCS1169" s="93"/>
      <c r="XCT1169" s="145"/>
      <c r="XCU1169" s="145"/>
      <c r="XCV1169" s="145"/>
      <c r="XCW1169" s="145"/>
      <c r="XCX1169" s="145"/>
      <c r="XCY1169" s="37"/>
      <c r="XCZ1169" s="5"/>
      <c r="XDA1169" s="144"/>
      <c r="XDB1169" s="93"/>
      <c r="XDC1169" s="145"/>
      <c r="XDD1169" s="145"/>
      <c r="XDE1169" s="145"/>
      <c r="XDF1169" s="145"/>
      <c r="XDG1169" s="145"/>
      <c r="XDH1169" s="37"/>
      <c r="XDI1169" s="5"/>
      <c r="XDJ1169" s="144"/>
      <c r="XDK1169" s="93"/>
      <c r="XDL1169" s="145"/>
      <c r="XDM1169" s="145"/>
      <c r="XDN1169" s="145"/>
      <c r="XDO1169" s="145"/>
      <c r="XDP1169" s="145"/>
      <c r="XDQ1169" s="37"/>
      <c r="XDR1169" s="5"/>
      <c r="XDS1169" s="144"/>
      <c r="XDT1169" s="93"/>
      <c r="XDU1169" s="145"/>
      <c r="XDV1169" s="145"/>
      <c r="XDW1169" s="145"/>
      <c r="XDX1169" s="145"/>
      <c r="XDY1169" s="145"/>
      <c r="XDZ1169" s="37"/>
      <c r="XEA1169" s="5"/>
      <c r="XEB1169" s="144"/>
      <c r="XEC1169" s="93"/>
      <c r="XED1169" s="145"/>
      <c r="XEE1169" s="145"/>
      <c r="XEF1169" s="145"/>
      <c r="XEG1169" s="145"/>
      <c r="XEH1169" s="145"/>
      <c r="XEI1169" s="37"/>
      <c r="XEJ1169" s="5"/>
      <c r="XEK1169" s="144"/>
      <c r="XEL1169" s="93"/>
      <c r="XEM1169" s="145"/>
      <c r="XEN1169" s="145"/>
      <c r="XEO1169" s="145"/>
      <c r="XEP1169" s="145"/>
      <c r="XEQ1169" s="145"/>
      <c r="XER1169" s="37"/>
      <c r="XES1169" s="5"/>
      <c r="XET1169" s="144"/>
      <c r="XEU1169" s="93"/>
      <c r="XEV1169" s="145"/>
      <c r="XEW1169" s="145"/>
      <c r="XEX1169" s="145"/>
      <c r="XEY1169" s="145"/>
      <c r="XEZ1169" s="145"/>
      <c r="XFA1169" s="37"/>
      <c r="XFB1169" s="5"/>
      <c r="XFC1169" s="144"/>
      <c r="XFD1169" s="93"/>
    </row>
    <row r="1170" spans="1:16384" x14ac:dyDescent="0.2">
      <c r="A1170" s="120">
        <v>10</v>
      </c>
      <c r="B1170" s="201" t="s">
        <v>2648</v>
      </c>
      <c r="C1170" s="122">
        <f t="shared" ref="C1170" si="1293">D1170-7</f>
        <v>46078</v>
      </c>
      <c r="D1170" s="48">
        <f t="shared" si="1249"/>
        <v>46085</v>
      </c>
      <c r="E1170" s="48">
        <f t="shared" ref="E1170" si="1294">D1170+26</f>
        <v>46111</v>
      </c>
      <c r="F1170" s="48">
        <f t="shared" ref="F1170" si="1295">D1170+27</f>
        <v>46112</v>
      </c>
      <c r="G1170" s="48">
        <f t="shared" ref="G1170" si="1296">D1170+29</f>
        <v>46114</v>
      </c>
      <c r="H1170" s="48">
        <f t="shared" ref="H1170" si="1297">D1170+31</f>
        <v>46116</v>
      </c>
      <c r="I1170" s="48">
        <f t="shared" ref="I1170" si="1298">D1170+32</f>
        <v>46117</v>
      </c>
      <c r="J1170" s="37"/>
      <c r="K1170" s="5"/>
      <c r="L1170" s="144"/>
      <c r="M1170" s="93"/>
      <c r="N1170" s="145"/>
      <c r="O1170" s="145"/>
      <c r="P1170" s="145"/>
      <c r="Q1170" s="145"/>
      <c r="R1170" s="145"/>
      <c r="S1170" s="37"/>
      <c r="T1170" s="5"/>
      <c r="U1170" s="144"/>
      <c r="V1170" s="93"/>
      <c r="W1170" s="145"/>
      <c r="X1170" s="145"/>
      <c r="Y1170" s="145"/>
      <c r="Z1170" s="145"/>
      <c r="AA1170" s="145"/>
      <c r="AB1170" s="37"/>
      <c r="AC1170" s="5"/>
      <c r="AD1170" s="144"/>
      <c r="AE1170" s="93"/>
      <c r="AF1170" s="145"/>
      <c r="AG1170" s="145"/>
      <c r="AH1170" s="145"/>
      <c r="AI1170" s="145"/>
      <c r="AJ1170" s="145"/>
      <c r="AK1170" s="37"/>
      <c r="AL1170" s="5"/>
      <c r="AM1170" s="144"/>
      <c r="AN1170" s="93"/>
      <c r="AO1170" s="145"/>
      <c r="AP1170" s="145"/>
      <c r="AQ1170" s="145"/>
      <c r="AR1170" s="145"/>
      <c r="AS1170" s="145"/>
      <c r="AT1170" s="37"/>
      <c r="AU1170" s="5"/>
      <c r="AV1170" s="144"/>
      <c r="AW1170" s="93"/>
      <c r="AX1170" s="145"/>
      <c r="AY1170" s="145"/>
      <c r="AZ1170" s="145"/>
      <c r="BA1170" s="145"/>
      <c r="BB1170" s="145"/>
      <c r="BC1170" s="37"/>
      <c r="BD1170" s="5"/>
      <c r="BE1170" s="144"/>
      <c r="BF1170" s="93"/>
      <c r="BG1170" s="145"/>
      <c r="BH1170" s="145"/>
      <c r="BI1170" s="145"/>
      <c r="BJ1170" s="145"/>
      <c r="BK1170" s="145"/>
      <c r="BL1170" s="37"/>
      <c r="BM1170" s="5"/>
      <c r="BN1170" s="144"/>
      <c r="BO1170" s="93"/>
      <c r="BP1170" s="145"/>
      <c r="BQ1170" s="145"/>
      <c r="BR1170" s="145"/>
      <c r="BS1170" s="145"/>
      <c r="BT1170" s="145"/>
      <c r="BU1170" s="37"/>
      <c r="BV1170" s="5"/>
      <c r="BW1170" s="144"/>
      <c r="BX1170" s="93"/>
      <c r="BY1170" s="145"/>
      <c r="BZ1170" s="145"/>
      <c r="CA1170" s="145"/>
      <c r="CB1170" s="145"/>
      <c r="CC1170" s="145"/>
      <c r="CD1170" s="37"/>
      <c r="CE1170" s="5"/>
      <c r="CF1170" s="144"/>
      <c r="CG1170" s="93"/>
      <c r="CH1170" s="145"/>
      <c r="CI1170" s="145"/>
      <c r="CJ1170" s="145"/>
      <c r="CK1170" s="145"/>
      <c r="CL1170" s="145"/>
      <c r="CM1170" s="37"/>
      <c r="CN1170" s="5"/>
      <c r="CO1170" s="144"/>
      <c r="CP1170" s="93"/>
      <c r="CQ1170" s="145"/>
      <c r="CR1170" s="145"/>
      <c r="CS1170" s="145"/>
      <c r="CT1170" s="145"/>
      <c r="CU1170" s="145"/>
      <c r="CV1170" s="37"/>
      <c r="CW1170" s="5"/>
      <c r="CX1170" s="144"/>
      <c r="CY1170" s="93"/>
      <c r="CZ1170" s="145"/>
      <c r="DA1170" s="145"/>
      <c r="DB1170" s="145"/>
      <c r="DC1170" s="145"/>
      <c r="DD1170" s="145"/>
      <c r="DE1170" s="37"/>
      <c r="DF1170" s="5"/>
      <c r="DG1170" s="144"/>
      <c r="DH1170" s="93"/>
      <c r="DI1170" s="145"/>
      <c r="DJ1170" s="145"/>
      <c r="DK1170" s="145"/>
      <c r="DL1170" s="145"/>
      <c r="DM1170" s="145"/>
      <c r="DN1170" s="37"/>
      <c r="DO1170" s="5"/>
      <c r="DP1170" s="144"/>
      <c r="DQ1170" s="93"/>
      <c r="DR1170" s="145"/>
      <c r="DS1170" s="145"/>
      <c r="DT1170" s="145"/>
      <c r="DU1170" s="145"/>
      <c r="DV1170" s="145"/>
      <c r="DW1170" s="37"/>
      <c r="DX1170" s="5"/>
      <c r="DY1170" s="144"/>
      <c r="DZ1170" s="93"/>
      <c r="EA1170" s="145"/>
      <c r="EB1170" s="145"/>
      <c r="EC1170" s="145"/>
      <c r="ED1170" s="145"/>
      <c r="EE1170" s="145"/>
      <c r="EF1170" s="37"/>
      <c r="EG1170" s="5"/>
      <c r="EH1170" s="144"/>
      <c r="EI1170" s="93"/>
      <c r="EJ1170" s="145"/>
      <c r="EK1170" s="145"/>
      <c r="EL1170" s="145"/>
      <c r="EM1170" s="145"/>
      <c r="EN1170" s="145"/>
      <c r="EO1170" s="37"/>
      <c r="EP1170" s="5"/>
      <c r="EQ1170" s="144"/>
      <c r="ER1170" s="93"/>
      <c r="ES1170" s="145"/>
      <c r="ET1170" s="145"/>
      <c r="EU1170" s="145"/>
      <c r="EV1170" s="145"/>
      <c r="EW1170" s="145"/>
      <c r="EX1170" s="37"/>
      <c r="EY1170" s="5"/>
      <c r="EZ1170" s="144"/>
      <c r="FA1170" s="93"/>
      <c r="FB1170" s="145"/>
      <c r="FC1170" s="145"/>
      <c r="FD1170" s="145"/>
      <c r="FE1170" s="145"/>
      <c r="FF1170" s="145"/>
      <c r="FG1170" s="37"/>
      <c r="FH1170" s="5"/>
      <c r="FI1170" s="144"/>
      <c r="FJ1170" s="93"/>
      <c r="FK1170" s="145"/>
      <c r="FL1170" s="145"/>
      <c r="FM1170" s="145"/>
      <c r="FN1170" s="145"/>
      <c r="FO1170" s="145"/>
      <c r="FP1170" s="37"/>
      <c r="FQ1170" s="5"/>
      <c r="FR1170" s="144"/>
      <c r="FS1170" s="93"/>
      <c r="FT1170" s="145"/>
      <c r="FU1170" s="145"/>
      <c r="FV1170" s="145"/>
      <c r="FW1170" s="145"/>
      <c r="FX1170" s="145"/>
      <c r="FY1170" s="37"/>
      <c r="FZ1170" s="5"/>
      <c r="GA1170" s="144"/>
      <c r="GB1170" s="93"/>
      <c r="GC1170" s="145"/>
      <c r="GD1170" s="145"/>
      <c r="GE1170" s="145"/>
      <c r="GF1170" s="145"/>
      <c r="GG1170" s="145"/>
      <c r="GH1170" s="37"/>
      <c r="GI1170" s="5"/>
      <c r="GJ1170" s="144"/>
      <c r="GK1170" s="93"/>
      <c r="GL1170" s="145"/>
      <c r="GM1170" s="145"/>
      <c r="GN1170" s="145"/>
      <c r="GO1170" s="145"/>
      <c r="GP1170" s="145"/>
      <c r="GQ1170" s="37"/>
      <c r="GR1170" s="5"/>
      <c r="GS1170" s="144"/>
      <c r="GT1170" s="93"/>
      <c r="GU1170" s="145"/>
      <c r="GV1170" s="145"/>
      <c r="GW1170" s="145"/>
      <c r="GX1170" s="145"/>
      <c r="GY1170" s="145"/>
      <c r="GZ1170" s="37"/>
      <c r="HA1170" s="5"/>
      <c r="HB1170" s="144"/>
      <c r="HC1170" s="93"/>
      <c r="HD1170" s="145"/>
      <c r="HE1170" s="145"/>
      <c r="HF1170" s="145"/>
      <c r="HG1170" s="145"/>
      <c r="HH1170" s="145"/>
      <c r="HI1170" s="37"/>
      <c r="HJ1170" s="5"/>
      <c r="HK1170" s="144"/>
      <c r="HL1170" s="93"/>
      <c r="HM1170" s="145"/>
      <c r="HN1170" s="145"/>
      <c r="HO1170" s="145"/>
      <c r="HP1170" s="145"/>
      <c r="HQ1170" s="145"/>
      <c r="HR1170" s="37"/>
      <c r="HS1170" s="5"/>
      <c r="HT1170" s="144"/>
      <c r="HU1170" s="93"/>
      <c r="HV1170" s="145"/>
      <c r="HW1170" s="145"/>
      <c r="HX1170" s="145"/>
      <c r="HY1170" s="145"/>
      <c r="HZ1170" s="145"/>
      <c r="IA1170" s="37"/>
      <c r="IB1170" s="5"/>
      <c r="IC1170" s="144"/>
      <c r="ID1170" s="93"/>
      <c r="IE1170" s="145"/>
      <c r="IF1170" s="145"/>
      <c r="IG1170" s="145"/>
      <c r="IH1170" s="145"/>
      <c r="II1170" s="145"/>
      <c r="IJ1170" s="37"/>
      <c r="IK1170" s="5"/>
      <c r="IL1170" s="144"/>
      <c r="IM1170" s="93"/>
      <c r="IN1170" s="145"/>
      <c r="IO1170" s="145"/>
      <c r="IP1170" s="145"/>
      <c r="IQ1170" s="145"/>
      <c r="IR1170" s="145"/>
      <c r="IS1170" s="37"/>
      <c r="IT1170" s="5"/>
      <c r="IU1170" s="144"/>
      <c r="IV1170" s="93"/>
      <c r="IW1170" s="145"/>
      <c r="IX1170" s="145"/>
      <c r="IY1170" s="145"/>
      <c r="IZ1170" s="145"/>
      <c r="JA1170" s="145"/>
      <c r="JB1170" s="37"/>
      <c r="JC1170" s="5"/>
      <c r="JD1170" s="144"/>
      <c r="JE1170" s="93"/>
      <c r="JF1170" s="145"/>
      <c r="JG1170" s="145"/>
      <c r="JH1170" s="145"/>
      <c r="JI1170" s="145"/>
      <c r="JJ1170" s="145"/>
      <c r="JK1170" s="37"/>
      <c r="JL1170" s="5"/>
      <c r="JM1170" s="144"/>
      <c r="JN1170" s="93"/>
      <c r="JO1170" s="145"/>
      <c r="JP1170" s="145"/>
      <c r="JQ1170" s="145"/>
      <c r="JR1170" s="145"/>
      <c r="JS1170" s="145"/>
      <c r="JT1170" s="37"/>
      <c r="JU1170" s="5"/>
      <c r="JV1170" s="144"/>
      <c r="JW1170" s="93"/>
      <c r="JX1170" s="145"/>
      <c r="JY1170" s="145"/>
      <c r="JZ1170" s="145"/>
      <c r="KA1170" s="145"/>
      <c r="KB1170" s="145"/>
      <c r="KC1170" s="37"/>
      <c r="KD1170" s="5"/>
      <c r="KE1170" s="144"/>
      <c r="KF1170" s="93"/>
      <c r="KG1170" s="145"/>
      <c r="KH1170" s="145"/>
      <c r="KI1170" s="145"/>
      <c r="KJ1170" s="145"/>
      <c r="KK1170" s="145"/>
      <c r="KL1170" s="37"/>
      <c r="KM1170" s="5"/>
      <c r="KN1170" s="144"/>
      <c r="KO1170" s="93"/>
      <c r="KP1170" s="145"/>
      <c r="KQ1170" s="145"/>
      <c r="KR1170" s="145"/>
      <c r="KS1170" s="145"/>
      <c r="KT1170" s="145"/>
      <c r="KU1170" s="37"/>
      <c r="KV1170" s="5"/>
      <c r="KW1170" s="144"/>
      <c r="KX1170" s="93"/>
      <c r="KY1170" s="145"/>
      <c r="KZ1170" s="145"/>
      <c r="LA1170" s="145"/>
      <c r="LB1170" s="145"/>
      <c r="LC1170" s="145"/>
      <c r="LD1170" s="37"/>
      <c r="LE1170" s="5"/>
      <c r="LF1170" s="144"/>
      <c r="LG1170" s="93"/>
      <c r="LH1170" s="145"/>
      <c r="LI1170" s="145"/>
      <c r="LJ1170" s="145"/>
      <c r="LK1170" s="145"/>
      <c r="LL1170" s="145"/>
      <c r="LM1170" s="37"/>
      <c r="LN1170" s="5"/>
      <c r="LO1170" s="144"/>
      <c r="LP1170" s="93"/>
      <c r="LQ1170" s="145"/>
      <c r="LR1170" s="145"/>
      <c r="LS1170" s="145"/>
      <c r="LT1170" s="145"/>
      <c r="LU1170" s="145"/>
      <c r="LV1170" s="37"/>
      <c r="LW1170" s="5"/>
      <c r="LX1170" s="144"/>
      <c r="LY1170" s="93"/>
      <c r="LZ1170" s="145"/>
      <c r="MA1170" s="145"/>
      <c r="MB1170" s="145"/>
      <c r="MC1170" s="145"/>
      <c r="MD1170" s="145"/>
      <c r="ME1170" s="37"/>
      <c r="MF1170" s="5"/>
      <c r="MG1170" s="144"/>
      <c r="MH1170" s="93"/>
      <c r="MI1170" s="145"/>
      <c r="MJ1170" s="145"/>
      <c r="MK1170" s="145"/>
      <c r="ML1170" s="145"/>
      <c r="MM1170" s="145"/>
      <c r="MN1170" s="37"/>
      <c r="MO1170" s="5"/>
      <c r="MP1170" s="144"/>
      <c r="MQ1170" s="93"/>
      <c r="MR1170" s="145"/>
      <c r="MS1170" s="145"/>
      <c r="MT1170" s="145"/>
      <c r="MU1170" s="145"/>
      <c r="MV1170" s="145"/>
      <c r="MW1170" s="37"/>
      <c r="MX1170" s="5"/>
      <c r="MY1170" s="144"/>
      <c r="MZ1170" s="93"/>
      <c r="NA1170" s="145"/>
      <c r="NB1170" s="145"/>
      <c r="NC1170" s="145"/>
      <c r="ND1170" s="145"/>
      <c r="NE1170" s="145"/>
      <c r="NF1170" s="37"/>
      <c r="NG1170" s="5"/>
      <c r="NH1170" s="144"/>
      <c r="NI1170" s="93"/>
      <c r="NJ1170" s="145"/>
      <c r="NK1170" s="145"/>
      <c r="NL1170" s="145"/>
      <c r="NM1170" s="145"/>
      <c r="NN1170" s="145"/>
      <c r="NO1170" s="37"/>
      <c r="NP1170" s="5"/>
      <c r="NQ1170" s="144"/>
      <c r="NR1170" s="93"/>
      <c r="NS1170" s="145"/>
      <c r="NT1170" s="145"/>
      <c r="NU1170" s="145"/>
      <c r="NV1170" s="145"/>
      <c r="NW1170" s="145"/>
      <c r="NX1170" s="37"/>
      <c r="NY1170" s="5"/>
      <c r="NZ1170" s="144"/>
      <c r="OA1170" s="93"/>
      <c r="OB1170" s="145"/>
      <c r="OC1170" s="145"/>
      <c r="OD1170" s="145"/>
      <c r="OE1170" s="145"/>
      <c r="OF1170" s="145"/>
      <c r="OG1170" s="37"/>
      <c r="OH1170" s="5"/>
      <c r="OI1170" s="144"/>
      <c r="OJ1170" s="93"/>
      <c r="OK1170" s="145"/>
      <c r="OL1170" s="145"/>
      <c r="OM1170" s="145"/>
      <c r="ON1170" s="145"/>
      <c r="OO1170" s="145"/>
      <c r="OP1170" s="37"/>
      <c r="OQ1170" s="5"/>
      <c r="OR1170" s="144"/>
      <c r="OS1170" s="93"/>
      <c r="OT1170" s="145"/>
      <c r="OU1170" s="145"/>
      <c r="OV1170" s="145"/>
      <c r="OW1170" s="145"/>
      <c r="OX1170" s="145"/>
      <c r="OY1170" s="37"/>
      <c r="OZ1170" s="5"/>
      <c r="PA1170" s="144"/>
      <c r="PB1170" s="93"/>
      <c r="PC1170" s="145"/>
      <c r="PD1170" s="145"/>
      <c r="PE1170" s="145"/>
      <c r="PF1170" s="145"/>
      <c r="PG1170" s="145"/>
      <c r="PH1170" s="37"/>
      <c r="PI1170" s="5"/>
      <c r="PJ1170" s="144"/>
      <c r="PK1170" s="93"/>
      <c r="PL1170" s="145"/>
      <c r="PM1170" s="145"/>
      <c r="PN1170" s="145"/>
      <c r="PO1170" s="145"/>
      <c r="PP1170" s="145"/>
      <c r="PQ1170" s="37"/>
      <c r="PR1170" s="5"/>
      <c r="PS1170" s="144"/>
      <c r="PT1170" s="93"/>
      <c r="PU1170" s="145"/>
      <c r="PV1170" s="145"/>
      <c r="PW1170" s="145"/>
      <c r="PX1170" s="145"/>
      <c r="PY1170" s="145"/>
      <c r="PZ1170" s="37"/>
      <c r="QA1170" s="5"/>
      <c r="QB1170" s="144"/>
      <c r="QC1170" s="93"/>
      <c r="QD1170" s="145"/>
      <c r="QE1170" s="145"/>
      <c r="QF1170" s="145"/>
      <c r="QG1170" s="145"/>
      <c r="QH1170" s="145"/>
      <c r="QI1170" s="37"/>
      <c r="QJ1170" s="5"/>
      <c r="QK1170" s="144"/>
      <c r="QL1170" s="93"/>
      <c r="QM1170" s="145"/>
      <c r="QN1170" s="145"/>
      <c r="QO1170" s="145"/>
      <c r="QP1170" s="145"/>
      <c r="QQ1170" s="145"/>
      <c r="QR1170" s="37"/>
      <c r="QS1170" s="5"/>
      <c r="QT1170" s="144"/>
      <c r="QU1170" s="93"/>
      <c r="QV1170" s="145"/>
      <c r="QW1170" s="145"/>
      <c r="QX1170" s="145"/>
      <c r="QY1170" s="145"/>
      <c r="QZ1170" s="145"/>
      <c r="RA1170" s="37"/>
      <c r="RB1170" s="5"/>
      <c r="RC1170" s="144"/>
      <c r="RD1170" s="93"/>
      <c r="RE1170" s="145"/>
      <c r="RF1170" s="145"/>
      <c r="RG1170" s="145"/>
      <c r="RH1170" s="145"/>
      <c r="RI1170" s="145"/>
      <c r="RJ1170" s="37"/>
      <c r="RK1170" s="5"/>
      <c r="RL1170" s="144"/>
      <c r="RM1170" s="93"/>
      <c r="RN1170" s="145"/>
      <c r="RO1170" s="145"/>
      <c r="RP1170" s="145"/>
      <c r="RQ1170" s="145"/>
      <c r="RR1170" s="145"/>
      <c r="RS1170" s="37"/>
      <c r="RT1170" s="5"/>
      <c r="RU1170" s="144"/>
      <c r="RV1170" s="93"/>
      <c r="RW1170" s="145"/>
      <c r="RX1170" s="145"/>
      <c r="RY1170" s="145"/>
      <c r="RZ1170" s="145"/>
      <c r="SA1170" s="145"/>
      <c r="SB1170" s="37"/>
      <c r="SC1170" s="5"/>
      <c r="SD1170" s="144"/>
      <c r="SE1170" s="93"/>
      <c r="SF1170" s="145"/>
      <c r="SG1170" s="145"/>
      <c r="SH1170" s="145"/>
      <c r="SI1170" s="145"/>
      <c r="SJ1170" s="145"/>
      <c r="SK1170" s="37"/>
      <c r="SL1170" s="5"/>
      <c r="SM1170" s="144"/>
      <c r="SN1170" s="93"/>
      <c r="SO1170" s="145"/>
      <c r="SP1170" s="145"/>
      <c r="SQ1170" s="145"/>
      <c r="SR1170" s="145"/>
      <c r="SS1170" s="145"/>
      <c r="ST1170" s="37"/>
      <c r="SU1170" s="5"/>
      <c r="SV1170" s="144"/>
      <c r="SW1170" s="93"/>
      <c r="SX1170" s="145"/>
      <c r="SY1170" s="145"/>
      <c r="SZ1170" s="145"/>
      <c r="TA1170" s="145"/>
      <c r="TB1170" s="145"/>
      <c r="TC1170" s="37"/>
      <c r="TD1170" s="5"/>
      <c r="TE1170" s="144"/>
      <c r="TF1170" s="93"/>
      <c r="TG1170" s="145"/>
      <c r="TH1170" s="145"/>
      <c r="TI1170" s="145"/>
      <c r="TJ1170" s="145"/>
      <c r="TK1170" s="145"/>
      <c r="TL1170" s="37"/>
      <c r="TM1170" s="5"/>
      <c r="TN1170" s="144"/>
      <c r="TO1170" s="93"/>
      <c r="TP1170" s="145"/>
      <c r="TQ1170" s="145"/>
      <c r="TR1170" s="145"/>
      <c r="TS1170" s="145"/>
      <c r="TT1170" s="145"/>
      <c r="TU1170" s="37"/>
      <c r="TV1170" s="5"/>
      <c r="TW1170" s="144"/>
      <c r="TX1170" s="93"/>
      <c r="TY1170" s="145"/>
      <c r="TZ1170" s="145"/>
      <c r="UA1170" s="145"/>
      <c r="UB1170" s="145"/>
      <c r="UC1170" s="145"/>
      <c r="UD1170" s="37"/>
      <c r="UE1170" s="5"/>
      <c r="UF1170" s="144"/>
      <c r="UG1170" s="93"/>
      <c r="UH1170" s="145"/>
      <c r="UI1170" s="145"/>
      <c r="UJ1170" s="145"/>
      <c r="UK1170" s="145"/>
      <c r="UL1170" s="145"/>
      <c r="UM1170" s="37"/>
      <c r="UN1170" s="5"/>
      <c r="UO1170" s="144"/>
      <c r="UP1170" s="93"/>
      <c r="UQ1170" s="145"/>
      <c r="UR1170" s="145"/>
      <c r="US1170" s="145"/>
      <c r="UT1170" s="145"/>
      <c r="UU1170" s="145"/>
      <c r="UV1170" s="37"/>
      <c r="UW1170" s="5"/>
      <c r="UX1170" s="144"/>
      <c r="UY1170" s="93"/>
      <c r="UZ1170" s="145"/>
      <c r="VA1170" s="145"/>
      <c r="VB1170" s="145"/>
      <c r="VC1170" s="145"/>
      <c r="VD1170" s="145"/>
      <c r="VE1170" s="37"/>
      <c r="VF1170" s="5"/>
      <c r="VG1170" s="144"/>
      <c r="VH1170" s="93"/>
      <c r="VI1170" s="145"/>
      <c r="VJ1170" s="145"/>
      <c r="VK1170" s="145"/>
      <c r="VL1170" s="145"/>
      <c r="VM1170" s="145"/>
      <c r="VN1170" s="37"/>
      <c r="VO1170" s="5"/>
      <c r="VP1170" s="144"/>
      <c r="VQ1170" s="93"/>
      <c r="VR1170" s="145"/>
      <c r="VS1170" s="145"/>
      <c r="VT1170" s="145"/>
      <c r="VU1170" s="145"/>
      <c r="VV1170" s="145"/>
      <c r="VW1170" s="37"/>
      <c r="VX1170" s="5"/>
      <c r="VY1170" s="144"/>
      <c r="VZ1170" s="93"/>
      <c r="WA1170" s="145"/>
      <c r="WB1170" s="145"/>
      <c r="WC1170" s="145"/>
      <c r="WD1170" s="145"/>
      <c r="WE1170" s="145"/>
      <c r="WF1170" s="37"/>
      <c r="WG1170" s="5"/>
      <c r="WH1170" s="144"/>
      <c r="WI1170" s="93"/>
      <c r="WJ1170" s="145"/>
      <c r="WK1170" s="145"/>
      <c r="WL1170" s="145"/>
      <c r="WM1170" s="145"/>
      <c r="WN1170" s="145"/>
      <c r="WO1170" s="37"/>
      <c r="WP1170" s="5"/>
      <c r="WQ1170" s="144"/>
      <c r="WR1170" s="93"/>
      <c r="WS1170" s="145"/>
      <c r="WT1170" s="145"/>
      <c r="WU1170" s="145"/>
      <c r="WV1170" s="145"/>
      <c r="WW1170" s="145"/>
      <c r="WX1170" s="37"/>
      <c r="WY1170" s="5"/>
      <c r="WZ1170" s="144"/>
      <c r="XA1170" s="93"/>
      <c r="XB1170" s="145"/>
      <c r="XC1170" s="145"/>
      <c r="XD1170" s="145"/>
      <c r="XE1170" s="145"/>
      <c r="XF1170" s="145"/>
      <c r="XG1170" s="37"/>
      <c r="XH1170" s="5"/>
      <c r="XI1170" s="144"/>
      <c r="XJ1170" s="93"/>
      <c r="XK1170" s="145"/>
      <c r="XL1170" s="145"/>
      <c r="XM1170" s="145"/>
      <c r="XN1170" s="145"/>
      <c r="XO1170" s="145"/>
      <c r="XP1170" s="37"/>
      <c r="XQ1170" s="5"/>
      <c r="XR1170" s="144"/>
      <c r="XS1170" s="93"/>
      <c r="XT1170" s="145"/>
      <c r="XU1170" s="145"/>
      <c r="XV1170" s="145"/>
      <c r="XW1170" s="145"/>
      <c r="XX1170" s="145"/>
      <c r="XY1170" s="37"/>
      <c r="XZ1170" s="5"/>
      <c r="YA1170" s="144"/>
      <c r="YB1170" s="93"/>
      <c r="YC1170" s="145"/>
      <c r="YD1170" s="145"/>
      <c r="YE1170" s="145"/>
      <c r="YF1170" s="145"/>
      <c r="YG1170" s="145"/>
      <c r="YH1170" s="37"/>
      <c r="YI1170" s="5"/>
      <c r="YJ1170" s="144"/>
      <c r="YK1170" s="93"/>
      <c r="YL1170" s="145"/>
      <c r="YM1170" s="145"/>
      <c r="YN1170" s="145"/>
      <c r="YO1170" s="145"/>
      <c r="YP1170" s="145"/>
      <c r="YQ1170" s="37"/>
      <c r="YR1170" s="5"/>
      <c r="YS1170" s="144"/>
      <c r="YT1170" s="93"/>
      <c r="YU1170" s="145"/>
      <c r="YV1170" s="145"/>
      <c r="YW1170" s="145"/>
      <c r="YX1170" s="145"/>
      <c r="YY1170" s="145"/>
      <c r="YZ1170" s="37"/>
      <c r="ZA1170" s="5"/>
      <c r="ZB1170" s="144"/>
      <c r="ZC1170" s="93"/>
      <c r="ZD1170" s="145"/>
      <c r="ZE1170" s="145"/>
      <c r="ZF1170" s="145"/>
      <c r="ZG1170" s="145"/>
      <c r="ZH1170" s="145"/>
      <c r="ZI1170" s="37"/>
      <c r="ZJ1170" s="5"/>
      <c r="ZK1170" s="144"/>
      <c r="ZL1170" s="93"/>
      <c r="ZM1170" s="145"/>
      <c r="ZN1170" s="145"/>
      <c r="ZO1170" s="145"/>
      <c r="ZP1170" s="145"/>
      <c r="ZQ1170" s="145"/>
      <c r="ZR1170" s="37"/>
      <c r="ZS1170" s="5"/>
      <c r="ZT1170" s="144"/>
      <c r="ZU1170" s="93"/>
      <c r="ZV1170" s="145"/>
      <c r="ZW1170" s="145"/>
      <c r="ZX1170" s="145"/>
      <c r="ZY1170" s="145"/>
      <c r="ZZ1170" s="145"/>
      <c r="AAA1170" s="37"/>
      <c r="AAB1170" s="5"/>
      <c r="AAC1170" s="144"/>
      <c r="AAD1170" s="93"/>
      <c r="AAE1170" s="145"/>
      <c r="AAF1170" s="145"/>
      <c r="AAG1170" s="145"/>
      <c r="AAH1170" s="145"/>
      <c r="AAI1170" s="145"/>
      <c r="AAJ1170" s="37"/>
      <c r="AAK1170" s="5"/>
      <c r="AAL1170" s="144"/>
      <c r="AAM1170" s="93"/>
      <c r="AAN1170" s="145"/>
      <c r="AAO1170" s="145"/>
      <c r="AAP1170" s="145"/>
      <c r="AAQ1170" s="145"/>
      <c r="AAR1170" s="145"/>
      <c r="AAS1170" s="37"/>
      <c r="AAT1170" s="5"/>
      <c r="AAU1170" s="144"/>
      <c r="AAV1170" s="93"/>
      <c r="AAW1170" s="145"/>
      <c r="AAX1170" s="145"/>
      <c r="AAY1170" s="145"/>
      <c r="AAZ1170" s="145"/>
      <c r="ABA1170" s="145"/>
      <c r="ABB1170" s="37"/>
      <c r="ABC1170" s="5"/>
      <c r="ABD1170" s="144"/>
      <c r="ABE1170" s="93"/>
      <c r="ABF1170" s="145"/>
      <c r="ABG1170" s="145"/>
      <c r="ABH1170" s="145"/>
      <c r="ABI1170" s="145"/>
      <c r="ABJ1170" s="145"/>
      <c r="ABK1170" s="37"/>
      <c r="ABL1170" s="5"/>
      <c r="ABM1170" s="144"/>
      <c r="ABN1170" s="93"/>
      <c r="ABO1170" s="145"/>
      <c r="ABP1170" s="145"/>
      <c r="ABQ1170" s="145"/>
      <c r="ABR1170" s="145"/>
      <c r="ABS1170" s="145"/>
      <c r="ABT1170" s="37"/>
      <c r="ABU1170" s="5"/>
      <c r="ABV1170" s="144"/>
      <c r="ABW1170" s="93"/>
      <c r="ABX1170" s="145"/>
      <c r="ABY1170" s="145"/>
      <c r="ABZ1170" s="145"/>
      <c r="ACA1170" s="145"/>
      <c r="ACB1170" s="145"/>
      <c r="ACC1170" s="37"/>
      <c r="ACD1170" s="5"/>
      <c r="ACE1170" s="144"/>
      <c r="ACF1170" s="93"/>
      <c r="ACG1170" s="145"/>
      <c r="ACH1170" s="145"/>
      <c r="ACI1170" s="145"/>
      <c r="ACJ1170" s="145"/>
      <c r="ACK1170" s="145"/>
      <c r="ACL1170" s="37"/>
      <c r="ACM1170" s="5"/>
      <c r="ACN1170" s="144"/>
      <c r="ACO1170" s="93"/>
      <c r="ACP1170" s="145"/>
      <c r="ACQ1170" s="145"/>
      <c r="ACR1170" s="145"/>
      <c r="ACS1170" s="145"/>
      <c r="ACT1170" s="145"/>
      <c r="ACU1170" s="37"/>
      <c r="ACV1170" s="5"/>
      <c r="ACW1170" s="144"/>
      <c r="ACX1170" s="93"/>
      <c r="ACY1170" s="145"/>
      <c r="ACZ1170" s="145"/>
      <c r="ADA1170" s="145"/>
      <c r="ADB1170" s="145"/>
      <c r="ADC1170" s="145"/>
      <c r="ADD1170" s="37"/>
      <c r="ADE1170" s="5"/>
      <c r="ADF1170" s="144"/>
      <c r="ADG1170" s="93"/>
      <c r="ADH1170" s="145"/>
      <c r="ADI1170" s="145"/>
      <c r="ADJ1170" s="145"/>
      <c r="ADK1170" s="145"/>
      <c r="ADL1170" s="145"/>
      <c r="ADM1170" s="37"/>
      <c r="ADN1170" s="5"/>
      <c r="ADO1170" s="144"/>
      <c r="ADP1170" s="93"/>
      <c r="ADQ1170" s="145"/>
      <c r="ADR1170" s="145"/>
      <c r="ADS1170" s="145"/>
      <c r="ADT1170" s="145"/>
      <c r="ADU1170" s="145"/>
      <c r="ADV1170" s="37"/>
      <c r="ADW1170" s="5"/>
      <c r="ADX1170" s="144"/>
      <c r="ADY1170" s="93"/>
      <c r="ADZ1170" s="145"/>
      <c r="AEA1170" s="145"/>
      <c r="AEB1170" s="145"/>
      <c r="AEC1170" s="145"/>
      <c r="AED1170" s="145"/>
      <c r="AEE1170" s="37"/>
      <c r="AEF1170" s="5"/>
      <c r="AEG1170" s="144"/>
      <c r="AEH1170" s="93"/>
      <c r="AEI1170" s="145"/>
      <c r="AEJ1170" s="145"/>
      <c r="AEK1170" s="145"/>
      <c r="AEL1170" s="145"/>
      <c r="AEM1170" s="145"/>
      <c r="AEN1170" s="37"/>
      <c r="AEO1170" s="5"/>
      <c r="AEP1170" s="144"/>
      <c r="AEQ1170" s="93"/>
      <c r="AER1170" s="145"/>
      <c r="AES1170" s="145"/>
      <c r="AET1170" s="145"/>
      <c r="AEU1170" s="145"/>
      <c r="AEV1170" s="145"/>
      <c r="AEW1170" s="37"/>
      <c r="AEX1170" s="5"/>
      <c r="AEY1170" s="144"/>
      <c r="AEZ1170" s="93"/>
      <c r="AFA1170" s="145"/>
      <c r="AFB1170" s="145"/>
      <c r="AFC1170" s="145"/>
      <c r="AFD1170" s="145"/>
      <c r="AFE1170" s="145"/>
      <c r="AFF1170" s="37"/>
      <c r="AFG1170" s="5"/>
      <c r="AFH1170" s="144"/>
      <c r="AFI1170" s="93"/>
      <c r="AFJ1170" s="145"/>
      <c r="AFK1170" s="145"/>
      <c r="AFL1170" s="145"/>
      <c r="AFM1170" s="145"/>
      <c r="AFN1170" s="145"/>
      <c r="AFO1170" s="37"/>
      <c r="AFP1170" s="5"/>
      <c r="AFQ1170" s="144"/>
      <c r="AFR1170" s="93"/>
      <c r="AFS1170" s="145"/>
      <c r="AFT1170" s="145"/>
      <c r="AFU1170" s="145"/>
      <c r="AFV1170" s="145"/>
      <c r="AFW1170" s="145"/>
      <c r="AFX1170" s="37"/>
      <c r="AFY1170" s="5"/>
      <c r="AFZ1170" s="144"/>
      <c r="AGA1170" s="93"/>
      <c r="AGB1170" s="145"/>
      <c r="AGC1170" s="145"/>
      <c r="AGD1170" s="145"/>
      <c r="AGE1170" s="145"/>
      <c r="AGF1170" s="145"/>
      <c r="AGG1170" s="37"/>
      <c r="AGH1170" s="5"/>
      <c r="AGI1170" s="144"/>
      <c r="AGJ1170" s="93"/>
      <c r="AGK1170" s="145"/>
      <c r="AGL1170" s="145"/>
      <c r="AGM1170" s="145"/>
      <c r="AGN1170" s="145"/>
      <c r="AGO1170" s="145"/>
      <c r="AGP1170" s="37"/>
      <c r="AGQ1170" s="5"/>
      <c r="AGR1170" s="144"/>
      <c r="AGS1170" s="93"/>
      <c r="AGT1170" s="145"/>
      <c r="AGU1170" s="145"/>
      <c r="AGV1170" s="145"/>
      <c r="AGW1170" s="145"/>
      <c r="AGX1170" s="145"/>
      <c r="AGY1170" s="37"/>
      <c r="AGZ1170" s="5"/>
      <c r="AHA1170" s="144"/>
      <c r="AHB1170" s="93"/>
      <c r="AHC1170" s="145"/>
      <c r="AHD1170" s="145"/>
      <c r="AHE1170" s="145"/>
      <c r="AHF1170" s="145"/>
      <c r="AHG1170" s="145"/>
      <c r="AHH1170" s="37"/>
      <c r="AHI1170" s="5"/>
      <c r="AHJ1170" s="144"/>
      <c r="AHK1170" s="93"/>
      <c r="AHL1170" s="145"/>
      <c r="AHM1170" s="145"/>
      <c r="AHN1170" s="145"/>
      <c r="AHO1170" s="145"/>
      <c r="AHP1170" s="145"/>
      <c r="AHQ1170" s="37"/>
      <c r="AHR1170" s="5"/>
      <c r="AHS1170" s="144"/>
      <c r="AHT1170" s="93"/>
      <c r="AHU1170" s="145"/>
      <c r="AHV1170" s="145"/>
      <c r="AHW1170" s="145"/>
      <c r="AHX1170" s="145"/>
      <c r="AHY1170" s="145"/>
      <c r="AHZ1170" s="37"/>
      <c r="AIA1170" s="5"/>
      <c r="AIB1170" s="144"/>
      <c r="AIC1170" s="93"/>
      <c r="AID1170" s="145"/>
      <c r="AIE1170" s="145"/>
      <c r="AIF1170" s="145"/>
      <c r="AIG1170" s="145"/>
      <c r="AIH1170" s="145"/>
      <c r="AII1170" s="37"/>
      <c r="AIJ1170" s="5"/>
      <c r="AIK1170" s="144"/>
      <c r="AIL1170" s="93"/>
      <c r="AIM1170" s="145"/>
      <c r="AIN1170" s="145"/>
      <c r="AIO1170" s="145"/>
      <c r="AIP1170" s="145"/>
      <c r="AIQ1170" s="145"/>
      <c r="AIR1170" s="37"/>
      <c r="AIS1170" s="5"/>
      <c r="AIT1170" s="144"/>
      <c r="AIU1170" s="93"/>
      <c r="AIV1170" s="145"/>
      <c r="AIW1170" s="145"/>
      <c r="AIX1170" s="145"/>
      <c r="AIY1170" s="145"/>
      <c r="AIZ1170" s="145"/>
      <c r="AJA1170" s="37"/>
      <c r="AJB1170" s="5"/>
      <c r="AJC1170" s="144"/>
      <c r="AJD1170" s="93"/>
      <c r="AJE1170" s="145"/>
      <c r="AJF1170" s="145"/>
      <c r="AJG1170" s="145"/>
      <c r="AJH1170" s="145"/>
      <c r="AJI1170" s="145"/>
      <c r="AJJ1170" s="37"/>
      <c r="AJK1170" s="5"/>
      <c r="AJL1170" s="144"/>
      <c r="AJM1170" s="93"/>
      <c r="AJN1170" s="145"/>
      <c r="AJO1170" s="145"/>
      <c r="AJP1170" s="145"/>
      <c r="AJQ1170" s="145"/>
      <c r="AJR1170" s="145"/>
      <c r="AJS1170" s="37"/>
      <c r="AJT1170" s="5"/>
      <c r="AJU1170" s="144"/>
      <c r="AJV1170" s="93"/>
      <c r="AJW1170" s="145"/>
      <c r="AJX1170" s="145"/>
      <c r="AJY1170" s="145"/>
      <c r="AJZ1170" s="145"/>
      <c r="AKA1170" s="145"/>
      <c r="AKB1170" s="37"/>
      <c r="AKC1170" s="5"/>
      <c r="AKD1170" s="144"/>
      <c r="AKE1170" s="93"/>
      <c r="AKF1170" s="145"/>
      <c r="AKG1170" s="145"/>
      <c r="AKH1170" s="145"/>
      <c r="AKI1170" s="145"/>
      <c r="AKJ1170" s="145"/>
      <c r="AKK1170" s="37"/>
      <c r="AKL1170" s="5"/>
      <c r="AKM1170" s="144"/>
      <c r="AKN1170" s="93"/>
      <c r="AKO1170" s="145"/>
      <c r="AKP1170" s="145"/>
      <c r="AKQ1170" s="145"/>
      <c r="AKR1170" s="145"/>
      <c r="AKS1170" s="145"/>
      <c r="AKT1170" s="37"/>
      <c r="AKU1170" s="5"/>
      <c r="AKV1170" s="144"/>
      <c r="AKW1170" s="93"/>
      <c r="AKX1170" s="145"/>
      <c r="AKY1170" s="145"/>
      <c r="AKZ1170" s="145"/>
      <c r="ALA1170" s="145"/>
      <c r="ALB1170" s="145"/>
      <c r="ALC1170" s="37"/>
      <c r="ALD1170" s="5"/>
      <c r="ALE1170" s="144"/>
      <c r="ALF1170" s="93"/>
      <c r="ALG1170" s="145"/>
      <c r="ALH1170" s="145"/>
      <c r="ALI1170" s="145"/>
      <c r="ALJ1170" s="145"/>
      <c r="ALK1170" s="145"/>
      <c r="ALL1170" s="37"/>
      <c r="ALM1170" s="5"/>
      <c r="ALN1170" s="144"/>
      <c r="ALO1170" s="93"/>
      <c r="ALP1170" s="145"/>
      <c r="ALQ1170" s="145"/>
      <c r="ALR1170" s="145"/>
      <c r="ALS1170" s="145"/>
      <c r="ALT1170" s="145"/>
      <c r="ALU1170" s="37"/>
      <c r="ALV1170" s="5"/>
      <c r="ALW1170" s="144"/>
      <c r="ALX1170" s="93"/>
      <c r="ALY1170" s="145"/>
      <c r="ALZ1170" s="145"/>
      <c r="AMA1170" s="145"/>
      <c r="AMB1170" s="145"/>
      <c r="AMC1170" s="145"/>
      <c r="AMD1170" s="37"/>
      <c r="AME1170" s="5"/>
      <c r="AMF1170" s="144"/>
      <c r="AMG1170" s="93"/>
      <c r="AMH1170" s="145"/>
      <c r="AMI1170" s="145"/>
      <c r="AMJ1170" s="145"/>
      <c r="AMK1170" s="145"/>
      <c r="AML1170" s="145"/>
      <c r="AMM1170" s="37"/>
      <c r="AMN1170" s="5"/>
      <c r="AMO1170" s="144"/>
      <c r="AMP1170" s="93"/>
      <c r="AMQ1170" s="145"/>
      <c r="AMR1170" s="145"/>
      <c r="AMS1170" s="145"/>
      <c r="AMT1170" s="145"/>
      <c r="AMU1170" s="145"/>
      <c r="AMV1170" s="37"/>
      <c r="AMW1170" s="5"/>
      <c r="AMX1170" s="144"/>
      <c r="AMY1170" s="93"/>
      <c r="AMZ1170" s="145"/>
      <c r="ANA1170" s="145"/>
      <c r="ANB1170" s="145"/>
      <c r="ANC1170" s="145"/>
      <c r="AND1170" s="145"/>
      <c r="ANE1170" s="37"/>
      <c r="ANF1170" s="5"/>
      <c r="ANG1170" s="144"/>
      <c r="ANH1170" s="93"/>
      <c r="ANI1170" s="145"/>
      <c r="ANJ1170" s="145"/>
      <c r="ANK1170" s="145"/>
      <c r="ANL1170" s="145"/>
      <c r="ANM1170" s="145"/>
      <c r="ANN1170" s="37"/>
      <c r="ANO1170" s="5"/>
      <c r="ANP1170" s="144"/>
      <c r="ANQ1170" s="93"/>
      <c r="ANR1170" s="145"/>
      <c r="ANS1170" s="145"/>
      <c r="ANT1170" s="145"/>
      <c r="ANU1170" s="145"/>
      <c r="ANV1170" s="145"/>
      <c r="ANW1170" s="37"/>
      <c r="ANX1170" s="5"/>
      <c r="ANY1170" s="144"/>
      <c r="ANZ1170" s="93"/>
      <c r="AOA1170" s="145"/>
      <c r="AOB1170" s="145"/>
      <c r="AOC1170" s="145"/>
      <c r="AOD1170" s="145"/>
      <c r="AOE1170" s="145"/>
      <c r="AOF1170" s="37"/>
      <c r="AOG1170" s="5"/>
      <c r="AOH1170" s="144"/>
      <c r="AOI1170" s="93"/>
      <c r="AOJ1170" s="145"/>
      <c r="AOK1170" s="145"/>
      <c r="AOL1170" s="145"/>
      <c r="AOM1170" s="145"/>
      <c r="AON1170" s="145"/>
      <c r="AOO1170" s="37"/>
      <c r="AOP1170" s="5"/>
      <c r="AOQ1170" s="144"/>
      <c r="AOR1170" s="93"/>
      <c r="AOS1170" s="145"/>
      <c r="AOT1170" s="145"/>
      <c r="AOU1170" s="145"/>
      <c r="AOV1170" s="145"/>
      <c r="AOW1170" s="145"/>
      <c r="AOX1170" s="37"/>
      <c r="AOY1170" s="5"/>
      <c r="AOZ1170" s="144"/>
      <c r="APA1170" s="93"/>
      <c r="APB1170" s="145"/>
      <c r="APC1170" s="145"/>
      <c r="APD1170" s="145"/>
      <c r="APE1170" s="145"/>
      <c r="APF1170" s="145"/>
      <c r="APG1170" s="37"/>
      <c r="APH1170" s="5"/>
      <c r="API1170" s="144"/>
      <c r="APJ1170" s="93"/>
      <c r="APK1170" s="145"/>
      <c r="APL1170" s="145"/>
      <c r="APM1170" s="145"/>
      <c r="APN1170" s="145"/>
      <c r="APO1170" s="145"/>
      <c r="APP1170" s="37"/>
      <c r="APQ1170" s="5"/>
      <c r="APR1170" s="144"/>
      <c r="APS1170" s="93"/>
      <c r="APT1170" s="145"/>
      <c r="APU1170" s="145"/>
      <c r="APV1170" s="145"/>
      <c r="APW1170" s="145"/>
      <c r="APX1170" s="145"/>
      <c r="APY1170" s="37"/>
      <c r="APZ1170" s="5"/>
      <c r="AQA1170" s="144"/>
      <c r="AQB1170" s="93"/>
      <c r="AQC1170" s="145"/>
      <c r="AQD1170" s="145"/>
      <c r="AQE1170" s="145"/>
      <c r="AQF1170" s="145"/>
      <c r="AQG1170" s="145"/>
      <c r="AQH1170" s="37"/>
      <c r="AQI1170" s="5"/>
      <c r="AQJ1170" s="144"/>
      <c r="AQK1170" s="93"/>
      <c r="AQL1170" s="145"/>
      <c r="AQM1170" s="145"/>
      <c r="AQN1170" s="145"/>
      <c r="AQO1170" s="145"/>
      <c r="AQP1170" s="145"/>
      <c r="AQQ1170" s="37"/>
      <c r="AQR1170" s="5"/>
      <c r="AQS1170" s="144"/>
      <c r="AQT1170" s="93"/>
      <c r="AQU1170" s="145"/>
      <c r="AQV1170" s="145"/>
      <c r="AQW1170" s="145"/>
      <c r="AQX1170" s="145"/>
      <c r="AQY1170" s="145"/>
      <c r="AQZ1170" s="37"/>
      <c r="ARA1170" s="5"/>
      <c r="ARB1170" s="144"/>
      <c r="ARC1170" s="93"/>
      <c r="ARD1170" s="145"/>
      <c r="ARE1170" s="145"/>
      <c r="ARF1170" s="145"/>
      <c r="ARG1170" s="145"/>
      <c r="ARH1170" s="145"/>
      <c r="ARI1170" s="37"/>
      <c r="ARJ1170" s="5"/>
      <c r="ARK1170" s="144"/>
      <c r="ARL1170" s="93"/>
      <c r="ARM1170" s="145"/>
      <c r="ARN1170" s="145"/>
      <c r="ARO1170" s="145"/>
      <c r="ARP1170" s="145"/>
      <c r="ARQ1170" s="145"/>
      <c r="ARR1170" s="37"/>
      <c r="ARS1170" s="5"/>
      <c r="ART1170" s="144"/>
      <c r="ARU1170" s="93"/>
      <c r="ARV1170" s="145"/>
      <c r="ARW1170" s="145"/>
      <c r="ARX1170" s="145"/>
      <c r="ARY1170" s="145"/>
      <c r="ARZ1170" s="145"/>
      <c r="ASA1170" s="37"/>
      <c r="ASB1170" s="5"/>
      <c r="ASC1170" s="144"/>
      <c r="ASD1170" s="93"/>
      <c r="ASE1170" s="145"/>
      <c r="ASF1170" s="145"/>
      <c r="ASG1170" s="145"/>
      <c r="ASH1170" s="145"/>
      <c r="ASI1170" s="145"/>
      <c r="ASJ1170" s="37"/>
      <c r="ASK1170" s="5"/>
      <c r="ASL1170" s="144"/>
      <c r="ASM1170" s="93"/>
      <c r="ASN1170" s="145"/>
      <c r="ASO1170" s="145"/>
      <c r="ASP1170" s="145"/>
      <c r="ASQ1170" s="145"/>
      <c r="ASR1170" s="145"/>
      <c r="ASS1170" s="37"/>
      <c r="AST1170" s="5"/>
      <c r="ASU1170" s="144"/>
      <c r="ASV1170" s="93"/>
      <c r="ASW1170" s="145"/>
      <c r="ASX1170" s="145"/>
      <c r="ASY1170" s="145"/>
      <c r="ASZ1170" s="145"/>
      <c r="ATA1170" s="145"/>
      <c r="ATB1170" s="37"/>
      <c r="ATC1170" s="5"/>
      <c r="ATD1170" s="144"/>
      <c r="ATE1170" s="93"/>
      <c r="ATF1170" s="145"/>
      <c r="ATG1170" s="145"/>
      <c r="ATH1170" s="145"/>
      <c r="ATI1170" s="145"/>
      <c r="ATJ1170" s="145"/>
      <c r="ATK1170" s="37"/>
      <c r="ATL1170" s="5"/>
      <c r="ATM1170" s="144"/>
      <c r="ATN1170" s="93"/>
      <c r="ATO1170" s="145"/>
      <c r="ATP1170" s="145"/>
      <c r="ATQ1170" s="145"/>
      <c r="ATR1170" s="145"/>
      <c r="ATS1170" s="145"/>
      <c r="ATT1170" s="37"/>
      <c r="ATU1170" s="5"/>
      <c r="ATV1170" s="144"/>
      <c r="ATW1170" s="93"/>
      <c r="ATX1170" s="145"/>
      <c r="ATY1170" s="145"/>
      <c r="ATZ1170" s="145"/>
      <c r="AUA1170" s="145"/>
      <c r="AUB1170" s="145"/>
      <c r="AUC1170" s="37"/>
      <c r="AUD1170" s="5"/>
      <c r="AUE1170" s="144"/>
      <c r="AUF1170" s="93"/>
      <c r="AUG1170" s="145"/>
      <c r="AUH1170" s="145"/>
      <c r="AUI1170" s="145"/>
      <c r="AUJ1170" s="145"/>
      <c r="AUK1170" s="145"/>
      <c r="AUL1170" s="37"/>
      <c r="AUM1170" s="5"/>
      <c r="AUN1170" s="144"/>
      <c r="AUO1170" s="93"/>
      <c r="AUP1170" s="145"/>
      <c r="AUQ1170" s="145"/>
      <c r="AUR1170" s="145"/>
      <c r="AUS1170" s="145"/>
      <c r="AUT1170" s="145"/>
      <c r="AUU1170" s="37"/>
      <c r="AUV1170" s="5"/>
      <c r="AUW1170" s="144"/>
      <c r="AUX1170" s="93"/>
      <c r="AUY1170" s="145"/>
      <c r="AUZ1170" s="145"/>
      <c r="AVA1170" s="145"/>
      <c r="AVB1170" s="145"/>
      <c r="AVC1170" s="145"/>
      <c r="AVD1170" s="37"/>
      <c r="AVE1170" s="5"/>
      <c r="AVF1170" s="144"/>
      <c r="AVG1170" s="93"/>
      <c r="AVH1170" s="145"/>
      <c r="AVI1170" s="145"/>
      <c r="AVJ1170" s="145"/>
      <c r="AVK1170" s="145"/>
      <c r="AVL1170" s="145"/>
      <c r="AVM1170" s="37"/>
      <c r="AVN1170" s="5"/>
      <c r="AVO1170" s="144"/>
      <c r="AVP1170" s="93"/>
      <c r="AVQ1170" s="145"/>
      <c r="AVR1170" s="145"/>
      <c r="AVS1170" s="145"/>
      <c r="AVT1170" s="145"/>
      <c r="AVU1170" s="145"/>
      <c r="AVV1170" s="37"/>
      <c r="AVW1170" s="5"/>
      <c r="AVX1170" s="144"/>
      <c r="AVY1170" s="93"/>
      <c r="AVZ1170" s="145"/>
      <c r="AWA1170" s="145"/>
      <c r="AWB1170" s="145"/>
      <c r="AWC1170" s="145"/>
      <c r="AWD1170" s="145"/>
      <c r="AWE1170" s="37"/>
      <c r="AWF1170" s="5"/>
      <c r="AWG1170" s="144"/>
      <c r="AWH1170" s="93"/>
      <c r="AWI1170" s="145"/>
      <c r="AWJ1170" s="145"/>
      <c r="AWK1170" s="145"/>
      <c r="AWL1170" s="145"/>
      <c r="AWM1170" s="145"/>
      <c r="AWN1170" s="37"/>
      <c r="AWO1170" s="5"/>
      <c r="AWP1170" s="144"/>
      <c r="AWQ1170" s="93"/>
      <c r="AWR1170" s="145"/>
      <c r="AWS1170" s="145"/>
      <c r="AWT1170" s="145"/>
      <c r="AWU1170" s="145"/>
      <c r="AWV1170" s="145"/>
      <c r="AWW1170" s="37"/>
      <c r="AWX1170" s="5"/>
      <c r="AWY1170" s="144"/>
      <c r="AWZ1170" s="93"/>
      <c r="AXA1170" s="145"/>
      <c r="AXB1170" s="145"/>
      <c r="AXC1170" s="145"/>
      <c r="AXD1170" s="145"/>
      <c r="AXE1170" s="145"/>
      <c r="AXF1170" s="37"/>
      <c r="AXG1170" s="5"/>
      <c r="AXH1170" s="144"/>
      <c r="AXI1170" s="93"/>
      <c r="AXJ1170" s="145"/>
      <c r="AXK1170" s="145"/>
      <c r="AXL1170" s="145"/>
      <c r="AXM1170" s="145"/>
      <c r="AXN1170" s="145"/>
      <c r="AXO1170" s="37"/>
      <c r="AXP1170" s="5"/>
      <c r="AXQ1170" s="144"/>
      <c r="AXR1170" s="93"/>
      <c r="AXS1170" s="145"/>
      <c r="AXT1170" s="145"/>
      <c r="AXU1170" s="145"/>
      <c r="AXV1170" s="145"/>
      <c r="AXW1170" s="145"/>
      <c r="AXX1170" s="37"/>
      <c r="AXY1170" s="5"/>
      <c r="AXZ1170" s="144"/>
      <c r="AYA1170" s="93"/>
      <c r="AYB1170" s="145"/>
      <c r="AYC1170" s="145"/>
      <c r="AYD1170" s="145"/>
      <c r="AYE1170" s="145"/>
      <c r="AYF1170" s="145"/>
      <c r="AYG1170" s="37"/>
      <c r="AYH1170" s="5"/>
      <c r="AYI1170" s="144"/>
      <c r="AYJ1170" s="93"/>
      <c r="AYK1170" s="145"/>
      <c r="AYL1170" s="145"/>
      <c r="AYM1170" s="145"/>
      <c r="AYN1170" s="145"/>
      <c r="AYO1170" s="145"/>
      <c r="AYP1170" s="37"/>
      <c r="AYQ1170" s="5"/>
      <c r="AYR1170" s="144"/>
      <c r="AYS1170" s="93"/>
      <c r="AYT1170" s="145"/>
      <c r="AYU1170" s="145"/>
      <c r="AYV1170" s="145"/>
      <c r="AYW1170" s="145"/>
      <c r="AYX1170" s="145"/>
      <c r="AYY1170" s="37"/>
      <c r="AYZ1170" s="5"/>
      <c r="AZA1170" s="144"/>
      <c r="AZB1170" s="93"/>
      <c r="AZC1170" s="145"/>
      <c r="AZD1170" s="145"/>
      <c r="AZE1170" s="145"/>
      <c r="AZF1170" s="145"/>
      <c r="AZG1170" s="145"/>
      <c r="AZH1170" s="37"/>
      <c r="AZI1170" s="5"/>
      <c r="AZJ1170" s="144"/>
      <c r="AZK1170" s="93"/>
      <c r="AZL1170" s="145"/>
      <c r="AZM1170" s="145"/>
      <c r="AZN1170" s="145"/>
      <c r="AZO1170" s="145"/>
      <c r="AZP1170" s="145"/>
      <c r="AZQ1170" s="37"/>
      <c r="AZR1170" s="5"/>
      <c r="AZS1170" s="144"/>
      <c r="AZT1170" s="93"/>
      <c r="AZU1170" s="145"/>
      <c r="AZV1170" s="145"/>
      <c r="AZW1170" s="145"/>
      <c r="AZX1170" s="145"/>
      <c r="AZY1170" s="145"/>
      <c r="AZZ1170" s="37"/>
      <c r="BAA1170" s="5"/>
      <c r="BAB1170" s="144"/>
      <c r="BAC1170" s="93"/>
      <c r="BAD1170" s="145"/>
      <c r="BAE1170" s="145"/>
      <c r="BAF1170" s="145"/>
      <c r="BAG1170" s="145"/>
      <c r="BAH1170" s="145"/>
      <c r="BAI1170" s="37"/>
      <c r="BAJ1170" s="5"/>
      <c r="BAK1170" s="144"/>
      <c r="BAL1170" s="93"/>
      <c r="BAM1170" s="145"/>
      <c r="BAN1170" s="145"/>
      <c r="BAO1170" s="145"/>
      <c r="BAP1170" s="145"/>
      <c r="BAQ1170" s="145"/>
      <c r="BAR1170" s="37"/>
      <c r="BAS1170" s="5"/>
      <c r="BAT1170" s="144"/>
      <c r="BAU1170" s="93"/>
      <c r="BAV1170" s="145"/>
      <c r="BAW1170" s="145"/>
      <c r="BAX1170" s="145"/>
      <c r="BAY1170" s="145"/>
      <c r="BAZ1170" s="145"/>
      <c r="BBA1170" s="37"/>
      <c r="BBB1170" s="5"/>
      <c r="BBC1170" s="144"/>
      <c r="BBD1170" s="93"/>
      <c r="BBE1170" s="145"/>
      <c r="BBF1170" s="145"/>
      <c r="BBG1170" s="145"/>
      <c r="BBH1170" s="145"/>
      <c r="BBI1170" s="145"/>
      <c r="BBJ1170" s="37"/>
      <c r="BBK1170" s="5"/>
      <c r="BBL1170" s="144"/>
      <c r="BBM1170" s="93"/>
      <c r="BBN1170" s="145"/>
      <c r="BBO1170" s="145"/>
      <c r="BBP1170" s="145"/>
      <c r="BBQ1170" s="145"/>
      <c r="BBR1170" s="145"/>
      <c r="BBS1170" s="37"/>
      <c r="BBT1170" s="5"/>
      <c r="BBU1170" s="144"/>
      <c r="BBV1170" s="93"/>
      <c r="BBW1170" s="145"/>
      <c r="BBX1170" s="145"/>
      <c r="BBY1170" s="145"/>
      <c r="BBZ1170" s="145"/>
      <c r="BCA1170" s="145"/>
      <c r="BCB1170" s="37"/>
      <c r="BCC1170" s="5"/>
      <c r="BCD1170" s="144"/>
      <c r="BCE1170" s="93"/>
      <c r="BCF1170" s="145"/>
      <c r="BCG1170" s="145"/>
      <c r="BCH1170" s="145"/>
      <c r="BCI1170" s="145"/>
      <c r="BCJ1170" s="145"/>
      <c r="BCK1170" s="37"/>
      <c r="BCL1170" s="5"/>
      <c r="BCM1170" s="144"/>
      <c r="BCN1170" s="93"/>
      <c r="BCO1170" s="145"/>
      <c r="BCP1170" s="145"/>
      <c r="BCQ1170" s="145"/>
      <c r="BCR1170" s="145"/>
      <c r="BCS1170" s="145"/>
      <c r="BCT1170" s="37"/>
      <c r="BCU1170" s="5"/>
      <c r="BCV1170" s="144"/>
      <c r="BCW1170" s="93"/>
      <c r="BCX1170" s="145"/>
      <c r="BCY1170" s="145"/>
      <c r="BCZ1170" s="145"/>
      <c r="BDA1170" s="145"/>
      <c r="BDB1170" s="145"/>
      <c r="BDC1170" s="37"/>
      <c r="BDD1170" s="5"/>
      <c r="BDE1170" s="144"/>
      <c r="BDF1170" s="93"/>
      <c r="BDG1170" s="145"/>
      <c r="BDH1170" s="145"/>
      <c r="BDI1170" s="145"/>
      <c r="BDJ1170" s="145"/>
      <c r="BDK1170" s="145"/>
      <c r="BDL1170" s="37"/>
      <c r="BDM1170" s="5"/>
      <c r="BDN1170" s="144"/>
      <c r="BDO1170" s="93"/>
      <c r="BDP1170" s="145"/>
      <c r="BDQ1170" s="145"/>
      <c r="BDR1170" s="145"/>
      <c r="BDS1170" s="145"/>
      <c r="BDT1170" s="145"/>
      <c r="BDU1170" s="37"/>
      <c r="BDV1170" s="5"/>
      <c r="BDW1170" s="144"/>
      <c r="BDX1170" s="93"/>
      <c r="BDY1170" s="145"/>
      <c r="BDZ1170" s="145"/>
      <c r="BEA1170" s="145"/>
      <c r="BEB1170" s="145"/>
      <c r="BEC1170" s="145"/>
      <c r="BED1170" s="37"/>
      <c r="BEE1170" s="5"/>
      <c r="BEF1170" s="144"/>
      <c r="BEG1170" s="93"/>
      <c r="BEH1170" s="145"/>
      <c r="BEI1170" s="145"/>
      <c r="BEJ1170" s="145"/>
      <c r="BEK1170" s="145"/>
      <c r="BEL1170" s="145"/>
      <c r="BEM1170" s="37"/>
      <c r="BEN1170" s="5"/>
      <c r="BEO1170" s="144"/>
      <c r="BEP1170" s="93"/>
      <c r="BEQ1170" s="145"/>
      <c r="BER1170" s="145"/>
      <c r="BES1170" s="145"/>
      <c r="BET1170" s="145"/>
      <c r="BEU1170" s="145"/>
      <c r="BEV1170" s="37"/>
      <c r="BEW1170" s="5"/>
      <c r="BEX1170" s="144"/>
      <c r="BEY1170" s="93"/>
      <c r="BEZ1170" s="145"/>
      <c r="BFA1170" s="145"/>
      <c r="BFB1170" s="145"/>
      <c r="BFC1170" s="145"/>
      <c r="BFD1170" s="145"/>
      <c r="BFE1170" s="37"/>
      <c r="BFF1170" s="5"/>
      <c r="BFG1170" s="144"/>
      <c r="BFH1170" s="93"/>
      <c r="BFI1170" s="145"/>
      <c r="BFJ1170" s="145"/>
      <c r="BFK1170" s="145"/>
      <c r="BFL1170" s="145"/>
      <c r="BFM1170" s="145"/>
      <c r="BFN1170" s="37"/>
      <c r="BFO1170" s="5"/>
      <c r="BFP1170" s="144"/>
      <c r="BFQ1170" s="93"/>
      <c r="BFR1170" s="145"/>
      <c r="BFS1170" s="145"/>
      <c r="BFT1170" s="145"/>
      <c r="BFU1170" s="145"/>
      <c r="BFV1170" s="145"/>
      <c r="BFW1170" s="37"/>
      <c r="BFX1170" s="5"/>
      <c r="BFY1170" s="144"/>
      <c r="BFZ1170" s="93"/>
      <c r="BGA1170" s="145"/>
      <c r="BGB1170" s="145"/>
      <c r="BGC1170" s="145"/>
      <c r="BGD1170" s="145"/>
      <c r="BGE1170" s="145"/>
      <c r="BGF1170" s="37"/>
      <c r="BGG1170" s="5"/>
      <c r="BGH1170" s="144"/>
      <c r="BGI1170" s="93"/>
      <c r="BGJ1170" s="145"/>
      <c r="BGK1170" s="145"/>
      <c r="BGL1170" s="145"/>
      <c r="BGM1170" s="145"/>
      <c r="BGN1170" s="145"/>
      <c r="BGO1170" s="37"/>
      <c r="BGP1170" s="5"/>
      <c r="BGQ1170" s="144"/>
      <c r="BGR1170" s="93"/>
      <c r="BGS1170" s="145"/>
      <c r="BGT1170" s="145"/>
      <c r="BGU1170" s="145"/>
      <c r="BGV1170" s="145"/>
      <c r="BGW1170" s="145"/>
      <c r="BGX1170" s="37"/>
      <c r="BGY1170" s="5"/>
      <c r="BGZ1170" s="144"/>
      <c r="BHA1170" s="93"/>
      <c r="BHB1170" s="145"/>
      <c r="BHC1170" s="145"/>
      <c r="BHD1170" s="145"/>
      <c r="BHE1170" s="145"/>
      <c r="BHF1170" s="145"/>
      <c r="BHG1170" s="37"/>
      <c r="BHH1170" s="5"/>
      <c r="BHI1170" s="144"/>
      <c r="BHJ1170" s="93"/>
      <c r="BHK1170" s="145"/>
      <c r="BHL1170" s="145"/>
      <c r="BHM1170" s="145"/>
      <c r="BHN1170" s="145"/>
      <c r="BHO1170" s="145"/>
      <c r="BHP1170" s="37"/>
      <c r="BHQ1170" s="5"/>
      <c r="BHR1170" s="144"/>
      <c r="BHS1170" s="93"/>
      <c r="BHT1170" s="145"/>
      <c r="BHU1170" s="145"/>
      <c r="BHV1170" s="145"/>
      <c r="BHW1170" s="145"/>
      <c r="BHX1170" s="145"/>
      <c r="BHY1170" s="37"/>
      <c r="BHZ1170" s="5"/>
      <c r="BIA1170" s="144"/>
      <c r="BIB1170" s="93"/>
      <c r="BIC1170" s="145"/>
      <c r="BID1170" s="145"/>
      <c r="BIE1170" s="145"/>
      <c r="BIF1170" s="145"/>
      <c r="BIG1170" s="145"/>
      <c r="BIH1170" s="37"/>
      <c r="BII1170" s="5"/>
      <c r="BIJ1170" s="144"/>
      <c r="BIK1170" s="93"/>
      <c r="BIL1170" s="145"/>
      <c r="BIM1170" s="145"/>
      <c r="BIN1170" s="145"/>
      <c r="BIO1170" s="145"/>
      <c r="BIP1170" s="145"/>
      <c r="BIQ1170" s="37"/>
      <c r="BIR1170" s="5"/>
      <c r="BIS1170" s="144"/>
      <c r="BIT1170" s="93"/>
      <c r="BIU1170" s="145"/>
      <c r="BIV1170" s="145"/>
      <c r="BIW1170" s="145"/>
      <c r="BIX1170" s="145"/>
      <c r="BIY1170" s="145"/>
      <c r="BIZ1170" s="37"/>
      <c r="BJA1170" s="5"/>
      <c r="BJB1170" s="144"/>
      <c r="BJC1170" s="93"/>
      <c r="BJD1170" s="145"/>
      <c r="BJE1170" s="145"/>
      <c r="BJF1170" s="145"/>
      <c r="BJG1170" s="145"/>
      <c r="BJH1170" s="145"/>
      <c r="BJI1170" s="37"/>
      <c r="BJJ1170" s="5"/>
      <c r="BJK1170" s="144"/>
      <c r="BJL1170" s="93"/>
      <c r="BJM1170" s="145"/>
      <c r="BJN1170" s="145"/>
      <c r="BJO1170" s="145"/>
      <c r="BJP1170" s="145"/>
      <c r="BJQ1170" s="145"/>
      <c r="BJR1170" s="37"/>
      <c r="BJS1170" s="5"/>
      <c r="BJT1170" s="144"/>
      <c r="BJU1170" s="93"/>
      <c r="BJV1170" s="145"/>
      <c r="BJW1170" s="145"/>
      <c r="BJX1170" s="145"/>
      <c r="BJY1170" s="145"/>
      <c r="BJZ1170" s="145"/>
      <c r="BKA1170" s="37"/>
      <c r="BKB1170" s="5"/>
      <c r="BKC1170" s="144"/>
      <c r="BKD1170" s="93"/>
      <c r="BKE1170" s="145"/>
      <c r="BKF1170" s="145"/>
      <c r="BKG1170" s="145"/>
      <c r="BKH1170" s="145"/>
      <c r="BKI1170" s="145"/>
      <c r="BKJ1170" s="37"/>
      <c r="BKK1170" s="5"/>
      <c r="BKL1170" s="144"/>
      <c r="BKM1170" s="93"/>
      <c r="BKN1170" s="145"/>
      <c r="BKO1170" s="145"/>
      <c r="BKP1170" s="145"/>
      <c r="BKQ1170" s="145"/>
      <c r="BKR1170" s="145"/>
      <c r="BKS1170" s="37"/>
      <c r="BKT1170" s="5"/>
      <c r="BKU1170" s="144"/>
      <c r="BKV1170" s="93"/>
      <c r="BKW1170" s="145"/>
      <c r="BKX1170" s="145"/>
      <c r="BKY1170" s="145"/>
      <c r="BKZ1170" s="145"/>
      <c r="BLA1170" s="145"/>
      <c r="BLB1170" s="37"/>
      <c r="BLC1170" s="5"/>
      <c r="BLD1170" s="144"/>
      <c r="BLE1170" s="93"/>
      <c r="BLF1170" s="145"/>
      <c r="BLG1170" s="145"/>
      <c r="BLH1170" s="145"/>
      <c r="BLI1170" s="145"/>
      <c r="BLJ1170" s="145"/>
      <c r="BLK1170" s="37"/>
      <c r="BLL1170" s="5"/>
      <c r="BLM1170" s="144"/>
      <c r="BLN1170" s="93"/>
      <c r="BLO1170" s="145"/>
      <c r="BLP1170" s="145"/>
      <c r="BLQ1170" s="145"/>
      <c r="BLR1170" s="145"/>
      <c r="BLS1170" s="145"/>
      <c r="BLT1170" s="37"/>
      <c r="BLU1170" s="5"/>
      <c r="BLV1170" s="144"/>
      <c r="BLW1170" s="93"/>
      <c r="BLX1170" s="145"/>
      <c r="BLY1170" s="145"/>
      <c r="BLZ1170" s="145"/>
      <c r="BMA1170" s="145"/>
      <c r="BMB1170" s="145"/>
      <c r="BMC1170" s="37"/>
      <c r="BMD1170" s="5"/>
      <c r="BME1170" s="144"/>
      <c r="BMF1170" s="93"/>
      <c r="BMG1170" s="145"/>
      <c r="BMH1170" s="145"/>
      <c r="BMI1170" s="145"/>
      <c r="BMJ1170" s="145"/>
      <c r="BMK1170" s="145"/>
      <c r="BML1170" s="37"/>
      <c r="BMM1170" s="5"/>
      <c r="BMN1170" s="144"/>
      <c r="BMO1170" s="93"/>
      <c r="BMP1170" s="145"/>
      <c r="BMQ1170" s="145"/>
      <c r="BMR1170" s="145"/>
      <c r="BMS1170" s="145"/>
      <c r="BMT1170" s="145"/>
      <c r="BMU1170" s="37"/>
      <c r="BMV1170" s="5"/>
      <c r="BMW1170" s="144"/>
      <c r="BMX1170" s="93"/>
      <c r="BMY1170" s="145"/>
      <c r="BMZ1170" s="145"/>
      <c r="BNA1170" s="145"/>
      <c r="BNB1170" s="145"/>
      <c r="BNC1170" s="145"/>
      <c r="BND1170" s="37"/>
      <c r="BNE1170" s="5"/>
      <c r="BNF1170" s="144"/>
      <c r="BNG1170" s="93"/>
      <c r="BNH1170" s="145"/>
      <c r="BNI1170" s="145"/>
      <c r="BNJ1170" s="145"/>
      <c r="BNK1170" s="145"/>
      <c r="BNL1170" s="145"/>
      <c r="BNM1170" s="37"/>
      <c r="BNN1170" s="5"/>
      <c r="BNO1170" s="144"/>
      <c r="BNP1170" s="93"/>
      <c r="BNQ1170" s="145"/>
      <c r="BNR1170" s="145"/>
      <c r="BNS1170" s="145"/>
      <c r="BNT1170" s="145"/>
      <c r="BNU1170" s="145"/>
      <c r="BNV1170" s="37"/>
      <c r="BNW1170" s="5"/>
      <c r="BNX1170" s="144"/>
      <c r="BNY1170" s="93"/>
      <c r="BNZ1170" s="145"/>
      <c r="BOA1170" s="145"/>
      <c r="BOB1170" s="145"/>
      <c r="BOC1170" s="145"/>
      <c r="BOD1170" s="145"/>
      <c r="BOE1170" s="37"/>
      <c r="BOF1170" s="5"/>
      <c r="BOG1170" s="144"/>
      <c r="BOH1170" s="93"/>
      <c r="BOI1170" s="145"/>
      <c r="BOJ1170" s="145"/>
      <c r="BOK1170" s="145"/>
      <c r="BOL1170" s="145"/>
      <c r="BOM1170" s="145"/>
      <c r="BON1170" s="37"/>
      <c r="BOO1170" s="5"/>
      <c r="BOP1170" s="144"/>
      <c r="BOQ1170" s="93"/>
      <c r="BOR1170" s="145"/>
      <c r="BOS1170" s="145"/>
      <c r="BOT1170" s="145"/>
      <c r="BOU1170" s="145"/>
      <c r="BOV1170" s="145"/>
      <c r="BOW1170" s="37"/>
      <c r="BOX1170" s="5"/>
      <c r="BOY1170" s="144"/>
      <c r="BOZ1170" s="93"/>
      <c r="BPA1170" s="145"/>
      <c r="BPB1170" s="145"/>
      <c r="BPC1170" s="145"/>
      <c r="BPD1170" s="145"/>
      <c r="BPE1170" s="145"/>
      <c r="BPF1170" s="37"/>
      <c r="BPG1170" s="5"/>
      <c r="BPH1170" s="144"/>
      <c r="BPI1170" s="93"/>
      <c r="BPJ1170" s="145"/>
      <c r="BPK1170" s="145"/>
      <c r="BPL1170" s="145"/>
      <c r="BPM1170" s="145"/>
      <c r="BPN1170" s="145"/>
      <c r="BPO1170" s="37"/>
      <c r="BPP1170" s="5"/>
      <c r="BPQ1170" s="144"/>
      <c r="BPR1170" s="93"/>
      <c r="BPS1170" s="145"/>
      <c r="BPT1170" s="145"/>
      <c r="BPU1170" s="145"/>
      <c r="BPV1170" s="145"/>
      <c r="BPW1170" s="145"/>
      <c r="BPX1170" s="37"/>
      <c r="BPY1170" s="5"/>
      <c r="BPZ1170" s="144"/>
      <c r="BQA1170" s="93"/>
      <c r="BQB1170" s="145"/>
      <c r="BQC1170" s="145"/>
      <c r="BQD1170" s="145"/>
      <c r="BQE1170" s="145"/>
      <c r="BQF1170" s="145"/>
      <c r="BQG1170" s="37"/>
      <c r="BQH1170" s="5"/>
      <c r="BQI1170" s="144"/>
      <c r="BQJ1170" s="93"/>
      <c r="BQK1170" s="145"/>
      <c r="BQL1170" s="145"/>
      <c r="BQM1170" s="145"/>
      <c r="BQN1170" s="145"/>
      <c r="BQO1170" s="145"/>
      <c r="BQP1170" s="37"/>
      <c r="BQQ1170" s="5"/>
      <c r="BQR1170" s="144"/>
      <c r="BQS1170" s="93"/>
      <c r="BQT1170" s="145"/>
      <c r="BQU1170" s="145"/>
      <c r="BQV1170" s="145"/>
      <c r="BQW1170" s="145"/>
      <c r="BQX1170" s="145"/>
      <c r="BQY1170" s="37"/>
      <c r="BQZ1170" s="5"/>
      <c r="BRA1170" s="144"/>
      <c r="BRB1170" s="93"/>
      <c r="BRC1170" s="145"/>
      <c r="BRD1170" s="145"/>
      <c r="BRE1170" s="145"/>
      <c r="BRF1170" s="145"/>
      <c r="BRG1170" s="145"/>
      <c r="BRH1170" s="37"/>
      <c r="BRI1170" s="5"/>
      <c r="BRJ1170" s="144"/>
      <c r="BRK1170" s="93"/>
      <c r="BRL1170" s="145"/>
      <c r="BRM1170" s="145"/>
      <c r="BRN1170" s="145"/>
      <c r="BRO1170" s="145"/>
      <c r="BRP1170" s="145"/>
      <c r="BRQ1170" s="37"/>
      <c r="BRR1170" s="5"/>
      <c r="BRS1170" s="144"/>
      <c r="BRT1170" s="93"/>
      <c r="BRU1170" s="145"/>
      <c r="BRV1170" s="145"/>
      <c r="BRW1170" s="145"/>
      <c r="BRX1170" s="145"/>
      <c r="BRY1170" s="145"/>
      <c r="BRZ1170" s="37"/>
      <c r="BSA1170" s="5"/>
      <c r="BSB1170" s="144"/>
      <c r="BSC1170" s="93"/>
      <c r="BSD1170" s="145"/>
      <c r="BSE1170" s="145"/>
      <c r="BSF1170" s="145"/>
      <c r="BSG1170" s="145"/>
      <c r="BSH1170" s="145"/>
      <c r="BSI1170" s="37"/>
      <c r="BSJ1170" s="5"/>
      <c r="BSK1170" s="144"/>
      <c r="BSL1170" s="93"/>
      <c r="BSM1170" s="145"/>
      <c r="BSN1170" s="145"/>
      <c r="BSO1170" s="145"/>
      <c r="BSP1170" s="145"/>
      <c r="BSQ1170" s="145"/>
      <c r="BSR1170" s="37"/>
      <c r="BSS1170" s="5"/>
      <c r="BST1170" s="144"/>
      <c r="BSU1170" s="93"/>
      <c r="BSV1170" s="145"/>
      <c r="BSW1170" s="145"/>
      <c r="BSX1170" s="145"/>
      <c r="BSY1170" s="145"/>
      <c r="BSZ1170" s="145"/>
      <c r="BTA1170" s="37"/>
      <c r="BTB1170" s="5"/>
      <c r="BTC1170" s="144"/>
      <c r="BTD1170" s="93"/>
      <c r="BTE1170" s="145"/>
      <c r="BTF1170" s="145"/>
      <c r="BTG1170" s="145"/>
      <c r="BTH1170" s="145"/>
      <c r="BTI1170" s="145"/>
      <c r="BTJ1170" s="37"/>
      <c r="BTK1170" s="5"/>
      <c r="BTL1170" s="144"/>
      <c r="BTM1170" s="93"/>
      <c r="BTN1170" s="145"/>
      <c r="BTO1170" s="145"/>
      <c r="BTP1170" s="145"/>
      <c r="BTQ1170" s="145"/>
      <c r="BTR1170" s="145"/>
      <c r="BTS1170" s="37"/>
      <c r="BTT1170" s="5"/>
      <c r="BTU1170" s="144"/>
      <c r="BTV1170" s="93"/>
      <c r="BTW1170" s="145"/>
      <c r="BTX1170" s="145"/>
      <c r="BTY1170" s="145"/>
      <c r="BTZ1170" s="145"/>
      <c r="BUA1170" s="145"/>
      <c r="BUB1170" s="37"/>
      <c r="BUC1170" s="5"/>
      <c r="BUD1170" s="144"/>
      <c r="BUE1170" s="93"/>
      <c r="BUF1170" s="145"/>
      <c r="BUG1170" s="145"/>
      <c r="BUH1170" s="145"/>
      <c r="BUI1170" s="145"/>
      <c r="BUJ1170" s="145"/>
      <c r="BUK1170" s="37"/>
      <c r="BUL1170" s="5"/>
      <c r="BUM1170" s="144"/>
      <c r="BUN1170" s="93"/>
      <c r="BUO1170" s="145"/>
      <c r="BUP1170" s="145"/>
      <c r="BUQ1170" s="145"/>
      <c r="BUR1170" s="145"/>
      <c r="BUS1170" s="145"/>
      <c r="BUT1170" s="37"/>
      <c r="BUU1170" s="5"/>
      <c r="BUV1170" s="144"/>
      <c r="BUW1170" s="93"/>
      <c r="BUX1170" s="145"/>
      <c r="BUY1170" s="145"/>
      <c r="BUZ1170" s="145"/>
      <c r="BVA1170" s="145"/>
      <c r="BVB1170" s="145"/>
      <c r="BVC1170" s="37"/>
      <c r="BVD1170" s="5"/>
      <c r="BVE1170" s="144"/>
      <c r="BVF1170" s="93"/>
      <c r="BVG1170" s="145"/>
      <c r="BVH1170" s="145"/>
      <c r="BVI1170" s="145"/>
      <c r="BVJ1170" s="145"/>
      <c r="BVK1170" s="145"/>
      <c r="BVL1170" s="37"/>
      <c r="BVM1170" s="5"/>
      <c r="BVN1170" s="144"/>
      <c r="BVO1170" s="93"/>
      <c r="BVP1170" s="145"/>
      <c r="BVQ1170" s="145"/>
      <c r="BVR1170" s="145"/>
      <c r="BVS1170" s="145"/>
      <c r="BVT1170" s="145"/>
      <c r="BVU1170" s="37"/>
      <c r="BVV1170" s="5"/>
      <c r="BVW1170" s="144"/>
      <c r="BVX1170" s="93"/>
      <c r="BVY1170" s="145"/>
      <c r="BVZ1170" s="145"/>
      <c r="BWA1170" s="145"/>
      <c r="BWB1170" s="145"/>
      <c r="BWC1170" s="145"/>
      <c r="BWD1170" s="37"/>
      <c r="BWE1170" s="5"/>
      <c r="BWF1170" s="144"/>
      <c r="BWG1170" s="93"/>
      <c r="BWH1170" s="145"/>
      <c r="BWI1170" s="145"/>
      <c r="BWJ1170" s="145"/>
      <c r="BWK1170" s="145"/>
      <c r="BWL1170" s="145"/>
      <c r="BWM1170" s="37"/>
      <c r="BWN1170" s="5"/>
      <c r="BWO1170" s="144"/>
      <c r="BWP1170" s="93"/>
      <c r="BWQ1170" s="145"/>
      <c r="BWR1170" s="145"/>
      <c r="BWS1170" s="145"/>
      <c r="BWT1170" s="145"/>
      <c r="BWU1170" s="145"/>
      <c r="BWV1170" s="37"/>
      <c r="BWW1170" s="5"/>
      <c r="BWX1170" s="144"/>
      <c r="BWY1170" s="93"/>
      <c r="BWZ1170" s="145"/>
      <c r="BXA1170" s="145"/>
      <c r="BXB1170" s="145"/>
      <c r="BXC1170" s="145"/>
      <c r="BXD1170" s="145"/>
      <c r="BXE1170" s="37"/>
      <c r="BXF1170" s="5"/>
      <c r="BXG1170" s="144"/>
      <c r="BXH1170" s="93"/>
      <c r="BXI1170" s="145"/>
      <c r="BXJ1170" s="145"/>
      <c r="BXK1170" s="145"/>
      <c r="BXL1170" s="145"/>
      <c r="BXM1170" s="145"/>
      <c r="BXN1170" s="37"/>
      <c r="BXO1170" s="5"/>
      <c r="BXP1170" s="144"/>
      <c r="BXQ1170" s="93"/>
      <c r="BXR1170" s="145"/>
      <c r="BXS1170" s="145"/>
      <c r="BXT1170" s="145"/>
      <c r="BXU1170" s="145"/>
      <c r="BXV1170" s="145"/>
      <c r="BXW1170" s="37"/>
      <c r="BXX1170" s="5"/>
      <c r="BXY1170" s="144"/>
      <c r="BXZ1170" s="93"/>
      <c r="BYA1170" s="145"/>
      <c r="BYB1170" s="145"/>
      <c r="BYC1170" s="145"/>
      <c r="BYD1170" s="145"/>
      <c r="BYE1170" s="145"/>
      <c r="BYF1170" s="37"/>
      <c r="BYG1170" s="5"/>
      <c r="BYH1170" s="144"/>
      <c r="BYI1170" s="93"/>
      <c r="BYJ1170" s="145"/>
      <c r="BYK1170" s="145"/>
      <c r="BYL1170" s="145"/>
      <c r="BYM1170" s="145"/>
      <c r="BYN1170" s="145"/>
      <c r="BYO1170" s="37"/>
      <c r="BYP1170" s="5"/>
      <c r="BYQ1170" s="144"/>
      <c r="BYR1170" s="93"/>
      <c r="BYS1170" s="145"/>
      <c r="BYT1170" s="145"/>
      <c r="BYU1170" s="145"/>
      <c r="BYV1170" s="145"/>
      <c r="BYW1170" s="145"/>
      <c r="BYX1170" s="37"/>
      <c r="BYY1170" s="5"/>
      <c r="BYZ1170" s="144"/>
      <c r="BZA1170" s="93"/>
      <c r="BZB1170" s="145"/>
      <c r="BZC1170" s="145"/>
      <c r="BZD1170" s="145"/>
      <c r="BZE1170" s="145"/>
      <c r="BZF1170" s="145"/>
      <c r="BZG1170" s="37"/>
      <c r="BZH1170" s="5"/>
      <c r="BZI1170" s="144"/>
      <c r="BZJ1170" s="93"/>
      <c r="BZK1170" s="145"/>
      <c r="BZL1170" s="145"/>
      <c r="BZM1170" s="145"/>
      <c r="BZN1170" s="145"/>
      <c r="BZO1170" s="145"/>
      <c r="BZP1170" s="37"/>
      <c r="BZQ1170" s="5"/>
      <c r="BZR1170" s="144"/>
      <c r="BZS1170" s="93"/>
      <c r="BZT1170" s="145"/>
      <c r="BZU1170" s="145"/>
      <c r="BZV1170" s="145"/>
      <c r="BZW1170" s="145"/>
      <c r="BZX1170" s="145"/>
      <c r="BZY1170" s="37"/>
      <c r="BZZ1170" s="5"/>
      <c r="CAA1170" s="144"/>
      <c r="CAB1170" s="93"/>
      <c r="CAC1170" s="145"/>
      <c r="CAD1170" s="145"/>
      <c r="CAE1170" s="145"/>
      <c r="CAF1170" s="145"/>
      <c r="CAG1170" s="145"/>
      <c r="CAH1170" s="37"/>
      <c r="CAI1170" s="5"/>
      <c r="CAJ1170" s="144"/>
      <c r="CAK1170" s="93"/>
      <c r="CAL1170" s="145"/>
      <c r="CAM1170" s="145"/>
      <c r="CAN1170" s="145"/>
      <c r="CAO1170" s="145"/>
      <c r="CAP1170" s="145"/>
      <c r="CAQ1170" s="37"/>
      <c r="CAR1170" s="5"/>
      <c r="CAS1170" s="144"/>
      <c r="CAT1170" s="93"/>
      <c r="CAU1170" s="145"/>
      <c r="CAV1170" s="145"/>
      <c r="CAW1170" s="145"/>
      <c r="CAX1170" s="145"/>
      <c r="CAY1170" s="145"/>
      <c r="CAZ1170" s="37"/>
      <c r="CBA1170" s="5"/>
      <c r="CBB1170" s="144"/>
      <c r="CBC1170" s="93"/>
      <c r="CBD1170" s="145"/>
      <c r="CBE1170" s="145"/>
      <c r="CBF1170" s="145"/>
      <c r="CBG1170" s="145"/>
      <c r="CBH1170" s="145"/>
      <c r="CBI1170" s="37"/>
      <c r="CBJ1170" s="5"/>
      <c r="CBK1170" s="144"/>
      <c r="CBL1170" s="93"/>
      <c r="CBM1170" s="145"/>
      <c r="CBN1170" s="145"/>
      <c r="CBO1170" s="145"/>
      <c r="CBP1170" s="145"/>
      <c r="CBQ1170" s="145"/>
      <c r="CBR1170" s="37"/>
      <c r="CBS1170" s="5"/>
      <c r="CBT1170" s="144"/>
      <c r="CBU1170" s="93"/>
      <c r="CBV1170" s="145"/>
      <c r="CBW1170" s="145"/>
      <c r="CBX1170" s="145"/>
      <c r="CBY1170" s="145"/>
      <c r="CBZ1170" s="145"/>
      <c r="CCA1170" s="37"/>
      <c r="CCB1170" s="5"/>
      <c r="CCC1170" s="144"/>
      <c r="CCD1170" s="93"/>
      <c r="CCE1170" s="145"/>
      <c r="CCF1170" s="145"/>
      <c r="CCG1170" s="145"/>
      <c r="CCH1170" s="145"/>
      <c r="CCI1170" s="145"/>
      <c r="CCJ1170" s="37"/>
      <c r="CCK1170" s="5"/>
      <c r="CCL1170" s="144"/>
      <c r="CCM1170" s="93"/>
      <c r="CCN1170" s="145"/>
      <c r="CCO1170" s="145"/>
      <c r="CCP1170" s="145"/>
      <c r="CCQ1170" s="145"/>
      <c r="CCR1170" s="145"/>
      <c r="CCS1170" s="37"/>
      <c r="CCT1170" s="5"/>
      <c r="CCU1170" s="144"/>
      <c r="CCV1170" s="93"/>
      <c r="CCW1170" s="145"/>
      <c r="CCX1170" s="145"/>
      <c r="CCY1170" s="145"/>
      <c r="CCZ1170" s="145"/>
      <c r="CDA1170" s="145"/>
      <c r="CDB1170" s="37"/>
      <c r="CDC1170" s="5"/>
      <c r="CDD1170" s="144"/>
      <c r="CDE1170" s="93"/>
      <c r="CDF1170" s="145"/>
      <c r="CDG1170" s="145"/>
      <c r="CDH1170" s="145"/>
      <c r="CDI1170" s="145"/>
      <c r="CDJ1170" s="145"/>
      <c r="CDK1170" s="37"/>
      <c r="CDL1170" s="5"/>
      <c r="CDM1170" s="144"/>
      <c r="CDN1170" s="93"/>
      <c r="CDO1170" s="145"/>
      <c r="CDP1170" s="145"/>
      <c r="CDQ1170" s="145"/>
      <c r="CDR1170" s="145"/>
      <c r="CDS1170" s="145"/>
      <c r="CDT1170" s="37"/>
      <c r="CDU1170" s="5"/>
      <c r="CDV1170" s="144"/>
      <c r="CDW1170" s="93"/>
      <c r="CDX1170" s="145"/>
      <c r="CDY1170" s="145"/>
      <c r="CDZ1170" s="145"/>
      <c r="CEA1170" s="145"/>
      <c r="CEB1170" s="145"/>
      <c r="CEC1170" s="37"/>
      <c r="CED1170" s="5"/>
      <c r="CEE1170" s="144"/>
      <c r="CEF1170" s="93"/>
      <c r="CEG1170" s="145"/>
      <c r="CEH1170" s="145"/>
      <c r="CEI1170" s="145"/>
      <c r="CEJ1170" s="145"/>
      <c r="CEK1170" s="145"/>
      <c r="CEL1170" s="37"/>
      <c r="CEM1170" s="5"/>
      <c r="CEN1170" s="144"/>
      <c r="CEO1170" s="93"/>
      <c r="CEP1170" s="145"/>
      <c r="CEQ1170" s="145"/>
      <c r="CER1170" s="145"/>
      <c r="CES1170" s="145"/>
      <c r="CET1170" s="145"/>
      <c r="CEU1170" s="37"/>
      <c r="CEV1170" s="5"/>
      <c r="CEW1170" s="144"/>
      <c r="CEX1170" s="93"/>
      <c r="CEY1170" s="145"/>
      <c r="CEZ1170" s="145"/>
      <c r="CFA1170" s="145"/>
      <c r="CFB1170" s="145"/>
      <c r="CFC1170" s="145"/>
      <c r="CFD1170" s="37"/>
      <c r="CFE1170" s="5"/>
      <c r="CFF1170" s="144"/>
      <c r="CFG1170" s="93"/>
      <c r="CFH1170" s="145"/>
      <c r="CFI1170" s="145"/>
      <c r="CFJ1170" s="145"/>
      <c r="CFK1170" s="145"/>
      <c r="CFL1170" s="145"/>
      <c r="CFM1170" s="37"/>
      <c r="CFN1170" s="5"/>
      <c r="CFO1170" s="144"/>
      <c r="CFP1170" s="93"/>
      <c r="CFQ1170" s="145"/>
      <c r="CFR1170" s="145"/>
      <c r="CFS1170" s="145"/>
      <c r="CFT1170" s="145"/>
      <c r="CFU1170" s="145"/>
      <c r="CFV1170" s="37"/>
      <c r="CFW1170" s="5"/>
      <c r="CFX1170" s="144"/>
      <c r="CFY1170" s="93"/>
      <c r="CFZ1170" s="145"/>
      <c r="CGA1170" s="145"/>
      <c r="CGB1170" s="145"/>
      <c r="CGC1170" s="145"/>
      <c r="CGD1170" s="145"/>
      <c r="CGE1170" s="37"/>
      <c r="CGF1170" s="5"/>
      <c r="CGG1170" s="144"/>
      <c r="CGH1170" s="93"/>
      <c r="CGI1170" s="145"/>
      <c r="CGJ1170" s="145"/>
      <c r="CGK1170" s="145"/>
      <c r="CGL1170" s="145"/>
      <c r="CGM1170" s="145"/>
      <c r="CGN1170" s="37"/>
      <c r="CGO1170" s="5"/>
      <c r="CGP1170" s="144"/>
      <c r="CGQ1170" s="93"/>
      <c r="CGR1170" s="145"/>
      <c r="CGS1170" s="145"/>
      <c r="CGT1170" s="145"/>
      <c r="CGU1170" s="145"/>
      <c r="CGV1170" s="145"/>
      <c r="CGW1170" s="37"/>
      <c r="CGX1170" s="5"/>
      <c r="CGY1170" s="144"/>
      <c r="CGZ1170" s="93"/>
      <c r="CHA1170" s="145"/>
      <c r="CHB1170" s="145"/>
      <c r="CHC1170" s="145"/>
      <c r="CHD1170" s="145"/>
      <c r="CHE1170" s="145"/>
      <c r="CHF1170" s="37"/>
      <c r="CHG1170" s="5"/>
      <c r="CHH1170" s="144"/>
      <c r="CHI1170" s="93"/>
      <c r="CHJ1170" s="145"/>
      <c r="CHK1170" s="145"/>
      <c r="CHL1170" s="145"/>
      <c r="CHM1170" s="145"/>
      <c r="CHN1170" s="145"/>
      <c r="CHO1170" s="37"/>
      <c r="CHP1170" s="5"/>
      <c r="CHQ1170" s="144"/>
      <c r="CHR1170" s="93"/>
      <c r="CHS1170" s="145"/>
      <c r="CHT1170" s="145"/>
      <c r="CHU1170" s="145"/>
      <c r="CHV1170" s="145"/>
      <c r="CHW1170" s="145"/>
      <c r="CHX1170" s="37"/>
      <c r="CHY1170" s="5"/>
      <c r="CHZ1170" s="144"/>
      <c r="CIA1170" s="93"/>
      <c r="CIB1170" s="145"/>
      <c r="CIC1170" s="145"/>
      <c r="CID1170" s="145"/>
      <c r="CIE1170" s="145"/>
      <c r="CIF1170" s="145"/>
      <c r="CIG1170" s="37"/>
      <c r="CIH1170" s="5"/>
      <c r="CII1170" s="144"/>
      <c r="CIJ1170" s="93"/>
      <c r="CIK1170" s="145"/>
      <c r="CIL1170" s="145"/>
      <c r="CIM1170" s="145"/>
      <c r="CIN1170" s="145"/>
      <c r="CIO1170" s="145"/>
      <c r="CIP1170" s="37"/>
      <c r="CIQ1170" s="5"/>
      <c r="CIR1170" s="144"/>
      <c r="CIS1170" s="93"/>
      <c r="CIT1170" s="145"/>
      <c r="CIU1170" s="145"/>
      <c r="CIV1170" s="145"/>
      <c r="CIW1170" s="145"/>
      <c r="CIX1170" s="145"/>
      <c r="CIY1170" s="37"/>
      <c r="CIZ1170" s="5"/>
      <c r="CJA1170" s="144"/>
      <c r="CJB1170" s="93"/>
      <c r="CJC1170" s="145"/>
      <c r="CJD1170" s="145"/>
      <c r="CJE1170" s="145"/>
      <c r="CJF1170" s="145"/>
      <c r="CJG1170" s="145"/>
      <c r="CJH1170" s="37"/>
      <c r="CJI1170" s="5"/>
      <c r="CJJ1170" s="144"/>
      <c r="CJK1170" s="93"/>
      <c r="CJL1170" s="145"/>
      <c r="CJM1170" s="145"/>
      <c r="CJN1170" s="145"/>
      <c r="CJO1170" s="145"/>
      <c r="CJP1170" s="145"/>
      <c r="CJQ1170" s="37"/>
      <c r="CJR1170" s="5"/>
      <c r="CJS1170" s="144"/>
      <c r="CJT1170" s="93"/>
      <c r="CJU1170" s="145"/>
      <c r="CJV1170" s="145"/>
      <c r="CJW1170" s="145"/>
      <c r="CJX1170" s="145"/>
      <c r="CJY1170" s="145"/>
      <c r="CJZ1170" s="37"/>
      <c r="CKA1170" s="5"/>
      <c r="CKB1170" s="144"/>
      <c r="CKC1170" s="93"/>
      <c r="CKD1170" s="145"/>
      <c r="CKE1170" s="145"/>
      <c r="CKF1170" s="145"/>
      <c r="CKG1170" s="145"/>
      <c r="CKH1170" s="145"/>
      <c r="CKI1170" s="37"/>
      <c r="CKJ1170" s="5"/>
      <c r="CKK1170" s="144"/>
      <c r="CKL1170" s="93"/>
      <c r="CKM1170" s="145"/>
      <c r="CKN1170" s="145"/>
      <c r="CKO1170" s="145"/>
      <c r="CKP1170" s="145"/>
      <c r="CKQ1170" s="145"/>
      <c r="CKR1170" s="37"/>
      <c r="CKS1170" s="5"/>
      <c r="CKT1170" s="144"/>
      <c r="CKU1170" s="93"/>
      <c r="CKV1170" s="145"/>
      <c r="CKW1170" s="145"/>
      <c r="CKX1170" s="145"/>
      <c r="CKY1170" s="145"/>
      <c r="CKZ1170" s="145"/>
      <c r="CLA1170" s="37"/>
      <c r="CLB1170" s="5"/>
      <c r="CLC1170" s="144"/>
      <c r="CLD1170" s="93"/>
      <c r="CLE1170" s="145"/>
      <c r="CLF1170" s="145"/>
      <c r="CLG1170" s="145"/>
      <c r="CLH1170" s="145"/>
      <c r="CLI1170" s="145"/>
      <c r="CLJ1170" s="37"/>
      <c r="CLK1170" s="5"/>
      <c r="CLL1170" s="144"/>
      <c r="CLM1170" s="93"/>
      <c r="CLN1170" s="145"/>
      <c r="CLO1170" s="145"/>
      <c r="CLP1170" s="145"/>
      <c r="CLQ1170" s="145"/>
      <c r="CLR1170" s="145"/>
      <c r="CLS1170" s="37"/>
      <c r="CLT1170" s="5"/>
      <c r="CLU1170" s="144"/>
      <c r="CLV1170" s="93"/>
      <c r="CLW1170" s="145"/>
      <c r="CLX1170" s="145"/>
      <c r="CLY1170" s="145"/>
      <c r="CLZ1170" s="145"/>
      <c r="CMA1170" s="145"/>
      <c r="CMB1170" s="37"/>
      <c r="CMC1170" s="5"/>
      <c r="CMD1170" s="144"/>
      <c r="CME1170" s="93"/>
      <c r="CMF1170" s="145"/>
      <c r="CMG1170" s="145"/>
      <c r="CMH1170" s="145"/>
      <c r="CMI1170" s="145"/>
      <c r="CMJ1170" s="145"/>
      <c r="CMK1170" s="37"/>
      <c r="CML1170" s="5"/>
      <c r="CMM1170" s="144"/>
      <c r="CMN1170" s="93"/>
      <c r="CMO1170" s="145"/>
      <c r="CMP1170" s="145"/>
      <c r="CMQ1170" s="145"/>
      <c r="CMR1170" s="145"/>
      <c r="CMS1170" s="145"/>
      <c r="CMT1170" s="37"/>
      <c r="CMU1170" s="5"/>
      <c r="CMV1170" s="144"/>
      <c r="CMW1170" s="93"/>
      <c r="CMX1170" s="145"/>
      <c r="CMY1170" s="145"/>
      <c r="CMZ1170" s="145"/>
      <c r="CNA1170" s="145"/>
      <c r="CNB1170" s="145"/>
      <c r="CNC1170" s="37"/>
      <c r="CND1170" s="5"/>
      <c r="CNE1170" s="144"/>
      <c r="CNF1170" s="93"/>
      <c r="CNG1170" s="145"/>
      <c r="CNH1170" s="145"/>
      <c r="CNI1170" s="145"/>
      <c r="CNJ1170" s="145"/>
      <c r="CNK1170" s="145"/>
      <c r="CNL1170" s="37"/>
      <c r="CNM1170" s="5"/>
      <c r="CNN1170" s="144"/>
      <c r="CNO1170" s="93"/>
      <c r="CNP1170" s="145"/>
      <c r="CNQ1170" s="145"/>
      <c r="CNR1170" s="145"/>
      <c r="CNS1170" s="145"/>
      <c r="CNT1170" s="145"/>
      <c r="CNU1170" s="37"/>
      <c r="CNV1170" s="5"/>
      <c r="CNW1170" s="144"/>
      <c r="CNX1170" s="93"/>
      <c r="CNY1170" s="145"/>
      <c r="CNZ1170" s="145"/>
      <c r="COA1170" s="145"/>
      <c r="COB1170" s="145"/>
      <c r="COC1170" s="145"/>
      <c r="COD1170" s="37"/>
      <c r="COE1170" s="5"/>
      <c r="COF1170" s="144"/>
      <c r="COG1170" s="93"/>
      <c r="COH1170" s="145"/>
      <c r="COI1170" s="145"/>
      <c r="COJ1170" s="145"/>
      <c r="COK1170" s="145"/>
      <c r="COL1170" s="145"/>
      <c r="COM1170" s="37"/>
      <c r="CON1170" s="5"/>
      <c r="COO1170" s="144"/>
      <c r="COP1170" s="93"/>
      <c r="COQ1170" s="145"/>
      <c r="COR1170" s="145"/>
      <c r="COS1170" s="145"/>
      <c r="COT1170" s="145"/>
      <c r="COU1170" s="145"/>
      <c r="COV1170" s="37"/>
      <c r="COW1170" s="5"/>
      <c r="COX1170" s="144"/>
      <c r="COY1170" s="93"/>
      <c r="COZ1170" s="145"/>
      <c r="CPA1170" s="145"/>
      <c r="CPB1170" s="145"/>
      <c r="CPC1170" s="145"/>
      <c r="CPD1170" s="145"/>
      <c r="CPE1170" s="37"/>
      <c r="CPF1170" s="5"/>
      <c r="CPG1170" s="144"/>
      <c r="CPH1170" s="93"/>
      <c r="CPI1170" s="145"/>
      <c r="CPJ1170" s="145"/>
      <c r="CPK1170" s="145"/>
      <c r="CPL1170" s="145"/>
      <c r="CPM1170" s="145"/>
      <c r="CPN1170" s="37"/>
      <c r="CPO1170" s="5"/>
      <c r="CPP1170" s="144"/>
      <c r="CPQ1170" s="93"/>
      <c r="CPR1170" s="145"/>
      <c r="CPS1170" s="145"/>
      <c r="CPT1170" s="145"/>
      <c r="CPU1170" s="145"/>
      <c r="CPV1170" s="145"/>
      <c r="CPW1170" s="37"/>
      <c r="CPX1170" s="5"/>
      <c r="CPY1170" s="144"/>
      <c r="CPZ1170" s="93"/>
      <c r="CQA1170" s="145"/>
      <c r="CQB1170" s="145"/>
      <c r="CQC1170" s="145"/>
      <c r="CQD1170" s="145"/>
      <c r="CQE1170" s="145"/>
      <c r="CQF1170" s="37"/>
      <c r="CQG1170" s="5"/>
      <c r="CQH1170" s="144"/>
      <c r="CQI1170" s="93"/>
      <c r="CQJ1170" s="145"/>
      <c r="CQK1170" s="145"/>
      <c r="CQL1170" s="145"/>
      <c r="CQM1170" s="145"/>
      <c r="CQN1170" s="145"/>
      <c r="CQO1170" s="37"/>
      <c r="CQP1170" s="5"/>
      <c r="CQQ1170" s="144"/>
      <c r="CQR1170" s="93"/>
      <c r="CQS1170" s="145"/>
      <c r="CQT1170" s="145"/>
      <c r="CQU1170" s="145"/>
      <c r="CQV1170" s="145"/>
      <c r="CQW1170" s="145"/>
      <c r="CQX1170" s="37"/>
      <c r="CQY1170" s="5"/>
      <c r="CQZ1170" s="144"/>
      <c r="CRA1170" s="93"/>
      <c r="CRB1170" s="145"/>
      <c r="CRC1170" s="145"/>
      <c r="CRD1170" s="145"/>
      <c r="CRE1170" s="145"/>
      <c r="CRF1170" s="145"/>
      <c r="CRG1170" s="37"/>
      <c r="CRH1170" s="5"/>
      <c r="CRI1170" s="144"/>
      <c r="CRJ1170" s="93"/>
      <c r="CRK1170" s="145"/>
      <c r="CRL1170" s="145"/>
      <c r="CRM1170" s="145"/>
      <c r="CRN1170" s="145"/>
      <c r="CRO1170" s="145"/>
      <c r="CRP1170" s="37"/>
      <c r="CRQ1170" s="5"/>
      <c r="CRR1170" s="144"/>
      <c r="CRS1170" s="93"/>
      <c r="CRT1170" s="145"/>
      <c r="CRU1170" s="145"/>
      <c r="CRV1170" s="145"/>
      <c r="CRW1170" s="145"/>
      <c r="CRX1170" s="145"/>
      <c r="CRY1170" s="37"/>
      <c r="CRZ1170" s="5"/>
      <c r="CSA1170" s="144"/>
      <c r="CSB1170" s="93"/>
      <c r="CSC1170" s="145"/>
      <c r="CSD1170" s="145"/>
      <c r="CSE1170" s="145"/>
      <c r="CSF1170" s="145"/>
      <c r="CSG1170" s="145"/>
      <c r="CSH1170" s="37"/>
      <c r="CSI1170" s="5"/>
      <c r="CSJ1170" s="144"/>
      <c r="CSK1170" s="93"/>
      <c r="CSL1170" s="145"/>
      <c r="CSM1170" s="145"/>
      <c r="CSN1170" s="145"/>
      <c r="CSO1170" s="145"/>
      <c r="CSP1170" s="145"/>
      <c r="CSQ1170" s="37"/>
      <c r="CSR1170" s="5"/>
      <c r="CSS1170" s="144"/>
      <c r="CST1170" s="93"/>
      <c r="CSU1170" s="145"/>
      <c r="CSV1170" s="145"/>
      <c r="CSW1170" s="145"/>
      <c r="CSX1170" s="145"/>
      <c r="CSY1170" s="145"/>
      <c r="CSZ1170" s="37"/>
      <c r="CTA1170" s="5"/>
      <c r="CTB1170" s="144"/>
      <c r="CTC1170" s="93"/>
      <c r="CTD1170" s="145"/>
      <c r="CTE1170" s="145"/>
      <c r="CTF1170" s="145"/>
      <c r="CTG1170" s="145"/>
      <c r="CTH1170" s="145"/>
      <c r="CTI1170" s="37"/>
      <c r="CTJ1170" s="5"/>
      <c r="CTK1170" s="144"/>
      <c r="CTL1170" s="93"/>
      <c r="CTM1170" s="145"/>
      <c r="CTN1170" s="145"/>
      <c r="CTO1170" s="145"/>
      <c r="CTP1170" s="145"/>
      <c r="CTQ1170" s="145"/>
      <c r="CTR1170" s="37"/>
      <c r="CTS1170" s="5"/>
      <c r="CTT1170" s="144"/>
      <c r="CTU1170" s="93"/>
      <c r="CTV1170" s="145"/>
      <c r="CTW1170" s="145"/>
      <c r="CTX1170" s="145"/>
      <c r="CTY1170" s="145"/>
      <c r="CTZ1170" s="145"/>
      <c r="CUA1170" s="37"/>
      <c r="CUB1170" s="5"/>
      <c r="CUC1170" s="144"/>
      <c r="CUD1170" s="93"/>
      <c r="CUE1170" s="145"/>
      <c r="CUF1170" s="145"/>
      <c r="CUG1170" s="145"/>
      <c r="CUH1170" s="145"/>
      <c r="CUI1170" s="145"/>
      <c r="CUJ1170" s="37"/>
      <c r="CUK1170" s="5"/>
      <c r="CUL1170" s="144"/>
      <c r="CUM1170" s="93"/>
      <c r="CUN1170" s="145"/>
      <c r="CUO1170" s="145"/>
      <c r="CUP1170" s="145"/>
      <c r="CUQ1170" s="145"/>
      <c r="CUR1170" s="145"/>
      <c r="CUS1170" s="37"/>
      <c r="CUT1170" s="5"/>
      <c r="CUU1170" s="144"/>
      <c r="CUV1170" s="93"/>
      <c r="CUW1170" s="145"/>
      <c r="CUX1170" s="145"/>
      <c r="CUY1170" s="145"/>
      <c r="CUZ1170" s="145"/>
      <c r="CVA1170" s="145"/>
      <c r="CVB1170" s="37"/>
      <c r="CVC1170" s="5"/>
      <c r="CVD1170" s="144"/>
      <c r="CVE1170" s="93"/>
      <c r="CVF1170" s="145"/>
      <c r="CVG1170" s="145"/>
      <c r="CVH1170" s="145"/>
      <c r="CVI1170" s="145"/>
      <c r="CVJ1170" s="145"/>
      <c r="CVK1170" s="37"/>
      <c r="CVL1170" s="5"/>
      <c r="CVM1170" s="144"/>
      <c r="CVN1170" s="93"/>
      <c r="CVO1170" s="145"/>
      <c r="CVP1170" s="145"/>
      <c r="CVQ1170" s="145"/>
      <c r="CVR1170" s="145"/>
      <c r="CVS1170" s="145"/>
      <c r="CVT1170" s="37"/>
      <c r="CVU1170" s="5"/>
      <c r="CVV1170" s="144"/>
      <c r="CVW1170" s="93"/>
      <c r="CVX1170" s="145"/>
      <c r="CVY1170" s="145"/>
      <c r="CVZ1170" s="145"/>
      <c r="CWA1170" s="145"/>
      <c r="CWB1170" s="145"/>
      <c r="CWC1170" s="37"/>
      <c r="CWD1170" s="5"/>
      <c r="CWE1170" s="144"/>
      <c r="CWF1170" s="93"/>
      <c r="CWG1170" s="145"/>
      <c r="CWH1170" s="145"/>
      <c r="CWI1170" s="145"/>
      <c r="CWJ1170" s="145"/>
      <c r="CWK1170" s="145"/>
      <c r="CWL1170" s="37"/>
      <c r="CWM1170" s="5"/>
      <c r="CWN1170" s="144"/>
      <c r="CWO1170" s="93"/>
      <c r="CWP1170" s="145"/>
      <c r="CWQ1170" s="145"/>
      <c r="CWR1170" s="145"/>
      <c r="CWS1170" s="145"/>
      <c r="CWT1170" s="145"/>
      <c r="CWU1170" s="37"/>
      <c r="CWV1170" s="5"/>
      <c r="CWW1170" s="144"/>
      <c r="CWX1170" s="93"/>
      <c r="CWY1170" s="145"/>
      <c r="CWZ1170" s="145"/>
      <c r="CXA1170" s="145"/>
      <c r="CXB1170" s="145"/>
      <c r="CXC1170" s="145"/>
      <c r="CXD1170" s="37"/>
      <c r="CXE1170" s="5"/>
      <c r="CXF1170" s="144"/>
      <c r="CXG1170" s="93"/>
      <c r="CXH1170" s="145"/>
      <c r="CXI1170" s="145"/>
      <c r="CXJ1170" s="145"/>
      <c r="CXK1170" s="145"/>
      <c r="CXL1170" s="145"/>
      <c r="CXM1170" s="37"/>
      <c r="CXN1170" s="5"/>
      <c r="CXO1170" s="144"/>
      <c r="CXP1170" s="93"/>
      <c r="CXQ1170" s="145"/>
      <c r="CXR1170" s="145"/>
      <c r="CXS1170" s="145"/>
      <c r="CXT1170" s="145"/>
      <c r="CXU1170" s="145"/>
      <c r="CXV1170" s="37"/>
      <c r="CXW1170" s="5"/>
      <c r="CXX1170" s="144"/>
      <c r="CXY1170" s="93"/>
      <c r="CXZ1170" s="145"/>
      <c r="CYA1170" s="145"/>
      <c r="CYB1170" s="145"/>
      <c r="CYC1170" s="145"/>
      <c r="CYD1170" s="145"/>
      <c r="CYE1170" s="37"/>
      <c r="CYF1170" s="5"/>
      <c r="CYG1170" s="144"/>
      <c r="CYH1170" s="93"/>
      <c r="CYI1170" s="145"/>
      <c r="CYJ1170" s="145"/>
      <c r="CYK1170" s="145"/>
      <c r="CYL1170" s="145"/>
      <c r="CYM1170" s="145"/>
      <c r="CYN1170" s="37"/>
      <c r="CYO1170" s="5"/>
      <c r="CYP1170" s="144"/>
      <c r="CYQ1170" s="93"/>
      <c r="CYR1170" s="145"/>
      <c r="CYS1170" s="145"/>
      <c r="CYT1170" s="145"/>
      <c r="CYU1170" s="145"/>
      <c r="CYV1170" s="145"/>
      <c r="CYW1170" s="37"/>
      <c r="CYX1170" s="5"/>
      <c r="CYY1170" s="144"/>
      <c r="CYZ1170" s="93"/>
      <c r="CZA1170" s="145"/>
      <c r="CZB1170" s="145"/>
      <c r="CZC1170" s="145"/>
      <c r="CZD1170" s="145"/>
      <c r="CZE1170" s="145"/>
      <c r="CZF1170" s="37"/>
      <c r="CZG1170" s="5"/>
      <c r="CZH1170" s="144"/>
      <c r="CZI1170" s="93"/>
      <c r="CZJ1170" s="145"/>
      <c r="CZK1170" s="145"/>
      <c r="CZL1170" s="145"/>
      <c r="CZM1170" s="145"/>
      <c r="CZN1170" s="145"/>
      <c r="CZO1170" s="37"/>
      <c r="CZP1170" s="5"/>
      <c r="CZQ1170" s="144"/>
      <c r="CZR1170" s="93"/>
      <c r="CZS1170" s="145"/>
      <c r="CZT1170" s="145"/>
      <c r="CZU1170" s="145"/>
      <c r="CZV1170" s="145"/>
      <c r="CZW1170" s="145"/>
      <c r="CZX1170" s="37"/>
      <c r="CZY1170" s="5"/>
      <c r="CZZ1170" s="144"/>
      <c r="DAA1170" s="93"/>
      <c r="DAB1170" s="145"/>
      <c r="DAC1170" s="145"/>
      <c r="DAD1170" s="145"/>
      <c r="DAE1170" s="145"/>
      <c r="DAF1170" s="145"/>
      <c r="DAG1170" s="37"/>
      <c r="DAH1170" s="5"/>
      <c r="DAI1170" s="144"/>
      <c r="DAJ1170" s="93"/>
      <c r="DAK1170" s="145"/>
      <c r="DAL1170" s="145"/>
      <c r="DAM1170" s="145"/>
      <c r="DAN1170" s="145"/>
      <c r="DAO1170" s="145"/>
      <c r="DAP1170" s="37"/>
      <c r="DAQ1170" s="5"/>
      <c r="DAR1170" s="144"/>
      <c r="DAS1170" s="93"/>
      <c r="DAT1170" s="145"/>
      <c r="DAU1170" s="145"/>
      <c r="DAV1170" s="145"/>
      <c r="DAW1170" s="145"/>
      <c r="DAX1170" s="145"/>
      <c r="DAY1170" s="37"/>
      <c r="DAZ1170" s="5"/>
      <c r="DBA1170" s="144"/>
      <c r="DBB1170" s="93"/>
      <c r="DBC1170" s="145"/>
      <c r="DBD1170" s="145"/>
      <c r="DBE1170" s="145"/>
      <c r="DBF1170" s="145"/>
      <c r="DBG1170" s="145"/>
      <c r="DBH1170" s="37"/>
      <c r="DBI1170" s="5"/>
      <c r="DBJ1170" s="144"/>
      <c r="DBK1170" s="93"/>
      <c r="DBL1170" s="145"/>
      <c r="DBM1170" s="145"/>
      <c r="DBN1170" s="145"/>
      <c r="DBO1170" s="145"/>
      <c r="DBP1170" s="145"/>
      <c r="DBQ1170" s="37"/>
      <c r="DBR1170" s="5"/>
      <c r="DBS1170" s="144"/>
      <c r="DBT1170" s="93"/>
      <c r="DBU1170" s="145"/>
      <c r="DBV1170" s="145"/>
      <c r="DBW1170" s="145"/>
      <c r="DBX1170" s="145"/>
      <c r="DBY1170" s="145"/>
      <c r="DBZ1170" s="37"/>
      <c r="DCA1170" s="5"/>
      <c r="DCB1170" s="144"/>
      <c r="DCC1170" s="93"/>
      <c r="DCD1170" s="145"/>
      <c r="DCE1170" s="145"/>
      <c r="DCF1170" s="145"/>
      <c r="DCG1170" s="145"/>
      <c r="DCH1170" s="145"/>
      <c r="DCI1170" s="37"/>
      <c r="DCJ1170" s="5"/>
      <c r="DCK1170" s="144"/>
      <c r="DCL1170" s="93"/>
      <c r="DCM1170" s="145"/>
      <c r="DCN1170" s="145"/>
      <c r="DCO1170" s="145"/>
      <c r="DCP1170" s="145"/>
      <c r="DCQ1170" s="145"/>
      <c r="DCR1170" s="37"/>
      <c r="DCS1170" s="5"/>
      <c r="DCT1170" s="144"/>
      <c r="DCU1170" s="93"/>
      <c r="DCV1170" s="145"/>
      <c r="DCW1170" s="145"/>
      <c r="DCX1170" s="145"/>
      <c r="DCY1170" s="145"/>
      <c r="DCZ1170" s="145"/>
      <c r="DDA1170" s="37"/>
      <c r="DDB1170" s="5"/>
      <c r="DDC1170" s="144"/>
      <c r="DDD1170" s="93"/>
      <c r="DDE1170" s="145"/>
      <c r="DDF1170" s="145"/>
      <c r="DDG1170" s="145"/>
      <c r="DDH1170" s="145"/>
      <c r="DDI1170" s="145"/>
      <c r="DDJ1170" s="37"/>
      <c r="DDK1170" s="5"/>
      <c r="DDL1170" s="144"/>
      <c r="DDM1170" s="93"/>
      <c r="DDN1170" s="145"/>
      <c r="DDO1170" s="145"/>
      <c r="DDP1170" s="145"/>
      <c r="DDQ1170" s="145"/>
      <c r="DDR1170" s="145"/>
      <c r="DDS1170" s="37"/>
      <c r="DDT1170" s="5"/>
      <c r="DDU1170" s="144"/>
      <c r="DDV1170" s="93"/>
      <c r="DDW1170" s="145"/>
      <c r="DDX1170" s="145"/>
      <c r="DDY1170" s="145"/>
      <c r="DDZ1170" s="145"/>
      <c r="DEA1170" s="145"/>
      <c r="DEB1170" s="37"/>
      <c r="DEC1170" s="5"/>
      <c r="DED1170" s="144"/>
      <c r="DEE1170" s="93"/>
      <c r="DEF1170" s="145"/>
      <c r="DEG1170" s="145"/>
      <c r="DEH1170" s="145"/>
      <c r="DEI1170" s="145"/>
      <c r="DEJ1170" s="145"/>
      <c r="DEK1170" s="37"/>
      <c r="DEL1170" s="5"/>
      <c r="DEM1170" s="144"/>
      <c r="DEN1170" s="93"/>
      <c r="DEO1170" s="145"/>
      <c r="DEP1170" s="145"/>
      <c r="DEQ1170" s="145"/>
      <c r="DER1170" s="145"/>
      <c r="DES1170" s="145"/>
      <c r="DET1170" s="37"/>
      <c r="DEU1170" s="5"/>
      <c r="DEV1170" s="144"/>
      <c r="DEW1170" s="93"/>
      <c r="DEX1170" s="145"/>
      <c r="DEY1170" s="145"/>
      <c r="DEZ1170" s="145"/>
      <c r="DFA1170" s="145"/>
      <c r="DFB1170" s="145"/>
      <c r="DFC1170" s="37"/>
      <c r="DFD1170" s="5"/>
      <c r="DFE1170" s="144"/>
      <c r="DFF1170" s="93"/>
      <c r="DFG1170" s="145"/>
      <c r="DFH1170" s="145"/>
      <c r="DFI1170" s="145"/>
      <c r="DFJ1170" s="145"/>
      <c r="DFK1170" s="145"/>
      <c r="DFL1170" s="37"/>
      <c r="DFM1170" s="5"/>
      <c r="DFN1170" s="144"/>
      <c r="DFO1170" s="93"/>
      <c r="DFP1170" s="145"/>
      <c r="DFQ1170" s="145"/>
      <c r="DFR1170" s="145"/>
      <c r="DFS1170" s="145"/>
      <c r="DFT1170" s="145"/>
      <c r="DFU1170" s="37"/>
      <c r="DFV1170" s="5"/>
      <c r="DFW1170" s="144"/>
      <c r="DFX1170" s="93"/>
      <c r="DFY1170" s="145"/>
      <c r="DFZ1170" s="145"/>
      <c r="DGA1170" s="145"/>
      <c r="DGB1170" s="145"/>
      <c r="DGC1170" s="145"/>
      <c r="DGD1170" s="37"/>
      <c r="DGE1170" s="5"/>
      <c r="DGF1170" s="144"/>
      <c r="DGG1170" s="93"/>
      <c r="DGH1170" s="145"/>
      <c r="DGI1170" s="145"/>
      <c r="DGJ1170" s="145"/>
      <c r="DGK1170" s="145"/>
      <c r="DGL1170" s="145"/>
      <c r="DGM1170" s="37"/>
      <c r="DGN1170" s="5"/>
      <c r="DGO1170" s="144"/>
      <c r="DGP1170" s="93"/>
      <c r="DGQ1170" s="145"/>
      <c r="DGR1170" s="145"/>
      <c r="DGS1170" s="145"/>
      <c r="DGT1170" s="145"/>
      <c r="DGU1170" s="145"/>
      <c r="DGV1170" s="37"/>
      <c r="DGW1170" s="5"/>
      <c r="DGX1170" s="144"/>
      <c r="DGY1170" s="93"/>
      <c r="DGZ1170" s="145"/>
      <c r="DHA1170" s="145"/>
      <c r="DHB1170" s="145"/>
      <c r="DHC1170" s="145"/>
      <c r="DHD1170" s="145"/>
      <c r="DHE1170" s="37"/>
      <c r="DHF1170" s="5"/>
      <c r="DHG1170" s="144"/>
      <c r="DHH1170" s="93"/>
      <c r="DHI1170" s="145"/>
      <c r="DHJ1170" s="145"/>
      <c r="DHK1170" s="145"/>
      <c r="DHL1170" s="145"/>
      <c r="DHM1170" s="145"/>
      <c r="DHN1170" s="37"/>
      <c r="DHO1170" s="5"/>
      <c r="DHP1170" s="144"/>
      <c r="DHQ1170" s="93"/>
      <c r="DHR1170" s="145"/>
      <c r="DHS1170" s="145"/>
      <c r="DHT1170" s="145"/>
      <c r="DHU1170" s="145"/>
      <c r="DHV1170" s="145"/>
      <c r="DHW1170" s="37"/>
      <c r="DHX1170" s="5"/>
      <c r="DHY1170" s="144"/>
      <c r="DHZ1170" s="93"/>
      <c r="DIA1170" s="145"/>
      <c r="DIB1170" s="145"/>
      <c r="DIC1170" s="145"/>
      <c r="DID1170" s="145"/>
      <c r="DIE1170" s="145"/>
      <c r="DIF1170" s="37"/>
      <c r="DIG1170" s="5"/>
      <c r="DIH1170" s="144"/>
      <c r="DII1170" s="93"/>
      <c r="DIJ1170" s="145"/>
      <c r="DIK1170" s="145"/>
      <c r="DIL1170" s="145"/>
      <c r="DIM1170" s="145"/>
      <c r="DIN1170" s="145"/>
      <c r="DIO1170" s="37"/>
      <c r="DIP1170" s="5"/>
      <c r="DIQ1170" s="144"/>
      <c r="DIR1170" s="93"/>
      <c r="DIS1170" s="145"/>
      <c r="DIT1170" s="145"/>
      <c r="DIU1170" s="145"/>
      <c r="DIV1170" s="145"/>
      <c r="DIW1170" s="145"/>
      <c r="DIX1170" s="37"/>
      <c r="DIY1170" s="5"/>
      <c r="DIZ1170" s="144"/>
      <c r="DJA1170" s="93"/>
      <c r="DJB1170" s="145"/>
      <c r="DJC1170" s="145"/>
      <c r="DJD1170" s="145"/>
      <c r="DJE1170" s="145"/>
      <c r="DJF1170" s="145"/>
      <c r="DJG1170" s="37"/>
      <c r="DJH1170" s="5"/>
      <c r="DJI1170" s="144"/>
      <c r="DJJ1170" s="93"/>
      <c r="DJK1170" s="145"/>
      <c r="DJL1170" s="145"/>
      <c r="DJM1170" s="145"/>
      <c r="DJN1170" s="145"/>
      <c r="DJO1170" s="145"/>
      <c r="DJP1170" s="37"/>
      <c r="DJQ1170" s="5"/>
      <c r="DJR1170" s="144"/>
      <c r="DJS1170" s="93"/>
      <c r="DJT1170" s="145"/>
      <c r="DJU1170" s="145"/>
      <c r="DJV1170" s="145"/>
      <c r="DJW1170" s="145"/>
      <c r="DJX1170" s="145"/>
      <c r="DJY1170" s="37"/>
      <c r="DJZ1170" s="5"/>
      <c r="DKA1170" s="144"/>
      <c r="DKB1170" s="93"/>
      <c r="DKC1170" s="145"/>
      <c r="DKD1170" s="145"/>
      <c r="DKE1170" s="145"/>
      <c r="DKF1170" s="145"/>
      <c r="DKG1170" s="145"/>
      <c r="DKH1170" s="37"/>
      <c r="DKI1170" s="5"/>
      <c r="DKJ1170" s="144"/>
      <c r="DKK1170" s="93"/>
      <c r="DKL1170" s="145"/>
      <c r="DKM1170" s="145"/>
      <c r="DKN1170" s="145"/>
      <c r="DKO1170" s="145"/>
      <c r="DKP1170" s="145"/>
      <c r="DKQ1170" s="37"/>
      <c r="DKR1170" s="5"/>
      <c r="DKS1170" s="144"/>
      <c r="DKT1170" s="93"/>
      <c r="DKU1170" s="145"/>
      <c r="DKV1170" s="145"/>
      <c r="DKW1170" s="145"/>
      <c r="DKX1170" s="145"/>
      <c r="DKY1170" s="145"/>
      <c r="DKZ1170" s="37"/>
      <c r="DLA1170" s="5"/>
      <c r="DLB1170" s="144"/>
      <c r="DLC1170" s="93"/>
      <c r="DLD1170" s="145"/>
      <c r="DLE1170" s="145"/>
      <c r="DLF1170" s="145"/>
      <c r="DLG1170" s="145"/>
      <c r="DLH1170" s="145"/>
      <c r="DLI1170" s="37"/>
      <c r="DLJ1170" s="5"/>
      <c r="DLK1170" s="144"/>
      <c r="DLL1170" s="93"/>
      <c r="DLM1170" s="145"/>
      <c r="DLN1170" s="145"/>
      <c r="DLO1170" s="145"/>
      <c r="DLP1170" s="145"/>
      <c r="DLQ1170" s="145"/>
      <c r="DLR1170" s="37"/>
      <c r="DLS1170" s="5"/>
      <c r="DLT1170" s="144"/>
      <c r="DLU1170" s="93"/>
      <c r="DLV1170" s="145"/>
      <c r="DLW1170" s="145"/>
      <c r="DLX1170" s="145"/>
      <c r="DLY1170" s="145"/>
      <c r="DLZ1170" s="145"/>
      <c r="DMA1170" s="37"/>
      <c r="DMB1170" s="5"/>
      <c r="DMC1170" s="144"/>
      <c r="DMD1170" s="93"/>
      <c r="DME1170" s="145"/>
      <c r="DMF1170" s="145"/>
      <c r="DMG1170" s="145"/>
      <c r="DMH1170" s="145"/>
      <c r="DMI1170" s="145"/>
      <c r="DMJ1170" s="37"/>
      <c r="DMK1170" s="5"/>
      <c r="DML1170" s="144"/>
      <c r="DMM1170" s="93"/>
      <c r="DMN1170" s="145"/>
      <c r="DMO1170" s="145"/>
      <c r="DMP1170" s="145"/>
      <c r="DMQ1170" s="145"/>
      <c r="DMR1170" s="145"/>
      <c r="DMS1170" s="37"/>
      <c r="DMT1170" s="5"/>
      <c r="DMU1170" s="144"/>
      <c r="DMV1170" s="93"/>
      <c r="DMW1170" s="145"/>
      <c r="DMX1170" s="145"/>
      <c r="DMY1170" s="145"/>
      <c r="DMZ1170" s="145"/>
      <c r="DNA1170" s="145"/>
      <c r="DNB1170" s="37"/>
      <c r="DNC1170" s="5"/>
      <c r="DND1170" s="144"/>
      <c r="DNE1170" s="93"/>
      <c r="DNF1170" s="145"/>
      <c r="DNG1170" s="145"/>
      <c r="DNH1170" s="145"/>
      <c r="DNI1170" s="145"/>
      <c r="DNJ1170" s="145"/>
      <c r="DNK1170" s="37"/>
      <c r="DNL1170" s="5"/>
      <c r="DNM1170" s="144"/>
      <c r="DNN1170" s="93"/>
      <c r="DNO1170" s="145"/>
      <c r="DNP1170" s="145"/>
      <c r="DNQ1170" s="145"/>
      <c r="DNR1170" s="145"/>
      <c r="DNS1170" s="145"/>
      <c r="DNT1170" s="37"/>
      <c r="DNU1170" s="5"/>
      <c r="DNV1170" s="144"/>
      <c r="DNW1170" s="93"/>
      <c r="DNX1170" s="145"/>
      <c r="DNY1170" s="145"/>
      <c r="DNZ1170" s="145"/>
      <c r="DOA1170" s="145"/>
      <c r="DOB1170" s="145"/>
      <c r="DOC1170" s="37"/>
      <c r="DOD1170" s="5"/>
      <c r="DOE1170" s="144"/>
      <c r="DOF1170" s="93"/>
      <c r="DOG1170" s="145"/>
      <c r="DOH1170" s="145"/>
      <c r="DOI1170" s="145"/>
      <c r="DOJ1170" s="145"/>
      <c r="DOK1170" s="145"/>
      <c r="DOL1170" s="37"/>
      <c r="DOM1170" s="5"/>
      <c r="DON1170" s="144"/>
      <c r="DOO1170" s="93"/>
      <c r="DOP1170" s="145"/>
      <c r="DOQ1170" s="145"/>
      <c r="DOR1170" s="145"/>
      <c r="DOS1170" s="145"/>
      <c r="DOT1170" s="145"/>
      <c r="DOU1170" s="37"/>
      <c r="DOV1170" s="5"/>
      <c r="DOW1170" s="144"/>
      <c r="DOX1170" s="93"/>
      <c r="DOY1170" s="145"/>
      <c r="DOZ1170" s="145"/>
      <c r="DPA1170" s="145"/>
      <c r="DPB1170" s="145"/>
      <c r="DPC1170" s="145"/>
      <c r="DPD1170" s="37"/>
      <c r="DPE1170" s="5"/>
      <c r="DPF1170" s="144"/>
      <c r="DPG1170" s="93"/>
      <c r="DPH1170" s="145"/>
      <c r="DPI1170" s="145"/>
      <c r="DPJ1170" s="145"/>
      <c r="DPK1170" s="145"/>
      <c r="DPL1170" s="145"/>
      <c r="DPM1170" s="37"/>
      <c r="DPN1170" s="5"/>
      <c r="DPO1170" s="144"/>
      <c r="DPP1170" s="93"/>
      <c r="DPQ1170" s="145"/>
      <c r="DPR1170" s="145"/>
      <c r="DPS1170" s="145"/>
      <c r="DPT1170" s="145"/>
      <c r="DPU1170" s="145"/>
      <c r="DPV1170" s="37"/>
      <c r="DPW1170" s="5"/>
      <c r="DPX1170" s="144"/>
      <c r="DPY1170" s="93"/>
      <c r="DPZ1170" s="145"/>
      <c r="DQA1170" s="145"/>
      <c r="DQB1170" s="145"/>
      <c r="DQC1170" s="145"/>
      <c r="DQD1170" s="145"/>
      <c r="DQE1170" s="37"/>
      <c r="DQF1170" s="5"/>
      <c r="DQG1170" s="144"/>
      <c r="DQH1170" s="93"/>
      <c r="DQI1170" s="145"/>
      <c r="DQJ1170" s="145"/>
      <c r="DQK1170" s="145"/>
      <c r="DQL1170" s="145"/>
      <c r="DQM1170" s="145"/>
      <c r="DQN1170" s="37"/>
      <c r="DQO1170" s="5"/>
      <c r="DQP1170" s="144"/>
      <c r="DQQ1170" s="93"/>
      <c r="DQR1170" s="145"/>
      <c r="DQS1170" s="145"/>
      <c r="DQT1170" s="145"/>
      <c r="DQU1170" s="145"/>
      <c r="DQV1170" s="145"/>
      <c r="DQW1170" s="37"/>
      <c r="DQX1170" s="5"/>
      <c r="DQY1170" s="144"/>
      <c r="DQZ1170" s="93"/>
      <c r="DRA1170" s="145"/>
      <c r="DRB1170" s="145"/>
      <c r="DRC1170" s="145"/>
      <c r="DRD1170" s="145"/>
      <c r="DRE1170" s="145"/>
      <c r="DRF1170" s="37"/>
      <c r="DRG1170" s="5"/>
      <c r="DRH1170" s="144"/>
      <c r="DRI1170" s="93"/>
      <c r="DRJ1170" s="145"/>
      <c r="DRK1170" s="145"/>
      <c r="DRL1170" s="145"/>
      <c r="DRM1170" s="145"/>
      <c r="DRN1170" s="145"/>
      <c r="DRO1170" s="37"/>
      <c r="DRP1170" s="5"/>
      <c r="DRQ1170" s="144"/>
      <c r="DRR1170" s="93"/>
      <c r="DRS1170" s="145"/>
      <c r="DRT1170" s="145"/>
      <c r="DRU1170" s="145"/>
      <c r="DRV1170" s="145"/>
      <c r="DRW1170" s="145"/>
      <c r="DRX1170" s="37"/>
      <c r="DRY1170" s="5"/>
      <c r="DRZ1170" s="144"/>
      <c r="DSA1170" s="93"/>
      <c r="DSB1170" s="145"/>
      <c r="DSC1170" s="145"/>
      <c r="DSD1170" s="145"/>
      <c r="DSE1170" s="145"/>
      <c r="DSF1170" s="145"/>
      <c r="DSG1170" s="37"/>
      <c r="DSH1170" s="5"/>
      <c r="DSI1170" s="144"/>
      <c r="DSJ1170" s="93"/>
      <c r="DSK1170" s="145"/>
      <c r="DSL1170" s="145"/>
      <c r="DSM1170" s="145"/>
      <c r="DSN1170" s="145"/>
      <c r="DSO1170" s="145"/>
      <c r="DSP1170" s="37"/>
      <c r="DSQ1170" s="5"/>
      <c r="DSR1170" s="144"/>
      <c r="DSS1170" s="93"/>
      <c r="DST1170" s="145"/>
      <c r="DSU1170" s="145"/>
      <c r="DSV1170" s="145"/>
      <c r="DSW1170" s="145"/>
      <c r="DSX1170" s="145"/>
      <c r="DSY1170" s="37"/>
      <c r="DSZ1170" s="5"/>
      <c r="DTA1170" s="144"/>
      <c r="DTB1170" s="93"/>
      <c r="DTC1170" s="145"/>
      <c r="DTD1170" s="145"/>
      <c r="DTE1170" s="145"/>
      <c r="DTF1170" s="145"/>
      <c r="DTG1170" s="145"/>
      <c r="DTH1170" s="37"/>
      <c r="DTI1170" s="5"/>
      <c r="DTJ1170" s="144"/>
      <c r="DTK1170" s="93"/>
      <c r="DTL1170" s="145"/>
      <c r="DTM1170" s="145"/>
      <c r="DTN1170" s="145"/>
      <c r="DTO1170" s="145"/>
      <c r="DTP1170" s="145"/>
      <c r="DTQ1170" s="37"/>
      <c r="DTR1170" s="5"/>
      <c r="DTS1170" s="144"/>
      <c r="DTT1170" s="93"/>
      <c r="DTU1170" s="145"/>
      <c r="DTV1170" s="145"/>
      <c r="DTW1170" s="145"/>
      <c r="DTX1170" s="145"/>
      <c r="DTY1170" s="145"/>
      <c r="DTZ1170" s="37"/>
      <c r="DUA1170" s="5"/>
      <c r="DUB1170" s="144"/>
      <c r="DUC1170" s="93"/>
      <c r="DUD1170" s="145"/>
      <c r="DUE1170" s="145"/>
      <c r="DUF1170" s="145"/>
      <c r="DUG1170" s="145"/>
      <c r="DUH1170" s="145"/>
      <c r="DUI1170" s="37"/>
      <c r="DUJ1170" s="5"/>
      <c r="DUK1170" s="144"/>
      <c r="DUL1170" s="93"/>
      <c r="DUM1170" s="145"/>
      <c r="DUN1170" s="145"/>
      <c r="DUO1170" s="145"/>
      <c r="DUP1170" s="145"/>
      <c r="DUQ1170" s="145"/>
      <c r="DUR1170" s="37"/>
      <c r="DUS1170" s="5"/>
      <c r="DUT1170" s="144"/>
      <c r="DUU1170" s="93"/>
      <c r="DUV1170" s="145"/>
      <c r="DUW1170" s="145"/>
      <c r="DUX1170" s="145"/>
      <c r="DUY1170" s="145"/>
      <c r="DUZ1170" s="145"/>
      <c r="DVA1170" s="37"/>
      <c r="DVB1170" s="5"/>
      <c r="DVC1170" s="144"/>
      <c r="DVD1170" s="93"/>
      <c r="DVE1170" s="145"/>
      <c r="DVF1170" s="145"/>
      <c r="DVG1170" s="145"/>
      <c r="DVH1170" s="145"/>
      <c r="DVI1170" s="145"/>
      <c r="DVJ1170" s="37"/>
      <c r="DVK1170" s="5"/>
      <c r="DVL1170" s="144"/>
      <c r="DVM1170" s="93"/>
      <c r="DVN1170" s="145"/>
      <c r="DVO1170" s="145"/>
      <c r="DVP1170" s="145"/>
      <c r="DVQ1170" s="145"/>
      <c r="DVR1170" s="145"/>
      <c r="DVS1170" s="37"/>
      <c r="DVT1170" s="5"/>
      <c r="DVU1170" s="144"/>
      <c r="DVV1170" s="93"/>
      <c r="DVW1170" s="145"/>
      <c r="DVX1170" s="145"/>
      <c r="DVY1170" s="145"/>
      <c r="DVZ1170" s="145"/>
      <c r="DWA1170" s="145"/>
      <c r="DWB1170" s="37"/>
      <c r="DWC1170" s="5"/>
      <c r="DWD1170" s="144"/>
      <c r="DWE1170" s="93"/>
      <c r="DWF1170" s="145"/>
      <c r="DWG1170" s="145"/>
      <c r="DWH1170" s="145"/>
      <c r="DWI1170" s="145"/>
      <c r="DWJ1170" s="145"/>
      <c r="DWK1170" s="37"/>
      <c r="DWL1170" s="5"/>
      <c r="DWM1170" s="144"/>
      <c r="DWN1170" s="93"/>
      <c r="DWO1170" s="145"/>
      <c r="DWP1170" s="145"/>
      <c r="DWQ1170" s="145"/>
      <c r="DWR1170" s="145"/>
      <c r="DWS1170" s="145"/>
      <c r="DWT1170" s="37"/>
      <c r="DWU1170" s="5"/>
      <c r="DWV1170" s="144"/>
      <c r="DWW1170" s="93"/>
      <c r="DWX1170" s="145"/>
      <c r="DWY1170" s="145"/>
      <c r="DWZ1170" s="145"/>
      <c r="DXA1170" s="145"/>
      <c r="DXB1170" s="145"/>
      <c r="DXC1170" s="37"/>
      <c r="DXD1170" s="5"/>
      <c r="DXE1170" s="144"/>
      <c r="DXF1170" s="93"/>
      <c r="DXG1170" s="145"/>
      <c r="DXH1170" s="145"/>
      <c r="DXI1170" s="145"/>
      <c r="DXJ1170" s="145"/>
      <c r="DXK1170" s="145"/>
      <c r="DXL1170" s="37"/>
      <c r="DXM1170" s="5"/>
      <c r="DXN1170" s="144"/>
      <c r="DXO1170" s="93"/>
      <c r="DXP1170" s="145"/>
      <c r="DXQ1170" s="145"/>
      <c r="DXR1170" s="145"/>
      <c r="DXS1170" s="145"/>
      <c r="DXT1170" s="145"/>
      <c r="DXU1170" s="37"/>
      <c r="DXV1170" s="5"/>
      <c r="DXW1170" s="144"/>
      <c r="DXX1170" s="93"/>
      <c r="DXY1170" s="145"/>
      <c r="DXZ1170" s="145"/>
      <c r="DYA1170" s="145"/>
      <c r="DYB1170" s="145"/>
      <c r="DYC1170" s="145"/>
      <c r="DYD1170" s="37"/>
      <c r="DYE1170" s="5"/>
      <c r="DYF1170" s="144"/>
      <c r="DYG1170" s="93"/>
      <c r="DYH1170" s="145"/>
      <c r="DYI1170" s="145"/>
      <c r="DYJ1170" s="145"/>
      <c r="DYK1170" s="145"/>
      <c r="DYL1170" s="145"/>
      <c r="DYM1170" s="37"/>
      <c r="DYN1170" s="5"/>
      <c r="DYO1170" s="144"/>
      <c r="DYP1170" s="93"/>
      <c r="DYQ1170" s="145"/>
      <c r="DYR1170" s="145"/>
      <c r="DYS1170" s="145"/>
      <c r="DYT1170" s="145"/>
      <c r="DYU1170" s="145"/>
      <c r="DYV1170" s="37"/>
      <c r="DYW1170" s="5"/>
      <c r="DYX1170" s="144"/>
      <c r="DYY1170" s="93"/>
      <c r="DYZ1170" s="145"/>
      <c r="DZA1170" s="145"/>
      <c r="DZB1170" s="145"/>
      <c r="DZC1170" s="145"/>
      <c r="DZD1170" s="145"/>
      <c r="DZE1170" s="37"/>
      <c r="DZF1170" s="5"/>
      <c r="DZG1170" s="144"/>
      <c r="DZH1170" s="93"/>
      <c r="DZI1170" s="145"/>
      <c r="DZJ1170" s="145"/>
      <c r="DZK1170" s="145"/>
      <c r="DZL1170" s="145"/>
      <c r="DZM1170" s="145"/>
      <c r="DZN1170" s="37"/>
      <c r="DZO1170" s="5"/>
      <c r="DZP1170" s="144"/>
      <c r="DZQ1170" s="93"/>
      <c r="DZR1170" s="145"/>
      <c r="DZS1170" s="145"/>
      <c r="DZT1170" s="145"/>
      <c r="DZU1170" s="145"/>
      <c r="DZV1170" s="145"/>
      <c r="DZW1170" s="37"/>
      <c r="DZX1170" s="5"/>
      <c r="DZY1170" s="144"/>
      <c r="DZZ1170" s="93"/>
      <c r="EAA1170" s="145"/>
      <c r="EAB1170" s="145"/>
      <c r="EAC1170" s="145"/>
      <c r="EAD1170" s="145"/>
      <c r="EAE1170" s="145"/>
      <c r="EAF1170" s="37"/>
      <c r="EAG1170" s="5"/>
      <c r="EAH1170" s="144"/>
      <c r="EAI1170" s="93"/>
      <c r="EAJ1170" s="145"/>
      <c r="EAK1170" s="145"/>
      <c r="EAL1170" s="145"/>
      <c r="EAM1170" s="145"/>
      <c r="EAN1170" s="145"/>
      <c r="EAO1170" s="37"/>
      <c r="EAP1170" s="5"/>
      <c r="EAQ1170" s="144"/>
      <c r="EAR1170" s="93"/>
      <c r="EAS1170" s="145"/>
      <c r="EAT1170" s="145"/>
      <c r="EAU1170" s="145"/>
      <c r="EAV1170" s="145"/>
      <c r="EAW1170" s="145"/>
      <c r="EAX1170" s="37"/>
      <c r="EAY1170" s="5"/>
      <c r="EAZ1170" s="144"/>
      <c r="EBA1170" s="93"/>
      <c r="EBB1170" s="145"/>
      <c r="EBC1170" s="145"/>
      <c r="EBD1170" s="145"/>
      <c r="EBE1170" s="145"/>
      <c r="EBF1170" s="145"/>
      <c r="EBG1170" s="37"/>
      <c r="EBH1170" s="5"/>
      <c r="EBI1170" s="144"/>
      <c r="EBJ1170" s="93"/>
      <c r="EBK1170" s="145"/>
      <c r="EBL1170" s="145"/>
      <c r="EBM1170" s="145"/>
      <c r="EBN1170" s="145"/>
      <c r="EBO1170" s="145"/>
      <c r="EBP1170" s="37"/>
      <c r="EBQ1170" s="5"/>
      <c r="EBR1170" s="144"/>
      <c r="EBS1170" s="93"/>
      <c r="EBT1170" s="145"/>
      <c r="EBU1170" s="145"/>
      <c r="EBV1170" s="145"/>
      <c r="EBW1170" s="145"/>
      <c r="EBX1170" s="145"/>
      <c r="EBY1170" s="37"/>
      <c r="EBZ1170" s="5"/>
      <c r="ECA1170" s="144"/>
      <c r="ECB1170" s="93"/>
      <c r="ECC1170" s="145"/>
      <c r="ECD1170" s="145"/>
      <c r="ECE1170" s="145"/>
      <c r="ECF1170" s="145"/>
      <c r="ECG1170" s="145"/>
      <c r="ECH1170" s="37"/>
      <c r="ECI1170" s="5"/>
      <c r="ECJ1170" s="144"/>
      <c r="ECK1170" s="93"/>
      <c r="ECL1170" s="145"/>
      <c r="ECM1170" s="145"/>
      <c r="ECN1170" s="145"/>
      <c r="ECO1170" s="145"/>
      <c r="ECP1170" s="145"/>
      <c r="ECQ1170" s="37"/>
      <c r="ECR1170" s="5"/>
      <c r="ECS1170" s="144"/>
      <c r="ECT1170" s="93"/>
      <c r="ECU1170" s="145"/>
      <c r="ECV1170" s="145"/>
      <c r="ECW1170" s="145"/>
      <c r="ECX1170" s="145"/>
      <c r="ECY1170" s="145"/>
      <c r="ECZ1170" s="37"/>
      <c r="EDA1170" s="5"/>
      <c r="EDB1170" s="144"/>
      <c r="EDC1170" s="93"/>
      <c r="EDD1170" s="145"/>
      <c r="EDE1170" s="145"/>
      <c r="EDF1170" s="145"/>
      <c r="EDG1170" s="145"/>
      <c r="EDH1170" s="145"/>
      <c r="EDI1170" s="37"/>
      <c r="EDJ1170" s="5"/>
      <c r="EDK1170" s="144"/>
      <c r="EDL1170" s="93"/>
      <c r="EDM1170" s="145"/>
      <c r="EDN1170" s="145"/>
      <c r="EDO1170" s="145"/>
      <c r="EDP1170" s="145"/>
      <c r="EDQ1170" s="145"/>
      <c r="EDR1170" s="37"/>
      <c r="EDS1170" s="5"/>
      <c r="EDT1170" s="144"/>
      <c r="EDU1170" s="93"/>
      <c r="EDV1170" s="145"/>
      <c r="EDW1170" s="145"/>
      <c r="EDX1170" s="145"/>
      <c r="EDY1170" s="145"/>
      <c r="EDZ1170" s="145"/>
      <c r="EEA1170" s="37"/>
      <c r="EEB1170" s="5"/>
      <c r="EEC1170" s="144"/>
      <c r="EED1170" s="93"/>
      <c r="EEE1170" s="145"/>
      <c r="EEF1170" s="145"/>
      <c r="EEG1170" s="145"/>
      <c r="EEH1170" s="145"/>
      <c r="EEI1170" s="145"/>
      <c r="EEJ1170" s="37"/>
      <c r="EEK1170" s="5"/>
      <c r="EEL1170" s="144"/>
      <c r="EEM1170" s="93"/>
      <c r="EEN1170" s="145"/>
      <c r="EEO1170" s="145"/>
      <c r="EEP1170" s="145"/>
      <c r="EEQ1170" s="145"/>
      <c r="EER1170" s="145"/>
      <c r="EES1170" s="37"/>
      <c r="EET1170" s="5"/>
      <c r="EEU1170" s="144"/>
      <c r="EEV1170" s="93"/>
      <c r="EEW1170" s="145"/>
      <c r="EEX1170" s="145"/>
      <c r="EEY1170" s="145"/>
      <c r="EEZ1170" s="145"/>
      <c r="EFA1170" s="145"/>
      <c r="EFB1170" s="37"/>
      <c r="EFC1170" s="5"/>
      <c r="EFD1170" s="144"/>
      <c r="EFE1170" s="93"/>
      <c r="EFF1170" s="145"/>
      <c r="EFG1170" s="145"/>
      <c r="EFH1170" s="145"/>
      <c r="EFI1170" s="145"/>
      <c r="EFJ1170" s="145"/>
      <c r="EFK1170" s="37"/>
      <c r="EFL1170" s="5"/>
      <c r="EFM1170" s="144"/>
      <c r="EFN1170" s="93"/>
      <c r="EFO1170" s="145"/>
      <c r="EFP1170" s="145"/>
      <c r="EFQ1170" s="145"/>
      <c r="EFR1170" s="145"/>
      <c r="EFS1170" s="145"/>
      <c r="EFT1170" s="37"/>
      <c r="EFU1170" s="5"/>
      <c r="EFV1170" s="144"/>
      <c r="EFW1170" s="93"/>
      <c r="EFX1170" s="145"/>
      <c r="EFY1170" s="145"/>
      <c r="EFZ1170" s="145"/>
      <c r="EGA1170" s="145"/>
      <c r="EGB1170" s="145"/>
      <c r="EGC1170" s="37"/>
      <c r="EGD1170" s="5"/>
      <c r="EGE1170" s="144"/>
      <c r="EGF1170" s="93"/>
      <c r="EGG1170" s="145"/>
      <c r="EGH1170" s="145"/>
      <c r="EGI1170" s="145"/>
      <c r="EGJ1170" s="145"/>
      <c r="EGK1170" s="145"/>
      <c r="EGL1170" s="37"/>
      <c r="EGM1170" s="5"/>
      <c r="EGN1170" s="144"/>
      <c r="EGO1170" s="93"/>
      <c r="EGP1170" s="145"/>
      <c r="EGQ1170" s="145"/>
      <c r="EGR1170" s="145"/>
      <c r="EGS1170" s="145"/>
      <c r="EGT1170" s="145"/>
      <c r="EGU1170" s="37"/>
      <c r="EGV1170" s="5"/>
      <c r="EGW1170" s="144"/>
      <c r="EGX1170" s="93"/>
      <c r="EGY1170" s="145"/>
      <c r="EGZ1170" s="145"/>
      <c r="EHA1170" s="145"/>
      <c r="EHB1170" s="145"/>
      <c r="EHC1170" s="145"/>
      <c r="EHD1170" s="37"/>
      <c r="EHE1170" s="5"/>
      <c r="EHF1170" s="144"/>
      <c r="EHG1170" s="93"/>
      <c r="EHH1170" s="145"/>
      <c r="EHI1170" s="145"/>
      <c r="EHJ1170" s="145"/>
      <c r="EHK1170" s="145"/>
      <c r="EHL1170" s="145"/>
      <c r="EHM1170" s="37"/>
      <c r="EHN1170" s="5"/>
      <c r="EHO1170" s="144"/>
      <c r="EHP1170" s="93"/>
      <c r="EHQ1170" s="145"/>
      <c r="EHR1170" s="145"/>
      <c r="EHS1170" s="145"/>
      <c r="EHT1170" s="145"/>
      <c r="EHU1170" s="145"/>
      <c r="EHV1170" s="37"/>
      <c r="EHW1170" s="5"/>
      <c r="EHX1170" s="144"/>
      <c r="EHY1170" s="93"/>
      <c r="EHZ1170" s="145"/>
      <c r="EIA1170" s="145"/>
      <c r="EIB1170" s="145"/>
      <c r="EIC1170" s="145"/>
      <c r="EID1170" s="145"/>
      <c r="EIE1170" s="37"/>
      <c r="EIF1170" s="5"/>
      <c r="EIG1170" s="144"/>
      <c r="EIH1170" s="93"/>
      <c r="EII1170" s="145"/>
      <c r="EIJ1170" s="145"/>
      <c r="EIK1170" s="145"/>
      <c r="EIL1170" s="145"/>
      <c r="EIM1170" s="145"/>
      <c r="EIN1170" s="37"/>
      <c r="EIO1170" s="5"/>
      <c r="EIP1170" s="144"/>
      <c r="EIQ1170" s="93"/>
      <c r="EIR1170" s="145"/>
      <c r="EIS1170" s="145"/>
      <c r="EIT1170" s="145"/>
      <c r="EIU1170" s="145"/>
      <c r="EIV1170" s="145"/>
      <c r="EIW1170" s="37"/>
      <c r="EIX1170" s="5"/>
      <c r="EIY1170" s="144"/>
      <c r="EIZ1170" s="93"/>
      <c r="EJA1170" s="145"/>
      <c r="EJB1170" s="145"/>
      <c r="EJC1170" s="145"/>
      <c r="EJD1170" s="145"/>
      <c r="EJE1170" s="145"/>
      <c r="EJF1170" s="37"/>
      <c r="EJG1170" s="5"/>
      <c r="EJH1170" s="144"/>
      <c r="EJI1170" s="93"/>
      <c r="EJJ1170" s="145"/>
      <c r="EJK1170" s="145"/>
      <c r="EJL1170" s="145"/>
      <c r="EJM1170" s="145"/>
      <c r="EJN1170" s="145"/>
      <c r="EJO1170" s="37"/>
      <c r="EJP1170" s="5"/>
      <c r="EJQ1170" s="144"/>
      <c r="EJR1170" s="93"/>
      <c r="EJS1170" s="145"/>
      <c r="EJT1170" s="145"/>
      <c r="EJU1170" s="145"/>
      <c r="EJV1170" s="145"/>
      <c r="EJW1170" s="145"/>
      <c r="EJX1170" s="37"/>
      <c r="EJY1170" s="5"/>
      <c r="EJZ1170" s="144"/>
      <c r="EKA1170" s="93"/>
      <c r="EKB1170" s="145"/>
      <c r="EKC1170" s="145"/>
      <c r="EKD1170" s="145"/>
      <c r="EKE1170" s="145"/>
      <c r="EKF1170" s="145"/>
      <c r="EKG1170" s="37"/>
      <c r="EKH1170" s="5"/>
      <c r="EKI1170" s="144"/>
      <c r="EKJ1170" s="93"/>
      <c r="EKK1170" s="145"/>
      <c r="EKL1170" s="145"/>
      <c r="EKM1170" s="145"/>
      <c r="EKN1170" s="145"/>
      <c r="EKO1170" s="145"/>
      <c r="EKP1170" s="37"/>
      <c r="EKQ1170" s="5"/>
      <c r="EKR1170" s="144"/>
      <c r="EKS1170" s="93"/>
      <c r="EKT1170" s="145"/>
      <c r="EKU1170" s="145"/>
      <c r="EKV1170" s="145"/>
      <c r="EKW1170" s="145"/>
      <c r="EKX1170" s="145"/>
      <c r="EKY1170" s="37"/>
      <c r="EKZ1170" s="5"/>
      <c r="ELA1170" s="144"/>
      <c r="ELB1170" s="93"/>
      <c r="ELC1170" s="145"/>
      <c r="ELD1170" s="145"/>
      <c r="ELE1170" s="145"/>
      <c r="ELF1170" s="145"/>
      <c r="ELG1170" s="145"/>
      <c r="ELH1170" s="37"/>
      <c r="ELI1170" s="5"/>
      <c r="ELJ1170" s="144"/>
      <c r="ELK1170" s="93"/>
      <c r="ELL1170" s="145"/>
      <c r="ELM1170" s="145"/>
      <c r="ELN1170" s="145"/>
      <c r="ELO1170" s="145"/>
      <c r="ELP1170" s="145"/>
      <c r="ELQ1170" s="37"/>
      <c r="ELR1170" s="5"/>
      <c r="ELS1170" s="144"/>
      <c r="ELT1170" s="93"/>
      <c r="ELU1170" s="145"/>
      <c r="ELV1170" s="145"/>
      <c r="ELW1170" s="145"/>
      <c r="ELX1170" s="145"/>
      <c r="ELY1170" s="145"/>
      <c r="ELZ1170" s="37"/>
      <c r="EMA1170" s="5"/>
      <c r="EMB1170" s="144"/>
      <c r="EMC1170" s="93"/>
      <c r="EMD1170" s="145"/>
      <c r="EME1170" s="145"/>
      <c r="EMF1170" s="145"/>
      <c r="EMG1170" s="145"/>
      <c r="EMH1170" s="145"/>
      <c r="EMI1170" s="37"/>
      <c r="EMJ1170" s="5"/>
      <c r="EMK1170" s="144"/>
      <c r="EML1170" s="93"/>
      <c r="EMM1170" s="145"/>
      <c r="EMN1170" s="145"/>
      <c r="EMO1170" s="145"/>
      <c r="EMP1170" s="145"/>
      <c r="EMQ1170" s="145"/>
      <c r="EMR1170" s="37"/>
      <c r="EMS1170" s="5"/>
      <c r="EMT1170" s="144"/>
      <c r="EMU1170" s="93"/>
      <c r="EMV1170" s="145"/>
      <c r="EMW1170" s="145"/>
      <c r="EMX1170" s="145"/>
      <c r="EMY1170" s="145"/>
      <c r="EMZ1170" s="145"/>
      <c r="ENA1170" s="37"/>
      <c r="ENB1170" s="5"/>
      <c r="ENC1170" s="144"/>
      <c r="END1170" s="93"/>
      <c r="ENE1170" s="145"/>
      <c r="ENF1170" s="145"/>
      <c r="ENG1170" s="145"/>
      <c r="ENH1170" s="145"/>
      <c r="ENI1170" s="145"/>
      <c r="ENJ1170" s="37"/>
      <c r="ENK1170" s="5"/>
      <c r="ENL1170" s="144"/>
      <c r="ENM1170" s="93"/>
      <c r="ENN1170" s="145"/>
      <c r="ENO1170" s="145"/>
      <c r="ENP1170" s="145"/>
      <c r="ENQ1170" s="145"/>
      <c r="ENR1170" s="145"/>
      <c r="ENS1170" s="37"/>
      <c r="ENT1170" s="5"/>
      <c r="ENU1170" s="144"/>
      <c r="ENV1170" s="93"/>
      <c r="ENW1170" s="145"/>
      <c r="ENX1170" s="145"/>
      <c r="ENY1170" s="145"/>
      <c r="ENZ1170" s="145"/>
      <c r="EOA1170" s="145"/>
      <c r="EOB1170" s="37"/>
      <c r="EOC1170" s="5"/>
      <c r="EOD1170" s="144"/>
      <c r="EOE1170" s="93"/>
      <c r="EOF1170" s="145"/>
      <c r="EOG1170" s="145"/>
      <c r="EOH1170" s="145"/>
      <c r="EOI1170" s="145"/>
      <c r="EOJ1170" s="145"/>
      <c r="EOK1170" s="37"/>
      <c r="EOL1170" s="5"/>
      <c r="EOM1170" s="144"/>
      <c r="EON1170" s="93"/>
      <c r="EOO1170" s="145"/>
      <c r="EOP1170" s="145"/>
      <c r="EOQ1170" s="145"/>
      <c r="EOR1170" s="145"/>
      <c r="EOS1170" s="145"/>
      <c r="EOT1170" s="37"/>
      <c r="EOU1170" s="5"/>
      <c r="EOV1170" s="144"/>
      <c r="EOW1170" s="93"/>
      <c r="EOX1170" s="145"/>
      <c r="EOY1170" s="145"/>
      <c r="EOZ1170" s="145"/>
      <c r="EPA1170" s="145"/>
      <c r="EPB1170" s="145"/>
      <c r="EPC1170" s="37"/>
      <c r="EPD1170" s="5"/>
      <c r="EPE1170" s="144"/>
      <c r="EPF1170" s="93"/>
      <c r="EPG1170" s="145"/>
      <c r="EPH1170" s="145"/>
      <c r="EPI1170" s="145"/>
      <c r="EPJ1170" s="145"/>
      <c r="EPK1170" s="145"/>
      <c r="EPL1170" s="37"/>
      <c r="EPM1170" s="5"/>
      <c r="EPN1170" s="144"/>
      <c r="EPO1170" s="93"/>
      <c r="EPP1170" s="145"/>
      <c r="EPQ1170" s="145"/>
      <c r="EPR1170" s="145"/>
      <c r="EPS1170" s="145"/>
      <c r="EPT1170" s="145"/>
      <c r="EPU1170" s="37"/>
      <c r="EPV1170" s="5"/>
      <c r="EPW1170" s="144"/>
      <c r="EPX1170" s="93"/>
      <c r="EPY1170" s="145"/>
      <c r="EPZ1170" s="145"/>
      <c r="EQA1170" s="145"/>
      <c r="EQB1170" s="145"/>
      <c r="EQC1170" s="145"/>
      <c r="EQD1170" s="37"/>
      <c r="EQE1170" s="5"/>
      <c r="EQF1170" s="144"/>
      <c r="EQG1170" s="93"/>
      <c r="EQH1170" s="145"/>
      <c r="EQI1170" s="145"/>
      <c r="EQJ1170" s="145"/>
      <c r="EQK1170" s="145"/>
      <c r="EQL1170" s="145"/>
      <c r="EQM1170" s="37"/>
      <c r="EQN1170" s="5"/>
      <c r="EQO1170" s="144"/>
      <c r="EQP1170" s="93"/>
      <c r="EQQ1170" s="145"/>
      <c r="EQR1170" s="145"/>
      <c r="EQS1170" s="145"/>
      <c r="EQT1170" s="145"/>
      <c r="EQU1170" s="145"/>
      <c r="EQV1170" s="37"/>
      <c r="EQW1170" s="5"/>
      <c r="EQX1170" s="144"/>
      <c r="EQY1170" s="93"/>
      <c r="EQZ1170" s="145"/>
      <c r="ERA1170" s="145"/>
      <c r="ERB1170" s="145"/>
      <c r="ERC1170" s="145"/>
      <c r="ERD1170" s="145"/>
      <c r="ERE1170" s="37"/>
      <c r="ERF1170" s="5"/>
      <c r="ERG1170" s="144"/>
      <c r="ERH1170" s="93"/>
      <c r="ERI1170" s="145"/>
      <c r="ERJ1170" s="145"/>
      <c r="ERK1170" s="145"/>
      <c r="ERL1170" s="145"/>
      <c r="ERM1170" s="145"/>
      <c r="ERN1170" s="37"/>
      <c r="ERO1170" s="5"/>
      <c r="ERP1170" s="144"/>
      <c r="ERQ1170" s="93"/>
      <c r="ERR1170" s="145"/>
      <c r="ERS1170" s="145"/>
      <c r="ERT1170" s="145"/>
      <c r="ERU1170" s="145"/>
      <c r="ERV1170" s="145"/>
      <c r="ERW1170" s="37"/>
      <c r="ERX1170" s="5"/>
      <c r="ERY1170" s="144"/>
      <c r="ERZ1170" s="93"/>
      <c r="ESA1170" s="145"/>
      <c r="ESB1170" s="145"/>
      <c r="ESC1170" s="145"/>
      <c r="ESD1170" s="145"/>
      <c r="ESE1170" s="145"/>
      <c r="ESF1170" s="37"/>
      <c r="ESG1170" s="5"/>
      <c r="ESH1170" s="144"/>
      <c r="ESI1170" s="93"/>
      <c r="ESJ1170" s="145"/>
      <c r="ESK1170" s="145"/>
      <c r="ESL1170" s="145"/>
      <c r="ESM1170" s="145"/>
      <c r="ESN1170" s="145"/>
      <c r="ESO1170" s="37"/>
      <c r="ESP1170" s="5"/>
      <c r="ESQ1170" s="144"/>
      <c r="ESR1170" s="93"/>
      <c r="ESS1170" s="145"/>
      <c r="EST1170" s="145"/>
      <c r="ESU1170" s="145"/>
      <c r="ESV1170" s="145"/>
      <c r="ESW1170" s="145"/>
      <c r="ESX1170" s="37"/>
      <c r="ESY1170" s="5"/>
      <c r="ESZ1170" s="144"/>
      <c r="ETA1170" s="93"/>
      <c r="ETB1170" s="145"/>
      <c r="ETC1170" s="145"/>
      <c r="ETD1170" s="145"/>
      <c r="ETE1170" s="145"/>
      <c r="ETF1170" s="145"/>
      <c r="ETG1170" s="37"/>
      <c r="ETH1170" s="5"/>
      <c r="ETI1170" s="144"/>
      <c r="ETJ1170" s="93"/>
      <c r="ETK1170" s="145"/>
      <c r="ETL1170" s="145"/>
      <c r="ETM1170" s="145"/>
      <c r="ETN1170" s="145"/>
      <c r="ETO1170" s="145"/>
      <c r="ETP1170" s="37"/>
      <c r="ETQ1170" s="5"/>
      <c r="ETR1170" s="144"/>
      <c r="ETS1170" s="93"/>
      <c r="ETT1170" s="145"/>
      <c r="ETU1170" s="145"/>
      <c r="ETV1170" s="145"/>
      <c r="ETW1170" s="145"/>
      <c r="ETX1170" s="145"/>
      <c r="ETY1170" s="37"/>
      <c r="ETZ1170" s="5"/>
      <c r="EUA1170" s="144"/>
      <c r="EUB1170" s="93"/>
      <c r="EUC1170" s="145"/>
      <c r="EUD1170" s="145"/>
      <c r="EUE1170" s="145"/>
      <c r="EUF1170" s="145"/>
      <c r="EUG1170" s="145"/>
      <c r="EUH1170" s="37"/>
      <c r="EUI1170" s="5"/>
      <c r="EUJ1170" s="144"/>
      <c r="EUK1170" s="93"/>
      <c r="EUL1170" s="145"/>
      <c r="EUM1170" s="145"/>
      <c r="EUN1170" s="145"/>
      <c r="EUO1170" s="145"/>
      <c r="EUP1170" s="145"/>
      <c r="EUQ1170" s="37"/>
      <c r="EUR1170" s="5"/>
      <c r="EUS1170" s="144"/>
      <c r="EUT1170" s="93"/>
      <c r="EUU1170" s="145"/>
      <c r="EUV1170" s="145"/>
      <c r="EUW1170" s="145"/>
      <c r="EUX1170" s="145"/>
      <c r="EUY1170" s="145"/>
      <c r="EUZ1170" s="37"/>
      <c r="EVA1170" s="5"/>
      <c r="EVB1170" s="144"/>
      <c r="EVC1170" s="93"/>
      <c r="EVD1170" s="145"/>
      <c r="EVE1170" s="145"/>
      <c r="EVF1170" s="145"/>
      <c r="EVG1170" s="145"/>
      <c r="EVH1170" s="145"/>
      <c r="EVI1170" s="37"/>
      <c r="EVJ1170" s="5"/>
      <c r="EVK1170" s="144"/>
      <c r="EVL1170" s="93"/>
      <c r="EVM1170" s="145"/>
      <c r="EVN1170" s="145"/>
      <c r="EVO1170" s="145"/>
      <c r="EVP1170" s="145"/>
      <c r="EVQ1170" s="145"/>
      <c r="EVR1170" s="37"/>
      <c r="EVS1170" s="5"/>
      <c r="EVT1170" s="144"/>
      <c r="EVU1170" s="93"/>
      <c r="EVV1170" s="145"/>
      <c r="EVW1170" s="145"/>
      <c r="EVX1170" s="145"/>
      <c r="EVY1170" s="145"/>
      <c r="EVZ1170" s="145"/>
      <c r="EWA1170" s="37"/>
      <c r="EWB1170" s="5"/>
      <c r="EWC1170" s="144"/>
      <c r="EWD1170" s="93"/>
      <c r="EWE1170" s="145"/>
      <c r="EWF1170" s="145"/>
      <c r="EWG1170" s="145"/>
      <c r="EWH1170" s="145"/>
      <c r="EWI1170" s="145"/>
      <c r="EWJ1170" s="37"/>
      <c r="EWK1170" s="5"/>
      <c r="EWL1170" s="144"/>
      <c r="EWM1170" s="93"/>
      <c r="EWN1170" s="145"/>
      <c r="EWO1170" s="145"/>
      <c r="EWP1170" s="145"/>
      <c r="EWQ1170" s="145"/>
      <c r="EWR1170" s="145"/>
      <c r="EWS1170" s="37"/>
      <c r="EWT1170" s="5"/>
      <c r="EWU1170" s="144"/>
      <c r="EWV1170" s="93"/>
      <c r="EWW1170" s="145"/>
      <c r="EWX1170" s="145"/>
      <c r="EWY1170" s="145"/>
      <c r="EWZ1170" s="145"/>
      <c r="EXA1170" s="145"/>
      <c r="EXB1170" s="37"/>
      <c r="EXC1170" s="5"/>
      <c r="EXD1170" s="144"/>
      <c r="EXE1170" s="93"/>
      <c r="EXF1170" s="145"/>
      <c r="EXG1170" s="145"/>
      <c r="EXH1170" s="145"/>
      <c r="EXI1170" s="145"/>
      <c r="EXJ1170" s="145"/>
      <c r="EXK1170" s="37"/>
      <c r="EXL1170" s="5"/>
      <c r="EXM1170" s="144"/>
      <c r="EXN1170" s="93"/>
      <c r="EXO1170" s="145"/>
      <c r="EXP1170" s="145"/>
      <c r="EXQ1170" s="145"/>
      <c r="EXR1170" s="145"/>
      <c r="EXS1170" s="145"/>
      <c r="EXT1170" s="37"/>
      <c r="EXU1170" s="5"/>
      <c r="EXV1170" s="144"/>
      <c r="EXW1170" s="93"/>
      <c r="EXX1170" s="145"/>
      <c r="EXY1170" s="145"/>
      <c r="EXZ1170" s="145"/>
      <c r="EYA1170" s="145"/>
      <c r="EYB1170" s="145"/>
      <c r="EYC1170" s="37"/>
      <c r="EYD1170" s="5"/>
      <c r="EYE1170" s="144"/>
      <c r="EYF1170" s="93"/>
      <c r="EYG1170" s="145"/>
      <c r="EYH1170" s="145"/>
      <c r="EYI1170" s="145"/>
      <c r="EYJ1170" s="145"/>
      <c r="EYK1170" s="145"/>
      <c r="EYL1170" s="37"/>
      <c r="EYM1170" s="5"/>
      <c r="EYN1170" s="144"/>
      <c r="EYO1170" s="93"/>
      <c r="EYP1170" s="145"/>
      <c r="EYQ1170" s="145"/>
      <c r="EYR1170" s="145"/>
      <c r="EYS1170" s="145"/>
      <c r="EYT1170" s="145"/>
      <c r="EYU1170" s="37"/>
      <c r="EYV1170" s="5"/>
      <c r="EYW1170" s="144"/>
      <c r="EYX1170" s="93"/>
      <c r="EYY1170" s="145"/>
      <c r="EYZ1170" s="145"/>
      <c r="EZA1170" s="145"/>
      <c r="EZB1170" s="145"/>
      <c r="EZC1170" s="145"/>
      <c r="EZD1170" s="37"/>
      <c r="EZE1170" s="5"/>
      <c r="EZF1170" s="144"/>
      <c r="EZG1170" s="93"/>
      <c r="EZH1170" s="145"/>
      <c r="EZI1170" s="145"/>
      <c r="EZJ1170" s="145"/>
      <c r="EZK1170" s="145"/>
      <c r="EZL1170" s="145"/>
      <c r="EZM1170" s="37"/>
      <c r="EZN1170" s="5"/>
      <c r="EZO1170" s="144"/>
      <c r="EZP1170" s="93"/>
      <c r="EZQ1170" s="145"/>
      <c r="EZR1170" s="145"/>
      <c r="EZS1170" s="145"/>
      <c r="EZT1170" s="145"/>
      <c r="EZU1170" s="145"/>
      <c r="EZV1170" s="37"/>
      <c r="EZW1170" s="5"/>
      <c r="EZX1170" s="144"/>
      <c r="EZY1170" s="93"/>
      <c r="EZZ1170" s="145"/>
      <c r="FAA1170" s="145"/>
      <c r="FAB1170" s="145"/>
      <c r="FAC1170" s="145"/>
      <c r="FAD1170" s="145"/>
      <c r="FAE1170" s="37"/>
      <c r="FAF1170" s="5"/>
      <c r="FAG1170" s="144"/>
      <c r="FAH1170" s="93"/>
      <c r="FAI1170" s="145"/>
      <c r="FAJ1170" s="145"/>
      <c r="FAK1170" s="145"/>
      <c r="FAL1170" s="145"/>
      <c r="FAM1170" s="145"/>
      <c r="FAN1170" s="37"/>
      <c r="FAO1170" s="5"/>
      <c r="FAP1170" s="144"/>
      <c r="FAQ1170" s="93"/>
      <c r="FAR1170" s="145"/>
      <c r="FAS1170" s="145"/>
      <c r="FAT1170" s="145"/>
      <c r="FAU1170" s="145"/>
      <c r="FAV1170" s="145"/>
      <c r="FAW1170" s="37"/>
      <c r="FAX1170" s="5"/>
      <c r="FAY1170" s="144"/>
      <c r="FAZ1170" s="93"/>
      <c r="FBA1170" s="145"/>
      <c r="FBB1170" s="145"/>
      <c r="FBC1170" s="145"/>
      <c r="FBD1170" s="145"/>
      <c r="FBE1170" s="145"/>
      <c r="FBF1170" s="37"/>
      <c r="FBG1170" s="5"/>
      <c r="FBH1170" s="144"/>
      <c r="FBI1170" s="93"/>
      <c r="FBJ1170" s="145"/>
      <c r="FBK1170" s="145"/>
      <c r="FBL1170" s="145"/>
      <c r="FBM1170" s="145"/>
      <c r="FBN1170" s="145"/>
      <c r="FBO1170" s="37"/>
      <c r="FBP1170" s="5"/>
      <c r="FBQ1170" s="144"/>
      <c r="FBR1170" s="93"/>
      <c r="FBS1170" s="145"/>
      <c r="FBT1170" s="145"/>
      <c r="FBU1170" s="145"/>
      <c r="FBV1170" s="145"/>
      <c r="FBW1170" s="145"/>
      <c r="FBX1170" s="37"/>
      <c r="FBY1170" s="5"/>
      <c r="FBZ1170" s="144"/>
      <c r="FCA1170" s="93"/>
      <c r="FCB1170" s="145"/>
      <c r="FCC1170" s="145"/>
      <c r="FCD1170" s="145"/>
      <c r="FCE1170" s="145"/>
      <c r="FCF1170" s="145"/>
      <c r="FCG1170" s="37"/>
      <c r="FCH1170" s="5"/>
      <c r="FCI1170" s="144"/>
      <c r="FCJ1170" s="93"/>
      <c r="FCK1170" s="145"/>
      <c r="FCL1170" s="145"/>
      <c r="FCM1170" s="145"/>
      <c r="FCN1170" s="145"/>
      <c r="FCO1170" s="145"/>
      <c r="FCP1170" s="37"/>
      <c r="FCQ1170" s="5"/>
      <c r="FCR1170" s="144"/>
      <c r="FCS1170" s="93"/>
      <c r="FCT1170" s="145"/>
      <c r="FCU1170" s="145"/>
      <c r="FCV1170" s="145"/>
      <c r="FCW1170" s="145"/>
      <c r="FCX1170" s="145"/>
      <c r="FCY1170" s="37"/>
      <c r="FCZ1170" s="5"/>
      <c r="FDA1170" s="144"/>
      <c r="FDB1170" s="93"/>
      <c r="FDC1170" s="145"/>
      <c r="FDD1170" s="145"/>
      <c r="FDE1170" s="145"/>
      <c r="FDF1170" s="145"/>
      <c r="FDG1170" s="145"/>
      <c r="FDH1170" s="37"/>
      <c r="FDI1170" s="5"/>
      <c r="FDJ1170" s="144"/>
      <c r="FDK1170" s="93"/>
      <c r="FDL1170" s="145"/>
      <c r="FDM1170" s="145"/>
      <c r="FDN1170" s="145"/>
      <c r="FDO1170" s="145"/>
      <c r="FDP1170" s="145"/>
      <c r="FDQ1170" s="37"/>
      <c r="FDR1170" s="5"/>
      <c r="FDS1170" s="144"/>
      <c r="FDT1170" s="93"/>
      <c r="FDU1170" s="145"/>
      <c r="FDV1170" s="145"/>
      <c r="FDW1170" s="145"/>
      <c r="FDX1170" s="145"/>
      <c r="FDY1170" s="145"/>
      <c r="FDZ1170" s="37"/>
      <c r="FEA1170" s="5"/>
      <c r="FEB1170" s="144"/>
      <c r="FEC1170" s="93"/>
      <c r="FED1170" s="145"/>
      <c r="FEE1170" s="145"/>
      <c r="FEF1170" s="145"/>
      <c r="FEG1170" s="145"/>
      <c r="FEH1170" s="145"/>
      <c r="FEI1170" s="37"/>
      <c r="FEJ1170" s="5"/>
      <c r="FEK1170" s="144"/>
      <c r="FEL1170" s="93"/>
      <c r="FEM1170" s="145"/>
      <c r="FEN1170" s="145"/>
      <c r="FEO1170" s="145"/>
      <c r="FEP1170" s="145"/>
      <c r="FEQ1170" s="145"/>
      <c r="FER1170" s="37"/>
      <c r="FES1170" s="5"/>
      <c r="FET1170" s="144"/>
      <c r="FEU1170" s="93"/>
      <c r="FEV1170" s="145"/>
      <c r="FEW1170" s="145"/>
      <c r="FEX1170" s="145"/>
      <c r="FEY1170" s="145"/>
      <c r="FEZ1170" s="145"/>
      <c r="FFA1170" s="37"/>
      <c r="FFB1170" s="5"/>
      <c r="FFC1170" s="144"/>
      <c r="FFD1170" s="93"/>
      <c r="FFE1170" s="145"/>
      <c r="FFF1170" s="145"/>
      <c r="FFG1170" s="145"/>
      <c r="FFH1170" s="145"/>
      <c r="FFI1170" s="145"/>
      <c r="FFJ1170" s="37"/>
      <c r="FFK1170" s="5"/>
      <c r="FFL1170" s="144"/>
      <c r="FFM1170" s="93"/>
      <c r="FFN1170" s="145"/>
      <c r="FFO1170" s="145"/>
      <c r="FFP1170" s="145"/>
      <c r="FFQ1170" s="145"/>
      <c r="FFR1170" s="145"/>
      <c r="FFS1170" s="37"/>
      <c r="FFT1170" s="5"/>
      <c r="FFU1170" s="144"/>
      <c r="FFV1170" s="93"/>
      <c r="FFW1170" s="145"/>
      <c r="FFX1170" s="145"/>
      <c r="FFY1170" s="145"/>
      <c r="FFZ1170" s="145"/>
      <c r="FGA1170" s="145"/>
      <c r="FGB1170" s="37"/>
      <c r="FGC1170" s="5"/>
      <c r="FGD1170" s="144"/>
      <c r="FGE1170" s="93"/>
      <c r="FGF1170" s="145"/>
      <c r="FGG1170" s="145"/>
      <c r="FGH1170" s="145"/>
      <c r="FGI1170" s="145"/>
      <c r="FGJ1170" s="145"/>
      <c r="FGK1170" s="37"/>
      <c r="FGL1170" s="5"/>
      <c r="FGM1170" s="144"/>
      <c r="FGN1170" s="93"/>
      <c r="FGO1170" s="145"/>
      <c r="FGP1170" s="145"/>
      <c r="FGQ1170" s="145"/>
      <c r="FGR1170" s="145"/>
      <c r="FGS1170" s="145"/>
      <c r="FGT1170" s="37"/>
      <c r="FGU1170" s="5"/>
      <c r="FGV1170" s="144"/>
      <c r="FGW1170" s="93"/>
      <c r="FGX1170" s="145"/>
      <c r="FGY1170" s="145"/>
      <c r="FGZ1170" s="145"/>
      <c r="FHA1170" s="145"/>
      <c r="FHB1170" s="145"/>
      <c r="FHC1170" s="37"/>
      <c r="FHD1170" s="5"/>
      <c r="FHE1170" s="144"/>
      <c r="FHF1170" s="93"/>
      <c r="FHG1170" s="145"/>
      <c r="FHH1170" s="145"/>
      <c r="FHI1170" s="145"/>
      <c r="FHJ1170" s="145"/>
      <c r="FHK1170" s="145"/>
      <c r="FHL1170" s="37"/>
      <c r="FHM1170" s="5"/>
      <c r="FHN1170" s="144"/>
      <c r="FHO1170" s="93"/>
      <c r="FHP1170" s="145"/>
      <c r="FHQ1170" s="145"/>
      <c r="FHR1170" s="145"/>
      <c r="FHS1170" s="145"/>
      <c r="FHT1170" s="145"/>
      <c r="FHU1170" s="37"/>
      <c r="FHV1170" s="5"/>
      <c r="FHW1170" s="144"/>
      <c r="FHX1170" s="93"/>
      <c r="FHY1170" s="145"/>
      <c r="FHZ1170" s="145"/>
      <c r="FIA1170" s="145"/>
      <c r="FIB1170" s="145"/>
      <c r="FIC1170" s="145"/>
      <c r="FID1170" s="37"/>
      <c r="FIE1170" s="5"/>
      <c r="FIF1170" s="144"/>
      <c r="FIG1170" s="93"/>
      <c r="FIH1170" s="145"/>
      <c r="FII1170" s="145"/>
      <c r="FIJ1170" s="145"/>
      <c r="FIK1170" s="145"/>
      <c r="FIL1170" s="145"/>
      <c r="FIM1170" s="37"/>
      <c r="FIN1170" s="5"/>
      <c r="FIO1170" s="144"/>
      <c r="FIP1170" s="93"/>
      <c r="FIQ1170" s="145"/>
      <c r="FIR1170" s="145"/>
      <c r="FIS1170" s="145"/>
      <c r="FIT1170" s="145"/>
      <c r="FIU1170" s="145"/>
      <c r="FIV1170" s="37"/>
      <c r="FIW1170" s="5"/>
      <c r="FIX1170" s="144"/>
      <c r="FIY1170" s="93"/>
      <c r="FIZ1170" s="145"/>
      <c r="FJA1170" s="145"/>
      <c r="FJB1170" s="145"/>
      <c r="FJC1170" s="145"/>
      <c r="FJD1170" s="145"/>
      <c r="FJE1170" s="37"/>
      <c r="FJF1170" s="5"/>
      <c r="FJG1170" s="144"/>
      <c r="FJH1170" s="93"/>
      <c r="FJI1170" s="145"/>
      <c r="FJJ1170" s="145"/>
      <c r="FJK1170" s="145"/>
      <c r="FJL1170" s="145"/>
      <c r="FJM1170" s="145"/>
      <c r="FJN1170" s="37"/>
      <c r="FJO1170" s="5"/>
      <c r="FJP1170" s="144"/>
      <c r="FJQ1170" s="93"/>
      <c r="FJR1170" s="145"/>
      <c r="FJS1170" s="145"/>
      <c r="FJT1170" s="145"/>
      <c r="FJU1170" s="145"/>
      <c r="FJV1170" s="145"/>
      <c r="FJW1170" s="37"/>
      <c r="FJX1170" s="5"/>
      <c r="FJY1170" s="144"/>
      <c r="FJZ1170" s="93"/>
      <c r="FKA1170" s="145"/>
      <c r="FKB1170" s="145"/>
      <c r="FKC1170" s="145"/>
      <c r="FKD1170" s="145"/>
      <c r="FKE1170" s="145"/>
      <c r="FKF1170" s="37"/>
      <c r="FKG1170" s="5"/>
      <c r="FKH1170" s="144"/>
      <c r="FKI1170" s="93"/>
      <c r="FKJ1170" s="145"/>
      <c r="FKK1170" s="145"/>
      <c r="FKL1170" s="145"/>
      <c r="FKM1170" s="145"/>
      <c r="FKN1170" s="145"/>
      <c r="FKO1170" s="37"/>
      <c r="FKP1170" s="5"/>
      <c r="FKQ1170" s="144"/>
      <c r="FKR1170" s="93"/>
      <c r="FKS1170" s="145"/>
      <c r="FKT1170" s="145"/>
      <c r="FKU1170" s="145"/>
      <c r="FKV1170" s="145"/>
      <c r="FKW1170" s="145"/>
      <c r="FKX1170" s="37"/>
      <c r="FKY1170" s="5"/>
      <c r="FKZ1170" s="144"/>
      <c r="FLA1170" s="93"/>
      <c r="FLB1170" s="145"/>
      <c r="FLC1170" s="145"/>
      <c r="FLD1170" s="145"/>
      <c r="FLE1170" s="145"/>
      <c r="FLF1170" s="145"/>
      <c r="FLG1170" s="37"/>
      <c r="FLH1170" s="5"/>
      <c r="FLI1170" s="144"/>
      <c r="FLJ1170" s="93"/>
      <c r="FLK1170" s="145"/>
      <c r="FLL1170" s="145"/>
      <c r="FLM1170" s="145"/>
      <c r="FLN1170" s="145"/>
      <c r="FLO1170" s="145"/>
      <c r="FLP1170" s="37"/>
      <c r="FLQ1170" s="5"/>
      <c r="FLR1170" s="144"/>
      <c r="FLS1170" s="93"/>
      <c r="FLT1170" s="145"/>
      <c r="FLU1170" s="145"/>
      <c r="FLV1170" s="145"/>
      <c r="FLW1170" s="145"/>
      <c r="FLX1170" s="145"/>
      <c r="FLY1170" s="37"/>
      <c r="FLZ1170" s="5"/>
      <c r="FMA1170" s="144"/>
      <c r="FMB1170" s="93"/>
      <c r="FMC1170" s="145"/>
      <c r="FMD1170" s="145"/>
      <c r="FME1170" s="145"/>
      <c r="FMF1170" s="145"/>
      <c r="FMG1170" s="145"/>
      <c r="FMH1170" s="37"/>
      <c r="FMI1170" s="5"/>
      <c r="FMJ1170" s="144"/>
      <c r="FMK1170" s="93"/>
      <c r="FML1170" s="145"/>
      <c r="FMM1170" s="145"/>
      <c r="FMN1170" s="145"/>
      <c r="FMO1170" s="145"/>
      <c r="FMP1170" s="145"/>
      <c r="FMQ1170" s="37"/>
      <c r="FMR1170" s="5"/>
      <c r="FMS1170" s="144"/>
      <c r="FMT1170" s="93"/>
      <c r="FMU1170" s="145"/>
      <c r="FMV1170" s="145"/>
      <c r="FMW1170" s="145"/>
      <c r="FMX1170" s="145"/>
      <c r="FMY1170" s="145"/>
      <c r="FMZ1170" s="37"/>
      <c r="FNA1170" s="5"/>
      <c r="FNB1170" s="144"/>
      <c r="FNC1170" s="93"/>
      <c r="FND1170" s="145"/>
      <c r="FNE1170" s="145"/>
      <c r="FNF1170" s="145"/>
      <c r="FNG1170" s="145"/>
      <c r="FNH1170" s="145"/>
      <c r="FNI1170" s="37"/>
      <c r="FNJ1170" s="5"/>
      <c r="FNK1170" s="144"/>
      <c r="FNL1170" s="93"/>
      <c r="FNM1170" s="145"/>
      <c r="FNN1170" s="145"/>
      <c r="FNO1170" s="145"/>
      <c r="FNP1170" s="145"/>
      <c r="FNQ1170" s="145"/>
      <c r="FNR1170" s="37"/>
      <c r="FNS1170" s="5"/>
      <c r="FNT1170" s="144"/>
      <c r="FNU1170" s="93"/>
      <c r="FNV1170" s="145"/>
      <c r="FNW1170" s="145"/>
      <c r="FNX1170" s="145"/>
      <c r="FNY1170" s="145"/>
      <c r="FNZ1170" s="145"/>
      <c r="FOA1170" s="37"/>
      <c r="FOB1170" s="5"/>
      <c r="FOC1170" s="144"/>
      <c r="FOD1170" s="93"/>
      <c r="FOE1170" s="145"/>
      <c r="FOF1170" s="145"/>
      <c r="FOG1170" s="145"/>
      <c r="FOH1170" s="145"/>
      <c r="FOI1170" s="145"/>
      <c r="FOJ1170" s="37"/>
      <c r="FOK1170" s="5"/>
      <c r="FOL1170" s="144"/>
      <c r="FOM1170" s="93"/>
      <c r="FON1170" s="145"/>
      <c r="FOO1170" s="145"/>
      <c r="FOP1170" s="145"/>
      <c r="FOQ1170" s="145"/>
      <c r="FOR1170" s="145"/>
      <c r="FOS1170" s="37"/>
      <c r="FOT1170" s="5"/>
      <c r="FOU1170" s="144"/>
      <c r="FOV1170" s="93"/>
      <c r="FOW1170" s="145"/>
      <c r="FOX1170" s="145"/>
      <c r="FOY1170" s="145"/>
      <c r="FOZ1170" s="145"/>
      <c r="FPA1170" s="145"/>
      <c r="FPB1170" s="37"/>
      <c r="FPC1170" s="5"/>
      <c r="FPD1170" s="144"/>
      <c r="FPE1170" s="93"/>
      <c r="FPF1170" s="145"/>
      <c r="FPG1170" s="145"/>
      <c r="FPH1170" s="145"/>
      <c r="FPI1170" s="145"/>
      <c r="FPJ1170" s="145"/>
      <c r="FPK1170" s="37"/>
      <c r="FPL1170" s="5"/>
      <c r="FPM1170" s="144"/>
      <c r="FPN1170" s="93"/>
      <c r="FPO1170" s="145"/>
      <c r="FPP1170" s="145"/>
      <c r="FPQ1170" s="145"/>
      <c r="FPR1170" s="145"/>
      <c r="FPS1170" s="145"/>
      <c r="FPT1170" s="37"/>
      <c r="FPU1170" s="5"/>
      <c r="FPV1170" s="144"/>
      <c r="FPW1170" s="93"/>
      <c r="FPX1170" s="145"/>
      <c r="FPY1170" s="145"/>
      <c r="FPZ1170" s="145"/>
      <c r="FQA1170" s="145"/>
      <c r="FQB1170" s="145"/>
      <c r="FQC1170" s="37"/>
      <c r="FQD1170" s="5"/>
      <c r="FQE1170" s="144"/>
      <c r="FQF1170" s="93"/>
      <c r="FQG1170" s="145"/>
      <c r="FQH1170" s="145"/>
      <c r="FQI1170" s="145"/>
      <c r="FQJ1170" s="145"/>
      <c r="FQK1170" s="145"/>
      <c r="FQL1170" s="37"/>
      <c r="FQM1170" s="5"/>
      <c r="FQN1170" s="144"/>
      <c r="FQO1170" s="93"/>
      <c r="FQP1170" s="145"/>
      <c r="FQQ1170" s="145"/>
      <c r="FQR1170" s="145"/>
      <c r="FQS1170" s="145"/>
      <c r="FQT1170" s="145"/>
      <c r="FQU1170" s="37"/>
      <c r="FQV1170" s="5"/>
      <c r="FQW1170" s="144"/>
      <c r="FQX1170" s="93"/>
      <c r="FQY1170" s="145"/>
      <c r="FQZ1170" s="145"/>
      <c r="FRA1170" s="145"/>
      <c r="FRB1170" s="145"/>
      <c r="FRC1170" s="145"/>
      <c r="FRD1170" s="37"/>
      <c r="FRE1170" s="5"/>
      <c r="FRF1170" s="144"/>
      <c r="FRG1170" s="93"/>
      <c r="FRH1170" s="145"/>
      <c r="FRI1170" s="145"/>
      <c r="FRJ1170" s="145"/>
      <c r="FRK1170" s="145"/>
      <c r="FRL1170" s="145"/>
      <c r="FRM1170" s="37"/>
      <c r="FRN1170" s="5"/>
      <c r="FRO1170" s="144"/>
      <c r="FRP1170" s="93"/>
      <c r="FRQ1170" s="145"/>
      <c r="FRR1170" s="145"/>
      <c r="FRS1170" s="145"/>
      <c r="FRT1170" s="145"/>
      <c r="FRU1170" s="145"/>
      <c r="FRV1170" s="37"/>
      <c r="FRW1170" s="5"/>
      <c r="FRX1170" s="144"/>
      <c r="FRY1170" s="93"/>
      <c r="FRZ1170" s="145"/>
      <c r="FSA1170" s="145"/>
      <c r="FSB1170" s="145"/>
      <c r="FSC1170" s="145"/>
      <c r="FSD1170" s="145"/>
      <c r="FSE1170" s="37"/>
      <c r="FSF1170" s="5"/>
      <c r="FSG1170" s="144"/>
      <c r="FSH1170" s="93"/>
      <c r="FSI1170" s="145"/>
      <c r="FSJ1170" s="145"/>
      <c r="FSK1170" s="145"/>
      <c r="FSL1170" s="145"/>
      <c r="FSM1170" s="145"/>
      <c r="FSN1170" s="37"/>
      <c r="FSO1170" s="5"/>
      <c r="FSP1170" s="144"/>
      <c r="FSQ1170" s="93"/>
      <c r="FSR1170" s="145"/>
      <c r="FSS1170" s="145"/>
      <c r="FST1170" s="145"/>
      <c r="FSU1170" s="145"/>
      <c r="FSV1170" s="145"/>
      <c r="FSW1170" s="37"/>
      <c r="FSX1170" s="5"/>
      <c r="FSY1170" s="144"/>
      <c r="FSZ1170" s="93"/>
      <c r="FTA1170" s="145"/>
      <c r="FTB1170" s="145"/>
      <c r="FTC1170" s="145"/>
      <c r="FTD1170" s="145"/>
      <c r="FTE1170" s="145"/>
      <c r="FTF1170" s="37"/>
      <c r="FTG1170" s="5"/>
      <c r="FTH1170" s="144"/>
      <c r="FTI1170" s="93"/>
      <c r="FTJ1170" s="145"/>
      <c r="FTK1170" s="145"/>
      <c r="FTL1170" s="145"/>
      <c r="FTM1170" s="145"/>
      <c r="FTN1170" s="145"/>
      <c r="FTO1170" s="37"/>
      <c r="FTP1170" s="5"/>
      <c r="FTQ1170" s="144"/>
      <c r="FTR1170" s="93"/>
      <c r="FTS1170" s="145"/>
      <c r="FTT1170" s="145"/>
      <c r="FTU1170" s="145"/>
      <c r="FTV1170" s="145"/>
      <c r="FTW1170" s="145"/>
      <c r="FTX1170" s="37"/>
      <c r="FTY1170" s="5"/>
      <c r="FTZ1170" s="144"/>
      <c r="FUA1170" s="93"/>
      <c r="FUB1170" s="145"/>
      <c r="FUC1170" s="145"/>
      <c r="FUD1170" s="145"/>
      <c r="FUE1170" s="145"/>
      <c r="FUF1170" s="145"/>
      <c r="FUG1170" s="37"/>
      <c r="FUH1170" s="5"/>
      <c r="FUI1170" s="144"/>
      <c r="FUJ1170" s="93"/>
      <c r="FUK1170" s="145"/>
      <c r="FUL1170" s="145"/>
      <c r="FUM1170" s="145"/>
      <c r="FUN1170" s="145"/>
      <c r="FUO1170" s="145"/>
      <c r="FUP1170" s="37"/>
      <c r="FUQ1170" s="5"/>
      <c r="FUR1170" s="144"/>
      <c r="FUS1170" s="93"/>
      <c r="FUT1170" s="145"/>
      <c r="FUU1170" s="145"/>
      <c r="FUV1170" s="145"/>
      <c r="FUW1170" s="145"/>
      <c r="FUX1170" s="145"/>
      <c r="FUY1170" s="37"/>
      <c r="FUZ1170" s="5"/>
      <c r="FVA1170" s="144"/>
      <c r="FVB1170" s="93"/>
      <c r="FVC1170" s="145"/>
      <c r="FVD1170" s="145"/>
      <c r="FVE1170" s="145"/>
      <c r="FVF1170" s="145"/>
      <c r="FVG1170" s="145"/>
      <c r="FVH1170" s="37"/>
      <c r="FVI1170" s="5"/>
      <c r="FVJ1170" s="144"/>
      <c r="FVK1170" s="93"/>
      <c r="FVL1170" s="145"/>
      <c r="FVM1170" s="145"/>
      <c r="FVN1170" s="145"/>
      <c r="FVO1170" s="145"/>
      <c r="FVP1170" s="145"/>
      <c r="FVQ1170" s="37"/>
      <c r="FVR1170" s="5"/>
      <c r="FVS1170" s="144"/>
      <c r="FVT1170" s="93"/>
      <c r="FVU1170" s="145"/>
      <c r="FVV1170" s="145"/>
      <c r="FVW1170" s="145"/>
      <c r="FVX1170" s="145"/>
      <c r="FVY1170" s="145"/>
      <c r="FVZ1170" s="37"/>
      <c r="FWA1170" s="5"/>
      <c r="FWB1170" s="144"/>
      <c r="FWC1170" s="93"/>
      <c r="FWD1170" s="145"/>
      <c r="FWE1170" s="145"/>
      <c r="FWF1170" s="145"/>
      <c r="FWG1170" s="145"/>
      <c r="FWH1170" s="145"/>
      <c r="FWI1170" s="37"/>
      <c r="FWJ1170" s="5"/>
      <c r="FWK1170" s="144"/>
      <c r="FWL1170" s="93"/>
      <c r="FWM1170" s="145"/>
      <c r="FWN1170" s="145"/>
      <c r="FWO1170" s="145"/>
      <c r="FWP1170" s="145"/>
      <c r="FWQ1170" s="145"/>
      <c r="FWR1170" s="37"/>
      <c r="FWS1170" s="5"/>
      <c r="FWT1170" s="144"/>
      <c r="FWU1170" s="93"/>
      <c r="FWV1170" s="145"/>
      <c r="FWW1170" s="145"/>
      <c r="FWX1170" s="145"/>
      <c r="FWY1170" s="145"/>
      <c r="FWZ1170" s="145"/>
      <c r="FXA1170" s="37"/>
      <c r="FXB1170" s="5"/>
      <c r="FXC1170" s="144"/>
      <c r="FXD1170" s="93"/>
      <c r="FXE1170" s="145"/>
      <c r="FXF1170" s="145"/>
      <c r="FXG1170" s="145"/>
      <c r="FXH1170" s="145"/>
      <c r="FXI1170" s="145"/>
      <c r="FXJ1170" s="37"/>
      <c r="FXK1170" s="5"/>
      <c r="FXL1170" s="144"/>
      <c r="FXM1170" s="93"/>
      <c r="FXN1170" s="145"/>
      <c r="FXO1170" s="145"/>
      <c r="FXP1170" s="145"/>
      <c r="FXQ1170" s="145"/>
      <c r="FXR1170" s="145"/>
      <c r="FXS1170" s="37"/>
      <c r="FXT1170" s="5"/>
      <c r="FXU1170" s="144"/>
      <c r="FXV1170" s="93"/>
      <c r="FXW1170" s="145"/>
      <c r="FXX1170" s="145"/>
      <c r="FXY1170" s="145"/>
      <c r="FXZ1170" s="145"/>
      <c r="FYA1170" s="145"/>
      <c r="FYB1170" s="37"/>
      <c r="FYC1170" s="5"/>
      <c r="FYD1170" s="144"/>
      <c r="FYE1170" s="93"/>
      <c r="FYF1170" s="145"/>
      <c r="FYG1170" s="145"/>
      <c r="FYH1170" s="145"/>
      <c r="FYI1170" s="145"/>
      <c r="FYJ1170" s="145"/>
      <c r="FYK1170" s="37"/>
      <c r="FYL1170" s="5"/>
      <c r="FYM1170" s="144"/>
      <c r="FYN1170" s="93"/>
      <c r="FYO1170" s="145"/>
      <c r="FYP1170" s="145"/>
      <c r="FYQ1170" s="145"/>
      <c r="FYR1170" s="145"/>
      <c r="FYS1170" s="145"/>
      <c r="FYT1170" s="37"/>
      <c r="FYU1170" s="5"/>
      <c r="FYV1170" s="144"/>
      <c r="FYW1170" s="93"/>
      <c r="FYX1170" s="145"/>
      <c r="FYY1170" s="145"/>
      <c r="FYZ1170" s="145"/>
      <c r="FZA1170" s="145"/>
      <c r="FZB1170" s="145"/>
      <c r="FZC1170" s="37"/>
      <c r="FZD1170" s="5"/>
      <c r="FZE1170" s="144"/>
      <c r="FZF1170" s="93"/>
      <c r="FZG1170" s="145"/>
      <c r="FZH1170" s="145"/>
      <c r="FZI1170" s="145"/>
      <c r="FZJ1170" s="145"/>
      <c r="FZK1170" s="145"/>
      <c r="FZL1170" s="37"/>
      <c r="FZM1170" s="5"/>
      <c r="FZN1170" s="144"/>
      <c r="FZO1170" s="93"/>
      <c r="FZP1170" s="145"/>
      <c r="FZQ1170" s="145"/>
      <c r="FZR1170" s="145"/>
      <c r="FZS1170" s="145"/>
      <c r="FZT1170" s="145"/>
      <c r="FZU1170" s="37"/>
      <c r="FZV1170" s="5"/>
      <c r="FZW1170" s="144"/>
      <c r="FZX1170" s="93"/>
      <c r="FZY1170" s="145"/>
      <c r="FZZ1170" s="145"/>
      <c r="GAA1170" s="145"/>
      <c r="GAB1170" s="145"/>
      <c r="GAC1170" s="145"/>
      <c r="GAD1170" s="37"/>
      <c r="GAE1170" s="5"/>
      <c r="GAF1170" s="144"/>
      <c r="GAG1170" s="93"/>
      <c r="GAH1170" s="145"/>
      <c r="GAI1170" s="145"/>
      <c r="GAJ1170" s="145"/>
      <c r="GAK1170" s="145"/>
      <c r="GAL1170" s="145"/>
      <c r="GAM1170" s="37"/>
      <c r="GAN1170" s="5"/>
      <c r="GAO1170" s="144"/>
      <c r="GAP1170" s="93"/>
      <c r="GAQ1170" s="145"/>
      <c r="GAR1170" s="145"/>
      <c r="GAS1170" s="145"/>
      <c r="GAT1170" s="145"/>
      <c r="GAU1170" s="145"/>
      <c r="GAV1170" s="37"/>
      <c r="GAW1170" s="5"/>
      <c r="GAX1170" s="144"/>
      <c r="GAY1170" s="93"/>
      <c r="GAZ1170" s="145"/>
      <c r="GBA1170" s="145"/>
      <c r="GBB1170" s="145"/>
      <c r="GBC1170" s="145"/>
      <c r="GBD1170" s="145"/>
      <c r="GBE1170" s="37"/>
      <c r="GBF1170" s="5"/>
      <c r="GBG1170" s="144"/>
      <c r="GBH1170" s="93"/>
      <c r="GBI1170" s="145"/>
      <c r="GBJ1170" s="145"/>
      <c r="GBK1170" s="145"/>
      <c r="GBL1170" s="145"/>
      <c r="GBM1170" s="145"/>
      <c r="GBN1170" s="37"/>
      <c r="GBO1170" s="5"/>
      <c r="GBP1170" s="144"/>
      <c r="GBQ1170" s="93"/>
      <c r="GBR1170" s="145"/>
      <c r="GBS1170" s="145"/>
      <c r="GBT1170" s="145"/>
      <c r="GBU1170" s="145"/>
      <c r="GBV1170" s="145"/>
      <c r="GBW1170" s="37"/>
      <c r="GBX1170" s="5"/>
      <c r="GBY1170" s="144"/>
      <c r="GBZ1170" s="93"/>
      <c r="GCA1170" s="145"/>
      <c r="GCB1170" s="145"/>
      <c r="GCC1170" s="145"/>
      <c r="GCD1170" s="145"/>
      <c r="GCE1170" s="145"/>
      <c r="GCF1170" s="37"/>
      <c r="GCG1170" s="5"/>
      <c r="GCH1170" s="144"/>
      <c r="GCI1170" s="93"/>
      <c r="GCJ1170" s="145"/>
      <c r="GCK1170" s="145"/>
      <c r="GCL1170" s="145"/>
      <c r="GCM1170" s="145"/>
      <c r="GCN1170" s="145"/>
      <c r="GCO1170" s="37"/>
      <c r="GCP1170" s="5"/>
      <c r="GCQ1170" s="144"/>
      <c r="GCR1170" s="93"/>
      <c r="GCS1170" s="145"/>
      <c r="GCT1170" s="145"/>
      <c r="GCU1170" s="145"/>
      <c r="GCV1170" s="145"/>
      <c r="GCW1170" s="145"/>
      <c r="GCX1170" s="37"/>
      <c r="GCY1170" s="5"/>
      <c r="GCZ1170" s="144"/>
      <c r="GDA1170" s="93"/>
      <c r="GDB1170" s="145"/>
      <c r="GDC1170" s="145"/>
      <c r="GDD1170" s="145"/>
      <c r="GDE1170" s="145"/>
      <c r="GDF1170" s="145"/>
      <c r="GDG1170" s="37"/>
      <c r="GDH1170" s="5"/>
      <c r="GDI1170" s="144"/>
      <c r="GDJ1170" s="93"/>
      <c r="GDK1170" s="145"/>
      <c r="GDL1170" s="145"/>
      <c r="GDM1170" s="145"/>
      <c r="GDN1170" s="145"/>
      <c r="GDO1170" s="145"/>
      <c r="GDP1170" s="37"/>
      <c r="GDQ1170" s="5"/>
      <c r="GDR1170" s="144"/>
      <c r="GDS1170" s="93"/>
      <c r="GDT1170" s="145"/>
      <c r="GDU1170" s="145"/>
      <c r="GDV1170" s="145"/>
      <c r="GDW1170" s="145"/>
      <c r="GDX1170" s="145"/>
      <c r="GDY1170" s="37"/>
      <c r="GDZ1170" s="5"/>
      <c r="GEA1170" s="144"/>
      <c r="GEB1170" s="93"/>
      <c r="GEC1170" s="145"/>
      <c r="GED1170" s="145"/>
      <c r="GEE1170" s="145"/>
      <c r="GEF1170" s="145"/>
      <c r="GEG1170" s="145"/>
      <c r="GEH1170" s="37"/>
      <c r="GEI1170" s="5"/>
      <c r="GEJ1170" s="144"/>
      <c r="GEK1170" s="93"/>
      <c r="GEL1170" s="145"/>
      <c r="GEM1170" s="145"/>
      <c r="GEN1170" s="145"/>
      <c r="GEO1170" s="145"/>
      <c r="GEP1170" s="145"/>
      <c r="GEQ1170" s="37"/>
      <c r="GER1170" s="5"/>
      <c r="GES1170" s="144"/>
      <c r="GET1170" s="93"/>
      <c r="GEU1170" s="145"/>
      <c r="GEV1170" s="145"/>
      <c r="GEW1170" s="145"/>
      <c r="GEX1170" s="145"/>
      <c r="GEY1170" s="145"/>
      <c r="GEZ1170" s="37"/>
      <c r="GFA1170" s="5"/>
      <c r="GFB1170" s="144"/>
      <c r="GFC1170" s="93"/>
      <c r="GFD1170" s="145"/>
      <c r="GFE1170" s="145"/>
      <c r="GFF1170" s="145"/>
      <c r="GFG1170" s="145"/>
      <c r="GFH1170" s="145"/>
      <c r="GFI1170" s="37"/>
      <c r="GFJ1170" s="5"/>
      <c r="GFK1170" s="144"/>
      <c r="GFL1170" s="93"/>
      <c r="GFM1170" s="145"/>
      <c r="GFN1170" s="145"/>
      <c r="GFO1170" s="145"/>
      <c r="GFP1170" s="145"/>
      <c r="GFQ1170" s="145"/>
      <c r="GFR1170" s="37"/>
      <c r="GFS1170" s="5"/>
      <c r="GFT1170" s="144"/>
      <c r="GFU1170" s="93"/>
      <c r="GFV1170" s="145"/>
      <c r="GFW1170" s="145"/>
      <c r="GFX1170" s="145"/>
      <c r="GFY1170" s="145"/>
      <c r="GFZ1170" s="145"/>
      <c r="GGA1170" s="37"/>
      <c r="GGB1170" s="5"/>
      <c r="GGC1170" s="144"/>
      <c r="GGD1170" s="93"/>
      <c r="GGE1170" s="145"/>
      <c r="GGF1170" s="145"/>
      <c r="GGG1170" s="145"/>
      <c r="GGH1170" s="145"/>
      <c r="GGI1170" s="145"/>
      <c r="GGJ1170" s="37"/>
      <c r="GGK1170" s="5"/>
      <c r="GGL1170" s="144"/>
      <c r="GGM1170" s="93"/>
      <c r="GGN1170" s="145"/>
      <c r="GGO1170" s="145"/>
      <c r="GGP1170" s="145"/>
      <c r="GGQ1170" s="145"/>
      <c r="GGR1170" s="145"/>
      <c r="GGS1170" s="37"/>
      <c r="GGT1170" s="5"/>
      <c r="GGU1170" s="144"/>
      <c r="GGV1170" s="93"/>
      <c r="GGW1170" s="145"/>
      <c r="GGX1170" s="145"/>
      <c r="GGY1170" s="145"/>
      <c r="GGZ1170" s="145"/>
      <c r="GHA1170" s="145"/>
      <c r="GHB1170" s="37"/>
      <c r="GHC1170" s="5"/>
      <c r="GHD1170" s="144"/>
      <c r="GHE1170" s="93"/>
      <c r="GHF1170" s="145"/>
      <c r="GHG1170" s="145"/>
      <c r="GHH1170" s="145"/>
      <c r="GHI1170" s="145"/>
      <c r="GHJ1170" s="145"/>
      <c r="GHK1170" s="37"/>
      <c r="GHL1170" s="5"/>
      <c r="GHM1170" s="144"/>
      <c r="GHN1170" s="93"/>
      <c r="GHO1170" s="145"/>
      <c r="GHP1170" s="145"/>
      <c r="GHQ1170" s="145"/>
      <c r="GHR1170" s="145"/>
      <c r="GHS1170" s="145"/>
      <c r="GHT1170" s="37"/>
      <c r="GHU1170" s="5"/>
      <c r="GHV1170" s="144"/>
      <c r="GHW1170" s="93"/>
      <c r="GHX1170" s="145"/>
      <c r="GHY1170" s="145"/>
      <c r="GHZ1170" s="145"/>
      <c r="GIA1170" s="145"/>
      <c r="GIB1170" s="145"/>
      <c r="GIC1170" s="37"/>
      <c r="GID1170" s="5"/>
      <c r="GIE1170" s="144"/>
      <c r="GIF1170" s="93"/>
      <c r="GIG1170" s="145"/>
      <c r="GIH1170" s="145"/>
      <c r="GII1170" s="145"/>
      <c r="GIJ1170" s="145"/>
      <c r="GIK1170" s="145"/>
      <c r="GIL1170" s="37"/>
      <c r="GIM1170" s="5"/>
      <c r="GIN1170" s="144"/>
      <c r="GIO1170" s="93"/>
      <c r="GIP1170" s="145"/>
      <c r="GIQ1170" s="145"/>
      <c r="GIR1170" s="145"/>
      <c r="GIS1170" s="145"/>
      <c r="GIT1170" s="145"/>
      <c r="GIU1170" s="37"/>
      <c r="GIV1170" s="5"/>
      <c r="GIW1170" s="144"/>
      <c r="GIX1170" s="93"/>
      <c r="GIY1170" s="145"/>
      <c r="GIZ1170" s="145"/>
      <c r="GJA1170" s="145"/>
      <c r="GJB1170" s="145"/>
      <c r="GJC1170" s="145"/>
      <c r="GJD1170" s="37"/>
      <c r="GJE1170" s="5"/>
      <c r="GJF1170" s="144"/>
      <c r="GJG1170" s="93"/>
      <c r="GJH1170" s="145"/>
      <c r="GJI1170" s="145"/>
      <c r="GJJ1170" s="145"/>
      <c r="GJK1170" s="145"/>
      <c r="GJL1170" s="145"/>
      <c r="GJM1170" s="37"/>
      <c r="GJN1170" s="5"/>
      <c r="GJO1170" s="144"/>
      <c r="GJP1170" s="93"/>
      <c r="GJQ1170" s="145"/>
      <c r="GJR1170" s="145"/>
      <c r="GJS1170" s="145"/>
      <c r="GJT1170" s="145"/>
      <c r="GJU1170" s="145"/>
      <c r="GJV1170" s="37"/>
      <c r="GJW1170" s="5"/>
      <c r="GJX1170" s="144"/>
      <c r="GJY1170" s="93"/>
      <c r="GJZ1170" s="145"/>
      <c r="GKA1170" s="145"/>
      <c r="GKB1170" s="145"/>
      <c r="GKC1170" s="145"/>
      <c r="GKD1170" s="145"/>
      <c r="GKE1170" s="37"/>
      <c r="GKF1170" s="5"/>
      <c r="GKG1170" s="144"/>
      <c r="GKH1170" s="93"/>
      <c r="GKI1170" s="145"/>
      <c r="GKJ1170" s="145"/>
      <c r="GKK1170" s="145"/>
      <c r="GKL1170" s="145"/>
      <c r="GKM1170" s="145"/>
      <c r="GKN1170" s="37"/>
      <c r="GKO1170" s="5"/>
      <c r="GKP1170" s="144"/>
      <c r="GKQ1170" s="93"/>
      <c r="GKR1170" s="145"/>
      <c r="GKS1170" s="145"/>
      <c r="GKT1170" s="145"/>
      <c r="GKU1170" s="145"/>
      <c r="GKV1170" s="145"/>
      <c r="GKW1170" s="37"/>
      <c r="GKX1170" s="5"/>
      <c r="GKY1170" s="144"/>
      <c r="GKZ1170" s="93"/>
      <c r="GLA1170" s="145"/>
      <c r="GLB1170" s="145"/>
      <c r="GLC1170" s="145"/>
      <c r="GLD1170" s="145"/>
      <c r="GLE1170" s="145"/>
      <c r="GLF1170" s="37"/>
      <c r="GLG1170" s="5"/>
      <c r="GLH1170" s="144"/>
      <c r="GLI1170" s="93"/>
      <c r="GLJ1170" s="145"/>
      <c r="GLK1170" s="145"/>
      <c r="GLL1170" s="145"/>
      <c r="GLM1170" s="145"/>
      <c r="GLN1170" s="145"/>
      <c r="GLO1170" s="37"/>
      <c r="GLP1170" s="5"/>
      <c r="GLQ1170" s="144"/>
      <c r="GLR1170" s="93"/>
      <c r="GLS1170" s="145"/>
      <c r="GLT1170" s="145"/>
      <c r="GLU1170" s="145"/>
      <c r="GLV1170" s="145"/>
      <c r="GLW1170" s="145"/>
      <c r="GLX1170" s="37"/>
      <c r="GLY1170" s="5"/>
      <c r="GLZ1170" s="144"/>
      <c r="GMA1170" s="93"/>
      <c r="GMB1170" s="145"/>
      <c r="GMC1170" s="145"/>
      <c r="GMD1170" s="145"/>
      <c r="GME1170" s="145"/>
      <c r="GMF1170" s="145"/>
      <c r="GMG1170" s="37"/>
      <c r="GMH1170" s="5"/>
      <c r="GMI1170" s="144"/>
      <c r="GMJ1170" s="93"/>
      <c r="GMK1170" s="145"/>
      <c r="GML1170" s="145"/>
      <c r="GMM1170" s="145"/>
      <c r="GMN1170" s="145"/>
      <c r="GMO1170" s="145"/>
      <c r="GMP1170" s="37"/>
      <c r="GMQ1170" s="5"/>
      <c r="GMR1170" s="144"/>
      <c r="GMS1170" s="93"/>
      <c r="GMT1170" s="145"/>
      <c r="GMU1170" s="145"/>
      <c r="GMV1170" s="145"/>
      <c r="GMW1170" s="145"/>
      <c r="GMX1170" s="145"/>
      <c r="GMY1170" s="37"/>
      <c r="GMZ1170" s="5"/>
      <c r="GNA1170" s="144"/>
      <c r="GNB1170" s="93"/>
      <c r="GNC1170" s="145"/>
      <c r="GND1170" s="145"/>
      <c r="GNE1170" s="145"/>
      <c r="GNF1170" s="145"/>
      <c r="GNG1170" s="145"/>
      <c r="GNH1170" s="37"/>
      <c r="GNI1170" s="5"/>
      <c r="GNJ1170" s="144"/>
      <c r="GNK1170" s="93"/>
      <c r="GNL1170" s="145"/>
      <c r="GNM1170" s="145"/>
      <c r="GNN1170" s="145"/>
      <c r="GNO1170" s="145"/>
      <c r="GNP1170" s="145"/>
      <c r="GNQ1170" s="37"/>
      <c r="GNR1170" s="5"/>
      <c r="GNS1170" s="144"/>
      <c r="GNT1170" s="93"/>
      <c r="GNU1170" s="145"/>
      <c r="GNV1170" s="145"/>
      <c r="GNW1170" s="145"/>
      <c r="GNX1170" s="145"/>
      <c r="GNY1170" s="145"/>
      <c r="GNZ1170" s="37"/>
      <c r="GOA1170" s="5"/>
      <c r="GOB1170" s="144"/>
      <c r="GOC1170" s="93"/>
      <c r="GOD1170" s="145"/>
      <c r="GOE1170" s="145"/>
      <c r="GOF1170" s="145"/>
      <c r="GOG1170" s="145"/>
      <c r="GOH1170" s="145"/>
      <c r="GOI1170" s="37"/>
      <c r="GOJ1170" s="5"/>
      <c r="GOK1170" s="144"/>
      <c r="GOL1170" s="93"/>
      <c r="GOM1170" s="145"/>
      <c r="GON1170" s="145"/>
      <c r="GOO1170" s="145"/>
      <c r="GOP1170" s="145"/>
      <c r="GOQ1170" s="145"/>
      <c r="GOR1170" s="37"/>
      <c r="GOS1170" s="5"/>
      <c r="GOT1170" s="144"/>
      <c r="GOU1170" s="93"/>
      <c r="GOV1170" s="145"/>
      <c r="GOW1170" s="145"/>
      <c r="GOX1170" s="145"/>
      <c r="GOY1170" s="145"/>
      <c r="GOZ1170" s="145"/>
      <c r="GPA1170" s="37"/>
      <c r="GPB1170" s="5"/>
      <c r="GPC1170" s="144"/>
      <c r="GPD1170" s="93"/>
      <c r="GPE1170" s="145"/>
      <c r="GPF1170" s="145"/>
      <c r="GPG1170" s="145"/>
      <c r="GPH1170" s="145"/>
      <c r="GPI1170" s="145"/>
      <c r="GPJ1170" s="37"/>
      <c r="GPK1170" s="5"/>
      <c r="GPL1170" s="144"/>
      <c r="GPM1170" s="93"/>
      <c r="GPN1170" s="145"/>
      <c r="GPO1170" s="145"/>
      <c r="GPP1170" s="145"/>
      <c r="GPQ1170" s="145"/>
      <c r="GPR1170" s="145"/>
      <c r="GPS1170" s="37"/>
      <c r="GPT1170" s="5"/>
      <c r="GPU1170" s="144"/>
      <c r="GPV1170" s="93"/>
      <c r="GPW1170" s="145"/>
      <c r="GPX1170" s="145"/>
      <c r="GPY1170" s="145"/>
      <c r="GPZ1170" s="145"/>
      <c r="GQA1170" s="145"/>
      <c r="GQB1170" s="37"/>
      <c r="GQC1170" s="5"/>
      <c r="GQD1170" s="144"/>
      <c r="GQE1170" s="93"/>
      <c r="GQF1170" s="145"/>
      <c r="GQG1170" s="145"/>
      <c r="GQH1170" s="145"/>
      <c r="GQI1170" s="145"/>
      <c r="GQJ1170" s="145"/>
      <c r="GQK1170" s="37"/>
      <c r="GQL1170" s="5"/>
      <c r="GQM1170" s="144"/>
      <c r="GQN1170" s="93"/>
      <c r="GQO1170" s="145"/>
      <c r="GQP1170" s="145"/>
      <c r="GQQ1170" s="145"/>
      <c r="GQR1170" s="145"/>
      <c r="GQS1170" s="145"/>
      <c r="GQT1170" s="37"/>
      <c r="GQU1170" s="5"/>
      <c r="GQV1170" s="144"/>
      <c r="GQW1170" s="93"/>
      <c r="GQX1170" s="145"/>
      <c r="GQY1170" s="145"/>
      <c r="GQZ1170" s="145"/>
      <c r="GRA1170" s="145"/>
      <c r="GRB1170" s="145"/>
      <c r="GRC1170" s="37"/>
      <c r="GRD1170" s="5"/>
      <c r="GRE1170" s="144"/>
      <c r="GRF1170" s="93"/>
      <c r="GRG1170" s="145"/>
      <c r="GRH1170" s="145"/>
      <c r="GRI1170" s="145"/>
      <c r="GRJ1170" s="145"/>
      <c r="GRK1170" s="145"/>
      <c r="GRL1170" s="37"/>
      <c r="GRM1170" s="5"/>
      <c r="GRN1170" s="144"/>
      <c r="GRO1170" s="93"/>
      <c r="GRP1170" s="145"/>
      <c r="GRQ1170" s="145"/>
      <c r="GRR1170" s="145"/>
      <c r="GRS1170" s="145"/>
      <c r="GRT1170" s="145"/>
      <c r="GRU1170" s="37"/>
      <c r="GRV1170" s="5"/>
      <c r="GRW1170" s="144"/>
      <c r="GRX1170" s="93"/>
      <c r="GRY1170" s="145"/>
      <c r="GRZ1170" s="145"/>
      <c r="GSA1170" s="145"/>
      <c r="GSB1170" s="145"/>
      <c r="GSC1170" s="145"/>
      <c r="GSD1170" s="37"/>
      <c r="GSE1170" s="5"/>
      <c r="GSF1170" s="144"/>
      <c r="GSG1170" s="93"/>
      <c r="GSH1170" s="145"/>
      <c r="GSI1170" s="145"/>
      <c r="GSJ1170" s="145"/>
      <c r="GSK1170" s="145"/>
      <c r="GSL1170" s="145"/>
      <c r="GSM1170" s="37"/>
      <c r="GSN1170" s="5"/>
      <c r="GSO1170" s="144"/>
      <c r="GSP1170" s="93"/>
      <c r="GSQ1170" s="145"/>
      <c r="GSR1170" s="145"/>
      <c r="GSS1170" s="145"/>
      <c r="GST1170" s="145"/>
      <c r="GSU1170" s="145"/>
      <c r="GSV1170" s="37"/>
      <c r="GSW1170" s="5"/>
      <c r="GSX1170" s="144"/>
      <c r="GSY1170" s="93"/>
      <c r="GSZ1170" s="145"/>
      <c r="GTA1170" s="145"/>
      <c r="GTB1170" s="145"/>
      <c r="GTC1170" s="145"/>
      <c r="GTD1170" s="145"/>
      <c r="GTE1170" s="37"/>
      <c r="GTF1170" s="5"/>
      <c r="GTG1170" s="144"/>
      <c r="GTH1170" s="93"/>
      <c r="GTI1170" s="145"/>
      <c r="GTJ1170" s="145"/>
      <c r="GTK1170" s="145"/>
      <c r="GTL1170" s="145"/>
      <c r="GTM1170" s="145"/>
      <c r="GTN1170" s="37"/>
      <c r="GTO1170" s="5"/>
      <c r="GTP1170" s="144"/>
      <c r="GTQ1170" s="93"/>
      <c r="GTR1170" s="145"/>
      <c r="GTS1170" s="145"/>
      <c r="GTT1170" s="145"/>
      <c r="GTU1170" s="145"/>
      <c r="GTV1170" s="145"/>
      <c r="GTW1170" s="37"/>
      <c r="GTX1170" s="5"/>
      <c r="GTY1170" s="144"/>
      <c r="GTZ1170" s="93"/>
      <c r="GUA1170" s="145"/>
      <c r="GUB1170" s="145"/>
      <c r="GUC1170" s="145"/>
      <c r="GUD1170" s="145"/>
      <c r="GUE1170" s="145"/>
      <c r="GUF1170" s="37"/>
      <c r="GUG1170" s="5"/>
      <c r="GUH1170" s="144"/>
      <c r="GUI1170" s="93"/>
      <c r="GUJ1170" s="145"/>
      <c r="GUK1170" s="145"/>
      <c r="GUL1170" s="145"/>
      <c r="GUM1170" s="145"/>
      <c r="GUN1170" s="145"/>
      <c r="GUO1170" s="37"/>
      <c r="GUP1170" s="5"/>
      <c r="GUQ1170" s="144"/>
      <c r="GUR1170" s="93"/>
      <c r="GUS1170" s="145"/>
      <c r="GUT1170" s="145"/>
      <c r="GUU1170" s="145"/>
      <c r="GUV1170" s="145"/>
      <c r="GUW1170" s="145"/>
      <c r="GUX1170" s="37"/>
      <c r="GUY1170" s="5"/>
      <c r="GUZ1170" s="144"/>
      <c r="GVA1170" s="93"/>
      <c r="GVB1170" s="145"/>
      <c r="GVC1170" s="145"/>
      <c r="GVD1170" s="145"/>
      <c r="GVE1170" s="145"/>
      <c r="GVF1170" s="145"/>
      <c r="GVG1170" s="37"/>
      <c r="GVH1170" s="5"/>
      <c r="GVI1170" s="144"/>
      <c r="GVJ1170" s="93"/>
      <c r="GVK1170" s="145"/>
      <c r="GVL1170" s="145"/>
      <c r="GVM1170" s="145"/>
      <c r="GVN1170" s="145"/>
      <c r="GVO1170" s="145"/>
      <c r="GVP1170" s="37"/>
      <c r="GVQ1170" s="5"/>
      <c r="GVR1170" s="144"/>
      <c r="GVS1170" s="93"/>
      <c r="GVT1170" s="145"/>
      <c r="GVU1170" s="145"/>
      <c r="GVV1170" s="145"/>
      <c r="GVW1170" s="145"/>
      <c r="GVX1170" s="145"/>
      <c r="GVY1170" s="37"/>
      <c r="GVZ1170" s="5"/>
      <c r="GWA1170" s="144"/>
      <c r="GWB1170" s="93"/>
      <c r="GWC1170" s="145"/>
      <c r="GWD1170" s="145"/>
      <c r="GWE1170" s="145"/>
      <c r="GWF1170" s="145"/>
      <c r="GWG1170" s="145"/>
      <c r="GWH1170" s="37"/>
      <c r="GWI1170" s="5"/>
      <c r="GWJ1170" s="144"/>
      <c r="GWK1170" s="93"/>
      <c r="GWL1170" s="145"/>
      <c r="GWM1170" s="145"/>
      <c r="GWN1170" s="145"/>
      <c r="GWO1170" s="145"/>
      <c r="GWP1170" s="145"/>
      <c r="GWQ1170" s="37"/>
      <c r="GWR1170" s="5"/>
      <c r="GWS1170" s="144"/>
      <c r="GWT1170" s="93"/>
      <c r="GWU1170" s="145"/>
      <c r="GWV1170" s="145"/>
      <c r="GWW1170" s="145"/>
      <c r="GWX1170" s="145"/>
      <c r="GWY1170" s="145"/>
      <c r="GWZ1170" s="37"/>
      <c r="GXA1170" s="5"/>
      <c r="GXB1170" s="144"/>
      <c r="GXC1170" s="93"/>
      <c r="GXD1170" s="145"/>
      <c r="GXE1170" s="145"/>
      <c r="GXF1170" s="145"/>
      <c r="GXG1170" s="145"/>
      <c r="GXH1170" s="145"/>
      <c r="GXI1170" s="37"/>
      <c r="GXJ1170" s="5"/>
      <c r="GXK1170" s="144"/>
      <c r="GXL1170" s="93"/>
      <c r="GXM1170" s="145"/>
      <c r="GXN1170" s="145"/>
      <c r="GXO1170" s="145"/>
      <c r="GXP1170" s="145"/>
      <c r="GXQ1170" s="145"/>
      <c r="GXR1170" s="37"/>
      <c r="GXS1170" s="5"/>
      <c r="GXT1170" s="144"/>
      <c r="GXU1170" s="93"/>
      <c r="GXV1170" s="145"/>
      <c r="GXW1170" s="145"/>
      <c r="GXX1170" s="145"/>
      <c r="GXY1170" s="145"/>
      <c r="GXZ1170" s="145"/>
      <c r="GYA1170" s="37"/>
      <c r="GYB1170" s="5"/>
      <c r="GYC1170" s="144"/>
      <c r="GYD1170" s="93"/>
      <c r="GYE1170" s="145"/>
      <c r="GYF1170" s="145"/>
      <c r="GYG1170" s="145"/>
      <c r="GYH1170" s="145"/>
      <c r="GYI1170" s="145"/>
      <c r="GYJ1170" s="37"/>
      <c r="GYK1170" s="5"/>
      <c r="GYL1170" s="144"/>
      <c r="GYM1170" s="93"/>
      <c r="GYN1170" s="145"/>
      <c r="GYO1170" s="145"/>
      <c r="GYP1170" s="145"/>
      <c r="GYQ1170" s="145"/>
      <c r="GYR1170" s="145"/>
      <c r="GYS1170" s="37"/>
      <c r="GYT1170" s="5"/>
      <c r="GYU1170" s="144"/>
      <c r="GYV1170" s="93"/>
      <c r="GYW1170" s="145"/>
      <c r="GYX1170" s="145"/>
      <c r="GYY1170" s="145"/>
      <c r="GYZ1170" s="145"/>
      <c r="GZA1170" s="145"/>
      <c r="GZB1170" s="37"/>
      <c r="GZC1170" s="5"/>
      <c r="GZD1170" s="144"/>
      <c r="GZE1170" s="93"/>
      <c r="GZF1170" s="145"/>
      <c r="GZG1170" s="145"/>
      <c r="GZH1170" s="145"/>
      <c r="GZI1170" s="145"/>
      <c r="GZJ1170" s="145"/>
      <c r="GZK1170" s="37"/>
      <c r="GZL1170" s="5"/>
      <c r="GZM1170" s="144"/>
      <c r="GZN1170" s="93"/>
      <c r="GZO1170" s="145"/>
      <c r="GZP1170" s="145"/>
      <c r="GZQ1170" s="145"/>
      <c r="GZR1170" s="145"/>
      <c r="GZS1170" s="145"/>
      <c r="GZT1170" s="37"/>
      <c r="GZU1170" s="5"/>
      <c r="GZV1170" s="144"/>
      <c r="GZW1170" s="93"/>
      <c r="GZX1170" s="145"/>
      <c r="GZY1170" s="145"/>
      <c r="GZZ1170" s="145"/>
      <c r="HAA1170" s="145"/>
      <c r="HAB1170" s="145"/>
      <c r="HAC1170" s="37"/>
      <c r="HAD1170" s="5"/>
      <c r="HAE1170" s="144"/>
      <c r="HAF1170" s="93"/>
      <c r="HAG1170" s="145"/>
      <c r="HAH1170" s="145"/>
      <c r="HAI1170" s="145"/>
      <c r="HAJ1170" s="145"/>
      <c r="HAK1170" s="145"/>
      <c r="HAL1170" s="37"/>
      <c r="HAM1170" s="5"/>
      <c r="HAN1170" s="144"/>
      <c r="HAO1170" s="93"/>
      <c r="HAP1170" s="145"/>
      <c r="HAQ1170" s="145"/>
      <c r="HAR1170" s="145"/>
      <c r="HAS1170" s="145"/>
      <c r="HAT1170" s="145"/>
      <c r="HAU1170" s="37"/>
      <c r="HAV1170" s="5"/>
      <c r="HAW1170" s="144"/>
      <c r="HAX1170" s="93"/>
      <c r="HAY1170" s="145"/>
      <c r="HAZ1170" s="145"/>
      <c r="HBA1170" s="145"/>
      <c r="HBB1170" s="145"/>
      <c r="HBC1170" s="145"/>
      <c r="HBD1170" s="37"/>
      <c r="HBE1170" s="5"/>
      <c r="HBF1170" s="144"/>
      <c r="HBG1170" s="93"/>
      <c r="HBH1170" s="145"/>
      <c r="HBI1170" s="145"/>
      <c r="HBJ1170" s="145"/>
      <c r="HBK1170" s="145"/>
      <c r="HBL1170" s="145"/>
      <c r="HBM1170" s="37"/>
      <c r="HBN1170" s="5"/>
      <c r="HBO1170" s="144"/>
      <c r="HBP1170" s="93"/>
      <c r="HBQ1170" s="145"/>
      <c r="HBR1170" s="145"/>
      <c r="HBS1170" s="145"/>
      <c r="HBT1170" s="145"/>
      <c r="HBU1170" s="145"/>
      <c r="HBV1170" s="37"/>
      <c r="HBW1170" s="5"/>
      <c r="HBX1170" s="144"/>
      <c r="HBY1170" s="93"/>
      <c r="HBZ1170" s="145"/>
      <c r="HCA1170" s="145"/>
      <c r="HCB1170" s="145"/>
      <c r="HCC1170" s="145"/>
      <c r="HCD1170" s="145"/>
      <c r="HCE1170" s="37"/>
      <c r="HCF1170" s="5"/>
      <c r="HCG1170" s="144"/>
      <c r="HCH1170" s="93"/>
      <c r="HCI1170" s="145"/>
      <c r="HCJ1170" s="145"/>
      <c r="HCK1170" s="145"/>
      <c r="HCL1170" s="145"/>
      <c r="HCM1170" s="145"/>
      <c r="HCN1170" s="37"/>
      <c r="HCO1170" s="5"/>
      <c r="HCP1170" s="144"/>
      <c r="HCQ1170" s="93"/>
      <c r="HCR1170" s="145"/>
      <c r="HCS1170" s="145"/>
      <c r="HCT1170" s="145"/>
      <c r="HCU1170" s="145"/>
      <c r="HCV1170" s="145"/>
      <c r="HCW1170" s="37"/>
      <c r="HCX1170" s="5"/>
      <c r="HCY1170" s="144"/>
      <c r="HCZ1170" s="93"/>
      <c r="HDA1170" s="145"/>
      <c r="HDB1170" s="145"/>
      <c r="HDC1170" s="145"/>
      <c r="HDD1170" s="145"/>
      <c r="HDE1170" s="145"/>
      <c r="HDF1170" s="37"/>
      <c r="HDG1170" s="5"/>
      <c r="HDH1170" s="144"/>
      <c r="HDI1170" s="93"/>
      <c r="HDJ1170" s="145"/>
      <c r="HDK1170" s="145"/>
      <c r="HDL1170" s="145"/>
      <c r="HDM1170" s="145"/>
      <c r="HDN1170" s="145"/>
      <c r="HDO1170" s="37"/>
      <c r="HDP1170" s="5"/>
      <c r="HDQ1170" s="144"/>
      <c r="HDR1170" s="93"/>
      <c r="HDS1170" s="145"/>
      <c r="HDT1170" s="145"/>
      <c r="HDU1170" s="145"/>
      <c r="HDV1170" s="145"/>
      <c r="HDW1170" s="145"/>
      <c r="HDX1170" s="37"/>
      <c r="HDY1170" s="5"/>
      <c r="HDZ1170" s="144"/>
      <c r="HEA1170" s="93"/>
      <c r="HEB1170" s="145"/>
      <c r="HEC1170" s="145"/>
      <c r="HED1170" s="145"/>
      <c r="HEE1170" s="145"/>
      <c r="HEF1170" s="145"/>
      <c r="HEG1170" s="37"/>
      <c r="HEH1170" s="5"/>
      <c r="HEI1170" s="144"/>
      <c r="HEJ1170" s="93"/>
      <c r="HEK1170" s="145"/>
      <c r="HEL1170" s="145"/>
      <c r="HEM1170" s="145"/>
      <c r="HEN1170" s="145"/>
      <c r="HEO1170" s="145"/>
      <c r="HEP1170" s="37"/>
      <c r="HEQ1170" s="5"/>
      <c r="HER1170" s="144"/>
      <c r="HES1170" s="93"/>
      <c r="HET1170" s="145"/>
      <c r="HEU1170" s="145"/>
      <c r="HEV1170" s="145"/>
      <c r="HEW1170" s="145"/>
      <c r="HEX1170" s="145"/>
      <c r="HEY1170" s="37"/>
      <c r="HEZ1170" s="5"/>
      <c r="HFA1170" s="144"/>
      <c r="HFB1170" s="93"/>
      <c r="HFC1170" s="145"/>
      <c r="HFD1170" s="145"/>
      <c r="HFE1170" s="145"/>
      <c r="HFF1170" s="145"/>
      <c r="HFG1170" s="145"/>
      <c r="HFH1170" s="37"/>
      <c r="HFI1170" s="5"/>
      <c r="HFJ1170" s="144"/>
      <c r="HFK1170" s="93"/>
      <c r="HFL1170" s="145"/>
      <c r="HFM1170" s="145"/>
      <c r="HFN1170" s="145"/>
      <c r="HFO1170" s="145"/>
      <c r="HFP1170" s="145"/>
      <c r="HFQ1170" s="37"/>
      <c r="HFR1170" s="5"/>
      <c r="HFS1170" s="144"/>
      <c r="HFT1170" s="93"/>
      <c r="HFU1170" s="145"/>
      <c r="HFV1170" s="145"/>
      <c r="HFW1170" s="145"/>
      <c r="HFX1170" s="145"/>
      <c r="HFY1170" s="145"/>
      <c r="HFZ1170" s="37"/>
      <c r="HGA1170" s="5"/>
      <c r="HGB1170" s="144"/>
      <c r="HGC1170" s="93"/>
      <c r="HGD1170" s="145"/>
      <c r="HGE1170" s="145"/>
      <c r="HGF1170" s="145"/>
      <c r="HGG1170" s="145"/>
      <c r="HGH1170" s="145"/>
      <c r="HGI1170" s="37"/>
      <c r="HGJ1170" s="5"/>
      <c r="HGK1170" s="144"/>
      <c r="HGL1170" s="93"/>
      <c r="HGM1170" s="145"/>
      <c r="HGN1170" s="145"/>
      <c r="HGO1170" s="145"/>
      <c r="HGP1170" s="145"/>
      <c r="HGQ1170" s="145"/>
      <c r="HGR1170" s="37"/>
      <c r="HGS1170" s="5"/>
      <c r="HGT1170" s="144"/>
      <c r="HGU1170" s="93"/>
      <c r="HGV1170" s="145"/>
      <c r="HGW1170" s="145"/>
      <c r="HGX1170" s="145"/>
      <c r="HGY1170" s="145"/>
      <c r="HGZ1170" s="145"/>
      <c r="HHA1170" s="37"/>
      <c r="HHB1170" s="5"/>
      <c r="HHC1170" s="144"/>
      <c r="HHD1170" s="93"/>
      <c r="HHE1170" s="145"/>
      <c r="HHF1170" s="145"/>
      <c r="HHG1170" s="145"/>
      <c r="HHH1170" s="145"/>
      <c r="HHI1170" s="145"/>
      <c r="HHJ1170" s="37"/>
      <c r="HHK1170" s="5"/>
      <c r="HHL1170" s="144"/>
      <c r="HHM1170" s="93"/>
      <c r="HHN1170" s="145"/>
      <c r="HHO1170" s="145"/>
      <c r="HHP1170" s="145"/>
      <c r="HHQ1170" s="145"/>
      <c r="HHR1170" s="145"/>
      <c r="HHS1170" s="37"/>
      <c r="HHT1170" s="5"/>
      <c r="HHU1170" s="144"/>
      <c r="HHV1170" s="93"/>
      <c r="HHW1170" s="145"/>
      <c r="HHX1170" s="145"/>
      <c r="HHY1170" s="145"/>
      <c r="HHZ1170" s="145"/>
      <c r="HIA1170" s="145"/>
      <c r="HIB1170" s="37"/>
      <c r="HIC1170" s="5"/>
      <c r="HID1170" s="144"/>
      <c r="HIE1170" s="93"/>
      <c r="HIF1170" s="145"/>
      <c r="HIG1170" s="145"/>
      <c r="HIH1170" s="145"/>
      <c r="HII1170" s="145"/>
      <c r="HIJ1170" s="145"/>
      <c r="HIK1170" s="37"/>
      <c r="HIL1170" s="5"/>
      <c r="HIM1170" s="144"/>
      <c r="HIN1170" s="93"/>
      <c r="HIO1170" s="145"/>
      <c r="HIP1170" s="145"/>
      <c r="HIQ1170" s="145"/>
      <c r="HIR1170" s="145"/>
      <c r="HIS1170" s="145"/>
      <c r="HIT1170" s="37"/>
      <c r="HIU1170" s="5"/>
      <c r="HIV1170" s="144"/>
      <c r="HIW1170" s="93"/>
      <c r="HIX1170" s="145"/>
      <c r="HIY1170" s="145"/>
      <c r="HIZ1170" s="145"/>
      <c r="HJA1170" s="145"/>
      <c r="HJB1170" s="145"/>
      <c r="HJC1170" s="37"/>
      <c r="HJD1170" s="5"/>
      <c r="HJE1170" s="144"/>
      <c r="HJF1170" s="93"/>
      <c r="HJG1170" s="145"/>
      <c r="HJH1170" s="145"/>
      <c r="HJI1170" s="145"/>
      <c r="HJJ1170" s="145"/>
      <c r="HJK1170" s="145"/>
      <c r="HJL1170" s="37"/>
      <c r="HJM1170" s="5"/>
      <c r="HJN1170" s="144"/>
      <c r="HJO1170" s="93"/>
      <c r="HJP1170" s="145"/>
      <c r="HJQ1170" s="145"/>
      <c r="HJR1170" s="145"/>
      <c r="HJS1170" s="145"/>
      <c r="HJT1170" s="145"/>
      <c r="HJU1170" s="37"/>
      <c r="HJV1170" s="5"/>
      <c r="HJW1170" s="144"/>
      <c r="HJX1170" s="93"/>
      <c r="HJY1170" s="145"/>
      <c r="HJZ1170" s="145"/>
      <c r="HKA1170" s="145"/>
      <c r="HKB1170" s="145"/>
      <c r="HKC1170" s="145"/>
      <c r="HKD1170" s="37"/>
      <c r="HKE1170" s="5"/>
      <c r="HKF1170" s="144"/>
      <c r="HKG1170" s="93"/>
      <c r="HKH1170" s="145"/>
      <c r="HKI1170" s="145"/>
      <c r="HKJ1170" s="145"/>
      <c r="HKK1170" s="145"/>
      <c r="HKL1170" s="145"/>
      <c r="HKM1170" s="37"/>
      <c r="HKN1170" s="5"/>
      <c r="HKO1170" s="144"/>
      <c r="HKP1170" s="93"/>
      <c r="HKQ1170" s="145"/>
      <c r="HKR1170" s="145"/>
      <c r="HKS1170" s="145"/>
      <c r="HKT1170" s="145"/>
      <c r="HKU1170" s="145"/>
      <c r="HKV1170" s="37"/>
      <c r="HKW1170" s="5"/>
      <c r="HKX1170" s="144"/>
      <c r="HKY1170" s="93"/>
      <c r="HKZ1170" s="145"/>
      <c r="HLA1170" s="145"/>
      <c r="HLB1170" s="145"/>
      <c r="HLC1170" s="145"/>
      <c r="HLD1170" s="145"/>
      <c r="HLE1170" s="37"/>
      <c r="HLF1170" s="5"/>
      <c r="HLG1170" s="144"/>
      <c r="HLH1170" s="93"/>
      <c r="HLI1170" s="145"/>
      <c r="HLJ1170" s="145"/>
      <c r="HLK1170" s="145"/>
      <c r="HLL1170" s="145"/>
      <c r="HLM1170" s="145"/>
      <c r="HLN1170" s="37"/>
      <c r="HLO1170" s="5"/>
      <c r="HLP1170" s="144"/>
      <c r="HLQ1170" s="93"/>
      <c r="HLR1170" s="145"/>
      <c r="HLS1170" s="145"/>
      <c r="HLT1170" s="145"/>
      <c r="HLU1170" s="145"/>
      <c r="HLV1170" s="145"/>
      <c r="HLW1170" s="37"/>
      <c r="HLX1170" s="5"/>
      <c r="HLY1170" s="144"/>
      <c r="HLZ1170" s="93"/>
      <c r="HMA1170" s="145"/>
      <c r="HMB1170" s="145"/>
      <c r="HMC1170" s="145"/>
      <c r="HMD1170" s="145"/>
      <c r="HME1170" s="145"/>
      <c r="HMF1170" s="37"/>
      <c r="HMG1170" s="5"/>
      <c r="HMH1170" s="144"/>
      <c r="HMI1170" s="93"/>
      <c r="HMJ1170" s="145"/>
      <c r="HMK1170" s="145"/>
      <c r="HML1170" s="145"/>
      <c r="HMM1170" s="145"/>
      <c r="HMN1170" s="145"/>
      <c r="HMO1170" s="37"/>
      <c r="HMP1170" s="5"/>
      <c r="HMQ1170" s="144"/>
      <c r="HMR1170" s="93"/>
      <c r="HMS1170" s="145"/>
      <c r="HMT1170" s="145"/>
      <c r="HMU1170" s="145"/>
      <c r="HMV1170" s="145"/>
      <c r="HMW1170" s="145"/>
      <c r="HMX1170" s="37"/>
      <c r="HMY1170" s="5"/>
      <c r="HMZ1170" s="144"/>
      <c r="HNA1170" s="93"/>
      <c r="HNB1170" s="145"/>
      <c r="HNC1170" s="145"/>
      <c r="HND1170" s="145"/>
      <c r="HNE1170" s="145"/>
      <c r="HNF1170" s="145"/>
      <c r="HNG1170" s="37"/>
      <c r="HNH1170" s="5"/>
      <c r="HNI1170" s="144"/>
      <c r="HNJ1170" s="93"/>
      <c r="HNK1170" s="145"/>
      <c r="HNL1170" s="145"/>
      <c r="HNM1170" s="145"/>
      <c r="HNN1170" s="145"/>
      <c r="HNO1170" s="145"/>
      <c r="HNP1170" s="37"/>
      <c r="HNQ1170" s="5"/>
      <c r="HNR1170" s="144"/>
      <c r="HNS1170" s="93"/>
      <c r="HNT1170" s="145"/>
      <c r="HNU1170" s="145"/>
      <c r="HNV1170" s="145"/>
      <c r="HNW1170" s="145"/>
      <c r="HNX1170" s="145"/>
      <c r="HNY1170" s="37"/>
      <c r="HNZ1170" s="5"/>
      <c r="HOA1170" s="144"/>
      <c r="HOB1170" s="93"/>
      <c r="HOC1170" s="145"/>
      <c r="HOD1170" s="145"/>
      <c r="HOE1170" s="145"/>
      <c r="HOF1170" s="145"/>
      <c r="HOG1170" s="145"/>
      <c r="HOH1170" s="37"/>
      <c r="HOI1170" s="5"/>
      <c r="HOJ1170" s="144"/>
      <c r="HOK1170" s="93"/>
      <c r="HOL1170" s="145"/>
      <c r="HOM1170" s="145"/>
      <c r="HON1170" s="145"/>
      <c r="HOO1170" s="145"/>
      <c r="HOP1170" s="145"/>
      <c r="HOQ1170" s="37"/>
      <c r="HOR1170" s="5"/>
      <c r="HOS1170" s="144"/>
      <c r="HOT1170" s="93"/>
      <c r="HOU1170" s="145"/>
      <c r="HOV1170" s="145"/>
      <c r="HOW1170" s="145"/>
      <c r="HOX1170" s="145"/>
      <c r="HOY1170" s="145"/>
      <c r="HOZ1170" s="37"/>
      <c r="HPA1170" s="5"/>
      <c r="HPB1170" s="144"/>
      <c r="HPC1170" s="93"/>
      <c r="HPD1170" s="145"/>
      <c r="HPE1170" s="145"/>
      <c r="HPF1170" s="145"/>
      <c r="HPG1170" s="145"/>
      <c r="HPH1170" s="145"/>
      <c r="HPI1170" s="37"/>
      <c r="HPJ1170" s="5"/>
      <c r="HPK1170" s="144"/>
      <c r="HPL1170" s="93"/>
      <c r="HPM1170" s="145"/>
      <c r="HPN1170" s="145"/>
      <c r="HPO1170" s="145"/>
      <c r="HPP1170" s="145"/>
      <c r="HPQ1170" s="145"/>
      <c r="HPR1170" s="37"/>
      <c r="HPS1170" s="5"/>
      <c r="HPT1170" s="144"/>
      <c r="HPU1170" s="93"/>
      <c r="HPV1170" s="145"/>
      <c r="HPW1170" s="145"/>
      <c r="HPX1170" s="145"/>
      <c r="HPY1170" s="145"/>
      <c r="HPZ1170" s="145"/>
      <c r="HQA1170" s="37"/>
      <c r="HQB1170" s="5"/>
      <c r="HQC1170" s="144"/>
      <c r="HQD1170" s="93"/>
      <c r="HQE1170" s="145"/>
      <c r="HQF1170" s="145"/>
      <c r="HQG1170" s="145"/>
      <c r="HQH1170" s="145"/>
      <c r="HQI1170" s="145"/>
      <c r="HQJ1170" s="37"/>
      <c r="HQK1170" s="5"/>
      <c r="HQL1170" s="144"/>
      <c r="HQM1170" s="93"/>
      <c r="HQN1170" s="145"/>
      <c r="HQO1170" s="145"/>
      <c r="HQP1170" s="145"/>
      <c r="HQQ1170" s="145"/>
      <c r="HQR1170" s="145"/>
      <c r="HQS1170" s="37"/>
      <c r="HQT1170" s="5"/>
      <c r="HQU1170" s="144"/>
      <c r="HQV1170" s="93"/>
      <c r="HQW1170" s="145"/>
      <c r="HQX1170" s="145"/>
      <c r="HQY1170" s="145"/>
      <c r="HQZ1170" s="145"/>
      <c r="HRA1170" s="145"/>
      <c r="HRB1170" s="37"/>
      <c r="HRC1170" s="5"/>
      <c r="HRD1170" s="144"/>
      <c r="HRE1170" s="93"/>
      <c r="HRF1170" s="145"/>
      <c r="HRG1170" s="145"/>
      <c r="HRH1170" s="145"/>
      <c r="HRI1170" s="145"/>
      <c r="HRJ1170" s="145"/>
      <c r="HRK1170" s="37"/>
      <c r="HRL1170" s="5"/>
      <c r="HRM1170" s="144"/>
      <c r="HRN1170" s="93"/>
      <c r="HRO1170" s="145"/>
      <c r="HRP1170" s="145"/>
      <c r="HRQ1170" s="145"/>
      <c r="HRR1170" s="145"/>
      <c r="HRS1170" s="145"/>
      <c r="HRT1170" s="37"/>
      <c r="HRU1170" s="5"/>
      <c r="HRV1170" s="144"/>
      <c r="HRW1170" s="93"/>
      <c r="HRX1170" s="145"/>
      <c r="HRY1170" s="145"/>
      <c r="HRZ1170" s="145"/>
      <c r="HSA1170" s="145"/>
      <c r="HSB1170" s="145"/>
      <c r="HSC1170" s="37"/>
      <c r="HSD1170" s="5"/>
      <c r="HSE1170" s="144"/>
      <c r="HSF1170" s="93"/>
      <c r="HSG1170" s="145"/>
      <c r="HSH1170" s="145"/>
      <c r="HSI1170" s="145"/>
      <c r="HSJ1170" s="145"/>
      <c r="HSK1170" s="145"/>
      <c r="HSL1170" s="37"/>
      <c r="HSM1170" s="5"/>
      <c r="HSN1170" s="144"/>
      <c r="HSO1170" s="93"/>
      <c r="HSP1170" s="145"/>
      <c r="HSQ1170" s="145"/>
      <c r="HSR1170" s="145"/>
      <c r="HSS1170" s="145"/>
      <c r="HST1170" s="145"/>
      <c r="HSU1170" s="37"/>
      <c r="HSV1170" s="5"/>
      <c r="HSW1170" s="144"/>
      <c r="HSX1170" s="93"/>
      <c r="HSY1170" s="145"/>
      <c r="HSZ1170" s="145"/>
      <c r="HTA1170" s="145"/>
      <c r="HTB1170" s="145"/>
      <c r="HTC1170" s="145"/>
      <c r="HTD1170" s="37"/>
      <c r="HTE1170" s="5"/>
      <c r="HTF1170" s="144"/>
      <c r="HTG1170" s="93"/>
      <c r="HTH1170" s="145"/>
      <c r="HTI1170" s="145"/>
      <c r="HTJ1170" s="145"/>
      <c r="HTK1170" s="145"/>
      <c r="HTL1170" s="145"/>
      <c r="HTM1170" s="37"/>
      <c r="HTN1170" s="5"/>
      <c r="HTO1170" s="144"/>
      <c r="HTP1170" s="93"/>
      <c r="HTQ1170" s="145"/>
      <c r="HTR1170" s="145"/>
      <c r="HTS1170" s="145"/>
      <c r="HTT1170" s="145"/>
      <c r="HTU1170" s="145"/>
      <c r="HTV1170" s="37"/>
      <c r="HTW1170" s="5"/>
      <c r="HTX1170" s="144"/>
      <c r="HTY1170" s="93"/>
      <c r="HTZ1170" s="145"/>
      <c r="HUA1170" s="145"/>
      <c r="HUB1170" s="145"/>
      <c r="HUC1170" s="145"/>
      <c r="HUD1170" s="145"/>
      <c r="HUE1170" s="37"/>
      <c r="HUF1170" s="5"/>
      <c r="HUG1170" s="144"/>
      <c r="HUH1170" s="93"/>
      <c r="HUI1170" s="145"/>
      <c r="HUJ1170" s="145"/>
      <c r="HUK1170" s="145"/>
      <c r="HUL1170" s="145"/>
      <c r="HUM1170" s="145"/>
      <c r="HUN1170" s="37"/>
      <c r="HUO1170" s="5"/>
      <c r="HUP1170" s="144"/>
      <c r="HUQ1170" s="93"/>
      <c r="HUR1170" s="145"/>
      <c r="HUS1170" s="145"/>
      <c r="HUT1170" s="145"/>
      <c r="HUU1170" s="145"/>
      <c r="HUV1170" s="145"/>
      <c r="HUW1170" s="37"/>
      <c r="HUX1170" s="5"/>
      <c r="HUY1170" s="144"/>
      <c r="HUZ1170" s="93"/>
      <c r="HVA1170" s="145"/>
      <c r="HVB1170" s="145"/>
      <c r="HVC1170" s="145"/>
      <c r="HVD1170" s="145"/>
      <c r="HVE1170" s="145"/>
      <c r="HVF1170" s="37"/>
      <c r="HVG1170" s="5"/>
      <c r="HVH1170" s="144"/>
      <c r="HVI1170" s="93"/>
      <c r="HVJ1170" s="145"/>
      <c r="HVK1170" s="145"/>
      <c r="HVL1170" s="145"/>
      <c r="HVM1170" s="145"/>
      <c r="HVN1170" s="145"/>
      <c r="HVO1170" s="37"/>
      <c r="HVP1170" s="5"/>
      <c r="HVQ1170" s="144"/>
      <c r="HVR1170" s="93"/>
      <c r="HVS1170" s="145"/>
      <c r="HVT1170" s="145"/>
      <c r="HVU1170" s="145"/>
      <c r="HVV1170" s="145"/>
      <c r="HVW1170" s="145"/>
      <c r="HVX1170" s="37"/>
      <c r="HVY1170" s="5"/>
      <c r="HVZ1170" s="144"/>
      <c r="HWA1170" s="93"/>
      <c r="HWB1170" s="145"/>
      <c r="HWC1170" s="145"/>
      <c r="HWD1170" s="145"/>
      <c r="HWE1170" s="145"/>
      <c r="HWF1170" s="145"/>
      <c r="HWG1170" s="37"/>
      <c r="HWH1170" s="5"/>
      <c r="HWI1170" s="144"/>
      <c r="HWJ1170" s="93"/>
      <c r="HWK1170" s="145"/>
      <c r="HWL1170" s="145"/>
      <c r="HWM1170" s="145"/>
      <c r="HWN1170" s="145"/>
      <c r="HWO1170" s="145"/>
      <c r="HWP1170" s="37"/>
      <c r="HWQ1170" s="5"/>
      <c r="HWR1170" s="144"/>
      <c r="HWS1170" s="93"/>
      <c r="HWT1170" s="145"/>
      <c r="HWU1170" s="145"/>
      <c r="HWV1170" s="145"/>
      <c r="HWW1170" s="145"/>
      <c r="HWX1170" s="145"/>
      <c r="HWY1170" s="37"/>
      <c r="HWZ1170" s="5"/>
      <c r="HXA1170" s="144"/>
      <c r="HXB1170" s="93"/>
      <c r="HXC1170" s="145"/>
      <c r="HXD1170" s="145"/>
      <c r="HXE1170" s="145"/>
      <c r="HXF1170" s="145"/>
      <c r="HXG1170" s="145"/>
      <c r="HXH1170" s="37"/>
      <c r="HXI1170" s="5"/>
      <c r="HXJ1170" s="144"/>
      <c r="HXK1170" s="93"/>
      <c r="HXL1170" s="145"/>
      <c r="HXM1170" s="145"/>
      <c r="HXN1170" s="145"/>
      <c r="HXO1170" s="145"/>
      <c r="HXP1170" s="145"/>
      <c r="HXQ1170" s="37"/>
      <c r="HXR1170" s="5"/>
      <c r="HXS1170" s="144"/>
      <c r="HXT1170" s="93"/>
      <c r="HXU1170" s="145"/>
      <c r="HXV1170" s="145"/>
      <c r="HXW1170" s="145"/>
      <c r="HXX1170" s="145"/>
      <c r="HXY1170" s="145"/>
      <c r="HXZ1170" s="37"/>
      <c r="HYA1170" s="5"/>
      <c r="HYB1170" s="144"/>
      <c r="HYC1170" s="93"/>
      <c r="HYD1170" s="145"/>
      <c r="HYE1170" s="145"/>
      <c r="HYF1170" s="145"/>
      <c r="HYG1170" s="145"/>
      <c r="HYH1170" s="145"/>
      <c r="HYI1170" s="37"/>
      <c r="HYJ1170" s="5"/>
      <c r="HYK1170" s="144"/>
      <c r="HYL1170" s="93"/>
      <c r="HYM1170" s="145"/>
      <c r="HYN1170" s="145"/>
      <c r="HYO1170" s="145"/>
      <c r="HYP1170" s="145"/>
      <c r="HYQ1170" s="145"/>
      <c r="HYR1170" s="37"/>
      <c r="HYS1170" s="5"/>
      <c r="HYT1170" s="144"/>
      <c r="HYU1170" s="93"/>
      <c r="HYV1170" s="145"/>
      <c r="HYW1170" s="145"/>
      <c r="HYX1170" s="145"/>
      <c r="HYY1170" s="145"/>
      <c r="HYZ1170" s="145"/>
      <c r="HZA1170" s="37"/>
      <c r="HZB1170" s="5"/>
      <c r="HZC1170" s="144"/>
      <c r="HZD1170" s="93"/>
      <c r="HZE1170" s="145"/>
      <c r="HZF1170" s="145"/>
      <c r="HZG1170" s="145"/>
      <c r="HZH1170" s="145"/>
      <c r="HZI1170" s="145"/>
      <c r="HZJ1170" s="37"/>
      <c r="HZK1170" s="5"/>
      <c r="HZL1170" s="144"/>
      <c r="HZM1170" s="93"/>
      <c r="HZN1170" s="145"/>
      <c r="HZO1170" s="145"/>
      <c r="HZP1170" s="145"/>
      <c r="HZQ1170" s="145"/>
      <c r="HZR1170" s="145"/>
      <c r="HZS1170" s="37"/>
      <c r="HZT1170" s="5"/>
      <c r="HZU1170" s="144"/>
      <c r="HZV1170" s="93"/>
      <c r="HZW1170" s="145"/>
      <c r="HZX1170" s="145"/>
      <c r="HZY1170" s="145"/>
      <c r="HZZ1170" s="145"/>
      <c r="IAA1170" s="145"/>
      <c r="IAB1170" s="37"/>
      <c r="IAC1170" s="5"/>
      <c r="IAD1170" s="144"/>
      <c r="IAE1170" s="93"/>
      <c r="IAF1170" s="145"/>
      <c r="IAG1170" s="145"/>
      <c r="IAH1170" s="145"/>
      <c r="IAI1170" s="145"/>
      <c r="IAJ1170" s="145"/>
      <c r="IAK1170" s="37"/>
      <c r="IAL1170" s="5"/>
      <c r="IAM1170" s="144"/>
      <c r="IAN1170" s="93"/>
      <c r="IAO1170" s="145"/>
      <c r="IAP1170" s="145"/>
      <c r="IAQ1170" s="145"/>
      <c r="IAR1170" s="145"/>
      <c r="IAS1170" s="145"/>
      <c r="IAT1170" s="37"/>
      <c r="IAU1170" s="5"/>
      <c r="IAV1170" s="144"/>
      <c r="IAW1170" s="93"/>
      <c r="IAX1170" s="145"/>
      <c r="IAY1170" s="145"/>
      <c r="IAZ1170" s="145"/>
      <c r="IBA1170" s="145"/>
      <c r="IBB1170" s="145"/>
      <c r="IBC1170" s="37"/>
      <c r="IBD1170" s="5"/>
      <c r="IBE1170" s="144"/>
      <c r="IBF1170" s="93"/>
      <c r="IBG1170" s="145"/>
      <c r="IBH1170" s="145"/>
      <c r="IBI1170" s="145"/>
      <c r="IBJ1170" s="145"/>
      <c r="IBK1170" s="145"/>
      <c r="IBL1170" s="37"/>
      <c r="IBM1170" s="5"/>
      <c r="IBN1170" s="144"/>
      <c r="IBO1170" s="93"/>
      <c r="IBP1170" s="145"/>
      <c r="IBQ1170" s="145"/>
      <c r="IBR1170" s="145"/>
      <c r="IBS1170" s="145"/>
      <c r="IBT1170" s="145"/>
      <c r="IBU1170" s="37"/>
      <c r="IBV1170" s="5"/>
      <c r="IBW1170" s="144"/>
      <c r="IBX1170" s="93"/>
      <c r="IBY1170" s="145"/>
      <c r="IBZ1170" s="145"/>
      <c r="ICA1170" s="145"/>
      <c r="ICB1170" s="145"/>
      <c r="ICC1170" s="145"/>
      <c r="ICD1170" s="37"/>
      <c r="ICE1170" s="5"/>
      <c r="ICF1170" s="144"/>
      <c r="ICG1170" s="93"/>
      <c r="ICH1170" s="145"/>
      <c r="ICI1170" s="145"/>
      <c r="ICJ1170" s="145"/>
      <c r="ICK1170" s="145"/>
      <c r="ICL1170" s="145"/>
      <c r="ICM1170" s="37"/>
      <c r="ICN1170" s="5"/>
      <c r="ICO1170" s="144"/>
      <c r="ICP1170" s="93"/>
      <c r="ICQ1170" s="145"/>
      <c r="ICR1170" s="145"/>
      <c r="ICS1170" s="145"/>
      <c r="ICT1170" s="145"/>
      <c r="ICU1170" s="145"/>
      <c r="ICV1170" s="37"/>
      <c r="ICW1170" s="5"/>
      <c r="ICX1170" s="144"/>
      <c r="ICY1170" s="93"/>
      <c r="ICZ1170" s="145"/>
      <c r="IDA1170" s="145"/>
      <c r="IDB1170" s="145"/>
      <c r="IDC1170" s="145"/>
      <c r="IDD1170" s="145"/>
      <c r="IDE1170" s="37"/>
      <c r="IDF1170" s="5"/>
      <c r="IDG1170" s="144"/>
      <c r="IDH1170" s="93"/>
      <c r="IDI1170" s="145"/>
      <c r="IDJ1170" s="145"/>
      <c r="IDK1170" s="145"/>
      <c r="IDL1170" s="145"/>
      <c r="IDM1170" s="145"/>
      <c r="IDN1170" s="37"/>
      <c r="IDO1170" s="5"/>
      <c r="IDP1170" s="144"/>
      <c r="IDQ1170" s="93"/>
      <c r="IDR1170" s="145"/>
      <c r="IDS1170" s="145"/>
      <c r="IDT1170" s="145"/>
      <c r="IDU1170" s="145"/>
      <c r="IDV1170" s="145"/>
      <c r="IDW1170" s="37"/>
      <c r="IDX1170" s="5"/>
      <c r="IDY1170" s="144"/>
      <c r="IDZ1170" s="93"/>
      <c r="IEA1170" s="145"/>
      <c r="IEB1170" s="145"/>
      <c r="IEC1170" s="145"/>
      <c r="IED1170" s="145"/>
      <c r="IEE1170" s="145"/>
      <c r="IEF1170" s="37"/>
      <c r="IEG1170" s="5"/>
      <c r="IEH1170" s="144"/>
      <c r="IEI1170" s="93"/>
      <c r="IEJ1170" s="145"/>
      <c r="IEK1170" s="145"/>
      <c r="IEL1170" s="145"/>
      <c r="IEM1170" s="145"/>
      <c r="IEN1170" s="145"/>
      <c r="IEO1170" s="37"/>
      <c r="IEP1170" s="5"/>
      <c r="IEQ1170" s="144"/>
      <c r="IER1170" s="93"/>
      <c r="IES1170" s="145"/>
      <c r="IET1170" s="145"/>
      <c r="IEU1170" s="145"/>
      <c r="IEV1170" s="145"/>
      <c r="IEW1170" s="145"/>
      <c r="IEX1170" s="37"/>
      <c r="IEY1170" s="5"/>
      <c r="IEZ1170" s="144"/>
      <c r="IFA1170" s="93"/>
      <c r="IFB1170" s="145"/>
      <c r="IFC1170" s="145"/>
      <c r="IFD1170" s="145"/>
      <c r="IFE1170" s="145"/>
      <c r="IFF1170" s="145"/>
      <c r="IFG1170" s="37"/>
      <c r="IFH1170" s="5"/>
      <c r="IFI1170" s="144"/>
      <c r="IFJ1170" s="93"/>
      <c r="IFK1170" s="145"/>
      <c r="IFL1170" s="145"/>
      <c r="IFM1170" s="145"/>
      <c r="IFN1170" s="145"/>
      <c r="IFO1170" s="145"/>
      <c r="IFP1170" s="37"/>
      <c r="IFQ1170" s="5"/>
      <c r="IFR1170" s="144"/>
      <c r="IFS1170" s="93"/>
      <c r="IFT1170" s="145"/>
      <c r="IFU1170" s="145"/>
      <c r="IFV1170" s="145"/>
      <c r="IFW1170" s="145"/>
      <c r="IFX1170" s="145"/>
      <c r="IFY1170" s="37"/>
      <c r="IFZ1170" s="5"/>
      <c r="IGA1170" s="144"/>
      <c r="IGB1170" s="93"/>
      <c r="IGC1170" s="145"/>
      <c r="IGD1170" s="145"/>
      <c r="IGE1170" s="145"/>
      <c r="IGF1170" s="145"/>
      <c r="IGG1170" s="145"/>
      <c r="IGH1170" s="37"/>
      <c r="IGI1170" s="5"/>
      <c r="IGJ1170" s="144"/>
      <c r="IGK1170" s="93"/>
      <c r="IGL1170" s="145"/>
      <c r="IGM1170" s="145"/>
      <c r="IGN1170" s="145"/>
      <c r="IGO1170" s="145"/>
      <c r="IGP1170" s="145"/>
      <c r="IGQ1170" s="37"/>
      <c r="IGR1170" s="5"/>
      <c r="IGS1170" s="144"/>
      <c r="IGT1170" s="93"/>
      <c r="IGU1170" s="145"/>
      <c r="IGV1170" s="145"/>
      <c r="IGW1170" s="145"/>
      <c r="IGX1170" s="145"/>
      <c r="IGY1170" s="145"/>
      <c r="IGZ1170" s="37"/>
      <c r="IHA1170" s="5"/>
      <c r="IHB1170" s="144"/>
      <c r="IHC1170" s="93"/>
      <c r="IHD1170" s="145"/>
      <c r="IHE1170" s="145"/>
      <c r="IHF1170" s="145"/>
      <c r="IHG1170" s="145"/>
      <c r="IHH1170" s="145"/>
      <c r="IHI1170" s="37"/>
      <c r="IHJ1170" s="5"/>
      <c r="IHK1170" s="144"/>
      <c r="IHL1170" s="93"/>
      <c r="IHM1170" s="145"/>
      <c r="IHN1170" s="145"/>
      <c r="IHO1170" s="145"/>
      <c r="IHP1170" s="145"/>
      <c r="IHQ1170" s="145"/>
      <c r="IHR1170" s="37"/>
      <c r="IHS1170" s="5"/>
      <c r="IHT1170" s="144"/>
      <c r="IHU1170" s="93"/>
      <c r="IHV1170" s="145"/>
      <c r="IHW1170" s="145"/>
      <c r="IHX1170" s="145"/>
      <c r="IHY1170" s="145"/>
      <c r="IHZ1170" s="145"/>
      <c r="IIA1170" s="37"/>
      <c r="IIB1170" s="5"/>
      <c r="IIC1170" s="144"/>
      <c r="IID1170" s="93"/>
      <c r="IIE1170" s="145"/>
      <c r="IIF1170" s="145"/>
      <c r="IIG1170" s="145"/>
      <c r="IIH1170" s="145"/>
      <c r="III1170" s="145"/>
      <c r="IIJ1170" s="37"/>
      <c r="IIK1170" s="5"/>
      <c r="IIL1170" s="144"/>
      <c r="IIM1170" s="93"/>
      <c r="IIN1170" s="145"/>
      <c r="IIO1170" s="145"/>
      <c r="IIP1170" s="145"/>
      <c r="IIQ1170" s="145"/>
      <c r="IIR1170" s="145"/>
      <c r="IIS1170" s="37"/>
      <c r="IIT1170" s="5"/>
      <c r="IIU1170" s="144"/>
      <c r="IIV1170" s="93"/>
      <c r="IIW1170" s="145"/>
      <c r="IIX1170" s="145"/>
      <c r="IIY1170" s="145"/>
      <c r="IIZ1170" s="145"/>
      <c r="IJA1170" s="145"/>
      <c r="IJB1170" s="37"/>
      <c r="IJC1170" s="5"/>
      <c r="IJD1170" s="144"/>
      <c r="IJE1170" s="93"/>
      <c r="IJF1170" s="145"/>
      <c r="IJG1170" s="145"/>
      <c r="IJH1170" s="145"/>
      <c r="IJI1170" s="145"/>
      <c r="IJJ1170" s="145"/>
      <c r="IJK1170" s="37"/>
      <c r="IJL1170" s="5"/>
      <c r="IJM1170" s="144"/>
      <c r="IJN1170" s="93"/>
      <c r="IJO1170" s="145"/>
      <c r="IJP1170" s="145"/>
      <c r="IJQ1170" s="145"/>
      <c r="IJR1170" s="145"/>
      <c r="IJS1170" s="145"/>
      <c r="IJT1170" s="37"/>
      <c r="IJU1170" s="5"/>
      <c r="IJV1170" s="144"/>
      <c r="IJW1170" s="93"/>
      <c r="IJX1170" s="145"/>
      <c r="IJY1170" s="145"/>
      <c r="IJZ1170" s="145"/>
      <c r="IKA1170" s="145"/>
      <c r="IKB1170" s="145"/>
      <c r="IKC1170" s="37"/>
      <c r="IKD1170" s="5"/>
      <c r="IKE1170" s="144"/>
      <c r="IKF1170" s="93"/>
      <c r="IKG1170" s="145"/>
      <c r="IKH1170" s="145"/>
      <c r="IKI1170" s="145"/>
      <c r="IKJ1170" s="145"/>
      <c r="IKK1170" s="145"/>
      <c r="IKL1170" s="37"/>
      <c r="IKM1170" s="5"/>
      <c r="IKN1170" s="144"/>
      <c r="IKO1170" s="93"/>
      <c r="IKP1170" s="145"/>
      <c r="IKQ1170" s="145"/>
      <c r="IKR1170" s="145"/>
      <c r="IKS1170" s="145"/>
      <c r="IKT1170" s="145"/>
      <c r="IKU1170" s="37"/>
      <c r="IKV1170" s="5"/>
      <c r="IKW1170" s="144"/>
      <c r="IKX1170" s="93"/>
      <c r="IKY1170" s="145"/>
      <c r="IKZ1170" s="145"/>
      <c r="ILA1170" s="145"/>
      <c r="ILB1170" s="145"/>
      <c r="ILC1170" s="145"/>
      <c r="ILD1170" s="37"/>
      <c r="ILE1170" s="5"/>
      <c r="ILF1170" s="144"/>
      <c r="ILG1170" s="93"/>
      <c r="ILH1170" s="145"/>
      <c r="ILI1170" s="145"/>
      <c r="ILJ1170" s="145"/>
      <c r="ILK1170" s="145"/>
      <c r="ILL1170" s="145"/>
      <c r="ILM1170" s="37"/>
      <c r="ILN1170" s="5"/>
      <c r="ILO1170" s="144"/>
      <c r="ILP1170" s="93"/>
      <c r="ILQ1170" s="145"/>
      <c r="ILR1170" s="145"/>
      <c r="ILS1170" s="145"/>
      <c r="ILT1170" s="145"/>
      <c r="ILU1170" s="145"/>
      <c r="ILV1170" s="37"/>
      <c r="ILW1170" s="5"/>
      <c r="ILX1170" s="144"/>
      <c r="ILY1170" s="93"/>
      <c r="ILZ1170" s="145"/>
      <c r="IMA1170" s="145"/>
      <c r="IMB1170" s="145"/>
      <c r="IMC1170" s="145"/>
      <c r="IMD1170" s="145"/>
      <c r="IME1170" s="37"/>
      <c r="IMF1170" s="5"/>
      <c r="IMG1170" s="144"/>
      <c r="IMH1170" s="93"/>
      <c r="IMI1170" s="145"/>
      <c r="IMJ1170" s="145"/>
      <c r="IMK1170" s="145"/>
      <c r="IML1170" s="145"/>
      <c r="IMM1170" s="145"/>
      <c r="IMN1170" s="37"/>
      <c r="IMO1170" s="5"/>
      <c r="IMP1170" s="144"/>
      <c r="IMQ1170" s="93"/>
      <c r="IMR1170" s="145"/>
      <c r="IMS1170" s="145"/>
      <c r="IMT1170" s="145"/>
      <c r="IMU1170" s="145"/>
      <c r="IMV1170" s="145"/>
      <c r="IMW1170" s="37"/>
      <c r="IMX1170" s="5"/>
      <c r="IMY1170" s="144"/>
      <c r="IMZ1170" s="93"/>
      <c r="INA1170" s="145"/>
      <c r="INB1170" s="145"/>
      <c r="INC1170" s="145"/>
      <c r="IND1170" s="145"/>
      <c r="INE1170" s="145"/>
      <c r="INF1170" s="37"/>
      <c r="ING1170" s="5"/>
      <c r="INH1170" s="144"/>
      <c r="INI1170" s="93"/>
      <c r="INJ1170" s="145"/>
      <c r="INK1170" s="145"/>
      <c r="INL1170" s="145"/>
      <c r="INM1170" s="145"/>
      <c r="INN1170" s="145"/>
      <c r="INO1170" s="37"/>
      <c r="INP1170" s="5"/>
      <c r="INQ1170" s="144"/>
      <c r="INR1170" s="93"/>
      <c r="INS1170" s="145"/>
      <c r="INT1170" s="145"/>
      <c r="INU1170" s="145"/>
      <c r="INV1170" s="145"/>
      <c r="INW1170" s="145"/>
      <c r="INX1170" s="37"/>
      <c r="INY1170" s="5"/>
      <c r="INZ1170" s="144"/>
      <c r="IOA1170" s="93"/>
      <c r="IOB1170" s="145"/>
      <c r="IOC1170" s="145"/>
      <c r="IOD1170" s="145"/>
      <c r="IOE1170" s="145"/>
      <c r="IOF1170" s="145"/>
      <c r="IOG1170" s="37"/>
      <c r="IOH1170" s="5"/>
      <c r="IOI1170" s="144"/>
      <c r="IOJ1170" s="93"/>
      <c r="IOK1170" s="145"/>
      <c r="IOL1170" s="145"/>
      <c r="IOM1170" s="145"/>
      <c r="ION1170" s="145"/>
      <c r="IOO1170" s="145"/>
      <c r="IOP1170" s="37"/>
      <c r="IOQ1170" s="5"/>
      <c r="IOR1170" s="144"/>
      <c r="IOS1170" s="93"/>
      <c r="IOT1170" s="145"/>
      <c r="IOU1170" s="145"/>
      <c r="IOV1170" s="145"/>
      <c r="IOW1170" s="145"/>
      <c r="IOX1170" s="145"/>
      <c r="IOY1170" s="37"/>
      <c r="IOZ1170" s="5"/>
      <c r="IPA1170" s="144"/>
      <c r="IPB1170" s="93"/>
      <c r="IPC1170" s="145"/>
      <c r="IPD1170" s="145"/>
      <c r="IPE1170" s="145"/>
      <c r="IPF1170" s="145"/>
      <c r="IPG1170" s="145"/>
      <c r="IPH1170" s="37"/>
      <c r="IPI1170" s="5"/>
      <c r="IPJ1170" s="144"/>
      <c r="IPK1170" s="93"/>
      <c r="IPL1170" s="145"/>
      <c r="IPM1170" s="145"/>
      <c r="IPN1170" s="145"/>
      <c r="IPO1170" s="145"/>
      <c r="IPP1170" s="145"/>
      <c r="IPQ1170" s="37"/>
      <c r="IPR1170" s="5"/>
      <c r="IPS1170" s="144"/>
      <c r="IPT1170" s="93"/>
      <c r="IPU1170" s="145"/>
      <c r="IPV1170" s="145"/>
      <c r="IPW1170" s="145"/>
      <c r="IPX1170" s="145"/>
      <c r="IPY1170" s="145"/>
      <c r="IPZ1170" s="37"/>
      <c r="IQA1170" s="5"/>
      <c r="IQB1170" s="144"/>
      <c r="IQC1170" s="93"/>
      <c r="IQD1170" s="145"/>
      <c r="IQE1170" s="145"/>
      <c r="IQF1170" s="145"/>
      <c r="IQG1170" s="145"/>
      <c r="IQH1170" s="145"/>
      <c r="IQI1170" s="37"/>
      <c r="IQJ1170" s="5"/>
      <c r="IQK1170" s="144"/>
      <c r="IQL1170" s="93"/>
      <c r="IQM1170" s="145"/>
      <c r="IQN1170" s="145"/>
      <c r="IQO1170" s="145"/>
      <c r="IQP1170" s="145"/>
      <c r="IQQ1170" s="145"/>
      <c r="IQR1170" s="37"/>
      <c r="IQS1170" s="5"/>
      <c r="IQT1170" s="144"/>
      <c r="IQU1170" s="93"/>
      <c r="IQV1170" s="145"/>
      <c r="IQW1170" s="145"/>
      <c r="IQX1170" s="145"/>
      <c r="IQY1170" s="145"/>
      <c r="IQZ1170" s="145"/>
      <c r="IRA1170" s="37"/>
      <c r="IRB1170" s="5"/>
      <c r="IRC1170" s="144"/>
      <c r="IRD1170" s="93"/>
      <c r="IRE1170" s="145"/>
      <c r="IRF1170" s="145"/>
      <c r="IRG1170" s="145"/>
      <c r="IRH1170" s="145"/>
      <c r="IRI1170" s="145"/>
      <c r="IRJ1170" s="37"/>
      <c r="IRK1170" s="5"/>
      <c r="IRL1170" s="144"/>
      <c r="IRM1170" s="93"/>
      <c r="IRN1170" s="145"/>
      <c r="IRO1170" s="145"/>
      <c r="IRP1170" s="145"/>
      <c r="IRQ1170" s="145"/>
      <c r="IRR1170" s="145"/>
      <c r="IRS1170" s="37"/>
      <c r="IRT1170" s="5"/>
      <c r="IRU1170" s="144"/>
      <c r="IRV1170" s="93"/>
      <c r="IRW1170" s="145"/>
      <c r="IRX1170" s="145"/>
      <c r="IRY1170" s="145"/>
      <c r="IRZ1170" s="145"/>
      <c r="ISA1170" s="145"/>
      <c r="ISB1170" s="37"/>
      <c r="ISC1170" s="5"/>
      <c r="ISD1170" s="144"/>
      <c r="ISE1170" s="93"/>
      <c r="ISF1170" s="145"/>
      <c r="ISG1170" s="145"/>
      <c r="ISH1170" s="145"/>
      <c r="ISI1170" s="145"/>
      <c r="ISJ1170" s="145"/>
      <c r="ISK1170" s="37"/>
      <c r="ISL1170" s="5"/>
      <c r="ISM1170" s="144"/>
      <c r="ISN1170" s="93"/>
      <c r="ISO1170" s="145"/>
      <c r="ISP1170" s="145"/>
      <c r="ISQ1170" s="145"/>
      <c r="ISR1170" s="145"/>
      <c r="ISS1170" s="145"/>
      <c r="IST1170" s="37"/>
      <c r="ISU1170" s="5"/>
      <c r="ISV1170" s="144"/>
      <c r="ISW1170" s="93"/>
      <c r="ISX1170" s="145"/>
      <c r="ISY1170" s="145"/>
      <c r="ISZ1170" s="145"/>
      <c r="ITA1170" s="145"/>
      <c r="ITB1170" s="145"/>
      <c r="ITC1170" s="37"/>
      <c r="ITD1170" s="5"/>
      <c r="ITE1170" s="144"/>
      <c r="ITF1170" s="93"/>
      <c r="ITG1170" s="145"/>
      <c r="ITH1170" s="145"/>
      <c r="ITI1170" s="145"/>
      <c r="ITJ1170" s="145"/>
      <c r="ITK1170" s="145"/>
      <c r="ITL1170" s="37"/>
      <c r="ITM1170" s="5"/>
      <c r="ITN1170" s="144"/>
      <c r="ITO1170" s="93"/>
      <c r="ITP1170" s="145"/>
      <c r="ITQ1170" s="145"/>
      <c r="ITR1170" s="145"/>
      <c r="ITS1170" s="145"/>
      <c r="ITT1170" s="145"/>
      <c r="ITU1170" s="37"/>
      <c r="ITV1170" s="5"/>
      <c r="ITW1170" s="144"/>
      <c r="ITX1170" s="93"/>
      <c r="ITY1170" s="145"/>
      <c r="ITZ1170" s="145"/>
      <c r="IUA1170" s="145"/>
      <c r="IUB1170" s="145"/>
      <c r="IUC1170" s="145"/>
      <c r="IUD1170" s="37"/>
      <c r="IUE1170" s="5"/>
      <c r="IUF1170" s="144"/>
      <c r="IUG1170" s="93"/>
      <c r="IUH1170" s="145"/>
      <c r="IUI1170" s="145"/>
      <c r="IUJ1170" s="145"/>
      <c r="IUK1170" s="145"/>
      <c r="IUL1170" s="145"/>
      <c r="IUM1170" s="37"/>
      <c r="IUN1170" s="5"/>
      <c r="IUO1170" s="144"/>
      <c r="IUP1170" s="93"/>
      <c r="IUQ1170" s="145"/>
      <c r="IUR1170" s="145"/>
      <c r="IUS1170" s="145"/>
      <c r="IUT1170" s="145"/>
      <c r="IUU1170" s="145"/>
      <c r="IUV1170" s="37"/>
      <c r="IUW1170" s="5"/>
      <c r="IUX1170" s="144"/>
      <c r="IUY1170" s="93"/>
      <c r="IUZ1170" s="145"/>
      <c r="IVA1170" s="145"/>
      <c r="IVB1170" s="145"/>
      <c r="IVC1170" s="145"/>
      <c r="IVD1170" s="145"/>
      <c r="IVE1170" s="37"/>
      <c r="IVF1170" s="5"/>
      <c r="IVG1170" s="144"/>
      <c r="IVH1170" s="93"/>
      <c r="IVI1170" s="145"/>
      <c r="IVJ1170" s="145"/>
      <c r="IVK1170" s="145"/>
      <c r="IVL1170" s="145"/>
      <c r="IVM1170" s="145"/>
      <c r="IVN1170" s="37"/>
      <c r="IVO1170" s="5"/>
      <c r="IVP1170" s="144"/>
      <c r="IVQ1170" s="93"/>
      <c r="IVR1170" s="145"/>
      <c r="IVS1170" s="145"/>
      <c r="IVT1170" s="145"/>
      <c r="IVU1170" s="145"/>
      <c r="IVV1170" s="145"/>
      <c r="IVW1170" s="37"/>
      <c r="IVX1170" s="5"/>
      <c r="IVY1170" s="144"/>
      <c r="IVZ1170" s="93"/>
      <c r="IWA1170" s="145"/>
      <c r="IWB1170" s="145"/>
      <c r="IWC1170" s="145"/>
      <c r="IWD1170" s="145"/>
      <c r="IWE1170" s="145"/>
      <c r="IWF1170" s="37"/>
      <c r="IWG1170" s="5"/>
      <c r="IWH1170" s="144"/>
      <c r="IWI1170" s="93"/>
      <c r="IWJ1170" s="145"/>
      <c r="IWK1170" s="145"/>
      <c r="IWL1170" s="145"/>
      <c r="IWM1170" s="145"/>
      <c r="IWN1170" s="145"/>
      <c r="IWO1170" s="37"/>
      <c r="IWP1170" s="5"/>
      <c r="IWQ1170" s="144"/>
      <c r="IWR1170" s="93"/>
      <c r="IWS1170" s="145"/>
      <c r="IWT1170" s="145"/>
      <c r="IWU1170" s="145"/>
      <c r="IWV1170" s="145"/>
      <c r="IWW1170" s="145"/>
      <c r="IWX1170" s="37"/>
      <c r="IWY1170" s="5"/>
      <c r="IWZ1170" s="144"/>
      <c r="IXA1170" s="93"/>
      <c r="IXB1170" s="145"/>
      <c r="IXC1170" s="145"/>
      <c r="IXD1170" s="145"/>
      <c r="IXE1170" s="145"/>
      <c r="IXF1170" s="145"/>
      <c r="IXG1170" s="37"/>
      <c r="IXH1170" s="5"/>
      <c r="IXI1170" s="144"/>
      <c r="IXJ1170" s="93"/>
      <c r="IXK1170" s="145"/>
      <c r="IXL1170" s="145"/>
      <c r="IXM1170" s="145"/>
      <c r="IXN1170" s="145"/>
      <c r="IXO1170" s="145"/>
      <c r="IXP1170" s="37"/>
      <c r="IXQ1170" s="5"/>
      <c r="IXR1170" s="144"/>
      <c r="IXS1170" s="93"/>
      <c r="IXT1170" s="145"/>
      <c r="IXU1170" s="145"/>
      <c r="IXV1170" s="145"/>
      <c r="IXW1170" s="145"/>
      <c r="IXX1170" s="145"/>
      <c r="IXY1170" s="37"/>
      <c r="IXZ1170" s="5"/>
      <c r="IYA1170" s="144"/>
      <c r="IYB1170" s="93"/>
      <c r="IYC1170" s="145"/>
      <c r="IYD1170" s="145"/>
      <c r="IYE1170" s="145"/>
      <c r="IYF1170" s="145"/>
      <c r="IYG1170" s="145"/>
      <c r="IYH1170" s="37"/>
      <c r="IYI1170" s="5"/>
      <c r="IYJ1170" s="144"/>
      <c r="IYK1170" s="93"/>
      <c r="IYL1170" s="145"/>
      <c r="IYM1170" s="145"/>
      <c r="IYN1170" s="145"/>
      <c r="IYO1170" s="145"/>
      <c r="IYP1170" s="145"/>
      <c r="IYQ1170" s="37"/>
      <c r="IYR1170" s="5"/>
      <c r="IYS1170" s="144"/>
      <c r="IYT1170" s="93"/>
      <c r="IYU1170" s="145"/>
      <c r="IYV1170" s="145"/>
      <c r="IYW1170" s="145"/>
      <c r="IYX1170" s="145"/>
      <c r="IYY1170" s="145"/>
      <c r="IYZ1170" s="37"/>
      <c r="IZA1170" s="5"/>
      <c r="IZB1170" s="144"/>
      <c r="IZC1170" s="93"/>
      <c r="IZD1170" s="145"/>
      <c r="IZE1170" s="145"/>
      <c r="IZF1170" s="145"/>
      <c r="IZG1170" s="145"/>
      <c r="IZH1170" s="145"/>
      <c r="IZI1170" s="37"/>
      <c r="IZJ1170" s="5"/>
      <c r="IZK1170" s="144"/>
      <c r="IZL1170" s="93"/>
      <c r="IZM1170" s="145"/>
      <c r="IZN1170" s="145"/>
      <c r="IZO1170" s="145"/>
      <c r="IZP1170" s="145"/>
      <c r="IZQ1170" s="145"/>
      <c r="IZR1170" s="37"/>
      <c r="IZS1170" s="5"/>
      <c r="IZT1170" s="144"/>
      <c r="IZU1170" s="93"/>
      <c r="IZV1170" s="145"/>
      <c r="IZW1170" s="145"/>
      <c r="IZX1170" s="145"/>
      <c r="IZY1170" s="145"/>
      <c r="IZZ1170" s="145"/>
      <c r="JAA1170" s="37"/>
      <c r="JAB1170" s="5"/>
      <c r="JAC1170" s="144"/>
      <c r="JAD1170" s="93"/>
      <c r="JAE1170" s="145"/>
      <c r="JAF1170" s="145"/>
      <c r="JAG1170" s="145"/>
      <c r="JAH1170" s="145"/>
      <c r="JAI1170" s="145"/>
      <c r="JAJ1170" s="37"/>
      <c r="JAK1170" s="5"/>
      <c r="JAL1170" s="144"/>
      <c r="JAM1170" s="93"/>
      <c r="JAN1170" s="145"/>
      <c r="JAO1170" s="145"/>
      <c r="JAP1170" s="145"/>
      <c r="JAQ1170" s="145"/>
      <c r="JAR1170" s="145"/>
      <c r="JAS1170" s="37"/>
      <c r="JAT1170" s="5"/>
      <c r="JAU1170" s="144"/>
      <c r="JAV1170" s="93"/>
      <c r="JAW1170" s="145"/>
      <c r="JAX1170" s="145"/>
      <c r="JAY1170" s="145"/>
      <c r="JAZ1170" s="145"/>
      <c r="JBA1170" s="145"/>
      <c r="JBB1170" s="37"/>
      <c r="JBC1170" s="5"/>
      <c r="JBD1170" s="144"/>
      <c r="JBE1170" s="93"/>
      <c r="JBF1170" s="145"/>
      <c r="JBG1170" s="145"/>
      <c r="JBH1170" s="145"/>
      <c r="JBI1170" s="145"/>
      <c r="JBJ1170" s="145"/>
      <c r="JBK1170" s="37"/>
      <c r="JBL1170" s="5"/>
      <c r="JBM1170" s="144"/>
      <c r="JBN1170" s="93"/>
      <c r="JBO1170" s="145"/>
      <c r="JBP1170" s="145"/>
      <c r="JBQ1170" s="145"/>
      <c r="JBR1170" s="145"/>
      <c r="JBS1170" s="145"/>
      <c r="JBT1170" s="37"/>
      <c r="JBU1170" s="5"/>
      <c r="JBV1170" s="144"/>
      <c r="JBW1170" s="93"/>
      <c r="JBX1170" s="145"/>
      <c r="JBY1170" s="145"/>
      <c r="JBZ1170" s="145"/>
      <c r="JCA1170" s="145"/>
      <c r="JCB1170" s="145"/>
      <c r="JCC1170" s="37"/>
      <c r="JCD1170" s="5"/>
      <c r="JCE1170" s="144"/>
      <c r="JCF1170" s="93"/>
      <c r="JCG1170" s="145"/>
      <c r="JCH1170" s="145"/>
      <c r="JCI1170" s="145"/>
      <c r="JCJ1170" s="145"/>
      <c r="JCK1170" s="145"/>
      <c r="JCL1170" s="37"/>
      <c r="JCM1170" s="5"/>
      <c r="JCN1170" s="144"/>
      <c r="JCO1170" s="93"/>
      <c r="JCP1170" s="145"/>
      <c r="JCQ1170" s="145"/>
      <c r="JCR1170" s="145"/>
      <c r="JCS1170" s="145"/>
      <c r="JCT1170" s="145"/>
      <c r="JCU1170" s="37"/>
      <c r="JCV1170" s="5"/>
      <c r="JCW1170" s="144"/>
      <c r="JCX1170" s="93"/>
      <c r="JCY1170" s="145"/>
      <c r="JCZ1170" s="145"/>
      <c r="JDA1170" s="145"/>
      <c r="JDB1170" s="145"/>
      <c r="JDC1170" s="145"/>
      <c r="JDD1170" s="37"/>
      <c r="JDE1170" s="5"/>
      <c r="JDF1170" s="144"/>
      <c r="JDG1170" s="93"/>
      <c r="JDH1170" s="145"/>
      <c r="JDI1170" s="145"/>
      <c r="JDJ1170" s="145"/>
      <c r="JDK1170" s="145"/>
      <c r="JDL1170" s="145"/>
      <c r="JDM1170" s="37"/>
      <c r="JDN1170" s="5"/>
      <c r="JDO1170" s="144"/>
      <c r="JDP1170" s="93"/>
      <c r="JDQ1170" s="145"/>
      <c r="JDR1170" s="145"/>
      <c r="JDS1170" s="145"/>
      <c r="JDT1170" s="145"/>
      <c r="JDU1170" s="145"/>
      <c r="JDV1170" s="37"/>
      <c r="JDW1170" s="5"/>
      <c r="JDX1170" s="144"/>
      <c r="JDY1170" s="93"/>
      <c r="JDZ1170" s="145"/>
      <c r="JEA1170" s="145"/>
      <c r="JEB1170" s="145"/>
      <c r="JEC1170" s="145"/>
      <c r="JED1170" s="145"/>
      <c r="JEE1170" s="37"/>
      <c r="JEF1170" s="5"/>
      <c r="JEG1170" s="144"/>
      <c r="JEH1170" s="93"/>
      <c r="JEI1170" s="145"/>
      <c r="JEJ1170" s="145"/>
      <c r="JEK1170" s="145"/>
      <c r="JEL1170" s="145"/>
      <c r="JEM1170" s="145"/>
      <c r="JEN1170" s="37"/>
      <c r="JEO1170" s="5"/>
      <c r="JEP1170" s="144"/>
      <c r="JEQ1170" s="93"/>
      <c r="JER1170" s="145"/>
      <c r="JES1170" s="145"/>
      <c r="JET1170" s="145"/>
      <c r="JEU1170" s="145"/>
      <c r="JEV1170" s="145"/>
      <c r="JEW1170" s="37"/>
      <c r="JEX1170" s="5"/>
      <c r="JEY1170" s="144"/>
      <c r="JEZ1170" s="93"/>
      <c r="JFA1170" s="145"/>
      <c r="JFB1170" s="145"/>
      <c r="JFC1170" s="145"/>
      <c r="JFD1170" s="145"/>
      <c r="JFE1170" s="145"/>
      <c r="JFF1170" s="37"/>
      <c r="JFG1170" s="5"/>
      <c r="JFH1170" s="144"/>
      <c r="JFI1170" s="93"/>
      <c r="JFJ1170" s="145"/>
      <c r="JFK1170" s="145"/>
      <c r="JFL1170" s="145"/>
      <c r="JFM1170" s="145"/>
      <c r="JFN1170" s="145"/>
      <c r="JFO1170" s="37"/>
      <c r="JFP1170" s="5"/>
      <c r="JFQ1170" s="144"/>
      <c r="JFR1170" s="93"/>
      <c r="JFS1170" s="145"/>
      <c r="JFT1170" s="145"/>
      <c r="JFU1170" s="145"/>
      <c r="JFV1170" s="145"/>
      <c r="JFW1170" s="145"/>
      <c r="JFX1170" s="37"/>
      <c r="JFY1170" s="5"/>
      <c r="JFZ1170" s="144"/>
      <c r="JGA1170" s="93"/>
      <c r="JGB1170" s="145"/>
      <c r="JGC1170" s="145"/>
      <c r="JGD1170" s="145"/>
      <c r="JGE1170" s="145"/>
      <c r="JGF1170" s="145"/>
      <c r="JGG1170" s="37"/>
      <c r="JGH1170" s="5"/>
      <c r="JGI1170" s="144"/>
      <c r="JGJ1170" s="93"/>
      <c r="JGK1170" s="145"/>
      <c r="JGL1170" s="145"/>
      <c r="JGM1170" s="145"/>
      <c r="JGN1170" s="145"/>
      <c r="JGO1170" s="145"/>
      <c r="JGP1170" s="37"/>
      <c r="JGQ1170" s="5"/>
      <c r="JGR1170" s="144"/>
      <c r="JGS1170" s="93"/>
      <c r="JGT1170" s="145"/>
      <c r="JGU1170" s="145"/>
      <c r="JGV1170" s="145"/>
      <c r="JGW1170" s="145"/>
      <c r="JGX1170" s="145"/>
      <c r="JGY1170" s="37"/>
      <c r="JGZ1170" s="5"/>
      <c r="JHA1170" s="144"/>
      <c r="JHB1170" s="93"/>
      <c r="JHC1170" s="145"/>
      <c r="JHD1170" s="145"/>
      <c r="JHE1170" s="145"/>
      <c r="JHF1170" s="145"/>
      <c r="JHG1170" s="145"/>
      <c r="JHH1170" s="37"/>
      <c r="JHI1170" s="5"/>
      <c r="JHJ1170" s="144"/>
      <c r="JHK1170" s="93"/>
      <c r="JHL1170" s="145"/>
      <c r="JHM1170" s="145"/>
      <c r="JHN1170" s="145"/>
      <c r="JHO1170" s="145"/>
      <c r="JHP1170" s="145"/>
      <c r="JHQ1170" s="37"/>
      <c r="JHR1170" s="5"/>
      <c r="JHS1170" s="144"/>
      <c r="JHT1170" s="93"/>
      <c r="JHU1170" s="145"/>
      <c r="JHV1170" s="145"/>
      <c r="JHW1170" s="145"/>
      <c r="JHX1170" s="145"/>
      <c r="JHY1170" s="145"/>
      <c r="JHZ1170" s="37"/>
      <c r="JIA1170" s="5"/>
      <c r="JIB1170" s="144"/>
      <c r="JIC1170" s="93"/>
      <c r="JID1170" s="145"/>
      <c r="JIE1170" s="145"/>
      <c r="JIF1170" s="145"/>
      <c r="JIG1170" s="145"/>
      <c r="JIH1170" s="145"/>
      <c r="JII1170" s="37"/>
      <c r="JIJ1170" s="5"/>
      <c r="JIK1170" s="144"/>
      <c r="JIL1170" s="93"/>
      <c r="JIM1170" s="145"/>
      <c r="JIN1170" s="145"/>
      <c r="JIO1170" s="145"/>
      <c r="JIP1170" s="145"/>
      <c r="JIQ1170" s="145"/>
      <c r="JIR1170" s="37"/>
      <c r="JIS1170" s="5"/>
      <c r="JIT1170" s="144"/>
      <c r="JIU1170" s="93"/>
      <c r="JIV1170" s="145"/>
      <c r="JIW1170" s="145"/>
      <c r="JIX1170" s="145"/>
      <c r="JIY1170" s="145"/>
      <c r="JIZ1170" s="145"/>
      <c r="JJA1170" s="37"/>
      <c r="JJB1170" s="5"/>
      <c r="JJC1170" s="144"/>
      <c r="JJD1170" s="93"/>
      <c r="JJE1170" s="145"/>
      <c r="JJF1170" s="145"/>
      <c r="JJG1170" s="145"/>
      <c r="JJH1170" s="145"/>
      <c r="JJI1170" s="145"/>
      <c r="JJJ1170" s="37"/>
      <c r="JJK1170" s="5"/>
      <c r="JJL1170" s="144"/>
      <c r="JJM1170" s="93"/>
      <c r="JJN1170" s="145"/>
      <c r="JJO1170" s="145"/>
      <c r="JJP1170" s="145"/>
      <c r="JJQ1170" s="145"/>
      <c r="JJR1170" s="145"/>
      <c r="JJS1170" s="37"/>
      <c r="JJT1170" s="5"/>
      <c r="JJU1170" s="144"/>
      <c r="JJV1170" s="93"/>
      <c r="JJW1170" s="145"/>
      <c r="JJX1170" s="145"/>
      <c r="JJY1170" s="145"/>
      <c r="JJZ1170" s="145"/>
      <c r="JKA1170" s="145"/>
      <c r="JKB1170" s="37"/>
      <c r="JKC1170" s="5"/>
      <c r="JKD1170" s="144"/>
      <c r="JKE1170" s="93"/>
      <c r="JKF1170" s="145"/>
      <c r="JKG1170" s="145"/>
      <c r="JKH1170" s="145"/>
      <c r="JKI1170" s="145"/>
      <c r="JKJ1170" s="145"/>
      <c r="JKK1170" s="37"/>
      <c r="JKL1170" s="5"/>
      <c r="JKM1170" s="144"/>
      <c r="JKN1170" s="93"/>
      <c r="JKO1170" s="145"/>
      <c r="JKP1170" s="145"/>
      <c r="JKQ1170" s="145"/>
      <c r="JKR1170" s="145"/>
      <c r="JKS1170" s="145"/>
      <c r="JKT1170" s="37"/>
      <c r="JKU1170" s="5"/>
      <c r="JKV1170" s="144"/>
      <c r="JKW1170" s="93"/>
      <c r="JKX1170" s="145"/>
      <c r="JKY1170" s="145"/>
      <c r="JKZ1170" s="145"/>
      <c r="JLA1170" s="145"/>
      <c r="JLB1170" s="145"/>
      <c r="JLC1170" s="37"/>
      <c r="JLD1170" s="5"/>
      <c r="JLE1170" s="144"/>
      <c r="JLF1170" s="93"/>
      <c r="JLG1170" s="145"/>
      <c r="JLH1170" s="145"/>
      <c r="JLI1170" s="145"/>
      <c r="JLJ1170" s="145"/>
      <c r="JLK1170" s="145"/>
      <c r="JLL1170" s="37"/>
      <c r="JLM1170" s="5"/>
      <c r="JLN1170" s="144"/>
      <c r="JLO1170" s="93"/>
      <c r="JLP1170" s="145"/>
      <c r="JLQ1170" s="145"/>
      <c r="JLR1170" s="145"/>
      <c r="JLS1170" s="145"/>
      <c r="JLT1170" s="145"/>
      <c r="JLU1170" s="37"/>
      <c r="JLV1170" s="5"/>
      <c r="JLW1170" s="144"/>
      <c r="JLX1170" s="93"/>
      <c r="JLY1170" s="145"/>
      <c r="JLZ1170" s="145"/>
      <c r="JMA1170" s="145"/>
      <c r="JMB1170" s="145"/>
      <c r="JMC1170" s="145"/>
      <c r="JMD1170" s="37"/>
      <c r="JME1170" s="5"/>
      <c r="JMF1170" s="144"/>
      <c r="JMG1170" s="93"/>
      <c r="JMH1170" s="145"/>
      <c r="JMI1170" s="145"/>
      <c r="JMJ1170" s="145"/>
      <c r="JMK1170" s="145"/>
      <c r="JML1170" s="145"/>
      <c r="JMM1170" s="37"/>
      <c r="JMN1170" s="5"/>
      <c r="JMO1170" s="144"/>
      <c r="JMP1170" s="93"/>
      <c r="JMQ1170" s="145"/>
      <c r="JMR1170" s="145"/>
      <c r="JMS1170" s="145"/>
      <c r="JMT1170" s="145"/>
      <c r="JMU1170" s="145"/>
      <c r="JMV1170" s="37"/>
      <c r="JMW1170" s="5"/>
      <c r="JMX1170" s="144"/>
      <c r="JMY1170" s="93"/>
      <c r="JMZ1170" s="145"/>
      <c r="JNA1170" s="145"/>
      <c r="JNB1170" s="145"/>
      <c r="JNC1170" s="145"/>
      <c r="JND1170" s="145"/>
      <c r="JNE1170" s="37"/>
      <c r="JNF1170" s="5"/>
      <c r="JNG1170" s="144"/>
      <c r="JNH1170" s="93"/>
      <c r="JNI1170" s="145"/>
      <c r="JNJ1170" s="145"/>
      <c r="JNK1170" s="145"/>
      <c r="JNL1170" s="145"/>
      <c r="JNM1170" s="145"/>
      <c r="JNN1170" s="37"/>
      <c r="JNO1170" s="5"/>
      <c r="JNP1170" s="144"/>
      <c r="JNQ1170" s="93"/>
      <c r="JNR1170" s="145"/>
      <c r="JNS1170" s="145"/>
      <c r="JNT1170" s="145"/>
      <c r="JNU1170" s="145"/>
      <c r="JNV1170" s="145"/>
      <c r="JNW1170" s="37"/>
      <c r="JNX1170" s="5"/>
      <c r="JNY1170" s="144"/>
      <c r="JNZ1170" s="93"/>
      <c r="JOA1170" s="145"/>
      <c r="JOB1170" s="145"/>
      <c r="JOC1170" s="145"/>
      <c r="JOD1170" s="145"/>
      <c r="JOE1170" s="145"/>
      <c r="JOF1170" s="37"/>
      <c r="JOG1170" s="5"/>
      <c r="JOH1170" s="144"/>
      <c r="JOI1170" s="93"/>
      <c r="JOJ1170" s="145"/>
      <c r="JOK1170" s="145"/>
      <c r="JOL1170" s="145"/>
      <c r="JOM1170" s="145"/>
      <c r="JON1170" s="145"/>
      <c r="JOO1170" s="37"/>
      <c r="JOP1170" s="5"/>
      <c r="JOQ1170" s="144"/>
      <c r="JOR1170" s="93"/>
      <c r="JOS1170" s="145"/>
      <c r="JOT1170" s="145"/>
      <c r="JOU1170" s="145"/>
      <c r="JOV1170" s="145"/>
      <c r="JOW1170" s="145"/>
      <c r="JOX1170" s="37"/>
      <c r="JOY1170" s="5"/>
      <c r="JOZ1170" s="144"/>
      <c r="JPA1170" s="93"/>
      <c r="JPB1170" s="145"/>
      <c r="JPC1170" s="145"/>
      <c r="JPD1170" s="145"/>
      <c r="JPE1170" s="145"/>
      <c r="JPF1170" s="145"/>
      <c r="JPG1170" s="37"/>
      <c r="JPH1170" s="5"/>
      <c r="JPI1170" s="144"/>
      <c r="JPJ1170" s="93"/>
      <c r="JPK1170" s="145"/>
      <c r="JPL1170" s="145"/>
      <c r="JPM1170" s="145"/>
      <c r="JPN1170" s="145"/>
      <c r="JPO1170" s="145"/>
      <c r="JPP1170" s="37"/>
      <c r="JPQ1170" s="5"/>
      <c r="JPR1170" s="144"/>
      <c r="JPS1170" s="93"/>
      <c r="JPT1170" s="145"/>
      <c r="JPU1170" s="145"/>
      <c r="JPV1170" s="145"/>
      <c r="JPW1170" s="145"/>
      <c r="JPX1170" s="145"/>
      <c r="JPY1170" s="37"/>
      <c r="JPZ1170" s="5"/>
      <c r="JQA1170" s="144"/>
      <c r="JQB1170" s="93"/>
      <c r="JQC1170" s="145"/>
      <c r="JQD1170" s="145"/>
      <c r="JQE1170" s="145"/>
      <c r="JQF1170" s="145"/>
      <c r="JQG1170" s="145"/>
      <c r="JQH1170" s="37"/>
      <c r="JQI1170" s="5"/>
      <c r="JQJ1170" s="144"/>
      <c r="JQK1170" s="93"/>
      <c r="JQL1170" s="145"/>
      <c r="JQM1170" s="145"/>
      <c r="JQN1170" s="145"/>
      <c r="JQO1170" s="145"/>
      <c r="JQP1170" s="145"/>
      <c r="JQQ1170" s="37"/>
      <c r="JQR1170" s="5"/>
      <c r="JQS1170" s="144"/>
      <c r="JQT1170" s="93"/>
      <c r="JQU1170" s="145"/>
      <c r="JQV1170" s="145"/>
      <c r="JQW1170" s="145"/>
      <c r="JQX1170" s="145"/>
      <c r="JQY1170" s="145"/>
      <c r="JQZ1170" s="37"/>
      <c r="JRA1170" s="5"/>
      <c r="JRB1170" s="144"/>
      <c r="JRC1170" s="93"/>
      <c r="JRD1170" s="145"/>
      <c r="JRE1170" s="145"/>
      <c r="JRF1170" s="145"/>
      <c r="JRG1170" s="145"/>
      <c r="JRH1170" s="145"/>
      <c r="JRI1170" s="37"/>
      <c r="JRJ1170" s="5"/>
      <c r="JRK1170" s="144"/>
      <c r="JRL1170" s="93"/>
      <c r="JRM1170" s="145"/>
      <c r="JRN1170" s="145"/>
      <c r="JRO1170" s="145"/>
      <c r="JRP1170" s="145"/>
      <c r="JRQ1170" s="145"/>
      <c r="JRR1170" s="37"/>
      <c r="JRS1170" s="5"/>
      <c r="JRT1170" s="144"/>
      <c r="JRU1170" s="93"/>
      <c r="JRV1170" s="145"/>
      <c r="JRW1170" s="145"/>
      <c r="JRX1170" s="145"/>
      <c r="JRY1170" s="145"/>
      <c r="JRZ1170" s="145"/>
      <c r="JSA1170" s="37"/>
      <c r="JSB1170" s="5"/>
      <c r="JSC1170" s="144"/>
      <c r="JSD1170" s="93"/>
      <c r="JSE1170" s="145"/>
      <c r="JSF1170" s="145"/>
      <c r="JSG1170" s="145"/>
      <c r="JSH1170" s="145"/>
      <c r="JSI1170" s="145"/>
      <c r="JSJ1170" s="37"/>
      <c r="JSK1170" s="5"/>
      <c r="JSL1170" s="144"/>
      <c r="JSM1170" s="93"/>
      <c r="JSN1170" s="145"/>
      <c r="JSO1170" s="145"/>
      <c r="JSP1170" s="145"/>
      <c r="JSQ1170" s="145"/>
      <c r="JSR1170" s="145"/>
      <c r="JSS1170" s="37"/>
      <c r="JST1170" s="5"/>
      <c r="JSU1170" s="144"/>
      <c r="JSV1170" s="93"/>
      <c r="JSW1170" s="145"/>
      <c r="JSX1170" s="145"/>
      <c r="JSY1170" s="145"/>
      <c r="JSZ1170" s="145"/>
      <c r="JTA1170" s="145"/>
      <c r="JTB1170" s="37"/>
      <c r="JTC1170" s="5"/>
      <c r="JTD1170" s="144"/>
      <c r="JTE1170" s="93"/>
      <c r="JTF1170" s="145"/>
      <c r="JTG1170" s="145"/>
      <c r="JTH1170" s="145"/>
      <c r="JTI1170" s="145"/>
      <c r="JTJ1170" s="145"/>
      <c r="JTK1170" s="37"/>
      <c r="JTL1170" s="5"/>
      <c r="JTM1170" s="144"/>
      <c r="JTN1170" s="93"/>
      <c r="JTO1170" s="145"/>
      <c r="JTP1170" s="145"/>
      <c r="JTQ1170" s="145"/>
      <c r="JTR1170" s="145"/>
      <c r="JTS1170" s="145"/>
      <c r="JTT1170" s="37"/>
      <c r="JTU1170" s="5"/>
      <c r="JTV1170" s="144"/>
      <c r="JTW1170" s="93"/>
      <c r="JTX1170" s="145"/>
      <c r="JTY1170" s="145"/>
      <c r="JTZ1170" s="145"/>
      <c r="JUA1170" s="145"/>
      <c r="JUB1170" s="145"/>
      <c r="JUC1170" s="37"/>
      <c r="JUD1170" s="5"/>
      <c r="JUE1170" s="144"/>
      <c r="JUF1170" s="93"/>
      <c r="JUG1170" s="145"/>
      <c r="JUH1170" s="145"/>
      <c r="JUI1170" s="145"/>
      <c r="JUJ1170" s="145"/>
      <c r="JUK1170" s="145"/>
      <c r="JUL1170" s="37"/>
      <c r="JUM1170" s="5"/>
      <c r="JUN1170" s="144"/>
      <c r="JUO1170" s="93"/>
      <c r="JUP1170" s="145"/>
      <c r="JUQ1170" s="145"/>
      <c r="JUR1170" s="145"/>
      <c r="JUS1170" s="145"/>
      <c r="JUT1170" s="145"/>
      <c r="JUU1170" s="37"/>
      <c r="JUV1170" s="5"/>
      <c r="JUW1170" s="144"/>
      <c r="JUX1170" s="93"/>
      <c r="JUY1170" s="145"/>
      <c r="JUZ1170" s="145"/>
      <c r="JVA1170" s="145"/>
      <c r="JVB1170" s="145"/>
      <c r="JVC1170" s="145"/>
      <c r="JVD1170" s="37"/>
      <c r="JVE1170" s="5"/>
      <c r="JVF1170" s="144"/>
      <c r="JVG1170" s="93"/>
      <c r="JVH1170" s="145"/>
      <c r="JVI1170" s="145"/>
      <c r="JVJ1170" s="145"/>
      <c r="JVK1170" s="145"/>
      <c r="JVL1170" s="145"/>
      <c r="JVM1170" s="37"/>
      <c r="JVN1170" s="5"/>
      <c r="JVO1170" s="144"/>
      <c r="JVP1170" s="93"/>
      <c r="JVQ1170" s="145"/>
      <c r="JVR1170" s="145"/>
      <c r="JVS1170" s="145"/>
      <c r="JVT1170" s="145"/>
      <c r="JVU1170" s="145"/>
      <c r="JVV1170" s="37"/>
      <c r="JVW1170" s="5"/>
      <c r="JVX1170" s="144"/>
      <c r="JVY1170" s="93"/>
      <c r="JVZ1170" s="145"/>
      <c r="JWA1170" s="145"/>
      <c r="JWB1170" s="145"/>
      <c r="JWC1170" s="145"/>
      <c r="JWD1170" s="145"/>
      <c r="JWE1170" s="37"/>
      <c r="JWF1170" s="5"/>
      <c r="JWG1170" s="144"/>
      <c r="JWH1170" s="93"/>
      <c r="JWI1170" s="145"/>
      <c r="JWJ1170" s="145"/>
      <c r="JWK1170" s="145"/>
      <c r="JWL1170" s="145"/>
      <c r="JWM1170" s="145"/>
      <c r="JWN1170" s="37"/>
      <c r="JWO1170" s="5"/>
      <c r="JWP1170" s="144"/>
      <c r="JWQ1170" s="93"/>
      <c r="JWR1170" s="145"/>
      <c r="JWS1170" s="145"/>
      <c r="JWT1170" s="145"/>
      <c r="JWU1170" s="145"/>
      <c r="JWV1170" s="145"/>
      <c r="JWW1170" s="37"/>
      <c r="JWX1170" s="5"/>
      <c r="JWY1170" s="144"/>
      <c r="JWZ1170" s="93"/>
      <c r="JXA1170" s="145"/>
      <c r="JXB1170" s="145"/>
      <c r="JXC1170" s="145"/>
      <c r="JXD1170" s="145"/>
      <c r="JXE1170" s="145"/>
      <c r="JXF1170" s="37"/>
      <c r="JXG1170" s="5"/>
      <c r="JXH1170" s="144"/>
      <c r="JXI1170" s="93"/>
      <c r="JXJ1170" s="145"/>
      <c r="JXK1170" s="145"/>
      <c r="JXL1170" s="145"/>
      <c r="JXM1170" s="145"/>
      <c r="JXN1170" s="145"/>
      <c r="JXO1170" s="37"/>
      <c r="JXP1170" s="5"/>
      <c r="JXQ1170" s="144"/>
      <c r="JXR1170" s="93"/>
      <c r="JXS1170" s="145"/>
      <c r="JXT1170" s="145"/>
      <c r="JXU1170" s="145"/>
      <c r="JXV1170" s="145"/>
      <c r="JXW1170" s="145"/>
      <c r="JXX1170" s="37"/>
      <c r="JXY1170" s="5"/>
      <c r="JXZ1170" s="144"/>
      <c r="JYA1170" s="93"/>
      <c r="JYB1170" s="145"/>
      <c r="JYC1170" s="145"/>
      <c r="JYD1170" s="145"/>
      <c r="JYE1170" s="145"/>
      <c r="JYF1170" s="145"/>
      <c r="JYG1170" s="37"/>
      <c r="JYH1170" s="5"/>
      <c r="JYI1170" s="144"/>
      <c r="JYJ1170" s="93"/>
      <c r="JYK1170" s="145"/>
      <c r="JYL1170" s="145"/>
      <c r="JYM1170" s="145"/>
      <c r="JYN1170" s="145"/>
      <c r="JYO1170" s="145"/>
      <c r="JYP1170" s="37"/>
      <c r="JYQ1170" s="5"/>
      <c r="JYR1170" s="144"/>
      <c r="JYS1170" s="93"/>
      <c r="JYT1170" s="145"/>
      <c r="JYU1170" s="145"/>
      <c r="JYV1170" s="145"/>
      <c r="JYW1170" s="145"/>
      <c r="JYX1170" s="145"/>
      <c r="JYY1170" s="37"/>
      <c r="JYZ1170" s="5"/>
      <c r="JZA1170" s="144"/>
      <c r="JZB1170" s="93"/>
      <c r="JZC1170" s="145"/>
      <c r="JZD1170" s="145"/>
      <c r="JZE1170" s="145"/>
      <c r="JZF1170" s="145"/>
      <c r="JZG1170" s="145"/>
      <c r="JZH1170" s="37"/>
      <c r="JZI1170" s="5"/>
      <c r="JZJ1170" s="144"/>
      <c r="JZK1170" s="93"/>
      <c r="JZL1170" s="145"/>
      <c r="JZM1170" s="145"/>
      <c r="JZN1170" s="145"/>
      <c r="JZO1170" s="145"/>
      <c r="JZP1170" s="145"/>
      <c r="JZQ1170" s="37"/>
      <c r="JZR1170" s="5"/>
      <c r="JZS1170" s="144"/>
      <c r="JZT1170" s="93"/>
      <c r="JZU1170" s="145"/>
      <c r="JZV1170" s="145"/>
      <c r="JZW1170" s="145"/>
      <c r="JZX1170" s="145"/>
      <c r="JZY1170" s="145"/>
      <c r="JZZ1170" s="37"/>
      <c r="KAA1170" s="5"/>
      <c r="KAB1170" s="144"/>
      <c r="KAC1170" s="93"/>
      <c r="KAD1170" s="145"/>
      <c r="KAE1170" s="145"/>
      <c r="KAF1170" s="145"/>
      <c r="KAG1170" s="145"/>
      <c r="KAH1170" s="145"/>
      <c r="KAI1170" s="37"/>
      <c r="KAJ1170" s="5"/>
      <c r="KAK1170" s="144"/>
      <c r="KAL1170" s="93"/>
      <c r="KAM1170" s="145"/>
      <c r="KAN1170" s="145"/>
      <c r="KAO1170" s="145"/>
      <c r="KAP1170" s="145"/>
      <c r="KAQ1170" s="145"/>
      <c r="KAR1170" s="37"/>
      <c r="KAS1170" s="5"/>
      <c r="KAT1170" s="144"/>
      <c r="KAU1170" s="93"/>
      <c r="KAV1170" s="145"/>
      <c r="KAW1170" s="145"/>
      <c r="KAX1170" s="145"/>
      <c r="KAY1170" s="145"/>
      <c r="KAZ1170" s="145"/>
      <c r="KBA1170" s="37"/>
      <c r="KBB1170" s="5"/>
      <c r="KBC1170" s="144"/>
      <c r="KBD1170" s="93"/>
      <c r="KBE1170" s="145"/>
      <c r="KBF1170" s="145"/>
      <c r="KBG1170" s="145"/>
      <c r="KBH1170" s="145"/>
      <c r="KBI1170" s="145"/>
      <c r="KBJ1170" s="37"/>
      <c r="KBK1170" s="5"/>
      <c r="KBL1170" s="144"/>
      <c r="KBM1170" s="93"/>
      <c r="KBN1170" s="145"/>
      <c r="KBO1170" s="145"/>
      <c r="KBP1170" s="145"/>
      <c r="KBQ1170" s="145"/>
      <c r="KBR1170" s="145"/>
      <c r="KBS1170" s="37"/>
      <c r="KBT1170" s="5"/>
      <c r="KBU1170" s="144"/>
      <c r="KBV1170" s="93"/>
      <c r="KBW1170" s="145"/>
      <c r="KBX1170" s="145"/>
      <c r="KBY1170" s="145"/>
      <c r="KBZ1170" s="145"/>
      <c r="KCA1170" s="145"/>
      <c r="KCB1170" s="37"/>
      <c r="KCC1170" s="5"/>
      <c r="KCD1170" s="144"/>
      <c r="KCE1170" s="93"/>
      <c r="KCF1170" s="145"/>
      <c r="KCG1170" s="145"/>
      <c r="KCH1170" s="145"/>
      <c r="KCI1170" s="145"/>
      <c r="KCJ1170" s="145"/>
      <c r="KCK1170" s="37"/>
      <c r="KCL1170" s="5"/>
      <c r="KCM1170" s="144"/>
      <c r="KCN1170" s="93"/>
      <c r="KCO1170" s="145"/>
      <c r="KCP1170" s="145"/>
      <c r="KCQ1170" s="145"/>
      <c r="KCR1170" s="145"/>
      <c r="KCS1170" s="145"/>
      <c r="KCT1170" s="37"/>
      <c r="KCU1170" s="5"/>
      <c r="KCV1170" s="144"/>
      <c r="KCW1170" s="93"/>
      <c r="KCX1170" s="145"/>
      <c r="KCY1170" s="145"/>
      <c r="KCZ1170" s="145"/>
      <c r="KDA1170" s="145"/>
      <c r="KDB1170" s="145"/>
      <c r="KDC1170" s="37"/>
      <c r="KDD1170" s="5"/>
      <c r="KDE1170" s="144"/>
      <c r="KDF1170" s="93"/>
      <c r="KDG1170" s="145"/>
      <c r="KDH1170" s="145"/>
      <c r="KDI1170" s="145"/>
      <c r="KDJ1170" s="145"/>
      <c r="KDK1170" s="145"/>
      <c r="KDL1170" s="37"/>
      <c r="KDM1170" s="5"/>
      <c r="KDN1170" s="144"/>
      <c r="KDO1170" s="93"/>
      <c r="KDP1170" s="145"/>
      <c r="KDQ1170" s="145"/>
      <c r="KDR1170" s="145"/>
      <c r="KDS1170" s="145"/>
      <c r="KDT1170" s="145"/>
      <c r="KDU1170" s="37"/>
      <c r="KDV1170" s="5"/>
      <c r="KDW1170" s="144"/>
      <c r="KDX1170" s="93"/>
      <c r="KDY1170" s="145"/>
      <c r="KDZ1170" s="145"/>
      <c r="KEA1170" s="145"/>
      <c r="KEB1170" s="145"/>
      <c r="KEC1170" s="145"/>
      <c r="KED1170" s="37"/>
      <c r="KEE1170" s="5"/>
      <c r="KEF1170" s="144"/>
      <c r="KEG1170" s="93"/>
      <c r="KEH1170" s="145"/>
      <c r="KEI1170" s="145"/>
      <c r="KEJ1170" s="145"/>
      <c r="KEK1170" s="145"/>
      <c r="KEL1170" s="145"/>
      <c r="KEM1170" s="37"/>
      <c r="KEN1170" s="5"/>
      <c r="KEO1170" s="144"/>
      <c r="KEP1170" s="93"/>
      <c r="KEQ1170" s="145"/>
      <c r="KER1170" s="145"/>
      <c r="KES1170" s="145"/>
      <c r="KET1170" s="145"/>
      <c r="KEU1170" s="145"/>
      <c r="KEV1170" s="37"/>
      <c r="KEW1170" s="5"/>
      <c r="KEX1170" s="144"/>
      <c r="KEY1170" s="93"/>
      <c r="KEZ1170" s="145"/>
      <c r="KFA1170" s="145"/>
      <c r="KFB1170" s="145"/>
      <c r="KFC1170" s="145"/>
      <c r="KFD1170" s="145"/>
      <c r="KFE1170" s="37"/>
      <c r="KFF1170" s="5"/>
      <c r="KFG1170" s="144"/>
      <c r="KFH1170" s="93"/>
      <c r="KFI1170" s="145"/>
      <c r="KFJ1170" s="145"/>
      <c r="KFK1170" s="145"/>
      <c r="KFL1170" s="145"/>
      <c r="KFM1170" s="145"/>
      <c r="KFN1170" s="37"/>
      <c r="KFO1170" s="5"/>
      <c r="KFP1170" s="144"/>
      <c r="KFQ1170" s="93"/>
      <c r="KFR1170" s="145"/>
      <c r="KFS1170" s="145"/>
      <c r="KFT1170" s="145"/>
      <c r="KFU1170" s="145"/>
      <c r="KFV1170" s="145"/>
      <c r="KFW1170" s="37"/>
      <c r="KFX1170" s="5"/>
      <c r="KFY1170" s="144"/>
      <c r="KFZ1170" s="93"/>
      <c r="KGA1170" s="145"/>
      <c r="KGB1170" s="145"/>
      <c r="KGC1170" s="145"/>
      <c r="KGD1170" s="145"/>
      <c r="KGE1170" s="145"/>
      <c r="KGF1170" s="37"/>
      <c r="KGG1170" s="5"/>
      <c r="KGH1170" s="144"/>
      <c r="KGI1170" s="93"/>
      <c r="KGJ1170" s="145"/>
      <c r="KGK1170" s="145"/>
      <c r="KGL1170" s="145"/>
      <c r="KGM1170" s="145"/>
      <c r="KGN1170" s="145"/>
      <c r="KGO1170" s="37"/>
      <c r="KGP1170" s="5"/>
      <c r="KGQ1170" s="144"/>
      <c r="KGR1170" s="93"/>
      <c r="KGS1170" s="145"/>
      <c r="KGT1170" s="145"/>
      <c r="KGU1170" s="145"/>
      <c r="KGV1170" s="145"/>
      <c r="KGW1170" s="145"/>
      <c r="KGX1170" s="37"/>
      <c r="KGY1170" s="5"/>
      <c r="KGZ1170" s="144"/>
      <c r="KHA1170" s="93"/>
      <c r="KHB1170" s="145"/>
      <c r="KHC1170" s="145"/>
      <c r="KHD1170" s="145"/>
      <c r="KHE1170" s="145"/>
      <c r="KHF1170" s="145"/>
      <c r="KHG1170" s="37"/>
      <c r="KHH1170" s="5"/>
      <c r="KHI1170" s="144"/>
      <c r="KHJ1170" s="93"/>
      <c r="KHK1170" s="145"/>
      <c r="KHL1170" s="145"/>
      <c r="KHM1170" s="145"/>
      <c r="KHN1170" s="145"/>
      <c r="KHO1170" s="145"/>
      <c r="KHP1170" s="37"/>
      <c r="KHQ1170" s="5"/>
      <c r="KHR1170" s="144"/>
      <c r="KHS1170" s="93"/>
      <c r="KHT1170" s="145"/>
      <c r="KHU1170" s="145"/>
      <c r="KHV1170" s="145"/>
      <c r="KHW1170" s="145"/>
      <c r="KHX1170" s="145"/>
      <c r="KHY1170" s="37"/>
      <c r="KHZ1170" s="5"/>
      <c r="KIA1170" s="144"/>
      <c r="KIB1170" s="93"/>
      <c r="KIC1170" s="145"/>
      <c r="KID1170" s="145"/>
      <c r="KIE1170" s="145"/>
      <c r="KIF1170" s="145"/>
      <c r="KIG1170" s="145"/>
      <c r="KIH1170" s="37"/>
      <c r="KII1170" s="5"/>
      <c r="KIJ1170" s="144"/>
      <c r="KIK1170" s="93"/>
      <c r="KIL1170" s="145"/>
      <c r="KIM1170" s="145"/>
      <c r="KIN1170" s="145"/>
      <c r="KIO1170" s="145"/>
      <c r="KIP1170" s="145"/>
      <c r="KIQ1170" s="37"/>
      <c r="KIR1170" s="5"/>
      <c r="KIS1170" s="144"/>
      <c r="KIT1170" s="93"/>
      <c r="KIU1170" s="145"/>
      <c r="KIV1170" s="145"/>
      <c r="KIW1170" s="145"/>
      <c r="KIX1170" s="145"/>
      <c r="KIY1170" s="145"/>
      <c r="KIZ1170" s="37"/>
      <c r="KJA1170" s="5"/>
      <c r="KJB1170" s="144"/>
      <c r="KJC1170" s="93"/>
      <c r="KJD1170" s="145"/>
      <c r="KJE1170" s="145"/>
      <c r="KJF1170" s="145"/>
      <c r="KJG1170" s="145"/>
      <c r="KJH1170" s="145"/>
      <c r="KJI1170" s="37"/>
      <c r="KJJ1170" s="5"/>
      <c r="KJK1170" s="144"/>
      <c r="KJL1170" s="93"/>
      <c r="KJM1170" s="145"/>
      <c r="KJN1170" s="145"/>
      <c r="KJO1170" s="145"/>
      <c r="KJP1170" s="145"/>
      <c r="KJQ1170" s="145"/>
      <c r="KJR1170" s="37"/>
      <c r="KJS1170" s="5"/>
      <c r="KJT1170" s="144"/>
      <c r="KJU1170" s="93"/>
      <c r="KJV1170" s="145"/>
      <c r="KJW1170" s="145"/>
      <c r="KJX1170" s="145"/>
      <c r="KJY1170" s="145"/>
      <c r="KJZ1170" s="145"/>
      <c r="KKA1170" s="37"/>
      <c r="KKB1170" s="5"/>
      <c r="KKC1170" s="144"/>
      <c r="KKD1170" s="93"/>
      <c r="KKE1170" s="145"/>
      <c r="KKF1170" s="145"/>
      <c r="KKG1170" s="145"/>
      <c r="KKH1170" s="145"/>
      <c r="KKI1170" s="145"/>
      <c r="KKJ1170" s="37"/>
      <c r="KKK1170" s="5"/>
      <c r="KKL1170" s="144"/>
      <c r="KKM1170" s="93"/>
      <c r="KKN1170" s="145"/>
      <c r="KKO1170" s="145"/>
      <c r="KKP1170" s="145"/>
      <c r="KKQ1170" s="145"/>
      <c r="KKR1170" s="145"/>
      <c r="KKS1170" s="37"/>
      <c r="KKT1170" s="5"/>
      <c r="KKU1170" s="144"/>
      <c r="KKV1170" s="93"/>
      <c r="KKW1170" s="145"/>
      <c r="KKX1170" s="145"/>
      <c r="KKY1170" s="145"/>
      <c r="KKZ1170" s="145"/>
      <c r="KLA1170" s="145"/>
      <c r="KLB1170" s="37"/>
      <c r="KLC1170" s="5"/>
      <c r="KLD1170" s="144"/>
      <c r="KLE1170" s="93"/>
      <c r="KLF1170" s="145"/>
      <c r="KLG1170" s="145"/>
      <c r="KLH1170" s="145"/>
      <c r="KLI1170" s="145"/>
      <c r="KLJ1170" s="145"/>
      <c r="KLK1170" s="37"/>
      <c r="KLL1170" s="5"/>
      <c r="KLM1170" s="144"/>
      <c r="KLN1170" s="93"/>
      <c r="KLO1170" s="145"/>
      <c r="KLP1170" s="145"/>
      <c r="KLQ1170" s="145"/>
      <c r="KLR1170" s="145"/>
      <c r="KLS1170" s="145"/>
      <c r="KLT1170" s="37"/>
      <c r="KLU1170" s="5"/>
      <c r="KLV1170" s="144"/>
      <c r="KLW1170" s="93"/>
      <c r="KLX1170" s="145"/>
      <c r="KLY1170" s="145"/>
      <c r="KLZ1170" s="145"/>
      <c r="KMA1170" s="145"/>
      <c r="KMB1170" s="145"/>
      <c r="KMC1170" s="37"/>
      <c r="KMD1170" s="5"/>
      <c r="KME1170" s="144"/>
      <c r="KMF1170" s="93"/>
      <c r="KMG1170" s="145"/>
      <c r="KMH1170" s="145"/>
      <c r="KMI1170" s="145"/>
      <c r="KMJ1170" s="145"/>
      <c r="KMK1170" s="145"/>
      <c r="KML1170" s="37"/>
      <c r="KMM1170" s="5"/>
      <c r="KMN1170" s="144"/>
      <c r="KMO1170" s="93"/>
      <c r="KMP1170" s="145"/>
      <c r="KMQ1170" s="145"/>
      <c r="KMR1170" s="145"/>
      <c r="KMS1170" s="145"/>
      <c r="KMT1170" s="145"/>
      <c r="KMU1170" s="37"/>
      <c r="KMV1170" s="5"/>
      <c r="KMW1170" s="144"/>
      <c r="KMX1170" s="93"/>
      <c r="KMY1170" s="145"/>
      <c r="KMZ1170" s="145"/>
      <c r="KNA1170" s="145"/>
      <c r="KNB1170" s="145"/>
      <c r="KNC1170" s="145"/>
      <c r="KND1170" s="37"/>
      <c r="KNE1170" s="5"/>
      <c r="KNF1170" s="144"/>
      <c r="KNG1170" s="93"/>
      <c r="KNH1170" s="145"/>
      <c r="KNI1170" s="145"/>
      <c r="KNJ1170" s="145"/>
      <c r="KNK1170" s="145"/>
      <c r="KNL1170" s="145"/>
      <c r="KNM1170" s="37"/>
      <c r="KNN1170" s="5"/>
      <c r="KNO1170" s="144"/>
      <c r="KNP1170" s="93"/>
      <c r="KNQ1170" s="145"/>
      <c r="KNR1170" s="145"/>
      <c r="KNS1170" s="145"/>
      <c r="KNT1170" s="145"/>
      <c r="KNU1170" s="145"/>
      <c r="KNV1170" s="37"/>
      <c r="KNW1170" s="5"/>
      <c r="KNX1170" s="144"/>
      <c r="KNY1170" s="93"/>
      <c r="KNZ1170" s="145"/>
      <c r="KOA1170" s="145"/>
      <c r="KOB1170" s="145"/>
      <c r="KOC1170" s="145"/>
      <c r="KOD1170" s="145"/>
      <c r="KOE1170" s="37"/>
      <c r="KOF1170" s="5"/>
      <c r="KOG1170" s="144"/>
      <c r="KOH1170" s="93"/>
      <c r="KOI1170" s="145"/>
      <c r="KOJ1170" s="145"/>
      <c r="KOK1170" s="145"/>
      <c r="KOL1170" s="145"/>
      <c r="KOM1170" s="145"/>
      <c r="KON1170" s="37"/>
      <c r="KOO1170" s="5"/>
      <c r="KOP1170" s="144"/>
      <c r="KOQ1170" s="93"/>
      <c r="KOR1170" s="145"/>
      <c r="KOS1170" s="145"/>
      <c r="KOT1170" s="145"/>
      <c r="KOU1170" s="145"/>
      <c r="KOV1170" s="145"/>
      <c r="KOW1170" s="37"/>
      <c r="KOX1170" s="5"/>
      <c r="KOY1170" s="144"/>
      <c r="KOZ1170" s="93"/>
      <c r="KPA1170" s="145"/>
      <c r="KPB1170" s="145"/>
      <c r="KPC1170" s="145"/>
      <c r="KPD1170" s="145"/>
      <c r="KPE1170" s="145"/>
      <c r="KPF1170" s="37"/>
      <c r="KPG1170" s="5"/>
      <c r="KPH1170" s="144"/>
      <c r="KPI1170" s="93"/>
      <c r="KPJ1170" s="145"/>
      <c r="KPK1170" s="145"/>
      <c r="KPL1170" s="145"/>
      <c r="KPM1170" s="145"/>
      <c r="KPN1170" s="145"/>
      <c r="KPO1170" s="37"/>
      <c r="KPP1170" s="5"/>
      <c r="KPQ1170" s="144"/>
      <c r="KPR1170" s="93"/>
      <c r="KPS1170" s="145"/>
      <c r="KPT1170" s="145"/>
      <c r="KPU1170" s="145"/>
      <c r="KPV1170" s="145"/>
      <c r="KPW1170" s="145"/>
      <c r="KPX1170" s="37"/>
      <c r="KPY1170" s="5"/>
      <c r="KPZ1170" s="144"/>
      <c r="KQA1170" s="93"/>
      <c r="KQB1170" s="145"/>
      <c r="KQC1170" s="145"/>
      <c r="KQD1170" s="145"/>
      <c r="KQE1170" s="145"/>
      <c r="KQF1170" s="145"/>
      <c r="KQG1170" s="37"/>
      <c r="KQH1170" s="5"/>
      <c r="KQI1170" s="144"/>
      <c r="KQJ1170" s="93"/>
      <c r="KQK1170" s="145"/>
      <c r="KQL1170" s="145"/>
      <c r="KQM1170" s="145"/>
      <c r="KQN1170" s="145"/>
      <c r="KQO1170" s="145"/>
      <c r="KQP1170" s="37"/>
      <c r="KQQ1170" s="5"/>
      <c r="KQR1170" s="144"/>
      <c r="KQS1170" s="93"/>
      <c r="KQT1170" s="145"/>
      <c r="KQU1170" s="145"/>
      <c r="KQV1170" s="145"/>
      <c r="KQW1170" s="145"/>
      <c r="KQX1170" s="145"/>
      <c r="KQY1170" s="37"/>
      <c r="KQZ1170" s="5"/>
      <c r="KRA1170" s="144"/>
      <c r="KRB1170" s="93"/>
      <c r="KRC1170" s="145"/>
      <c r="KRD1170" s="145"/>
      <c r="KRE1170" s="145"/>
      <c r="KRF1170" s="145"/>
      <c r="KRG1170" s="145"/>
      <c r="KRH1170" s="37"/>
      <c r="KRI1170" s="5"/>
      <c r="KRJ1170" s="144"/>
      <c r="KRK1170" s="93"/>
      <c r="KRL1170" s="145"/>
      <c r="KRM1170" s="145"/>
      <c r="KRN1170" s="145"/>
      <c r="KRO1170" s="145"/>
      <c r="KRP1170" s="145"/>
      <c r="KRQ1170" s="37"/>
      <c r="KRR1170" s="5"/>
      <c r="KRS1170" s="144"/>
      <c r="KRT1170" s="93"/>
      <c r="KRU1170" s="145"/>
      <c r="KRV1170" s="145"/>
      <c r="KRW1170" s="145"/>
      <c r="KRX1170" s="145"/>
      <c r="KRY1170" s="145"/>
      <c r="KRZ1170" s="37"/>
      <c r="KSA1170" s="5"/>
      <c r="KSB1170" s="144"/>
      <c r="KSC1170" s="93"/>
      <c r="KSD1170" s="145"/>
      <c r="KSE1170" s="145"/>
      <c r="KSF1170" s="145"/>
      <c r="KSG1170" s="145"/>
      <c r="KSH1170" s="145"/>
      <c r="KSI1170" s="37"/>
      <c r="KSJ1170" s="5"/>
      <c r="KSK1170" s="144"/>
      <c r="KSL1170" s="93"/>
      <c r="KSM1170" s="145"/>
      <c r="KSN1170" s="145"/>
      <c r="KSO1170" s="145"/>
      <c r="KSP1170" s="145"/>
      <c r="KSQ1170" s="145"/>
      <c r="KSR1170" s="37"/>
      <c r="KSS1170" s="5"/>
      <c r="KST1170" s="144"/>
      <c r="KSU1170" s="93"/>
      <c r="KSV1170" s="145"/>
      <c r="KSW1170" s="145"/>
      <c r="KSX1170" s="145"/>
      <c r="KSY1170" s="145"/>
      <c r="KSZ1170" s="145"/>
      <c r="KTA1170" s="37"/>
      <c r="KTB1170" s="5"/>
      <c r="KTC1170" s="144"/>
      <c r="KTD1170" s="93"/>
      <c r="KTE1170" s="145"/>
      <c r="KTF1170" s="145"/>
      <c r="KTG1170" s="145"/>
      <c r="KTH1170" s="145"/>
      <c r="KTI1170" s="145"/>
      <c r="KTJ1170" s="37"/>
      <c r="KTK1170" s="5"/>
      <c r="KTL1170" s="144"/>
      <c r="KTM1170" s="93"/>
      <c r="KTN1170" s="145"/>
      <c r="KTO1170" s="145"/>
      <c r="KTP1170" s="145"/>
      <c r="KTQ1170" s="145"/>
      <c r="KTR1170" s="145"/>
      <c r="KTS1170" s="37"/>
      <c r="KTT1170" s="5"/>
      <c r="KTU1170" s="144"/>
      <c r="KTV1170" s="93"/>
      <c r="KTW1170" s="145"/>
      <c r="KTX1170" s="145"/>
      <c r="KTY1170" s="145"/>
      <c r="KTZ1170" s="145"/>
      <c r="KUA1170" s="145"/>
      <c r="KUB1170" s="37"/>
      <c r="KUC1170" s="5"/>
      <c r="KUD1170" s="144"/>
      <c r="KUE1170" s="93"/>
      <c r="KUF1170" s="145"/>
      <c r="KUG1170" s="145"/>
      <c r="KUH1170" s="145"/>
      <c r="KUI1170" s="145"/>
      <c r="KUJ1170" s="145"/>
      <c r="KUK1170" s="37"/>
      <c r="KUL1170" s="5"/>
      <c r="KUM1170" s="144"/>
      <c r="KUN1170" s="93"/>
      <c r="KUO1170" s="145"/>
      <c r="KUP1170" s="145"/>
      <c r="KUQ1170" s="145"/>
      <c r="KUR1170" s="145"/>
      <c r="KUS1170" s="145"/>
      <c r="KUT1170" s="37"/>
      <c r="KUU1170" s="5"/>
      <c r="KUV1170" s="144"/>
      <c r="KUW1170" s="93"/>
      <c r="KUX1170" s="145"/>
      <c r="KUY1170" s="145"/>
      <c r="KUZ1170" s="145"/>
      <c r="KVA1170" s="145"/>
      <c r="KVB1170" s="145"/>
      <c r="KVC1170" s="37"/>
      <c r="KVD1170" s="5"/>
      <c r="KVE1170" s="144"/>
      <c r="KVF1170" s="93"/>
      <c r="KVG1170" s="145"/>
      <c r="KVH1170" s="145"/>
      <c r="KVI1170" s="145"/>
      <c r="KVJ1170" s="145"/>
      <c r="KVK1170" s="145"/>
      <c r="KVL1170" s="37"/>
      <c r="KVM1170" s="5"/>
      <c r="KVN1170" s="144"/>
      <c r="KVO1170" s="93"/>
      <c r="KVP1170" s="145"/>
      <c r="KVQ1170" s="145"/>
      <c r="KVR1170" s="145"/>
      <c r="KVS1170" s="145"/>
      <c r="KVT1170" s="145"/>
      <c r="KVU1170" s="37"/>
      <c r="KVV1170" s="5"/>
      <c r="KVW1170" s="144"/>
      <c r="KVX1170" s="93"/>
      <c r="KVY1170" s="145"/>
      <c r="KVZ1170" s="145"/>
      <c r="KWA1170" s="145"/>
      <c r="KWB1170" s="145"/>
      <c r="KWC1170" s="145"/>
      <c r="KWD1170" s="37"/>
      <c r="KWE1170" s="5"/>
      <c r="KWF1170" s="144"/>
      <c r="KWG1170" s="93"/>
      <c r="KWH1170" s="145"/>
      <c r="KWI1170" s="145"/>
      <c r="KWJ1170" s="145"/>
      <c r="KWK1170" s="145"/>
      <c r="KWL1170" s="145"/>
      <c r="KWM1170" s="37"/>
      <c r="KWN1170" s="5"/>
      <c r="KWO1170" s="144"/>
      <c r="KWP1170" s="93"/>
      <c r="KWQ1170" s="145"/>
      <c r="KWR1170" s="145"/>
      <c r="KWS1170" s="145"/>
      <c r="KWT1170" s="145"/>
      <c r="KWU1170" s="145"/>
      <c r="KWV1170" s="37"/>
      <c r="KWW1170" s="5"/>
      <c r="KWX1170" s="144"/>
      <c r="KWY1170" s="93"/>
      <c r="KWZ1170" s="145"/>
      <c r="KXA1170" s="145"/>
      <c r="KXB1170" s="145"/>
      <c r="KXC1170" s="145"/>
      <c r="KXD1170" s="145"/>
      <c r="KXE1170" s="37"/>
      <c r="KXF1170" s="5"/>
      <c r="KXG1170" s="144"/>
      <c r="KXH1170" s="93"/>
      <c r="KXI1170" s="145"/>
      <c r="KXJ1170" s="145"/>
      <c r="KXK1170" s="145"/>
      <c r="KXL1170" s="145"/>
      <c r="KXM1170" s="145"/>
      <c r="KXN1170" s="37"/>
      <c r="KXO1170" s="5"/>
      <c r="KXP1170" s="144"/>
      <c r="KXQ1170" s="93"/>
      <c r="KXR1170" s="145"/>
      <c r="KXS1170" s="145"/>
      <c r="KXT1170" s="145"/>
      <c r="KXU1170" s="145"/>
      <c r="KXV1170" s="145"/>
      <c r="KXW1170" s="37"/>
      <c r="KXX1170" s="5"/>
      <c r="KXY1170" s="144"/>
      <c r="KXZ1170" s="93"/>
      <c r="KYA1170" s="145"/>
      <c r="KYB1170" s="145"/>
      <c r="KYC1170" s="145"/>
      <c r="KYD1170" s="145"/>
      <c r="KYE1170" s="145"/>
      <c r="KYF1170" s="37"/>
      <c r="KYG1170" s="5"/>
      <c r="KYH1170" s="144"/>
      <c r="KYI1170" s="93"/>
      <c r="KYJ1170" s="145"/>
      <c r="KYK1170" s="145"/>
      <c r="KYL1170" s="145"/>
      <c r="KYM1170" s="145"/>
      <c r="KYN1170" s="145"/>
      <c r="KYO1170" s="37"/>
      <c r="KYP1170" s="5"/>
      <c r="KYQ1170" s="144"/>
      <c r="KYR1170" s="93"/>
      <c r="KYS1170" s="145"/>
      <c r="KYT1170" s="145"/>
      <c r="KYU1170" s="145"/>
      <c r="KYV1170" s="145"/>
      <c r="KYW1170" s="145"/>
      <c r="KYX1170" s="37"/>
      <c r="KYY1170" s="5"/>
      <c r="KYZ1170" s="144"/>
      <c r="KZA1170" s="93"/>
      <c r="KZB1170" s="145"/>
      <c r="KZC1170" s="145"/>
      <c r="KZD1170" s="145"/>
      <c r="KZE1170" s="145"/>
      <c r="KZF1170" s="145"/>
      <c r="KZG1170" s="37"/>
      <c r="KZH1170" s="5"/>
      <c r="KZI1170" s="144"/>
      <c r="KZJ1170" s="93"/>
      <c r="KZK1170" s="145"/>
      <c r="KZL1170" s="145"/>
      <c r="KZM1170" s="145"/>
      <c r="KZN1170" s="145"/>
      <c r="KZO1170" s="145"/>
      <c r="KZP1170" s="37"/>
      <c r="KZQ1170" s="5"/>
      <c r="KZR1170" s="144"/>
      <c r="KZS1170" s="93"/>
      <c r="KZT1170" s="145"/>
      <c r="KZU1170" s="145"/>
      <c r="KZV1170" s="145"/>
      <c r="KZW1170" s="145"/>
      <c r="KZX1170" s="145"/>
      <c r="KZY1170" s="37"/>
      <c r="KZZ1170" s="5"/>
      <c r="LAA1170" s="144"/>
      <c r="LAB1170" s="93"/>
      <c r="LAC1170" s="145"/>
      <c r="LAD1170" s="145"/>
      <c r="LAE1170" s="145"/>
      <c r="LAF1170" s="145"/>
      <c r="LAG1170" s="145"/>
      <c r="LAH1170" s="37"/>
      <c r="LAI1170" s="5"/>
      <c r="LAJ1170" s="144"/>
      <c r="LAK1170" s="93"/>
      <c r="LAL1170" s="145"/>
      <c r="LAM1170" s="145"/>
      <c r="LAN1170" s="145"/>
      <c r="LAO1170" s="145"/>
      <c r="LAP1170" s="145"/>
      <c r="LAQ1170" s="37"/>
      <c r="LAR1170" s="5"/>
      <c r="LAS1170" s="144"/>
      <c r="LAT1170" s="93"/>
      <c r="LAU1170" s="145"/>
      <c r="LAV1170" s="145"/>
      <c r="LAW1170" s="145"/>
      <c r="LAX1170" s="145"/>
      <c r="LAY1170" s="145"/>
      <c r="LAZ1170" s="37"/>
      <c r="LBA1170" s="5"/>
      <c r="LBB1170" s="144"/>
      <c r="LBC1170" s="93"/>
      <c r="LBD1170" s="145"/>
      <c r="LBE1170" s="145"/>
      <c r="LBF1170" s="145"/>
      <c r="LBG1170" s="145"/>
      <c r="LBH1170" s="145"/>
      <c r="LBI1170" s="37"/>
      <c r="LBJ1170" s="5"/>
      <c r="LBK1170" s="144"/>
      <c r="LBL1170" s="93"/>
      <c r="LBM1170" s="145"/>
      <c r="LBN1170" s="145"/>
      <c r="LBO1170" s="145"/>
      <c r="LBP1170" s="145"/>
      <c r="LBQ1170" s="145"/>
      <c r="LBR1170" s="37"/>
      <c r="LBS1170" s="5"/>
      <c r="LBT1170" s="144"/>
      <c r="LBU1170" s="93"/>
      <c r="LBV1170" s="145"/>
      <c r="LBW1170" s="145"/>
      <c r="LBX1170" s="145"/>
      <c r="LBY1170" s="145"/>
      <c r="LBZ1170" s="145"/>
      <c r="LCA1170" s="37"/>
      <c r="LCB1170" s="5"/>
      <c r="LCC1170" s="144"/>
      <c r="LCD1170" s="93"/>
      <c r="LCE1170" s="145"/>
      <c r="LCF1170" s="145"/>
      <c r="LCG1170" s="145"/>
      <c r="LCH1170" s="145"/>
      <c r="LCI1170" s="145"/>
      <c r="LCJ1170" s="37"/>
      <c r="LCK1170" s="5"/>
      <c r="LCL1170" s="144"/>
      <c r="LCM1170" s="93"/>
      <c r="LCN1170" s="145"/>
      <c r="LCO1170" s="145"/>
      <c r="LCP1170" s="145"/>
      <c r="LCQ1170" s="145"/>
      <c r="LCR1170" s="145"/>
      <c r="LCS1170" s="37"/>
      <c r="LCT1170" s="5"/>
      <c r="LCU1170" s="144"/>
      <c r="LCV1170" s="93"/>
      <c r="LCW1170" s="145"/>
      <c r="LCX1170" s="145"/>
      <c r="LCY1170" s="145"/>
      <c r="LCZ1170" s="145"/>
      <c r="LDA1170" s="145"/>
      <c r="LDB1170" s="37"/>
      <c r="LDC1170" s="5"/>
      <c r="LDD1170" s="144"/>
      <c r="LDE1170" s="93"/>
      <c r="LDF1170" s="145"/>
      <c r="LDG1170" s="145"/>
      <c r="LDH1170" s="145"/>
      <c r="LDI1170" s="145"/>
      <c r="LDJ1170" s="145"/>
      <c r="LDK1170" s="37"/>
      <c r="LDL1170" s="5"/>
      <c r="LDM1170" s="144"/>
      <c r="LDN1170" s="93"/>
      <c r="LDO1170" s="145"/>
      <c r="LDP1170" s="145"/>
      <c r="LDQ1170" s="145"/>
      <c r="LDR1170" s="145"/>
      <c r="LDS1170" s="145"/>
      <c r="LDT1170" s="37"/>
      <c r="LDU1170" s="5"/>
      <c r="LDV1170" s="144"/>
      <c r="LDW1170" s="93"/>
      <c r="LDX1170" s="145"/>
      <c r="LDY1170" s="145"/>
      <c r="LDZ1170" s="145"/>
      <c r="LEA1170" s="145"/>
      <c r="LEB1170" s="145"/>
      <c r="LEC1170" s="37"/>
      <c r="LED1170" s="5"/>
      <c r="LEE1170" s="144"/>
      <c r="LEF1170" s="93"/>
      <c r="LEG1170" s="145"/>
      <c r="LEH1170" s="145"/>
      <c r="LEI1170" s="145"/>
      <c r="LEJ1170" s="145"/>
      <c r="LEK1170" s="145"/>
      <c r="LEL1170" s="37"/>
      <c r="LEM1170" s="5"/>
      <c r="LEN1170" s="144"/>
      <c r="LEO1170" s="93"/>
      <c r="LEP1170" s="145"/>
      <c r="LEQ1170" s="145"/>
      <c r="LER1170" s="145"/>
      <c r="LES1170" s="145"/>
      <c r="LET1170" s="145"/>
      <c r="LEU1170" s="37"/>
      <c r="LEV1170" s="5"/>
      <c r="LEW1170" s="144"/>
      <c r="LEX1170" s="93"/>
      <c r="LEY1170" s="145"/>
      <c r="LEZ1170" s="145"/>
      <c r="LFA1170" s="145"/>
      <c r="LFB1170" s="145"/>
      <c r="LFC1170" s="145"/>
      <c r="LFD1170" s="37"/>
      <c r="LFE1170" s="5"/>
      <c r="LFF1170" s="144"/>
      <c r="LFG1170" s="93"/>
      <c r="LFH1170" s="145"/>
      <c r="LFI1170" s="145"/>
      <c r="LFJ1170" s="145"/>
      <c r="LFK1170" s="145"/>
      <c r="LFL1170" s="145"/>
      <c r="LFM1170" s="37"/>
      <c r="LFN1170" s="5"/>
      <c r="LFO1170" s="144"/>
      <c r="LFP1170" s="93"/>
      <c r="LFQ1170" s="145"/>
      <c r="LFR1170" s="145"/>
      <c r="LFS1170" s="145"/>
      <c r="LFT1170" s="145"/>
      <c r="LFU1170" s="145"/>
      <c r="LFV1170" s="37"/>
      <c r="LFW1170" s="5"/>
      <c r="LFX1170" s="144"/>
      <c r="LFY1170" s="93"/>
      <c r="LFZ1170" s="145"/>
      <c r="LGA1170" s="145"/>
      <c r="LGB1170" s="145"/>
      <c r="LGC1170" s="145"/>
      <c r="LGD1170" s="145"/>
      <c r="LGE1170" s="37"/>
      <c r="LGF1170" s="5"/>
      <c r="LGG1170" s="144"/>
      <c r="LGH1170" s="93"/>
      <c r="LGI1170" s="145"/>
      <c r="LGJ1170" s="145"/>
      <c r="LGK1170" s="145"/>
      <c r="LGL1170" s="145"/>
      <c r="LGM1170" s="145"/>
      <c r="LGN1170" s="37"/>
      <c r="LGO1170" s="5"/>
      <c r="LGP1170" s="144"/>
      <c r="LGQ1170" s="93"/>
      <c r="LGR1170" s="145"/>
      <c r="LGS1170" s="145"/>
      <c r="LGT1170" s="145"/>
      <c r="LGU1170" s="145"/>
      <c r="LGV1170" s="145"/>
      <c r="LGW1170" s="37"/>
      <c r="LGX1170" s="5"/>
      <c r="LGY1170" s="144"/>
      <c r="LGZ1170" s="93"/>
      <c r="LHA1170" s="145"/>
      <c r="LHB1170" s="145"/>
      <c r="LHC1170" s="145"/>
      <c r="LHD1170" s="145"/>
      <c r="LHE1170" s="145"/>
      <c r="LHF1170" s="37"/>
      <c r="LHG1170" s="5"/>
      <c r="LHH1170" s="144"/>
      <c r="LHI1170" s="93"/>
      <c r="LHJ1170" s="145"/>
      <c r="LHK1170" s="145"/>
      <c r="LHL1170" s="145"/>
      <c r="LHM1170" s="145"/>
      <c r="LHN1170" s="145"/>
      <c r="LHO1170" s="37"/>
      <c r="LHP1170" s="5"/>
      <c r="LHQ1170" s="144"/>
      <c r="LHR1170" s="93"/>
      <c r="LHS1170" s="145"/>
      <c r="LHT1170" s="145"/>
      <c r="LHU1170" s="145"/>
      <c r="LHV1170" s="145"/>
      <c r="LHW1170" s="145"/>
      <c r="LHX1170" s="37"/>
      <c r="LHY1170" s="5"/>
      <c r="LHZ1170" s="144"/>
      <c r="LIA1170" s="93"/>
      <c r="LIB1170" s="145"/>
      <c r="LIC1170" s="145"/>
      <c r="LID1170" s="145"/>
      <c r="LIE1170" s="145"/>
      <c r="LIF1170" s="145"/>
      <c r="LIG1170" s="37"/>
      <c r="LIH1170" s="5"/>
      <c r="LII1170" s="144"/>
      <c r="LIJ1170" s="93"/>
      <c r="LIK1170" s="145"/>
      <c r="LIL1170" s="145"/>
      <c r="LIM1170" s="145"/>
      <c r="LIN1170" s="145"/>
      <c r="LIO1170" s="145"/>
      <c r="LIP1170" s="37"/>
      <c r="LIQ1170" s="5"/>
      <c r="LIR1170" s="144"/>
      <c r="LIS1170" s="93"/>
      <c r="LIT1170" s="145"/>
      <c r="LIU1170" s="145"/>
      <c r="LIV1170" s="145"/>
      <c r="LIW1170" s="145"/>
      <c r="LIX1170" s="145"/>
      <c r="LIY1170" s="37"/>
      <c r="LIZ1170" s="5"/>
      <c r="LJA1170" s="144"/>
      <c r="LJB1170" s="93"/>
      <c r="LJC1170" s="145"/>
      <c r="LJD1170" s="145"/>
      <c r="LJE1170" s="145"/>
      <c r="LJF1170" s="145"/>
      <c r="LJG1170" s="145"/>
      <c r="LJH1170" s="37"/>
      <c r="LJI1170" s="5"/>
      <c r="LJJ1170" s="144"/>
      <c r="LJK1170" s="93"/>
      <c r="LJL1170" s="145"/>
      <c r="LJM1170" s="145"/>
      <c r="LJN1170" s="145"/>
      <c r="LJO1170" s="145"/>
      <c r="LJP1170" s="145"/>
      <c r="LJQ1170" s="37"/>
      <c r="LJR1170" s="5"/>
      <c r="LJS1170" s="144"/>
      <c r="LJT1170" s="93"/>
      <c r="LJU1170" s="145"/>
      <c r="LJV1170" s="145"/>
      <c r="LJW1170" s="145"/>
      <c r="LJX1170" s="145"/>
      <c r="LJY1170" s="145"/>
      <c r="LJZ1170" s="37"/>
      <c r="LKA1170" s="5"/>
      <c r="LKB1170" s="144"/>
      <c r="LKC1170" s="93"/>
      <c r="LKD1170" s="145"/>
      <c r="LKE1170" s="145"/>
      <c r="LKF1170" s="145"/>
      <c r="LKG1170" s="145"/>
      <c r="LKH1170" s="145"/>
      <c r="LKI1170" s="37"/>
      <c r="LKJ1170" s="5"/>
      <c r="LKK1170" s="144"/>
      <c r="LKL1170" s="93"/>
      <c r="LKM1170" s="145"/>
      <c r="LKN1170" s="145"/>
      <c r="LKO1170" s="145"/>
      <c r="LKP1170" s="145"/>
      <c r="LKQ1170" s="145"/>
      <c r="LKR1170" s="37"/>
      <c r="LKS1170" s="5"/>
      <c r="LKT1170" s="144"/>
      <c r="LKU1170" s="93"/>
      <c r="LKV1170" s="145"/>
      <c r="LKW1170" s="145"/>
      <c r="LKX1170" s="145"/>
      <c r="LKY1170" s="145"/>
      <c r="LKZ1170" s="145"/>
      <c r="LLA1170" s="37"/>
      <c r="LLB1170" s="5"/>
      <c r="LLC1170" s="144"/>
      <c r="LLD1170" s="93"/>
      <c r="LLE1170" s="145"/>
      <c r="LLF1170" s="145"/>
      <c r="LLG1170" s="145"/>
      <c r="LLH1170" s="145"/>
      <c r="LLI1170" s="145"/>
      <c r="LLJ1170" s="37"/>
      <c r="LLK1170" s="5"/>
      <c r="LLL1170" s="144"/>
      <c r="LLM1170" s="93"/>
      <c r="LLN1170" s="145"/>
      <c r="LLO1170" s="145"/>
      <c r="LLP1170" s="145"/>
      <c r="LLQ1170" s="145"/>
      <c r="LLR1170" s="145"/>
      <c r="LLS1170" s="37"/>
      <c r="LLT1170" s="5"/>
      <c r="LLU1170" s="144"/>
      <c r="LLV1170" s="93"/>
      <c r="LLW1170" s="145"/>
      <c r="LLX1170" s="145"/>
      <c r="LLY1170" s="145"/>
      <c r="LLZ1170" s="145"/>
      <c r="LMA1170" s="145"/>
      <c r="LMB1170" s="37"/>
      <c r="LMC1170" s="5"/>
      <c r="LMD1170" s="144"/>
      <c r="LME1170" s="93"/>
      <c r="LMF1170" s="145"/>
      <c r="LMG1170" s="145"/>
      <c r="LMH1170" s="145"/>
      <c r="LMI1170" s="145"/>
      <c r="LMJ1170" s="145"/>
      <c r="LMK1170" s="37"/>
      <c r="LML1170" s="5"/>
      <c r="LMM1170" s="144"/>
      <c r="LMN1170" s="93"/>
      <c r="LMO1170" s="145"/>
      <c r="LMP1170" s="145"/>
      <c r="LMQ1170" s="145"/>
      <c r="LMR1170" s="145"/>
      <c r="LMS1170" s="145"/>
      <c r="LMT1170" s="37"/>
      <c r="LMU1170" s="5"/>
      <c r="LMV1170" s="144"/>
      <c r="LMW1170" s="93"/>
      <c r="LMX1170" s="145"/>
      <c r="LMY1170" s="145"/>
      <c r="LMZ1170" s="145"/>
      <c r="LNA1170" s="145"/>
      <c r="LNB1170" s="145"/>
      <c r="LNC1170" s="37"/>
      <c r="LND1170" s="5"/>
      <c r="LNE1170" s="144"/>
      <c r="LNF1170" s="93"/>
      <c r="LNG1170" s="145"/>
      <c r="LNH1170" s="145"/>
      <c r="LNI1170" s="145"/>
      <c r="LNJ1170" s="145"/>
      <c r="LNK1170" s="145"/>
      <c r="LNL1170" s="37"/>
      <c r="LNM1170" s="5"/>
      <c r="LNN1170" s="144"/>
      <c r="LNO1170" s="93"/>
      <c r="LNP1170" s="145"/>
      <c r="LNQ1170" s="145"/>
      <c r="LNR1170" s="145"/>
      <c r="LNS1170" s="145"/>
      <c r="LNT1170" s="145"/>
      <c r="LNU1170" s="37"/>
      <c r="LNV1170" s="5"/>
      <c r="LNW1170" s="144"/>
      <c r="LNX1170" s="93"/>
      <c r="LNY1170" s="145"/>
      <c r="LNZ1170" s="145"/>
      <c r="LOA1170" s="145"/>
      <c r="LOB1170" s="145"/>
      <c r="LOC1170" s="145"/>
      <c r="LOD1170" s="37"/>
      <c r="LOE1170" s="5"/>
      <c r="LOF1170" s="144"/>
      <c r="LOG1170" s="93"/>
      <c r="LOH1170" s="145"/>
      <c r="LOI1170" s="145"/>
      <c r="LOJ1170" s="145"/>
      <c r="LOK1170" s="145"/>
      <c r="LOL1170" s="145"/>
      <c r="LOM1170" s="37"/>
      <c r="LON1170" s="5"/>
      <c r="LOO1170" s="144"/>
      <c r="LOP1170" s="93"/>
      <c r="LOQ1170" s="145"/>
      <c r="LOR1170" s="145"/>
      <c r="LOS1170" s="145"/>
      <c r="LOT1170" s="145"/>
      <c r="LOU1170" s="145"/>
      <c r="LOV1170" s="37"/>
      <c r="LOW1170" s="5"/>
      <c r="LOX1170" s="144"/>
      <c r="LOY1170" s="93"/>
      <c r="LOZ1170" s="145"/>
      <c r="LPA1170" s="145"/>
      <c r="LPB1170" s="145"/>
      <c r="LPC1170" s="145"/>
      <c r="LPD1170" s="145"/>
      <c r="LPE1170" s="37"/>
      <c r="LPF1170" s="5"/>
      <c r="LPG1170" s="144"/>
      <c r="LPH1170" s="93"/>
      <c r="LPI1170" s="145"/>
      <c r="LPJ1170" s="145"/>
      <c r="LPK1170" s="145"/>
      <c r="LPL1170" s="145"/>
      <c r="LPM1170" s="145"/>
      <c r="LPN1170" s="37"/>
      <c r="LPO1170" s="5"/>
      <c r="LPP1170" s="144"/>
      <c r="LPQ1170" s="93"/>
      <c r="LPR1170" s="145"/>
      <c r="LPS1170" s="145"/>
      <c r="LPT1170" s="145"/>
      <c r="LPU1170" s="145"/>
      <c r="LPV1170" s="145"/>
      <c r="LPW1170" s="37"/>
      <c r="LPX1170" s="5"/>
      <c r="LPY1170" s="144"/>
      <c r="LPZ1170" s="93"/>
      <c r="LQA1170" s="145"/>
      <c r="LQB1170" s="145"/>
      <c r="LQC1170" s="145"/>
      <c r="LQD1170" s="145"/>
      <c r="LQE1170" s="145"/>
      <c r="LQF1170" s="37"/>
      <c r="LQG1170" s="5"/>
      <c r="LQH1170" s="144"/>
      <c r="LQI1170" s="93"/>
      <c r="LQJ1170" s="145"/>
      <c r="LQK1170" s="145"/>
      <c r="LQL1170" s="145"/>
      <c r="LQM1170" s="145"/>
      <c r="LQN1170" s="145"/>
      <c r="LQO1170" s="37"/>
      <c r="LQP1170" s="5"/>
      <c r="LQQ1170" s="144"/>
      <c r="LQR1170" s="93"/>
      <c r="LQS1170" s="145"/>
      <c r="LQT1170" s="145"/>
      <c r="LQU1170" s="145"/>
      <c r="LQV1170" s="145"/>
      <c r="LQW1170" s="145"/>
      <c r="LQX1170" s="37"/>
      <c r="LQY1170" s="5"/>
      <c r="LQZ1170" s="144"/>
      <c r="LRA1170" s="93"/>
      <c r="LRB1170" s="145"/>
      <c r="LRC1170" s="145"/>
      <c r="LRD1170" s="145"/>
      <c r="LRE1170" s="145"/>
      <c r="LRF1170" s="145"/>
      <c r="LRG1170" s="37"/>
      <c r="LRH1170" s="5"/>
      <c r="LRI1170" s="144"/>
      <c r="LRJ1170" s="93"/>
      <c r="LRK1170" s="145"/>
      <c r="LRL1170" s="145"/>
      <c r="LRM1170" s="145"/>
      <c r="LRN1170" s="145"/>
      <c r="LRO1170" s="145"/>
      <c r="LRP1170" s="37"/>
      <c r="LRQ1170" s="5"/>
      <c r="LRR1170" s="144"/>
      <c r="LRS1170" s="93"/>
      <c r="LRT1170" s="145"/>
      <c r="LRU1170" s="145"/>
      <c r="LRV1170" s="145"/>
      <c r="LRW1170" s="145"/>
      <c r="LRX1170" s="145"/>
      <c r="LRY1170" s="37"/>
      <c r="LRZ1170" s="5"/>
      <c r="LSA1170" s="144"/>
      <c r="LSB1170" s="93"/>
      <c r="LSC1170" s="145"/>
      <c r="LSD1170" s="145"/>
      <c r="LSE1170" s="145"/>
      <c r="LSF1170" s="145"/>
      <c r="LSG1170" s="145"/>
      <c r="LSH1170" s="37"/>
      <c r="LSI1170" s="5"/>
      <c r="LSJ1170" s="144"/>
      <c r="LSK1170" s="93"/>
      <c r="LSL1170" s="145"/>
      <c r="LSM1170" s="145"/>
      <c r="LSN1170" s="145"/>
      <c r="LSO1170" s="145"/>
      <c r="LSP1170" s="145"/>
      <c r="LSQ1170" s="37"/>
      <c r="LSR1170" s="5"/>
      <c r="LSS1170" s="144"/>
      <c r="LST1170" s="93"/>
      <c r="LSU1170" s="145"/>
      <c r="LSV1170" s="145"/>
      <c r="LSW1170" s="145"/>
      <c r="LSX1170" s="145"/>
      <c r="LSY1170" s="145"/>
      <c r="LSZ1170" s="37"/>
      <c r="LTA1170" s="5"/>
      <c r="LTB1170" s="144"/>
      <c r="LTC1170" s="93"/>
      <c r="LTD1170" s="145"/>
      <c r="LTE1170" s="145"/>
      <c r="LTF1170" s="145"/>
      <c r="LTG1170" s="145"/>
      <c r="LTH1170" s="145"/>
      <c r="LTI1170" s="37"/>
      <c r="LTJ1170" s="5"/>
      <c r="LTK1170" s="144"/>
      <c r="LTL1170" s="93"/>
      <c r="LTM1170" s="145"/>
      <c r="LTN1170" s="145"/>
      <c r="LTO1170" s="145"/>
      <c r="LTP1170" s="145"/>
      <c r="LTQ1170" s="145"/>
      <c r="LTR1170" s="37"/>
      <c r="LTS1170" s="5"/>
      <c r="LTT1170" s="144"/>
      <c r="LTU1170" s="93"/>
      <c r="LTV1170" s="145"/>
      <c r="LTW1170" s="145"/>
      <c r="LTX1170" s="145"/>
      <c r="LTY1170" s="145"/>
      <c r="LTZ1170" s="145"/>
      <c r="LUA1170" s="37"/>
      <c r="LUB1170" s="5"/>
      <c r="LUC1170" s="144"/>
      <c r="LUD1170" s="93"/>
      <c r="LUE1170" s="145"/>
      <c r="LUF1170" s="145"/>
      <c r="LUG1170" s="145"/>
      <c r="LUH1170" s="145"/>
      <c r="LUI1170" s="145"/>
      <c r="LUJ1170" s="37"/>
      <c r="LUK1170" s="5"/>
      <c r="LUL1170" s="144"/>
      <c r="LUM1170" s="93"/>
      <c r="LUN1170" s="145"/>
      <c r="LUO1170" s="145"/>
      <c r="LUP1170" s="145"/>
      <c r="LUQ1170" s="145"/>
      <c r="LUR1170" s="145"/>
      <c r="LUS1170" s="37"/>
      <c r="LUT1170" s="5"/>
      <c r="LUU1170" s="144"/>
      <c r="LUV1170" s="93"/>
      <c r="LUW1170" s="145"/>
      <c r="LUX1170" s="145"/>
      <c r="LUY1170" s="145"/>
      <c r="LUZ1170" s="145"/>
      <c r="LVA1170" s="145"/>
      <c r="LVB1170" s="37"/>
      <c r="LVC1170" s="5"/>
      <c r="LVD1170" s="144"/>
      <c r="LVE1170" s="93"/>
      <c r="LVF1170" s="145"/>
      <c r="LVG1170" s="145"/>
      <c r="LVH1170" s="145"/>
      <c r="LVI1170" s="145"/>
      <c r="LVJ1170" s="145"/>
      <c r="LVK1170" s="37"/>
      <c r="LVL1170" s="5"/>
      <c r="LVM1170" s="144"/>
      <c r="LVN1170" s="93"/>
      <c r="LVO1170" s="145"/>
      <c r="LVP1170" s="145"/>
      <c r="LVQ1170" s="145"/>
      <c r="LVR1170" s="145"/>
      <c r="LVS1170" s="145"/>
      <c r="LVT1170" s="37"/>
      <c r="LVU1170" s="5"/>
      <c r="LVV1170" s="144"/>
      <c r="LVW1170" s="93"/>
      <c r="LVX1170" s="145"/>
      <c r="LVY1170" s="145"/>
      <c r="LVZ1170" s="145"/>
      <c r="LWA1170" s="145"/>
      <c r="LWB1170" s="145"/>
      <c r="LWC1170" s="37"/>
      <c r="LWD1170" s="5"/>
      <c r="LWE1170" s="144"/>
      <c r="LWF1170" s="93"/>
      <c r="LWG1170" s="145"/>
      <c r="LWH1170" s="145"/>
      <c r="LWI1170" s="145"/>
      <c r="LWJ1170" s="145"/>
      <c r="LWK1170" s="145"/>
      <c r="LWL1170" s="37"/>
      <c r="LWM1170" s="5"/>
      <c r="LWN1170" s="144"/>
      <c r="LWO1170" s="93"/>
      <c r="LWP1170" s="145"/>
      <c r="LWQ1170" s="145"/>
      <c r="LWR1170" s="145"/>
      <c r="LWS1170" s="145"/>
      <c r="LWT1170" s="145"/>
      <c r="LWU1170" s="37"/>
      <c r="LWV1170" s="5"/>
      <c r="LWW1170" s="144"/>
      <c r="LWX1170" s="93"/>
      <c r="LWY1170" s="145"/>
      <c r="LWZ1170" s="145"/>
      <c r="LXA1170" s="145"/>
      <c r="LXB1170" s="145"/>
      <c r="LXC1170" s="145"/>
      <c r="LXD1170" s="37"/>
      <c r="LXE1170" s="5"/>
      <c r="LXF1170" s="144"/>
      <c r="LXG1170" s="93"/>
      <c r="LXH1170" s="145"/>
      <c r="LXI1170" s="145"/>
      <c r="LXJ1170" s="145"/>
      <c r="LXK1170" s="145"/>
      <c r="LXL1170" s="145"/>
      <c r="LXM1170" s="37"/>
      <c r="LXN1170" s="5"/>
      <c r="LXO1170" s="144"/>
      <c r="LXP1170" s="93"/>
      <c r="LXQ1170" s="145"/>
      <c r="LXR1170" s="145"/>
      <c r="LXS1170" s="145"/>
      <c r="LXT1170" s="145"/>
      <c r="LXU1170" s="145"/>
      <c r="LXV1170" s="37"/>
      <c r="LXW1170" s="5"/>
      <c r="LXX1170" s="144"/>
      <c r="LXY1170" s="93"/>
      <c r="LXZ1170" s="145"/>
      <c r="LYA1170" s="145"/>
      <c r="LYB1170" s="145"/>
      <c r="LYC1170" s="145"/>
      <c r="LYD1170" s="145"/>
      <c r="LYE1170" s="37"/>
      <c r="LYF1170" s="5"/>
      <c r="LYG1170" s="144"/>
      <c r="LYH1170" s="93"/>
      <c r="LYI1170" s="145"/>
      <c r="LYJ1170" s="145"/>
      <c r="LYK1170" s="145"/>
      <c r="LYL1170" s="145"/>
      <c r="LYM1170" s="145"/>
      <c r="LYN1170" s="37"/>
      <c r="LYO1170" s="5"/>
      <c r="LYP1170" s="144"/>
      <c r="LYQ1170" s="93"/>
      <c r="LYR1170" s="145"/>
      <c r="LYS1170" s="145"/>
      <c r="LYT1170" s="145"/>
      <c r="LYU1170" s="145"/>
      <c r="LYV1170" s="145"/>
      <c r="LYW1170" s="37"/>
      <c r="LYX1170" s="5"/>
      <c r="LYY1170" s="144"/>
      <c r="LYZ1170" s="93"/>
      <c r="LZA1170" s="145"/>
      <c r="LZB1170" s="145"/>
      <c r="LZC1170" s="145"/>
      <c r="LZD1170" s="145"/>
      <c r="LZE1170" s="145"/>
      <c r="LZF1170" s="37"/>
      <c r="LZG1170" s="5"/>
      <c r="LZH1170" s="144"/>
      <c r="LZI1170" s="93"/>
      <c r="LZJ1170" s="145"/>
      <c r="LZK1170" s="145"/>
      <c r="LZL1170" s="145"/>
      <c r="LZM1170" s="145"/>
      <c r="LZN1170" s="145"/>
      <c r="LZO1170" s="37"/>
      <c r="LZP1170" s="5"/>
      <c r="LZQ1170" s="144"/>
      <c r="LZR1170" s="93"/>
      <c r="LZS1170" s="145"/>
      <c r="LZT1170" s="145"/>
      <c r="LZU1170" s="145"/>
      <c r="LZV1170" s="145"/>
      <c r="LZW1170" s="145"/>
      <c r="LZX1170" s="37"/>
      <c r="LZY1170" s="5"/>
      <c r="LZZ1170" s="144"/>
      <c r="MAA1170" s="93"/>
      <c r="MAB1170" s="145"/>
      <c r="MAC1170" s="145"/>
      <c r="MAD1170" s="145"/>
      <c r="MAE1170" s="145"/>
      <c r="MAF1170" s="145"/>
      <c r="MAG1170" s="37"/>
      <c r="MAH1170" s="5"/>
      <c r="MAI1170" s="144"/>
      <c r="MAJ1170" s="93"/>
      <c r="MAK1170" s="145"/>
      <c r="MAL1170" s="145"/>
      <c r="MAM1170" s="145"/>
      <c r="MAN1170" s="145"/>
      <c r="MAO1170" s="145"/>
      <c r="MAP1170" s="37"/>
      <c r="MAQ1170" s="5"/>
      <c r="MAR1170" s="144"/>
      <c r="MAS1170" s="93"/>
      <c r="MAT1170" s="145"/>
      <c r="MAU1170" s="145"/>
      <c r="MAV1170" s="145"/>
      <c r="MAW1170" s="145"/>
      <c r="MAX1170" s="145"/>
      <c r="MAY1170" s="37"/>
      <c r="MAZ1170" s="5"/>
      <c r="MBA1170" s="144"/>
      <c r="MBB1170" s="93"/>
      <c r="MBC1170" s="145"/>
      <c r="MBD1170" s="145"/>
      <c r="MBE1170" s="145"/>
      <c r="MBF1170" s="145"/>
      <c r="MBG1170" s="145"/>
      <c r="MBH1170" s="37"/>
      <c r="MBI1170" s="5"/>
      <c r="MBJ1170" s="144"/>
      <c r="MBK1170" s="93"/>
      <c r="MBL1170" s="145"/>
      <c r="MBM1170" s="145"/>
      <c r="MBN1170" s="145"/>
      <c r="MBO1170" s="145"/>
      <c r="MBP1170" s="145"/>
      <c r="MBQ1170" s="37"/>
      <c r="MBR1170" s="5"/>
      <c r="MBS1170" s="144"/>
      <c r="MBT1170" s="93"/>
      <c r="MBU1170" s="145"/>
      <c r="MBV1170" s="145"/>
      <c r="MBW1170" s="145"/>
      <c r="MBX1170" s="145"/>
      <c r="MBY1170" s="145"/>
      <c r="MBZ1170" s="37"/>
      <c r="MCA1170" s="5"/>
      <c r="MCB1170" s="144"/>
      <c r="MCC1170" s="93"/>
      <c r="MCD1170" s="145"/>
      <c r="MCE1170" s="145"/>
      <c r="MCF1170" s="145"/>
      <c r="MCG1170" s="145"/>
      <c r="MCH1170" s="145"/>
      <c r="MCI1170" s="37"/>
      <c r="MCJ1170" s="5"/>
      <c r="MCK1170" s="144"/>
      <c r="MCL1170" s="93"/>
      <c r="MCM1170" s="145"/>
      <c r="MCN1170" s="145"/>
      <c r="MCO1170" s="145"/>
      <c r="MCP1170" s="145"/>
      <c r="MCQ1170" s="145"/>
      <c r="MCR1170" s="37"/>
      <c r="MCS1170" s="5"/>
      <c r="MCT1170" s="144"/>
      <c r="MCU1170" s="93"/>
      <c r="MCV1170" s="145"/>
      <c r="MCW1170" s="145"/>
      <c r="MCX1170" s="145"/>
      <c r="MCY1170" s="145"/>
      <c r="MCZ1170" s="145"/>
      <c r="MDA1170" s="37"/>
      <c r="MDB1170" s="5"/>
      <c r="MDC1170" s="144"/>
      <c r="MDD1170" s="93"/>
      <c r="MDE1170" s="145"/>
      <c r="MDF1170" s="145"/>
      <c r="MDG1170" s="145"/>
      <c r="MDH1170" s="145"/>
      <c r="MDI1170" s="145"/>
      <c r="MDJ1170" s="37"/>
      <c r="MDK1170" s="5"/>
      <c r="MDL1170" s="144"/>
      <c r="MDM1170" s="93"/>
      <c r="MDN1170" s="145"/>
      <c r="MDO1170" s="145"/>
      <c r="MDP1170" s="145"/>
      <c r="MDQ1170" s="145"/>
      <c r="MDR1170" s="145"/>
      <c r="MDS1170" s="37"/>
      <c r="MDT1170" s="5"/>
      <c r="MDU1170" s="144"/>
      <c r="MDV1170" s="93"/>
      <c r="MDW1170" s="145"/>
      <c r="MDX1170" s="145"/>
      <c r="MDY1170" s="145"/>
      <c r="MDZ1170" s="145"/>
      <c r="MEA1170" s="145"/>
      <c r="MEB1170" s="37"/>
      <c r="MEC1170" s="5"/>
      <c r="MED1170" s="144"/>
      <c r="MEE1170" s="93"/>
      <c r="MEF1170" s="145"/>
      <c r="MEG1170" s="145"/>
      <c r="MEH1170" s="145"/>
      <c r="MEI1170" s="145"/>
      <c r="MEJ1170" s="145"/>
      <c r="MEK1170" s="37"/>
      <c r="MEL1170" s="5"/>
      <c r="MEM1170" s="144"/>
      <c r="MEN1170" s="93"/>
      <c r="MEO1170" s="145"/>
      <c r="MEP1170" s="145"/>
      <c r="MEQ1170" s="145"/>
      <c r="MER1170" s="145"/>
      <c r="MES1170" s="145"/>
      <c r="MET1170" s="37"/>
      <c r="MEU1170" s="5"/>
      <c r="MEV1170" s="144"/>
      <c r="MEW1170" s="93"/>
      <c r="MEX1170" s="145"/>
      <c r="MEY1170" s="145"/>
      <c r="MEZ1170" s="145"/>
      <c r="MFA1170" s="145"/>
      <c r="MFB1170" s="145"/>
      <c r="MFC1170" s="37"/>
      <c r="MFD1170" s="5"/>
      <c r="MFE1170" s="144"/>
      <c r="MFF1170" s="93"/>
      <c r="MFG1170" s="145"/>
      <c r="MFH1170" s="145"/>
      <c r="MFI1170" s="145"/>
      <c r="MFJ1170" s="145"/>
      <c r="MFK1170" s="145"/>
      <c r="MFL1170" s="37"/>
      <c r="MFM1170" s="5"/>
      <c r="MFN1170" s="144"/>
      <c r="MFO1170" s="93"/>
      <c r="MFP1170" s="145"/>
      <c r="MFQ1170" s="145"/>
      <c r="MFR1170" s="145"/>
      <c r="MFS1170" s="145"/>
      <c r="MFT1170" s="145"/>
      <c r="MFU1170" s="37"/>
      <c r="MFV1170" s="5"/>
      <c r="MFW1170" s="144"/>
      <c r="MFX1170" s="93"/>
      <c r="MFY1170" s="145"/>
      <c r="MFZ1170" s="145"/>
      <c r="MGA1170" s="145"/>
      <c r="MGB1170" s="145"/>
      <c r="MGC1170" s="145"/>
      <c r="MGD1170" s="37"/>
      <c r="MGE1170" s="5"/>
      <c r="MGF1170" s="144"/>
      <c r="MGG1170" s="93"/>
      <c r="MGH1170" s="145"/>
      <c r="MGI1170" s="145"/>
      <c r="MGJ1170" s="145"/>
      <c r="MGK1170" s="145"/>
      <c r="MGL1170" s="145"/>
      <c r="MGM1170" s="37"/>
      <c r="MGN1170" s="5"/>
      <c r="MGO1170" s="144"/>
      <c r="MGP1170" s="93"/>
      <c r="MGQ1170" s="145"/>
      <c r="MGR1170" s="145"/>
      <c r="MGS1170" s="145"/>
      <c r="MGT1170" s="145"/>
      <c r="MGU1170" s="145"/>
      <c r="MGV1170" s="37"/>
      <c r="MGW1170" s="5"/>
      <c r="MGX1170" s="144"/>
      <c r="MGY1170" s="93"/>
      <c r="MGZ1170" s="145"/>
      <c r="MHA1170" s="145"/>
      <c r="MHB1170" s="145"/>
      <c r="MHC1170" s="145"/>
      <c r="MHD1170" s="145"/>
      <c r="MHE1170" s="37"/>
      <c r="MHF1170" s="5"/>
      <c r="MHG1170" s="144"/>
      <c r="MHH1170" s="93"/>
      <c r="MHI1170" s="145"/>
      <c r="MHJ1170" s="145"/>
      <c r="MHK1170" s="145"/>
      <c r="MHL1170" s="145"/>
      <c r="MHM1170" s="145"/>
      <c r="MHN1170" s="37"/>
      <c r="MHO1170" s="5"/>
      <c r="MHP1170" s="144"/>
      <c r="MHQ1170" s="93"/>
      <c r="MHR1170" s="145"/>
      <c r="MHS1170" s="145"/>
      <c r="MHT1170" s="145"/>
      <c r="MHU1170" s="145"/>
      <c r="MHV1170" s="145"/>
      <c r="MHW1170" s="37"/>
      <c r="MHX1170" s="5"/>
      <c r="MHY1170" s="144"/>
      <c r="MHZ1170" s="93"/>
      <c r="MIA1170" s="145"/>
      <c r="MIB1170" s="145"/>
      <c r="MIC1170" s="145"/>
      <c r="MID1170" s="145"/>
      <c r="MIE1170" s="145"/>
      <c r="MIF1170" s="37"/>
      <c r="MIG1170" s="5"/>
      <c r="MIH1170" s="144"/>
      <c r="MII1170" s="93"/>
      <c r="MIJ1170" s="145"/>
      <c r="MIK1170" s="145"/>
      <c r="MIL1170" s="145"/>
      <c r="MIM1170" s="145"/>
      <c r="MIN1170" s="145"/>
      <c r="MIO1170" s="37"/>
      <c r="MIP1170" s="5"/>
      <c r="MIQ1170" s="144"/>
      <c r="MIR1170" s="93"/>
      <c r="MIS1170" s="145"/>
      <c r="MIT1170" s="145"/>
      <c r="MIU1170" s="145"/>
      <c r="MIV1170" s="145"/>
      <c r="MIW1170" s="145"/>
      <c r="MIX1170" s="37"/>
      <c r="MIY1170" s="5"/>
      <c r="MIZ1170" s="144"/>
      <c r="MJA1170" s="93"/>
      <c r="MJB1170" s="145"/>
      <c r="MJC1170" s="145"/>
      <c r="MJD1170" s="145"/>
      <c r="MJE1170" s="145"/>
      <c r="MJF1170" s="145"/>
      <c r="MJG1170" s="37"/>
      <c r="MJH1170" s="5"/>
      <c r="MJI1170" s="144"/>
      <c r="MJJ1170" s="93"/>
      <c r="MJK1170" s="145"/>
      <c r="MJL1170" s="145"/>
      <c r="MJM1170" s="145"/>
      <c r="MJN1170" s="145"/>
      <c r="MJO1170" s="145"/>
      <c r="MJP1170" s="37"/>
      <c r="MJQ1170" s="5"/>
      <c r="MJR1170" s="144"/>
      <c r="MJS1170" s="93"/>
      <c r="MJT1170" s="145"/>
      <c r="MJU1170" s="145"/>
      <c r="MJV1170" s="145"/>
      <c r="MJW1170" s="145"/>
      <c r="MJX1170" s="145"/>
      <c r="MJY1170" s="37"/>
      <c r="MJZ1170" s="5"/>
      <c r="MKA1170" s="144"/>
      <c r="MKB1170" s="93"/>
      <c r="MKC1170" s="145"/>
      <c r="MKD1170" s="145"/>
      <c r="MKE1170" s="145"/>
      <c r="MKF1170" s="145"/>
      <c r="MKG1170" s="145"/>
      <c r="MKH1170" s="37"/>
      <c r="MKI1170" s="5"/>
      <c r="MKJ1170" s="144"/>
      <c r="MKK1170" s="93"/>
      <c r="MKL1170" s="145"/>
      <c r="MKM1170" s="145"/>
      <c r="MKN1170" s="145"/>
      <c r="MKO1170" s="145"/>
      <c r="MKP1170" s="145"/>
      <c r="MKQ1170" s="37"/>
      <c r="MKR1170" s="5"/>
      <c r="MKS1170" s="144"/>
      <c r="MKT1170" s="93"/>
      <c r="MKU1170" s="145"/>
      <c r="MKV1170" s="145"/>
      <c r="MKW1170" s="145"/>
      <c r="MKX1170" s="145"/>
      <c r="MKY1170" s="145"/>
      <c r="MKZ1170" s="37"/>
      <c r="MLA1170" s="5"/>
      <c r="MLB1170" s="144"/>
      <c r="MLC1170" s="93"/>
      <c r="MLD1170" s="145"/>
      <c r="MLE1170" s="145"/>
      <c r="MLF1170" s="145"/>
      <c r="MLG1170" s="145"/>
      <c r="MLH1170" s="145"/>
      <c r="MLI1170" s="37"/>
      <c r="MLJ1170" s="5"/>
      <c r="MLK1170" s="144"/>
      <c r="MLL1170" s="93"/>
      <c r="MLM1170" s="145"/>
      <c r="MLN1170" s="145"/>
      <c r="MLO1170" s="145"/>
      <c r="MLP1170" s="145"/>
      <c r="MLQ1170" s="145"/>
      <c r="MLR1170" s="37"/>
      <c r="MLS1170" s="5"/>
      <c r="MLT1170" s="144"/>
      <c r="MLU1170" s="93"/>
      <c r="MLV1170" s="145"/>
      <c r="MLW1170" s="145"/>
      <c r="MLX1170" s="145"/>
      <c r="MLY1170" s="145"/>
      <c r="MLZ1170" s="145"/>
      <c r="MMA1170" s="37"/>
      <c r="MMB1170" s="5"/>
      <c r="MMC1170" s="144"/>
      <c r="MMD1170" s="93"/>
      <c r="MME1170" s="145"/>
      <c r="MMF1170" s="145"/>
      <c r="MMG1170" s="145"/>
      <c r="MMH1170" s="145"/>
      <c r="MMI1170" s="145"/>
      <c r="MMJ1170" s="37"/>
      <c r="MMK1170" s="5"/>
      <c r="MML1170" s="144"/>
      <c r="MMM1170" s="93"/>
      <c r="MMN1170" s="145"/>
      <c r="MMO1170" s="145"/>
      <c r="MMP1170" s="145"/>
      <c r="MMQ1170" s="145"/>
      <c r="MMR1170" s="145"/>
      <c r="MMS1170" s="37"/>
      <c r="MMT1170" s="5"/>
      <c r="MMU1170" s="144"/>
      <c r="MMV1170" s="93"/>
      <c r="MMW1170" s="145"/>
      <c r="MMX1170" s="145"/>
      <c r="MMY1170" s="145"/>
      <c r="MMZ1170" s="145"/>
      <c r="MNA1170" s="145"/>
      <c r="MNB1170" s="37"/>
      <c r="MNC1170" s="5"/>
      <c r="MND1170" s="144"/>
      <c r="MNE1170" s="93"/>
      <c r="MNF1170" s="145"/>
      <c r="MNG1170" s="145"/>
      <c r="MNH1170" s="145"/>
      <c r="MNI1170" s="145"/>
      <c r="MNJ1170" s="145"/>
      <c r="MNK1170" s="37"/>
      <c r="MNL1170" s="5"/>
      <c r="MNM1170" s="144"/>
      <c r="MNN1170" s="93"/>
      <c r="MNO1170" s="145"/>
      <c r="MNP1170" s="145"/>
      <c r="MNQ1170" s="145"/>
      <c r="MNR1170" s="145"/>
      <c r="MNS1170" s="145"/>
      <c r="MNT1170" s="37"/>
      <c r="MNU1170" s="5"/>
      <c r="MNV1170" s="144"/>
      <c r="MNW1170" s="93"/>
      <c r="MNX1170" s="145"/>
      <c r="MNY1170" s="145"/>
      <c r="MNZ1170" s="145"/>
      <c r="MOA1170" s="145"/>
      <c r="MOB1170" s="145"/>
      <c r="MOC1170" s="37"/>
      <c r="MOD1170" s="5"/>
      <c r="MOE1170" s="144"/>
      <c r="MOF1170" s="93"/>
      <c r="MOG1170" s="145"/>
      <c r="MOH1170" s="145"/>
      <c r="MOI1170" s="145"/>
      <c r="MOJ1170" s="145"/>
      <c r="MOK1170" s="145"/>
      <c r="MOL1170" s="37"/>
      <c r="MOM1170" s="5"/>
      <c r="MON1170" s="144"/>
      <c r="MOO1170" s="93"/>
      <c r="MOP1170" s="145"/>
      <c r="MOQ1170" s="145"/>
      <c r="MOR1170" s="145"/>
      <c r="MOS1170" s="145"/>
      <c r="MOT1170" s="145"/>
      <c r="MOU1170" s="37"/>
      <c r="MOV1170" s="5"/>
      <c r="MOW1170" s="144"/>
      <c r="MOX1170" s="93"/>
      <c r="MOY1170" s="145"/>
      <c r="MOZ1170" s="145"/>
      <c r="MPA1170" s="145"/>
      <c r="MPB1170" s="145"/>
      <c r="MPC1170" s="145"/>
      <c r="MPD1170" s="37"/>
      <c r="MPE1170" s="5"/>
      <c r="MPF1170" s="144"/>
      <c r="MPG1170" s="93"/>
      <c r="MPH1170" s="145"/>
      <c r="MPI1170" s="145"/>
      <c r="MPJ1170" s="145"/>
      <c r="MPK1170" s="145"/>
      <c r="MPL1170" s="145"/>
      <c r="MPM1170" s="37"/>
      <c r="MPN1170" s="5"/>
      <c r="MPO1170" s="144"/>
      <c r="MPP1170" s="93"/>
      <c r="MPQ1170" s="145"/>
      <c r="MPR1170" s="145"/>
      <c r="MPS1170" s="145"/>
      <c r="MPT1170" s="145"/>
      <c r="MPU1170" s="145"/>
      <c r="MPV1170" s="37"/>
      <c r="MPW1170" s="5"/>
      <c r="MPX1170" s="144"/>
      <c r="MPY1170" s="93"/>
      <c r="MPZ1170" s="145"/>
      <c r="MQA1170" s="145"/>
      <c r="MQB1170" s="145"/>
      <c r="MQC1170" s="145"/>
      <c r="MQD1170" s="145"/>
      <c r="MQE1170" s="37"/>
      <c r="MQF1170" s="5"/>
      <c r="MQG1170" s="144"/>
      <c r="MQH1170" s="93"/>
      <c r="MQI1170" s="145"/>
      <c r="MQJ1170" s="145"/>
      <c r="MQK1170" s="145"/>
      <c r="MQL1170" s="145"/>
      <c r="MQM1170" s="145"/>
      <c r="MQN1170" s="37"/>
      <c r="MQO1170" s="5"/>
      <c r="MQP1170" s="144"/>
      <c r="MQQ1170" s="93"/>
      <c r="MQR1170" s="145"/>
      <c r="MQS1170" s="145"/>
      <c r="MQT1170" s="145"/>
      <c r="MQU1170" s="145"/>
      <c r="MQV1170" s="145"/>
      <c r="MQW1170" s="37"/>
      <c r="MQX1170" s="5"/>
      <c r="MQY1170" s="144"/>
      <c r="MQZ1170" s="93"/>
      <c r="MRA1170" s="145"/>
      <c r="MRB1170" s="145"/>
      <c r="MRC1170" s="145"/>
      <c r="MRD1170" s="145"/>
      <c r="MRE1170" s="145"/>
      <c r="MRF1170" s="37"/>
      <c r="MRG1170" s="5"/>
      <c r="MRH1170" s="144"/>
      <c r="MRI1170" s="93"/>
      <c r="MRJ1170" s="145"/>
      <c r="MRK1170" s="145"/>
      <c r="MRL1170" s="145"/>
      <c r="MRM1170" s="145"/>
      <c r="MRN1170" s="145"/>
      <c r="MRO1170" s="37"/>
      <c r="MRP1170" s="5"/>
      <c r="MRQ1170" s="144"/>
      <c r="MRR1170" s="93"/>
      <c r="MRS1170" s="145"/>
      <c r="MRT1170" s="145"/>
      <c r="MRU1170" s="145"/>
      <c r="MRV1170" s="145"/>
      <c r="MRW1170" s="145"/>
      <c r="MRX1170" s="37"/>
      <c r="MRY1170" s="5"/>
      <c r="MRZ1170" s="144"/>
      <c r="MSA1170" s="93"/>
      <c r="MSB1170" s="145"/>
      <c r="MSC1170" s="145"/>
      <c r="MSD1170" s="145"/>
      <c r="MSE1170" s="145"/>
      <c r="MSF1170" s="145"/>
      <c r="MSG1170" s="37"/>
      <c r="MSH1170" s="5"/>
      <c r="MSI1170" s="144"/>
      <c r="MSJ1170" s="93"/>
      <c r="MSK1170" s="145"/>
      <c r="MSL1170" s="145"/>
      <c r="MSM1170" s="145"/>
      <c r="MSN1170" s="145"/>
      <c r="MSO1170" s="145"/>
      <c r="MSP1170" s="37"/>
      <c r="MSQ1170" s="5"/>
      <c r="MSR1170" s="144"/>
      <c r="MSS1170" s="93"/>
      <c r="MST1170" s="145"/>
      <c r="MSU1170" s="145"/>
      <c r="MSV1170" s="145"/>
      <c r="MSW1170" s="145"/>
      <c r="MSX1170" s="145"/>
      <c r="MSY1170" s="37"/>
      <c r="MSZ1170" s="5"/>
      <c r="MTA1170" s="144"/>
      <c r="MTB1170" s="93"/>
      <c r="MTC1170" s="145"/>
      <c r="MTD1170" s="145"/>
      <c r="MTE1170" s="145"/>
      <c r="MTF1170" s="145"/>
      <c r="MTG1170" s="145"/>
      <c r="MTH1170" s="37"/>
      <c r="MTI1170" s="5"/>
      <c r="MTJ1170" s="144"/>
      <c r="MTK1170" s="93"/>
      <c r="MTL1170" s="145"/>
      <c r="MTM1170" s="145"/>
      <c r="MTN1170" s="145"/>
      <c r="MTO1170" s="145"/>
      <c r="MTP1170" s="145"/>
      <c r="MTQ1170" s="37"/>
      <c r="MTR1170" s="5"/>
      <c r="MTS1170" s="144"/>
      <c r="MTT1170" s="93"/>
      <c r="MTU1170" s="145"/>
      <c r="MTV1170" s="145"/>
      <c r="MTW1170" s="145"/>
      <c r="MTX1170" s="145"/>
      <c r="MTY1170" s="145"/>
      <c r="MTZ1170" s="37"/>
      <c r="MUA1170" s="5"/>
      <c r="MUB1170" s="144"/>
      <c r="MUC1170" s="93"/>
      <c r="MUD1170" s="145"/>
      <c r="MUE1170" s="145"/>
      <c r="MUF1170" s="145"/>
      <c r="MUG1170" s="145"/>
      <c r="MUH1170" s="145"/>
      <c r="MUI1170" s="37"/>
      <c r="MUJ1170" s="5"/>
      <c r="MUK1170" s="144"/>
      <c r="MUL1170" s="93"/>
      <c r="MUM1170" s="145"/>
      <c r="MUN1170" s="145"/>
      <c r="MUO1170" s="145"/>
      <c r="MUP1170" s="145"/>
      <c r="MUQ1170" s="145"/>
      <c r="MUR1170" s="37"/>
      <c r="MUS1170" s="5"/>
      <c r="MUT1170" s="144"/>
      <c r="MUU1170" s="93"/>
      <c r="MUV1170" s="145"/>
      <c r="MUW1170" s="145"/>
      <c r="MUX1170" s="145"/>
      <c r="MUY1170" s="145"/>
      <c r="MUZ1170" s="145"/>
      <c r="MVA1170" s="37"/>
      <c r="MVB1170" s="5"/>
      <c r="MVC1170" s="144"/>
      <c r="MVD1170" s="93"/>
      <c r="MVE1170" s="145"/>
      <c r="MVF1170" s="145"/>
      <c r="MVG1170" s="145"/>
      <c r="MVH1170" s="145"/>
      <c r="MVI1170" s="145"/>
      <c r="MVJ1170" s="37"/>
      <c r="MVK1170" s="5"/>
      <c r="MVL1170" s="144"/>
      <c r="MVM1170" s="93"/>
      <c r="MVN1170" s="145"/>
      <c r="MVO1170" s="145"/>
      <c r="MVP1170" s="145"/>
      <c r="MVQ1170" s="145"/>
      <c r="MVR1170" s="145"/>
      <c r="MVS1170" s="37"/>
      <c r="MVT1170" s="5"/>
      <c r="MVU1170" s="144"/>
      <c r="MVV1170" s="93"/>
      <c r="MVW1170" s="145"/>
      <c r="MVX1170" s="145"/>
      <c r="MVY1170" s="145"/>
      <c r="MVZ1170" s="145"/>
      <c r="MWA1170" s="145"/>
      <c r="MWB1170" s="37"/>
      <c r="MWC1170" s="5"/>
      <c r="MWD1170" s="144"/>
      <c r="MWE1170" s="93"/>
      <c r="MWF1170" s="145"/>
      <c r="MWG1170" s="145"/>
      <c r="MWH1170" s="145"/>
      <c r="MWI1170" s="145"/>
      <c r="MWJ1170" s="145"/>
      <c r="MWK1170" s="37"/>
      <c r="MWL1170" s="5"/>
      <c r="MWM1170" s="144"/>
      <c r="MWN1170" s="93"/>
      <c r="MWO1170" s="145"/>
      <c r="MWP1170" s="145"/>
      <c r="MWQ1170" s="145"/>
      <c r="MWR1170" s="145"/>
      <c r="MWS1170" s="145"/>
      <c r="MWT1170" s="37"/>
      <c r="MWU1170" s="5"/>
      <c r="MWV1170" s="144"/>
      <c r="MWW1170" s="93"/>
      <c r="MWX1170" s="145"/>
      <c r="MWY1170" s="145"/>
      <c r="MWZ1170" s="145"/>
      <c r="MXA1170" s="145"/>
      <c r="MXB1170" s="145"/>
      <c r="MXC1170" s="37"/>
      <c r="MXD1170" s="5"/>
      <c r="MXE1170" s="144"/>
      <c r="MXF1170" s="93"/>
      <c r="MXG1170" s="145"/>
      <c r="MXH1170" s="145"/>
      <c r="MXI1170" s="145"/>
      <c r="MXJ1170" s="145"/>
      <c r="MXK1170" s="145"/>
      <c r="MXL1170" s="37"/>
      <c r="MXM1170" s="5"/>
      <c r="MXN1170" s="144"/>
      <c r="MXO1170" s="93"/>
      <c r="MXP1170" s="145"/>
      <c r="MXQ1170" s="145"/>
      <c r="MXR1170" s="145"/>
      <c r="MXS1170" s="145"/>
      <c r="MXT1170" s="145"/>
      <c r="MXU1170" s="37"/>
      <c r="MXV1170" s="5"/>
      <c r="MXW1170" s="144"/>
      <c r="MXX1170" s="93"/>
      <c r="MXY1170" s="145"/>
      <c r="MXZ1170" s="145"/>
      <c r="MYA1170" s="145"/>
      <c r="MYB1170" s="145"/>
      <c r="MYC1170" s="145"/>
      <c r="MYD1170" s="37"/>
      <c r="MYE1170" s="5"/>
      <c r="MYF1170" s="144"/>
      <c r="MYG1170" s="93"/>
      <c r="MYH1170" s="145"/>
      <c r="MYI1170" s="145"/>
      <c r="MYJ1170" s="145"/>
      <c r="MYK1170" s="145"/>
      <c r="MYL1170" s="145"/>
      <c r="MYM1170" s="37"/>
      <c r="MYN1170" s="5"/>
      <c r="MYO1170" s="144"/>
      <c r="MYP1170" s="93"/>
      <c r="MYQ1170" s="145"/>
      <c r="MYR1170" s="145"/>
      <c r="MYS1170" s="145"/>
      <c r="MYT1170" s="145"/>
      <c r="MYU1170" s="145"/>
      <c r="MYV1170" s="37"/>
      <c r="MYW1170" s="5"/>
      <c r="MYX1170" s="144"/>
      <c r="MYY1170" s="93"/>
      <c r="MYZ1170" s="145"/>
      <c r="MZA1170" s="145"/>
      <c r="MZB1170" s="145"/>
      <c r="MZC1170" s="145"/>
      <c r="MZD1170" s="145"/>
      <c r="MZE1170" s="37"/>
      <c r="MZF1170" s="5"/>
      <c r="MZG1170" s="144"/>
      <c r="MZH1170" s="93"/>
      <c r="MZI1170" s="145"/>
      <c r="MZJ1170" s="145"/>
      <c r="MZK1170" s="145"/>
      <c r="MZL1170" s="145"/>
      <c r="MZM1170" s="145"/>
      <c r="MZN1170" s="37"/>
      <c r="MZO1170" s="5"/>
      <c r="MZP1170" s="144"/>
      <c r="MZQ1170" s="93"/>
      <c r="MZR1170" s="145"/>
      <c r="MZS1170" s="145"/>
      <c r="MZT1170" s="145"/>
      <c r="MZU1170" s="145"/>
      <c r="MZV1170" s="145"/>
      <c r="MZW1170" s="37"/>
      <c r="MZX1170" s="5"/>
      <c r="MZY1170" s="144"/>
      <c r="MZZ1170" s="93"/>
      <c r="NAA1170" s="145"/>
      <c r="NAB1170" s="145"/>
      <c r="NAC1170" s="145"/>
      <c r="NAD1170" s="145"/>
      <c r="NAE1170" s="145"/>
      <c r="NAF1170" s="37"/>
      <c r="NAG1170" s="5"/>
      <c r="NAH1170" s="144"/>
      <c r="NAI1170" s="93"/>
      <c r="NAJ1170" s="145"/>
      <c r="NAK1170" s="145"/>
      <c r="NAL1170" s="145"/>
      <c r="NAM1170" s="145"/>
      <c r="NAN1170" s="145"/>
      <c r="NAO1170" s="37"/>
      <c r="NAP1170" s="5"/>
      <c r="NAQ1170" s="144"/>
      <c r="NAR1170" s="93"/>
      <c r="NAS1170" s="145"/>
      <c r="NAT1170" s="145"/>
      <c r="NAU1170" s="145"/>
      <c r="NAV1170" s="145"/>
      <c r="NAW1170" s="145"/>
      <c r="NAX1170" s="37"/>
      <c r="NAY1170" s="5"/>
      <c r="NAZ1170" s="144"/>
      <c r="NBA1170" s="93"/>
      <c r="NBB1170" s="145"/>
      <c r="NBC1170" s="145"/>
      <c r="NBD1170" s="145"/>
      <c r="NBE1170" s="145"/>
      <c r="NBF1170" s="145"/>
      <c r="NBG1170" s="37"/>
      <c r="NBH1170" s="5"/>
      <c r="NBI1170" s="144"/>
      <c r="NBJ1170" s="93"/>
      <c r="NBK1170" s="145"/>
      <c r="NBL1170" s="145"/>
      <c r="NBM1170" s="145"/>
      <c r="NBN1170" s="145"/>
      <c r="NBO1170" s="145"/>
      <c r="NBP1170" s="37"/>
      <c r="NBQ1170" s="5"/>
      <c r="NBR1170" s="144"/>
      <c r="NBS1170" s="93"/>
      <c r="NBT1170" s="145"/>
      <c r="NBU1170" s="145"/>
      <c r="NBV1170" s="145"/>
      <c r="NBW1170" s="145"/>
      <c r="NBX1170" s="145"/>
      <c r="NBY1170" s="37"/>
      <c r="NBZ1170" s="5"/>
      <c r="NCA1170" s="144"/>
      <c r="NCB1170" s="93"/>
      <c r="NCC1170" s="145"/>
      <c r="NCD1170" s="145"/>
      <c r="NCE1170" s="145"/>
      <c r="NCF1170" s="145"/>
      <c r="NCG1170" s="145"/>
      <c r="NCH1170" s="37"/>
      <c r="NCI1170" s="5"/>
      <c r="NCJ1170" s="144"/>
      <c r="NCK1170" s="93"/>
      <c r="NCL1170" s="145"/>
      <c r="NCM1170" s="145"/>
      <c r="NCN1170" s="145"/>
      <c r="NCO1170" s="145"/>
      <c r="NCP1170" s="145"/>
      <c r="NCQ1170" s="37"/>
      <c r="NCR1170" s="5"/>
      <c r="NCS1170" s="144"/>
      <c r="NCT1170" s="93"/>
      <c r="NCU1170" s="145"/>
      <c r="NCV1170" s="145"/>
      <c r="NCW1170" s="145"/>
      <c r="NCX1170" s="145"/>
      <c r="NCY1170" s="145"/>
      <c r="NCZ1170" s="37"/>
      <c r="NDA1170" s="5"/>
      <c r="NDB1170" s="144"/>
      <c r="NDC1170" s="93"/>
      <c r="NDD1170" s="145"/>
      <c r="NDE1170" s="145"/>
      <c r="NDF1170" s="145"/>
      <c r="NDG1170" s="145"/>
      <c r="NDH1170" s="145"/>
      <c r="NDI1170" s="37"/>
      <c r="NDJ1170" s="5"/>
      <c r="NDK1170" s="144"/>
      <c r="NDL1170" s="93"/>
      <c r="NDM1170" s="145"/>
      <c r="NDN1170" s="145"/>
      <c r="NDO1170" s="145"/>
      <c r="NDP1170" s="145"/>
      <c r="NDQ1170" s="145"/>
      <c r="NDR1170" s="37"/>
      <c r="NDS1170" s="5"/>
      <c r="NDT1170" s="144"/>
      <c r="NDU1170" s="93"/>
      <c r="NDV1170" s="145"/>
      <c r="NDW1170" s="145"/>
      <c r="NDX1170" s="145"/>
      <c r="NDY1170" s="145"/>
      <c r="NDZ1170" s="145"/>
      <c r="NEA1170" s="37"/>
      <c r="NEB1170" s="5"/>
      <c r="NEC1170" s="144"/>
      <c r="NED1170" s="93"/>
      <c r="NEE1170" s="145"/>
      <c r="NEF1170" s="145"/>
      <c r="NEG1170" s="145"/>
      <c r="NEH1170" s="145"/>
      <c r="NEI1170" s="145"/>
      <c r="NEJ1170" s="37"/>
      <c r="NEK1170" s="5"/>
      <c r="NEL1170" s="144"/>
      <c r="NEM1170" s="93"/>
      <c r="NEN1170" s="145"/>
      <c r="NEO1170" s="145"/>
      <c r="NEP1170" s="145"/>
      <c r="NEQ1170" s="145"/>
      <c r="NER1170" s="145"/>
      <c r="NES1170" s="37"/>
      <c r="NET1170" s="5"/>
      <c r="NEU1170" s="144"/>
      <c r="NEV1170" s="93"/>
      <c r="NEW1170" s="145"/>
      <c r="NEX1170" s="145"/>
      <c r="NEY1170" s="145"/>
      <c r="NEZ1170" s="145"/>
      <c r="NFA1170" s="145"/>
      <c r="NFB1170" s="37"/>
      <c r="NFC1170" s="5"/>
      <c r="NFD1170" s="144"/>
      <c r="NFE1170" s="93"/>
      <c r="NFF1170" s="145"/>
      <c r="NFG1170" s="145"/>
      <c r="NFH1170" s="145"/>
      <c r="NFI1170" s="145"/>
      <c r="NFJ1170" s="145"/>
      <c r="NFK1170" s="37"/>
      <c r="NFL1170" s="5"/>
      <c r="NFM1170" s="144"/>
      <c r="NFN1170" s="93"/>
      <c r="NFO1170" s="145"/>
      <c r="NFP1170" s="145"/>
      <c r="NFQ1170" s="145"/>
      <c r="NFR1170" s="145"/>
      <c r="NFS1170" s="145"/>
      <c r="NFT1170" s="37"/>
      <c r="NFU1170" s="5"/>
      <c r="NFV1170" s="144"/>
      <c r="NFW1170" s="93"/>
      <c r="NFX1170" s="145"/>
      <c r="NFY1170" s="145"/>
      <c r="NFZ1170" s="145"/>
      <c r="NGA1170" s="145"/>
      <c r="NGB1170" s="145"/>
      <c r="NGC1170" s="37"/>
      <c r="NGD1170" s="5"/>
      <c r="NGE1170" s="144"/>
      <c r="NGF1170" s="93"/>
      <c r="NGG1170" s="145"/>
      <c r="NGH1170" s="145"/>
      <c r="NGI1170" s="145"/>
      <c r="NGJ1170" s="145"/>
      <c r="NGK1170" s="145"/>
      <c r="NGL1170" s="37"/>
      <c r="NGM1170" s="5"/>
      <c r="NGN1170" s="144"/>
      <c r="NGO1170" s="93"/>
      <c r="NGP1170" s="145"/>
      <c r="NGQ1170" s="145"/>
      <c r="NGR1170" s="145"/>
      <c r="NGS1170" s="145"/>
      <c r="NGT1170" s="145"/>
      <c r="NGU1170" s="37"/>
      <c r="NGV1170" s="5"/>
      <c r="NGW1170" s="144"/>
      <c r="NGX1170" s="93"/>
      <c r="NGY1170" s="145"/>
      <c r="NGZ1170" s="145"/>
      <c r="NHA1170" s="145"/>
      <c r="NHB1170" s="145"/>
      <c r="NHC1170" s="145"/>
      <c r="NHD1170" s="37"/>
      <c r="NHE1170" s="5"/>
      <c r="NHF1170" s="144"/>
      <c r="NHG1170" s="93"/>
      <c r="NHH1170" s="145"/>
      <c r="NHI1170" s="145"/>
      <c r="NHJ1170" s="145"/>
      <c r="NHK1170" s="145"/>
      <c r="NHL1170" s="145"/>
      <c r="NHM1170" s="37"/>
      <c r="NHN1170" s="5"/>
      <c r="NHO1170" s="144"/>
      <c r="NHP1170" s="93"/>
      <c r="NHQ1170" s="145"/>
      <c r="NHR1170" s="145"/>
      <c r="NHS1170" s="145"/>
      <c r="NHT1170" s="145"/>
      <c r="NHU1170" s="145"/>
      <c r="NHV1170" s="37"/>
      <c r="NHW1170" s="5"/>
      <c r="NHX1170" s="144"/>
      <c r="NHY1170" s="93"/>
      <c r="NHZ1170" s="145"/>
      <c r="NIA1170" s="145"/>
      <c r="NIB1170" s="145"/>
      <c r="NIC1170" s="145"/>
      <c r="NID1170" s="145"/>
      <c r="NIE1170" s="37"/>
      <c r="NIF1170" s="5"/>
      <c r="NIG1170" s="144"/>
      <c r="NIH1170" s="93"/>
      <c r="NII1170" s="145"/>
      <c r="NIJ1170" s="145"/>
      <c r="NIK1170" s="145"/>
      <c r="NIL1170" s="145"/>
      <c r="NIM1170" s="145"/>
      <c r="NIN1170" s="37"/>
      <c r="NIO1170" s="5"/>
      <c r="NIP1170" s="144"/>
      <c r="NIQ1170" s="93"/>
      <c r="NIR1170" s="145"/>
      <c r="NIS1170" s="145"/>
      <c r="NIT1170" s="145"/>
      <c r="NIU1170" s="145"/>
      <c r="NIV1170" s="145"/>
      <c r="NIW1170" s="37"/>
      <c r="NIX1170" s="5"/>
      <c r="NIY1170" s="144"/>
      <c r="NIZ1170" s="93"/>
      <c r="NJA1170" s="145"/>
      <c r="NJB1170" s="145"/>
      <c r="NJC1170" s="145"/>
      <c r="NJD1170" s="145"/>
      <c r="NJE1170" s="145"/>
      <c r="NJF1170" s="37"/>
      <c r="NJG1170" s="5"/>
      <c r="NJH1170" s="144"/>
      <c r="NJI1170" s="93"/>
      <c r="NJJ1170" s="145"/>
      <c r="NJK1170" s="145"/>
      <c r="NJL1170" s="145"/>
      <c r="NJM1170" s="145"/>
      <c r="NJN1170" s="145"/>
      <c r="NJO1170" s="37"/>
      <c r="NJP1170" s="5"/>
      <c r="NJQ1170" s="144"/>
      <c r="NJR1170" s="93"/>
      <c r="NJS1170" s="145"/>
      <c r="NJT1170" s="145"/>
      <c r="NJU1170" s="145"/>
      <c r="NJV1170" s="145"/>
      <c r="NJW1170" s="145"/>
      <c r="NJX1170" s="37"/>
      <c r="NJY1170" s="5"/>
      <c r="NJZ1170" s="144"/>
      <c r="NKA1170" s="93"/>
      <c r="NKB1170" s="145"/>
      <c r="NKC1170" s="145"/>
      <c r="NKD1170" s="145"/>
      <c r="NKE1170" s="145"/>
      <c r="NKF1170" s="145"/>
      <c r="NKG1170" s="37"/>
      <c r="NKH1170" s="5"/>
      <c r="NKI1170" s="144"/>
      <c r="NKJ1170" s="93"/>
      <c r="NKK1170" s="145"/>
      <c r="NKL1170" s="145"/>
      <c r="NKM1170" s="145"/>
      <c r="NKN1170" s="145"/>
      <c r="NKO1170" s="145"/>
      <c r="NKP1170" s="37"/>
      <c r="NKQ1170" s="5"/>
      <c r="NKR1170" s="144"/>
      <c r="NKS1170" s="93"/>
      <c r="NKT1170" s="145"/>
      <c r="NKU1170" s="145"/>
      <c r="NKV1170" s="145"/>
      <c r="NKW1170" s="145"/>
      <c r="NKX1170" s="145"/>
      <c r="NKY1170" s="37"/>
      <c r="NKZ1170" s="5"/>
      <c r="NLA1170" s="144"/>
      <c r="NLB1170" s="93"/>
      <c r="NLC1170" s="145"/>
      <c r="NLD1170" s="145"/>
      <c r="NLE1170" s="145"/>
      <c r="NLF1170" s="145"/>
      <c r="NLG1170" s="145"/>
      <c r="NLH1170" s="37"/>
      <c r="NLI1170" s="5"/>
      <c r="NLJ1170" s="144"/>
      <c r="NLK1170" s="93"/>
      <c r="NLL1170" s="145"/>
      <c r="NLM1170" s="145"/>
      <c r="NLN1170" s="145"/>
      <c r="NLO1170" s="145"/>
      <c r="NLP1170" s="145"/>
      <c r="NLQ1170" s="37"/>
      <c r="NLR1170" s="5"/>
      <c r="NLS1170" s="144"/>
      <c r="NLT1170" s="93"/>
      <c r="NLU1170" s="145"/>
      <c r="NLV1170" s="145"/>
      <c r="NLW1170" s="145"/>
      <c r="NLX1170" s="145"/>
      <c r="NLY1170" s="145"/>
      <c r="NLZ1170" s="37"/>
      <c r="NMA1170" s="5"/>
      <c r="NMB1170" s="144"/>
      <c r="NMC1170" s="93"/>
      <c r="NMD1170" s="145"/>
      <c r="NME1170" s="145"/>
      <c r="NMF1170" s="145"/>
      <c r="NMG1170" s="145"/>
      <c r="NMH1170" s="145"/>
      <c r="NMI1170" s="37"/>
      <c r="NMJ1170" s="5"/>
      <c r="NMK1170" s="144"/>
      <c r="NML1170" s="93"/>
      <c r="NMM1170" s="145"/>
      <c r="NMN1170" s="145"/>
      <c r="NMO1170" s="145"/>
      <c r="NMP1170" s="145"/>
      <c r="NMQ1170" s="145"/>
      <c r="NMR1170" s="37"/>
      <c r="NMS1170" s="5"/>
      <c r="NMT1170" s="144"/>
      <c r="NMU1170" s="93"/>
      <c r="NMV1170" s="145"/>
      <c r="NMW1170" s="145"/>
      <c r="NMX1170" s="145"/>
      <c r="NMY1170" s="145"/>
      <c r="NMZ1170" s="145"/>
      <c r="NNA1170" s="37"/>
      <c r="NNB1170" s="5"/>
      <c r="NNC1170" s="144"/>
      <c r="NND1170" s="93"/>
      <c r="NNE1170" s="145"/>
      <c r="NNF1170" s="145"/>
      <c r="NNG1170" s="145"/>
      <c r="NNH1170" s="145"/>
      <c r="NNI1170" s="145"/>
      <c r="NNJ1170" s="37"/>
      <c r="NNK1170" s="5"/>
      <c r="NNL1170" s="144"/>
      <c r="NNM1170" s="93"/>
      <c r="NNN1170" s="145"/>
      <c r="NNO1170" s="145"/>
      <c r="NNP1170" s="145"/>
      <c r="NNQ1170" s="145"/>
      <c r="NNR1170" s="145"/>
      <c r="NNS1170" s="37"/>
      <c r="NNT1170" s="5"/>
      <c r="NNU1170" s="144"/>
      <c r="NNV1170" s="93"/>
      <c r="NNW1170" s="145"/>
      <c r="NNX1170" s="145"/>
      <c r="NNY1170" s="145"/>
      <c r="NNZ1170" s="145"/>
      <c r="NOA1170" s="145"/>
      <c r="NOB1170" s="37"/>
      <c r="NOC1170" s="5"/>
      <c r="NOD1170" s="144"/>
      <c r="NOE1170" s="93"/>
      <c r="NOF1170" s="145"/>
      <c r="NOG1170" s="145"/>
      <c r="NOH1170" s="145"/>
      <c r="NOI1170" s="145"/>
      <c r="NOJ1170" s="145"/>
      <c r="NOK1170" s="37"/>
      <c r="NOL1170" s="5"/>
      <c r="NOM1170" s="144"/>
      <c r="NON1170" s="93"/>
      <c r="NOO1170" s="145"/>
      <c r="NOP1170" s="145"/>
      <c r="NOQ1170" s="145"/>
      <c r="NOR1170" s="145"/>
      <c r="NOS1170" s="145"/>
      <c r="NOT1170" s="37"/>
      <c r="NOU1170" s="5"/>
      <c r="NOV1170" s="144"/>
      <c r="NOW1170" s="93"/>
      <c r="NOX1170" s="145"/>
      <c r="NOY1170" s="145"/>
      <c r="NOZ1170" s="145"/>
      <c r="NPA1170" s="145"/>
      <c r="NPB1170" s="145"/>
      <c r="NPC1170" s="37"/>
      <c r="NPD1170" s="5"/>
      <c r="NPE1170" s="144"/>
      <c r="NPF1170" s="93"/>
      <c r="NPG1170" s="145"/>
      <c r="NPH1170" s="145"/>
      <c r="NPI1170" s="145"/>
      <c r="NPJ1170" s="145"/>
      <c r="NPK1170" s="145"/>
      <c r="NPL1170" s="37"/>
      <c r="NPM1170" s="5"/>
      <c r="NPN1170" s="144"/>
      <c r="NPO1170" s="93"/>
      <c r="NPP1170" s="145"/>
      <c r="NPQ1170" s="145"/>
      <c r="NPR1170" s="145"/>
      <c r="NPS1170" s="145"/>
      <c r="NPT1170" s="145"/>
      <c r="NPU1170" s="37"/>
      <c r="NPV1170" s="5"/>
      <c r="NPW1170" s="144"/>
      <c r="NPX1170" s="93"/>
      <c r="NPY1170" s="145"/>
      <c r="NPZ1170" s="145"/>
      <c r="NQA1170" s="145"/>
      <c r="NQB1170" s="145"/>
      <c r="NQC1170" s="145"/>
      <c r="NQD1170" s="37"/>
      <c r="NQE1170" s="5"/>
      <c r="NQF1170" s="144"/>
      <c r="NQG1170" s="93"/>
      <c r="NQH1170" s="145"/>
      <c r="NQI1170" s="145"/>
      <c r="NQJ1170" s="145"/>
      <c r="NQK1170" s="145"/>
      <c r="NQL1170" s="145"/>
      <c r="NQM1170" s="37"/>
      <c r="NQN1170" s="5"/>
      <c r="NQO1170" s="144"/>
      <c r="NQP1170" s="93"/>
      <c r="NQQ1170" s="145"/>
      <c r="NQR1170" s="145"/>
      <c r="NQS1170" s="145"/>
      <c r="NQT1170" s="145"/>
      <c r="NQU1170" s="145"/>
      <c r="NQV1170" s="37"/>
      <c r="NQW1170" s="5"/>
      <c r="NQX1170" s="144"/>
      <c r="NQY1170" s="93"/>
      <c r="NQZ1170" s="145"/>
      <c r="NRA1170" s="145"/>
      <c r="NRB1170" s="145"/>
      <c r="NRC1170" s="145"/>
      <c r="NRD1170" s="145"/>
      <c r="NRE1170" s="37"/>
      <c r="NRF1170" s="5"/>
      <c r="NRG1170" s="144"/>
      <c r="NRH1170" s="93"/>
      <c r="NRI1170" s="145"/>
      <c r="NRJ1170" s="145"/>
      <c r="NRK1170" s="145"/>
      <c r="NRL1170" s="145"/>
      <c r="NRM1170" s="145"/>
      <c r="NRN1170" s="37"/>
      <c r="NRO1170" s="5"/>
      <c r="NRP1170" s="144"/>
      <c r="NRQ1170" s="93"/>
      <c r="NRR1170" s="145"/>
      <c r="NRS1170" s="145"/>
      <c r="NRT1170" s="145"/>
      <c r="NRU1170" s="145"/>
      <c r="NRV1170" s="145"/>
      <c r="NRW1170" s="37"/>
      <c r="NRX1170" s="5"/>
      <c r="NRY1170" s="144"/>
      <c r="NRZ1170" s="93"/>
      <c r="NSA1170" s="145"/>
      <c r="NSB1170" s="145"/>
      <c r="NSC1170" s="145"/>
      <c r="NSD1170" s="145"/>
      <c r="NSE1170" s="145"/>
      <c r="NSF1170" s="37"/>
      <c r="NSG1170" s="5"/>
      <c r="NSH1170" s="144"/>
      <c r="NSI1170" s="93"/>
      <c r="NSJ1170" s="145"/>
      <c r="NSK1170" s="145"/>
      <c r="NSL1170" s="145"/>
      <c r="NSM1170" s="145"/>
      <c r="NSN1170" s="145"/>
      <c r="NSO1170" s="37"/>
      <c r="NSP1170" s="5"/>
      <c r="NSQ1170" s="144"/>
      <c r="NSR1170" s="93"/>
      <c r="NSS1170" s="145"/>
      <c r="NST1170" s="145"/>
      <c r="NSU1170" s="145"/>
      <c r="NSV1170" s="145"/>
      <c r="NSW1170" s="145"/>
      <c r="NSX1170" s="37"/>
      <c r="NSY1170" s="5"/>
      <c r="NSZ1170" s="144"/>
      <c r="NTA1170" s="93"/>
      <c r="NTB1170" s="145"/>
      <c r="NTC1170" s="145"/>
      <c r="NTD1170" s="145"/>
      <c r="NTE1170" s="145"/>
      <c r="NTF1170" s="145"/>
      <c r="NTG1170" s="37"/>
      <c r="NTH1170" s="5"/>
      <c r="NTI1170" s="144"/>
      <c r="NTJ1170" s="93"/>
      <c r="NTK1170" s="145"/>
      <c r="NTL1170" s="145"/>
      <c r="NTM1170" s="145"/>
      <c r="NTN1170" s="145"/>
      <c r="NTO1170" s="145"/>
      <c r="NTP1170" s="37"/>
      <c r="NTQ1170" s="5"/>
      <c r="NTR1170" s="144"/>
      <c r="NTS1170" s="93"/>
      <c r="NTT1170" s="145"/>
      <c r="NTU1170" s="145"/>
      <c r="NTV1170" s="145"/>
      <c r="NTW1170" s="145"/>
      <c r="NTX1170" s="145"/>
      <c r="NTY1170" s="37"/>
      <c r="NTZ1170" s="5"/>
      <c r="NUA1170" s="144"/>
      <c r="NUB1170" s="93"/>
      <c r="NUC1170" s="145"/>
      <c r="NUD1170" s="145"/>
      <c r="NUE1170" s="145"/>
      <c r="NUF1170" s="145"/>
      <c r="NUG1170" s="145"/>
      <c r="NUH1170" s="37"/>
      <c r="NUI1170" s="5"/>
      <c r="NUJ1170" s="144"/>
      <c r="NUK1170" s="93"/>
      <c r="NUL1170" s="145"/>
      <c r="NUM1170" s="145"/>
      <c r="NUN1170" s="145"/>
      <c r="NUO1170" s="145"/>
      <c r="NUP1170" s="145"/>
      <c r="NUQ1170" s="37"/>
      <c r="NUR1170" s="5"/>
      <c r="NUS1170" s="144"/>
      <c r="NUT1170" s="93"/>
      <c r="NUU1170" s="145"/>
      <c r="NUV1170" s="145"/>
      <c r="NUW1170" s="145"/>
      <c r="NUX1170" s="145"/>
      <c r="NUY1170" s="145"/>
      <c r="NUZ1170" s="37"/>
      <c r="NVA1170" s="5"/>
      <c r="NVB1170" s="144"/>
      <c r="NVC1170" s="93"/>
      <c r="NVD1170" s="145"/>
      <c r="NVE1170" s="145"/>
      <c r="NVF1170" s="145"/>
      <c r="NVG1170" s="145"/>
      <c r="NVH1170" s="145"/>
      <c r="NVI1170" s="37"/>
      <c r="NVJ1170" s="5"/>
      <c r="NVK1170" s="144"/>
      <c r="NVL1170" s="93"/>
      <c r="NVM1170" s="145"/>
      <c r="NVN1170" s="145"/>
      <c r="NVO1170" s="145"/>
      <c r="NVP1170" s="145"/>
      <c r="NVQ1170" s="145"/>
      <c r="NVR1170" s="37"/>
      <c r="NVS1170" s="5"/>
      <c r="NVT1170" s="144"/>
      <c r="NVU1170" s="93"/>
      <c r="NVV1170" s="145"/>
      <c r="NVW1170" s="145"/>
      <c r="NVX1170" s="145"/>
      <c r="NVY1170" s="145"/>
      <c r="NVZ1170" s="145"/>
      <c r="NWA1170" s="37"/>
      <c r="NWB1170" s="5"/>
      <c r="NWC1170" s="144"/>
      <c r="NWD1170" s="93"/>
      <c r="NWE1170" s="145"/>
      <c r="NWF1170" s="145"/>
      <c r="NWG1170" s="145"/>
      <c r="NWH1170" s="145"/>
      <c r="NWI1170" s="145"/>
      <c r="NWJ1170" s="37"/>
      <c r="NWK1170" s="5"/>
      <c r="NWL1170" s="144"/>
      <c r="NWM1170" s="93"/>
      <c r="NWN1170" s="145"/>
      <c r="NWO1170" s="145"/>
      <c r="NWP1170" s="145"/>
      <c r="NWQ1170" s="145"/>
      <c r="NWR1170" s="145"/>
      <c r="NWS1170" s="37"/>
      <c r="NWT1170" s="5"/>
      <c r="NWU1170" s="144"/>
      <c r="NWV1170" s="93"/>
      <c r="NWW1170" s="145"/>
      <c r="NWX1170" s="145"/>
      <c r="NWY1170" s="145"/>
      <c r="NWZ1170" s="145"/>
      <c r="NXA1170" s="145"/>
      <c r="NXB1170" s="37"/>
      <c r="NXC1170" s="5"/>
      <c r="NXD1170" s="144"/>
      <c r="NXE1170" s="93"/>
      <c r="NXF1170" s="145"/>
      <c r="NXG1170" s="145"/>
      <c r="NXH1170" s="145"/>
      <c r="NXI1170" s="145"/>
      <c r="NXJ1170" s="145"/>
      <c r="NXK1170" s="37"/>
      <c r="NXL1170" s="5"/>
      <c r="NXM1170" s="144"/>
      <c r="NXN1170" s="93"/>
      <c r="NXO1170" s="145"/>
      <c r="NXP1170" s="145"/>
      <c r="NXQ1170" s="145"/>
      <c r="NXR1170" s="145"/>
      <c r="NXS1170" s="145"/>
      <c r="NXT1170" s="37"/>
      <c r="NXU1170" s="5"/>
      <c r="NXV1170" s="144"/>
      <c r="NXW1170" s="93"/>
      <c r="NXX1170" s="145"/>
      <c r="NXY1170" s="145"/>
      <c r="NXZ1170" s="145"/>
      <c r="NYA1170" s="145"/>
      <c r="NYB1170" s="145"/>
      <c r="NYC1170" s="37"/>
      <c r="NYD1170" s="5"/>
      <c r="NYE1170" s="144"/>
      <c r="NYF1170" s="93"/>
      <c r="NYG1170" s="145"/>
      <c r="NYH1170" s="145"/>
      <c r="NYI1170" s="145"/>
      <c r="NYJ1170" s="145"/>
      <c r="NYK1170" s="145"/>
      <c r="NYL1170" s="37"/>
      <c r="NYM1170" s="5"/>
      <c r="NYN1170" s="144"/>
      <c r="NYO1170" s="93"/>
      <c r="NYP1170" s="145"/>
      <c r="NYQ1170" s="145"/>
      <c r="NYR1170" s="145"/>
      <c r="NYS1170" s="145"/>
      <c r="NYT1170" s="145"/>
      <c r="NYU1170" s="37"/>
      <c r="NYV1170" s="5"/>
      <c r="NYW1170" s="144"/>
      <c r="NYX1170" s="93"/>
      <c r="NYY1170" s="145"/>
      <c r="NYZ1170" s="145"/>
      <c r="NZA1170" s="145"/>
      <c r="NZB1170" s="145"/>
      <c r="NZC1170" s="145"/>
      <c r="NZD1170" s="37"/>
      <c r="NZE1170" s="5"/>
      <c r="NZF1170" s="144"/>
      <c r="NZG1170" s="93"/>
      <c r="NZH1170" s="145"/>
      <c r="NZI1170" s="145"/>
      <c r="NZJ1170" s="145"/>
      <c r="NZK1170" s="145"/>
      <c r="NZL1170" s="145"/>
      <c r="NZM1170" s="37"/>
      <c r="NZN1170" s="5"/>
      <c r="NZO1170" s="144"/>
      <c r="NZP1170" s="93"/>
      <c r="NZQ1170" s="145"/>
      <c r="NZR1170" s="145"/>
      <c r="NZS1170" s="145"/>
      <c r="NZT1170" s="145"/>
      <c r="NZU1170" s="145"/>
      <c r="NZV1170" s="37"/>
      <c r="NZW1170" s="5"/>
      <c r="NZX1170" s="144"/>
      <c r="NZY1170" s="93"/>
      <c r="NZZ1170" s="145"/>
      <c r="OAA1170" s="145"/>
      <c r="OAB1170" s="145"/>
      <c r="OAC1170" s="145"/>
      <c r="OAD1170" s="145"/>
      <c r="OAE1170" s="37"/>
      <c r="OAF1170" s="5"/>
      <c r="OAG1170" s="144"/>
      <c r="OAH1170" s="93"/>
      <c r="OAI1170" s="145"/>
      <c r="OAJ1170" s="145"/>
      <c r="OAK1170" s="145"/>
      <c r="OAL1170" s="145"/>
      <c r="OAM1170" s="145"/>
      <c r="OAN1170" s="37"/>
      <c r="OAO1170" s="5"/>
      <c r="OAP1170" s="144"/>
      <c r="OAQ1170" s="93"/>
      <c r="OAR1170" s="145"/>
      <c r="OAS1170" s="145"/>
      <c r="OAT1170" s="145"/>
      <c r="OAU1170" s="145"/>
      <c r="OAV1170" s="145"/>
      <c r="OAW1170" s="37"/>
      <c r="OAX1170" s="5"/>
      <c r="OAY1170" s="144"/>
      <c r="OAZ1170" s="93"/>
      <c r="OBA1170" s="145"/>
      <c r="OBB1170" s="145"/>
      <c r="OBC1170" s="145"/>
      <c r="OBD1170" s="145"/>
      <c r="OBE1170" s="145"/>
      <c r="OBF1170" s="37"/>
      <c r="OBG1170" s="5"/>
      <c r="OBH1170" s="144"/>
      <c r="OBI1170" s="93"/>
      <c r="OBJ1170" s="145"/>
      <c r="OBK1170" s="145"/>
      <c r="OBL1170" s="145"/>
      <c r="OBM1170" s="145"/>
      <c r="OBN1170" s="145"/>
      <c r="OBO1170" s="37"/>
      <c r="OBP1170" s="5"/>
      <c r="OBQ1170" s="144"/>
      <c r="OBR1170" s="93"/>
      <c r="OBS1170" s="145"/>
      <c r="OBT1170" s="145"/>
      <c r="OBU1170" s="145"/>
      <c r="OBV1170" s="145"/>
      <c r="OBW1170" s="145"/>
      <c r="OBX1170" s="37"/>
      <c r="OBY1170" s="5"/>
      <c r="OBZ1170" s="144"/>
      <c r="OCA1170" s="93"/>
      <c r="OCB1170" s="145"/>
      <c r="OCC1170" s="145"/>
      <c r="OCD1170" s="145"/>
      <c r="OCE1170" s="145"/>
      <c r="OCF1170" s="145"/>
      <c r="OCG1170" s="37"/>
      <c r="OCH1170" s="5"/>
      <c r="OCI1170" s="144"/>
      <c r="OCJ1170" s="93"/>
      <c r="OCK1170" s="145"/>
      <c r="OCL1170" s="145"/>
      <c r="OCM1170" s="145"/>
      <c r="OCN1170" s="145"/>
      <c r="OCO1170" s="145"/>
      <c r="OCP1170" s="37"/>
      <c r="OCQ1170" s="5"/>
      <c r="OCR1170" s="144"/>
      <c r="OCS1170" s="93"/>
      <c r="OCT1170" s="145"/>
      <c r="OCU1170" s="145"/>
      <c r="OCV1170" s="145"/>
      <c r="OCW1170" s="145"/>
      <c r="OCX1170" s="145"/>
      <c r="OCY1170" s="37"/>
      <c r="OCZ1170" s="5"/>
      <c r="ODA1170" s="144"/>
      <c r="ODB1170" s="93"/>
      <c r="ODC1170" s="145"/>
      <c r="ODD1170" s="145"/>
      <c r="ODE1170" s="145"/>
      <c r="ODF1170" s="145"/>
      <c r="ODG1170" s="145"/>
      <c r="ODH1170" s="37"/>
      <c r="ODI1170" s="5"/>
      <c r="ODJ1170" s="144"/>
      <c r="ODK1170" s="93"/>
      <c r="ODL1170" s="145"/>
      <c r="ODM1170" s="145"/>
      <c r="ODN1170" s="145"/>
      <c r="ODO1170" s="145"/>
      <c r="ODP1170" s="145"/>
      <c r="ODQ1170" s="37"/>
      <c r="ODR1170" s="5"/>
      <c r="ODS1170" s="144"/>
      <c r="ODT1170" s="93"/>
      <c r="ODU1170" s="145"/>
      <c r="ODV1170" s="145"/>
      <c r="ODW1170" s="145"/>
      <c r="ODX1170" s="145"/>
      <c r="ODY1170" s="145"/>
      <c r="ODZ1170" s="37"/>
      <c r="OEA1170" s="5"/>
      <c r="OEB1170" s="144"/>
      <c r="OEC1170" s="93"/>
      <c r="OED1170" s="145"/>
      <c r="OEE1170" s="145"/>
      <c r="OEF1170" s="145"/>
      <c r="OEG1170" s="145"/>
      <c r="OEH1170" s="145"/>
      <c r="OEI1170" s="37"/>
      <c r="OEJ1170" s="5"/>
      <c r="OEK1170" s="144"/>
      <c r="OEL1170" s="93"/>
      <c r="OEM1170" s="145"/>
      <c r="OEN1170" s="145"/>
      <c r="OEO1170" s="145"/>
      <c r="OEP1170" s="145"/>
      <c r="OEQ1170" s="145"/>
      <c r="OER1170" s="37"/>
      <c r="OES1170" s="5"/>
      <c r="OET1170" s="144"/>
      <c r="OEU1170" s="93"/>
      <c r="OEV1170" s="145"/>
      <c r="OEW1170" s="145"/>
      <c r="OEX1170" s="145"/>
      <c r="OEY1170" s="145"/>
      <c r="OEZ1170" s="145"/>
      <c r="OFA1170" s="37"/>
      <c r="OFB1170" s="5"/>
      <c r="OFC1170" s="144"/>
      <c r="OFD1170" s="93"/>
      <c r="OFE1170" s="145"/>
      <c r="OFF1170" s="145"/>
      <c r="OFG1170" s="145"/>
      <c r="OFH1170" s="145"/>
      <c r="OFI1170" s="145"/>
      <c r="OFJ1170" s="37"/>
      <c r="OFK1170" s="5"/>
      <c r="OFL1170" s="144"/>
      <c r="OFM1170" s="93"/>
      <c r="OFN1170" s="145"/>
      <c r="OFO1170" s="145"/>
      <c r="OFP1170" s="145"/>
      <c r="OFQ1170" s="145"/>
      <c r="OFR1170" s="145"/>
      <c r="OFS1170" s="37"/>
      <c r="OFT1170" s="5"/>
      <c r="OFU1170" s="144"/>
      <c r="OFV1170" s="93"/>
      <c r="OFW1170" s="145"/>
      <c r="OFX1170" s="145"/>
      <c r="OFY1170" s="145"/>
      <c r="OFZ1170" s="145"/>
      <c r="OGA1170" s="145"/>
      <c r="OGB1170" s="37"/>
      <c r="OGC1170" s="5"/>
      <c r="OGD1170" s="144"/>
      <c r="OGE1170" s="93"/>
      <c r="OGF1170" s="145"/>
      <c r="OGG1170" s="145"/>
      <c r="OGH1170" s="145"/>
      <c r="OGI1170" s="145"/>
      <c r="OGJ1170" s="145"/>
      <c r="OGK1170" s="37"/>
      <c r="OGL1170" s="5"/>
      <c r="OGM1170" s="144"/>
      <c r="OGN1170" s="93"/>
      <c r="OGO1170" s="145"/>
      <c r="OGP1170" s="145"/>
      <c r="OGQ1170" s="145"/>
      <c r="OGR1170" s="145"/>
      <c r="OGS1170" s="145"/>
      <c r="OGT1170" s="37"/>
      <c r="OGU1170" s="5"/>
      <c r="OGV1170" s="144"/>
      <c r="OGW1170" s="93"/>
      <c r="OGX1170" s="145"/>
      <c r="OGY1170" s="145"/>
      <c r="OGZ1170" s="145"/>
      <c r="OHA1170" s="145"/>
      <c r="OHB1170" s="145"/>
      <c r="OHC1170" s="37"/>
      <c r="OHD1170" s="5"/>
      <c r="OHE1170" s="144"/>
      <c r="OHF1170" s="93"/>
      <c r="OHG1170" s="145"/>
      <c r="OHH1170" s="145"/>
      <c r="OHI1170" s="145"/>
      <c r="OHJ1170" s="145"/>
      <c r="OHK1170" s="145"/>
      <c r="OHL1170" s="37"/>
      <c r="OHM1170" s="5"/>
      <c r="OHN1170" s="144"/>
      <c r="OHO1170" s="93"/>
      <c r="OHP1170" s="145"/>
      <c r="OHQ1170" s="145"/>
      <c r="OHR1170" s="145"/>
      <c r="OHS1170" s="145"/>
      <c r="OHT1170" s="145"/>
      <c r="OHU1170" s="37"/>
      <c r="OHV1170" s="5"/>
      <c r="OHW1170" s="144"/>
      <c r="OHX1170" s="93"/>
      <c r="OHY1170" s="145"/>
      <c r="OHZ1170" s="145"/>
      <c r="OIA1170" s="145"/>
      <c r="OIB1170" s="145"/>
      <c r="OIC1170" s="145"/>
      <c r="OID1170" s="37"/>
      <c r="OIE1170" s="5"/>
      <c r="OIF1170" s="144"/>
      <c r="OIG1170" s="93"/>
      <c r="OIH1170" s="145"/>
      <c r="OII1170" s="145"/>
      <c r="OIJ1170" s="145"/>
      <c r="OIK1170" s="145"/>
      <c r="OIL1170" s="145"/>
      <c r="OIM1170" s="37"/>
      <c r="OIN1170" s="5"/>
      <c r="OIO1170" s="144"/>
      <c r="OIP1170" s="93"/>
      <c r="OIQ1170" s="145"/>
      <c r="OIR1170" s="145"/>
      <c r="OIS1170" s="145"/>
      <c r="OIT1170" s="145"/>
      <c r="OIU1170" s="145"/>
      <c r="OIV1170" s="37"/>
      <c r="OIW1170" s="5"/>
      <c r="OIX1170" s="144"/>
      <c r="OIY1170" s="93"/>
      <c r="OIZ1170" s="145"/>
      <c r="OJA1170" s="145"/>
      <c r="OJB1170" s="145"/>
      <c r="OJC1170" s="145"/>
      <c r="OJD1170" s="145"/>
      <c r="OJE1170" s="37"/>
      <c r="OJF1170" s="5"/>
      <c r="OJG1170" s="144"/>
      <c r="OJH1170" s="93"/>
      <c r="OJI1170" s="145"/>
      <c r="OJJ1170" s="145"/>
      <c r="OJK1170" s="145"/>
      <c r="OJL1170" s="145"/>
      <c r="OJM1170" s="145"/>
      <c r="OJN1170" s="37"/>
      <c r="OJO1170" s="5"/>
      <c r="OJP1170" s="144"/>
      <c r="OJQ1170" s="93"/>
      <c r="OJR1170" s="145"/>
      <c r="OJS1170" s="145"/>
      <c r="OJT1170" s="145"/>
      <c r="OJU1170" s="145"/>
      <c r="OJV1170" s="145"/>
      <c r="OJW1170" s="37"/>
      <c r="OJX1170" s="5"/>
      <c r="OJY1170" s="144"/>
      <c r="OJZ1170" s="93"/>
      <c r="OKA1170" s="145"/>
      <c r="OKB1170" s="145"/>
      <c r="OKC1170" s="145"/>
      <c r="OKD1170" s="145"/>
      <c r="OKE1170" s="145"/>
      <c r="OKF1170" s="37"/>
      <c r="OKG1170" s="5"/>
      <c r="OKH1170" s="144"/>
      <c r="OKI1170" s="93"/>
      <c r="OKJ1170" s="145"/>
      <c r="OKK1170" s="145"/>
      <c r="OKL1170" s="145"/>
      <c r="OKM1170" s="145"/>
      <c r="OKN1170" s="145"/>
      <c r="OKO1170" s="37"/>
      <c r="OKP1170" s="5"/>
      <c r="OKQ1170" s="144"/>
      <c r="OKR1170" s="93"/>
      <c r="OKS1170" s="145"/>
      <c r="OKT1170" s="145"/>
      <c r="OKU1170" s="145"/>
      <c r="OKV1170" s="145"/>
      <c r="OKW1170" s="145"/>
      <c r="OKX1170" s="37"/>
      <c r="OKY1170" s="5"/>
      <c r="OKZ1170" s="144"/>
      <c r="OLA1170" s="93"/>
      <c r="OLB1170" s="145"/>
      <c r="OLC1170" s="145"/>
      <c r="OLD1170" s="145"/>
      <c r="OLE1170" s="145"/>
      <c r="OLF1170" s="145"/>
      <c r="OLG1170" s="37"/>
      <c r="OLH1170" s="5"/>
      <c r="OLI1170" s="144"/>
      <c r="OLJ1170" s="93"/>
      <c r="OLK1170" s="145"/>
      <c r="OLL1170" s="145"/>
      <c r="OLM1170" s="145"/>
      <c r="OLN1170" s="145"/>
      <c r="OLO1170" s="145"/>
      <c r="OLP1170" s="37"/>
      <c r="OLQ1170" s="5"/>
      <c r="OLR1170" s="144"/>
      <c r="OLS1170" s="93"/>
      <c r="OLT1170" s="145"/>
      <c r="OLU1170" s="145"/>
      <c r="OLV1170" s="145"/>
      <c r="OLW1170" s="145"/>
      <c r="OLX1170" s="145"/>
      <c r="OLY1170" s="37"/>
      <c r="OLZ1170" s="5"/>
      <c r="OMA1170" s="144"/>
      <c r="OMB1170" s="93"/>
      <c r="OMC1170" s="145"/>
      <c r="OMD1170" s="145"/>
      <c r="OME1170" s="145"/>
      <c r="OMF1170" s="145"/>
      <c r="OMG1170" s="145"/>
      <c r="OMH1170" s="37"/>
      <c r="OMI1170" s="5"/>
      <c r="OMJ1170" s="144"/>
      <c r="OMK1170" s="93"/>
      <c r="OML1170" s="145"/>
      <c r="OMM1170" s="145"/>
      <c r="OMN1170" s="145"/>
      <c r="OMO1170" s="145"/>
      <c r="OMP1170" s="145"/>
      <c r="OMQ1170" s="37"/>
      <c r="OMR1170" s="5"/>
      <c r="OMS1170" s="144"/>
      <c r="OMT1170" s="93"/>
      <c r="OMU1170" s="145"/>
      <c r="OMV1170" s="145"/>
      <c r="OMW1170" s="145"/>
      <c r="OMX1170" s="145"/>
      <c r="OMY1170" s="145"/>
      <c r="OMZ1170" s="37"/>
      <c r="ONA1170" s="5"/>
      <c r="ONB1170" s="144"/>
      <c r="ONC1170" s="93"/>
      <c r="OND1170" s="145"/>
      <c r="ONE1170" s="145"/>
      <c r="ONF1170" s="145"/>
      <c r="ONG1170" s="145"/>
      <c r="ONH1170" s="145"/>
      <c r="ONI1170" s="37"/>
      <c r="ONJ1170" s="5"/>
      <c r="ONK1170" s="144"/>
      <c r="ONL1170" s="93"/>
      <c r="ONM1170" s="145"/>
      <c r="ONN1170" s="145"/>
      <c r="ONO1170" s="145"/>
      <c r="ONP1170" s="145"/>
      <c r="ONQ1170" s="145"/>
      <c r="ONR1170" s="37"/>
      <c r="ONS1170" s="5"/>
      <c r="ONT1170" s="144"/>
      <c r="ONU1170" s="93"/>
      <c r="ONV1170" s="145"/>
      <c r="ONW1170" s="145"/>
      <c r="ONX1170" s="145"/>
      <c r="ONY1170" s="145"/>
      <c r="ONZ1170" s="145"/>
      <c r="OOA1170" s="37"/>
      <c r="OOB1170" s="5"/>
      <c r="OOC1170" s="144"/>
      <c r="OOD1170" s="93"/>
      <c r="OOE1170" s="145"/>
      <c r="OOF1170" s="145"/>
      <c r="OOG1170" s="145"/>
      <c r="OOH1170" s="145"/>
      <c r="OOI1170" s="145"/>
      <c r="OOJ1170" s="37"/>
      <c r="OOK1170" s="5"/>
      <c r="OOL1170" s="144"/>
      <c r="OOM1170" s="93"/>
      <c r="OON1170" s="145"/>
      <c r="OOO1170" s="145"/>
      <c r="OOP1170" s="145"/>
      <c r="OOQ1170" s="145"/>
      <c r="OOR1170" s="145"/>
      <c r="OOS1170" s="37"/>
      <c r="OOT1170" s="5"/>
      <c r="OOU1170" s="144"/>
      <c r="OOV1170" s="93"/>
      <c r="OOW1170" s="145"/>
      <c r="OOX1170" s="145"/>
      <c r="OOY1170" s="145"/>
      <c r="OOZ1170" s="145"/>
      <c r="OPA1170" s="145"/>
      <c r="OPB1170" s="37"/>
      <c r="OPC1170" s="5"/>
      <c r="OPD1170" s="144"/>
      <c r="OPE1170" s="93"/>
      <c r="OPF1170" s="145"/>
      <c r="OPG1170" s="145"/>
      <c r="OPH1170" s="145"/>
      <c r="OPI1170" s="145"/>
      <c r="OPJ1170" s="145"/>
      <c r="OPK1170" s="37"/>
      <c r="OPL1170" s="5"/>
      <c r="OPM1170" s="144"/>
      <c r="OPN1170" s="93"/>
      <c r="OPO1170" s="145"/>
      <c r="OPP1170" s="145"/>
      <c r="OPQ1170" s="145"/>
      <c r="OPR1170" s="145"/>
      <c r="OPS1170" s="145"/>
      <c r="OPT1170" s="37"/>
      <c r="OPU1170" s="5"/>
      <c r="OPV1170" s="144"/>
      <c r="OPW1170" s="93"/>
      <c r="OPX1170" s="145"/>
      <c r="OPY1170" s="145"/>
      <c r="OPZ1170" s="145"/>
      <c r="OQA1170" s="145"/>
      <c r="OQB1170" s="145"/>
      <c r="OQC1170" s="37"/>
      <c r="OQD1170" s="5"/>
      <c r="OQE1170" s="144"/>
      <c r="OQF1170" s="93"/>
      <c r="OQG1170" s="145"/>
      <c r="OQH1170" s="145"/>
      <c r="OQI1170" s="145"/>
      <c r="OQJ1170" s="145"/>
      <c r="OQK1170" s="145"/>
      <c r="OQL1170" s="37"/>
      <c r="OQM1170" s="5"/>
      <c r="OQN1170" s="144"/>
      <c r="OQO1170" s="93"/>
      <c r="OQP1170" s="145"/>
      <c r="OQQ1170" s="145"/>
      <c r="OQR1170" s="145"/>
      <c r="OQS1170" s="145"/>
      <c r="OQT1170" s="145"/>
      <c r="OQU1170" s="37"/>
      <c r="OQV1170" s="5"/>
      <c r="OQW1170" s="144"/>
      <c r="OQX1170" s="93"/>
      <c r="OQY1170" s="145"/>
      <c r="OQZ1170" s="145"/>
      <c r="ORA1170" s="145"/>
      <c r="ORB1170" s="145"/>
      <c r="ORC1170" s="145"/>
      <c r="ORD1170" s="37"/>
      <c r="ORE1170" s="5"/>
      <c r="ORF1170" s="144"/>
      <c r="ORG1170" s="93"/>
      <c r="ORH1170" s="145"/>
      <c r="ORI1170" s="145"/>
      <c r="ORJ1170" s="145"/>
      <c r="ORK1170" s="145"/>
      <c r="ORL1170" s="145"/>
      <c r="ORM1170" s="37"/>
      <c r="ORN1170" s="5"/>
      <c r="ORO1170" s="144"/>
      <c r="ORP1170" s="93"/>
      <c r="ORQ1170" s="145"/>
      <c r="ORR1170" s="145"/>
      <c r="ORS1170" s="145"/>
      <c r="ORT1170" s="145"/>
      <c r="ORU1170" s="145"/>
      <c r="ORV1170" s="37"/>
      <c r="ORW1170" s="5"/>
      <c r="ORX1170" s="144"/>
      <c r="ORY1170" s="93"/>
      <c r="ORZ1170" s="145"/>
      <c r="OSA1170" s="145"/>
      <c r="OSB1170" s="145"/>
      <c r="OSC1170" s="145"/>
      <c r="OSD1170" s="145"/>
      <c r="OSE1170" s="37"/>
      <c r="OSF1170" s="5"/>
      <c r="OSG1170" s="144"/>
      <c r="OSH1170" s="93"/>
      <c r="OSI1170" s="145"/>
      <c r="OSJ1170" s="145"/>
      <c r="OSK1170" s="145"/>
      <c r="OSL1170" s="145"/>
      <c r="OSM1170" s="145"/>
      <c r="OSN1170" s="37"/>
      <c r="OSO1170" s="5"/>
      <c r="OSP1170" s="144"/>
      <c r="OSQ1170" s="93"/>
      <c r="OSR1170" s="145"/>
      <c r="OSS1170" s="145"/>
      <c r="OST1170" s="145"/>
      <c r="OSU1170" s="145"/>
      <c r="OSV1170" s="145"/>
      <c r="OSW1170" s="37"/>
      <c r="OSX1170" s="5"/>
      <c r="OSY1170" s="144"/>
      <c r="OSZ1170" s="93"/>
      <c r="OTA1170" s="145"/>
      <c r="OTB1170" s="145"/>
      <c r="OTC1170" s="145"/>
      <c r="OTD1170" s="145"/>
      <c r="OTE1170" s="145"/>
      <c r="OTF1170" s="37"/>
      <c r="OTG1170" s="5"/>
      <c r="OTH1170" s="144"/>
      <c r="OTI1170" s="93"/>
      <c r="OTJ1170" s="145"/>
      <c r="OTK1170" s="145"/>
      <c r="OTL1170" s="145"/>
      <c r="OTM1170" s="145"/>
      <c r="OTN1170" s="145"/>
      <c r="OTO1170" s="37"/>
      <c r="OTP1170" s="5"/>
      <c r="OTQ1170" s="144"/>
      <c r="OTR1170" s="93"/>
      <c r="OTS1170" s="145"/>
      <c r="OTT1170" s="145"/>
      <c r="OTU1170" s="145"/>
      <c r="OTV1170" s="145"/>
      <c r="OTW1170" s="145"/>
      <c r="OTX1170" s="37"/>
      <c r="OTY1170" s="5"/>
      <c r="OTZ1170" s="144"/>
      <c r="OUA1170" s="93"/>
      <c r="OUB1170" s="145"/>
      <c r="OUC1170" s="145"/>
      <c r="OUD1170" s="145"/>
      <c r="OUE1170" s="145"/>
      <c r="OUF1170" s="145"/>
      <c r="OUG1170" s="37"/>
      <c r="OUH1170" s="5"/>
      <c r="OUI1170" s="144"/>
      <c r="OUJ1170" s="93"/>
      <c r="OUK1170" s="145"/>
      <c r="OUL1170" s="145"/>
      <c r="OUM1170" s="145"/>
      <c r="OUN1170" s="145"/>
      <c r="OUO1170" s="145"/>
      <c r="OUP1170" s="37"/>
      <c r="OUQ1170" s="5"/>
      <c r="OUR1170" s="144"/>
      <c r="OUS1170" s="93"/>
      <c r="OUT1170" s="145"/>
      <c r="OUU1170" s="145"/>
      <c r="OUV1170" s="145"/>
      <c r="OUW1170" s="145"/>
      <c r="OUX1170" s="145"/>
      <c r="OUY1170" s="37"/>
      <c r="OUZ1170" s="5"/>
      <c r="OVA1170" s="144"/>
      <c r="OVB1170" s="93"/>
      <c r="OVC1170" s="145"/>
      <c r="OVD1170" s="145"/>
      <c r="OVE1170" s="145"/>
      <c r="OVF1170" s="145"/>
      <c r="OVG1170" s="145"/>
      <c r="OVH1170" s="37"/>
      <c r="OVI1170" s="5"/>
      <c r="OVJ1170" s="144"/>
      <c r="OVK1170" s="93"/>
      <c r="OVL1170" s="145"/>
      <c r="OVM1170" s="145"/>
      <c r="OVN1170" s="145"/>
      <c r="OVO1170" s="145"/>
      <c r="OVP1170" s="145"/>
      <c r="OVQ1170" s="37"/>
      <c r="OVR1170" s="5"/>
      <c r="OVS1170" s="144"/>
      <c r="OVT1170" s="93"/>
      <c r="OVU1170" s="145"/>
      <c r="OVV1170" s="145"/>
      <c r="OVW1170" s="145"/>
      <c r="OVX1170" s="145"/>
      <c r="OVY1170" s="145"/>
      <c r="OVZ1170" s="37"/>
      <c r="OWA1170" s="5"/>
      <c r="OWB1170" s="144"/>
      <c r="OWC1170" s="93"/>
      <c r="OWD1170" s="145"/>
      <c r="OWE1170" s="145"/>
      <c r="OWF1170" s="145"/>
      <c r="OWG1170" s="145"/>
      <c r="OWH1170" s="145"/>
      <c r="OWI1170" s="37"/>
      <c r="OWJ1170" s="5"/>
      <c r="OWK1170" s="144"/>
      <c r="OWL1170" s="93"/>
      <c r="OWM1170" s="145"/>
      <c r="OWN1170" s="145"/>
      <c r="OWO1170" s="145"/>
      <c r="OWP1170" s="145"/>
      <c r="OWQ1170" s="145"/>
      <c r="OWR1170" s="37"/>
      <c r="OWS1170" s="5"/>
      <c r="OWT1170" s="144"/>
      <c r="OWU1170" s="93"/>
      <c r="OWV1170" s="145"/>
      <c r="OWW1170" s="145"/>
      <c r="OWX1170" s="145"/>
      <c r="OWY1170" s="145"/>
      <c r="OWZ1170" s="145"/>
      <c r="OXA1170" s="37"/>
      <c r="OXB1170" s="5"/>
      <c r="OXC1170" s="144"/>
      <c r="OXD1170" s="93"/>
      <c r="OXE1170" s="145"/>
      <c r="OXF1170" s="145"/>
      <c r="OXG1170" s="145"/>
      <c r="OXH1170" s="145"/>
      <c r="OXI1170" s="145"/>
      <c r="OXJ1170" s="37"/>
      <c r="OXK1170" s="5"/>
      <c r="OXL1170" s="144"/>
      <c r="OXM1170" s="93"/>
      <c r="OXN1170" s="145"/>
      <c r="OXO1170" s="145"/>
      <c r="OXP1170" s="145"/>
      <c r="OXQ1170" s="145"/>
      <c r="OXR1170" s="145"/>
      <c r="OXS1170" s="37"/>
      <c r="OXT1170" s="5"/>
      <c r="OXU1170" s="144"/>
      <c r="OXV1170" s="93"/>
      <c r="OXW1170" s="145"/>
      <c r="OXX1170" s="145"/>
      <c r="OXY1170" s="145"/>
      <c r="OXZ1170" s="145"/>
      <c r="OYA1170" s="145"/>
      <c r="OYB1170" s="37"/>
      <c r="OYC1170" s="5"/>
      <c r="OYD1170" s="144"/>
      <c r="OYE1170" s="93"/>
      <c r="OYF1170" s="145"/>
      <c r="OYG1170" s="145"/>
      <c r="OYH1170" s="145"/>
      <c r="OYI1170" s="145"/>
      <c r="OYJ1170" s="145"/>
      <c r="OYK1170" s="37"/>
      <c r="OYL1170" s="5"/>
      <c r="OYM1170" s="144"/>
      <c r="OYN1170" s="93"/>
      <c r="OYO1170" s="145"/>
      <c r="OYP1170" s="145"/>
      <c r="OYQ1170" s="145"/>
      <c r="OYR1170" s="145"/>
      <c r="OYS1170" s="145"/>
      <c r="OYT1170" s="37"/>
      <c r="OYU1170" s="5"/>
      <c r="OYV1170" s="144"/>
      <c r="OYW1170" s="93"/>
      <c r="OYX1170" s="145"/>
      <c r="OYY1170" s="145"/>
      <c r="OYZ1170" s="145"/>
      <c r="OZA1170" s="145"/>
      <c r="OZB1170" s="145"/>
      <c r="OZC1170" s="37"/>
      <c r="OZD1170" s="5"/>
      <c r="OZE1170" s="144"/>
      <c r="OZF1170" s="93"/>
      <c r="OZG1170" s="145"/>
      <c r="OZH1170" s="145"/>
      <c r="OZI1170" s="145"/>
      <c r="OZJ1170" s="145"/>
      <c r="OZK1170" s="145"/>
      <c r="OZL1170" s="37"/>
      <c r="OZM1170" s="5"/>
      <c r="OZN1170" s="144"/>
      <c r="OZO1170" s="93"/>
      <c r="OZP1170" s="145"/>
      <c r="OZQ1170" s="145"/>
      <c r="OZR1170" s="145"/>
      <c r="OZS1170" s="145"/>
      <c r="OZT1170" s="145"/>
      <c r="OZU1170" s="37"/>
      <c r="OZV1170" s="5"/>
      <c r="OZW1170" s="144"/>
      <c r="OZX1170" s="93"/>
      <c r="OZY1170" s="145"/>
      <c r="OZZ1170" s="145"/>
      <c r="PAA1170" s="145"/>
      <c r="PAB1170" s="145"/>
      <c r="PAC1170" s="145"/>
      <c r="PAD1170" s="37"/>
      <c r="PAE1170" s="5"/>
      <c r="PAF1170" s="144"/>
      <c r="PAG1170" s="93"/>
      <c r="PAH1170" s="145"/>
      <c r="PAI1170" s="145"/>
      <c r="PAJ1170" s="145"/>
      <c r="PAK1170" s="145"/>
      <c r="PAL1170" s="145"/>
      <c r="PAM1170" s="37"/>
      <c r="PAN1170" s="5"/>
      <c r="PAO1170" s="144"/>
      <c r="PAP1170" s="93"/>
      <c r="PAQ1170" s="145"/>
      <c r="PAR1170" s="145"/>
      <c r="PAS1170" s="145"/>
      <c r="PAT1170" s="145"/>
      <c r="PAU1170" s="145"/>
      <c r="PAV1170" s="37"/>
      <c r="PAW1170" s="5"/>
      <c r="PAX1170" s="144"/>
      <c r="PAY1170" s="93"/>
      <c r="PAZ1170" s="145"/>
      <c r="PBA1170" s="145"/>
      <c r="PBB1170" s="145"/>
      <c r="PBC1170" s="145"/>
      <c r="PBD1170" s="145"/>
      <c r="PBE1170" s="37"/>
      <c r="PBF1170" s="5"/>
      <c r="PBG1170" s="144"/>
      <c r="PBH1170" s="93"/>
      <c r="PBI1170" s="145"/>
      <c r="PBJ1170" s="145"/>
      <c r="PBK1170" s="145"/>
      <c r="PBL1170" s="145"/>
      <c r="PBM1170" s="145"/>
      <c r="PBN1170" s="37"/>
      <c r="PBO1170" s="5"/>
      <c r="PBP1170" s="144"/>
      <c r="PBQ1170" s="93"/>
      <c r="PBR1170" s="145"/>
      <c r="PBS1170" s="145"/>
      <c r="PBT1170" s="145"/>
      <c r="PBU1170" s="145"/>
      <c r="PBV1170" s="145"/>
      <c r="PBW1170" s="37"/>
      <c r="PBX1170" s="5"/>
      <c r="PBY1170" s="144"/>
      <c r="PBZ1170" s="93"/>
      <c r="PCA1170" s="145"/>
      <c r="PCB1170" s="145"/>
      <c r="PCC1170" s="145"/>
      <c r="PCD1170" s="145"/>
      <c r="PCE1170" s="145"/>
      <c r="PCF1170" s="37"/>
      <c r="PCG1170" s="5"/>
      <c r="PCH1170" s="144"/>
      <c r="PCI1170" s="93"/>
      <c r="PCJ1170" s="145"/>
      <c r="PCK1170" s="145"/>
      <c r="PCL1170" s="145"/>
      <c r="PCM1170" s="145"/>
      <c r="PCN1170" s="145"/>
      <c r="PCO1170" s="37"/>
      <c r="PCP1170" s="5"/>
      <c r="PCQ1170" s="144"/>
      <c r="PCR1170" s="93"/>
      <c r="PCS1170" s="145"/>
      <c r="PCT1170" s="145"/>
      <c r="PCU1170" s="145"/>
      <c r="PCV1170" s="145"/>
      <c r="PCW1170" s="145"/>
      <c r="PCX1170" s="37"/>
      <c r="PCY1170" s="5"/>
      <c r="PCZ1170" s="144"/>
      <c r="PDA1170" s="93"/>
      <c r="PDB1170" s="145"/>
      <c r="PDC1170" s="145"/>
      <c r="PDD1170" s="145"/>
      <c r="PDE1170" s="145"/>
      <c r="PDF1170" s="145"/>
      <c r="PDG1170" s="37"/>
      <c r="PDH1170" s="5"/>
      <c r="PDI1170" s="144"/>
      <c r="PDJ1170" s="93"/>
      <c r="PDK1170" s="145"/>
      <c r="PDL1170" s="145"/>
      <c r="PDM1170" s="145"/>
      <c r="PDN1170" s="145"/>
      <c r="PDO1170" s="145"/>
      <c r="PDP1170" s="37"/>
      <c r="PDQ1170" s="5"/>
      <c r="PDR1170" s="144"/>
      <c r="PDS1170" s="93"/>
      <c r="PDT1170" s="145"/>
      <c r="PDU1170" s="145"/>
      <c r="PDV1170" s="145"/>
      <c r="PDW1170" s="145"/>
      <c r="PDX1170" s="145"/>
      <c r="PDY1170" s="37"/>
      <c r="PDZ1170" s="5"/>
      <c r="PEA1170" s="144"/>
      <c r="PEB1170" s="93"/>
      <c r="PEC1170" s="145"/>
      <c r="PED1170" s="145"/>
      <c r="PEE1170" s="145"/>
      <c r="PEF1170" s="145"/>
      <c r="PEG1170" s="145"/>
      <c r="PEH1170" s="37"/>
      <c r="PEI1170" s="5"/>
      <c r="PEJ1170" s="144"/>
      <c r="PEK1170" s="93"/>
      <c r="PEL1170" s="145"/>
      <c r="PEM1170" s="145"/>
      <c r="PEN1170" s="145"/>
      <c r="PEO1170" s="145"/>
      <c r="PEP1170" s="145"/>
      <c r="PEQ1170" s="37"/>
      <c r="PER1170" s="5"/>
      <c r="PES1170" s="144"/>
      <c r="PET1170" s="93"/>
      <c r="PEU1170" s="145"/>
      <c r="PEV1170" s="145"/>
      <c r="PEW1170" s="145"/>
      <c r="PEX1170" s="145"/>
      <c r="PEY1170" s="145"/>
      <c r="PEZ1170" s="37"/>
      <c r="PFA1170" s="5"/>
      <c r="PFB1170" s="144"/>
      <c r="PFC1170" s="93"/>
      <c r="PFD1170" s="145"/>
      <c r="PFE1170" s="145"/>
      <c r="PFF1170" s="145"/>
      <c r="PFG1170" s="145"/>
      <c r="PFH1170" s="145"/>
      <c r="PFI1170" s="37"/>
      <c r="PFJ1170" s="5"/>
      <c r="PFK1170" s="144"/>
      <c r="PFL1170" s="93"/>
      <c r="PFM1170" s="145"/>
      <c r="PFN1170" s="145"/>
      <c r="PFO1170" s="145"/>
      <c r="PFP1170" s="145"/>
      <c r="PFQ1170" s="145"/>
      <c r="PFR1170" s="37"/>
      <c r="PFS1170" s="5"/>
      <c r="PFT1170" s="144"/>
      <c r="PFU1170" s="93"/>
      <c r="PFV1170" s="145"/>
      <c r="PFW1170" s="145"/>
      <c r="PFX1170" s="145"/>
      <c r="PFY1170" s="145"/>
      <c r="PFZ1170" s="145"/>
      <c r="PGA1170" s="37"/>
      <c r="PGB1170" s="5"/>
      <c r="PGC1170" s="144"/>
      <c r="PGD1170" s="93"/>
      <c r="PGE1170" s="145"/>
      <c r="PGF1170" s="145"/>
      <c r="PGG1170" s="145"/>
      <c r="PGH1170" s="145"/>
      <c r="PGI1170" s="145"/>
      <c r="PGJ1170" s="37"/>
      <c r="PGK1170" s="5"/>
      <c r="PGL1170" s="144"/>
      <c r="PGM1170" s="93"/>
      <c r="PGN1170" s="145"/>
      <c r="PGO1170" s="145"/>
      <c r="PGP1170" s="145"/>
      <c r="PGQ1170" s="145"/>
      <c r="PGR1170" s="145"/>
      <c r="PGS1170" s="37"/>
      <c r="PGT1170" s="5"/>
      <c r="PGU1170" s="144"/>
      <c r="PGV1170" s="93"/>
      <c r="PGW1170" s="145"/>
      <c r="PGX1170" s="145"/>
      <c r="PGY1170" s="145"/>
      <c r="PGZ1170" s="145"/>
      <c r="PHA1170" s="145"/>
      <c r="PHB1170" s="37"/>
      <c r="PHC1170" s="5"/>
      <c r="PHD1170" s="144"/>
      <c r="PHE1170" s="93"/>
      <c r="PHF1170" s="145"/>
      <c r="PHG1170" s="145"/>
      <c r="PHH1170" s="145"/>
      <c r="PHI1170" s="145"/>
      <c r="PHJ1170" s="145"/>
      <c r="PHK1170" s="37"/>
      <c r="PHL1170" s="5"/>
      <c r="PHM1170" s="144"/>
      <c r="PHN1170" s="93"/>
      <c r="PHO1170" s="145"/>
      <c r="PHP1170" s="145"/>
      <c r="PHQ1170" s="145"/>
      <c r="PHR1170" s="145"/>
      <c r="PHS1170" s="145"/>
      <c r="PHT1170" s="37"/>
      <c r="PHU1170" s="5"/>
      <c r="PHV1170" s="144"/>
      <c r="PHW1170" s="93"/>
      <c r="PHX1170" s="145"/>
      <c r="PHY1170" s="145"/>
      <c r="PHZ1170" s="145"/>
      <c r="PIA1170" s="145"/>
      <c r="PIB1170" s="145"/>
      <c r="PIC1170" s="37"/>
      <c r="PID1170" s="5"/>
      <c r="PIE1170" s="144"/>
      <c r="PIF1170" s="93"/>
      <c r="PIG1170" s="145"/>
      <c r="PIH1170" s="145"/>
      <c r="PII1170" s="145"/>
      <c r="PIJ1170" s="145"/>
      <c r="PIK1170" s="145"/>
      <c r="PIL1170" s="37"/>
      <c r="PIM1170" s="5"/>
      <c r="PIN1170" s="144"/>
      <c r="PIO1170" s="93"/>
      <c r="PIP1170" s="145"/>
      <c r="PIQ1170" s="145"/>
      <c r="PIR1170" s="145"/>
      <c r="PIS1170" s="145"/>
      <c r="PIT1170" s="145"/>
      <c r="PIU1170" s="37"/>
      <c r="PIV1170" s="5"/>
      <c r="PIW1170" s="144"/>
      <c r="PIX1170" s="93"/>
      <c r="PIY1170" s="145"/>
      <c r="PIZ1170" s="145"/>
      <c r="PJA1170" s="145"/>
      <c r="PJB1170" s="145"/>
      <c r="PJC1170" s="145"/>
      <c r="PJD1170" s="37"/>
      <c r="PJE1170" s="5"/>
      <c r="PJF1170" s="144"/>
      <c r="PJG1170" s="93"/>
      <c r="PJH1170" s="145"/>
      <c r="PJI1170" s="145"/>
      <c r="PJJ1170" s="145"/>
      <c r="PJK1170" s="145"/>
      <c r="PJL1170" s="145"/>
      <c r="PJM1170" s="37"/>
      <c r="PJN1170" s="5"/>
      <c r="PJO1170" s="144"/>
      <c r="PJP1170" s="93"/>
      <c r="PJQ1170" s="145"/>
      <c r="PJR1170" s="145"/>
      <c r="PJS1170" s="145"/>
      <c r="PJT1170" s="145"/>
      <c r="PJU1170" s="145"/>
      <c r="PJV1170" s="37"/>
      <c r="PJW1170" s="5"/>
      <c r="PJX1170" s="144"/>
      <c r="PJY1170" s="93"/>
      <c r="PJZ1170" s="145"/>
      <c r="PKA1170" s="145"/>
      <c r="PKB1170" s="145"/>
      <c r="PKC1170" s="145"/>
      <c r="PKD1170" s="145"/>
      <c r="PKE1170" s="37"/>
      <c r="PKF1170" s="5"/>
      <c r="PKG1170" s="144"/>
      <c r="PKH1170" s="93"/>
      <c r="PKI1170" s="145"/>
      <c r="PKJ1170" s="145"/>
      <c r="PKK1170" s="145"/>
      <c r="PKL1170" s="145"/>
      <c r="PKM1170" s="145"/>
      <c r="PKN1170" s="37"/>
      <c r="PKO1170" s="5"/>
      <c r="PKP1170" s="144"/>
      <c r="PKQ1170" s="93"/>
      <c r="PKR1170" s="145"/>
      <c r="PKS1170" s="145"/>
      <c r="PKT1170" s="145"/>
      <c r="PKU1170" s="145"/>
      <c r="PKV1170" s="145"/>
      <c r="PKW1170" s="37"/>
      <c r="PKX1170" s="5"/>
      <c r="PKY1170" s="144"/>
      <c r="PKZ1170" s="93"/>
      <c r="PLA1170" s="145"/>
      <c r="PLB1170" s="145"/>
      <c r="PLC1170" s="145"/>
      <c r="PLD1170" s="145"/>
      <c r="PLE1170" s="145"/>
      <c r="PLF1170" s="37"/>
      <c r="PLG1170" s="5"/>
      <c r="PLH1170" s="144"/>
      <c r="PLI1170" s="93"/>
      <c r="PLJ1170" s="145"/>
      <c r="PLK1170" s="145"/>
      <c r="PLL1170" s="145"/>
      <c r="PLM1170" s="145"/>
      <c r="PLN1170" s="145"/>
      <c r="PLO1170" s="37"/>
      <c r="PLP1170" s="5"/>
      <c r="PLQ1170" s="144"/>
      <c r="PLR1170" s="93"/>
      <c r="PLS1170" s="145"/>
      <c r="PLT1170" s="145"/>
      <c r="PLU1170" s="145"/>
      <c r="PLV1170" s="145"/>
      <c r="PLW1170" s="145"/>
      <c r="PLX1170" s="37"/>
      <c r="PLY1170" s="5"/>
      <c r="PLZ1170" s="144"/>
      <c r="PMA1170" s="93"/>
      <c r="PMB1170" s="145"/>
      <c r="PMC1170" s="145"/>
      <c r="PMD1170" s="145"/>
      <c r="PME1170" s="145"/>
      <c r="PMF1170" s="145"/>
      <c r="PMG1170" s="37"/>
      <c r="PMH1170" s="5"/>
      <c r="PMI1170" s="144"/>
      <c r="PMJ1170" s="93"/>
      <c r="PMK1170" s="145"/>
      <c r="PML1170" s="145"/>
      <c r="PMM1170" s="145"/>
      <c r="PMN1170" s="145"/>
      <c r="PMO1170" s="145"/>
      <c r="PMP1170" s="37"/>
      <c r="PMQ1170" s="5"/>
      <c r="PMR1170" s="144"/>
      <c r="PMS1170" s="93"/>
      <c r="PMT1170" s="145"/>
      <c r="PMU1170" s="145"/>
      <c r="PMV1170" s="145"/>
      <c r="PMW1170" s="145"/>
      <c r="PMX1170" s="145"/>
      <c r="PMY1170" s="37"/>
      <c r="PMZ1170" s="5"/>
      <c r="PNA1170" s="144"/>
      <c r="PNB1170" s="93"/>
      <c r="PNC1170" s="145"/>
      <c r="PND1170" s="145"/>
      <c r="PNE1170" s="145"/>
      <c r="PNF1170" s="145"/>
      <c r="PNG1170" s="145"/>
      <c r="PNH1170" s="37"/>
      <c r="PNI1170" s="5"/>
      <c r="PNJ1170" s="144"/>
      <c r="PNK1170" s="93"/>
      <c r="PNL1170" s="145"/>
      <c r="PNM1170" s="145"/>
      <c r="PNN1170" s="145"/>
      <c r="PNO1170" s="145"/>
      <c r="PNP1170" s="145"/>
      <c r="PNQ1170" s="37"/>
      <c r="PNR1170" s="5"/>
      <c r="PNS1170" s="144"/>
      <c r="PNT1170" s="93"/>
      <c r="PNU1170" s="145"/>
      <c r="PNV1170" s="145"/>
      <c r="PNW1170" s="145"/>
      <c r="PNX1170" s="145"/>
      <c r="PNY1170" s="145"/>
      <c r="PNZ1170" s="37"/>
      <c r="POA1170" s="5"/>
      <c r="POB1170" s="144"/>
      <c r="POC1170" s="93"/>
      <c r="POD1170" s="145"/>
      <c r="POE1170" s="145"/>
      <c r="POF1170" s="145"/>
      <c r="POG1170" s="145"/>
      <c r="POH1170" s="145"/>
      <c r="POI1170" s="37"/>
      <c r="POJ1170" s="5"/>
      <c r="POK1170" s="144"/>
      <c r="POL1170" s="93"/>
      <c r="POM1170" s="145"/>
      <c r="PON1170" s="145"/>
      <c r="POO1170" s="145"/>
      <c r="POP1170" s="145"/>
      <c r="POQ1170" s="145"/>
      <c r="POR1170" s="37"/>
      <c r="POS1170" s="5"/>
      <c r="POT1170" s="144"/>
      <c r="POU1170" s="93"/>
      <c r="POV1170" s="145"/>
      <c r="POW1170" s="145"/>
      <c r="POX1170" s="145"/>
      <c r="POY1170" s="145"/>
      <c r="POZ1170" s="145"/>
      <c r="PPA1170" s="37"/>
      <c r="PPB1170" s="5"/>
      <c r="PPC1170" s="144"/>
      <c r="PPD1170" s="93"/>
      <c r="PPE1170" s="145"/>
      <c r="PPF1170" s="145"/>
      <c r="PPG1170" s="145"/>
      <c r="PPH1170" s="145"/>
      <c r="PPI1170" s="145"/>
      <c r="PPJ1170" s="37"/>
      <c r="PPK1170" s="5"/>
      <c r="PPL1170" s="144"/>
      <c r="PPM1170" s="93"/>
      <c r="PPN1170" s="145"/>
      <c r="PPO1170" s="145"/>
      <c r="PPP1170" s="145"/>
      <c r="PPQ1170" s="145"/>
      <c r="PPR1170" s="145"/>
      <c r="PPS1170" s="37"/>
      <c r="PPT1170" s="5"/>
      <c r="PPU1170" s="144"/>
      <c r="PPV1170" s="93"/>
      <c r="PPW1170" s="145"/>
      <c r="PPX1170" s="145"/>
      <c r="PPY1170" s="145"/>
      <c r="PPZ1170" s="145"/>
      <c r="PQA1170" s="145"/>
      <c r="PQB1170" s="37"/>
      <c r="PQC1170" s="5"/>
      <c r="PQD1170" s="144"/>
      <c r="PQE1170" s="93"/>
      <c r="PQF1170" s="145"/>
      <c r="PQG1170" s="145"/>
      <c r="PQH1170" s="145"/>
      <c r="PQI1170" s="145"/>
      <c r="PQJ1170" s="145"/>
      <c r="PQK1170" s="37"/>
      <c r="PQL1170" s="5"/>
      <c r="PQM1170" s="144"/>
      <c r="PQN1170" s="93"/>
      <c r="PQO1170" s="145"/>
      <c r="PQP1170" s="145"/>
      <c r="PQQ1170" s="145"/>
      <c r="PQR1170" s="145"/>
      <c r="PQS1170" s="145"/>
      <c r="PQT1170" s="37"/>
      <c r="PQU1170" s="5"/>
      <c r="PQV1170" s="144"/>
      <c r="PQW1170" s="93"/>
      <c r="PQX1170" s="145"/>
      <c r="PQY1170" s="145"/>
      <c r="PQZ1170" s="145"/>
      <c r="PRA1170" s="145"/>
      <c r="PRB1170" s="145"/>
      <c r="PRC1170" s="37"/>
      <c r="PRD1170" s="5"/>
      <c r="PRE1170" s="144"/>
      <c r="PRF1170" s="93"/>
      <c r="PRG1170" s="145"/>
      <c r="PRH1170" s="145"/>
      <c r="PRI1170" s="145"/>
      <c r="PRJ1170" s="145"/>
      <c r="PRK1170" s="145"/>
      <c r="PRL1170" s="37"/>
      <c r="PRM1170" s="5"/>
      <c r="PRN1170" s="144"/>
      <c r="PRO1170" s="93"/>
      <c r="PRP1170" s="145"/>
      <c r="PRQ1170" s="145"/>
      <c r="PRR1170" s="145"/>
      <c r="PRS1170" s="145"/>
      <c r="PRT1170" s="145"/>
      <c r="PRU1170" s="37"/>
      <c r="PRV1170" s="5"/>
      <c r="PRW1170" s="144"/>
      <c r="PRX1170" s="93"/>
      <c r="PRY1170" s="145"/>
      <c r="PRZ1170" s="145"/>
      <c r="PSA1170" s="145"/>
      <c r="PSB1170" s="145"/>
      <c r="PSC1170" s="145"/>
      <c r="PSD1170" s="37"/>
      <c r="PSE1170" s="5"/>
      <c r="PSF1170" s="144"/>
      <c r="PSG1170" s="93"/>
      <c r="PSH1170" s="145"/>
      <c r="PSI1170" s="145"/>
      <c r="PSJ1170" s="145"/>
      <c r="PSK1170" s="145"/>
      <c r="PSL1170" s="145"/>
      <c r="PSM1170" s="37"/>
      <c r="PSN1170" s="5"/>
      <c r="PSO1170" s="144"/>
      <c r="PSP1170" s="93"/>
      <c r="PSQ1170" s="145"/>
      <c r="PSR1170" s="145"/>
      <c r="PSS1170" s="145"/>
      <c r="PST1170" s="145"/>
      <c r="PSU1170" s="145"/>
      <c r="PSV1170" s="37"/>
      <c r="PSW1170" s="5"/>
      <c r="PSX1170" s="144"/>
      <c r="PSY1170" s="93"/>
      <c r="PSZ1170" s="145"/>
      <c r="PTA1170" s="145"/>
      <c r="PTB1170" s="145"/>
      <c r="PTC1170" s="145"/>
      <c r="PTD1170" s="145"/>
      <c r="PTE1170" s="37"/>
      <c r="PTF1170" s="5"/>
      <c r="PTG1170" s="144"/>
      <c r="PTH1170" s="93"/>
      <c r="PTI1170" s="145"/>
      <c r="PTJ1170" s="145"/>
      <c r="PTK1170" s="145"/>
      <c r="PTL1170" s="145"/>
      <c r="PTM1170" s="145"/>
      <c r="PTN1170" s="37"/>
      <c r="PTO1170" s="5"/>
      <c r="PTP1170" s="144"/>
      <c r="PTQ1170" s="93"/>
      <c r="PTR1170" s="145"/>
      <c r="PTS1170" s="145"/>
      <c r="PTT1170" s="145"/>
      <c r="PTU1170" s="145"/>
      <c r="PTV1170" s="145"/>
      <c r="PTW1170" s="37"/>
      <c r="PTX1170" s="5"/>
      <c r="PTY1170" s="144"/>
      <c r="PTZ1170" s="93"/>
      <c r="PUA1170" s="145"/>
      <c r="PUB1170" s="145"/>
      <c r="PUC1170" s="145"/>
      <c r="PUD1170" s="145"/>
      <c r="PUE1170" s="145"/>
      <c r="PUF1170" s="37"/>
      <c r="PUG1170" s="5"/>
      <c r="PUH1170" s="144"/>
      <c r="PUI1170" s="93"/>
      <c r="PUJ1170" s="145"/>
      <c r="PUK1170" s="145"/>
      <c r="PUL1170" s="145"/>
      <c r="PUM1170" s="145"/>
      <c r="PUN1170" s="145"/>
      <c r="PUO1170" s="37"/>
      <c r="PUP1170" s="5"/>
      <c r="PUQ1170" s="144"/>
      <c r="PUR1170" s="93"/>
      <c r="PUS1170" s="145"/>
      <c r="PUT1170" s="145"/>
      <c r="PUU1170" s="145"/>
      <c r="PUV1170" s="145"/>
      <c r="PUW1170" s="145"/>
      <c r="PUX1170" s="37"/>
      <c r="PUY1170" s="5"/>
      <c r="PUZ1170" s="144"/>
      <c r="PVA1170" s="93"/>
      <c r="PVB1170" s="145"/>
      <c r="PVC1170" s="145"/>
      <c r="PVD1170" s="145"/>
      <c r="PVE1170" s="145"/>
      <c r="PVF1170" s="145"/>
      <c r="PVG1170" s="37"/>
      <c r="PVH1170" s="5"/>
      <c r="PVI1170" s="144"/>
      <c r="PVJ1170" s="93"/>
      <c r="PVK1170" s="145"/>
      <c r="PVL1170" s="145"/>
      <c r="PVM1170" s="145"/>
      <c r="PVN1170" s="145"/>
      <c r="PVO1170" s="145"/>
      <c r="PVP1170" s="37"/>
      <c r="PVQ1170" s="5"/>
      <c r="PVR1170" s="144"/>
      <c r="PVS1170" s="93"/>
      <c r="PVT1170" s="145"/>
      <c r="PVU1170" s="145"/>
      <c r="PVV1170" s="145"/>
      <c r="PVW1170" s="145"/>
      <c r="PVX1170" s="145"/>
      <c r="PVY1170" s="37"/>
      <c r="PVZ1170" s="5"/>
      <c r="PWA1170" s="144"/>
      <c r="PWB1170" s="93"/>
      <c r="PWC1170" s="145"/>
      <c r="PWD1170" s="145"/>
      <c r="PWE1170" s="145"/>
      <c r="PWF1170" s="145"/>
      <c r="PWG1170" s="145"/>
      <c r="PWH1170" s="37"/>
      <c r="PWI1170" s="5"/>
      <c r="PWJ1170" s="144"/>
      <c r="PWK1170" s="93"/>
      <c r="PWL1170" s="145"/>
      <c r="PWM1170" s="145"/>
      <c r="PWN1170" s="145"/>
      <c r="PWO1170" s="145"/>
      <c r="PWP1170" s="145"/>
      <c r="PWQ1170" s="37"/>
      <c r="PWR1170" s="5"/>
      <c r="PWS1170" s="144"/>
      <c r="PWT1170" s="93"/>
      <c r="PWU1170" s="145"/>
      <c r="PWV1170" s="145"/>
      <c r="PWW1170" s="145"/>
      <c r="PWX1170" s="145"/>
      <c r="PWY1170" s="145"/>
      <c r="PWZ1170" s="37"/>
      <c r="PXA1170" s="5"/>
      <c r="PXB1170" s="144"/>
      <c r="PXC1170" s="93"/>
      <c r="PXD1170" s="145"/>
      <c r="PXE1170" s="145"/>
      <c r="PXF1170" s="145"/>
      <c r="PXG1170" s="145"/>
      <c r="PXH1170" s="145"/>
      <c r="PXI1170" s="37"/>
      <c r="PXJ1170" s="5"/>
      <c r="PXK1170" s="144"/>
      <c r="PXL1170" s="93"/>
      <c r="PXM1170" s="145"/>
      <c r="PXN1170" s="145"/>
      <c r="PXO1170" s="145"/>
      <c r="PXP1170" s="145"/>
      <c r="PXQ1170" s="145"/>
      <c r="PXR1170" s="37"/>
      <c r="PXS1170" s="5"/>
      <c r="PXT1170" s="144"/>
      <c r="PXU1170" s="93"/>
      <c r="PXV1170" s="145"/>
      <c r="PXW1170" s="145"/>
      <c r="PXX1170" s="145"/>
      <c r="PXY1170" s="145"/>
      <c r="PXZ1170" s="145"/>
      <c r="PYA1170" s="37"/>
      <c r="PYB1170" s="5"/>
      <c r="PYC1170" s="144"/>
      <c r="PYD1170" s="93"/>
      <c r="PYE1170" s="145"/>
      <c r="PYF1170" s="145"/>
      <c r="PYG1170" s="145"/>
      <c r="PYH1170" s="145"/>
      <c r="PYI1170" s="145"/>
      <c r="PYJ1170" s="37"/>
      <c r="PYK1170" s="5"/>
      <c r="PYL1170" s="144"/>
      <c r="PYM1170" s="93"/>
      <c r="PYN1170" s="145"/>
      <c r="PYO1170" s="145"/>
      <c r="PYP1170" s="145"/>
      <c r="PYQ1170" s="145"/>
      <c r="PYR1170" s="145"/>
      <c r="PYS1170" s="37"/>
      <c r="PYT1170" s="5"/>
      <c r="PYU1170" s="144"/>
      <c r="PYV1170" s="93"/>
      <c r="PYW1170" s="145"/>
      <c r="PYX1170" s="145"/>
      <c r="PYY1170" s="145"/>
      <c r="PYZ1170" s="145"/>
      <c r="PZA1170" s="145"/>
      <c r="PZB1170" s="37"/>
      <c r="PZC1170" s="5"/>
      <c r="PZD1170" s="144"/>
      <c r="PZE1170" s="93"/>
      <c r="PZF1170" s="145"/>
      <c r="PZG1170" s="145"/>
      <c r="PZH1170" s="145"/>
      <c r="PZI1170" s="145"/>
      <c r="PZJ1170" s="145"/>
      <c r="PZK1170" s="37"/>
      <c r="PZL1170" s="5"/>
      <c r="PZM1170" s="144"/>
      <c r="PZN1170" s="93"/>
      <c r="PZO1170" s="145"/>
      <c r="PZP1170" s="145"/>
      <c r="PZQ1170" s="145"/>
      <c r="PZR1170" s="145"/>
      <c r="PZS1170" s="145"/>
      <c r="PZT1170" s="37"/>
      <c r="PZU1170" s="5"/>
      <c r="PZV1170" s="144"/>
      <c r="PZW1170" s="93"/>
      <c r="PZX1170" s="145"/>
      <c r="PZY1170" s="145"/>
      <c r="PZZ1170" s="145"/>
      <c r="QAA1170" s="145"/>
      <c r="QAB1170" s="145"/>
      <c r="QAC1170" s="37"/>
      <c r="QAD1170" s="5"/>
      <c r="QAE1170" s="144"/>
      <c r="QAF1170" s="93"/>
      <c r="QAG1170" s="145"/>
      <c r="QAH1170" s="145"/>
      <c r="QAI1170" s="145"/>
      <c r="QAJ1170" s="145"/>
      <c r="QAK1170" s="145"/>
      <c r="QAL1170" s="37"/>
      <c r="QAM1170" s="5"/>
      <c r="QAN1170" s="144"/>
      <c r="QAO1170" s="93"/>
      <c r="QAP1170" s="145"/>
      <c r="QAQ1170" s="145"/>
      <c r="QAR1170" s="145"/>
      <c r="QAS1170" s="145"/>
      <c r="QAT1170" s="145"/>
      <c r="QAU1170" s="37"/>
      <c r="QAV1170" s="5"/>
      <c r="QAW1170" s="144"/>
      <c r="QAX1170" s="93"/>
      <c r="QAY1170" s="145"/>
      <c r="QAZ1170" s="145"/>
      <c r="QBA1170" s="145"/>
      <c r="QBB1170" s="145"/>
      <c r="QBC1170" s="145"/>
      <c r="QBD1170" s="37"/>
      <c r="QBE1170" s="5"/>
      <c r="QBF1170" s="144"/>
      <c r="QBG1170" s="93"/>
      <c r="QBH1170" s="145"/>
      <c r="QBI1170" s="145"/>
      <c r="QBJ1170" s="145"/>
      <c r="QBK1170" s="145"/>
      <c r="QBL1170" s="145"/>
      <c r="QBM1170" s="37"/>
      <c r="QBN1170" s="5"/>
      <c r="QBO1170" s="144"/>
      <c r="QBP1170" s="93"/>
      <c r="QBQ1170" s="145"/>
      <c r="QBR1170" s="145"/>
      <c r="QBS1170" s="145"/>
      <c r="QBT1170" s="145"/>
      <c r="QBU1170" s="145"/>
      <c r="QBV1170" s="37"/>
      <c r="QBW1170" s="5"/>
      <c r="QBX1170" s="144"/>
      <c r="QBY1170" s="93"/>
      <c r="QBZ1170" s="145"/>
      <c r="QCA1170" s="145"/>
      <c r="QCB1170" s="145"/>
      <c r="QCC1170" s="145"/>
      <c r="QCD1170" s="145"/>
      <c r="QCE1170" s="37"/>
      <c r="QCF1170" s="5"/>
      <c r="QCG1170" s="144"/>
      <c r="QCH1170" s="93"/>
      <c r="QCI1170" s="145"/>
      <c r="QCJ1170" s="145"/>
      <c r="QCK1170" s="145"/>
      <c r="QCL1170" s="145"/>
      <c r="QCM1170" s="145"/>
      <c r="QCN1170" s="37"/>
      <c r="QCO1170" s="5"/>
      <c r="QCP1170" s="144"/>
      <c r="QCQ1170" s="93"/>
      <c r="QCR1170" s="145"/>
      <c r="QCS1170" s="145"/>
      <c r="QCT1170" s="145"/>
      <c r="QCU1170" s="145"/>
      <c r="QCV1170" s="145"/>
      <c r="QCW1170" s="37"/>
      <c r="QCX1170" s="5"/>
      <c r="QCY1170" s="144"/>
      <c r="QCZ1170" s="93"/>
      <c r="QDA1170" s="145"/>
      <c r="QDB1170" s="145"/>
      <c r="QDC1170" s="145"/>
      <c r="QDD1170" s="145"/>
      <c r="QDE1170" s="145"/>
      <c r="QDF1170" s="37"/>
      <c r="QDG1170" s="5"/>
      <c r="QDH1170" s="144"/>
      <c r="QDI1170" s="93"/>
      <c r="QDJ1170" s="145"/>
      <c r="QDK1170" s="145"/>
      <c r="QDL1170" s="145"/>
      <c r="QDM1170" s="145"/>
      <c r="QDN1170" s="145"/>
      <c r="QDO1170" s="37"/>
      <c r="QDP1170" s="5"/>
      <c r="QDQ1170" s="144"/>
      <c r="QDR1170" s="93"/>
      <c r="QDS1170" s="145"/>
      <c r="QDT1170" s="145"/>
      <c r="QDU1170" s="145"/>
      <c r="QDV1170" s="145"/>
      <c r="QDW1170" s="145"/>
      <c r="QDX1170" s="37"/>
      <c r="QDY1170" s="5"/>
      <c r="QDZ1170" s="144"/>
      <c r="QEA1170" s="93"/>
      <c r="QEB1170" s="145"/>
      <c r="QEC1170" s="145"/>
      <c r="QED1170" s="145"/>
      <c r="QEE1170" s="145"/>
      <c r="QEF1170" s="145"/>
      <c r="QEG1170" s="37"/>
      <c r="QEH1170" s="5"/>
      <c r="QEI1170" s="144"/>
      <c r="QEJ1170" s="93"/>
      <c r="QEK1170" s="145"/>
      <c r="QEL1170" s="145"/>
      <c r="QEM1170" s="145"/>
      <c r="QEN1170" s="145"/>
      <c r="QEO1170" s="145"/>
      <c r="QEP1170" s="37"/>
      <c r="QEQ1170" s="5"/>
      <c r="QER1170" s="144"/>
      <c r="QES1170" s="93"/>
      <c r="QET1170" s="145"/>
      <c r="QEU1170" s="145"/>
      <c r="QEV1170" s="145"/>
      <c r="QEW1170" s="145"/>
      <c r="QEX1170" s="145"/>
      <c r="QEY1170" s="37"/>
      <c r="QEZ1170" s="5"/>
      <c r="QFA1170" s="144"/>
      <c r="QFB1170" s="93"/>
      <c r="QFC1170" s="145"/>
      <c r="QFD1170" s="145"/>
      <c r="QFE1170" s="145"/>
      <c r="QFF1170" s="145"/>
      <c r="QFG1170" s="145"/>
      <c r="QFH1170" s="37"/>
      <c r="QFI1170" s="5"/>
      <c r="QFJ1170" s="144"/>
      <c r="QFK1170" s="93"/>
      <c r="QFL1170" s="145"/>
      <c r="QFM1170" s="145"/>
      <c r="QFN1170" s="145"/>
      <c r="QFO1170" s="145"/>
      <c r="QFP1170" s="145"/>
      <c r="QFQ1170" s="37"/>
      <c r="QFR1170" s="5"/>
      <c r="QFS1170" s="144"/>
      <c r="QFT1170" s="93"/>
      <c r="QFU1170" s="145"/>
      <c r="QFV1170" s="145"/>
      <c r="QFW1170" s="145"/>
      <c r="QFX1170" s="145"/>
      <c r="QFY1170" s="145"/>
      <c r="QFZ1170" s="37"/>
      <c r="QGA1170" s="5"/>
      <c r="QGB1170" s="144"/>
      <c r="QGC1170" s="93"/>
      <c r="QGD1170" s="145"/>
      <c r="QGE1170" s="145"/>
      <c r="QGF1170" s="145"/>
      <c r="QGG1170" s="145"/>
      <c r="QGH1170" s="145"/>
      <c r="QGI1170" s="37"/>
      <c r="QGJ1170" s="5"/>
      <c r="QGK1170" s="144"/>
      <c r="QGL1170" s="93"/>
      <c r="QGM1170" s="145"/>
      <c r="QGN1170" s="145"/>
      <c r="QGO1170" s="145"/>
      <c r="QGP1170" s="145"/>
      <c r="QGQ1170" s="145"/>
      <c r="QGR1170" s="37"/>
      <c r="QGS1170" s="5"/>
      <c r="QGT1170" s="144"/>
      <c r="QGU1170" s="93"/>
      <c r="QGV1170" s="145"/>
      <c r="QGW1170" s="145"/>
      <c r="QGX1170" s="145"/>
      <c r="QGY1170" s="145"/>
      <c r="QGZ1170" s="145"/>
      <c r="QHA1170" s="37"/>
      <c r="QHB1170" s="5"/>
      <c r="QHC1170" s="144"/>
      <c r="QHD1170" s="93"/>
      <c r="QHE1170" s="145"/>
      <c r="QHF1170" s="145"/>
      <c r="QHG1170" s="145"/>
      <c r="QHH1170" s="145"/>
      <c r="QHI1170" s="145"/>
      <c r="QHJ1170" s="37"/>
      <c r="QHK1170" s="5"/>
      <c r="QHL1170" s="144"/>
      <c r="QHM1170" s="93"/>
      <c r="QHN1170" s="145"/>
      <c r="QHO1170" s="145"/>
      <c r="QHP1170" s="145"/>
      <c r="QHQ1170" s="145"/>
      <c r="QHR1170" s="145"/>
      <c r="QHS1170" s="37"/>
      <c r="QHT1170" s="5"/>
      <c r="QHU1170" s="144"/>
      <c r="QHV1170" s="93"/>
      <c r="QHW1170" s="145"/>
      <c r="QHX1170" s="145"/>
      <c r="QHY1170" s="145"/>
      <c r="QHZ1170" s="145"/>
      <c r="QIA1170" s="145"/>
      <c r="QIB1170" s="37"/>
      <c r="QIC1170" s="5"/>
      <c r="QID1170" s="144"/>
      <c r="QIE1170" s="93"/>
      <c r="QIF1170" s="145"/>
      <c r="QIG1170" s="145"/>
      <c r="QIH1170" s="145"/>
      <c r="QII1170" s="145"/>
      <c r="QIJ1170" s="145"/>
      <c r="QIK1170" s="37"/>
      <c r="QIL1170" s="5"/>
      <c r="QIM1170" s="144"/>
      <c r="QIN1170" s="93"/>
      <c r="QIO1170" s="145"/>
      <c r="QIP1170" s="145"/>
      <c r="QIQ1170" s="145"/>
      <c r="QIR1170" s="145"/>
      <c r="QIS1170" s="145"/>
      <c r="QIT1170" s="37"/>
      <c r="QIU1170" s="5"/>
      <c r="QIV1170" s="144"/>
      <c r="QIW1170" s="93"/>
      <c r="QIX1170" s="145"/>
      <c r="QIY1170" s="145"/>
      <c r="QIZ1170" s="145"/>
      <c r="QJA1170" s="145"/>
      <c r="QJB1170" s="145"/>
      <c r="QJC1170" s="37"/>
      <c r="QJD1170" s="5"/>
      <c r="QJE1170" s="144"/>
      <c r="QJF1170" s="93"/>
      <c r="QJG1170" s="145"/>
      <c r="QJH1170" s="145"/>
      <c r="QJI1170" s="145"/>
      <c r="QJJ1170" s="145"/>
      <c r="QJK1170" s="145"/>
      <c r="QJL1170" s="37"/>
      <c r="QJM1170" s="5"/>
      <c r="QJN1170" s="144"/>
      <c r="QJO1170" s="93"/>
      <c r="QJP1170" s="145"/>
      <c r="QJQ1170" s="145"/>
      <c r="QJR1170" s="145"/>
      <c r="QJS1170" s="145"/>
      <c r="QJT1170" s="145"/>
      <c r="QJU1170" s="37"/>
      <c r="QJV1170" s="5"/>
      <c r="QJW1170" s="144"/>
      <c r="QJX1170" s="93"/>
      <c r="QJY1170" s="145"/>
      <c r="QJZ1170" s="145"/>
      <c r="QKA1170" s="145"/>
      <c r="QKB1170" s="145"/>
      <c r="QKC1170" s="145"/>
      <c r="QKD1170" s="37"/>
      <c r="QKE1170" s="5"/>
      <c r="QKF1170" s="144"/>
      <c r="QKG1170" s="93"/>
      <c r="QKH1170" s="145"/>
      <c r="QKI1170" s="145"/>
      <c r="QKJ1170" s="145"/>
      <c r="QKK1170" s="145"/>
      <c r="QKL1170" s="145"/>
      <c r="QKM1170" s="37"/>
      <c r="QKN1170" s="5"/>
      <c r="QKO1170" s="144"/>
      <c r="QKP1170" s="93"/>
      <c r="QKQ1170" s="145"/>
      <c r="QKR1170" s="145"/>
      <c r="QKS1170" s="145"/>
      <c r="QKT1170" s="145"/>
      <c r="QKU1170" s="145"/>
      <c r="QKV1170" s="37"/>
      <c r="QKW1170" s="5"/>
      <c r="QKX1170" s="144"/>
      <c r="QKY1170" s="93"/>
      <c r="QKZ1170" s="145"/>
      <c r="QLA1170" s="145"/>
      <c r="QLB1170" s="145"/>
      <c r="QLC1170" s="145"/>
      <c r="QLD1170" s="145"/>
      <c r="QLE1170" s="37"/>
      <c r="QLF1170" s="5"/>
      <c r="QLG1170" s="144"/>
      <c r="QLH1170" s="93"/>
      <c r="QLI1170" s="145"/>
      <c r="QLJ1170" s="145"/>
      <c r="QLK1170" s="145"/>
      <c r="QLL1170" s="145"/>
      <c r="QLM1170" s="145"/>
      <c r="QLN1170" s="37"/>
      <c r="QLO1170" s="5"/>
      <c r="QLP1170" s="144"/>
      <c r="QLQ1170" s="93"/>
      <c r="QLR1170" s="145"/>
      <c r="QLS1170" s="145"/>
      <c r="QLT1170" s="145"/>
      <c r="QLU1170" s="145"/>
      <c r="QLV1170" s="145"/>
      <c r="QLW1170" s="37"/>
      <c r="QLX1170" s="5"/>
      <c r="QLY1170" s="144"/>
      <c r="QLZ1170" s="93"/>
      <c r="QMA1170" s="145"/>
      <c r="QMB1170" s="145"/>
      <c r="QMC1170" s="145"/>
      <c r="QMD1170" s="145"/>
      <c r="QME1170" s="145"/>
      <c r="QMF1170" s="37"/>
      <c r="QMG1170" s="5"/>
      <c r="QMH1170" s="144"/>
      <c r="QMI1170" s="93"/>
      <c r="QMJ1170" s="145"/>
      <c r="QMK1170" s="145"/>
      <c r="QML1170" s="145"/>
      <c r="QMM1170" s="145"/>
      <c r="QMN1170" s="145"/>
      <c r="QMO1170" s="37"/>
      <c r="QMP1170" s="5"/>
      <c r="QMQ1170" s="144"/>
      <c r="QMR1170" s="93"/>
      <c r="QMS1170" s="145"/>
      <c r="QMT1170" s="145"/>
      <c r="QMU1170" s="145"/>
      <c r="QMV1170" s="145"/>
      <c r="QMW1170" s="145"/>
      <c r="QMX1170" s="37"/>
      <c r="QMY1170" s="5"/>
      <c r="QMZ1170" s="144"/>
      <c r="QNA1170" s="93"/>
      <c r="QNB1170" s="145"/>
      <c r="QNC1170" s="145"/>
      <c r="QND1170" s="145"/>
      <c r="QNE1170" s="145"/>
      <c r="QNF1170" s="145"/>
      <c r="QNG1170" s="37"/>
      <c r="QNH1170" s="5"/>
      <c r="QNI1170" s="144"/>
      <c r="QNJ1170" s="93"/>
      <c r="QNK1170" s="145"/>
      <c r="QNL1170" s="145"/>
      <c r="QNM1170" s="145"/>
      <c r="QNN1170" s="145"/>
      <c r="QNO1170" s="145"/>
      <c r="QNP1170" s="37"/>
      <c r="QNQ1170" s="5"/>
      <c r="QNR1170" s="144"/>
      <c r="QNS1170" s="93"/>
      <c r="QNT1170" s="145"/>
      <c r="QNU1170" s="145"/>
      <c r="QNV1170" s="145"/>
      <c r="QNW1170" s="145"/>
      <c r="QNX1170" s="145"/>
      <c r="QNY1170" s="37"/>
      <c r="QNZ1170" s="5"/>
      <c r="QOA1170" s="144"/>
      <c r="QOB1170" s="93"/>
      <c r="QOC1170" s="145"/>
      <c r="QOD1170" s="145"/>
      <c r="QOE1170" s="145"/>
      <c r="QOF1170" s="145"/>
      <c r="QOG1170" s="145"/>
      <c r="QOH1170" s="37"/>
      <c r="QOI1170" s="5"/>
      <c r="QOJ1170" s="144"/>
      <c r="QOK1170" s="93"/>
      <c r="QOL1170" s="145"/>
      <c r="QOM1170" s="145"/>
      <c r="QON1170" s="145"/>
      <c r="QOO1170" s="145"/>
      <c r="QOP1170" s="145"/>
      <c r="QOQ1170" s="37"/>
      <c r="QOR1170" s="5"/>
      <c r="QOS1170" s="144"/>
      <c r="QOT1170" s="93"/>
      <c r="QOU1170" s="145"/>
      <c r="QOV1170" s="145"/>
      <c r="QOW1170" s="145"/>
      <c r="QOX1170" s="145"/>
      <c r="QOY1170" s="145"/>
      <c r="QOZ1170" s="37"/>
      <c r="QPA1170" s="5"/>
      <c r="QPB1170" s="144"/>
      <c r="QPC1170" s="93"/>
      <c r="QPD1170" s="145"/>
      <c r="QPE1170" s="145"/>
      <c r="QPF1170" s="145"/>
      <c r="QPG1170" s="145"/>
      <c r="QPH1170" s="145"/>
      <c r="QPI1170" s="37"/>
      <c r="QPJ1170" s="5"/>
      <c r="QPK1170" s="144"/>
      <c r="QPL1170" s="93"/>
      <c r="QPM1170" s="145"/>
      <c r="QPN1170" s="145"/>
      <c r="QPO1170" s="145"/>
      <c r="QPP1170" s="145"/>
      <c r="QPQ1170" s="145"/>
      <c r="QPR1170" s="37"/>
      <c r="QPS1170" s="5"/>
      <c r="QPT1170" s="144"/>
      <c r="QPU1170" s="93"/>
      <c r="QPV1170" s="145"/>
      <c r="QPW1170" s="145"/>
      <c r="QPX1170" s="145"/>
      <c r="QPY1170" s="145"/>
      <c r="QPZ1170" s="145"/>
      <c r="QQA1170" s="37"/>
      <c r="QQB1170" s="5"/>
      <c r="QQC1170" s="144"/>
      <c r="QQD1170" s="93"/>
      <c r="QQE1170" s="145"/>
      <c r="QQF1170" s="145"/>
      <c r="QQG1170" s="145"/>
      <c r="QQH1170" s="145"/>
      <c r="QQI1170" s="145"/>
      <c r="QQJ1170" s="37"/>
      <c r="QQK1170" s="5"/>
      <c r="QQL1170" s="144"/>
      <c r="QQM1170" s="93"/>
      <c r="QQN1170" s="145"/>
      <c r="QQO1170" s="145"/>
      <c r="QQP1170" s="145"/>
      <c r="QQQ1170" s="145"/>
      <c r="QQR1170" s="145"/>
      <c r="QQS1170" s="37"/>
      <c r="QQT1170" s="5"/>
      <c r="QQU1170" s="144"/>
      <c r="QQV1170" s="93"/>
      <c r="QQW1170" s="145"/>
      <c r="QQX1170" s="145"/>
      <c r="QQY1170" s="145"/>
      <c r="QQZ1170" s="145"/>
      <c r="QRA1170" s="145"/>
      <c r="QRB1170" s="37"/>
      <c r="QRC1170" s="5"/>
      <c r="QRD1170" s="144"/>
      <c r="QRE1170" s="93"/>
      <c r="QRF1170" s="145"/>
      <c r="QRG1170" s="145"/>
      <c r="QRH1170" s="145"/>
      <c r="QRI1170" s="145"/>
      <c r="QRJ1170" s="145"/>
      <c r="QRK1170" s="37"/>
      <c r="QRL1170" s="5"/>
      <c r="QRM1170" s="144"/>
      <c r="QRN1170" s="93"/>
      <c r="QRO1170" s="145"/>
      <c r="QRP1170" s="145"/>
      <c r="QRQ1170" s="145"/>
      <c r="QRR1170" s="145"/>
      <c r="QRS1170" s="145"/>
      <c r="QRT1170" s="37"/>
      <c r="QRU1170" s="5"/>
      <c r="QRV1170" s="144"/>
      <c r="QRW1170" s="93"/>
      <c r="QRX1170" s="145"/>
      <c r="QRY1170" s="145"/>
      <c r="QRZ1170" s="145"/>
      <c r="QSA1170" s="145"/>
      <c r="QSB1170" s="145"/>
      <c r="QSC1170" s="37"/>
      <c r="QSD1170" s="5"/>
      <c r="QSE1170" s="144"/>
      <c r="QSF1170" s="93"/>
      <c r="QSG1170" s="145"/>
      <c r="QSH1170" s="145"/>
      <c r="QSI1170" s="145"/>
      <c r="QSJ1170" s="145"/>
      <c r="QSK1170" s="145"/>
      <c r="QSL1170" s="37"/>
      <c r="QSM1170" s="5"/>
      <c r="QSN1170" s="144"/>
      <c r="QSO1170" s="93"/>
      <c r="QSP1170" s="145"/>
      <c r="QSQ1170" s="145"/>
      <c r="QSR1170" s="145"/>
      <c r="QSS1170" s="145"/>
      <c r="QST1170" s="145"/>
      <c r="QSU1170" s="37"/>
      <c r="QSV1170" s="5"/>
      <c r="QSW1170" s="144"/>
      <c r="QSX1170" s="93"/>
      <c r="QSY1170" s="145"/>
      <c r="QSZ1170" s="145"/>
      <c r="QTA1170" s="145"/>
      <c r="QTB1170" s="145"/>
      <c r="QTC1170" s="145"/>
      <c r="QTD1170" s="37"/>
      <c r="QTE1170" s="5"/>
      <c r="QTF1170" s="144"/>
      <c r="QTG1170" s="93"/>
      <c r="QTH1170" s="145"/>
      <c r="QTI1170" s="145"/>
      <c r="QTJ1170" s="145"/>
      <c r="QTK1170" s="145"/>
      <c r="QTL1170" s="145"/>
      <c r="QTM1170" s="37"/>
      <c r="QTN1170" s="5"/>
      <c r="QTO1170" s="144"/>
      <c r="QTP1170" s="93"/>
      <c r="QTQ1170" s="145"/>
      <c r="QTR1170" s="145"/>
      <c r="QTS1170" s="145"/>
      <c r="QTT1170" s="145"/>
      <c r="QTU1170" s="145"/>
      <c r="QTV1170" s="37"/>
      <c r="QTW1170" s="5"/>
      <c r="QTX1170" s="144"/>
      <c r="QTY1170" s="93"/>
      <c r="QTZ1170" s="145"/>
      <c r="QUA1170" s="145"/>
      <c r="QUB1170" s="145"/>
      <c r="QUC1170" s="145"/>
      <c r="QUD1170" s="145"/>
      <c r="QUE1170" s="37"/>
      <c r="QUF1170" s="5"/>
      <c r="QUG1170" s="144"/>
      <c r="QUH1170" s="93"/>
      <c r="QUI1170" s="145"/>
      <c r="QUJ1170" s="145"/>
      <c r="QUK1170" s="145"/>
      <c r="QUL1170" s="145"/>
      <c r="QUM1170" s="145"/>
      <c r="QUN1170" s="37"/>
      <c r="QUO1170" s="5"/>
      <c r="QUP1170" s="144"/>
      <c r="QUQ1170" s="93"/>
      <c r="QUR1170" s="145"/>
      <c r="QUS1170" s="145"/>
      <c r="QUT1170" s="145"/>
      <c r="QUU1170" s="145"/>
      <c r="QUV1170" s="145"/>
      <c r="QUW1170" s="37"/>
      <c r="QUX1170" s="5"/>
      <c r="QUY1170" s="144"/>
      <c r="QUZ1170" s="93"/>
      <c r="QVA1170" s="145"/>
      <c r="QVB1170" s="145"/>
      <c r="QVC1170" s="145"/>
      <c r="QVD1170" s="145"/>
      <c r="QVE1170" s="145"/>
      <c r="QVF1170" s="37"/>
      <c r="QVG1170" s="5"/>
      <c r="QVH1170" s="144"/>
      <c r="QVI1170" s="93"/>
      <c r="QVJ1170" s="145"/>
      <c r="QVK1170" s="145"/>
      <c r="QVL1170" s="145"/>
      <c r="QVM1170" s="145"/>
      <c r="QVN1170" s="145"/>
      <c r="QVO1170" s="37"/>
      <c r="QVP1170" s="5"/>
      <c r="QVQ1170" s="144"/>
      <c r="QVR1170" s="93"/>
      <c r="QVS1170" s="145"/>
      <c r="QVT1170" s="145"/>
      <c r="QVU1170" s="145"/>
      <c r="QVV1170" s="145"/>
      <c r="QVW1170" s="145"/>
      <c r="QVX1170" s="37"/>
      <c r="QVY1170" s="5"/>
      <c r="QVZ1170" s="144"/>
      <c r="QWA1170" s="93"/>
      <c r="QWB1170" s="145"/>
      <c r="QWC1170" s="145"/>
      <c r="QWD1170" s="145"/>
      <c r="QWE1170" s="145"/>
      <c r="QWF1170" s="145"/>
      <c r="QWG1170" s="37"/>
      <c r="QWH1170" s="5"/>
      <c r="QWI1170" s="144"/>
      <c r="QWJ1170" s="93"/>
      <c r="QWK1170" s="145"/>
      <c r="QWL1170" s="145"/>
      <c r="QWM1170" s="145"/>
      <c r="QWN1170" s="145"/>
      <c r="QWO1170" s="145"/>
      <c r="QWP1170" s="37"/>
      <c r="QWQ1170" s="5"/>
      <c r="QWR1170" s="144"/>
      <c r="QWS1170" s="93"/>
      <c r="QWT1170" s="145"/>
      <c r="QWU1170" s="145"/>
      <c r="QWV1170" s="145"/>
      <c r="QWW1170" s="145"/>
      <c r="QWX1170" s="145"/>
      <c r="QWY1170" s="37"/>
      <c r="QWZ1170" s="5"/>
      <c r="QXA1170" s="144"/>
      <c r="QXB1170" s="93"/>
      <c r="QXC1170" s="145"/>
      <c r="QXD1170" s="145"/>
      <c r="QXE1170" s="145"/>
      <c r="QXF1170" s="145"/>
      <c r="QXG1170" s="145"/>
      <c r="QXH1170" s="37"/>
      <c r="QXI1170" s="5"/>
      <c r="QXJ1170" s="144"/>
      <c r="QXK1170" s="93"/>
      <c r="QXL1170" s="145"/>
      <c r="QXM1170" s="145"/>
      <c r="QXN1170" s="145"/>
      <c r="QXO1170" s="145"/>
      <c r="QXP1170" s="145"/>
      <c r="QXQ1170" s="37"/>
      <c r="QXR1170" s="5"/>
      <c r="QXS1170" s="144"/>
      <c r="QXT1170" s="93"/>
      <c r="QXU1170" s="145"/>
      <c r="QXV1170" s="145"/>
      <c r="QXW1170" s="145"/>
      <c r="QXX1170" s="145"/>
      <c r="QXY1170" s="145"/>
      <c r="QXZ1170" s="37"/>
      <c r="QYA1170" s="5"/>
      <c r="QYB1170" s="144"/>
      <c r="QYC1170" s="93"/>
      <c r="QYD1170" s="145"/>
      <c r="QYE1170" s="145"/>
      <c r="QYF1170" s="145"/>
      <c r="QYG1170" s="145"/>
      <c r="QYH1170" s="145"/>
      <c r="QYI1170" s="37"/>
      <c r="QYJ1170" s="5"/>
      <c r="QYK1170" s="144"/>
      <c r="QYL1170" s="93"/>
      <c r="QYM1170" s="145"/>
      <c r="QYN1170" s="145"/>
      <c r="QYO1170" s="145"/>
      <c r="QYP1170" s="145"/>
      <c r="QYQ1170" s="145"/>
      <c r="QYR1170" s="37"/>
      <c r="QYS1170" s="5"/>
      <c r="QYT1170" s="144"/>
      <c r="QYU1170" s="93"/>
      <c r="QYV1170" s="145"/>
      <c r="QYW1170" s="145"/>
      <c r="QYX1170" s="145"/>
      <c r="QYY1170" s="145"/>
      <c r="QYZ1170" s="145"/>
      <c r="QZA1170" s="37"/>
      <c r="QZB1170" s="5"/>
      <c r="QZC1170" s="144"/>
      <c r="QZD1170" s="93"/>
      <c r="QZE1170" s="145"/>
      <c r="QZF1170" s="145"/>
      <c r="QZG1170" s="145"/>
      <c r="QZH1170" s="145"/>
      <c r="QZI1170" s="145"/>
      <c r="QZJ1170" s="37"/>
      <c r="QZK1170" s="5"/>
      <c r="QZL1170" s="144"/>
      <c r="QZM1170" s="93"/>
      <c r="QZN1170" s="145"/>
      <c r="QZO1170" s="145"/>
      <c r="QZP1170" s="145"/>
      <c r="QZQ1170" s="145"/>
      <c r="QZR1170" s="145"/>
      <c r="QZS1170" s="37"/>
      <c r="QZT1170" s="5"/>
      <c r="QZU1170" s="144"/>
      <c r="QZV1170" s="93"/>
      <c r="QZW1170" s="145"/>
      <c r="QZX1170" s="145"/>
      <c r="QZY1170" s="145"/>
      <c r="QZZ1170" s="145"/>
      <c r="RAA1170" s="145"/>
      <c r="RAB1170" s="37"/>
      <c r="RAC1170" s="5"/>
      <c r="RAD1170" s="144"/>
      <c r="RAE1170" s="93"/>
      <c r="RAF1170" s="145"/>
      <c r="RAG1170" s="145"/>
      <c r="RAH1170" s="145"/>
      <c r="RAI1170" s="145"/>
      <c r="RAJ1170" s="145"/>
      <c r="RAK1170" s="37"/>
      <c r="RAL1170" s="5"/>
      <c r="RAM1170" s="144"/>
      <c r="RAN1170" s="93"/>
      <c r="RAO1170" s="145"/>
      <c r="RAP1170" s="145"/>
      <c r="RAQ1170" s="145"/>
      <c r="RAR1170" s="145"/>
      <c r="RAS1170" s="145"/>
      <c r="RAT1170" s="37"/>
      <c r="RAU1170" s="5"/>
      <c r="RAV1170" s="144"/>
      <c r="RAW1170" s="93"/>
      <c r="RAX1170" s="145"/>
      <c r="RAY1170" s="145"/>
      <c r="RAZ1170" s="145"/>
      <c r="RBA1170" s="145"/>
      <c r="RBB1170" s="145"/>
      <c r="RBC1170" s="37"/>
      <c r="RBD1170" s="5"/>
      <c r="RBE1170" s="144"/>
      <c r="RBF1170" s="93"/>
      <c r="RBG1170" s="145"/>
      <c r="RBH1170" s="145"/>
      <c r="RBI1170" s="145"/>
      <c r="RBJ1170" s="145"/>
      <c r="RBK1170" s="145"/>
      <c r="RBL1170" s="37"/>
      <c r="RBM1170" s="5"/>
      <c r="RBN1170" s="144"/>
      <c r="RBO1170" s="93"/>
      <c r="RBP1170" s="145"/>
      <c r="RBQ1170" s="145"/>
      <c r="RBR1170" s="145"/>
      <c r="RBS1170" s="145"/>
      <c r="RBT1170" s="145"/>
      <c r="RBU1170" s="37"/>
      <c r="RBV1170" s="5"/>
      <c r="RBW1170" s="144"/>
      <c r="RBX1170" s="93"/>
      <c r="RBY1170" s="145"/>
      <c r="RBZ1170" s="145"/>
      <c r="RCA1170" s="145"/>
      <c r="RCB1170" s="145"/>
      <c r="RCC1170" s="145"/>
      <c r="RCD1170" s="37"/>
      <c r="RCE1170" s="5"/>
      <c r="RCF1170" s="144"/>
      <c r="RCG1170" s="93"/>
      <c r="RCH1170" s="145"/>
      <c r="RCI1170" s="145"/>
      <c r="RCJ1170" s="145"/>
      <c r="RCK1170" s="145"/>
      <c r="RCL1170" s="145"/>
      <c r="RCM1170" s="37"/>
      <c r="RCN1170" s="5"/>
      <c r="RCO1170" s="144"/>
      <c r="RCP1170" s="93"/>
      <c r="RCQ1170" s="145"/>
      <c r="RCR1170" s="145"/>
      <c r="RCS1170" s="145"/>
      <c r="RCT1170" s="145"/>
      <c r="RCU1170" s="145"/>
      <c r="RCV1170" s="37"/>
      <c r="RCW1170" s="5"/>
      <c r="RCX1170" s="144"/>
      <c r="RCY1170" s="93"/>
      <c r="RCZ1170" s="145"/>
      <c r="RDA1170" s="145"/>
      <c r="RDB1170" s="145"/>
      <c r="RDC1170" s="145"/>
      <c r="RDD1170" s="145"/>
      <c r="RDE1170" s="37"/>
      <c r="RDF1170" s="5"/>
      <c r="RDG1170" s="144"/>
      <c r="RDH1170" s="93"/>
      <c r="RDI1170" s="145"/>
      <c r="RDJ1170" s="145"/>
      <c r="RDK1170" s="145"/>
      <c r="RDL1170" s="145"/>
      <c r="RDM1170" s="145"/>
      <c r="RDN1170" s="37"/>
      <c r="RDO1170" s="5"/>
      <c r="RDP1170" s="144"/>
      <c r="RDQ1170" s="93"/>
      <c r="RDR1170" s="145"/>
      <c r="RDS1170" s="145"/>
      <c r="RDT1170" s="145"/>
      <c r="RDU1170" s="145"/>
      <c r="RDV1170" s="145"/>
      <c r="RDW1170" s="37"/>
      <c r="RDX1170" s="5"/>
      <c r="RDY1170" s="144"/>
      <c r="RDZ1170" s="93"/>
      <c r="REA1170" s="145"/>
      <c r="REB1170" s="145"/>
      <c r="REC1170" s="145"/>
      <c r="RED1170" s="145"/>
      <c r="REE1170" s="145"/>
      <c r="REF1170" s="37"/>
      <c r="REG1170" s="5"/>
      <c r="REH1170" s="144"/>
      <c r="REI1170" s="93"/>
      <c r="REJ1170" s="145"/>
      <c r="REK1170" s="145"/>
      <c r="REL1170" s="145"/>
      <c r="REM1170" s="145"/>
      <c r="REN1170" s="145"/>
      <c r="REO1170" s="37"/>
      <c r="REP1170" s="5"/>
      <c r="REQ1170" s="144"/>
      <c r="RER1170" s="93"/>
      <c r="RES1170" s="145"/>
      <c r="RET1170" s="145"/>
      <c r="REU1170" s="145"/>
      <c r="REV1170" s="145"/>
      <c r="REW1170" s="145"/>
      <c r="REX1170" s="37"/>
      <c r="REY1170" s="5"/>
      <c r="REZ1170" s="144"/>
      <c r="RFA1170" s="93"/>
      <c r="RFB1170" s="145"/>
      <c r="RFC1170" s="145"/>
      <c r="RFD1170" s="145"/>
      <c r="RFE1170" s="145"/>
      <c r="RFF1170" s="145"/>
      <c r="RFG1170" s="37"/>
      <c r="RFH1170" s="5"/>
      <c r="RFI1170" s="144"/>
      <c r="RFJ1170" s="93"/>
      <c r="RFK1170" s="145"/>
      <c r="RFL1170" s="145"/>
      <c r="RFM1170" s="145"/>
      <c r="RFN1170" s="145"/>
      <c r="RFO1170" s="145"/>
      <c r="RFP1170" s="37"/>
      <c r="RFQ1170" s="5"/>
      <c r="RFR1170" s="144"/>
      <c r="RFS1170" s="93"/>
      <c r="RFT1170" s="145"/>
      <c r="RFU1170" s="145"/>
      <c r="RFV1170" s="145"/>
      <c r="RFW1170" s="145"/>
      <c r="RFX1170" s="145"/>
      <c r="RFY1170" s="37"/>
      <c r="RFZ1170" s="5"/>
      <c r="RGA1170" s="144"/>
      <c r="RGB1170" s="93"/>
      <c r="RGC1170" s="145"/>
      <c r="RGD1170" s="145"/>
      <c r="RGE1170" s="145"/>
      <c r="RGF1170" s="145"/>
      <c r="RGG1170" s="145"/>
      <c r="RGH1170" s="37"/>
      <c r="RGI1170" s="5"/>
      <c r="RGJ1170" s="144"/>
      <c r="RGK1170" s="93"/>
      <c r="RGL1170" s="145"/>
      <c r="RGM1170" s="145"/>
      <c r="RGN1170" s="145"/>
      <c r="RGO1170" s="145"/>
      <c r="RGP1170" s="145"/>
      <c r="RGQ1170" s="37"/>
      <c r="RGR1170" s="5"/>
      <c r="RGS1170" s="144"/>
      <c r="RGT1170" s="93"/>
      <c r="RGU1170" s="145"/>
      <c r="RGV1170" s="145"/>
      <c r="RGW1170" s="145"/>
      <c r="RGX1170" s="145"/>
      <c r="RGY1170" s="145"/>
      <c r="RGZ1170" s="37"/>
      <c r="RHA1170" s="5"/>
      <c r="RHB1170" s="144"/>
      <c r="RHC1170" s="93"/>
      <c r="RHD1170" s="145"/>
      <c r="RHE1170" s="145"/>
      <c r="RHF1170" s="145"/>
      <c r="RHG1170" s="145"/>
      <c r="RHH1170" s="145"/>
      <c r="RHI1170" s="37"/>
      <c r="RHJ1170" s="5"/>
      <c r="RHK1170" s="144"/>
      <c r="RHL1170" s="93"/>
      <c r="RHM1170" s="145"/>
      <c r="RHN1170" s="145"/>
      <c r="RHO1170" s="145"/>
      <c r="RHP1170" s="145"/>
      <c r="RHQ1170" s="145"/>
      <c r="RHR1170" s="37"/>
      <c r="RHS1170" s="5"/>
      <c r="RHT1170" s="144"/>
      <c r="RHU1170" s="93"/>
      <c r="RHV1170" s="145"/>
      <c r="RHW1170" s="145"/>
      <c r="RHX1170" s="145"/>
      <c r="RHY1170" s="145"/>
      <c r="RHZ1170" s="145"/>
      <c r="RIA1170" s="37"/>
      <c r="RIB1170" s="5"/>
      <c r="RIC1170" s="144"/>
      <c r="RID1170" s="93"/>
      <c r="RIE1170" s="145"/>
      <c r="RIF1170" s="145"/>
      <c r="RIG1170" s="145"/>
      <c r="RIH1170" s="145"/>
      <c r="RII1170" s="145"/>
      <c r="RIJ1170" s="37"/>
      <c r="RIK1170" s="5"/>
      <c r="RIL1170" s="144"/>
      <c r="RIM1170" s="93"/>
      <c r="RIN1170" s="145"/>
      <c r="RIO1170" s="145"/>
      <c r="RIP1170" s="145"/>
      <c r="RIQ1170" s="145"/>
      <c r="RIR1170" s="145"/>
      <c r="RIS1170" s="37"/>
      <c r="RIT1170" s="5"/>
      <c r="RIU1170" s="144"/>
      <c r="RIV1170" s="93"/>
      <c r="RIW1170" s="145"/>
      <c r="RIX1170" s="145"/>
      <c r="RIY1170" s="145"/>
      <c r="RIZ1170" s="145"/>
      <c r="RJA1170" s="145"/>
      <c r="RJB1170" s="37"/>
      <c r="RJC1170" s="5"/>
      <c r="RJD1170" s="144"/>
      <c r="RJE1170" s="93"/>
      <c r="RJF1170" s="145"/>
      <c r="RJG1170" s="145"/>
      <c r="RJH1170" s="145"/>
      <c r="RJI1170" s="145"/>
      <c r="RJJ1170" s="145"/>
      <c r="RJK1170" s="37"/>
      <c r="RJL1170" s="5"/>
      <c r="RJM1170" s="144"/>
      <c r="RJN1170" s="93"/>
      <c r="RJO1170" s="145"/>
      <c r="RJP1170" s="145"/>
      <c r="RJQ1170" s="145"/>
      <c r="RJR1170" s="145"/>
      <c r="RJS1170" s="145"/>
      <c r="RJT1170" s="37"/>
      <c r="RJU1170" s="5"/>
      <c r="RJV1170" s="144"/>
      <c r="RJW1170" s="93"/>
      <c r="RJX1170" s="145"/>
      <c r="RJY1170" s="145"/>
      <c r="RJZ1170" s="145"/>
      <c r="RKA1170" s="145"/>
      <c r="RKB1170" s="145"/>
      <c r="RKC1170" s="37"/>
      <c r="RKD1170" s="5"/>
      <c r="RKE1170" s="144"/>
      <c r="RKF1170" s="93"/>
      <c r="RKG1170" s="145"/>
      <c r="RKH1170" s="145"/>
      <c r="RKI1170" s="145"/>
      <c r="RKJ1170" s="145"/>
      <c r="RKK1170" s="145"/>
      <c r="RKL1170" s="37"/>
      <c r="RKM1170" s="5"/>
      <c r="RKN1170" s="144"/>
      <c r="RKO1170" s="93"/>
      <c r="RKP1170" s="145"/>
      <c r="RKQ1170" s="145"/>
      <c r="RKR1170" s="145"/>
      <c r="RKS1170" s="145"/>
      <c r="RKT1170" s="145"/>
      <c r="RKU1170" s="37"/>
      <c r="RKV1170" s="5"/>
      <c r="RKW1170" s="144"/>
      <c r="RKX1170" s="93"/>
      <c r="RKY1170" s="145"/>
      <c r="RKZ1170" s="145"/>
      <c r="RLA1170" s="145"/>
      <c r="RLB1170" s="145"/>
      <c r="RLC1170" s="145"/>
      <c r="RLD1170" s="37"/>
      <c r="RLE1170" s="5"/>
      <c r="RLF1170" s="144"/>
      <c r="RLG1170" s="93"/>
      <c r="RLH1170" s="145"/>
      <c r="RLI1170" s="145"/>
      <c r="RLJ1170" s="145"/>
      <c r="RLK1170" s="145"/>
      <c r="RLL1170" s="145"/>
      <c r="RLM1170" s="37"/>
      <c r="RLN1170" s="5"/>
      <c r="RLO1170" s="144"/>
      <c r="RLP1170" s="93"/>
      <c r="RLQ1170" s="145"/>
      <c r="RLR1170" s="145"/>
      <c r="RLS1170" s="145"/>
      <c r="RLT1170" s="145"/>
      <c r="RLU1170" s="145"/>
      <c r="RLV1170" s="37"/>
      <c r="RLW1170" s="5"/>
      <c r="RLX1170" s="144"/>
      <c r="RLY1170" s="93"/>
      <c r="RLZ1170" s="145"/>
      <c r="RMA1170" s="145"/>
      <c r="RMB1170" s="145"/>
      <c r="RMC1170" s="145"/>
      <c r="RMD1170" s="145"/>
      <c r="RME1170" s="37"/>
      <c r="RMF1170" s="5"/>
      <c r="RMG1170" s="144"/>
      <c r="RMH1170" s="93"/>
      <c r="RMI1170" s="145"/>
      <c r="RMJ1170" s="145"/>
      <c r="RMK1170" s="145"/>
      <c r="RML1170" s="145"/>
      <c r="RMM1170" s="145"/>
      <c r="RMN1170" s="37"/>
      <c r="RMO1170" s="5"/>
      <c r="RMP1170" s="144"/>
      <c r="RMQ1170" s="93"/>
      <c r="RMR1170" s="145"/>
      <c r="RMS1170" s="145"/>
      <c r="RMT1170" s="145"/>
      <c r="RMU1170" s="145"/>
      <c r="RMV1170" s="145"/>
      <c r="RMW1170" s="37"/>
      <c r="RMX1170" s="5"/>
      <c r="RMY1170" s="144"/>
      <c r="RMZ1170" s="93"/>
      <c r="RNA1170" s="145"/>
      <c r="RNB1170" s="145"/>
      <c r="RNC1170" s="145"/>
      <c r="RND1170" s="145"/>
      <c r="RNE1170" s="145"/>
      <c r="RNF1170" s="37"/>
      <c r="RNG1170" s="5"/>
      <c r="RNH1170" s="144"/>
      <c r="RNI1170" s="93"/>
      <c r="RNJ1170" s="145"/>
      <c r="RNK1170" s="145"/>
      <c r="RNL1170" s="145"/>
      <c r="RNM1170" s="145"/>
      <c r="RNN1170" s="145"/>
      <c r="RNO1170" s="37"/>
      <c r="RNP1170" s="5"/>
      <c r="RNQ1170" s="144"/>
      <c r="RNR1170" s="93"/>
      <c r="RNS1170" s="145"/>
      <c r="RNT1170" s="145"/>
      <c r="RNU1170" s="145"/>
      <c r="RNV1170" s="145"/>
      <c r="RNW1170" s="145"/>
      <c r="RNX1170" s="37"/>
      <c r="RNY1170" s="5"/>
      <c r="RNZ1170" s="144"/>
      <c r="ROA1170" s="93"/>
      <c r="ROB1170" s="145"/>
      <c r="ROC1170" s="145"/>
      <c r="ROD1170" s="145"/>
      <c r="ROE1170" s="145"/>
      <c r="ROF1170" s="145"/>
      <c r="ROG1170" s="37"/>
      <c r="ROH1170" s="5"/>
      <c r="ROI1170" s="144"/>
      <c r="ROJ1170" s="93"/>
      <c r="ROK1170" s="145"/>
      <c r="ROL1170" s="145"/>
      <c r="ROM1170" s="145"/>
      <c r="RON1170" s="145"/>
      <c r="ROO1170" s="145"/>
      <c r="ROP1170" s="37"/>
      <c r="ROQ1170" s="5"/>
      <c r="ROR1170" s="144"/>
      <c r="ROS1170" s="93"/>
      <c r="ROT1170" s="145"/>
      <c r="ROU1170" s="145"/>
      <c r="ROV1170" s="145"/>
      <c r="ROW1170" s="145"/>
      <c r="ROX1170" s="145"/>
      <c r="ROY1170" s="37"/>
      <c r="ROZ1170" s="5"/>
      <c r="RPA1170" s="144"/>
      <c r="RPB1170" s="93"/>
      <c r="RPC1170" s="145"/>
      <c r="RPD1170" s="145"/>
      <c r="RPE1170" s="145"/>
      <c r="RPF1170" s="145"/>
      <c r="RPG1170" s="145"/>
      <c r="RPH1170" s="37"/>
      <c r="RPI1170" s="5"/>
      <c r="RPJ1170" s="144"/>
      <c r="RPK1170" s="93"/>
      <c r="RPL1170" s="145"/>
      <c r="RPM1170" s="145"/>
      <c r="RPN1170" s="145"/>
      <c r="RPO1170" s="145"/>
      <c r="RPP1170" s="145"/>
      <c r="RPQ1170" s="37"/>
      <c r="RPR1170" s="5"/>
      <c r="RPS1170" s="144"/>
      <c r="RPT1170" s="93"/>
      <c r="RPU1170" s="145"/>
      <c r="RPV1170" s="145"/>
      <c r="RPW1170" s="145"/>
      <c r="RPX1170" s="145"/>
      <c r="RPY1170" s="145"/>
      <c r="RPZ1170" s="37"/>
      <c r="RQA1170" s="5"/>
      <c r="RQB1170" s="144"/>
      <c r="RQC1170" s="93"/>
      <c r="RQD1170" s="145"/>
      <c r="RQE1170" s="145"/>
      <c r="RQF1170" s="145"/>
      <c r="RQG1170" s="145"/>
      <c r="RQH1170" s="145"/>
      <c r="RQI1170" s="37"/>
      <c r="RQJ1170" s="5"/>
      <c r="RQK1170" s="144"/>
      <c r="RQL1170" s="93"/>
      <c r="RQM1170" s="145"/>
      <c r="RQN1170" s="145"/>
      <c r="RQO1170" s="145"/>
      <c r="RQP1170" s="145"/>
      <c r="RQQ1170" s="145"/>
      <c r="RQR1170" s="37"/>
      <c r="RQS1170" s="5"/>
      <c r="RQT1170" s="144"/>
      <c r="RQU1170" s="93"/>
      <c r="RQV1170" s="145"/>
      <c r="RQW1170" s="145"/>
      <c r="RQX1170" s="145"/>
      <c r="RQY1170" s="145"/>
      <c r="RQZ1170" s="145"/>
      <c r="RRA1170" s="37"/>
      <c r="RRB1170" s="5"/>
      <c r="RRC1170" s="144"/>
      <c r="RRD1170" s="93"/>
      <c r="RRE1170" s="145"/>
      <c r="RRF1170" s="145"/>
      <c r="RRG1170" s="145"/>
      <c r="RRH1170" s="145"/>
      <c r="RRI1170" s="145"/>
      <c r="RRJ1170" s="37"/>
      <c r="RRK1170" s="5"/>
      <c r="RRL1170" s="144"/>
      <c r="RRM1170" s="93"/>
      <c r="RRN1170" s="145"/>
      <c r="RRO1170" s="145"/>
      <c r="RRP1170" s="145"/>
      <c r="RRQ1170" s="145"/>
      <c r="RRR1170" s="145"/>
      <c r="RRS1170" s="37"/>
      <c r="RRT1170" s="5"/>
      <c r="RRU1170" s="144"/>
      <c r="RRV1170" s="93"/>
      <c r="RRW1170" s="145"/>
      <c r="RRX1170" s="145"/>
      <c r="RRY1170" s="145"/>
      <c r="RRZ1170" s="145"/>
      <c r="RSA1170" s="145"/>
      <c r="RSB1170" s="37"/>
      <c r="RSC1170" s="5"/>
      <c r="RSD1170" s="144"/>
      <c r="RSE1170" s="93"/>
      <c r="RSF1170" s="145"/>
      <c r="RSG1170" s="145"/>
      <c r="RSH1170" s="145"/>
      <c r="RSI1170" s="145"/>
      <c r="RSJ1170" s="145"/>
      <c r="RSK1170" s="37"/>
      <c r="RSL1170" s="5"/>
      <c r="RSM1170" s="144"/>
      <c r="RSN1170" s="93"/>
      <c r="RSO1170" s="145"/>
      <c r="RSP1170" s="145"/>
      <c r="RSQ1170" s="145"/>
      <c r="RSR1170" s="145"/>
      <c r="RSS1170" s="145"/>
      <c r="RST1170" s="37"/>
      <c r="RSU1170" s="5"/>
      <c r="RSV1170" s="144"/>
      <c r="RSW1170" s="93"/>
      <c r="RSX1170" s="145"/>
      <c r="RSY1170" s="145"/>
      <c r="RSZ1170" s="145"/>
      <c r="RTA1170" s="145"/>
      <c r="RTB1170" s="145"/>
      <c r="RTC1170" s="37"/>
      <c r="RTD1170" s="5"/>
      <c r="RTE1170" s="144"/>
      <c r="RTF1170" s="93"/>
      <c r="RTG1170" s="145"/>
      <c r="RTH1170" s="145"/>
      <c r="RTI1170" s="145"/>
      <c r="RTJ1170" s="145"/>
      <c r="RTK1170" s="145"/>
      <c r="RTL1170" s="37"/>
      <c r="RTM1170" s="5"/>
      <c r="RTN1170" s="144"/>
      <c r="RTO1170" s="93"/>
      <c r="RTP1170" s="145"/>
      <c r="RTQ1170" s="145"/>
      <c r="RTR1170" s="145"/>
      <c r="RTS1170" s="145"/>
      <c r="RTT1170" s="145"/>
      <c r="RTU1170" s="37"/>
      <c r="RTV1170" s="5"/>
      <c r="RTW1170" s="144"/>
      <c r="RTX1170" s="93"/>
      <c r="RTY1170" s="145"/>
      <c r="RTZ1170" s="145"/>
      <c r="RUA1170" s="145"/>
      <c r="RUB1170" s="145"/>
      <c r="RUC1170" s="145"/>
      <c r="RUD1170" s="37"/>
      <c r="RUE1170" s="5"/>
      <c r="RUF1170" s="144"/>
      <c r="RUG1170" s="93"/>
      <c r="RUH1170" s="145"/>
      <c r="RUI1170" s="145"/>
      <c r="RUJ1170" s="145"/>
      <c r="RUK1170" s="145"/>
      <c r="RUL1170" s="145"/>
      <c r="RUM1170" s="37"/>
      <c r="RUN1170" s="5"/>
      <c r="RUO1170" s="144"/>
      <c r="RUP1170" s="93"/>
      <c r="RUQ1170" s="145"/>
      <c r="RUR1170" s="145"/>
      <c r="RUS1170" s="145"/>
      <c r="RUT1170" s="145"/>
      <c r="RUU1170" s="145"/>
      <c r="RUV1170" s="37"/>
      <c r="RUW1170" s="5"/>
      <c r="RUX1170" s="144"/>
      <c r="RUY1170" s="93"/>
      <c r="RUZ1170" s="145"/>
      <c r="RVA1170" s="145"/>
      <c r="RVB1170" s="145"/>
      <c r="RVC1170" s="145"/>
      <c r="RVD1170" s="145"/>
      <c r="RVE1170" s="37"/>
      <c r="RVF1170" s="5"/>
      <c r="RVG1170" s="144"/>
      <c r="RVH1170" s="93"/>
      <c r="RVI1170" s="145"/>
      <c r="RVJ1170" s="145"/>
      <c r="RVK1170" s="145"/>
      <c r="RVL1170" s="145"/>
      <c r="RVM1170" s="145"/>
      <c r="RVN1170" s="37"/>
      <c r="RVO1170" s="5"/>
      <c r="RVP1170" s="144"/>
      <c r="RVQ1170" s="93"/>
      <c r="RVR1170" s="145"/>
      <c r="RVS1170" s="145"/>
      <c r="RVT1170" s="145"/>
      <c r="RVU1170" s="145"/>
      <c r="RVV1170" s="145"/>
      <c r="RVW1170" s="37"/>
      <c r="RVX1170" s="5"/>
      <c r="RVY1170" s="144"/>
      <c r="RVZ1170" s="93"/>
      <c r="RWA1170" s="145"/>
      <c r="RWB1170" s="145"/>
      <c r="RWC1170" s="145"/>
      <c r="RWD1170" s="145"/>
      <c r="RWE1170" s="145"/>
      <c r="RWF1170" s="37"/>
      <c r="RWG1170" s="5"/>
      <c r="RWH1170" s="144"/>
      <c r="RWI1170" s="93"/>
      <c r="RWJ1170" s="145"/>
      <c r="RWK1170" s="145"/>
      <c r="RWL1170" s="145"/>
      <c r="RWM1170" s="145"/>
      <c r="RWN1170" s="145"/>
      <c r="RWO1170" s="37"/>
      <c r="RWP1170" s="5"/>
      <c r="RWQ1170" s="144"/>
      <c r="RWR1170" s="93"/>
      <c r="RWS1170" s="145"/>
      <c r="RWT1170" s="145"/>
      <c r="RWU1170" s="145"/>
      <c r="RWV1170" s="145"/>
      <c r="RWW1170" s="145"/>
      <c r="RWX1170" s="37"/>
      <c r="RWY1170" s="5"/>
      <c r="RWZ1170" s="144"/>
      <c r="RXA1170" s="93"/>
      <c r="RXB1170" s="145"/>
      <c r="RXC1170" s="145"/>
      <c r="RXD1170" s="145"/>
      <c r="RXE1170" s="145"/>
      <c r="RXF1170" s="145"/>
      <c r="RXG1170" s="37"/>
      <c r="RXH1170" s="5"/>
      <c r="RXI1170" s="144"/>
      <c r="RXJ1170" s="93"/>
      <c r="RXK1170" s="145"/>
      <c r="RXL1170" s="145"/>
      <c r="RXM1170" s="145"/>
      <c r="RXN1170" s="145"/>
      <c r="RXO1170" s="145"/>
      <c r="RXP1170" s="37"/>
      <c r="RXQ1170" s="5"/>
      <c r="RXR1170" s="144"/>
      <c r="RXS1170" s="93"/>
      <c r="RXT1170" s="145"/>
      <c r="RXU1170" s="145"/>
      <c r="RXV1170" s="145"/>
      <c r="RXW1170" s="145"/>
      <c r="RXX1170" s="145"/>
      <c r="RXY1170" s="37"/>
      <c r="RXZ1170" s="5"/>
      <c r="RYA1170" s="144"/>
      <c r="RYB1170" s="93"/>
      <c r="RYC1170" s="145"/>
      <c r="RYD1170" s="145"/>
      <c r="RYE1170" s="145"/>
      <c r="RYF1170" s="145"/>
      <c r="RYG1170" s="145"/>
      <c r="RYH1170" s="37"/>
      <c r="RYI1170" s="5"/>
      <c r="RYJ1170" s="144"/>
      <c r="RYK1170" s="93"/>
      <c r="RYL1170" s="145"/>
      <c r="RYM1170" s="145"/>
      <c r="RYN1170" s="145"/>
      <c r="RYO1170" s="145"/>
      <c r="RYP1170" s="145"/>
      <c r="RYQ1170" s="37"/>
      <c r="RYR1170" s="5"/>
      <c r="RYS1170" s="144"/>
      <c r="RYT1170" s="93"/>
      <c r="RYU1170" s="145"/>
      <c r="RYV1170" s="145"/>
      <c r="RYW1170" s="145"/>
      <c r="RYX1170" s="145"/>
      <c r="RYY1170" s="145"/>
      <c r="RYZ1170" s="37"/>
      <c r="RZA1170" s="5"/>
      <c r="RZB1170" s="144"/>
      <c r="RZC1170" s="93"/>
      <c r="RZD1170" s="145"/>
      <c r="RZE1170" s="145"/>
      <c r="RZF1170" s="145"/>
      <c r="RZG1170" s="145"/>
      <c r="RZH1170" s="145"/>
      <c r="RZI1170" s="37"/>
      <c r="RZJ1170" s="5"/>
      <c r="RZK1170" s="144"/>
      <c r="RZL1170" s="93"/>
      <c r="RZM1170" s="145"/>
      <c r="RZN1170" s="145"/>
      <c r="RZO1170" s="145"/>
      <c r="RZP1170" s="145"/>
      <c r="RZQ1170" s="145"/>
      <c r="RZR1170" s="37"/>
      <c r="RZS1170" s="5"/>
      <c r="RZT1170" s="144"/>
      <c r="RZU1170" s="93"/>
      <c r="RZV1170" s="145"/>
      <c r="RZW1170" s="145"/>
      <c r="RZX1170" s="145"/>
      <c r="RZY1170" s="145"/>
      <c r="RZZ1170" s="145"/>
      <c r="SAA1170" s="37"/>
      <c r="SAB1170" s="5"/>
      <c r="SAC1170" s="144"/>
      <c r="SAD1170" s="93"/>
      <c r="SAE1170" s="145"/>
      <c r="SAF1170" s="145"/>
      <c r="SAG1170" s="145"/>
      <c r="SAH1170" s="145"/>
      <c r="SAI1170" s="145"/>
      <c r="SAJ1170" s="37"/>
      <c r="SAK1170" s="5"/>
      <c r="SAL1170" s="144"/>
      <c r="SAM1170" s="93"/>
      <c r="SAN1170" s="145"/>
      <c r="SAO1170" s="145"/>
      <c r="SAP1170" s="145"/>
      <c r="SAQ1170" s="145"/>
      <c r="SAR1170" s="145"/>
      <c r="SAS1170" s="37"/>
      <c r="SAT1170" s="5"/>
      <c r="SAU1170" s="144"/>
      <c r="SAV1170" s="93"/>
      <c r="SAW1170" s="145"/>
      <c r="SAX1170" s="145"/>
      <c r="SAY1170" s="145"/>
      <c r="SAZ1170" s="145"/>
      <c r="SBA1170" s="145"/>
      <c r="SBB1170" s="37"/>
      <c r="SBC1170" s="5"/>
      <c r="SBD1170" s="144"/>
      <c r="SBE1170" s="93"/>
      <c r="SBF1170" s="145"/>
      <c r="SBG1170" s="145"/>
      <c r="SBH1170" s="145"/>
      <c r="SBI1170" s="145"/>
      <c r="SBJ1170" s="145"/>
      <c r="SBK1170" s="37"/>
      <c r="SBL1170" s="5"/>
      <c r="SBM1170" s="144"/>
      <c r="SBN1170" s="93"/>
      <c r="SBO1170" s="145"/>
      <c r="SBP1170" s="145"/>
      <c r="SBQ1170" s="145"/>
      <c r="SBR1170" s="145"/>
      <c r="SBS1170" s="145"/>
      <c r="SBT1170" s="37"/>
      <c r="SBU1170" s="5"/>
      <c r="SBV1170" s="144"/>
      <c r="SBW1170" s="93"/>
      <c r="SBX1170" s="145"/>
      <c r="SBY1170" s="145"/>
      <c r="SBZ1170" s="145"/>
      <c r="SCA1170" s="145"/>
      <c r="SCB1170" s="145"/>
      <c r="SCC1170" s="37"/>
      <c r="SCD1170" s="5"/>
      <c r="SCE1170" s="144"/>
      <c r="SCF1170" s="93"/>
      <c r="SCG1170" s="145"/>
      <c r="SCH1170" s="145"/>
      <c r="SCI1170" s="145"/>
      <c r="SCJ1170" s="145"/>
      <c r="SCK1170" s="145"/>
      <c r="SCL1170" s="37"/>
      <c r="SCM1170" s="5"/>
      <c r="SCN1170" s="144"/>
      <c r="SCO1170" s="93"/>
      <c r="SCP1170" s="145"/>
      <c r="SCQ1170" s="145"/>
      <c r="SCR1170" s="145"/>
      <c r="SCS1170" s="145"/>
      <c r="SCT1170" s="145"/>
      <c r="SCU1170" s="37"/>
      <c r="SCV1170" s="5"/>
      <c r="SCW1170" s="144"/>
      <c r="SCX1170" s="93"/>
      <c r="SCY1170" s="145"/>
      <c r="SCZ1170" s="145"/>
      <c r="SDA1170" s="145"/>
      <c r="SDB1170" s="145"/>
      <c r="SDC1170" s="145"/>
      <c r="SDD1170" s="37"/>
      <c r="SDE1170" s="5"/>
      <c r="SDF1170" s="144"/>
      <c r="SDG1170" s="93"/>
      <c r="SDH1170" s="145"/>
      <c r="SDI1170" s="145"/>
      <c r="SDJ1170" s="145"/>
      <c r="SDK1170" s="145"/>
      <c r="SDL1170" s="145"/>
      <c r="SDM1170" s="37"/>
      <c r="SDN1170" s="5"/>
      <c r="SDO1170" s="144"/>
      <c r="SDP1170" s="93"/>
      <c r="SDQ1170" s="145"/>
      <c r="SDR1170" s="145"/>
      <c r="SDS1170" s="145"/>
      <c r="SDT1170" s="145"/>
      <c r="SDU1170" s="145"/>
      <c r="SDV1170" s="37"/>
      <c r="SDW1170" s="5"/>
      <c r="SDX1170" s="144"/>
      <c r="SDY1170" s="93"/>
      <c r="SDZ1170" s="145"/>
      <c r="SEA1170" s="145"/>
      <c r="SEB1170" s="145"/>
      <c r="SEC1170" s="145"/>
      <c r="SED1170" s="145"/>
      <c r="SEE1170" s="37"/>
      <c r="SEF1170" s="5"/>
      <c r="SEG1170" s="144"/>
      <c r="SEH1170" s="93"/>
      <c r="SEI1170" s="145"/>
      <c r="SEJ1170" s="145"/>
      <c r="SEK1170" s="145"/>
      <c r="SEL1170" s="145"/>
      <c r="SEM1170" s="145"/>
      <c r="SEN1170" s="37"/>
      <c r="SEO1170" s="5"/>
      <c r="SEP1170" s="144"/>
      <c r="SEQ1170" s="93"/>
      <c r="SER1170" s="145"/>
      <c r="SES1170" s="145"/>
      <c r="SET1170" s="145"/>
      <c r="SEU1170" s="145"/>
      <c r="SEV1170" s="145"/>
      <c r="SEW1170" s="37"/>
      <c r="SEX1170" s="5"/>
      <c r="SEY1170" s="144"/>
      <c r="SEZ1170" s="93"/>
      <c r="SFA1170" s="145"/>
      <c r="SFB1170" s="145"/>
      <c r="SFC1170" s="145"/>
      <c r="SFD1170" s="145"/>
      <c r="SFE1170" s="145"/>
      <c r="SFF1170" s="37"/>
      <c r="SFG1170" s="5"/>
      <c r="SFH1170" s="144"/>
      <c r="SFI1170" s="93"/>
      <c r="SFJ1170" s="145"/>
      <c r="SFK1170" s="145"/>
      <c r="SFL1170" s="145"/>
      <c r="SFM1170" s="145"/>
      <c r="SFN1170" s="145"/>
      <c r="SFO1170" s="37"/>
      <c r="SFP1170" s="5"/>
      <c r="SFQ1170" s="144"/>
      <c r="SFR1170" s="93"/>
      <c r="SFS1170" s="145"/>
      <c r="SFT1170" s="145"/>
      <c r="SFU1170" s="145"/>
      <c r="SFV1170" s="145"/>
      <c r="SFW1170" s="145"/>
      <c r="SFX1170" s="37"/>
      <c r="SFY1170" s="5"/>
      <c r="SFZ1170" s="144"/>
      <c r="SGA1170" s="93"/>
      <c r="SGB1170" s="145"/>
      <c r="SGC1170" s="145"/>
      <c r="SGD1170" s="145"/>
      <c r="SGE1170" s="145"/>
      <c r="SGF1170" s="145"/>
      <c r="SGG1170" s="37"/>
      <c r="SGH1170" s="5"/>
      <c r="SGI1170" s="144"/>
      <c r="SGJ1170" s="93"/>
      <c r="SGK1170" s="145"/>
      <c r="SGL1170" s="145"/>
      <c r="SGM1170" s="145"/>
      <c r="SGN1170" s="145"/>
      <c r="SGO1170" s="145"/>
      <c r="SGP1170" s="37"/>
      <c r="SGQ1170" s="5"/>
      <c r="SGR1170" s="144"/>
      <c r="SGS1170" s="93"/>
      <c r="SGT1170" s="145"/>
      <c r="SGU1170" s="145"/>
      <c r="SGV1170" s="145"/>
      <c r="SGW1170" s="145"/>
      <c r="SGX1170" s="145"/>
      <c r="SGY1170" s="37"/>
      <c r="SGZ1170" s="5"/>
      <c r="SHA1170" s="144"/>
      <c r="SHB1170" s="93"/>
      <c r="SHC1170" s="145"/>
      <c r="SHD1170" s="145"/>
      <c r="SHE1170" s="145"/>
      <c r="SHF1170" s="145"/>
      <c r="SHG1170" s="145"/>
      <c r="SHH1170" s="37"/>
      <c r="SHI1170" s="5"/>
      <c r="SHJ1170" s="144"/>
      <c r="SHK1170" s="93"/>
      <c r="SHL1170" s="145"/>
      <c r="SHM1170" s="145"/>
      <c r="SHN1170" s="145"/>
      <c r="SHO1170" s="145"/>
      <c r="SHP1170" s="145"/>
      <c r="SHQ1170" s="37"/>
      <c r="SHR1170" s="5"/>
      <c r="SHS1170" s="144"/>
      <c r="SHT1170" s="93"/>
      <c r="SHU1170" s="145"/>
      <c r="SHV1170" s="145"/>
      <c r="SHW1170" s="145"/>
      <c r="SHX1170" s="145"/>
      <c r="SHY1170" s="145"/>
      <c r="SHZ1170" s="37"/>
      <c r="SIA1170" s="5"/>
      <c r="SIB1170" s="144"/>
      <c r="SIC1170" s="93"/>
      <c r="SID1170" s="145"/>
      <c r="SIE1170" s="145"/>
      <c r="SIF1170" s="145"/>
      <c r="SIG1170" s="145"/>
      <c r="SIH1170" s="145"/>
      <c r="SII1170" s="37"/>
      <c r="SIJ1170" s="5"/>
      <c r="SIK1170" s="144"/>
      <c r="SIL1170" s="93"/>
      <c r="SIM1170" s="145"/>
      <c r="SIN1170" s="145"/>
      <c r="SIO1170" s="145"/>
      <c r="SIP1170" s="145"/>
      <c r="SIQ1170" s="145"/>
      <c r="SIR1170" s="37"/>
      <c r="SIS1170" s="5"/>
      <c r="SIT1170" s="144"/>
      <c r="SIU1170" s="93"/>
      <c r="SIV1170" s="145"/>
      <c r="SIW1170" s="145"/>
      <c r="SIX1170" s="145"/>
      <c r="SIY1170" s="145"/>
      <c r="SIZ1170" s="145"/>
      <c r="SJA1170" s="37"/>
      <c r="SJB1170" s="5"/>
      <c r="SJC1170" s="144"/>
      <c r="SJD1170" s="93"/>
      <c r="SJE1170" s="145"/>
      <c r="SJF1170" s="145"/>
      <c r="SJG1170" s="145"/>
      <c r="SJH1170" s="145"/>
      <c r="SJI1170" s="145"/>
      <c r="SJJ1170" s="37"/>
      <c r="SJK1170" s="5"/>
      <c r="SJL1170" s="144"/>
      <c r="SJM1170" s="93"/>
      <c r="SJN1170" s="145"/>
      <c r="SJO1170" s="145"/>
      <c r="SJP1170" s="145"/>
      <c r="SJQ1170" s="145"/>
      <c r="SJR1170" s="145"/>
      <c r="SJS1170" s="37"/>
      <c r="SJT1170" s="5"/>
      <c r="SJU1170" s="144"/>
      <c r="SJV1170" s="93"/>
      <c r="SJW1170" s="145"/>
      <c r="SJX1170" s="145"/>
      <c r="SJY1170" s="145"/>
      <c r="SJZ1170" s="145"/>
      <c r="SKA1170" s="145"/>
      <c r="SKB1170" s="37"/>
      <c r="SKC1170" s="5"/>
      <c r="SKD1170" s="144"/>
      <c r="SKE1170" s="93"/>
      <c r="SKF1170" s="145"/>
      <c r="SKG1170" s="145"/>
      <c r="SKH1170" s="145"/>
      <c r="SKI1170" s="145"/>
      <c r="SKJ1170" s="145"/>
      <c r="SKK1170" s="37"/>
      <c r="SKL1170" s="5"/>
      <c r="SKM1170" s="144"/>
      <c r="SKN1170" s="93"/>
      <c r="SKO1170" s="145"/>
      <c r="SKP1170" s="145"/>
      <c r="SKQ1170" s="145"/>
      <c r="SKR1170" s="145"/>
      <c r="SKS1170" s="145"/>
      <c r="SKT1170" s="37"/>
      <c r="SKU1170" s="5"/>
      <c r="SKV1170" s="144"/>
      <c r="SKW1170" s="93"/>
      <c r="SKX1170" s="145"/>
      <c r="SKY1170" s="145"/>
      <c r="SKZ1170" s="145"/>
      <c r="SLA1170" s="145"/>
      <c r="SLB1170" s="145"/>
      <c r="SLC1170" s="37"/>
      <c r="SLD1170" s="5"/>
      <c r="SLE1170" s="144"/>
      <c r="SLF1170" s="93"/>
      <c r="SLG1170" s="145"/>
      <c r="SLH1170" s="145"/>
      <c r="SLI1170" s="145"/>
      <c r="SLJ1170" s="145"/>
      <c r="SLK1170" s="145"/>
      <c r="SLL1170" s="37"/>
      <c r="SLM1170" s="5"/>
      <c r="SLN1170" s="144"/>
      <c r="SLO1170" s="93"/>
      <c r="SLP1170" s="145"/>
      <c r="SLQ1170" s="145"/>
      <c r="SLR1170" s="145"/>
      <c r="SLS1170" s="145"/>
      <c r="SLT1170" s="145"/>
      <c r="SLU1170" s="37"/>
      <c r="SLV1170" s="5"/>
      <c r="SLW1170" s="144"/>
      <c r="SLX1170" s="93"/>
      <c r="SLY1170" s="145"/>
      <c r="SLZ1170" s="145"/>
      <c r="SMA1170" s="145"/>
      <c r="SMB1170" s="145"/>
      <c r="SMC1170" s="145"/>
      <c r="SMD1170" s="37"/>
      <c r="SME1170" s="5"/>
      <c r="SMF1170" s="144"/>
      <c r="SMG1170" s="93"/>
      <c r="SMH1170" s="145"/>
      <c r="SMI1170" s="145"/>
      <c r="SMJ1170" s="145"/>
      <c r="SMK1170" s="145"/>
      <c r="SML1170" s="145"/>
      <c r="SMM1170" s="37"/>
      <c r="SMN1170" s="5"/>
      <c r="SMO1170" s="144"/>
      <c r="SMP1170" s="93"/>
      <c r="SMQ1170" s="145"/>
      <c r="SMR1170" s="145"/>
      <c r="SMS1170" s="145"/>
      <c r="SMT1170" s="145"/>
      <c r="SMU1170" s="145"/>
      <c r="SMV1170" s="37"/>
      <c r="SMW1170" s="5"/>
      <c r="SMX1170" s="144"/>
      <c r="SMY1170" s="93"/>
      <c r="SMZ1170" s="145"/>
      <c r="SNA1170" s="145"/>
      <c r="SNB1170" s="145"/>
      <c r="SNC1170" s="145"/>
      <c r="SND1170" s="145"/>
      <c r="SNE1170" s="37"/>
      <c r="SNF1170" s="5"/>
      <c r="SNG1170" s="144"/>
      <c r="SNH1170" s="93"/>
      <c r="SNI1170" s="145"/>
      <c r="SNJ1170" s="145"/>
      <c r="SNK1170" s="145"/>
      <c r="SNL1170" s="145"/>
      <c r="SNM1170" s="145"/>
      <c r="SNN1170" s="37"/>
      <c r="SNO1170" s="5"/>
      <c r="SNP1170" s="144"/>
      <c r="SNQ1170" s="93"/>
      <c r="SNR1170" s="145"/>
      <c r="SNS1170" s="145"/>
      <c r="SNT1170" s="145"/>
      <c r="SNU1170" s="145"/>
      <c r="SNV1170" s="145"/>
      <c r="SNW1170" s="37"/>
      <c r="SNX1170" s="5"/>
      <c r="SNY1170" s="144"/>
      <c r="SNZ1170" s="93"/>
      <c r="SOA1170" s="145"/>
      <c r="SOB1170" s="145"/>
      <c r="SOC1170" s="145"/>
      <c r="SOD1170" s="145"/>
      <c r="SOE1170" s="145"/>
      <c r="SOF1170" s="37"/>
      <c r="SOG1170" s="5"/>
      <c r="SOH1170" s="144"/>
      <c r="SOI1170" s="93"/>
      <c r="SOJ1170" s="145"/>
      <c r="SOK1170" s="145"/>
      <c r="SOL1170" s="145"/>
      <c r="SOM1170" s="145"/>
      <c r="SON1170" s="145"/>
      <c r="SOO1170" s="37"/>
      <c r="SOP1170" s="5"/>
      <c r="SOQ1170" s="144"/>
      <c r="SOR1170" s="93"/>
      <c r="SOS1170" s="145"/>
      <c r="SOT1170" s="145"/>
      <c r="SOU1170" s="145"/>
      <c r="SOV1170" s="145"/>
      <c r="SOW1170" s="145"/>
      <c r="SOX1170" s="37"/>
      <c r="SOY1170" s="5"/>
      <c r="SOZ1170" s="144"/>
      <c r="SPA1170" s="93"/>
      <c r="SPB1170" s="145"/>
      <c r="SPC1170" s="145"/>
      <c r="SPD1170" s="145"/>
      <c r="SPE1170" s="145"/>
      <c r="SPF1170" s="145"/>
      <c r="SPG1170" s="37"/>
      <c r="SPH1170" s="5"/>
      <c r="SPI1170" s="144"/>
      <c r="SPJ1170" s="93"/>
      <c r="SPK1170" s="145"/>
      <c r="SPL1170" s="145"/>
      <c r="SPM1170" s="145"/>
      <c r="SPN1170" s="145"/>
      <c r="SPO1170" s="145"/>
      <c r="SPP1170" s="37"/>
      <c r="SPQ1170" s="5"/>
      <c r="SPR1170" s="144"/>
      <c r="SPS1170" s="93"/>
      <c r="SPT1170" s="145"/>
      <c r="SPU1170" s="145"/>
      <c r="SPV1170" s="145"/>
      <c r="SPW1170" s="145"/>
      <c r="SPX1170" s="145"/>
      <c r="SPY1170" s="37"/>
      <c r="SPZ1170" s="5"/>
      <c r="SQA1170" s="144"/>
      <c r="SQB1170" s="93"/>
      <c r="SQC1170" s="145"/>
      <c r="SQD1170" s="145"/>
      <c r="SQE1170" s="145"/>
      <c r="SQF1170" s="145"/>
      <c r="SQG1170" s="145"/>
      <c r="SQH1170" s="37"/>
      <c r="SQI1170" s="5"/>
      <c r="SQJ1170" s="144"/>
      <c r="SQK1170" s="93"/>
      <c r="SQL1170" s="145"/>
      <c r="SQM1170" s="145"/>
      <c r="SQN1170" s="145"/>
      <c r="SQO1170" s="145"/>
      <c r="SQP1170" s="145"/>
      <c r="SQQ1170" s="37"/>
      <c r="SQR1170" s="5"/>
      <c r="SQS1170" s="144"/>
      <c r="SQT1170" s="93"/>
      <c r="SQU1170" s="145"/>
      <c r="SQV1170" s="145"/>
      <c r="SQW1170" s="145"/>
      <c r="SQX1170" s="145"/>
      <c r="SQY1170" s="145"/>
      <c r="SQZ1170" s="37"/>
      <c r="SRA1170" s="5"/>
      <c r="SRB1170" s="144"/>
      <c r="SRC1170" s="93"/>
      <c r="SRD1170" s="145"/>
      <c r="SRE1170" s="145"/>
      <c r="SRF1170" s="145"/>
      <c r="SRG1170" s="145"/>
      <c r="SRH1170" s="145"/>
      <c r="SRI1170" s="37"/>
      <c r="SRJ1170" s="5"/>
      <c r="SRK1170" s="144"/>
      <c r="SRL1170" s="93"/>
      <c r="SRM1170" s="145"/>
      <c r="SRN1170" s="145"/>
      <c r="SRO1170" s="145"/>
      <c r="SRP1170" s="145"/>
      <c r="SRQ1170" s="145"/>
      <c r="SRR1170" s="37"/>
      <c r="SRS1170" s="5"/>
      <c r="SRT1170" s="144"/>
      <c r="SRU1170" s="93"/>
      <c r="SRV1170" s="145"/>
      <c r="SRW1170" s="145"/>
      <c r="SRX1170" s="145"/>
      <c r="SRY1170" s="145"/>
      <c r="SRZ1170" s="145"/>
      <c r="SSA1170" s="37"/>
      <c r="SSB1170" s="5"/>
      <c r="SSC1170" s="144"/>
      <c r="SSD1170" s="93"/>
      <c r="SSE1170" s="145"/>
      <c r="SSF1170" s="145"/>
      <c r="SSG1170" s="145"/>
      <c r="SSH1170" s="145"/>
      <c r="SSI1170" s="145"/>
      <c r="SSJ1170" s="37"/>
      <c r="SSK1170" s="5"/>
      <c r="SSL1170" s="144"/>
      <c r="SSM1170" s="93"/>
      <c r="SSN1170" s="145"/>
      <c r="SSO1170" s="145"/>
      <c r="SSP1170" s="145"/>
      <c r="SSQ1170" s="145"/>
      <c r="SSR1170" s="145"/>
      <c r="SSS1170" s="37"/>
      <c r="SST1170" s="5"/>
      <c r="SSU1170" s="144"/>
      <c r="SSV1170" s="93"/>
      <c r="SSW1170" s="145"/>
      <c r="SSX1170" s="145"/>
      <c r="SSY1170" s="145"/>
      <c r="SSZ1170" s="145"/>
      <c r="STA1170" s="145"/>
      <c r="STB1170" s="37"/>
      <c r="STC1170" s="5"/>
      <c r="STD1170" s="144"/>
      <c r="STE1170" s="93"/>
      <c r="STF1170" s="145"/>
      <c r="STG1170" s="145"/>
      <c r="STH1170" s="145"/>
      <c r="STI1170" s="145"/>
      <c r="STJ1170" s="145"/>
      <c r="STK1170" s="37"/>
      <c r="STL1170" s="5"/>
      <c r="STM1170" s="144"/>
      <c r="STN1170" s="93"/>
      <c r="STO1170" s="145"/>
      <c r="STP1170" s="145"/>
      <c r="STQ1170" s="145"/>
      <c r="STR1170" s="145"/>
      <c r="STS1170" s="145"/>
      <c r="STT1170" s="37"/>
      <c r="STU1170" s="5"/>
      <c r="STV1170" s="144"/>
      <c r="STW1170" s="93"/>
      <c r="STX1170" s="145"/>
      <c r="STY1170" s="145"/>
      <c r="STZ1170" s="145"/>
      <c r="SUA1170" s="145"/>
      <c r="SUB1170" s="145"/>
      <c r="SUC1170" s="37"/>
      <c r="SUD1170" s="5"/>
      <c r="SUE1170" s="144"/>
      <c r="SUF1170" s="93"/>
      <c r="SUG1170" s="145"/>
      <c r="SUH1170" s="145"/>
      <c r="SUI1170" s="145"/>
      <c r="SUJ1170" s="145"/>
      <c r="SUK1170" s="145"/>
      <c r="SUL1170" s="37"/>
      <c r="SUM1170" s="5"/>
      <c r="SUN1170" s="144"/>
      <c r="SUO1170" s="93"/>
      <c r="SUP1170" s="145"/>
      <c r="SUQ1170" s="145"/>
      <c r="SUR1170" s="145"/>
      <c r="SUS1170" s="145"/>
      <c r="SUT1170" s="145"/>
      <c r="SUU1170" s="37"/>
      <c r="SUV1170" s="5"/>
      <c r="SUW1170" s="144"/>
      <c r="SUX1170" s="93"/>
      <c r="SUY1170" s="145"/>
      <c r="SUZ1170" s="145"/>
      <c r="SVA1170" s="145"/>
      <c r="SVB1170" s="145"/>
      <c r="SVC1170" s="145"/>
      <c r="SVD1170" s="37"/>
      <c r="SVE1170" s="5"/>
      <c r="SVF1170" s="144"/>
      <c r="SVG1170" s="93"/>
      <c r="SVH1170" s="145"/>
      <c r="SVI1170" s="145"/>
      <c r="SVJ1170" s="145"/>
      <c r="SVK1170" s="145"/>
      <c r="SVL1170" s="145"/>
      <c r="SVM1170" s="37"/>
      <c r="SVN1170" s="5"/>
      <c r="SVO1170" s="144"/>
      <c r="SVP1170" s="93"/>
      <c r="SVQ1170" s="145"/>
      <c r="SVR1170" s="145"/>
      <c r="SVS1170" s="145"/>
      <c r="SVT1170" s="145"/>
      <c r="SVU1170" s="145"/>
      <c r="SVV1170" s="37"/>
      <c r="SVW1170" s="5"/>
      <c r="SVX1170" s="144"/>
      <c r="SVY1170" s="93"/>
      <c r="SVZ1170" s="145"/>
      <c r="SWA1170" s="145"/>
      <c r="SWB1170" s="145"/>
      <c r="SWC1170" s="145"/>
      <c r="SWD1170" s="145"/>
      <c r="SWE1170" s="37"/>
      <c r="SWF1170" s="5"/>
      <c r="SWG1170" s="144"/>
      <c r="SWH1170" s="93"/>
      <c r="SWI1170" s="145"/>
      <c r="SWJ1170" s="145"/>
      <c r="SWK1170" s="145"/>
      <c r="SWL1170" s="145"/>
      <c r="SWM1170" s="145"/>
      <c r="SWN1170" s="37"/>
      <c r="SWO1170" s="5"/>
      <c r="SWP1170" s="144"/>
      <c r="SWQ1170" s="93"/>
      <c r="SWR1170" s="145"/>
      <c r="SWS1170" s="145"/>
      <c r="SWT1170" s="145"/>
      <c r="SWU1170" s="145"/>
      <c r="SWV1170" s="145"/>
      <c r="SWW1170" s="37"/>
      <c r="SWX1170" s="5"/>
      <c r="SWY1170" s="144"/>
      <c r="SWZ1170" s="93"/>
      <c r="SXA1170" s="145"/>
      <c r="SXB1170" s="145"/>
      <c r="SXC1170" s="145"/>
      <c r="SXD1170" s="145"/>
      <c r="SXE1170" s="145"/>
      <c r="SXF1170" s="37"/>
      <c r="SXG1170" s="5"/>
      <c r="SXH1170" s="144"/>
      <c r="SXI1170" s="93"/>
      <c r="SXJ1170" s="145"/>
      <c r="SXK1170" s="145"/>
      <c r="SXL1170" s="145"/>
      <c r="SXM1170" s="145"/>
      <c r="SXN1170" s="145"/>
      <c r="SXO1170" s="37"/>
      <c r="SXP1170" s="5"/>
      <c r="SXQ1170" s="144"/>
      <c r="SXR1170" s="93"/>
      <c r="SXS1170" s="145"/>
      <c r="SXT1170" s="145"/>
      <c r="SXU1170" s="145"/>
      <c r="SXV1170" s="145"/>
      <c r="SXW1170" s="145"/>
      <c r="SXX1170" s="37"/>
      <c r="SXY1170" s="5"/>
      <c r="SXZ1170" s="144"/>
      <c r="SYA1170" s="93"/>
      <c r="SYB1170" s="145"/>
      <c r="SYC1170" s="145"/>
      <c r="SYD1170" s="145"/>
      <c r="SYE1170" s="145"/>
      <c r="SYF1170" s="145"/>
      <c r="SYG1170" s="37"/>
      <c r="SYH1170" s="5"/>
      <c r="SYI1170" s="144"/>
      <c r="SYJ1170" s="93"/>
      <c r="SYK1170" s="145"/>
      <c r="SYL1170" s="145"/>
      <c r="SYM1170" s="145"/>
      <c r="SYN1170" s="145"/>
      <c r="SYO1170" s="145"/>
      <c r="SYP1170" s="37"/>
      <c r="SYQ1170" s="5"/>
      <c r="SYR1170" s="144"/>
      <c r="SYS1170" s="93"/>
      <c r="SYT1170" s="145"/>
      <c r="SYU1170" s="145"/>
      <c r="SYV1170" s="145"/>
      <c r="SYW1170" s="145"/>
      <c r="SYX1170" s="145"/>
      <c r="SYY1170" s="37"/>
      <c r="SYZ1170" s="5"/>
      <c r="SZA1170" s="144"/>
      <c r="SZB1170" s="93"/>
      <c r="SZC1170" s="145"/>
      <c r="SZD1170" s="145"/>
      <c r="SZE1170" s="145"/>
      <c r="SZF1170" s="145"/>
      <c r="SZG1170" s="145"/>
      <c r="SZH1170" s="37"/>
      <c r="SZI1170" s="5"/>
      <c r="SZJ1170" s="144"/>
      <c r="SZK1170" s="93"/>
      <c r="SZL1170" s="145"/>
      <c r="SZM1170" s="145"/>
      <c r="SZN1170" s="145"/>
      <c r="SZO1170" s="145"/>
      <c r="SZP1170" s="145"/>
      <c r="SZQ1170" s="37"/>
      <c r="SZR1170" s="5"/>
      <c r="SZS1170" s="144"/>
      <c r="SZT1170" s="93"/>
      <c r="SZU1170" s="145"/>
      <c r="SZV1170" s="145"/>
      <c r="SZW1170" s="145"/>
      <c r="SZX1170" s="145"/>
      <c r="SZY1170" s="145"/>
      <c r="SZZ1170" s="37"/>
      <c r="TAA1170" s="5"/>
      <c r="TAB1170" s="144"/>
      <c r="TAC1170" s="93"/>
      <c r="TAD1170" s="145"/>
      <c r="TAE1170" s="145"/>
      <c r="TAF1170" s="145"/>
      <c r="TAG1170" s="145"/>
      <c r="TAH1170" s="145"/>
      <c r="TAI1170" s="37"/>
      <c r="TAJ1170" s="5"/>
      <c r="TAK1170" s="144"/>
      <c r="TAL1170" s="93"/>
      <c r="TAM1170" s="145"/>
      <c r="TAN1170" s="145"/>
      <c r="TAO1170" s="145"/>
      <c r="TAP1170" s="145"/>
      <c r="TAQ1170" s="145"/>
      <c r="TAR1170" s="37"/>
      <c r="TAS1170" s="5"/>
      <c r="TAT1170" s="144"/>
      <c r="TAU1170" s="93"/>
      <c r="TAV1170" s="145"/>
      <c r="TAW1170" s="145"/>
      <c r="TAX1170" s="145"/>
      <c r="TAY1170" s="145"/>
      <c r="TAZ1170" s="145"/>
      <c r="TBA1170" s="37"/>
      <c r="TBB1170" s="5"/>
      <c r="TBC1170" s="144"/>
      <c r="TBD1170" s="93"/>
      <c r="TBE1170" s="145"/>
      <c r="TBF1170" s="145"/>
      <c r="TBG1170" s="145"/>
      <c r="TBH1170" s="145"/>
      <c r="TBI1170" s="145"/>
      <c r="TBJ1170" s="37"/>
      <c r="TBK1170" s="5"/>
      <c r="TBL1170" s="144"/>
      <c r="TBM1170" s="93"/>
      <c r="TBN1170" s="145"/>
      <c r="TBO1170" s="145"/>
      <c r="TBP1170" s="145"/>
      <c r="TBQ1170" s="145"/>
      <c r="TBR1170" s="145"/>
      <c r="TBS1170" s="37"/>
      <c r="TBT1170" s="5"/>
      <c r="TBU1170" s="144"/>
      <c r="TBV1170" s="93"/>
      <c r="TBW1170" s="145"/>
      <c r="TBX1170" s="145"/>
      <c r="TBY1170" s="145"/>
      <c r="TBZ1170" s="145"/>
      <c r="TCA1170" s="145"/>
      <c r="TCB1170" s="37"/>
      <c r="TCC1170" s="5"/>
      <c r="TCD1170" s="144"/>
      <c r="TCE1170" s="93"/>
      <c r="TCF1170" s="145"/>
      <c r="TCG1170" s="145"/>
      <c r="TCH1170" s="145"/>
      <c r="TCI1170" s="145"/>
      <c r="TCJ1170" s="145"/>
      <c r="TCK1170" s="37"/>
      <c r="TCL1170" s="5"/>
      <c r="TCM1170" s="144"/>
      <c r="TCN1170" s="93"/>
      <c r="TCO1170" s="145"/>
      <c r="TCP1170" s="145"/>
      <c r="TCQ1170" s="145"/>
      <c r="TCR1170" s="145"/>
      <c r="TCS1170" s="145"/>
      <c r="TCT1170" s="37"/>
      <c r="TCU1170" s="5"/>
      <c r="TCV1170" s="144"/>
      <c r="TCW1170" s="93"/>
      <c r="TCX1170" s="145"/>
      <c r="TCY1170" s="145"/>
      <c r="TCZ1170" s="145"/>
      <c r="TDA1170" s="145"/>
      <c r="TDB1170" s="145"/>
      <c r="TDC1170" s="37"/>
      <c r="TDD1170" s="5"/>
      <c r="TDE1170" s="144"/>
      <c r="TDF1170" s="93"/>
      <c r="TDG1170" s="145"/>
      <c r="TDH1170" s="145"/>
      <c r="TDI1170" s="145"/>
      <c r="TDJ1170" s="145"/>
      <c r="TDK1170" s="145"/>
      <c r="TDL1170" s="37"/>
      <c r="TDM1170" s="5"/>
      <c r="TDN1170" s="144"/>
      <c r="TDO1170" s="93"/>
      <c r="TDP1170" s="145"/>
      <c r="TDQ1170" s="145"/>
      <c r="TDR1170" s="145"/>
      <c r="TDS1170" s="145"/>
      <c r="TDT1170" s="145"/>
      <c r="TDU1170" s="37"/>
      <c r="TDV1170" s="5"/>
      <c r="TDW1170" s="144"/>
      <c r="TDX1170" s="93"/>
      <c r="TDY1170" s="145"/>
      <c r="TDZ1170" s="145"/>
      <c r="TEA1170" s="145"/>
      <c r="TEB1170" s="145"/>
      <c r="TEC1170" s="145"/>
      <c r="TED1170" s="37"/>
      <c r="TEE1170" s="5"/>
      <c r="TEF1170" s="144"/>
      <c r="TEG1170" s="93"/>
      <c r="TEH1170" s="145"/>
      <c r="TEI1170" s="145"/>
      <c r="TEJ1170" s="145"/>
      <c r="TEK1170" s="145"/>
      <c r="TEL1170" s="145"/>
      <c r="TEM1170" s="37"/>
      <c r="TEN1170" s="5"/>
      <c r="TEO1170" s="144"/>
      <c r="TEP1170" s="93"/>
      <c r="TEQ1170" s="145"/>
      <c r="TER1170" s="145"/>
      <c r="TES1170" s="145"/>
      <c r="TET1170" s="145"/>
      <c r="TEU1170" s="145"/>
      <c r="TEV1170" s="37"/>
      <c r="TEW1170" s="5"/>
      <c r="TEX1170" s="144"/>
      <c r="TEY1170" s="93"/>
      <c r="TEZ1170" s="145"/>
      <c r="TFA1170" s="145"/>
      <c r="TFB1170" s="145"/>
      <c r="TFC1170" s="145"/>
      <c r="TFD1170" s="145"/>
      <c r="TFE1170" s="37"/>
      <c r="TFF1170" s="5"/>
      <c r="TFG1170" s="144"/>
      <c r="TFH1170" s="93"/>
      <c r="TFI1170" s="145"/>
      <c r="TFJ1170" s="145"/>
      <c r="TFK1170" s="145"/>
      <c r="TFL1170" s="145"/>
      <c r="TFM1170" s="145"/>
      <c r="TFN1170" s="37"/>
      <c r="TFO1170" s="5"/>
      <c r="TFP1170" s="144"/>
      <c r="TFQ1170" s="93"/>
      <c r="TFR1170" s="145"/>
      <c r="TFS1170" s="145"/>
      <c r="TFT1170" s="145"/>
      <c r="TFU1170" s="145"/>
      <c r="TFV1170" s="145"/>
      <c r="TFW1170" s="37"/>
      <c r="TFX1170" s="5"/>
      <c r="TFY1170" s="144"/>
      <c r="TFZ1170" s="93"/>
      <c r="TGA1170" s="145"/>
      <c r="TGB1170" s="145"/>
      <c r="TGC1170" s="145"/>
      <c r="TGD1170" s="145"/>
      <c r="TGE1170" s="145"/>
      <c r="TGF1170" s="37"/>
      <c r="TGG1170" s="5"/>
      <c r="TGH1170" s="144"/>
      <c r="TGI1170" s="93"/>
      <c r="TGJ1170" s="145"/>
      <c r="TGK1170" s="145"/>
      <c r="TGL1170" s="145"/>
      <c r="TGM1170" s="145"/>
      <c r="TGN1170" s="145"/>
      <c r="TGO1170" s="37"/>
      <c r="TGP1170" s="5"/>
      <c r="TGQ1170" s="144"/>
      <c r="TGR1170" s="93"/>
      <c r="TGS1170" s="145"/>
      <c r="TGT1170" s="145"/>
      <c r="TGU1170" s="145"/>
      <c r="TGV1170" s="145"/>
      <c r="TGW1170" s="145"/>
      <c r="TGX1170" s="37"/>
      <c r="TGY1170" s="5"/>
      <c r="TGZ1170" s="144"/>
      <c r="THA1170" s="93"/>
      <c r="THB1170" s="145"/>
      <c r="THC1170" s="145"/>
      <c r="THD1170" s="145"/>
      <c r="THE1170" s="145"/>
      <c r="THF1170" s="145"/>
      <c r="THG1170" s="37"/>
      <c r="THH1170" s="5"/>
      <c r="THI1170" s="144"/>
      <c r="THJ1170" s="93"/>
      <c r="THK1170" s="145"/>
      <c r="THL1170" s="145"/>
      <c r="THM1170" s="145"/>
      <c r="THN1170" s="145"/>
      <c r="THO1170" s="145"/>
      <c r="THP1170" s="37"/>
      <c r="THQ1170" s="5"/>
      <c r="THR1170" s="144"/>
      <c r="THS1170" s="93"/>
      <c r="THT1170" s="145"/>
      <c r="THU1170" s="145"/>
      <c r="THV1170" s="145"/>
      <c r="THW1170" s="145"/>
      <c r="THX1170" s="145"/>
      <c r="THY1170" s="37"/>
      <c r="THZ1170" s="5"/>
      <c r="TIA1170" s="144"/>
      <c r="TIB1170" s="93"/>
      <c r="TIC1170" s="145"/>
      <c r="TID1170" s="145"/>
      <c r="TIE1170" s="145"/>
      <c r="TIF1170" s="145"/>
      <c r="TIG1170" s="145"/>
      <c r="TIH1170" s="37"/>
      <c r="TII1170" s="5"/>
      <c r="TIJ1170" s="144"/>
      <c r="TIK1170" s="93"/>
      <c r="TIL1170" s="145"/>
      <c r="TIM1170" s="145"/>
      <c r="TIN1170" s="145"/>
      <c r="TIO1170" s="145"/>
      <c r="TIP1170" s="145"/>
      <c r="TIQ1170" s="37"/>
      <c r="TIR1170" s="5"/>
      <c r="TIS1170" s="144"/>
      <c r="TIT1170" s="93"/>
      <c r="TIU1170" s="145"/>
      <c r="TIV1170" s="145"/>
      <c r="TIW1170" s="145"/>
      <c r="TIX1170" s="145"/>
      <c r="TIY1170" s="145"/>
      <c r="TIZ1170" s="37"/>
      <c r="TJA1170" s="5"/>
      <c r="TJB1170" s="144"/>
      <c r="TJC1170" s="93"/>
      <c r="TJD1170" s="145"/>
      <c r="TJE1170" s="145"/>
      <c r="TJF1170" s="145"/>
      <c r="TJG1170" s="145"/>
      <c r="TJH1170" s="145"/>
      <c r="TJI1170" s="37"/>
      <c r="TJJ1170" s="5"/>
      <c r="TJK1170" s="144"/>
      <c r="TJL1170" s="93"/>
      <c r="TJM1170" s="145"/>
      <c r="TJN1170" s="145"/>
      <c r="TJO1170" s="145"/>
      <c r="TJP1170" s="145"/>
      <c r="TJQ1170" s="145"/>
      <c r="TJR1170" s="37"/>
      <c r="TJS1170" s="5"/>
      <c r="TJT1170" s="144"/>
      <c r="TJU1170" s="93"/>
      <c r="TJV1170" s="145"/>
      <c r="TJW1170" s="145"/>
      <c r="TJX1170" s="145"/>
      <c r="TJY1170" s="145"/>
      <c r="TJZ1170" s="145"/>
      <c r="TKA1170" s="37"/>
      <c r="TKB1170" s="5"/>
      <c r="TKC1170" s="144"/>
      <c r="TKD1170" s="93"/>
      <c r="TKE1170" s="145"/>
      <c r="TKF1170" s="145"/>
      <c r="TKG1170" s="145"/>
      <c r="TKH1170" s="145"/>
      <c r="TKI1170" s="145"/>
      <c r="TKJ1170" s="37"/>
      <c r="TKK1170" s="5"/>
      <c r="TKL1170" s="144"/>
      <c r="TKM1170" s="93"/>
      <c r="TKN1170" s="145"/>
      <c r="TKO1170" s="145"/>
      <c r="TKP1170" s="145"/>
      <c r="TKQ1170" s="145"/>
      <c r="TKR1170" s="145"/>
      <c r="TKS1170" s="37"/>
      <c r="TKT1170" s="5"/>
      <c r="TKU1170" s="144"/>
      <c r="TKV1170" s="93"/>
      <c r="TKW1170" s="145"/>
      <c r="TKX1170" s="145"/>
      <c r="TKY1170" s="145"/>
      <c r="TKZ1170" s="145"/>
      <c r="TLA1170" s="145"/>
      <c r="TLB1170" s="37"/>
      <c r="TLC1170" s="5"/>
      <c r="TLD1170" s="144"/>
      <c r="TLE1170" s="93"/>
      <c r="TLF1170" s="145"/>
      <c r="TLG1170" s="145"/>
      <c r="TLH1170" s="145"/>
      <c r="TLI1170" s="145"/>
      <c r="TLJ1170" s="145"/>
      <c r="TLK1170" s="37"/>
      <c r="TLL1170" s="5"/>
      <c r="TLM1170" s="144"/>
      <c r="TLN1170" s="93"/>
      <c r="TLO1170" s="145"/>
      <c r="TLP1170" s="145"/>
      <c r="TLQ1170" s="145"/>
      <c r="TLR1170" s="145"/>
      <c r="TLS1170" s="145"/>
      <c r="TLT1170" s="37"/>
      <c r="TLU1170" s="5"/>
      <c r="TLV1170" s="144"/>
      <c r="TLW1170" s="93"/>
      <c r="TLX1170" s="145"/>
      <c r="TLY1170" s="145"/>
      <c r="TLZ1170" s="145"/>
      <c r="TMA1170" s="145"/>
      <c r="TMB1170" s="145"/>
      <c r="TMC1170" s="37"/>
      <c r="TMD1170" s="5"/>
      <c r="TME1170" s="144"/>
      <c r="TMF1170" s="93"/>
      <c r="TMG1170" s="145"/>
      <c r="TMH1170" s="145"/>
      <c r="TMI1170" s="145"/>
      <c r="TMJ1170" s="145"/>
      <c r="TMK1170" s="145"/>
      <c r="TML1170" s="37"/>
      <c r="TMM1170" s="5"/>
      <c r="TMN1170" s="144"/>
      <c r="TMO1170" s="93"/>
      <c r="TMP1170" s="145"/>
      <c r="TMQ1170" s="145"/>
      <c r="TMR1170" s="145"/>
      <c r="TMS1170" s="145"/>
      <c r="TMT1170" s="145"/>
      <c r="TMU1170" s="37"/>
      <c r="TMV1170" s="5"/>
      <c r="TMW1170" s="144"/>
      <c r="TMX1170" s="93"/>
      <c r="TMY1170" s="145"/>
      <c r="TMZ1170" s="145"/>
      <c r="TNA1170" s="145"/>
      <c r="TNB1170" s="145"/>
      <c r="TNC1170" s="145"/>
      <c r="TND1170" s="37"/>
      <c r="TNE1170" s="5"/>
      <c r="TNF1170" s="144"/>
      <c r="TNG1170" s="93"/>
      <c r="TNH1170" s="145"/>
      <c r="TNI1170" s="145"/>
      <c r="TNJ1170" s="145"/>
      <c r="TNK1170" s="145"/>
      <c r="TNL1170" s="145"/>
      <c r="TNM1170" s="37"/>
      <c r="TNN1170" s="5"/>
      <c r="TNO1170" s="144"/>
      <c r="TNP1170" s="93"/>
      <c r="TNQ1170" s="145"/>
      <c r="TNR1170" s="145"/>
      <c r="TNS1170" s="145"/>
      <c r="TNT1170" s="145"/>
      <c r="TNU1170" s="145"/>
      <c r="TNV1170" s="37"/>
      <c r="TNW1170" s="5"/>
      <c r="TNX1170" s="144"/>
      <c r="TNY1170" s="93"/>
      <c r="TNZ1170" s="145"/>
      <c r="TOA1170" s="145"/>
      <c r="TOB1170" s="145"/>
      <c r="TOC1170" s="145"/>
      <c r="TOD1170" s="145"/>
      <c r="TOE1170" s="37"/>
      <c r="TOF1170" s="5"/>
      <c r="TOG1170" s="144"/>
      <c r="TOH1170" s="93"/>
      <c r="TOI1170" s="145"/>
      <c r="TOJ1170" s="145"/>
      <c r="TOK1170" s="145"/>
      <c r="TOL1170" s="145"/>
      <c r="TOM1170" s="145"/>
      <c r="TON1170" s="37"/>
      <c r="TOO1170" s="5"/>
      <c r="TOP1170" s="144"/>
      <c r="TOQ1170" s="93"/>
      <c r="TOR1170" s="145"/>
      <c r="TOS1170" s="145"/>
      <c r="TOT1170" s="145"/>
      <c r="TOU1170" s="145"/>
      <c r="TOV1170" s="145"/>
      <c r="TOW1170" s="37"/>
      <c r="TOX1170" s="5"/>
      <c r="TOY1170" s="144"/>
      <c r="TOZ1170" s="93"/>
      <c r="TPA1170" s="145"/>
      <c r="TPB1170" s="145"/>
      <c r="TPC1170" s="145"/>
      <c r="TPD1170" s="145"/>
      <c r="TPE1170" s="145"/>
      <c r="TPF1170" s="37"/>
      <c r="TPG1170" s="5"/>
      <c r="TPH1170" s="144"/>
      <c r="TPI1170" s="93"/>
      <c r="TPJ1170" s="145"/>
      <c r="TPK1170" s="145"/>
      <c r="TPL1170" s="145"/>
      <c r="TPM1170" s="145"/>
      <c r="TPN1170" s="145"/>
      <c r="TPO1170" s="37"/>
      <c r="TPP1170" s="5"/>
      <c r="TPQ1170" s="144"/>
      <c r="TPR1170" s="93"/>
      <c r="TPS1170" s="145"/>
      <c r="TPT1170" s="145"/>
      <c r="TPU1170" s="145"/>
      <c r="TPV1170" s="145"/>
      <c r="TPW1170" s="145"/>
      <c r="TPX1170" s="37"/>
      <c r="TPY1170" s="5"/>
      <c r="TPZ1170" s="144"/>
      <c r="TQA1170" s="93"/>
      <c r="TQB1170" s="145"/>
      <c r="TQC1170" s="145"/>
      <c r="TQD1170" s="145"/>
      <c r="TQE1170" s="145"/>
      <c r="TQF1170" s="145"/>
      <c r="TQG1170" s="37"/>
      <c r="TQH1170" s="5"/>
      <c r="TQI1170" s="144"/>
      <c r="TQJ1170" s="93"/>
      <c r="TQK1170" s="145"/>
      <c r="TQL1170" s="145"/>
      <c r="TQM1170" s="145"/>
      <c r="TQN1170" s="145"/>
      <c r="TQO1170" s="145"/>
      <c r="TQP1170" s="37"/>
      <c r="TQQ1170" s="5"/>
      <c r="TQR1170" s="144"/>
      <c r="TQS1170" s="93"/>
      <c r="TQT1170" s="145"/>
      <c r="TQU1170" s="145"/>
      <c r="TQV1170" s="145"/>
      <c r="TQW1170" s="145"/>
      <c r="TQX1170" s="145"/>
      <c r="TQY1170" s="37"/>
      <c r="TQZ1170" s="5"/>
      <c r="TRA1170" s="144"/>
      <c r="TRB1170" s="93"/>
      <c r="TRC1170" s="145"/>
      <c r="TRD1170" s="145"/>
      <c r="TRE1170" s="145"/>
      <c r="TRF1170" s="145"/>
      <c r="TRG1170" s="145"/>
      <c r="TRH1170" s="37"/>
      <c r="TRI1170" s="5"/>
      <c r="TRJ1170" s="144"/>
      <c r="TRK1170" s="93"/>
      <c r="TRL1170" s="145"/>
      <c r="TRM1170" s="145"/>
      <c r="TRN1170" s="145"/>
      <c r="TRO1170" s="145"/>
      <c r="TRP1170" s="145"/>
      <c r="TRQ1170" s="37"/>
      <c r="TRR1170" s="5"/>
      <c r="TRS1170" s="144"/>
      <c r="TRT1170" s="93"/>
      <c r="TRU1170" s="145"/>
      <c r="TRV1170" s="145"/>
      <c r="TRW1170" s="145"/>
      <c r="TRX1170" s="145"/>
      <c r="TRY1170" s="145"/>
      <c r="TRZ1170" s="37"/>
      <c r="TSA1170" s="5"/>
      <c r="TSB1170" s="144"/>
      <c r="TSC1170" s="93"/>
      <c r="TSD1170" s="145"/>
      <c r="TSE1170" s="145"/>
      <c r="TSF1170" s="145"/>
      <c r="TSG1170" s="145"/>
      <c r="TSH1170" s="145"/>
      <c r="TSI1170" s="37"/>
      <c r="TSJ1170" s="5"/>
      <c r="TSK1170" s="144"/>
      <c r="TSL1170" s="93"/>
      <c r="TSM1170" s="145"/>
      <c r="TSN1170" s="145"/>
      <c r="TSO1170" s="145"/>
      <c r="TSP1170" s="145"/>
      <c r="TSQ1170" s="145"/>
      <c r="TSR1170" s="37"/>
      <c r="TSS1170" s="5"/>
      <c r="TST1170" s="144"/>
      <c r="TSU1170" s="93"/>
      <c r="TSV1170" s="145"/>
      <c r="TSW1170" s="145"/>
      <c r="TSX1170" s="145"/>
      <c r="TSY1170" s="145"/>
      <c r="TSZ1170" s="145"/>
      <c r="TTA1170" s="37"/>
      <c r="TTB1170" s="5"/>
      <c r="TTC1170" s="144"/>
      <c r="TTD1170" s="93"/>
      <c r="TTE1170" s="145"/>
      <c r="TTF1170" s="145"/>
      <c r="TTG1170" s="145"/>
      <c r="TTH1170" s="145"/>
      <c r="TTI1170" s="145"/>
      <c r="TTJ1170" s="37"/>
      <c r="TTK1170" s="5"/>
      <c r="TTL1170" s="144"/>
      <c r="TTM1170" s="93"/>
      <c r="TTN1170" s="145"/>
      <c r="TTO1170" s="145"/>
      <c r="TTP1170" s="145"/>
      <c r="TTQ1170" s="145"/>
      <c r="TTR1170" s="145"/>
      <c r="TTS1170" s="37"/>
      <c r="TTT1170" s="5"/>
      <c r="TTU1170" s="144"/>
      <c r="TTV1170" s="93"/>
      <c r="TTW1170" s="145"/>
      <c r="TTX1170" s="145"/>
      <c r="TTY1170" s="145"/>
      <c r="TTZ1170" s="145"/>
      <c r="TUA1170" s="145"/>
      <c r="TUB1170" s="37"/>
      <c r="TUC1170" s="5"/>
      <c r="TUD1170" s="144"/>
      <c r="TUE1170" s="93"/>
      <c r="TUF1170" s="145"/>
      <c r="TUG1170" s="145"/>
      <c r="TUH1170" s="145"/>
      <c r="TUI1170" s="145"/>
      <c r="TUJ1170" s="145"/>
      <c r="TUK1170" s="37"/>
      <c r="TUL1170" s="5"/>
      <c r="TUM1170" s="144"/>
      <c r="TUN1170" s="93"/>
      <c r="TUO1170" s="145"/>
      <c r="TUP1170" s="145"/>
      <c r="TUQ1170" s="145"/>
      <c r="TUR1170" s="145"/>
      <c r="TUS1170" s="145"/>
      <c r="TUT1170" s="37"/>
      <c r="TUU1170" s="5"/>
      <c r="TUV1170" s="144"/>
      <c r="TUW1170" s="93"/>
      <c r="TUX1170" s="145"/>
      <c r="TUY1170" s="145"/>
      <c r="TUZ1170" s="145"/>
      <c r="TVA1170" s="145"/>
      <c r="TVB1170" s="145"/>
      <c r="TVC1170" s="37"/>
      <c r="TVD1170" s="5"/>
      <c r="TVE1170" s="144"/>
      <c r="TVF1170" s="93"/>
      <c r="TVG1170" s="145"/>
      <c r="TVH1170" s="145"/>
      <c r="TVI1170" s="145"/>
      <c r="TVJ1170" s="145"/>
      <c r="TVK1170" s="145"/>
      <c r="TVL1170" s="37"/>
      <c r="TVM1170" s="5"/>
      <c r="TVN1170" s="144"/>
      <c r="TVO1170" s="93"/>
      <c r="TVP1170" s="145"/>
      <c r="TVQ1170" s="145"/>
      <c r="TVR1170" s="145"/>
      <c r="TVS1170" s="145"/>
      <c r="TVT1170" s="145"/>
      <c r="TVU1170" s="37"/>
      <c r="TVV1170" s="5"/>
      <c r="TVW1170" s="144"/>
      <c r="TVX1170" s="93"/>
      <c r="TVY1170" s="145"/>
      <c r="TVZ1170" s="145"/>
      <c r="TWA1170" s="145"/>
      <c r="TWB1170" s="145"/>
      <c r="TWC1170" s="145"/>
      <c r="TWD1170" s="37"/>
      <c r="TWE1170" s="5"/>
      <c r="TWF1170" s="144"/>
      <c r="TWG1170" s="93"/>
      <c r="TWH1170" s="145"/>
      <c r="TWI1170" s="145"/>
      <c r="TWJ1170" s="145"/>
      <c r="TWK1170" s="145"/>
      <c r="TWL1170" s="145"/>
      <c r="TWM1170" s="37"/>
      <c r="TWN1170" s="5"/>
      <c r="TWO1170" s="144"/>
      <c r="TWP1170" s="93"/>
      <c r="TWQ1170" s="145"/>
      <c r="TWR1170" s="145"/>
      <c r="TWS1170" s="145"/>
      <c r="TWT1170" s="145"/>
      <c r="TWU1170" s="145"/>
      <c r="TWV1170" s="37"/>
      <c r="TWW1170" s="5"/>
      <c r="TWX1170" s="144"/>
      <c r="TWY1170" s="93"/>
      <c r="TWZ1170" s="145"/>
      <c r="TXA1170" s="145"/>
      <c r="TXB1170" s="145"/>
      <c r="TXC1170" s="145"/>
      <c r="TXD1170" s="145"/>
      <c r="TXE1170" s="37"/>
      <c r="TXF1170" s="5"/>
      <c r="TXG1170" s="144"/>
      <c r="TXH1170" s="93"/>
      <c r="TXI1170" s="145"/>
      <c r="TXJ1170" s="145"/>
      <c r="TXK1170" s="145"/>
      <c r="TXL1170" s="145"/>
      <c r="TXM1170" s="145"/>
      <c r="TXN1170" s="37"/>
      <c r="TXO1170" s="5"/>
      <c r="TXP1170" s="144"/>
      <c r="TXQ1170" s="93"/>
      <c r="TXR1170" s="145"/>
      <c r="TXS1170" s="145"/>
      <c r="TXT1170" s="145"/>
      <c r="TXU1170" s="145"/>
      <c r="TXV1170" s="145"/>
      <c r="TXW1170" s="37"/>
      <c r="TXX1170" s="5"/>
      <c r="TXY1170" s="144"/>
      <c r="TXZ1170" s="93"/>
      <c r="TYA1170" s="145"/>
      <c r="TYB1170" s="145"/>
      <c r="TYC1170" s="145"/>
      <c r="TYD1170" s="145"/>
      <c r="TYE1170" s="145"/>
      <c r="TYF1170" s="37"/>
      <c r="TYG1170" s="5"/>
      <c r="TYH1170" s="144"/>
      <c r="TYI1170" s="93"/>
      <c r="TYJ1170" s="145"/>
      <c r="TYK1170" s="145"/>
      <c r="TYL1170" s="145"/>
      <c r="TYM1170" s="145"/>
      <c r="TYN1170" s="145"/>
      <c r="TYO1170" s="37"/>
      <c r="TYP1170" s="5"/>
      <c r="TYQ1170" s="144"/>
      <c r="TYR1170" s="93"/>
      <c r="TYS1170" s="145"/>
      <c r="TYT1170" s="145"/>
      <c r="TYU1170" s="145"/>
      <c r="TYV1170" s="145"/>
      <c r="TYW1170" s="145"/>
      <c r="TYX1170" s="37"/>
      <c r="TYY1170" s="5"/>
      <c r="TYZ1170" s="144"/>
      <c r="TZA1170" s="93"/>
      <c r="TZB1170" s="145"/>
      <c r="TZC1170" s="145"/>
      <c r="TZD1170" s="145"/>
      <c r="TZE1170" s="145"/>
      <c r="TZF1170" s="145"/>
      <c r="TZG1170" s="37"/>
      <c r="TZH1170" s="5"/>
      <c r="TZI1170" s="144"/>
      <c r="TZJ1170" s="93"/>
      <c r="TZK1170" s="145"/>
      <c r="TZL1170" s="145"/>
      <c r="TZM1170" s="145"/>
      <c r="TZN1170" s="145"/>
      <c r="TZO1170" s="145"/>
      <c r="TZP1170" s="37"/>
      <c r="TZQ1170" s="5"/>
      <c r="TZR1170" s="144"/>
      <c r="TZS1170" s="93"/>
      <c r="TZT1170" s="145"/>
      <c r="TZU1170" s="145"/>
      <c r="TZV1170" s="145"/>
      <c r="TZW1170" s="145"/>
      <c r="TZX1170" s="145"/>
      <c r="TZY1170" s="37"/>
      <c r="TZZ1170" s="5"/>
      <c r="UAA1170" s="144"/>
      <c r="UAB1170" s="93"/>
      <c r="UAC1170" s="145"/>
      <c r="UAD1170" s="145"/>
      <c r="UAE1170" s="145"/>
      <c r="UAF1170" s="145"/>
      <c r="UAG1170" s="145"/>
      <c r="UAH1170" s="37"/>
      <c r="UAI1170" s="5"/>
      <c r="UAJ1170" s="144"/>
      <c r="UAK1170" s="93"/>
      <c r="UAL1170" s="145"/>
      <c r="UAM1170" s="145"/>
      <c r="UAN1170" s="145"/>
      <c r="UAO1170" s="145"/>
      <c r="UAP1170" s="145"/>
      <c r="UAQ1170" s="37"/>
      <c r="UAR1170" s="5"/>
      <c r="UAS1170" s="144"/>
      <c r="UAT1170" s="93"/>
      <c r="UAU1170" s="145"/>
      <c r="UAV1170" s="145"/>
      <c r="UAW1170" s="145"/>
      <c r="UAX1170" s="145"/>
      <c r="UAY1170" s="145"/>
      <c r="UAZ1170" s="37"/>
      <c r="UBA1170" s="5"/>
      <c r="UBB1170" s="144"/>
      <c r="UBC1170" s="93"/>
      <c r="UBD1170" s="145"/>
      <c r="UBE1170" s="145"/>
      <c r="UBF1170" s="145"/>
      <c r="UBG1170" s="145"/>
      <c r="UBH1170" s="145"/>
      <c r="UBI1170" s="37"/>
      <c r="UBJ1170" s="5"/>
      <c r="UBK1170" s="144"/>
      <c r="UBL1170" s="93"/>
      <c r="UBM1170" s="145"/>
      <c r="UBN1170" s="145"/>
      <c r="UBO1170" s="145"/>
      <c r="UBP1170" s="145"/>
      <c r="UBQ1170" s="145"/>
      <c r="UBR1170" s="37"/>
      <c r="UBS1170" s="5"/>
      <c r="UBT1170" s="144"/>
      <c r="UBU1170" s="93"/>
      <c r="UBV1170" s="145"/>
      <c r="UBW1170" s="145"/>
      <c r="UBX1170" s="145"/>
      <c r="UBY1170" s="145"/>
      <c r="UBZ1170" s="145"/>
      <c r="UCA1170" s="37"/>
      <c r="UCB1170" s="5"/>
      <c r="UCC1170" s="144"/>
      <c r="UCD1170" s="93"/>
      <c r="UCE1170" s="145"/>
      <c r="UCF1170" s="145"/>
      <c r="UCG1170" s="145"/>
      <c r="UCH1170" s="145"/>
      <c r="UCI1170" s="145"/>
      <c r="UCJ1170" s="37"/>
      <c r="UCK1170" s="5"/>
      <c r="UCL1170" s="144"/>
      <c r="UCM1170" s="93"/>
      <c r="UCN1170" s="145"/>
      <c r="UCO1170" s="145"/>
      <c r="UCP1170" s="145"/>
      <c r="UCQ1170" s="145"/>
      <c r="UCR1170" s="145"/>
      <c r="UCS1170" s="37"/>
      <c r="UCT1170" s="5"/>
      <c r="UCU1170" s="144"/>
      <c r="UCV1170" s="93"/>
      <c r="UCW1170" s="145"/>
      <c r="UCX1170" s="145"/>
      <c r="UCY1170" s="145"/>
      <c r="UCZ1170" s="145"/>
      <c r="UDA1170" s="145"/>
      <c r="UDB1170" s="37"/>
      <c r="UDC1170" s="5"/>
      <c r="UDD1170" s="144"/>
      <c r="UDE1170" s="93"/>
      <c r="UDF1170" s="145"/>
      <c r="UDG1170" s="145"/>
      <c r="UDH1170" s="145"/>
      <c r="UDI1170" s="145"/>
      <c r="UDJ1170" s="145"/>
      <c r="UDK1170" s="37"/>
      <c r="UDL1170" s="5"/>
      <c r="UDM1170" s="144"/>
      <c r="UDN1170" s="93"/>
      <c r="UDO1170" s="145"/>
      <c r="UDP1170" s="145"/>
      <c r="UDQ1170" s="145"/>
      <c r="UDR1170" s="145"/>
      <c r="UDS1170" s="145"/>
      <c r="UDT1170" s="37"/>
      <c r="UDU1170" s="5"/>
      <c r="UDV1170" s="144"/>
      <c r="UDW1170" s="93"/>
      <c r="UDX1170" s="145"/>
      <c r="UDY1170" s="145"/>
      <c r="UDZ1170" s="145"/>
      <c r="UEA1170" s="145"/>
      <c r="UEB1170" s="145"/>
      <c r="UEC1170" s="37"/>
      <c r="UED1170" s="5"/>
      <c r="UEE1170" s="144"/>
      <c r="UEF1170" s="93"/>
      <c r="UEG1170" s="145"/>
      <c r="UEH1170" s="145"/>
      <c r="UEI1170" s="145"/>
      <c r="UEJ1170" s="145"/>
      <c r="UEK1170" s="145"/>
      <c r="UEL1170" s="37"/>
      <c r="UEM1170" s="5"/>
      <c r="UEN1170" s="144"/>
      <c r="UEO1170" s="93"/>
      <c r="UEP1170" s="145"/>
      <c r="UEQ1170" s="145"/>
      <c r="UER1170" s="145"/>
      <c r="UES1170" s="145"/>
      <c r="UET1170" s="145"/>
      <c r="UEU1170" s="37"/>
      <c r="UEV1170" s="5"/>
      <c r="UEW1170" s="144"/>
      <c r="UEX1170" s="93"/>
      <c r="UEY1170" s="145"/>
      <c r="UEZ1170" s="145"/>
      <c r="UFA1170" s="145"/>
      <c r="UFB1170" s="145"/>
      <c r="UFC1170" s="145"/>
      <c r="UFD1170" s="37"/>
      <c r="UFE1170" s="5"/>
      <c r="UFF1170" s="144"/>
      <c r="UFG1170" s="93"/>
      <c r="UFH1170" s="145"/>
      <c r="UFI1170" s="145"/>
      <c r="UFJ1170" s="145"/>
      <c r="UFK1170" s="145"/>
      <c r="UFL1170" s="145"/>
      <c r="UFM1170" s="37"/>
      <c r="UFN1170" s="5"/>
      <c r="UFO1170" s="144"/>
      <c r="UFP1170" s="93"/>
      <c r="UFQ1170" s="145"/>
      <c r="UFR1170" s="145"/>
      <c r="UFS1170" s="145"/>
      <c r="UFT1170" s="145"/>
      <c r="UFU1170" s="145"/>
      <c r="UFV1170" s="37"/>
      <c r="UFW1170" s="5"/>
      <c r="UFX1170" s="144"/>
      <c r="UFY1170" s="93"/>
      <c r="UFZ1170" s="145"/>
      <c r="UGA1170" s="145"/>
      <c r="UGB1170" s="145"/>
      <c r="UGC1170" s="145"/>
      <c r="UGD1170" s="145"/>
      <c r="UGE1170" s="37"/>
      <c r="UGF1170" s="5"/>
      <c r="UGG1170" s="144"/>
      <c r="UGH1170" s="93"/>
      <c r="UGI1170" s="145"/>
      <c r="UGJ1170" s="145"/>
      <c r="UGK1170" s="145"/>
      <c r="UGL1170" s="145"/>
      <c r="UGM1170" s="145"/>
      <c r="UGN1170" s="37"/>
      <c r="UGO1170" s="5"/>
      <c r="UGP1170" s="144"/>
      <c r="UGQ1170" s="93"/>
      <c r="UGR1170" s="145"/>
      <c r="UGS1170" s="145"/>
      <c r="UGT1170" s="145"/>
      <c r="UGU1170" s="145"/>
      <c r="UGV1170" s="145"/>
      <c r="UGW1170" s="37"/>
      <c r="UGX1170" s="5"/>
      <c r="UGY1170" s="144"/>
      <c r="UGZ1170" s="93"/>
      <c r="UHA1170" s="145"/>
      <c r="UHB1170" s="145"/>
      <c r="UHC1170" s="145"/>
      <c r="UHD1170" s="145"/>
      <c r="UHE1170" s="145"/>
      <c r="UHF1170" s="37"/>
      <c r="UHG1170" s="5"/>
      <c r="UHH1170" s="144"/>
      <c r="UHI1170" s="93"/>
      <c r="UHJ1170" s="145"/>
      <c r="UHK1170" s="145"/>
      <c r="UHL1170" s="145"/>
      <c r="UHM1170" s="145"/>
      <c r="UHN1170" s="145"/>
      <c r="UHO1170" s="37"/>
      <c r="UHP1170" s="5"/>
      <c r="UHQ1170" s="144"/>
      <c r="UHR1170" s="93"/>
      <c r="UHS1170" s="145"/>
      <c r="UHT1170" s="145"/>
      <c r="UHU1170" s="145"/>
      <c r="UHV1170" s="145"/>
      <c r="UHW1170" s="145"/>
      <c r="UHX1170" s="37"/>
      <c r="UHY1170" s="5"/>
      <c r="UHZ1170" s="144"/>
      <c r="UIA1170" s="93"/>
      <c r="UIB1170" s="145"/>
      <c r="UIC1170" s="145"/>
      <c r="UID1170" s="145"/>
      <c r="UIE1170" s="145"/>
      <c r="UIF1170" s="145"/>
      <c r="UIG1170" s="37"/>
      <c r="UIH1170" s="5"/>
      <c r="UII1170" s="144"/>
      <c r="UIJ1170" s="93"/>
      <c r="UIK1170" s="145"/>
      <c r="UIL1170" s="145"/>
      <c r="UIM1170" s="145"/>
      <c r="UIN1170" s="145"/>
      <c r="UIO1170" s="145"/>
      <c r="UIP1170" s="37"/>
      <c r="UIQ1170" s="5"/>
      <c r="UIR1170" s="144"/>
      <c r="UIS1170" s="93"/>
      <c r="UIT1170" s="145"/>
      <c r="UIU1170" s="145"/>
      <c r="UIV1170" s="145"/>
      <c r="UIW1170" s="145"/>
      <c r="UIX1170" s="145"/>
      <c r="UIY1170" s="37"/>
      <c r="UIZ1170" s="5"/>
      <c r="UJA1170" s="144"/>
      <c r="UJB1170" s="93"/>
      <c r="UJC1170" s="145"/>
      <c r="UJD1170" s="145"/>
      <c r="UJE1170" s="145"/>
      <c r="UJF1170" s="145"/>
      <c r="UJG1170" s="145"/>
      <c r="UJH1170" s="37"/>
      <c r="UJI1170" s="5"/>
      <c r="UJJ1170" s="144"/>
      <c r="UJK1170" s="93"/>
      <c r="UJL1170" s="145"/>
      <c r="UJM1170" s="145"/>
      <c r="UJN1170" s="145"/>
      <c r="UJO1170" s="145"/>
      <c r="UJP1170" s="145"/>
      <c r="UJQ1170" s="37"/>
      <c r="UJR1170" s="5"/>
      <c r="UJS1170" s="144"/>
      <c r="UJT1170" s="93"/>
      <c r="UJU1170" s="145"/>
      <c r="UJV1170" s="145"/>
      <c r="UJW1170" s="145"/>
      <c r="UJX1170" s="145"/>
      <c r="UJY1170" s="145"/>
      <c r="UJZ1170" s="37"/>
      <c r="UKA1170" s="5"/>
      <c r="UKB1170" s="144"/>
      <c r="UKC1170" s="93"/>
      <c r="UKD1170" s="145"/>
      <c r="UKE1170" s="145"/>
      <c r="UKF1170" s="145"/>
      <c r="UKG1170" s="145"/>
      <c r="UKH1170" s="145"/>
      <c r="UKI1170" s="37"/>
      <c r="UKJ1170" s="5"/>
      <c r="UKK1170" s="144"/>
      <c r="UKL1170" s="93"/>
      <c r="UKM1170" s="145"/>
      <c r="UKN1170" s="145"/>
      <c r="UKO1170" s="145"/>
      <c r="UKP1170" s="145"/>
      <c r="UKQ1170" s="145"/>
      <c r="UKR1170" s="37"/>
      <c r="UKS1170" s="5"/>
      <c r="UKT1170" s="144"/>
      <c r="UKU1170" s="93"/>
      <c r="UKV1170" s="145"/>
      <c r="UKW1170" s="145"/>
      <c r="UKX1170" s="145"/>
      <c r="UKY1170" s="145"/>
      <c r="UKZ1170" s="145"/>
      <c r="ULA1170" s="37"/>
      <c r="ULB1170" s="5"/>
      <c r="ULC1170" s="144"/>
      <c r="ULD1170" s="93"/>
      <c r="ULE1170" s="145"/>
      <c r="ULF1170" s="145"/>
      <c r="ULG1170" s="145"/>
      <c r="ULH1170" s="145"/>
      <c r="ULI1170" s="145"/>
      <c r="ULJ1170" s="37"/>
      <c r="ULK1170" s="5"/>
      <c r="ULL1170" s="144"/>
      <c r="ULM1170" s="93"/>
      <c r="ULN1170" s="145"/>
      <c r="ULO1170" s="145"/>
      <c r="ULP1170" s="145"/>
      <c r="ULQ1170" s="145"/>
      <c r="ULR1170" s="145"/>
      <c r="ULS1170" s="37"/>
      <c r="ULT1170" s="5"/>
      <c r="ULU1170" s="144"/>
      <c r="ULV1170" s="93"/>
      <c r="ULW1170" s="145"/>
      <c r="ULX1170" s="145"/>
      <c r="ULY1170" s="145"/>
      <c r="ULZ1170" s="145"/>
      <c r="UMA1170" s="145"/>
      <c r="UMB1170" s="37"/>
      <c r="UMC1170" s="5"/>
      <c r="UMD1170" s="144"/>
      <c r="UME1170" s="93"/>
      <c r="UMF1170" s="145"/>
      <c r="UMG1170" s="145"/>
      <c r="UMH1170" s="145"/>
      <c r="UMI1170" s="145"/>
      <c r="UMJ1170" s="145"/>
      <c r="UMK1170" s="37"/>
      <c r="UML1170" s="5"/>
      <c r="UMM1170" s="144"/>
      <c r="UMN1170" s="93"/>
      <c r="UMO1170" s="145"/>
      <c r="UMP1170" s="145"/>
      <c r="UMQ1170" s="145"/>
      <c r="UMR1170" s="145"/>
      <c r="UMS1170" s="145"/>
      <c r="UMT1170" s="37"/>
      <c r="UMU1170" s="5"/>
      <c r="UMV1170" s="144"/>
      <c r="UMW1170" s="93"/>
      <c r="UMX1170" s="145"/>
      <c r="UMY1170" s="145"/>
      <c r="UMZ1170" s="145"/>
      <c r="UNA1170" s="145"/>
      <c r="UNB1170" s="145"/>
      <c r="UNC1170" s="37"/>
      <c r="UND1170" s="5"/>
      <c r="UNE1170" s="144"/>
      <c r="UNF1170" s="93"/>
      <c r="UNG1170" s="145"/>
      <c r="UNH1170" s="145"/>
      <c r="UNI1170" s="145"/>
      <c r="UNJ1170" s="145"/>
      <c r="UNK1170" s="145"/>
      <c r="UNL1170" s="37"/>
      <c r="UNM1170" s="5"/>
      <c r="UNN1170" s="144"/>
      <c r="UNO1170" s="93"/>
      <c r="UNP1170" s="145"/>
      <c r="UNQ1170" s="145"/>
      <c r="UNR1170" s="145"/>
      <c r="UNS1170" s="145"/>
      <c r="UNT1170" s="145"/>
      <c r="UNU1170" s="37"/>
      <c r="UNV1170" s="5"/>
      <c r="UNW1170" s="144"/>
      <c r="UNX1170" s="93"/>
      <c r="UNY1170" s="145"/>
      <c r="UNZ1170" s="145"/>
      <c r="UOA1170" s="145"/>
      <c r="UOB1170" s="145"/>
      <c r="UOC1170" s="145"/>
      <c r="UOD1170" s="37"/>
      <c r="UOE1170" s="5"/>
      <c r="UOF1170" s="144"/>
      <c r="UOG1170" s="93"/>
      <c r="UOH1170" s="145"/>
      <c r="UOI1170" s="145"/>
      <c r="UOJ1170" s="145"/>
      <c r="UOK1170" s="145"/>
      <c r="UOL1170" s="145"/>
      <c r="UOM1170" s="37"/>
      <c r="UON1170" s="5"/>
      <c r="UOO1170" s="144"/>
      <c r="UOP1170" s="93"/>
      <c r="UOQ1170" s="145"/>
      <c r="UOR1170" s="145"/>
      <c r="UOS1170" s="145"/>
      <c r="UOT1170" s="145"/>
      <c r="UOU1170" s="145"/>
      <c r="UOV1170" s="37"/>
      <c r="UOW1170" s="5"/>
      <c r="UOX1170" s="144"/>
      <c r="UOY1170" s="93"/>
      <c r="UOZ1170" s="145"/>
      <c r="UPA1170" s="145"/>
      <c r="UPB1170" s="145"/>
      <c r="UPC1170" s="145"/>
      <c r="UPD1170" s="145"/>
      <c r="UPE1170" s="37"/>
      <c r="UPF1170" s="5"/>
      <c r="UPG1170" s="144"/>
      <c r="UPH1170" s="93"/>
      <c r="UPI1170" s="145"/>
      <c r="UPJ1170" s="145"/>
      <c r="UPK1170" s="145"/>
      <c r="UPL1170" s="145"/>
      <c r="UPM1170" s="145"/>
      <c r="UPN1170" s="37"/>
      <c r="UPO1170" s="5"/>
      <c r="UPP1170" s="144"/>
      <c r="UPQ1170" s="93"/>
      <c r="UPR1170" s="145"/>
      <c r="UPS1170" s="145"/>
      <c r="UPT1170" s="145"/>
      <c r="UPU1170" s="145"/>
      <c r="UPV1170" s="145"/>
      <c r="UPW1170" s="37"/>
      <c r="UPX1170" s="5"/>
      <c r="UPY1170" s="144"/>
      <c r="UPZ1170" s="93"/>
      <c r="UQA1170" s="145"/>
      <c r="UQB1170" s="145"/>
      <c r="UQC1170" s="145"/>
      <c r="UQD1170" s="145"/>
      <c r="UQE1170" s="145"/>
      <c r="UQF1170" s="37"/>
      <c r="UQG1170" s="5"/>
      <c r="UQH1170" s="144"/>
      <c r="UQI1170" s="93"/>
      <c r="UQJ1170" s="145"/>
      <c r="UQK1170" s="145"/>
      <c r="UQL1170" s="145"/>
      <c r="UQM1170" s="145"/>
      <c r="UQN1170" s="145"/>
      <c r="UQO1170" s="37"/>
      <c r="UQP1170" s="5"/>
      <c r="UQQ1170" s="144"/>
      <c r="UQR1170" s="93"/>
      <c r="UQS1170" s="145"/>
      <c r="UQT1170" s="145"/>
      <c r="UQU1170" s="145"/>
      <c r="UQV1170" s="145"/>
      <c r="UQW1170" s="145"/>
      <c r="UQX1170" s="37"/>
      <c r="UQY1170" s="5"/>
      <c r="UQZ1170" s="144"/>
      <c r="URA1170" s="93"/>
      <c r="URB1170" s="145"/>
      <c r="URC1170" s="145"/>
      <c r="URD1170" s="145"/>
      <c r="URE1170" s="145"/>
      <c r="URF1170" s="145"/>
      <c r="URG1170" s="37"/>
      <c r="URH1170" s="5"/>
      <c r="URI1170" s="144"/>
      <c r="URJ1170" s="93"/>
      <c r="URK1170" s="145"/>
      <c r="URL1170" s="145"/>
      <c r="URM1170" s="145"/>
      <c r="URN1170" s="145"/>
      <c r="URO1170" s="145"/>
      <c r="URP1170" s="37"/>
      <c r="URQ1170" s="5"/>
      <c r="URR1170" s="144"/>
      <c r="URS1170" s="93"/>
      <c r="URT1170" s="145"/>
      <c r="URU1170" s="145"/>
      <c r="URV1170" s="145"/>
      <c r="URW1170" s="145"/>
      <c r="URX1170" s="145"/>
      <c r="URY1170" s="37"/>
      <c r="URZ1170" s="5"/>
      <c r="USA1170" s="144"/>
      <c r="USB1170" s="93"/>
      <c r="USC1170" s="145"/>
      <c r="USD1170" s="145"/>
      <c r="USE1170" s="145"/>
      <c r="USF1170" s="145"/>
      <c r="USG1170" s="145"/>
      <c r="USH1170" s="37"/>
      <c r="USI1170" s="5"/>
      <c r="USJ1170" s="144"/>
      <c r="USK1170" s="93"/>
      <c r="USL1170" s="145"/>
      <c r="USM1170" s="145"/>
      <c r="USN1170" s="145"/>
      <c r="USO1170" s="145"/>
      <c r="USP1170" s="145"/>
      <c r="USQ1170" s="37"/>
      <c r="USR1170" s="5"/>
      <c r="USS1170" s="144"/>
      <c r="UST1170" s="93"/>
      <c r="USU1170" s="145"/>
      <c r="USV1170" s="145"/>
      <c r="USW1170" s="145"/>
      <c r="USX1170" s="145"/>
      <c r="USY1170" s="145"/>
      <c r="USZ1170" s="37"/>
      <c r="UTA1170" s="5"/>
      <c r="UTB1170" s="144"/>
      <c r="UTC1170" s="93"/>
      <c r="UTD1170" s="145"/>
      <c r="UTE1170" s="145"/>
      <c r="UTF1170" s="145"/>
      <c r="UTG1170" s="145"/>
      <c r="UTH1170" s="145"/>
      <c r="UTI1170" s="37"/>
      <c r="UTJ1170" s="5"/>
      <c r="UTK1170" s="144"/>
      <c r="UTL1170" s="93"/>
      <c r="UTM1170" s="145"/>
      <c r="UTN1170" s="145"/>
      <c r="UTO1170" s="145"/>
      <c r="UTP1170" s="145"/>
      <c r="UTQ1170" s="145"/>
      <c r="UTR1170" s="37"/>
      <c r="UTS1170" s="5"/>
      <c r="UTT1170" s="144"/>
      <c r="UTU1170" s="93"/>
      <c r="UTV1170" s="145"/>
      <c r="UTW1170" s="145"/>
      <c r="UTX1170" s="145"/>
      <c r="UTY1170" s="145"/>
      <c r="UTZ1170" s="145"/>
      <c r="UUA1170" s="37"/>
      <c r="UUB1170" s="5"/>
      <c r="UUC1170" s="144"/>
      <c r="UUD1170" s="93"/>
      <c r="UUE1170" s="145"/>
      <c r="UUF1170" s="145"/>
      <c r="UUG1170" s="145"/>
      <c r="UUH1170" s="145"/>
      <c r="UUI1170" s="145"/>
      <c r="UUJ1170" s="37"/>
      <c r="UUK1170" s="5"/>
      <c r="UUL1170" s="144"/>
      <c r="UUM1170" s="93"/>
      <c r="UUN1170" s="145"/>
      <c r="UUO1170" s="145"/>
      <c r="UUP1170" s="145"/>
      <c r="UUQ1170" s="145"/>
      <c r="UUR1170" s="145"/>
      <c r="UUS1170" s="37"/>
      <c r="UUT1170" s="5"/>
      <c r="UUU1170" s="144"/>
      <c r="UUV1170" s="93"/>
      <c r="UUW1170" s="145"/>
      <c r="UUX1170" s="145"/>
      <c r="UUY1170" s="145"/>
      <c r="UUZ1170" s="145"/>
      <c r="UVA1170" s="145"/>
      <c r="UVB1170" s="37"/>
      <c r="UVC1170" s="5"/>
      <c r="UVD1170" s="144"/>
      <c r="UVE1170" s="93"/>
      <c r="UVF1170" s="145"/>
      <c r="UVG1170" s="145"/>
      <c r="UVH1170" s="145"/>
      <c r="UVI1170" s="145"/>
      <c r="UVJ1170" s="145"/>
      <c r="UVK1170" s="37"/>
      <c r="UVL1170" s="5"/>
      <c r="UVM1170" s="144"/>
      <c r="UVN1170" s="93"/>
      <c r="UVO1170" s="145"/>
      <c r="UVP1170" s="145"/>
      <c r="UVQ1170" s="145"/>
      <c r="UVR1170" s="145"/>
      <c r="UVS1170" s="145"/>
      <c r="UVT1170" s="37"/>
      <c r="UVU1170" s="5"/>
      <c r="UVV1170" s="144"/>
      <c r="UVW1170" s="93"/>
      <c r="UVX1170" s="145"/>
      <c r="UVY1170" s="145"/>
      <c r="UVZ1170" s="145"/>
      <c r="UWA1170" s="145"/>
      <c r="UWB1170" s="145"/>
      <c r="UWC1170" s="37"/>
      <c r="UWD1170" s="5"/>
      <c r="UWE1170" s="144"/>
      <c r="UWF1170" s="93"/>
      <c r="UWG1170" s="145"/>
      <c r="UWH1170" s="145"/>
      <c r="UWI1170" s="145"/>
      <c r="UWJ1170" s="145"/>
      <c r="UWK1170" s="145"/>
      <c r="UWL1170" s="37"/>
      <c r="UWM1170" s="5"/>
      <c r="UWN1170" s="144"/>
      <c r="UWO1170" s="93"/>
      <c r="UWP1170" s="145"/>
      <c r="UWQ1170" s="145"/>
      <c r="UWR1170" s="145"/>
      <c r="UWS1170" s="145"/>
      <c r="UWT1170" s="145"/>
      <c r="UWU1170" s="37"/>
      <c r="UWV1170" s="5"/>
      <c r="UWW1170" s="144"/>
      <c r="UWX1170" s="93"/>
      <c r="UWY1170" s="145"/>
      <c r="UWZ1170" s="145"/>
      <c r="UXA1170" s="145"/>
      <c r="UXB1170" s="145"/>
      <c r="UXC1170" s="145"/>
      <c r="UXD1170" s="37"/>
      <c r="UXE1170" s="5"/>
      <c r="UXF1170" s="144"/>
      <c r="UXG1170" s="93"/>
      <c r="UXH1170" s="145"/>
      <c r="UXI1170" s="145"/>
      <c r="UXJ1170" s="145"/>
      <c r="UXK1170" s="145"/>
      <c r="UXL1170" s="145"/>
      <c r="UXM1170" s="37"/>
      <c r="UXN1170" s="5"/>
      <c r="UXO1170" s="144"/>
      <c r="UXP1170" s="93"/>
      <c r="UXQ1170" s="145"/>
      <c r="UXR1170" s="145"/>
      <c r="UXS1170" s="145"/>
      <c r="UXT1170" s="145"/>
      <c r="UXU1170" s="145"/>
      <c r="UXV1170" s="37"/>
      <c r="UXW1170" s="5"/>
      <c r="UXX1170" s="144"/>
      <c r="UXY1170" s="93"/>
      <c r="UXZ1170" s="145"/>
      <c r="UYA1170" s="145"/>
      <c r="UYB1170" s="145"/>
      <c r="UYC1170" s="145"/>
      <c r="UYD1170" s="145"/>
      <c r="UYE1170" s="37"/>
      <c r="UYF1170" s="5"/>
      <c r="UYG1170" s="144"/>
      <c r="UYH1170" s="93"/>
      <c r="UYI1170" s="145"/>
      <c r="UYJ1170" s="145"/>
      <c r="UYK1170" s="145"/>
      <c r="UYL1170" s="145"/>
      <c r="UYM1170" s="145"/>
      <c r="UYN1170" s="37"/>
      <c r="UYO1170" s="5"/>
      <c r="UYP1170" s="144"/>
      <c r="UYQ1170" s="93"/>
      <c r="UYR1170" s="145"/>
      <c r="UYS1170" s="145"/>
      <c r="UYT1170" s="145"/>
      <c r="UYU1170" s="145"/>
      <c r="UYV1170" s="145"/>
      <c r="UYW1170" s="37"/>
      <c r="UYX1170" s="5"/>
      <c r="UYY1170" s="144"/>
      <c r="UYZ1170" s="93"/>
      <c r="UZA1170" s="145"/>
      <c r="UZB1170" s="145"/>
      <c r="UZC1170" s="145"/>
      <c r="UZD1170" s="145"/>
      <c r="UZE1170" s="145"/>
      <c r="UZF1170" s="37"/>
      <c r="UZG1170" s="5"/>
      <c r="UZH1170" s="144"/>
      <c r="UZI1170" s="93"/>
      <c r="UZJ1170" s="145"/>
      <c r="UZK1170" s="145"/>
      <c r="UZL1170" s="145"/>
      <c r="UZM1170" s="145"/>
      <c r="UZN1170" s="145"/>
      <c r="UZO1170" s="37"/>
      <c r="UZP1170" s="5"/>
      <c r="UZQ1170" s="144"/>
      <c r="UZR1170" s="93"/>
      <c r="UZS1170" s="145"/>
      <c r="UZT1170" s="145"/>
      <c r="UZU1170" s="145"/>
      <c r="UZV1170" s="145"/>
      <c r="UZW1170" s="145"/>
      <c r="UZX1170" s="37"/>
      <c r="UZY1170" s="5"/>
      <c r="UZZ1170" s="144"/>
      <c r="VAA1170" s="93"/>
      <c r="VAB1170" s="145"/>
      <c r="VAC1170" s="145"/>
      <c r="VAD1170" s="145"/>
      <c r="VAE1170" s="145"/>
      <c r="VAF1170" s="145"/>
      <c r="VAG1170" s="37"/>
      <c r="VAH1170" s="5"/>
      <c r="VAI1170" s="144"/>
      <c r="VAJ1170" s="93"/>
      <c r="VAK1170" s="145"/>
      <c r="VAL1170" s="145"/>
      <c r="VAM1170" s="145"/>
      <c r="VAN1170" s="145"/>
      <c r="VAO1170" s="145"/>
      <c r="VAP1170" s="37"/>
      <c r="VAQ1170" s="5"/>
      <c r="VAR1170" s="144"/>
      <c r="VAS1170" s="93"/>
      <c r="VAT1170" s="145"/>
      <c r="VAU1170" s="145"/>
      <c r="VAV1170" s="145"/>
      <c r="VAW1170" s="145"/>
      <c r="VAX1170" s="145"/>
      <c r="VAY1170" s="37"/>
      <c r="VAZ1170" s="5"/>
      <c r="VBA1170" s="144"/>
      <c r="VBB1170" s="93"/>
      <c r="VBC1170" s="145"/>
      <c r="VBD1170" s="145"/>
      <c r="VBE1170" s="145"/>
      <c r="VBF1170" s="145"/>
      <c r="VBG1170" s="145"/>
      <c r="VBH1170" s="37"/>
      <c r="VBI1170" s="5"/>
      <c r="VBJ1170" s="144"/>
      <c r="VBK1170" s="93"/>
      <c r="VBL1170" s="145"/>
      <c r="VBM1170" s="145"/>
      <c r="VBN1170" s="145"/>
      <c r="VBO1170" s="145"/>
      <c r="VBP1170" s="145"/>
      <c r="VBQ1170" s="37"/>
      <c r="VBR1170" s="5"/>
      <c r="VBS1170" s="144"/>
      <c r="VBT1170" s="93"/>
      <c r="VBU1170" s="145"/>
      <c r="VBV1170" s="145"/>
      <c r="VBW1170" s="145"/>
      <c r="VBX1170" s="145"/>
      <c r="VBY1170" s="145"/>
      <c r="VBZ1170" s="37"/>
      <c r="VCA1170" s="5"/>
      <c r="VCB1170" s="144"/>
      <c r="VCC1170" s="93"/>
      <c r="VCD1170" s="145"/>
      <c r="VCE1170" s="145"/>
      <c r="VCF1170" s="145"/>
      <c r="VCG1170" s="145"/>
      <c r="VCH1170" s="145"/>
      <c r="VCI1170" s="37"/>
      <c r="VCJ1170" s="5"/>
      <c r="VCK1170" s="144"/>
      <c r="VCL1170" s="93"/>
      <c r="VCM1170" s="145"/>
      <c r="VCN1170" s="145"/>
      <c r="VCO1170" s="145"/>
      <c r="VCP1170" s="145"/>
      <c r="VCQ1170" s="145"/>
      <c r="VCR1170" s="37"/>
      <c r="VCS1170" s="5"/>
      <c r="VCT1170" s="144"/>
      <c r="VCU1170" s="93"/>
      <c r="VCV1170" s="145"/>
      <c r="VCW1170" s="145"/>
      <c r="VCX1170" s="145"/>
      <c r="VCY1170" s="145"/>
      <c r="VCZ1170" s="145"/>
      <c r="VDA1170" s="37"/>
      <c r="VDB1170" s="5"/>
      <c r="VDC1170" s="144"/>
      <c r="VDD1170" s="93"/>
      <c r="VDE1170" s="145"/>
      <c r="VDF1170" s="145"/>
      <c r="VDG1170" s="145"/>
      <c r="VDH1170" s="145"/>
      <c r="VDI1170" s="145"/>
      <c r="VDJ1170" s="37"/>
      <c r="VDK1170" s="5"/>
      <c r="VDL1170" s="144"/>
      <c r="VDM1170" s="93"/>
      <c r="VDN1170" s="145"/>
      <c r="VDO1170" s="145"/>
      <c r="VDP1170" s="145"/>
      <c r="VDQ1170" s="145"/>
      <c r="VDR1170" s="145"/>
      <c r="VDS1170" s="37"/>
      <c r="VDT1170" s="5"/>
      <c r="VDU1170" s="144"/>
      <c r="VDV1170" s="93"/>
      <c r="VDW1170" s="145"/>
      <c r="VDX1170" s="145"/>
      <c r="VDY1170" s="145"/>
      <c r="VDZ1170" s="145"/>
      <c r="VEA1170" s="145"/>
      <c r="VEB1170" s="37"/>
      <c r="VEC1170" s="5"/>
      <c r="VED1170" s="144"/>
      <c r="VEE1170" s="93"/>
      <c r="VEF1170" s="145"/>
      <c r="VEG1170" s="145"/>
      <c r="VEH1170" s="145"/>
      <c r="VEI1170" s="145"/>
      <c r="VEJ1170" s="145"/>
      <c r="VEK1170" s="37"/>
      <c r="VEL1170" s="5"/>
      <c r="VEM1170" s="144"/>
      <c r="VEN1170" s="93"/>
      <c r="VEO1170" s="145"/>
      <c r="VEP1170" s="145"/>
      <c r="VEQ1170" s="145"/>
      <c r="VER1170" s="145"/>
      <c r="VES1170" s="145"/>
      <c r="VET1170" s="37"/>
      <c r="VEU1170" s="5"/>
      <c r="VEV1170" s="144"/>
      <c r="VEW1170" s="93"/>
      <c r="VEX1170" s="145"/>
      <c r="VEY1170" s="145"/>
      <c r="VEZ1170" s="145"/>
      <c r="VFA1170" s="145"/>
      <c r="VFB1170" s="145"/>
      <c r="VFC1170" s="37"/>
      <c r="VFD1170" s="5"/>
      <c r="VFE1170" s="144"/>
      <c r="VFF1170" s="93"/>
      <c r="VFG1170" s="145"/>
      <c r="VFH1170" s="145"/>
      <c r="VFI1170" s="145"/>
      <c r="VFJ1170" s="145"/>
      <c r="VFK1170" s="145"/>
      <c r="VFL1170" s="37"/>
      <c r="VFM1170" s="5"/>
      <c r="VFN1170" s="144"/>
      <c r="VFO1170" s="93"/>
      <c r="VFP1170" s="145"/>
      <c r="VFQ1170" s="145"/>
      <c r="VFR1170" s="145"/>
      <c r="VFS1170" s="145"/>
      <c r="VFT1170" s="145"/>
      <c r="VFU1170" s="37"/>
      <c r="VFV1170" s="5"/>
      <c r="VFW1170" s="144"/>
      <c r="VFX1170" s="93"/>
      <c r="VFY1170" s="145"/>
      <c r="VFZ1170" s="145"/>
      <c r="VGA1170" s="145"/>
      <c r="VGB1170" s="145"/>
      <c r="VGC1170" s="145"/>
      <c r="VGD1170" s="37"/>
      <c r="VGE1170" s="5"/>
      <c r="VGF1170" s="144"/>
      <c r="VGG1170" s="93"/>
      <c r="VGH1170" s="145"/>
      <c r="VGI1170" s="145"/>
      <c r="VGJ1170" s="145"/>
      <c r="VGK1170" s="145"/>
      <c r="VGL1170" s="145"/>
      <c r="VGM1170" s="37"/>
      <c r="VGN1170" s="5"/>
      <c r="VGO1170" s="144"/>
      <c r="VGP1170" s="93"/>
      <c r="VGQ1170" s="145"/>
      <c r="VGR1170" s="145"/>
      <c r="VGS1170" s="145"/>
      <c r="VGT1170" s="145"/>
      <c r="VGU1170" s="145"/>
      <c r="VGV1170" s="37"/>
      <c r="VGW1170" s="5"/>
      <c r="VGX1170" s="144"/>
      <c r="VGY1170" s="93"/>
      <c r="VGZ1170" s="145"/>
      <c r="VHA1170" s="145"/>
      <c r="VHB1170" s="145"/>
      <c r="VHC1170" s="145"/>
      <c r="VHD1170" s="145"/>
      <c r="VHE1170" s="37"/>
      <c r="VHF1170" s="5"/>
      <c r="VHG1170" s="144"/>
      <c r="VHH1170" s="93"/>
      <c r="VHI1170" s="145"/>
      <c r="VHJ1170" s="145"/>
      <c r="VHK1170" s="145"/>
      <c r="VHL1170" s="145"/>
      <c r="VHM1170" s="145"/>
      <c r="VHN1170" s="37"/>
      <c r="VHO1170" s="5"/>
      <c r="VHP1170" s="144"/>
      <c r="VHQ1170" s="93"/>
      <c r="VHR1170" s="145"/>
      <c r="VHS1170" s="145"/>
      <c r="VHT1170" s="145"/>
      <c r="VHU1170" s="145"/>
      <c r="VHV1170" s="145"/>
      <c r="VHW1170" s="37"/>
      <c r="VHX1170" s="5"/>
      <c r="VHY1170" s="144"/>
      <c r="VHZ1170" s="93"/>
      <c r="VIA1170" s="145"/>
      <c r="VIB1170" s="145"/>
      <c r="VIC1170" s="145"/>
      <c r="VID1170" s="145"/>
      <c r="VIE1170" s="145"/>
      <c r="VIF1170" s="37"/>
      <c r="VIG1170" s="5"/>
      <c r="VIH1170" s="144"/>
      <c r="VII1170" s="93"/>
      <c r="VIJ1170" s="145"/>
      <c r="VIK1170" s="145"/>
      <c r="VIL1170" s="145"/>
      <c r="VIM1170" s="145"/>
      <c r="VIN1170" s="145"/>
      <c r="VIO1170" s="37"/>
      <c r="VIP1170" s="5"/>
      <c r="VIQ1170" s="144"/>
      <c r="VIR1170" s="93"/>
      <c r="VIS1170" s="145"/>
      <c r="VIT1170" s="145"/>
      <c r="VIU1170" s="145"/>
      <c r="VIV1170" s="145"/>
      <c r="VIW1170" s="145"/>
      <c r="VIX1170" s="37"/>
      <c r="VIY1170" s="5"/>
      <c r="VIZ1170" s="144"/>
      <c r="VJA1170" s="93"/>
      <c r="VJB1170" s="145"/>
      <c r="VJC1170" s="145"/>
      <c r="VJD1170" s="145"/>
      <c r="VJE1170" s="145"/>
      <c r="VJF1170" s="145"/>
      <c r="VJG1170" s="37"/>
      <c r="VJH1170" s="5"/>
      <c r="VJI1170" s="144"/>
      <c r="VJJ1170" s="93"/>
      <c r="VJK1170" s="145"/>
      <c r="VJL1170" s="145"/>
      <c r="VJM1170" s="145"/>
      <c r="VJN1170" s="145"/>
      <c r="VJO1170" s="145"/>
      <c r="VJP1170" s="37"/>
      <c r="VJQ1170" s="5"/>
      <c r="VJR1170" s="144"/>
      <c r="VJS1170" s="93"/>
      <c r="VJT1170" s="145"/>
      <c r="VJU1170" s="145"/>
      <c r="VJV1170" s="145"/>
      <c r="VJW1170" s="145"/>
      <c r="VJX1170" s="145"/>
      <c r="VJY1170" s="37"/>
      <c r="VJZ1170" s="5"/>
      <c r="VKA1170" s="144"/>
      <c r="VKB1170" s="93"/>
      <c r="VKC1170" s="145"/>
      <c r="VKD1170" s="145"/>
      <c r="VKE1170" s="145"/>
      <c r="VKF1170" s="145"/>
      <c r="VKG1170" s="145"/>
      <c r="VKH1170" s="37"/>
      <c r="VKI1170" s="5"/>
      <c r="VKJ1170" s="144"/>
      <c r="VKK1170" s="93"/>
      <c r="VKL1170" s="145"/>
      <c r="VKM1170" s="145"/>
      <c r="VKN1170" s="145"/>
      <c r="VKO1170" s="145"/>
      <c r="VKP1170" s="145"/>
      <c r="VKQ1170" s="37"/>
      <c r="VKR1170" s="5"/>
      <c r="VKS1170" s="144"/>
      <c r="VKT1170" s="93"/>
      <c r="VKU1170" s="145"/>
      <c r="VKV1170" s="145"/>
      <c r="VKW1170" s="145"/>
      <c r="VKX1170" s="145"/>
      <c r="VKY1170" s="145"/>
      <c r="VKZ1170" s="37"/>
      <c r="VLA1170" s="5"/>
      <c r="VLB1170" s="144"/>
      <c r="VLC1170" s="93"/>
      <c r="VLD1170" s="145"/>
      <c r="VLE1170" s="145"/>
      <c r="VLF1170" s="145"/>
      <c r="VLG1170" s="145"/>
      <c r="VLH1170" s="145"/>
      <c r="VLI1170" s="37"/>
      <c r="VLJ1170" s="5"/>
      <c r="VLK1170" s="144"/>
      <c r="VLL1170" s="93"/>
      <c r="VLM1170" s="145"/>
      <c r="VLN1170" s="145"/>
      <c r="VLO1170" s="145"/>
      <c r="VLP1170" s="145"/>
      <c r="VLQ1170" s="145"/>
      <c r="VLR1170" s="37"/>
      <c r="VLS1170" s="5"/>
      <c r="VLT1170" s="144"/>
      <c r="VLU1170" s="93"/>
      <c r="VLV1170" s="145"/>
      <c r="VLW1170" s="145"/>
      <c r="VLX1170" s="145"/>
      <c r="VLY1170" s="145"/>
      <c r="VLZ1170" s="145"/>
      <c r="VMA1170" s="37"/>
      <c r="VMB1170" s="5"/>
      <c r="VMC1170" s="144"/>
      <c r="VMD1170" s="93"/>
      <c r="VME1170" s="145"/>
      <c r="VMF1170" s="145"/>
      <c r="VMG1170" s="145"/>
      <c r="VMH1170" s="145"/>
      <c r="VMI1170" s="145"/>
      <c r="VMJ1170" s="37"/>
      <c r="VMK1170" s="5"/>
      <c r="VML1170" s="144"/>
      <c r="VMM1170" s="93"/>
      <c r="VMN1170" s="145"/>
      <c r="VMO1170" s="145"/>
      <c r="VMP1170" s="145"/>
      <c r="VMQ1170" s="145"/>
      <c r="VMR1170" s="145"/>
      <c r="VMS1170" s="37"/>
      <c r="VMT1170" s="5"/>
      <c r="VMU1170" s="144"/>
      <c r="VMV1170" s="93"/>
      <c r="VMW1170" s="145"/>
      <c r="VMX1170" s="145"/>
      <c r="VMY1170" s="145"/>
      <c r="VMZ1170" s="145"/>
      <c r="VNA1170" s="145"/>
      <c r="VNB1170" s="37"/>
      <c r="VNC1170" s="5"/>
      <c r="VND1170" s="144"/>
      <c r="VNE1170" s="93"/>
      <c r="VNF1170" s="145"/>
      <c r="VNG1170" s="145"/>
      <c r="VNH1170" s="145"/>
      <c r="VNI1170" s="145"/>
      <c r="VNJ1170" s="145"/>
      <c r="VNK1170" s="37"/>
      <c r="VNL1170" s="5"/>
      <c r="VNM1170" s="144"/>
      <c r="VNN1170" s="93"/>
      <c r="VNO1170" s="145"/>
      <c r="VNP1170" s="145"/>
      <c r="VNQ1170" s="145"/>
      <c r="VNR1170" s="145"/>
      <c r="VNS1170" s="145"/>
      <c r="VNT1170" s="37"/>
      <c r="VNU1170" s="5"/>
      <c r="VNV1170" s="144"/>
      <c r="VNW1170" s="93"/>
      <c r="VNX1170" s="145"/>
      <c r="VNY1170" s="145"/>
      <c r="VNZ1170" s="145"/>
      <c r="VOA1170" s="145"/>
      <c r="VOB1170" s="145"/>
      <c r="VOC1170" s="37"/>
      <c r="VOD1170" s="5"/>
      <c r="VOE1170" s="144"/>
      <c r="VOF1170" s="93"/>
      <c r="VOG1170" s="145"/>
      <c r="VOH1170" s="145"/>
      <c r="VOI1170" s="145"/>
      <c r="VOJ1170" s="145"/>
      <c r="VOK1170" s="145"/>
      <c r="VOL1170" s="37"/>
      <c r="VOM1170" s="5"/>
      <c r="VON1170" s="144"/>
      <c r="VOO1170" s="93"/>
      <c r="VOP1170" s="145"/>
      <c r="VOQ1170" s="145"/>
      <c r="VOR1170" s="145"/>
      <c r="VOS1170" s="145"/>
      <c r="VOT1170" s="145"/>
      <c r="VOU1170" s="37"/>
      <c r="VOV1170" s="5"/>
      <c r="VOW1170" s="144"/>
      <c r="VOX1170" s="93"/>
      <c r="VOY1170" s="145"/>
      <c r="VOZ1170" s="145"/>
      <c r="VPA1170" s="145"/>
      <c r="VPB1170" s="145"/>
      <c r="VPC1170" s="145"/>
      <c r="VPD1170" s="37"/>
      <c r="VPE1170" s="5"/>
      <c r="VPF1170" s="144"/>
      <c r="VPG1170" s="93"/>
      <c r="VPH1170" s="145"/>
      <c r="VPI1170" s="145"/>
      <c r="VPJ1170" s="145"/>
      <c r="VPK1170" s="145"/>
      <c r="VPL1170" s="145"/>
      <c r="VPM1170" s="37"/>
      <c r="VPN1170" s="5"/>
      <c r="VPO1170" s="144"/>
      <c r="VPP1170" s="93"/>
      <c r="VPQ1170" s="145"/>
      <c r="VPR1170" s="145"/>
      <c r="VPS1170" s="145"/>
      <c r="VPT1170" s="145"/>
      <c r="VPU1170" s="145"/>
      <c r="VPV1170" s="37"/>
      <c r="VPW1170" s="5"/>
      <c r="VPX1170" s="144"/>
      <c r="VPY1170" s="93"/>
      <c r="VPZ1170" s="145"/>
      <c r="VQA1170" s="145"/>
      <c r="VQB1170" s="145"/>
      <c r="VQC1170" s="145"/>
      <c r="VQD1170" s="145"/>
      <c r="VQE1170" s="37"/>
      <c r="VQF1170" s="5"/>
      <c r="VQG1170" s="144"/>
      <c r="VQH1170" s="93"/>
      <c r="VQI1170" s="145"/>
      <c r="VQJ1170" s="145"/>
      <c r="VQK1170" s="145"/>
      <c r="VQL1170" s="145"/>
      <c r="VQM1170" s="145"/>
      <c r="VQN1170" s="37"/>
      <c r="VQO1170" s="5"/>
      <c r="VQP1170" s="144"/>
      <c r="VQQ1170" s="93"/>
      <c r="VQR1170" s="145"/>
      <c r="VQS1170" s="145"/>
      <c r="VQT1170" s="145"/>
      <c r="VQU1170" s="145"/>
      <c r="VQV1170" s="145"/>
      <c r="VQW1170" s="37"/>
      <c r="VQX1170" s="5"/>
      <c r="VQY1170" s="144"/>
      <c r="VQZ1170" s="93"/>
      <c r="VRA1170" s="145"/>
      <c r="VRB1170" s="145"/>
      <c r="VRC1170" s="145"/>
      <c r="VRD1170" s="145"/>
      <c r="VRE1170" s="145"/>
      <c r="VRF1170" s="37"/>
      <c r="VRG1170" s="5"/>
      <c r="VRH1170" s="144"/>
      <c r="VRI1170" s="93"/>
      <c r="VRJ1170" s="145"/>
      <c r="VRK1170" s="145"/>
      <c r="VRL1170" s="145"/>
      <c r="VRM1170" s="145"/>
      <c r="VRN1170" s="145"/>
      <c r="VRO1170" s="37"/>
      <c r="VRP1170" s="5"/>
      <c r="VRQ1170" s="144"/>
      <c r="VRR1170" s="93"/>
      <c r="VRS1170" s="145"/>
      <c r="VRT1170" s="145"/>
      <c r="VRU1170" s="145"/>
      <c r="VRV1170" s="145"/>
      <c r="VRW1170" s="145"/>
      <c r="VRX1170" s="37"/>
      <c r="VRY1170" s="5"/>
      <c r="VRZ1170" s="144"/>
      <c r="VSA1170" s="93"/>
      <c r="VSB1170" s="145"/>
      <c r="VSC1170" s="145"/>
      <c r="VSD1170" s="145"/>
      <c r="VSE1170" s="145"/>
      <c r="VSF1170" s="145"/>
      <c r="VSG1170" s="37"/>
      <c r="VSH1170" s="5"/>
      <c r="VSI1170" s="144"/>
      <c r="VSJ1170" s="93"/>
      <c r="VSK1170" s="145"/>
      <c r="VSL1170" s="145"/>
      <c r="VSM1170" s="145"/>
      <c r="VSN1170" s="145"/>
      <c r="VSO1170" s="145"/>
      <c r="VSP1170" s="37"/>
      <c r="VSQ1170" s="5"/>
      <c r="VSR1170" s="144"/>
      <c r="VSS1170" s="93"/>
      <c r="VST1170" s="145"/>
      <c r="VSU1170" s="145"/>
      <c r="VSV1170" s="145"/>
      <c r="VSW1170" s="145"/>
      <c r="VSX1170" s="145"/>
      <c r="VSY1170" s="37"/>
      <c r="VSZ1170" s="5"/>
      <c r="VTA1170" s="144"/>
      <c r="VTB1170" s="93"/>
      <c r="VTC1170" s="145"/>
      <c r="VTD1170" s="145"/>
      <c r="VTE1170" s="145"/>
      <c r="VTF1170" s="145"/>
      <c r="VTG1170" s="145"/>
      <c r="VTH1170" s="37"/>
      <c r="VTI1170" s="5"/>
      <c r="VTJ1170" s="144"/>
      <c r="VTK1170" s="93"/>
      <c r="VTL1170" s="145"/>
      <c r="VTM1170" s="145"/>
      <c r="VTN1170" s="145"/>
      <c r="VTO1170" s="145"/>
      <c r="VTP1170" s="145"/>
      <c r="VTQ1170" s="37"/>
      <c r="VTR1170" s="5"/>
      <c r="VTS1170" s="144"/>
      <c r="VTT1170" s="93"/>
      <c r="VTU1170" s="145"/>
      <c r="VTV1170" s="145"/>
      <c r="VTW1170" s="145"/>
      <c r="VTX1170" s="145"/>
      <c r="VTY1170" s="145"/>
      <c r="VTZ1170" s="37"/>
      <c r="VUA1170" s="5"/>
      <c r="VUB1170" s="144"/>
      <c r="VUC1170" s="93"/>
      <c r="VUD1170" s="145"/>
      <c r="VUE1170" s="145"/>
      <c r="VUF1170" s="145"/>
      <c r="VUG1170" s="145"/>
      <c r="VUH1170" s="145"/>
      <c r="VUI1170" s="37"/>
      <c r="VUJ1170" s="5"/>
      <c r="VUK1170" s="144"/>
      <c r="VUL1170" s="93"/>
      <c r="VUM1170" s="145"/>
      <c r="VUN1170" s="145"/>
      <c r="VUO1170" s="145"/>
      <c r="VUP1170" s="145"/>
      <c r="VUQ1170" s="145"/>
      <c r="VUR1170" s="37"/>
      <c r="VUS1170" s="5"/>
      <c r="VUT1170" s="144"/>
      <c r="VUU1170" s="93"/>
      <c r="VUV1170" s="145"/>
      <c r="VUW1170" s="145"/>
      <c r="VUX1170" s="145"/>
      <c r="VUY1170" s="145"/>
      <c r="VUZ1170" s="145"/>
      <c r="VVA1170" s="37"/>
      <c r="VVB1170" s="5"/>
      <c r="VVC1170" s="144"/>
      <c r="VVD1170" s="93"/>
      <c r="VVE1170" s="145"/>
      <c r="VVF1170" s="145"/>
      <c r="VVG1170" s="145"/>
      <c r="VVH1170" s="145"/>
      <c r="VVI1170" s="145"/>
      <c r="VVJ1170" s="37"/>
      <c r="VVK1170" s="5"/>
      <c r="VVL1170" s="144"/>
      <c r="VVM1170" s="93"/>
      <c r="VVN1170" s="145"/>
      <c r="VVO1170" s="145"/>
      <c r="VVP1170" s="145"/>
      <c r="VVQ1170" s="145"/>
      <c r="VVR1170" s="145"/>
      <c r="VVS1170" s="37"/>
      <c r="VVT1170" s="5"/>
      <c r="VVU1170" s="144"/>
      <c r="VVV1170" s="93"/>
      <c r="VVW1170" s="145"/>
      <c r="VVX1170" s="145"/>
      <c r="VVY1170" s="145"/>
      <c r="VVZ1170" s="145"/>
      <c r="VWA1170" s="145"/>
      <c r="VWB1170" s="37"/>
      <c r="VWC1170" s="5"/>
      <c r="VWD1170" s="144"/>
      <c r="VWE1170" s="93"/>
      <c r="VWF1170" s="145"/>
      <c r="VWG1170" s="145"/>
      <c r="VWH1170" s="145"/>
      <c r="VWI1170" s="145"/>
      <c r="VWJ1170" s="145"/>
      <c r="VWK1170" s="37"/>
      <c r="VWL1170" s="5"/>
      <c r="VWM1170" s="144"/>
      <c r="VWN1170" s="93"/>
      <c r="VWO1170" s="145"/>
      <c r="VWP1170" s="145"/>
      <c r="VWQ1170" s="145"/>
      <c r="VWR1170" s="145"/>
      <c r="VWS1170" s="145"/>
      <c r="VWT1170" s="37"/>
      <c r="VWU1170" s="5"/>
      <c r="VWV1170" s="144"/>
      <c r="VWW1170" s="93"/>
      <c r="VWX1170" s="145"/>
      <c r="VWY1170" s="145"/>
      <c r="VWZ1170" s="145"/>
      <c r="VXA1170" s="145"/>
      <c r="VXB1170" s="145"/>
      <c r="VXC1170" s="37"/>
      <c r="VXD1170" s="5"/>
      <c r="VXE1170" s="144"/>
      <c r="VXF1170" s="93"/>
      <c r="VXG1170" s="145"/>
      <c r="VXH1170" s="145"/>
      <c r="VXI1170" s="145"/>
      <c r="VXJ1170" s="145"/>
      <c r="VXK1170" s="145"/>
      <c r="VXL1170" s="37"/>
      <c r="VXM1170" s="5"/>
      <c r="VXN1170" s="144"/>
      <c r="VXO1170" s="93"/>
      <c r="VXP1170" s="145"/>
      <c r="VXQ1170" s="145"/>
      <c r="VXR1170" s="145"/>
      <c r="VXS1170" s="145"/>
      <c r="VXT1170" s="145"/>
      <c r="VXU1170" s="37"/>
      <c r="VXV1170" s="5"/>
      <c r="VXW1170" s="144"/>
      <c r="VXX1170" s="93"/>
      <c r="VXY1170" s="145"/>
      <c r="VXZ1170" s="145"/>
      <c r="VYA1170" s="145"/>
      <c r="VYB1170" s="145"/>
      <c r="VYC1170" s="145"/>
      <c r="VYD1170" s="37"/>
      <c r="VYE1170" s="5"/>
      <c r="VYF1170" s="144"/>
      <c r="VYG1170" s="93"/>
      <c r="VYH1170" s="145"/>
      <c r="VYI1170" s="145"/>
      <c r="VYJ1170" s="145"/>
      <c r="VYK1170" s="145"/>
      <c r="VYL1170" s="145"/>
      <c r="VYM1170" s="37"/>
      <c r="VYN1170" s="5"/>
      <c r="VYO1170" s="144"/>
      <c r="VYP1170" s="93"/>
      <c r="VYQ1170" s="145"/>
      <c r="VYR1170" s="145"/>
      <c r="VYS1170" s="145"/>
      <c r="VYT1170" s="145"/>
      <c r="VYU1170" s="145"/>
      <c r="VYV1170" s="37"/>
      <c r="VYW1170" s="5"/>
      <c r="VYX1170" s="144"/>
      <c r="VYY1170" s="93"/>
      <c r="VYZ1170" s="145"/>
      <c r="VZA1170" s="145"/>
      <c r="VZB1170" s="145"/>
      <c r="VZC1170" s="145"/>
      <c r="VZD1170" s="145"/>
      <c r="VZE1170" s="37"/>
      <c r="VZF1170" s="5"/>
      <c r="VZG1170" s="144"/>
      <c r="VZH1170" s="93"/>
      <c r="VZI1170" s="145"/>
      <c r="VZJ1170" s="145"/>
      <c r="VZK1170" s="145"/>
      <c r="VZL1170" s="145"/>
      <c r="VZM1170" s="145"/>
      <c r="VZN1170" s="37"/>
      <c r="VZO1170" s="5"/>
      <c r="VZP1170" s="144"/>
      <c r="VZQ1170" s="93"/>
      <c r="VZR1170" s="145"/>
      <c r="VZS1170" s="145"/>
      <c r="VZT1170" s="145"/>
      <c r="VZU1170" s="145"/>
      <c r="VZV1170" s="145"/>
      <c r="VZW1170" s="37"/>
      <c r="VZX1170" s="5"/>
      <c r="VZY1170" s="144"/>
      <c r="VZZ1170" s="93"/>
      <c r="WAA1170" s="145"/>
      <c r="WAB1170" s="145"/>
      <c r="WAC1170" s="145"/>
      <c r="WAD1170" s="145"/>
      <c r="WAE1170" s="145"/>
      <c r="WAF1170" s="37"/>
      <c r="WAG1170" s="5"/>
      <c r="WAH1170" s="144"/>
      <c r="WAI1170" s="93"/>
      <c r="WAJ1170" s="145"/>
      <c r="WAK1170" s="145"/>
      <c r="WAL1170" s="145"/>
      <c r="WAM1170" s="145"/>
      <c r="WAN1170" s="145"/>
      <c r="WAO1170" s="37"/>
      <c r="WAP1170" s="5"/>
      <c r="WAQ1170" s="144"/>
      <c r="WAR1170" s="93"/>
      <c r="WAS1170" s="145"/>
      <c r="WAT1170" s="145"/>
      <c r="WAU1170" s="145"/>
      <c r="WAV1170" s="145"/>
      <c r="WAW1170" s="145"/>
      <c r="WAX1170" s="37"/>
      <c r="WAY1170" s="5"/>
      <c r="WAZ1170" s="144"/>
      <c r="WBA1170" s="93"/>
      <c r="WBB1170" s="145"/>
      <c r="WBC1170" s="145"/>
      <c r="WBD1170" s="145"/>
      <c r="WBE1170" s="145"/>
      <c r="WBF1170" s="145"/>
      <c r="WBG1170" s="37"/>
      <c r="WBH1170" s="5"/>
      <c r="WBI1170" s="144"/>
      <c r="WBJ1170" s="93"/>
      <c r="WBK1170" s="145"/>
      <c r="WBL1170" s="145"/>
      <c r="WBM1170" s="145"/>
      <c r="WBN1170" s="145"/>
      <c r="WBO1170" s="145"/>
      <c r="WBP1170" s="37"/>
      <c r="WBQ1170" s="5"/>
      <c r="WBR1170" s="144"/>
      <c r="WBS1170" s="93"/>
      <c r="WBT1170" s="145"/>
      <c r="WBU1170" s="145"/>
      <c r="WBV1170" s="145"/>
      <c r="WBW1170" s="145"/>
      <c r="WBX1170" s="145"/>
      <c r="WBY1170" s="37"/>
      <c r="WBZ1170" s="5"/>
      <c r="WCA1170" s="144"/>
      <c r="WCB1170" s="93"/>
      <c r="WCC1170" s="145"/>
      <c r="WCD1170" s="145"/>
      <c r="WCE1170" s="145"/>
      <c r="WCF1170" s="145"/>
      <c r="WCG1170" s="145"/>
      <c r="WCH1170" s="37"/>
      <c r="WCI1170" s="5"/>
      <c r="WCJ1170" s="144"/>
      <c r="WCK1170" s="93"/>
      <c r="WCL1170" s="145"/>
      <c r="WCM1170" s="145"/>
      <c r="WCN1170" s="145"/>
      <c r="WCO1170" s="145"/>
      <c r="WCP1170" s="145"/>
      <c r="WCQ1170" s="37"/>
      <c r="WCR1170" s="5"/>
      <c r="WCS1170" s="144"/>
      <c r="WCT1170" s="93"/>
      <c r="WCU1170" s="145"/>
      <c r="WCV1170" s="145"/>
      <c r="WCW1170" s="145"/>
      <c r="WCX1170" s="145"/>
      <c r="WCY1170" s="145"/>
      <c r="WCZ1170" s="37"/>
      <c r="WDA1170" s="5"/>
      <c r="WDB1170" s="144"/>
      <c r="WDC1170" s="93"/>
      <c r="WDD1170" s="145"/>
      <c r="WDE1170" s="145"/>
      <c r="WDF1170" s="145"/>
      <c r="WDG1170" s="145"/>
      <c r="WDH1170" s="145"/>
      <c r="WDI1170" s="37"/>
      <c r="WDJ1170" s="5"/>
      <c r="WDK1170" s="144"/>
      <c r="WDL1170" s="93"/>
      <c r="WDM1170" s="145"/>
      <c r="WDN1170" s="145"/>
      <c r="WDO1170" s="145"/>
      <c r="WDP1170" s="145"/>
      <c r="WDQ1170" s="145"/>
      <c r="WDR1170" s="37"/>
      <c r="WDS1170" s="5"/>
      <c r="WDT1170" s="144"/>
      <c r="WDU1170" s="93"/>
      <c r="WDV1170" s="145"/>
      <c r="WDW1170" s="145"/>
      <c r="WDX1170" s="145"/>
      <c r="WDY1170" s="145"/>
      <c r="WDZ1170" s="145"/>
      <c r="WEA1170" s="37"/>
      <c r="WEB1170" s="5"/>
      <c r="WEC1170" s="144"/>
      <c r="WED1170" s="93"/>
      <c r="WEE1170" s="145"/>
      <c r="WEF1170" s="145"/>
      <c r="WEG1170" s="145"/>
      <c r="WEH1170" s="145"/>
      <c r="WEI1170" s="145"/>
      <c r="WEJ1170" s="37"/>
      <c r="WEK1170" s="5"/>
      <c r="WEL1170" s="144"/>
      <c r="WEM1170" s="93"/>
      <c r="WEN1170" s="145"/>
      <c r="WEO1170" s="145"/>
      <c r="WEP1170" s="145"/>
      <c r="WEQ1170" s="145"/>
      <c r="WER1170" s="145"/>
      <c r="WES1170" s="37"/>
      <c r="WET1170" s="5"/>
      <c r="WEU1170" s="144"/>
      <c r="WEV1170" s="93"/>
      <c r="WEW1170" s="145"/>
      <c r="WEX1170" s="145"/>
      <c r="WEY1170" s="145"/>
      <c r="WEZ1170" s="145"/>
      <c r="WFA1170" s="145"/>
      <c r="WFB1170" s="37"/>
      <c r="WFC1170" s="5"/>
      <c r="WFD1170" s="144"/>
      <c r="WFE1170" s="93"/>
      <c r="WFF1170" s="145"/>
      <c r="WFG1170" s="145"/>
      <c r="WFH1170" s="145"/>
      <c r="WFI1170" s="145"/>
      <c r="WFJ1170" s="145"/>
      <c r="WFK1170" s="37"/>
      <c r="WFL1170" s="5"/>
      <c r="WFM1170" s="144"/>
      <c r="WFN1170" s="93"/>
      <c r="WFO1170" s="145"/>
      <c r="WFP1170" s="145"/>
      <c r="WFQ1170" s="145"/>
      <c r="WFR1170" s="145"/>
      <c r="WFS1170" s="145"/>
      <c r="WFT1170" s="37"/>
      <c r="WFU1170" s="5"/>
      <c r="WFV1170" s="144"/>
      <c r="WFW1170" s="93"/>
      <c r="WFX1170" s="145"/>
      <c r="WFY1170" s="145"/>
      <c r="WFZ1170" s="145"/>
      <c r="WGA1170" s="145"/>
      <c r="WGB1170" s="145"/>
      <c r="WGC1170" s="37"/>
      <c r="WGD1170" s="5"/>
      <c r="WGE1170" s="144"/>
      <c r="WGF1170" s="93"/>
      <c r="WGG1170" s="145"/>
      <c r="WGH1170" s="145"/>
      <c r="WGI1170" s="145"/>
      <c r="WGJ1170" s="145"/>
      <c r="WGK1170" s="145"/>
      <c r="WGL1170" s="37"/>
      <c r="WGM1170" s="5"/>
      <c r="WGN1170" s="144"/>
      <c r="WGO1170" s="93"/>
      <c r="WGP1170" s="145"/>
      <c r="WGQ1170" s="145"/>
      <c r="WGR1170" s="145"/>
      <c r="WGS1170" s="145"/>
      <c r="WGT1170" s="145"/>
      <c r="WGU1170" s="37"/>
      <c r="WGV1170" s="5"/>
      <c r="WGW1170" s="144"/>
      <c r="WGX1170" s="93"/>
      <c r="WGY1170" s="145"/>
      <c r="WGZ1170" s="145"/>
      <c r="WHA1170" s="145"/>
      <c r="WHB1170" s="145"/>
      <c r="WHC1170" s="145"/>
      <c r="WHD1170" s="37"/>
      <c r="WHE1170" s="5"/>
      <c r="WHF1170" s="144"/>
      <c r="WHG1170" s="93"/>
      <c r="WHH1170" s="145"/>
      <c r="WHI1170" s="145"/>
      <c r="WHJ1170" s="145"/>
      <c r="WHK1170" s="145"/>
      <c r="WHL1170" s="145"/>
      <c r="WHM1170" s="37"/>
      <c r="WHN1170" s="5"/>
      <c r="WHO1170" s="144"/>
      <c r="WHP1170" s="93"/>
      <c r="WHQ1170" s="145"/>
      <c r="WHR1170" s="145"/>
      <c r="WHS1170" s="145"/>
      <c r="WHT1170" s="145"/>
      <c r="WHU1170" s="145"/>
      <c r="WHV1170" s="37"/>
      <c r="WHW1170" s="5"/>
      <c r="WHX1170" s="144"/>
      <c r="WHY1170" s="93"/>
      <c r="WHZ1170" s="145"/>
      <c r="WIA1170" s="145"/>
      <c r="WIB1170" s="145"/>
      <c r="WIC1170" s="145"/>
      <c r="WID1170" s="145"/>
      <c r="WIE1170" s="37"/>
      <c r="WIF1170" s="5"/>
      <c r="WIG1170" s="144"/>
      <c r="WIH1170" s="93"/>
      <c r="WII1170" s="145"/>
      <c r="WIJ1170" s="145"/>
      <c r="WIK1170" s="145"/>
      <c r="WIL1170" s="145"/>
      <c r="WIM1170" s="145"/>
      <c r="WIN1170" s="37"/>
      <c r="WIO1170" s="5"/>
      <c r="WIP1170" s="144"/>
      <c r="WIQ1170" s="93"/>
      <c r="WIR1170" s="145"/>
      <c r="WIS1170" s="145"/>
      <c r="WIT1170" s="145"/>
      <c r="WIU1170" s="145"/>
      <c r="WIV1170" s="145"/>
      <c r="WIW1170" s="37"/>
      <c r="WIX1170" s="5"/>
      <c r="WIY1170" s="144"/>
      <c r="WIZ1170" s="93"/>
      <c r="WJA1170" s="145"/>
      <c r="WJB1170" s="145"/>
      <c r="WJC1170" s="145"/>
      <c r="WJD1170" s="145"/>
      <c r="WJE1170" s="145"/>
      <c r="WJF1170" s="37"/>
      <c r="WJG1170" s="5"/>
      <c r="WJH1170" s="144"/>
      <c r="WJI1170" s="93"/>
      <c r="WJJ1170" s="145"/>
      <c r="WJK1170" s="145"/>
      <c r="WJL1170" s="145"/>
      <c r="WJM1170" s="145"/>
      <c r="WJN1170" s="145"/>
      <c r="WJO1170" s="37"/>
      <c r="WJP1170" s="5"/>
      <c r="WJQ1170" s="144"/>
      <c r="WJR1170" s="93"/>
      <c r="WJS1170" s="145"/>
      <c r="WJT1170" s="145"/>
      <c r="WJU1170" s="145"/>
      <c r="WJV1170" s="145"/>
      <c r="WJW1170" s="145"/>
      <c r="WJX1170" s="37"/>
      <c r="WJY1170" s="5"/>
      <c r="WJZ1170" s="144"/>
      <c r="WKA1170" s="93"/>
      <c r="WKB1170" s="145"/>
      <c r="WKC1170" s="145"/>
      <c r="WKD1170" s="145"/>
      <c r="WKE1170" s="145"/>
      <c r="WKF1170" s="145"/>
      <c r="WKG1170" s="37"/>
      <c r="WKH1170" s="5"/>
      <c r="WKI1170" s="144"/>
      <c r="WKJ1170" s="93"/>
      <c r="WKK1170" s="145"/>
      <c r="WKL1170" s="145"/>
      <c r="WKM1170" s="145"/>
      <c r="WKN1170" s="145"/>
      <c r="WKO1170" s="145"/>
      <c r="WKP1170" s="37"/>
      <c r="WKQ1170" s="5"/>
      <c r="WKR1170" s="144"/>
      <c r="WKS1170" s="93"/>
      <c r="WKT1170" s="145"/>
      <c r="WKU1170" s="145"/>
      <c r="WKV1170" s="145"/>
      <c r="WKW1170" s="145"/>
      <c r="WKX1170" s="145"/>
      <c r="WKY1170" s="37"/>
      <c r="WKZ1170" s="5"/>
      <c r="WLA1170" s="144"/>
      <c r="WLB1170" s="93"/>
      <c r="WLC1170" s="145"/>
      <c r="WLD1170" s="145"/>
      <c r="WLE1170" s="145"/>
      <c r="WLF1170" s="145"/>
      <c r="WLG1170" s="145"/>
      <c r="WLH1170" s="37"/>
      <c r="WLI1170" s="5"/>
      <c r="WLJ1170" s="144"/>
      <c r="WLK1170" s="93"/>
      <c r="WLL1170" s="145"/>
      <c r="WLM1170" s="145"/>
      <c r="WLN1170" s="145"/>
      <c r="WLO1170" s="145"/>
      <c r="WLP1170" s="145"/>
      <c r="WLQ1170" s="37"/>
      <c r="WLR1170" s="5"/>
      <c r="WLS1170" s="144"/>
      <c r="WLT1170" s="93"/>
      <c r="WLU1170" s="145"/>
      <c r="WLV1170" s="145"/>
      <c r="WLW1170" s="145"/>
      <c r="WLX1170" s="145"/>
      <c r="WLY1170" s="145"/>
      <c r="WLZ1170" s="37"/>
      <c r="WMA1170" s="5"/>
      <c r="WMB1170" s="144"/>
      <c r="WMC1170" s="93"/>
      <c r="WMD1170" s="145"/>
      <c r="WME1170" s="145"/>
      <c r="WMF1170" s="145"/>
      <c r="WMG1170" s="145"/>
      <c r="WMH1170" s="145"/>
      <c r="WMI1170" s="37"/>
      <c r="WMJ1170" s="5"/>
      <c r="WMK1170" s="144"/>
      <c r="WML1170" s="93"/>
      <c r="WMM1170" s="145"/>
      <c r="WMN1170" s="145"/>
      <c r="WMO1170" s="145"/>
      <c r="WMP1170" s="145"/>
      <c r="WMQ1170" s="145"/>
      <c r="WMR1170" s="37"/>
      <c r="WMS1170" s="5"/>
      <c r="WMT1170" s="144"/>
      <c r="WMU1170" s="93"/>
      <c r="WMV1170" s="145"/>
      <c r="WMW1170" s="145"/>
      <c r="WMX1170" s="145"/>
      <c r="WMY1170" s="145"/>
      <c r="WMZ1170" s="145"/>
      <c r="WNA1170" s="37"/>
      <c r="WNB1170" s="5"/>
      <c r="WNC1170" s="144"/>
      <c r="WND1170" s="93"/>
      <c r="WNE1170" s="145"/>
      <c r="WNF1170" s="145"/>
      <c r="WNG1170" s="145"/>
      <c r="WNH1170" s="145"/>
      <c r="WNI1170" s="145"/>
      <c r="WNJ1170" s="37"/>
      <c r="WNK1170" s="5"/>
      <c r="WNL1170" s="144"/>
      <c r="WNM1170" s="93"/>
      <c r="WNN1170" s="145"/>
      <c r="WNO1170" s="145"/>
      <c r="WNP1170" s="145"/>
      <c r="WNQ1170" s="145"/>
      <c r="WNR1170" s="145"/>
      <c r="WNS1170" s="37"/>
      <c r="WNT1170" s="5"/>
      <c r="WNU1170" s="144"/>
      <c r="WNV1170" s="93"/>
      <c r="WNW1170" s="145"/>
      <c r="WNX1170" s="145"/>
      <c r="WNY1170" s="145"/>
      <c r="WNZ1170" s="145"/>
      <c r="WOA1170" s="145"/>
      <c r="WOB1170" s="37"/>
      <c r="WOC1170" s="5"/>
      <c r="WOD1170" s="144"/>
      <c r="WOE1170" s="93"/>
      <c r="WOF1170" s="145"/>
      <c r="WOG1170" s="145"/>
      <c r="WOH1170" s="145"/>
      <c r="WOI1170" s="145"/>
      <c r="WOJ1170" s="145"/>
      <c r="WOK1170" s="37"/>
      <c r="WOL1170" s="5"/>
      <c r="WOM1170" s="144"/>
      <c r="WON1170" s="93"/>
      <c r="WOO1170" s="145"/>
      <c r="WOP1170" s="145"/>
      <c r="WOQ1170" s="145"/>
      <c r="WOR1170" s="145"/>
      <c r="WOS1170" s="145"/>
      <c r="WOT1170" s="37"/>
      <c r="WOU1170" s="5"/>
      <c r="WOV1170" s="144"/>
      <c r="WOW1170" s="93"/>
      <c r="WOX1170" s="145"/>
      <c r="WOY1170" s="145"/>
      <c r="WOZ1170" s="145"/>
      <c r="WPA1170" s="145"/>
      <c r="WPB1170" s="145"/>
      <c r="WPC1170" s="37"/>
      <c r="WPD1170" s="5"/>
      <c r="WPE1170" s="144"/>
      <c r="WPF1170" s="93"/>
      <c r="WPG1170" s="145"/>
      <c r="WPH1170" s="145"/>
      <c r="WPI1170" s="145"/>
      <c r="WPJ1170" s="145"/>
      <c r="WPK1170" s="145"/>
      <c r="WPL1170" s="37"/>
      <c r="WPM1170" s="5"/>
      <c r="WPN1170" s="144"/>
      <c r="WPO1170" s="93"/>
      <c r="WPP1170" s="145"/>
      <c r="WPQ1170" s="145"/>
      <c r="WPR1170" s="145"/>
      <c r="WPS1170" s="145"/>
      <c r="WPT1170" s="145"/>
      <c r="WPU1170" s="37"/>
      <c r="WPV1170" s="5"/>
      <c r="WPW1170" s="144"/>
      <c r="WPX1170" s="93"/>
      <c r="WPY1170" s="145"/>
      <c r="WPZ1170" s="145"/>
      <c r="WQA1170" s="145"/>
      <c r="WQB1170" s="145"/>
      <c r="WQC1170" s="145"/>
      <c r="WQD1170" s="37"/>
      <c r="WQE1170" s="5"/>
      <c r="WQF1170" s="144"/>
      <c r="WQG1170" s="93"/>
      <c r="WQH1170" s="145"/>
      <c r="WQI1170" s="145"/>
      <c r="WQJ1170" s="145"/>
      <c r="WQK1170" s="145"/>
      <c r="WQL1170" s="145"/>
      <c r="WQM1170" s="37"/>
      <c r="WQN1170" s="5"/>
      <c r="WQO1170" s="144"/>
      <c r="WQP1170" s="93"/>
      <c r="WQQ1170" s="145"/>
      <c r="WQR1170" s="145"/>
      <c r="WQS1170" s="145"/>
      <c r="WQT1170" s="145"/>
      <c r="WQU1170" s="145"/>
      <c r="WQV1170" s="37"/>
      <c r="WQW1170" s="5"/>
      <c r="WQX1170" s="144"/>
      <c r="WQY1170" s="93"/>
      <c r="WQZ1170" s="145"/>
      <c r="WRA1170" s="145"/>
      <c r="WRB1170" s="145"/>
      <c r="WRC1170" s="145"/>
      <c r="WRD1170" s="145"/>
      <c r="WRE1170" s="37"/>
      <c r="WRF1170" s="5"/>
      <c r="WRG1170" s="144"/>
      <c r="WRH1170" s="93"/>
      <c r="WRI1170" s="145"/>
      <c r="WRJ1170" s="145"/>
      <c r="WRK1170" s="145"/>
      <c r="WRL1170" s="145"/>
      <c r="WRM1170" s="145"/>
      <c r="WRN1170" s="37"/>
      <c r="WRO1170" s="5"/>
      <c r="WRP1170" s="144"/>
      <c r="WRQ1170" s="93"/>
      <c r="WRR1170" s="145"/>
      <c r="WRS1170" s="145"/>
      <c r="WRT1170" s="145"/>
      <c r="WRU1170" s="145"/>
      <c r="WRV1170" s="145"/>
      <c r="WRW1170" s="37"/>
      <c r="WRX1170" s="5"/>
      <c r="WRY1170" s="144"/>
      <c r="WRZ1170" s="93"/>
      <c r="WSA1170" s="145"/>
      <c r="WSB1170" s="145"/>
      <c r="WSC1170" s="145"/>
      <c r="WSD1170" s="145"/>
      <c r="WSE1170" s="145"/>
      <c r="WSF1170" s="37"/>
      <c r="WSG1170" s="5"/>
      <c r="WSH1170" s="144"/>
      <c r="WSI1170" s="93"/>
      <c r="WSJ1170" s="145"/>
      <c r="WSK1170" s="145"/>
      <c r="WSL1170" s="145"/>
      <c r="WSM1170" s="145"/>
      <c r="WSN1170" s="145"/>
      <c r="WSO1170" s="37"/>
      <c r="WSP1170" s="5"/>
      <c r="WSQ1170" s="144"/>
      <c r="WSR1170" s="93"/>
      <c r="WSS1170" s="145"/>
      <c r="WST1170" s="145"/>
      <c r="WSU1170" s="145"/>
      <c r="WSV1170" s="145"/>
      <c r="WSW1170" s="145"/>
      <c r="WSX1170" s="37"/>
      <c r="WSY1170" s="5"/>
      <c r="WSZ1170" s="144"/>
      <c r="WTA1170" s="93"/>
      <c r="WTB1170" s="145"/>
      <c r="WTC1170" s="145"/>
      <c r="WTD1170" s="145"/>
      <c r="WTE1170" s="145"/>
      <c r="WTF1170" s="145"/>
      <c r="WTG1170" s="37"/>
      <c r="WTH1170" s="5"/>
      <c r="WTI1170" s="144"/>
      <c r="WTJ1170" s="93"/>
      <c r="WTK1170" s="145"/>
      <c r="WTL1170" s="145"/>
      <c r="WTM1170" s="145"/>
      <c r="WTN1170" s="145"/>
      <c r="WTO1170" s="145"/>
      <c r="WTP1170" s="37"/>
      <c r="WTQ1170" s="5"/>
      <c r="WTR1170" s="144"/>
      <c r="WTS1170" s="93"/>
      <c r="WTT1170" s="145"/>
      <c r="WTU1170" s="145"/>
      <c r="WTV1170" s="145"/>
      <c r="WTW1170" s="145"/>
      <c r="WTX1170" s="145"/>
      <c r="WTY1170" s="37"/>
      <c r="WTZ1170" s="5"/>
      <c r="WUA1170" s="144"/>
      <c r="WUB1170" s="93"/>
      <c r="WUC1170" s="145"/>
      <c r="WUD1170" s="145"/>
      <c r="WUE1170" s="145"/>
      <c r="WUF1170" s="145"/>
      <c r="WUG1170" s="145"/>
      <c r="WUH1170" s="37"/>
      <c r="WUI1170" s="5"/>
      <c r="WUJ1170" s="144"/>
      <c r="WUK1170" s="93"/>
      <c r="WUL1170" s="145"/>
      <c r="WUM1170" s="145"/>
      <c r="WUN1170" s="145"/>
      <c r="WUO1170" s="145"/>
      <c r="WUP1170" s="145"/>
      <c r="WUQ1170" s="37"/>
      <c r="WUR1170" s="5"/>
      <c r="WUS1170" s="144"/>
      <c r="WUT1170" s="93"/>
      <c r="WUU1170" s="145"/>
      <c r="WUV1170" s="145"/>
      <c r="WUW1170" s="145"/>
      <c r="WUX1170" s="145"/>
      <c r="WUY1170" s="145"/>
      <c r="WUZ1170" s="37"/>
      <c r="WVA1170" s="5"/>
      <c r="WVB1170" s="144"/>
      <c r="WVC1170" s="93"/>
      <c r="WVD1170" s="145"/>
      <c r="WVE1170" s="145"/>
      <c r="WVF1170" s="145"/>
      <c r="WVG1170" s="145"/>
      <c r="WVH1170" s="145"/>
      <c r="WVI1170" s="37"/>
      <c r="WVJ1170" s="5"/>
      <c r="WVK1170" s="144"/>
      <c r="WVL1170" s="93"/>
      <c r="WVM1170" s="145"/>
      <c r="WVN1170" s="145"/>
      <c r="WVO1170" s="145"/>
      <c r="WVP1170" s="145"/>
      <c r="WVQ1170" s="145"/>
      <c r="WVR1170" s="37"/>
      <c r="WVS1170" s="5"/>
      <c r="WVT1170" s="144"/>
      <c r="WVU1170" s="93"/>
      <c r="WVV1170" s="145"/>
      <c r="WVW1170" s="145"/>
      <c r="WVX1170" s="145"/>
      <c r="WVY1170" s="145"/>
      <c r="WVZ1170" s="145"/>
      <c r="WWA1170" s="37"/>
      <c r="WWB1170" s="5"/>
      <c r="WWC1170" s="144"/>
      <c r="WWD1170" s="93"/>
      <c r="WWE1170" s="145"/>
      <c r="WWF1170" s="145"/>
      <c r="WWG1170" s="145"/>
      <c r="WWH1170" s="145"/>
      <c r="WWI1170" s="145"/>
      <c r="WWJ1170" s="37"/>
      <c r="WWK1170" s="5"/>
      <c r="WWL1170" s="144"/>
      <c r="WWM1170" s="93"/>
      <c r="WWN1170" s="145"/>
      <c r="WWO1170" s="145"/>
      <c r="WWP1170" s="145"/>
      <c r="WWQ1170" s="145"/>
      <c r="WWR1170" s="145"/>
      <c r="WWS1170" s="37"/>
      <c r="WWT1170" s="5"/>
      <c r="WWU1170" s="144"/>
      <c r="WWV1170" s="93"/>
      <c r="WWW1170" s="145"/>
      <c r="WWX1170" s="145"/>
      <c r="WWY1170" s="145"/>
      <c r="WWZ1170" s="145"/>
      <c r="WXA1170" s="145"/>
      <c r="WXB1170" s="37"/>
      <c r="WXC1170" s="5"/>
      <c r="WXD1170" s="144"/>
      <c r="WXE1170" s="93"/>
      <c r="WXF1170" s="145"/>
      <c r="WXG1170" s="145"/>
      <c r="WXH1170" s="145"/>
      <c r="WXI1170" s="145"/>
      <c r="WXJ1170" s="145"/>
      <c r="WXK1170" s="37"/>
      <c r="WXL1170" s="5"/>
      <c r="WXM1170" s="144"/>
      <c r="WXN1170" s="93"/>
      <c r="WXO1170" s="145"/>
      <c r="WXP1170" s="145"/>
      <c r="WXQ1170" s="145"/>
      <c r="WXR1170" s="145"/>
      <c r="WXS1170" s="145"/>
      <c r="WXT1170" s="37"/>
      <c r="WXU1170" s="5"/>
      <c r="WXV1170" s="144"/>
      <c r="WXW1170" s="93"/>
      <c r="WXX1170" s="145"/>
      <c r="WXY1170" s="145"/>
      <c r="WXZ1170" s="145"/>
      <c r="WYA1170" s="145"/>
      <c r="WYB1170" s="145"/>
      <c r="WYC1170" s="37"/>
      <c r="WYD1170" s="5"/>
      <c r="WYE1170" s="144"/>
      <c r="WYF1170" s="93"/>
      <c r="WYG1170" s="145"/>
      <c r="WYH1170" s="145"/>
      <c r="WYI1170" s="145"/>
      <c r="WYJ1170" s="145"/>
      <c r="WYK1170" s="145"/>
      <c r="WYL1170" s="37"/>
      <c r="WYM1170" s="5"/>
      <c r="WYN1170" s="144"/>
      <c r="WYO1170" s="93"/>
      <c r="WYP1170" s="145"/>
      <c r="WYQ1170" s="145"/>
      <c r="WYR1170" s="145"/>
      <c r="WYS1170" s="145"/>
      <c r="WYT1170" s="145"/>
      <c r="WYU1170" s="37"/>
      <c r="WYV1170" s="5"/>
      <c r="WYW1170" s="144"/>
      <c r="WYX1170" s="93"/>
      <c r="WYY1170" s="145"/>
      <c r="WYZ1170" s="145"/>
      <c r="WZA1170" s="145"/>
      <c r="WZB1170" s="145"/>
      <c r="WZC1170" s="145"/>
      <c r="WZD1170" s="37"/>
      <c r="WZE1170" s="5"/>
      <c r="WZF1170" s="144"/>
      <c r="WZG1170" s="93"/>
      <c r="WZH1170" s="145"/>
      <c r="WZI1170" s="145"/>
      <c r="WZJ1170" s="145"/>
      <c r="WZK1170" s="145"/>
      <c r="WZL1170" s="145"/>
      <c r="WZM1170" s="37"/>
      <c r="WZN1170" s="5"/>
      <c r="WZO1170" s="144"/>
      <c r="WZP1170" s="93"/>
      <c r="WZQ1170" s="145"/>
      <c r="WZR1170" s="145"/>
      <c r="WZS1170" s="145"/>
      <c r="WZT1170" s="145"/>
      <c r="WZU1170" s="145"/>
      <c r="WZV1170" s="37"/>
      <c r="WZW1170" s="5"/>
      <c r="WZX1170" s="144"/>
      <c r="WZY1170" s="93"/>
      <c r="WZZ1170" s="145"/>
      <c r="XAA1170" s="145"/>
      <c r="XAB1170" s="145"/>
      <c r="XAC1170" s="145"/>
      <c r="XAD1170" s="145"/>
      <c r="XAE1170" s="37"/>
      <c r="XAF1170" s="5"/>
      <c r="XAG1170" s="144"/>
      <c r="XAH1170" s="93"/>
      <c r="XAI1170" s="145"/>
      <c r="XAJ1170" s="145"/>
      <c r="XAK1170" s="145"/>
      <c r="XAL1170" s="145"/>
      <c r="XAM1170" s="145"/>
      <c r="XAN1170" s="37"/>
      <c r="XAO1170" s="5"/>
      <c r="XAP1170" s="144"/>
      <c r="XAQ1170" s="93"/>
      <c r="XAR1170" s="145"/>
      <c r="XAS1170" s="145"/>
      <c r="XAT1170" s="145"/>
      <c r="XAU1170" s="145"/>
      <c r="XAV1170" s="145"/>
      <c r="XAW1170" s="37"/>
      <c r="XAX1170" s="5"/>
      <c r="XAY1170" s="144"/>
      <c r="XAZ1170" s="93"/>
      <c r="XBA1170" s="145"/>
      <c r="XBB1170" s="145"/>
      <c r="XBC1170" s="145"/>
      <c r="XBD1170" s="145"/>
      <c r="XBE1170" s="145"/>
      <c r="XBF1170" s="37"/>
      <c r="XBG1170" s="5"/>
      <c r="XBH1170" s="144"/>
      <c r="XBI1170" s="93"/>
      <c r="XBJ1170" s="145"/>
      <c r="XBK1170" s="145"/>
      <c r="XBL1170" s="145"/>
      <c r="XBM1170" s="145"/>
      <c r="XBN1170" s="145"/>
      <c r="XBO1170" s="37"/>
      <c r="XBP1170" s="5"/>
      <c r="XBQ1170" s="144"/>
      <c r="XBR1170" s="93"/>
      <c r="XBS1170" s="145"/>
      <c r="XBT1170" s="145"/>
      <c r="XBU1170" s="145"/>
      <c r="XBV1170" s="145"/>
      <c r="XBW1170" s="145"/>
      <c r="XBX1170" s="37"/>
      <c r="XBY1170" s="5"/>
      <c r="XBZ1170" s="144"/>
      <c r="XCA1170" s="93"/>
      <c r="XCB1170" s="145"/>
      <c r="XCC1170" s="145"/>
      <c r="XCD1170" s="145"/>
      <c r="XCE1170" s="145"/>
      <c r="XCF1170" s="145"/>
      <c r="XCG1170" s="37"/>
      <c r="XCH1170" s="5"/>
      <c r="XCI1170" s="144"/>
      <c r="XCJ1170" s="93"/>
      <c r="XCK1170" s="145"/>
      <c r="XCL1170" s="145"/>
      <c r="XCM1170" s="145"/>
      <c r="XCN1170" s="145"/>
      <c r="XCO1170" s="145"/>
      <c r="XCP1170" s="37"/>
      <c r="XCQ1170" s="5"/>
      <c r="XCR1170" s="144"/>
      <c r="XCS1170" s="93"/>
      <c r="XCT1170" s="145"/>
      <c r="XCU1170" s="145"/>
      <c r="XCV1170" s="145"/>
      <c r="XCW1170" s="145"/>
      <c r="XCX1170" s="145"/>
      <c r="XCY1170" s="37"/>
      <c r="XCZ1170" s="5"/>
      <c r="XDA1170" s="144"/>
      <c r="XDB1170" s="93"/>
      <c r="XDC1170" s="145"/>
      <c r="XDD1170" s="145"/>
      <c r="XDE1170" s="145"/>
      <c r="XDF1170" s="145"/>
      <c r="XDG1170" s="145"/>
      <c r="XDH1170" s="37"/>
      <c r="XDI1170" s="5"/>
      <c r="XDJ1170" s="144"/>
      <c r="XDK1170" s="93"/>
      <c r="XDL1170" s="145"/>
      <c r="XDM1170" s="145"/>
      <c r="XDN1170" s="145"/>
      <c r="XDO1170" s="145"/>
      <c r="XDP1170" s="145"/>
      <c r="XDQ1170" s="37"/>
      <c r="XDR1170" s="5"/>
      <c r="XDS1170" s="144"/>
      <c r="XDT1170" s="93"/>
      <c r="XDU1170" s="145"/>
      <c r="XDV1170" s="145"/>
      <c r="XDW1170" s="145"/>
      <c r="XDX1170" s="145"/>
      <c r="XDY1170" s="145"/>
      <c r="XDZ1170" s="37"/>
      <c r="XEA1170" s="5"/>
      <c r="XEB1170" s="144"/>
      <c r="XEC1170" s="93"/>
      <c r="XED1170" s="145"/>
      <c r="XEE1170" s="145"/>
      <c r="XEF1170" s="145"/>
      <c r="XEG1170" s="145"/>
      <c r="XEH1170" s="145"/>
      <c r="XEI1170" s="37"/>
      <c r="XEJ1170" s="5"/>
      <c r="XEK1170" s="144"/>
      <c r="XEL1170" s="93"/>
      <c r="XEM1170" s="145"/>
      <c r="XEN1170" s="145"/>
      <c r="XEO1170" s="145"/>
      <c r="XEP1170" s="145"/>
      <c r="XEQ1170" s="145"/>
      <c r="XER1170" s="37"/>
      <c r="XES1170" s="5"/>
      <c r="XET1170" s="144"/>
      <c r="XEU1170" s="93"/>
      <c r="XEV1170" s="145"/>
      <c r="XEW1170" s="145"/>
      <c r="XEX1170" s="145"/>
      <c r="XEY1170" s="145"/>
      <c r="XEZ1170" s="145"/>
      <c r="XFA1170" s="37"/>
      <c r="XFB1170" s="5"/>
      <c r="XFC1170" s="144"/>
      <c r="XFD1170" s="93"/>
    </row>
    <row r="1171" spans="1:16384" x14ac:dyDescent="0.2">
      <c r="A1171" s="120">
        <v>11</v>
      </c>
      <c r="B1171" s="201" t="s">
        <v>2676</v>
      </c>
      <c r="C1171" s="122">
        <f t="shared" ref="C1171" si="1299">D1171-7</f>
        <v>46085</v>
      </c>
      <c r="D1171" s="48">
        <f t="shared" si="1249"/>
        <v>46092</v>
      </c>
      <c r="E1171" s="48">
        <f t="shared" ref="E1171" si="1300">D1171+26</f>
        <v>46118</v>
      </c>
      <c r="F1171" s="48">
        <f t="shared" ref="F1171" si="1301">D1171+27</f>
        <v>46119</v>
      </c>
      <c r="G1171" s="48">
        <f t="shared" ref="G1171" si="1302">D1171+29</f>
        <v>46121</v>
      </c>
      <c r="H1171" s="48">
        <f t="shared" ref="H1171" si="1303">D1171+31</f>
        <v>46123</v>
      </c>
      <c r="I1171" s="48">
        <f t="shared" ref="I1171" si="1304">D1171+32</f>
        <v>46124</v>
      </c>
      <c r="J1171" s="37"/>
      <c r="K1171" s="5"/>
      <c r="L1171" s="144"/>
      <c r="M1171" s="93"/>
      <c r="N1171" s="145"/>
      <c r="O1171" s="145"/>
      <c r="P1171" s="145"/>
      <c r="Q1171" s="145"/>
      <c r="R1171" s="145"/>
      <c r="S1171" s="37"/>
      <c r="T1171" s="5"/>
      <c r="U1171" s="144"/>
      <c r="V1171" s="93"/>
      <c r="W1171" s="145"/>
      <c r="X1171" s="145"/>
      <c r="Y1171" s="145"/>
      <c r="Z1171" s="145"/>
      <c r="AA1171" s="145"/>
      <c r="AB1171" s="37"/>
      <c r="AC1171" s="5"/>
      <c r="AD1171" s="144"/>
      <c r="AE1171" s="93"/>
      <c r="AF1171" s="145"/>
      <c r="AG1171" s="145"/>
      <c r="AH1171" s="145"/>
      <c r="AI1171" s="145"/>
      <c r="AJ1171" s="145"/>
      <c r="AK1171" s="37"/>
      <c r="AL1171" s="5"/>
      <c r="AM1171" s="144"/>
      <c r="AN1171" s="93"/>
      <c r="AO1171" s="145"/>
      <c r="AP1171" s="145"/>
      <c r="AQ1171" s="145"/>
      <c r="AR1171" s="145"/>
      <c r="AS1171" s="145"/>
      <c r="AT1171" s="37"/>
      <c r="AU1171" s="5"/>
      <c r="AV1171" s="144"/>
      <c r="AW1171" s="93"/>
      <c r="AX1171" s="145"/>
      <c r="AY1171" s="145"/>
      <c r="AZ1171" s="145"/>
      <c r="BA1171" s="145"/>
      <c r="BB1171" s="145"/>
      <c r="BC1171" s="37"/>
      <c r="BD1171" s="5"/>
      <c r="BE1171" s="144"/>
      <c r="BF1171" s="93"/>
      <c r="BG1171" s="145"/>
      <c r="BH1171" s="145"/>
      <c r="BI1171" s="145"/>
      <c r="BJ1171" s="145"/>
      <c r="BK1171" s="145"/>
      <c r="BL1171" s="37"/>
      <c r="BM1171" s="5"/>
      <c r="BN1171" s="144"/>
      <c r="BO1171" s="93"/>
      <c r="BP1171" s="145"/>
      <c r="BQ1171" s="145"/>
      <c r="BR1171" s="145"/>
      <c r="BS1171" s="145"/>
      <c r="BT1171" s="145"/>
      <c r="BU1171" s="37"/>
      <c r="BV1171" s="5"/>
      <c r="BW1171" s="144"/>
      <c r="BX1171" s="93"/>
      <c r="BY1171" s="145"/>
      <c r="BZ1171" s="145"/>
      <c r="CA1171" s="145"/>
      <c r="CB1171" s="145"/>
      <c r="CC1171" s="145"/>
      <c r="CD1171" s="37"/>
      <c r="CE1171" s="5"/>
      <c r="CF1171" s="144"/>
      <c r="CG1171" s="93"/>
      <c r="CH1171" s="145"/>
      <c r="CI1171" s="145"/>
      <c r="CJ1171" s="145"/>
      <c r="CK1171" s="145"/>
      <c r="CL1171" s="145"/>
      <c r="CM1171" s="37"/>
      <c r="CN1171" s="5"/>
      <c r="CO1171" s="144"/>
      <c r="CP1171" s="93"/>
      <c r="CQ1171" s="145"/>
      <c r="CR1171" s="145"/>
      <c r="CS1171" s="145"/>
      <c r="CT1171" s="145"/>
      <c r="CU1171" s="145"/>
      <c r="CV1171" s="37"/>
      <c r="CW1171" s="5"/>
      <c r="CX1171" s="144"/>
      <c r="CY1171" s="93"/>
      <c r="CZ1171" s="145"/>
      <c r="DA1171" s="145"/>
      <c r="DB1171" s="145"/>
      <c r="DC1171" s="145"/>
      <c r="DD1171" s="145"/>
      <c r="DE1171" s="37"/>
      <c r="DF1171" s="5"/>
      <c r="DG1171" s="144"/>
      <c r="DH1171" s="93"/>
      <c r="DI1171" s="145"/>
      <c r="DJ1171" s="145"/>
      <c r="DK1171" s="145"/>
      <c r="DL1171" s="145"/>
      <c r="DM1171" s="145"/>
      <c r="DN1171" s="37"/>
      <c r="DO1171" s="5"/>
      <c r="DP1171" s="144"/>
      <c r="DQ1171" s="93"/>
      <c r="DR1171" s="145"/>
      <c r="DS1171" s="145"/>
      <c r="DT1171" s="145"/>
      <c r="DU1171" s="145"/>
      <c r="DV1171" s="145"/>
      <c r="DW1171" s="37"/>
      <c r="DX1171" s="5"/>
      <c r="DY1171" s="144"/>
      <c r="DZ1171" s="93"/>
      <c r="EA1171" s="145"/>
      <c r="EB1171" s="145"/>
      <c r="EC1171" s="145"/>
      <c r="ED1171" s="145"/>
      <c r="EE1171" s="145"/>
      <c r="EF1171" s="37"/>
      <c r="EG1171" s="5"/>
      <c r="EH1171" s="144"/>
      <c r="EI1171" s="93"/>
      <c r="EJ1171" s="145"/>
      <c r="EK1171" s="145"/>
      <c r="EL1171" s="145"/>
      <c r="EM1171" s="145"/>
      <c r="EN1171" s="145"/>
      <c r="EO1171" s="37"/>
      <c r="EP1171" s="5"/>
      <c r="EQ1171" s="144"/>
      <c r="ER1171" s="93"/>
      <c r="ES1171" s="145"/>
      <c r="ET1171" s="145"/>
      <c r="EU1171" s="145"/>
      <c r="EV1171" s="145"/>
      <c r="EW1171" s="145"/>
      <c r="EX1171" s="37"/>
      <c r="EY1171" s="5"/>
      <c r="EZ1171" s="144"/>
      <c r="FA1171" s="93"/>
      <c r="FB1171" s="145"/>
      <c r="FC1171" s="145"/>
      <c r="FD1171" s="145"/>
      <c r="FE1171" s="145"/>
      <c r="FF1171" s="145"/>
      <c r="FG1171" s="37"/>
      <c r="FH1171" s="5"/>
      <c r="FI1171" s="144"/>
      <c r="FJ1171" s="93"/>
      <c r="FK1171" s="145"/>
      <c r="FL1171" s="145"/>
      <c r="FM1171" s="145"/>
      <c r="FN1171" s="145"/>
      <c r="FO1171" s="145"/>
      <c r="FP1171" s="37"/>
      <c r="FQ1171" s="5"/>
      <c r="FR1171" s="144"/>
      <c r="FS1171" s="93"/>
      <c r="FT1171" s="145"/>
      <c r="FU1171" s="145"/>
      <c r="FV1171" s="145"/>
      <c r="FW1171" s="145"/>
      <c r="FX1171" s="145"/>
      <c r="FY1171" s="37"/>
      <c r="FZ1171" s="5"/>
      <c r="GA1171" s="144"/>
      <c r="GB1171" s="93"/>
      <c r="GC1171" s="145"/>
      <c r="GD1171" s="145"/>
      <c r="GE1171" s="145"/>
      <c r="GF1171" s="145"/>
      <c r="GG1171" s="145"/>
      <c r="GH1171" s="37"/>
      <c r="GI1171" s="5"/>
      <c r="GJ1171" s="144"/>
      <c r="GK1171" s="93"/>
      <c r="GL1171" s="145"/>
      <c r="GM1171" s="145"/>
      <c r="GN1171" s="145"/>
      <c r="GO1171" s="145"/>
      <c r="GP1171" s="145"/>
      <c r="GQ1171" s="37"/>
      <c r="GR1171" s="5"/>
      <c r="GS1171" s="144"/>
      <c r="GT1171" s="93"/>
      <c r="GU1171" s="145"/>
      <c r="GV1171" s="145"/>
      <c r="GW1171" s="145"/>
      <c r="GX1171" s="145"/>
      <c r="GY1171" s="145"/>
      <c r="GZ1171" s="37"/>
      <c r="HA1171" s="5"/>
      <c r="HB1171" s="144"/>
      <c r="HC1171" s="93"/>
      <c r="HD1171" s="145"/>
      <c r="HE1171" s="145"/>
      <c r="HF1171" s="145"/>
      <c r="HG1171" s="145"/>
      <c r="HH1171" s="145"/>
      <c r="HI1171" s="37"/>
      <c r="HJ1171" s="5"/>
      <c r="HK1171" s="144"/>
      <c r="HL1171" s="93"/>
      <c r="HM1171" s="145"/>
      <c r="HN1171" s="145"/>
      <c r="HO1171" s="145"/>
      <c r="HP1171" s="145"/>
      <c r="HQ1171" s="145"/>
      <c r="HR1171" s="37"/>
      <c r="HS1171" s="5"/>
      <c r="HT1171" s="144"/>
      <c r="HU1171" s="93"/>
      <c r="HV1171" s="145"/>
      <c r="HW1171" s="145"/>
      <c r="HX1171" s="145"/>
      <c r="HY1171" s="145"/>
      <c r="HZ1171" s="145"/>
      <c r="IA1171" s="37"/>
      <c r="IB1171" s="5"/>
      <c r="IC1171" s="144"/>
      <c r="ID1171" s="93"/>
      <c r="IE1171" s="145"/>
      <c r="IF1171" s="145"/>
      <c r="IG1171" s="145"/>
      <c r="IH1171" s="145"/>
      <c r="II1171" s="145"/>
      <c r="IJ1171" s="37"/>
      <c r="IK1171" s="5"/>
      <c r="IL1171" s="144"/>
      <c r="IM1171" s="93"/>
      <c r="IN1171" s="145"/>
      <c r="IO1171" s="145"/>
      <c r="IP1171" s="145"/>
      <c r="IQ1171" s="145"/>
      <c r="IR1171" s="145"/>
      <c r="IS1171" s="37"/>
      <c r="IT1171" s="5"/>
      <c r="IU1171" s="144"/>
      <c r="IV1171" s="93"/>
      <c r="IW1171" s="145"/>
      <c r="IX1171" s="145"/>
      <c r="IY1171" s="145"/>
      <c r="IZ1171" s="145"/>
      <c r="JA1171" s="145"/>
      <c r="JB1171" s="37"/>
      <c r="JC1171" s="5"/>
      <c r="JD1171" s="144"/>
      <c r="JE1171" s="93"/>
      <c r="JF1171" s="145"/>
      <c r="JG1171" s="145"/>
      <c r="JH1171" s="145"/>
      <c r="JI1171" s="145"/>
      <c r="JJ1171" s="145"/>
      <c r="JK1171" s="37"/>
      <c r="JL1171" s="5"/>
      <c r="JM1171" s="144"/>
      <c r="JN1171" s="93"/>
      <c r="JO1171" s="145"/>
      <c r="JP1171" s="145"/>
      <c r="JQ1171" s="145"/>
      <c r="JR1171" s="145"/>
      <c r="JS1171" s="145"/>
      <c r="JT1171" s="37"/>
      <c r="JU1171" s="5"/>
      <c r="JV1171" s="144"/>
      <c r="JW1171" s="93"/>
      <c r="JX1171" s="145"/>
      <c r="JY1171" s="145"/>
      <c r="JZ1171" s="145"/>
      <c r="KA1171" s="145"/>
      <c r="KB1171" s="145"/>
      <c r="KC1171" s="37"/>
      <c r="KD1171" s="5"/>
      <c r="KE1171" s="144"/>
      <c r="KF1171" s="93"/>
      <c r="KG1171" s="145"/>
      <c r="KH1171" s="145"/>
      <c r="KI1171" s="145"/>
      <c r="KJ1171" s="145"/>
      <c r="KK1171" s="145"/>
      <c r="KL1171" s="37"/>
      <c r="KM1171" s="5"/>
      <c r="KN1171" s="144"/>
      <c r="KO1171" s="93"/>
      <c r="KP1171" s="145"/>
      <c r="KQ1171" s="145"/>
      <c r="KR1171" s="145"/>
      <c r="KS1171" s="145"/>
      <c r="KT1171" s="145"/>
      <c r="KU1171" s="37"/>
      <c r="KV1171" s="5"/>
      <c r="KW1171" s="144"/>
      <c r="KX1171" s="93"/>
      <c r="KY1171" s="145"/>
      <c r="KZ1171" s="145"/>
      <c r="LA1171" s="145"/>
      <c r="LB1171" s="145"/>
      <c r="LC1171" s="145"/>
      <c r="LD1171" s="37"/>
      <c r="LE1171" s="5"/>
      <c r="LF1171" s="144"/>
      <c r="LG1171" s="93"/>
      <c r="LH1171" s="145"/>
      <c r="LI1171" s="145"/>
      <c r="LJ1171" s="145"/>
      <c r="LK1171" s="145"/>
      <c r="LL1171" s="145"/>
      <c r="LM1171" s="37"/>
      <c r="LN1171" s="5"/>
      <c r="LO1171" s="144"/>
      <c r="LP1171" s="93"/>
      <c r="LQ1171" s="145"/>
      <c r="LR1171" s="145"/>
      <c r="LS1171" s="145"/>
      <c r="LT1171" s="145"/>
      <c r="LU1171" s="145"/>
      <c r="LV1171" s="37"/>
      <c r="LW1171" s="5"/>
      <c r="LX1171" s="144"/>
      <c r="LY1171" s="93"/>
      <c r="LZ1171" s="145"/>
      <c r="MA1171" s="145"/>
      <c r="MB1171" s="145"/>
      <c r="MC1171" s="145"/>
      <c r="MD1171" s="145"/>
      <c r="ME1171" s="37"/>
      <c r="MF1171" s="5"/>
      <c r="MG1171" s="144"/>
      <c r="MH1171" s="93"/>
      <c r="MI1171" s="145"/>
      <c r="MJ1171" s="145"/>
      <c r="MK1171" s="145"/>
      <c r="ML1171" s="145"/>
      <c r="MM1171" s="145"/>
      <c r="MN1171" s="37"/>
      <c r="MO1171" s="5"/>
      <c r="MP1171" s="144"/>
      <c r="MQ1171" s="93"/>
      <c r="MR1171" s="145"/>
      <c r="MS1171" s="145"/>
      <c r="MT1171" s="145"/>
      <c r="MU1171" s="145"/>
      <c r="MV1171" s="145"/>
      <c r="MW1171" s="37"/>
      <c r="MX1171" s="5"/>
      <c r="MY1171" s="144"/>
      <c r="MZ1171" s="93"/>
      <c r="NA1171" s="145"/>
      <c r="NB1171" s="145"/>
      <c r="NC1171" s="145"/>
      <c r="ND1171" s="145"/>
      <c r="NE1171" s="145"/>
      <c r="NF1171" s="37"/>
      <c r="NG1171" s="5"/>
      <c r="NH1171" s="144"/>
      <c r="NI1171" s="93"/>
      <c r="NJ1171" s="145"/>
      <c r="NK1171" s="145"/>
      <c r="NL1171" s="145"/>
      <c r="NM1171" s="145"/>
      <c r="NN1171" s="145"/>
      <c r="NO1171" s="37"/>
      <c r="NP1171" s="5"/>
      <c r="NQ1171" s="144"/>
      <c r="NR1171" s="93"/>
      <c r="NS1171" s="145"/>
      <c r="NT1171" s="145"/>
      <c r="NU1171" s="145"/>
      <c r="NV1171" s="145"/>
      <c r="NW1171" s="145"/>
      <c r="NX1171" s="37"/>
      <c r="NY1171" s="5"/>
      <c r="NZ1171" s="144"/>
      <c r="OA1171" s="93"/>
      <c r="OB1171" s="145"/>
      <c r="OC1171" s="145"/>
      <c r="OD1171" s="145"/>
      <c r="OE1171" s="145"/>
      <c r="OF1171" s="145"/>
      <c r="OG1171" s="37"/>
      <c r="OH1171" s="5"/>
      <c r="OI1171" s="144"/>
      <c r="OJ1171" s="93"/>
      <c r="OK1171" s="145"/>
      <c r="OL1171" s="145"/>
      <c r="OM1171" s="145"/>
      <c r="ON1171" s="145"/>
      <c r="OO1171" s="145"/>
      <c r="OP1171" s="37"/>
      <c r="OQ1171" s="5"/>
      <c r="OR1171" s="144"/>
      <c r="OS1171" s="93"/>
      <c r="OT1171" s="145"/>
      <c r="OU1171" s="145"/>
      <c r="OV1171" s="145"/>
      <c r="OW1171" s="145"/>
      <c r="OX1171" s="145"/>
      <c r="OY1171" s="37"/>
      <c r="OZ1171" s="5"/>
      <c r="PA1171" s="144"/>
      <c r="PB1171" s="93"/>
      <c r="PC1171" s="145"/>
      <c r="PD1171" s="145"/>
      <c r="PE1171" s="145"/>
      <c r="PF1171" s="145"/>
      <c r="PG1171" s="145"/>
      <c r="PH1171" s="37"/>
      <c r="PI1171" s="5"/>
      <c r="PJ1171" s="144"/>
      <c r="PK1171" s="93"/>
      <c r="PL1171" s="145"/>
      <c r="PM1171" s="145"/>
      <c r="PN1171" s="145"/>
      <c r="PO1171" s="145"/>
      <c r="PP1171" s="145"/>
      <c r="PQ1171" s="37"/>
      <c r="PR1171" s="5"/>
      <c r="PS1171" s="144"/>
      <c r="PT1171" s="93"/>
      <c r="PU1171" s="145"/>
      <c r="PV1171" s="145"/>
      <c r="PW1171" s="145"/>
      <c r="PX1171" s="145"/>
      <c r="PY1171" s="145"/>
      <c r="PZ1171" s="37"/>
      <c r="QA1171" s="5"/>
      <c r="QB1171" s="144"/>
      <c r="QC1171" s="93"/>
      <c r="QD1171" s="145"/>
      <c r="QE1171" s="145"/>
      <c r="QF1171" s="145"/>
      <c r="QG1171" s="145"/>
      <c r="QH1171" s="145"/>
      <c r="QI1171" s="37"/>
      <c r="QJ1171" s="5"/>
      <c r="QK1171" s="144"/>
      <c r="QL1171" s="93"/>
      <c r="QM1171" s="145"/>
      <c r="QN1171" s="145"/>
      <c r="QO1171" s="145"/>
      <c r="QP1171" s="145"/>
      <c r="QQ1171" s="145"/>
      <c r="QR1171" s="37"/>
      <c r="QS1171" s="5"/>
      <c r="QT1171" s="144"/>
      <c r="QU1171" s="93"/>
      <c r="QV1171" s="145"/>
      <c r="QW1171" s="145"/>
      <c r="QX1171" s="145"/>
      <c r="QY1171" s="145"/>
      <c r="QZ1171" s="145"/>
      <c r="RA1171" s="37"/>
      <c r="RB1171" s="5"/>
      <c r="RC1171" s="144"/>
      <c r="RD1171" s="93"/>
      <c r="RE1171" s="145"/>
      <c r="RF1171" s="145"/>
      <c r="RG1171" s="145"/>
      <c r="RH1171" s="145"/>
      <c r="RI1171" s="145"/>
      <c r="RJ1171" s="37"/>
      <c r="RK1171" s="5"/>
      <c r="RL1171" s="144"/>
      <c r="RM1171" s="93"/>
      <c r="RN1171" s="145"/>
      <c r="RO1171" s="145"/>
      <c r="RP1171" s="145"/>
      <c r="RQ1171" s="145"/>
      <c r="RR1171" s="145"/>
      <c r="RS1171" s="37"/>
      <c r="RT1171" s="5"/>
      <c r="RU1171" s="144"/>
      <c r="RV1171" s="93"/>
      <c r="RW1171" s="145"/>
      <c r="RX1171" s="145"/>
      <c r="RY1171" s="145"/>
      <c r="RZ1171" s="145"/>
      <c r="SA1171" s="145"/>
      <c r="SB1171" s="37"/>
      <c r="SC1171" s="5"/>
      <c r="SD1171" s="144"/>
      <c r="SE1171" s="93"/>
      <c r="SF1171" s="145"/>
      <c r="SG1171" s="145"/>
      <c r="SH1171" s="145"/>
      <c r="SI1171" s="145"/>
      <c r="SJ1171" s="145"/>
      <c r="SK1171" s="37"/>
      <c r="SL1171" s="5"/>
      <c r="SM1171" s="144"/>
      <c r="SN1171" s="93"/>
      <c r="SO1171" s="145"/>
      <c r="SP1171" s="145"/>
      <c r="SQ1171" s="145"/>
      <c r="SR1171" s="145"/>
      <c r="SS1171" s="145"/>
      <c r="ST1171" s="37"/>
      <c r="SU1171" s="5"/>
      <c r="SV1171" s="144"/>
      <c r="SW1171" s="93"/>
      <c r="SX1171" s="145"/>
      <c r="SY1171" s="145"/>
      <c r="SZ1171" s="145"/>
      <c r="TA1171" s="145"/>
      <c r="TB1171" s="145"/>
      <c r="TC1171" s="37"/>
      <c r="TD1171" s="5"/>
      <c r="TE1171" s="144"/>
      <c r="TF1171" s="93"/>
      <c r="TG1171" s="145"/>
      <c r="TH1171" s="145"/>
      <c r="TI1171" s="145"/>
      <c r="TJ1171" s="145"/>
      <c r="TK1171" s="145"/>
      <c r="TL1171" s="37"/>
      <c r="TM1171" s="5"/>
      <c r="TN1171" s="144"/>
      <c r="TO1171" s="93"/>
      <c r="TP1171" s="145"/>
      <c r="TQ1171" s="145"/>
      <c r="TR1171" s="145"/>
      <c r="TS1171" s="145"/>
      <c r="TT1171" s="145"/>
      <c r="TU1171" s="37"/>
      <c r="TV1171" s="5"/>
      <c r="TW1171" s="144"/>
      <c r="TX1171" s="93"/>
      <c r="TY1171" s="145"/>
      <c r="TZ1171" s="145"/>
      <c r="UA1171" s="145"/>
      <c r="UB1171" s="145"/>
      <c r="UC1171" s="145"/>
      <c r="UD1171" s="37"/>
      <c r="UE1171" s="5"/>
      <c r="UF1171" s="144"/>
      <c r="UG1171" s="93"/>
      <c r="UH1171" s="145"/>
      <c r="UI1171" s="145"/>
      <c r="UJ1171" s="145"/>
      <c r="UK1171" s="145"/>
      <c r="UL1171" s="145"/>
      <c r="UM1171" s="37"/>
      <c r="UN1171" s="5"/>
      <c r="UO1171" s="144"/>
      <c r="UP1171" s="93"/>
      <c r="UQ1171" s="145"/>
      <c r="UR1171" s="145"/>
      <c r="US1171" s="145"/>
      <c r="UT1171" s="145"/>
      <c r="UU1171" s="145"/>
      <c r="UV1171" s="37"/>
      <c r="UW1171" s="5"/>
      <c r="UX1171" s="144"/>
      <c r="UY1171" s="93"/>
      <c r="UZ1171" s="145"/>
      <c r="VA1171" s="145"/>
      <c r="VB1171" s="145"/>
      <c r="VC1171" s="145"/>
      <c r="VD1171" s="145"/>
      <c r="VE1171" s="37"/>
      <c r="VF1171" s="5"/>
      <c r="VG1171" s="144"/>
      <c r="VH1171" s="93"/>
      <c r="VI1171" s="145"/>
      <c r="VJ1171" s="145"/>
      <c r="VK1171" s="145"/>
      <c r="VL1171" s="145"/>
      <c r="VM1171" s="145"/>
      <c r="VN1171" s="37"/>
      <c r="VO1171" s="5"/>
      <c r="VP1171" s="144"/>
      <c r="VQ1171" s="93"/>
      <c r="VR1171" s="145"/>
      <c r="VS1171" s="145"/>
      <c r="VT1171" s="145"/>
      <c r="VU1171" s="145"/>
      <c r="VV1171" s="145"/>
      <c r="VW1171" s="37"/>
      <c r="VX1171" s="5"/>
      <c r="VY1171" s="144"/>
      <c r="VZ1171" s="93"/>
      <c r="WA1171" s="145"/>
      <c r="WB1171" s="145"/>
      <c r="WC1171" s="145"/>
      <c r="WD1171" s="145"/>
      <c r="WE1171" s="145"/>
      <c r="WF1171" s="37"/>
      <c r="WG1171" s="5"/>
      <c r="WH1171" s="144"/>
      <c r="WI1171" s="93"/>
      <c r="WJ1171" s="145"/>
      <c r="WK1171" s="145"/>
      <c r="WL1171" s="145"/>
      <c r="WM1171" s="145"/>
      <c r="WN1171" s="145"/>
      <c r="WO1171" s="37"/>
      <c r="WP1171" s="5"/>
      <c r="WQ1171" s="144"/>
      <c r="WR1171" s="93"/>
      <c r="WS1171" s="145"/>
      <c r="WT1171" s="145"/>
      <c r="WU1171" s="145"/>
      <c r="WV1171" s="145"/>
      <c r="WW1171" s="145"/>
      <c r="WX1171" s="37"/>
      <c r="WY1171" s="5"/>
      <c r="WZ1171" s="144"/>
      <c r="XA1171" s="93"/>
      <c r="XB1171" s="145"/>
      <c r="XC1171" s="145"/>
      <c r="XD1171" s="145"/>
      <c r="XE1171" s="145"/>
      <c r="XF1171" s="145"/>
      <c r="XG1171" s="37"/>
      <c r="XH1171" s="5"/>
      <c r="XI1171" s="144"/>
      <c r="XJ1171" s="93"/>
      <c r="XK1171" s="145"/>
      <c r="XL1171" s="145"/>
      <c r="XM1171" s="145"/>
      <c r="XN1171" s="145"/>
      <c r="XO1171" s="145"/>
      <c r="XP1171" s="37"/>
      <c r="XQ1171" s="5"/>
      <c r="XR1171" s="144"/>
      <c r="XS1171" s="93"/>
      <c r="XT1171" s="145"/>
      <c r="XU1171" s="145"/>
      <c r="XV1171" s="145"/>
      <c r="XW1171" s="145"/>
      <c r="XX1171" s="145"/>
      <c r="XY1171" s="37"/>
      <c r="XZ1171" s="5"/>
      <c r="YA1171" s="144"/>
      <c r="YB1171" s="93"/>
      <c r="YC1171" s="145"/>
      <c r="YD1171" s="145"/>
      <c r="YE1171" s="145"/>
      <c r="YF1171" s="145"/>
      <c r="YG1171" s="145"/>
      <c r="YH1171" s="37"/>
      <c r="YI1171" s="5"/>
      <c r="YJ1171" s="144"/>
      <c r="YK1171" s="93"/>
      <c r="YL1171" s="145"/>
      <c r="YM1171" s="145"/>
      <c r="YN1171" s="145"/>
      <c r="YO1171" s="145"/>
      <c r="YP1171" s="145"/>
      <c r="YQ1171" s="37"/>
      <c r="YR1171" s="5"/>
      <c r="YS1171" s="144"/>
      <c r="YT1171" s="93"/>
      <c r="YU1171" s="145"/>
      <c r="YV1171" s="145"/>
      <c r="YW1171" s="145"/>
      <c r="YX1171" s="145"/>
      <c r="YY1171" s="145"/>
      <c r="YZ1171" s="37"/>
      <c r="ZA1171" s="5"/>
      <c r="ZB1171" s="144"/>
      <c r="ZC1171" s="93"/>
      <c r="ZD1171" s="145"/>
      <c r="ZE1171" s="145"/>
      <c r="ZF1171" s="145"/>
      <c r="ZG1171" s="145"/>
      <c r="ZH1171" s="145"/>
      <c r="ZI1171" s="37"/>
      <c r="ZJ1171" s="5"/>
      <c r="ZK1171" s="144"/>
      <c r="ZL1171" s="93"/>
      <c r="ZM1171" s="145"/>
      <c r="ZN1171" s="145"/>
      <c r="ZO1171" s="145"/>
      <c r="ZP1171" s="145"/>
      <c r="ZQ1171" s="145"/>
      <c r="ZR1171" s="37"/>
      <c r="ZS1171" s="5"/>
      <c r="ZT1171" s="144"/>
      <c r="ZU1171" s="93"/>
      <c r="ZV1171" s="145"/>
      <c r="ZW1171" s="145"/>
      <c r="ZX1171" s="145"/>
      <c r="ZY1171" s="145"/>
      <c r="ZZ1171" s="145"/>
      <c r="AAA1171" s="37"/>
      <c r="AAB1171" s="5"/>
      <c r="AAC1171" s="144"/>
      <c r="AAD1171" s="93"/>
      <c r="AAE1171" s="145"/>
      <c r="AAF1171" s="145"/>
      <c r="AAG1171" s="145"/>
      <c r="AAH1171" s="145"/>
      <c r="AAI1171" s="145"/>
      <c r="AAJ1171" s="37"/>
      <c r="AAK1171" s="5"/>
      <c r="AAL1171" s="144"/>
      <c r="AAM1171" s="93"/>
      <c r="AAN1171" s="145"/>
      <c r="AAO1171" s="145"/>
      <c r="AAP1171" s="145"/>
      <c r="AAQ1171" s="145"/>
      <c r="AAR1171" s="145"/>
      <c r="AAS1171" s="37"/>
      <c r="AAT1171" s="5"/>
      <c r="AAU1171" s="144"/>
      <c r="AAV1171" s="93"/>
      <c r="AAW1171" s="145"/>
      <c r="AAX1171" s="145"/>
      <c r="AAY1171" s="145"/>
      <c r="AAZ1171" s="145"/>
      <c r="ABA1171" s="145"/>
      <c r="ABB1171" s="37"/>
      <c r="ABC1171" s="5"/>
      <c r="ABD1171" s="144"/>
      <c r="ABE1171" s="93"/>
      <c r="ABF1171" s="145"/>
      <c r="ABG1171" s="145"/>
      <c r="ABH1171" s="145"/>
      <c r="ABI1171" s="145"/>
      <c r="ABJ1171" s="145"/>
      <c r="ABK1171" s="37"/>
      <c r="ABL1171" s="5"/>
      <c r="ABM1171" s="144"/>
      <c r="ABN1171" s="93"/>
      <c r="ABO1171" s="145"/>
      <c r="ABP1171" s="145"/>
      <c r="ABQ1171" s="145"/>
      <c r="ABR1171" s="145"/>
      <c r="ABS1171" s="145"/>
      <c r="ABT1171" s="37"/>
      <c r="ABU1171" s="5"/>
      <c r="ABV1171" s="144"/>
      <c r="ABW1171" s="93"/>
      <c r="ABX1171" s="145"/>
      <c r="ABY1171" s="145"/>
      <c r="ABZ1171" s="145"/>
      <c r="ACA1171" s="145"/>
      <c r="ACB1171" s="145"/>
      <c r="ACC1171" s="37"/>
      <c r="ACD1171" s="5"/>
      <c r="ACE1171" s="144"/>
      <c r="ACF1171" s="93"/>
      <c r="ACG1171" s="145"/>
      <c r="ACH1171" s="145"/>
      <c r="ACI1171" s="145"/>
      <c r="ACJ1171" s="145"/>
      <c r="ACK1171" s="145"/>
      <c r="ACL1171" s="37"/>
      <c r="ACM1171" s="5"/>
      <c r="ACN1171" s="144"/>
      <c r="ACO1171" s="93"/>
      <c r="ACP1171" s="145"/>
      <c r="ACQ1171" s="145"/>
      <c r="ACR1171" s="145"/>
      <c r="ACS1171" s="145"/>
      <c r="ACT1171" s="145"/>
      <c r="ACU1171" s="37"/>
      <c r="ACV1171" s="5"/>
      <c r="ACW1171" s="144"/>
      <c r="ACX1171" s="93"/>
      <c r="ACY1171" s="145"/>
      <c r="ACZ1171" s="145"/>
      <c r="ADA1171" s="145"/>
      <c r="ADB1171" s="145"/>
      <c r="ADC1171" s="145"/>
      <c r="ADD1171" s="37"/>
      <c r="ADE1171" s="5"/>
      <c r="ADF1171" s="144"/>
      <c r="ADG1171" s="93"/>
      <c r="ADH1171" s="145"/>
      <c r="ADI1171" s="145"/>
      <c r="ADJ1171" s="145"/>
      <c r="ADK1171" s="145"/>
      <c r="ADL1171" s="145"/>
      <c r="ADM1171" s="37"/>
      <c r="ADN1171" s="5"/>
      <c r="ADO1171" s="144"/>
      <c r="ADP1171" s="93"/>
      <c r="ADQ1171" s="145"/>
      <c r="ADR1171" s="145"/>
      <c r="ADS1171" s="145"/>
      <c r="ADT1171" s="145"/>
      <c r="ADU1171" s="145"/>
      <c r="ADV1171" s="37"/>
      <c r="ADW1171" s="5"/>
      <c r="ADX1171" s="144"/>
      <c r="ADY1171" s="93"/>
      <c r="ADZ1171" s="145"/>
      <c r="AEA1171" s="145"/>
      <c r="AEB1171" s="145"/>
      <c r="AEC1171" s="145"/>
      <c r="AED1171" s="145"/>
      <c r="AEE1171" s="37"/>
      <c r="AEF1171" s="5"/>
      <c r="AEG1171" s="144"/>
      <c r="AEH1171" s="93"/>
      <c r="AEI1171" s="145"/>
      <c r="AEJ1171" s="145"/>
      <c r="AEK1171" s="145"/>
      <c r="AEL1171" s="145"/>
      <c r="AEM1171" s="145"/>
      <c r="AEN1171" s="37"/>
      <c r="AEO1171" s="5"/>
      <c r="AEP1171" s="144"/>
      <c r="AEQ1171" s="93"/>
      <c r="AER1171" s="145"/>
      <c r="AES1171" s="145"/>
      <c r="AET1171" s="145"/>
      <c r="AEU1171" s="145"/>
      <c r="AEV1171" s="145"/>
      <c r="AEW1171" s="37"/>
      <c r="AEX1171" s="5"/>
      <c r="AEY1171" s="144"/>
      <c r="AEZ1171" s="93"/>
      <c r="AFA1171" s="145"/>
      <c r="AFB1171" s="145"/>
      <c r="AFC1171" s="145"/>
      <c r="AFD1171" s="145"/>
      <c r="AFE1171" s="145"/>
      <c r="AFF1171" s="37"/>
      <c r="AFG1171" s="5"/>
      <c r="AFH1171" s="144"/>
      <c r="AFI1171" s="93"/>
      <c r="AFJ1171" s="145"/>
      <c r="AFK1171" s="145"/>
      <c r="AFL1171" s="145"/>
      <c r="AFM1171" s="145"/>
      <c r="AFN1171" s="145"/>
      <c r="AFO1171" s="37"/>
      <c r="AFP1171" s="5"/>
      <c r="AFQ1171" s="144"/>
      <c r="AFR1171" s="93"/>
      <c r="AFS1171" s="145"/>
      <c r="AFT1171" s="145"/>
      <c r="AFU1171" s="145"/>
      <c r="AFV1171" s="145"/>
      <c r="AFW1171" s="145"/>
      <c r="AFX1171" s="37"/>
      <c r="AFY1171" s="5"/>
      <c r="AFZ1171" s="144"/>
      <c r="AGA1171" s="93"/>
      <c r="AGB1171" s="145"/>
      <c r="AGC1171" s="145"/>
      <c r="AGD1171" s="145"/>
      <c r="AGE1171" s="145"/>
      <c r="AGF1171" s="145"/>
      <c r="AGG1171" s="37"/>
      <c r="AGH1171" s="5"/>
      <c r="AGI1171" s="144"/>
      <c r="AGJ1171" s="93"/>
      <c r="AGK1171" s="145"/>
      <c r="AGL1171" s="145"/>
      <c r="AGM1171" s="145"/>
      <c r="AGN1171" s="145"/>
      <c r="AGO1171" s="145"/>
      <c r="AGP1171" s="37"/>
      <c r="AGQ1171" s="5"/>
      <c r="AGR1171" s="144"/>
      <c r="AGS1171" s="93"/>
      <c r="AGT1171" s="145"/>
      <c r="AGU1171" s="145"/>
      <c r="AGV1171" s="145"/>
      <c r="AGW1171" s="145"/>
      <c r="AGX1171" s="145"/>
      <c r="AGY1171" s="37"/>
      <c r="AGZ1171" s="5"/>
      <c r="AHA1171" s="144"/>
      <c r="AHB1171" s="93"/>
      <c r="AHC1171" s="145"/>
      <c r="AHD1171" s="145"/>
      <c r="AHE1171" s="145"/>
      <c r="AHF1171" s="145"/>
      <c r="AHG1171" s="145"/>
      <c r="AHH1171" s="37"/>
      <c r="AHI1171" s="5"/>
      <c r="AHJ1171" s="144"/>
      <c r="AHK1171" s="93"/>
      <c r="AHL1171" s="145"/>
      <c r="AHM1171" s="145"/>
      <c r="AHN1171" s="145"/>
      <c r="AHO1171" s="145"/>
      <c r="AHP1171" s="145"/>
      <c r="AHQ1171" s="37"/>
      <c r="AHR1171" s="5"/>
      <c r="AHS1171" s="144"/>
      <c r="AHT1171" s="93"/>
      <c r="AHU1171" s="145"/>
      <c r="AHV1171" s="145"/>
      <c r="AHW1171" s="145"/>
      <c r="AHX1171" s="145"/>
      <c r="AHY1171" s="145"/>
      <c r="AHZ1171" s="37"/>
      <c r="AIA1171" s="5"/>
      <c r="AIB1171" s="144"/>
      <c r="AIC1171" s="93"/>
      <c r="AID1171" s="145"/>
      <c r="AIE1171" s="145"/>
      <c r="AIF1171" s="145"/>
      <c r="AIG1171" s="145"/>
      <c r="AIH1171" s="145"/>
      <c r="AII1171" s="37"/>
      <c r="AIJ1171" s="5"/>
      <c r="AIK1171" s="144"/>
      <c r="AIL1171" s="93"/>
      <c r="AIM1171" s="145"/>
      <c r="AIN1171" s="145"/>
      <c r="AIO1171" s="145"/>
      <c r="AIP1171" s="145"/>
      <c r="AIQ1171" s="145"/>
      <c r="AIR1171" s="37"/>
      <c r="AIS1171" s="5"/>
      <c r="AIT1171" s="144"/>
      <c r="AIU1171" s="93"/>
      <c r="AIV1171" s="145"/>
      <c r="AIW1171" s="145"/>
      <c r="AIX1171" s="145"/>
      <c r="AIY1171" s="145"/>
      <c r="AIZ1171" s="145"/>
      <c r="AJA1171" s="37"/>
      <c r="AJB1171" s="5"/>
      <c r="AJC1171" s="144"/>
      <c r="AJD1171" s="93"/>
      <c r="AJE1171" s="145"/>
      <c r="AJF1171" s="145"/>
      <c r="AJG1171" s="145"/>
      <c r="AJH1171" s="145"/>
      <c r="AJI1171" s="145"/>
      <c r="AJJ1171" s="37"/>
      <c r="AJK1171" s="5"/>
      <c r="AJL1171" s="144"/>
      <c r="AJM1171" s="93"/>
      <c r="AJN1171" s="145"/>
      <c r="AJO1171" s="145"/>
      <c r="AJP1171" s="145"/>
      <c r="AJQ1171" s="145"/>
      <c r="AJR1171" s="145"/>
      <c r="AJS1171" s="37"/>
      <c r="AJT1171" s="5"/>
      <c r="AJU1171" s="144"/>
      <c r="AJV1171" s="93"/>
      <c r="AJW1171" s="145"/>
      <c r="AJX1171" s="145"/>
      <c r="AJY1171" s="145"/>
      <c r="AJZ1171" s="145"/>
      <c r="AKA1171" s="145"/>
      <c r="AKB1171" s="37"/>
      <c r="AKC1171" s="5"/>
      <c r="AKD1171" s="144"/>
      <c r="AKE1171" s="93"/>
      <c r="AKF1171" s="145"/>
      <c r="AKG1171" s="145"/>
      <c r="AKH1171" s="145"/>
      <c r="AKI1171" s="145"/>
      <c r="AKJ1171" s="145"/>
      <c r="AKK1171" s="37"/>
      <c r="AKL1171" s="5"/>
      <c r="AKM1171" s="144"/>
      <c r="AKN1171" s="93"/>
      <c r="AKO1171" s="145"/>
      <c r="AKP1171" s="145"/>
      <c r="AKQ1171" s="145"/>
      <c r="AKR1171" s="145"/>
      <c r="AKS1171" s="145"/>
      <c r="AKT1171" s="37"/>
      <c r="AKU1171" s="5"/>
      <c r="AKV1171" s="144"/>
      <c r="AKW1171" s="93"/>
      <c r="AKX1171" s="145"/>
      <c r="AKY1171" s="145"/>
      <c r="AKZ1171" s="145"/>
      <c r="ALA1171" s="145"/>
      <c r="ALB1171" s="145"/>
      <c r="ALC1171" s="37"/>
      <c r="ALD1171" s="5"/>
      <c r="ALE1171" s="144"/>
      <c r="ALF1171" s="93"/>
      <c r="ALG1171" s="145"/>
      <c r="ALH1171" s="145"/>
      <c r="ALI1171" s="145"/>
      <c r="ALJ1171" s="145"/>
      <c r="ALK1171" s="145"/>
      <c r="ALL1171" s="37"/>
      <c r="ALM1171" s="5"/>
      <c r="ALN1171" s="144"/>
      <c r="ALO1171" s="93"/>
      <c r="ALP1171" s="145"/>
      <c r="ALQ1171" s="145"/>
      <c r="ALR1171" s="145"/>
      <c r="ALS1171" s="145"/>
      <c r="ALT1171" s="145"/>
      <c r="ALU1171" s="37"/>
      <c r="ALV1171" s="5"/>
      <c r="ALW1171" s="144"/>
      <c r="ALX1171" s="93"/>
      <c r="ALY1171" s="145"/>
      <c r="ALZ1171" s="145"/>
      <c r="AMA1171" s="145"/>
      <c r="AMB1171" s="145"/>
      <c r="AMC1171" s="145"/>
      <c r="AMD1171" s="37"/>
      <c r="AME1171" s="5"/>
      <c r="AMF1171" s="144"/>
      <c r="AMG1171" s="93"/>
      <c r="AMH1171" s="145"/>
      <c r="AMI1171" s="145"/>
      <c r="AMJ1171" s="145"/>
      <c r="AMK1171" s="145"/>
      <c r="AML1171" s="145"/>
      <c r="AMM1171" s="37"/>
      <c r="AMN1171" s="5"/>
      <c r="AMO1171" s="144"/>
      <c r="AMP1171" s="93"/>
      <c r="AMQ1171" s="145"/>
      <c r="AMR1171" s="145"/>
      <c r="AMS1171" s="145"/>
      <c r="AMT1171" s="145"/>
      <c r="AMU1171" s="145"/>
      <c r="AMV1171" s="37"/>
      <c r="AMW1171" s="5"/>
      <c r="AMX1171" s="144"/>
      <c r="AMY1171" s="93"/>
      <c r="AMZ1171" s="145"/>
      <c r="ANA1171" s="145"/>
      <c r="ANB1171" s="145"/>
      <c r="ANC1171" s="145"/>
      <c r="AND1171" s="145"/>
      <c r="ANE1171" s="37"/>
      <c r="ANF1171" s="5"/>
      <c r="ANG1171" s="144"/>
      <c r="ANH1171" s="93"/>
      <c r="ANI1171" s="145"/>
      <c r="ANJ1171" s="145"/>
      <c r="ANK1171" s="145"/>
      <c r="ANL1171" s="145"/>
      <c r="ANM1171" s="145"/>
      <c r="ANN1171" s="37"/>
      <c r="ANO1171" s="5"/>
      <c r="ANP1171" s="144"/>
      <c r="ANQ1171" s="93"/>
      <c r="ANR1171" s="145"/>
      <c r="ANS1171" s="145"/>
      <c r="ANT1171" s="145"/>
      <c r="ANU1171" s="145"/>
      <c r="ANV1171" s="145"/>
      <c r="ANW1171" s="37"/>
      <c r="ANX1171" s="5"/>
      <c r="ANY1171" s="144"/>
      <c r="ANZ1171" s="93"/>
      <c r="AOA1171" s="145"/>
      <c r="AOB1171" s="145"/>
      <c r="AOC1171" s="145"/>
      <c r="AOD1171" s="145"/>
      <c r="AOE1171" s="145"/>
      <c r="AOF1171" s="37"/>
      <c r="AOG1171" s="5"/>
      <c r="AOH1171" s="144"/>
      <c r="AOI1171" s="93"/>
      <c r="AOJ1171" s="145"/>
      <c r="AOK1171" s="145"/>
      <c r="AOL1171" s="145"/>
      <c r="AOM1171" s="145"/>
      <c r="AON1171" s="145"/>
      <c r="AOO1171" s="37"/>
      <c r="AOP1171" s="5"/>
      <c r="AOQ1171" s="144"/>
      <c r="AOR1171" s="93"/>
      <c r="AOS1171" s="145"/>
      <c r="AOT1171" s="145"/>
      <c r="AOU1171" s="145"/>
      <c r="AOV1171" s="145"/>
      <c r="AOW1171" s="145"/>
      <c r="AOX1171" s="37"/>
      <c r="AOY1171" s="5"/>
      <c r="AOZ1171" s="144"/>
      <c r="APA1171" s="93"/>
      <c r="APB1171" s="145"/>
      <c r="APC1171" s="145"/>
      <c r="APD1171" s="145"/>
      <c r="APE1171" s="145"/>
      <c r="APF1171" s="145"/>
      <c r="APG1171" s="37"/>
      <c r="APH1171" s="5"/>
      <c r="API1171" s="144"/>
      <c r="APJ1171" s="93"/>
      <c r="APK1171" s="145"/>
      <c r="APL1171" s="145"/>
      <c r="APM1171" s="145"/>
      <c r="APN1171" s="145"/>
      <c r="APO1171" s="145"/>
      <c r="APP1171" s="37"/>
      <c r="APQ1171" s="5"/>
      <c r="APR1171" s="144"/>
      <c r="APS1171" s="93"/>
      <c r="APT1171" s="145"/>
      <c r="APU1171" s="145"/>
      <c r="APV1171" s="145"/>
      <c r="APW1171" s="145"/>
      <c r="APX1171" s="145"/>
      <c r="APY1171" s="37"/>
      <c r="APZ1171" s="5"/>
      <c r="AQA1171" s="144"/>
      <c r="AQB1171" s="93"/>
      <c r="AQC1171" s="145"/>
      <c r="AQD1171" s="145"/>
      <c r="AQE1171" s="145"/>
      <c r="AQF1171" s="145"/>
      <c r="AQG1171" s="145"/>
      <c r="AQH1171" s="37"/>
      <c r="AQI1171" s="5"/>
      <c r="AQJ1171" s="144"/>
      <c r="AQK1171" s="93"/>
      <c r="AQL1171" s="145"/>
      <c r="AQM1171" s="145"/>
      <c r="AQN1171" s="145"/>
      <c r="AQO1171" s="145"/>
      <c r="AQP1171" s="145"/>
      <c r="AQQ1171" s="37"/>
      <c r="AQR1171" s="5"/>
      <c r="AQS1171" s="144"/>
      <c r="AQT1171" s="93"/>
      <c r="AQU1171" s="145"/>
      <c r="AQV1171" s="145"/>
      <c r="AQW1171" s="145"/>
      <c r="AQX1171" s="145"/>
      <c r="AQY1171" s="145"/>
      <c r="AQZ1171" s="37"/>
      <c r="ARA1171" s="5"/>
      <c r="ARB1171" s="144"/>
      <c r="ARC1171" s="93"/>
      <c r="ARD1171" s="145"/>
      <c r="ARE1171" s="145"/>
      <c r="ARF1171" s="145"/>
      <c r="ARG1171" s="145"/>
      <c r="ARH1171" s="145"/>
      <c r="ARI1171" s="37"/>
      <c r="ARJ1171" s="5"/>
      <c r="ARK1171" s="144"/>
      <c r="ARL1171" s="93"/>
      <c r="ARM1171" s="145"/>
      <c r="ARN1171" s="145"/>
      <c r="ARO1171" s="145"/>
      <c r="ARP1171" s="145"/>
      <c r="ARQ1171" s="145"/>
      <c r="ARR1171" s="37"/>
      <c r="ARS1171" s="5"/>
      <c r="ART1171" s="144"/>
      <c r="ARU1171" s="93"/>
      <c r="ARV1171" s="145"/>
      <c r="ARW1171" s="145"/>
      <c r="ARX1171" s="145"/>
      <c r="ARY1171" s="145"/>
      <c r="ARZ1171" s="145"/>
      <c r="ASA1171" s="37"/>
      <c r="ASB1171" s="5"/>
      <c r="ASC1171" s="144"/>
      <c r="ASD1171" s="93"/>
      <c r="ASE1171" s="145"/>
      <c r="ASF1171" s="145"/>
      <c r="ASG1171" s="145"/>
      <c r="ASH1171" s="145"/>
      <c r="ASI1171" s="145"/>
      <c r="ASJ1171" s="37"/>
      <c r="ASK1171" s="5"/>
      <c r="ASL1171" s="144"/>
      <c r="ASM1171" s="93"/>
      <c r="ASN1171" s="145"/>
      <c r="ASO1171" s="145"/>
      <c r="ASP1171" s="145"/>
      <c r="ASQ1171" s="145"/>
      <c r="ASR1171" s="145"/>
      <c r="ASS1171" s="37"/>
      <c r="AST1171" s="5"/>
      <c r="ASU1171" s="144"/>
      <c r="ASV1171" s="93"/>
      <c r="ASW1171" s="145"/>
      <c r="ASX1171" s="145"/>
      <c r="ASY1171" s="145"/>
      <c r="ASZ1171" s="145"/>
      <c r="ATA1171" s="145"/>
      <c r="ATB1171" s="37"/>
      <c r="ATC1171" s="5"/>
      <c r="ATD1171" s="144"/>
      <c r="ATE1171" s="93"/>
      <c r="ATF1171" s="145"/>
      <c r="ATG1171" s="145"/>
      <c r="ATH1171" s="145"/>
      <c r="ATI1171" s="145"/>
      <c r="ATJ1171" s="145"/>
      <c r="ATK1171" s="37"/>
      <c r="ATL1171" s="5"/>
      <c r="ATM1171" s="144"/>
      <c r="ATN1171" s="93"/>
      <c r="ATO1171" s="145"/>
      <c r="ATP1171" s="145"/>
      <c r="ATQ1171" s="145"/>
      <c r="ATR1171" s="145"/>
      <c r="ATS1171" s="145"/>
      <c r="ATT1171" s="37"/>
      <c r="ATU1171" s="5"/>
      <c r="ATV1171" s="144"/>
      <c r="ATW1171" s="93"/>
      <c r="ATX1171" s="145"/>
      <c r="ATY1171" s="145"/>
      <c r="ATZ1171" s="145"/>
      <c r="AUA1171" s="145"/>
      <c r="AUB1171" s="145"/>
      <c r="AUC1171" s="37"/>
      <c r="AUD1171" s="5"/>
      <c r="AUE1171" s="144"/>
      <c r="AUF1171" s="93"/>
      <c r="AUG1171" s="145"/>
      <c r="AUH1171" s="145"/>
      <c r="AUI1171" s="145"/>
      <c r="AUJ1171" s="145"/>
      <c r="AUK1171" s="145"/>
      <c r="AUL1171" s="37"/>
      <c r="AUM1171" s="5"/>
      <c r="AUN1171" s="144"/>
      <c r="AUO1171" s="93"/>
      <c r="AUP1171" s="145"/>
      <c r="AUQ1171" s="145"/>
      <c r="AUR1171" s="145"/>
      <c r="AUS1171" s="145"/>
      <c r="AUT1171" s="145"/>
      <c r="AUU1171" s="37"/>
      <c r="AUV1171" s="5"/>
      <c r="AUW1171" s="144"/>
      <c r="AUX1171" s="93"/>
      <c r="AUY1171" s="145"/>
      <c r="AUZ1171" s="145"/>
      <c r="AVA1171" s="145"/>
      <c r="AVB1171" s="145"/>
      <c r="AVC1171" s="145"/>
      <c r="AVD1171" s="37"/>
      <c r="AVE1171" s="5"/>
      <c r="AVF1171" s="144"/>
      <c r="AVG1171" s="93"/>
      <c r="AVH1171" s="145"/>
      <c r="AVI1171" s="145"/>
      <c r="AVJ1171" s="145"/>
      <c r="AVK1171" s="145"/>
      <c r="AVL1171" s="145"/>
      <c r="AVM1171" s="37"/>
      <c r="AVN1171" s="5"/>
      <c r="AVO1171" s="144"/>
      <c r="AVP1171" s="93"/>
      <c r="AVQ1171" s="145"/>
      <c r="AVR1171" s="145"/>
      <c r="AVS1171" s="145"/>
      <c r="AVT1171" s="145"/>
      <c r="AVU1171" s="145"/>
      <c r="AVV1171" s="37"/>
      <c r="AVW1171" s="5"/>
      <c r="AVX1171" s="144"/>
      <c r="AVY1171" s="93"/>
      <c r="AVZ1171" s="145"/>
      <c r="AWA1171" s="145"/>
      <c r="AWB1171" s="145"/>
      <c r="AWC1171" s="145"/>
      <c r="AWD1171" s="145"/>
      <c r="AWE1171" s="37"/>
      <c r="AWF1171" s="5"/>
      <c r="AWG1171" s="144"/>
      <c r="AWH1171" s="93"/>
      <c r="AWI1171" s="145"/>
      <c r="AWJ1171" s="145"/>
      <c r="AWK1171" s="145"/>
      <c r="AWL1171" s="145"/>
      <c r="AWM1171" s="145"/>
      <c r="AWN1171" s="37"/>
      <c r="AWO1171" s="5"/>
      <c r="AWP1171" s="144"/>
      <c r="AWQ1171" s="93"/>
      <c r="AWR1171" s="145"/>
      <c r="AWS1171" s="145"/>
      <c r="AWT1171" s="145"/>
      <c r="AWU1171" s="145"/>
      <c r="AWV1171" s="145"/>
      <c r="AWW1171" s="37"/>
      <c r="AWX1171" s="5"/>
      <c r="AWY1171" s="144"/>
      <c r="AWZ1171" s="93"/>
      <c r="AXA1171" s="145"/>
      <c r="AXB1171" s="145"/>
      <c r="AXC1171" s="145"/>
      <c r="AXD1171" s="145"/>
      <c r="AXE1171" s="145"/>
      <c r="AXF1171" s="37"/>
      <c r="AXG1171" s="5"/>
      <c r="AXH1171" s="144"/>
      <c r="AXI1171" s="93"/>
      <c r="AXJ1171" s="145"/>
      <c r="AXK1171" s="145"/>
      <c r="AXL1171" s="145"/>
      <c r="AXM1171" s="145"/>
      <c r="AXN1171" s="145"/>
      <c r="AXO1171" s="37"/>
      <c r="AXP1171" s="5"/>
      <c r="AXQ1171" s="144"/>
      <c r="AXR1171" s="93"/>
      <c r="AXS1171" s="145"/>
      <c r="AXT1171" s="145"/>
      <c r="AXU1171" s="145"/>
      <c r="AXV1171" s="145"/>
      <c r="AXW1171" s="145"/>
      <c r="AXX1171" s="37"/>
      <c r="AXY1171" s="5"/>
      <c r="AXZ1171" s="144"/>
      <c r="AYA1171" s="93"/>
      <c r="AYB1171" s="145"/>
      <c r="AYC1171" s="145"/>
      <c r="AYD1171" s="145"/>
      <c r="AYE1171" s="145"/>
      <c r="AYF1171" s="145"/>
      <c r="AYG1171" s="37"/>
      <c r="AYH1171" s="5"/>
      <c r="AYI1171" s="144"/>
      <c r="AYJ1171" s="93"/>
      <c r="AYK1171" s="145"/>
      <c r="AYL1171" s="145"/>
      <c r="AYM1171" s="145"/>
      <c r="AYN1171" s="145"/>
      <c r="AYO1171" s="145"/>
      <c r="AYP1171" s="37"/>
      <c r="AYQ1171" s="5"/>
      <c r="AYR1171" s="144"/>
      <c r="AYS1171" s="93"/>
      <c r="AYT1171" s="145"/>
      <c r="AYU1171" s="145"/>
      <c r="AYV1171" s="145"/>
      <c r="AYW1171" s="145"/>
      <c r="AYX1171" s="145"/>
      <c r="AYY1171" s="37"/>
      <c r="AYZ1171" s="5"/>
      <c r="AZA1171" s="144"/>
      <c r="AZB1171" s="93"/>
      <c r="AZC1171" s="145"/>
      <c r="AZD1171" s="145"/>
      <c r="AZE1171" s="145"/>
      <c r="AZF1171" s="145"/>
      <c r="AZG1171" s="145"/>
      <c r="AZH1171" s="37"/>
      <c r="AZI1171" s="5"/>
      <c r="AZJ1171" s="144"/>
      <c r="AZK1171" s="93"/>
      <c r="AZL1171" s="145"/>
      <c r="AZM1171" s="145"/>
      <c r="AZN1171" s="145"/>
      <c r="AZO1171" s="145"/>
      <c r="AZP1171" s="145"/>
      <c r="AZQ1171" s="37"/>
      <c r="AZR1171" s="5"/>
      <c r="AZS1171" s="144"/>
      <c r="AZT1171" s="93"/>
      <c r="AZU1171" s="145"/>
      <c r="AZV1171" s="145"/>
      <c r="AZW1171" s="145"/>
      <c r="AZX1171" s="145"/>
      <c r="AZY1171" s="145"/>
      <c r="AZZ1171" s="37"/>
      <c r="BAA1171" s="5"/>
      <c r="BAB1171" s="144"/>
      <c r="BAC1171" s="93"/>
      <c r="BAD1171" s="145"/>
      <c r="BAE1171" s="145"/>
      <c r="BAF1171" s="145"/>
      <c r="BAG1171" s="145"/>
      <c r="BAH1171" s="145"/>
      <c r="BAI1171" s="37"/>
      <c r="BAJ1171" s="5"/>
      <c r="BAK1171" s="144"/>
      <c r="BAL1171" s="93"/>
      <c r="BAM1171" s="145"/>
      <c r="BAN1171" s="145"/>
      <c r="BAO1171" s="145"/>
      <c r="BAP1171" s="145"/>
      <c r="BAQ1171" s="145"/>
      <c r="BAR1171" s="37"/>
      <c r="BAS1171" s="5"/>
      <c r="BAT1171" s="144"/>
      <c r="BAU1171" s="93"/>
      <c r="BAV1171" s="145"/>
      <c r="BAW1171" s="145"/>
      <c r="BAX1171" s="145"/>
      <c r="BAY1171" s="145"/>
      <c r="BAZ1171" s="145"/>
      <c r="BBA1171" s="37"/>
      <c r="BBB1171" s="5"/>
      <c r="BBC1171" s="144"/>
      <c r="BBD1171" s="93"/>
      <c r="BBE1171" s="145"/>
      <c r="BBF1171" s="145"/>
      <c r="BBG1171" s="145"/>
      <c r="BBH1171" s="145"/>
      <c r="BBI1171" s="145"/>
      <c r="BBJ1171" s="37"/>
      <c r="BBK1171" s="5"/>
      <c r="BBL1171" s="144"/>
      <c r="BBM1171" s="93"/>
      <c r="BBN1171" s="145"/>
      <c r="BBO1171" s="145"/>
      <c r="BBP1171" s="145"/>
      <c r="BBQ1171" s="145"/>
      <c r="BBR1171" s="145"/>
      <c r="BBS1171" s="37"/>
      <c r="BBT1171" s="5"/>
      <c r="BBU1171" s="144"/>
      <c r="BBV1171" s="93"/>
      <c r="BBW1171" s="145"/>
      <c r="BBX1171" s="145"/>
      <c r="BBY1171" s="145"/>
      <c r="BBZ1171" s="145"/>
      <c r="BCA1171" s="145"/>
      <c r="BCB1171" s="37"/>
      <c r="BCC1171" s="5"/>
      <c r="BCD1171" s="144"/>
      <c r="BCE1171" s="93"/>
      <c r="BCF1171" s="145"/>
      <c r="BCG1171" s="145"/>
      <c r="BCH1171" s="145"/>
      <c r="BCI1171" s="145"/>
      <c r="BCJ1171" s="145"/>
      <c r="BCK1171" s="37"/>
      <c r="BCL1171" s="5"/>
      <c r="BCM1171" s="144"/>
      <c r="BCN1171" s="93"/>
      <c r="BCO1171" s="145"/>
      <c r="BCP1171" s="145"/>
      <c r="BCQ1171" s="145"/>
      <c r="BCR1171" s="145"/>
      <c r="BCS1171" s="145"/>
      <c r="BCT1171" s="37"/>
      <c r="BCU1171" s="5"/>
      <c r="BCV1171" s="144"/>
      <c r="BCW1171" s="93"/>
      <c r="BCX1171" s="145"/>
      <c r="BCY1171" s="145"/>
      <c r="BCZ1171" s="145"/>
      <c r="BDA1171" s="145"/>
      <c r="BDB1171" s="145"/>
      <c r="BDC1171" s="37"/>
      <c r="BDD1171" s="5"/>
      <c r="BDE1171" s="144"/>
      <c r="BDF1171" s="93"/>
      <c r="BDG1171" s="145"/>
      <c r="BDH1171" s="145"/>
      <c r="BDI1171" s="145"/>
      <c r="BDJ1171" s="145"/>
      <c r="BDK1171" s="145"/>
      <c r="BDL1171" s="37"/>
      <c r="BDM1171" s="5"/>
      <c r="BDN1171" s="144"/>
      <c r="BDO1171" s="93"/>
      <c r="BDP1171" s="145"/>
      <c r="BDQ1171" s="145"/>
      <c r="BDR1171" s="145"/>
      <c r="BDS1171" s="145"/>
      <c r="BDT1171" s="145"/>
      <c r="BDU1171" s="37"/>
      <c r="BDV1171" s="5"/>
      <c r="BDW1171" s="144"/>
      <c r="BDX1171" s="93"/>
      <c r="BDY1171" s="145"/>
      <c r="BDZ1171" s="145"/>
      <c r="BEA1171" s="145"/>
      <c r="BEB1171" s="145"/>
      <c r="BEC1171" s="145"/>
      <c r="BED1171" s="37"/>
      <c r="BEE1171" s="5"/>
      <c r="BEF1171" s="144"/>
      <c r="BEG1171" s="93"/>
      <c r="BEH1171" s="145"/>
      <c r="BEI1171" s="145"/>
      <c r="BEJ1171" s="145"/>
      <c r="BEK1171" s="145"/>
      <c r="BEL1171" s="145"/>
      <c r="BEM1171" s="37"/>
      <c r="BEN1171" s="5"/>
      <c r="BEO1171" s="144"/>
      <c r="BEP1171" s="93"/>
      <c r="BEQ1171" s="145"/>
      <c r="BER1171" s="145"/>
      <c r="BES1171" s="145"/>
      <c r="BET1171" s="145"/>
      <c r="BEU1171" s="145"/>
      <c r="BEV1171" s="37"/>
      <c r="BEW1171" s="5"/>
      <c r="BEX1171" s="144"/>
      <c r="BEY1171" s="93"/>
      <c r="BEZ1171" s="145"/>
      <c r="BFA1171" s="145"/>
      <c r="BFB1171" s="145"/>
      <c r="BFC1171" s="145"/>
      <c r="BFD1171" s="145"/>
      <c r="BFE1171" s="37"/>
      <c r="BFF1171" s="5"/>
      <c r="BFG1171" s="144"/>
      <c r="BFH1171" s="93"/>
      <c r="BFI1171" s="145"/>
      <c r="BFJ1171" s="145"/>
      <c r="BFK1171" s="145"/>
      <c r="BFL1171" s="145"/>
      <c r="BFM1171" s="145"/>
      <c r="BFN1171" s="37"/>
      <c r="BFO1171" s="5"/>
      <c r="BFP1171" s="144"/>
      <c r="BFQ1171" s="93"/>
      <c r="BFR1171" s="145"/>
      <c r="BFS1171" s="145"/>
      <c r="BFT1171" s="145"/>
      <c r="BFU1171" s="145"/>
      <c r="BFV1171" s="145"/>
      <c r="BFW1171" s="37"/>
      <c r="BFX1171" s="5"/>
      <c r="BFY1171" s="144"/>
      <c r="BFZ1171" s="93"/>
      <c r="BGA1171" s="145"/>
      <c r="BGB1171" s="145"/>
      <c r="BGC1171" s="145"/>
      <c r="BGD1171" s="145"/>
      <c r="BGE1171" s="145"/>
      <c r="BGF1171" s="37"/>
      <c r="BGG1171" s="5"/>
      <c r="BGH1171" s="144"/>
      <c r="BGI1171" s="93"/>
      <c r="BGJ1171" s="145"/>
      <c r="BGK1171" s="145"/>
      <c r="BGL1171" s="145"/>
      <c r="BGM1171" s="145"/>
      <c r="BGN1171" s="145"/>
      <c r="BGO1171" s="37"/>
      <c r="BGP1171" s="5"/>
      <c r="BGQ1171" s="144"/>
      <c r="BGR1171" s="93"/>
      <c r="BGS1171" s="145"/>
      <c r="BGT1171" s="145"/>
      <c r="BGU1171" s="145"/>
      <c r="BGV1171" s="145"/>
      <c r="BGW1171" s="145"/>
      <c r="BGX1171" s="37"/>
      <c r="BGY1171" s="5"/>
      <c r="BGZ1171" s="144"/>
      <c r="BHA1171" s="93"/>
      <c r="BHB1171" s="145"/>
      <c r="BHC1171" s="145"/>
      <c r="BHD1171" s="145"/>
      <c r="BHE1171" s="145"/>
      <c r="BHF1171" s="145"/>
      <c r="BHG1171" s="37"/>
      <c r="BHH1171" s="5"/>
      <c r="BHI1171" s="144"/>
      <c r="BHJ1171" s="93"/>
      <c r="BHK1171" s="145"/>
      <c r="BHL1171" s="145"/>
      <c r="BHM1171" s="145"/>
      <c r="BHN1171" s="145"/>
      <c r="BHO1171" s="145"/>
      <c r="BHP1171" s="37"/>
      <c r="BHQ1171" s="5"/>
      <c r="BHR1171" s="144"/>
      <c r="BHS1171" s="93"/>
      <c r="BHT1171" s="145"/>
      <c r="BHU1171" s="145"/>
      <c r="BHV1171" s="145"/>
      <c r="BHW1171" s="145"/>
      <c r="BHX1171" s="145"/>
      <c r="BHY1171" s="37"/>
      <c r="BHZ1171" s="5"/>
      <c r="BIA1171" s="144"/>
      <c r="BIB1171" s="93"/>
      <c r="BIC1171" s="145"/>
      <c r="BID1171" s="145"/>
      <c r="BIE1171" s="145"/>
      <c r="BIF1171" s="145"/>
      <c r="BIG1171" s="145"/>
      <c r="BIH1171" s="37"/>
      <c r="BII1171" s="5"/>
      <c r="BIJ1171" s="144"/>
      <c r="BIK1171" s="93"/>
      <c r="BIL1171" s="145"/>
      <c r="BIM1171" s="145"/>
      <c r="BIN1171" s="145"/>
      <c r="BIO1171" s="145"/>
      <c r="BIP1171" s="145"/>
      <c r="BIQ1171" s="37"/>
      <c r="BIR1171" s="5"/>
      <c r="BIS1171" s="144"/>
      <c r="BIT1171" s="93"/>
      <c r="BIU1171" s="145"/>
      <c r="BIV1171" s="145"/>
      <c r="BIW1171" s="145"/>
      <c r="BIX1171" s="145"/>
      <c r="BIY1171" s="145"/>
      <c r="BIZ1171" s="37"/>
      <c r="BJA1171" s="5"/>
      <c r="BJB1171" s="144"/>
      <c r="BJC1171" s="93"/>
      <c r="BJD1171" s="145"/>
      <c r="BJE1171" s="145"/>
      <c r="BJF1171" s="145"/>
      <c r="BJG1171" s="145"/>
      <c r="BJH1171" s="145"/>
      <c r="BJI1171" s="37"/>
      <c r="BJJ1171" s="5"/>
      <c r="BJK1171" s="144"/>
      <c r="BJL1171" s="93"/>
      <c r="BJM1171" s="145"/>
      <c r="BJN1171" s="145"/>
      <c r="BJO1171" s="145"/>
      <c r="BJP1171" s="145"/>
      <c r="BJQ1171" s="145"/>
      <c r="BJR1171" s="37"/>
      <c r="BJS1171" s="5"/>
      <c r="BJT1171" s="144"/>
      <c r="BJU1171" s="93"/>
      <c r="BJV1171" s="145"/>
      <c r="BJW1171" s="145"/>
      <c r="BJX1171" s="145"/>
      <c r="BJY1171" s="145"/>
      <c r="BJZ1171" s="145"/>
      <c r="BKA1171" s="37"/>
      <c r="BKB1171" s="5"/>
      <c r="BKC1171" s="144"/>
      <c r="BKD1171" s="93"/>
      <c r="BKE1171" s="145"/>
      <c r="BKF1171" s="145"/>
      <c r="BKG1171" s="145"/>
      <c r="BKH1171" s="145"/>
      <c r="BKI1171" s="145"/>
      <c r="BKJ1171" s="37"/>
      <c r="BKK1171" s="5"/>
      <c r="BKL1171" s="144"/>
      <c r="BKM1171" s="93"/>
      <c r="BKN1171" s="145"/>
      <c r="BKO1171" s="145"/>
      <c r="BKP1171" s="145"/>
      <c r="BKQ1171" s="145"/>
      <c r="BKR1171" s="145"/>
      <c r="BKS1171" s="37"/>
      <c r="BKT1171" s="5"/>
      <c r="BKU1171" s="144"/>
      <c r="BKV1171" s="93"/>
      <c r="BKW1171" s="145"/>
      <c r="BKX1171" s="145"/>
      <c r="BKY1171" s="145"/>
      <c r="BKZ1171" s="145"/>
      <c r="BLA1171" s="145"/>
      <c r="BLB1171" s="37"/>
      <c r="BLC1171" s="5"/>
      <c r="BLD1171" s="144"/>
      <c r="BLE1171" s="93"/>
      <c r="BLF1171" s="145"/>
      <c r="BLG1171" s="145"/>
      <c r="BLH1171" s="145"/>
      <c r="BLI1171" s="145"/>
      <c r="BLJ1171" s="145"/>
      <c r="BLK1171" s="37"/>
      <c r="BLL1171" s="5"/>
      <c r="BLM1171" s="144"/>
      <c r="BLN1171" s="93"/>
      <c r="BLO1171" s="145"/>
      <c r="BLP1171" s="145"/>
      <c r="BLQ1171" s="145"/>
      <c r="BLR1171" s="145"/>
      <c r="BLS1171" s="145"/>
      <c r="BLT1171" s="37"/>
      <c r="BLU1171" s="5"/>
      <c r="BLV1171" s="144"/>
      <c r="BLW1171" s="93"/>
      <c r="BLX1171" s="145"/>
      <c r="BLY1171" s="145"/>
      <c r="BLZ1171" s="145"/>
      <c r="BMA1171" s="145"/>
      <c r="BMB1171" s="145"/>
      <c r="BMC1171" s="37"/>
      <c r="BMD1171" s="5"/>
      <c r="BME1171" s="144"/>
      <c r="BMF1171" s="93"/>
      <c r="BMG1171" s="145"/>
      <c r="BMH1171" s="145"/>
      <c r="BMI1171" s="145"/>
      <c r="BMJ1171" s="145"/>
      <c r="BMK1171" s="145"/>
      <c r="BML1171" s="37"/>
      <c r="BMM1171" s="5"/>
      <c r="BMN1171" s="144"/>
      <c r="BMO1171" s="93"/>
      <c r="BMP1171" s="145"/>
      <c r="BMQ1171" s="145"/>
      <c r="BMR1171" s="145"/>
      <c r="BMS1171" s="145"/>
      <c r="BMT1171" s="145"/>
      <c r="BMU1171" s="37"/>
      <c r="BMV1171" s="5"/>
      <c r="BMW1171" s="144"/>
      <c r="BMX1171" s="93"/>
      <c r="BMY1171" s="145"/>
      <c r="BMZ1171" s="145"/>
      <c r="BNA1171" s="145"/>
      <c r="BNB1171" s="145"/>
      <c r="BNC1171" s="145"/>
      <c r="BND1171" s="37"/>
      <c r="BNE1171" s="5"/>
      <c r="BNF1171" s="144"/>
      <c r="BNG1171" s="93"/>
      <c r="BNH1171" s="145"/>
      <c r="BNI1171" s="145"/>
      <c r="BNJ1171" s="145"/>
      <c r="BNK1171" s="145"/>
      <c r="BNL1171" s="145"/>
      <c r="BNM1171" s="37"/>
      <c r="BNN1171" s="5"/>
      <c r="BNO1171" s="144"/>
      <c r="BNP1171" s="93"/>
      <c r="BNQ1171" s="145"/>
      <c r="BNR1171" s="145"/>
      <c r="BNS1171" s="145"/>
      <c r="BNT1171" s="145"/>
      <c r="BNU1171" s="145"/>
      <c r="BNV1171" s="37"/>
      <c r="BNW1171" s="5"/>
      <c r="BNX1171" s="144"/>
      <c r="BNY1171" s="93"/>
      <c r="BNZ1171" s="145"/>
      <c r="BOA1171" s="145"/>
      <c r="BOB1171" s="145"/>
      <c r="BOC1171" s="145"/>
      <c r="BOD1171" s="145"/>
      <c r="BOE1171" s="37"/>
      <c r="BOF1171" s="5"/>
      <c r="BOG1171" s="144"/>
      <c r="BOH1171" s="93"/>
      <c r="BOI1171" s="145"/>
      <c r="BOJ1171" s="145"/>
      <c r="BOK1171" s="145"/>
      <c r="BOL1171" s="145"/>
      <c r="BOM1171" s="145"/>
      <c r="BON1171" s="37"/>
      <c r="BOO1171" s="5"/>
      <c r="BOP1171" s="144"/>
      <c r="BOQ1171" s="93"/>
      <c r="BOR1171" s="145"/>
      <c r="BOS1171" s="145"/>
      <c r="BOT1171" s="145"/>
      <c r="BOU1171" s="145"/>
      <c r="BOV1171" s="145"/>
      <c r="BOW1171" s="37"/>
      <c r="BOX1171" s="5"/>
      <c r="BOY1171" s="144"/>
      <c r="BOZ1171" s="93"/>
      <c r="BPA1171" s="145"/>
      <c r="BPB1171" s="145"/>
      <c r="BPC1171" s="145"/>
      <c r="BPD1171" s="145"/>
      <c r="BPE1171" s="145"/>
      <c r="BPF1171" s="37"/>
      <c r="BPG1171" s="5"/>
      <c r="BPH1171" s="144"/>
      <c r="BPI1171" s="93"/>
      <c r="BPJ1171" s="145"/>
      <c r="BPK1171" s="145"/>
      <c r="BPL1171" s="145"/>
      <c r="BPM1171" s="145"/>
      <c r="BPN1171" s="145"/>
      <c r="BPO1171" s="37"/>
      <c r="BPP1171" s="5"/>
      <c r="BPQ1171" s="144"/>
      <c r="BPR1171" s="93"/>
      <c r="BPS1171" s="145"/>
      <c r="BPT1171" s="145"/>
      <c r="BPU1171" s="145"/>
      <c r="BPV1171" s="145"/>
      <c r="BPW1171" s="145"/>
      <c r="BPX1171" s="37"/>
      <c r="BPY1171" s="5"/>
      <c r="BPZ1171" s="144"/>
      <c r="BQA1171" s="93"/>
      <c r="BQB1171" s="145"/>
      <c r="BQC1171" s="145"/>
      <c r="BQD1171" s="145"/>
      <c r="BQE1171" s="145"/>
      <c r="BQF1171" s="145"/>
      <c r="BQG1171" s="37"/>
      <c r="BQH1171" s="5"/>
      <c r="BQI1171" s="144"/>
      <c r="BQJ1171" s="93"/>
      <c r="BQK1171" s="145"/>
      <c r="BQL1171" s="145"/>
      <c r="BQM1171" s="145"/>
      <c r="BQN1171" s="145"/>
      <c r="BQO1171" s="145"/>
      <c r="BQP1171" s="37"/>
      <c r="BQQ1171" s="5"/>
      <c r="BQR1171" s="144"/>
      <c r="BQS1171" s="93"/>
      <c r="BQT1171" s="145"/>
      <c r="BQU1171" s="145"/>
      <c r="BQV1171" s="145"/>
      <c r="BQW1171" s="145"/>
      <c r="BQX1171" s="145"/>
      <c r="BQY1171" s="37"/>
      <c r="BQZ1171" s="5"/>
      <c r="BRA1171" s="144"/>
      <c r="BRB1171" s="93"/>
      <c r="BRC1171" s="145"/>
      <c r="BRD1171" s="145"/>
      <c r="BRE1171" s="145"/>
      <c r="BRF1171" s="145"/>
      <c r="BRG1171" s="145"/>
      <c r="BRH1171" s="37"/>
      <c r="BRI1171" s="5"/>
      <c r="BRJ1171" s="144"/>
      <c r="BRK1171" s="93"/>
      <c r="BRL1171" s="145"/>
      <c r="BRM1171" s="145"/>
      <c r="BRN1171" s="145"/>
      <c r="BRO1171" s="145"/>
      <c r="BRP1171" s="145"/>
      <c r="BRQ1171" s="37"/>
      <c r="BRR1171" s="5"/>
      <c r="BRS1171" s="144"/>
      <c r="BRT1171" s="93"/>
      <c r="BRU1171" s="145"/>
      <c r="BRV1171" s="145"/>
      <c r="BRW1171" s="145"/>
      <c r="BRX1171" s="145"/>
      <c r="BRY1171" s="145"/>
      <c r="BRZ1171" s="37"/>
      <c r="BSA1171" s="5"/>
      <c r="BSB1171" s="144"/>
      <c r="BSC1171" s="93"/>
      <c r="BSD1171" s="145"/>
      <c r="BSE1171" s="145"/>
      <c r="BSF1171" s="145"/>
      <c r="BSG1171" s="145"/>
      <c r="BSH1171" s="145"/>
      <c r="BSI1171" s="37"/>
      <c r="BSJ1171" s="5"/>
      <c r="BSK1171" s="144"/>
      <c r="BSL1171" s="93"/>
      <c r="BSM1171" s="145"/>
      <c r="BSN1171" s="145"/>
      <c r="BSO1171" s="145"/>
      <c r="BSP1171" s="145"/>
      <c r="BSQ1171" s="145"/>
      <c r="BSR1171" s="37"/>
      <c r="BSS1171" s="5"/>
      <c r="BST1171" s="144"/>
      <c r="BSU1171" s="93"/>
      <c r="BSV1171" s="145"/>
      <c r="BSW1171" s="145"/>
      <c r="BSX1171" s="145"/>
      <c r="BSY1171" s="145"/>
      <c r="BSZ1171" s="145"/>
      <c r="BTA1171" s="37"/>
      <c r="BTB1171" s="5"/>
      <c r="BTC1171" s="144"/>
      <c r="BTD1171" s="93"/>
      <c r="BTE1171" s="145"/>
      <c r="BTF1171" s="145"/>
      <c r="BTG1171" s="145"/>
      <c r="BTH1171" s="145"/>
      <c r="BTI1171" s="145"/>
      <c r="BTJ1171" s="37"/>
      <c r="BTK1171" s="5"/>
      <c r="BTL1171" s="144"/>
      <c r="BTM1171" s="93"/>
      <c r="BTN1171" s="145"/>
      <c r="BTO1171" s="145"/>
      <c r="BTP1171" s="145"/>
      <c r="BTQ1171" s="145"/>
      <c r="BTR1171" s="145"/>
      <c r="BTS1171" s="37"/>
      <c r="BTT1171" s="5"/>
      <c r="BTU1171" s="144"/>
      <c r="BTV1171" s="93"/>
      <c r="BTW1171" s="145"/>
      <c r="BTX1171" s="145"/>
      <c r="BTY1171" s="145"/>
      <c r="BTZ1171" s="145"/>
      <c r="BUA1171" s="145"/>
      <c r="BUB1171" s="37"/>
      <c r="BUC1171" s="5"/>
      <c r="BUD1171" s="144"/>
      <c r="BUE1171" s="93"/>
      <c r="BUF1171" s="145"/>
      <c r="BUG1171" s="145"/>
      <c r="BUH1171" s="145"/>
      <c r="BUI1171" s="145"/>
      <c r="BUJ1171" s="145"/>
      <c r="BUK1171" s="37"/>
      <c r="BUL1171" s="5"/>
      <c r="BUM1171" s="144"/>
      <c r="BUN1171" s="93"/>
      <c r="BUO1171" s="145"/>
      <c r="BUP1171" s="145"/>
      <c r="BUQ1171" s="145"/>
      <c r="BUR1171" s="145"/>
      <c r="BUS1171" s="145"/>
      <c r="BUT1171" s="37"/>
      <c r="BUU1171" s="5"/>
      <c r="BUV1171" s="144"/>
      <c r="BUW1171" s="93"/>
      <c r="BUX1171" s="145"/>
      <c r="BUY1171" s="145"/>
      <c r="BUZ1171" s="145"/>
      <c r="BVA1171" s="145"/>
      <c r="BVB1171" s="145"/>
      <c r="BVC1171" s="37"/>
      <c r="BVD1171" s="5"/>
      <c r="BVE1171" s="144"/>
      <c r="BVF1171" s="93"/>
      <c r="BVG1171" s="145"/>
      <c r="BVH1171" s="145"/>
      <c r="BVI1171" s="145"/>
      <c r="BVJ1171" s="145"/>
      <c r="BVK1171" s="145"/>
      <c r="BVL1171" s="37"/>
      <c r="BVM1171" s="5"/>
      <c r="BVN1171" s="144"/>
      <c r="BVO1171" s="93"/>
      <c r="BVP1171" s="145"/>
      <c r="BVQ1171" s="145"/>
      <c r="BVR1171" s="145"/>
      <c r="BVS1171" s="145"/>
      <c r="BVT1171" s="145"/>
      <c r="BVU1171" s="37"/>
      <c r="BVV1171" s="5"/>
      <c r="BVW1171" s="144"/>
      <c r="BVX1171" s="93"/>
      <c r="BVY1171" s="145"/>
      <c r="BVZ1171" s="145"/>
      <c r="BWA1171" s="145"/>
      <c r="BWB1171" s="145"/>
      <c r="BWC1171" s="145"/>
      <c r="BWD1171" s="37"/>
      <c r="BWE1171" s="5"/>
      <c r="BWF1171" s="144"/>
      <c r="BWG1171" s="93"/>
      <c r="BWH1171" s="145"/>
      <c r="BWI1171" s="145"/>
      <c r="BWJ1171" s="145"/>
      <c r="BWK1171" s="145"/>
      <c r="BWL1171" s="145"/>
      <c r="BWM1171" s="37"/>
      <c r="BWN1171" s="5"/>
      <c r="BWO1171" s="144"/>
      <c r="BWP1171" s="93"/>
      <c r="BWQ1171" s="145"/>
      <c r="BWR1171" s="145"/>
      <c r="BWS1171" s="145"/>
      <c r="BWT1171" s="145"/>
      <c r="BWU1171" s="145"/>
      <c r="BWV1171" s="37"/>
      <c r="BWW1171" s="5"/>
      <c r="BWX1171" s="144"/>
      <c r="BWY1171" s="93"/>
      <c r="BWZ1171" s="145"/>
      <c r="BXA1171" s="145"/>
      <c r="BXB1171" s="145"/>
      <c r="BXC1171" s="145"/>
      <c r="BXD1171" s="145"/>
      <c r="BXE1171" s="37"/>
      <c r="BXF1171" s="5"/>
      <c r="BXG1171" s="144"/>
      <c r="BXH1171" s="93"/>
      <c r="BXI1171" s="145"/>
      <c r="BXJ1171" s="145"/>
      <c r="BXK1171" s="145"/>
      <c r="BXL1171" s="145"/>
      <c r="BXM1171" s="145"/>
      <c r="BXN1171" s="37"/>
      <c r="BXO1171" s="5"/>
      <c r="BXP1171" s="144"/>
      <c r="BXQ1171" s="93"/>
      <c r="BXR1171" s="145"/>
      <c r="BXS1171" s="145"/>
      <c r="BXT1171" s="145"/>
      <c r="BXU1171" s="145"/>
      <c r="BXV1171" s="145"/>
      <c r="BXW1171" s="37"/>
      <c r="BXX1171" s="5"/>
      <c r="BXY1171" s="144"/>
      <c r="BXZ1171" s="93"/>
      <c r="BYA1171" s="145"/>
      <c r="BYB1171" s="145"/>
      <c r="BYC1171" s="145"/>
      <c r="BYD1171" s="145"/>
      <c r="BYE1171" s="145"/>
      <c r="BYF1171" s="37"/>
      <c r="BYG1171" s="5"/>
      <c r="BYH1171" s="144"/>
      <c r="BYI1171" s="93"/>
      <c r="BYJ1171" s="145"/>
      <c r="BYK1171" s="145"/>
      <c r="BYL1171" s="145"/>
      <c r="BYM1171" s="145"/>
      <c r="BYN1171" s="145"/>
      <c r="BYO1171" s="37"/>
      <c r="BYP1171" s="5"/>
      <c r="BYQ1171" s="144"/>
      <c r="BYR1171" s="93"/>
      <c r="BYS1171" s="145"/>
      <c r="BYT1171" s="145"/>
      <c r="BYU1171" s="145"/>
      <c r="BYV1171" s="145"/>
      <c r="BYW1171" s="145"/>
      <c r="BYX1171" s="37"/>
      <c r="BYY1171" s="5"/>
      <c r="BYZ1171" s="144"/>
      <c r="BZA1171" s="93"/>
      <c r="BZB1171" s="145"/>
      <c r="BZC1171" s="145"/>
      <c r="BZD1171" s="145"/>
      <c r="BZE1171" s="145"/>
      <c r="BZF1171" s="145"/>
      <c r="BZG1171" s="37"/>
      <c r="BZH1171" s="5"/>
      <c r="BZI1171" s="144"/>
      <c r="BZJ1171" s="93"/>
      <c r="BZK1171" s="145"/>
      <c r="BZL1171" s="145"/>
      <c r="BZM1171" s="145"/>
      <c r="BZN1171" s="145"/>
      <c r="BZO1171" s="145"/>
      <c r="BZP1171" s="37"/>
      <c r="BZQ1171" s="5"/>
      <c r="BZR1171" s="144"/>
      <c r="BZS1171" s="93"/>
      <c r="BZT1171" s="145"/>
      <c r="BZU1171" s="145"/>
      <c r="BZV1171" s="145"/>
      <c r="BZW1171" s="145"/>
      <c r="BZX1171" s="145"/>
      <c r="BZY1171" s="37"/>
      <c r="BZZ1171" s="5"/>
      <c r="CAA1171" s="144"/>
      <c r="CAB1171" s="93"/>
      <c r="CAC1171" s="145"/>
      <c r="CAD1171" s="145"/>
      <c r="CAE1171" s="145"/>
      <c r="CAF1171" s="145"/>
      <c r="CAG1171" s="145"/>
      <c r="CAH1171" s="37"/>
      <c r="CAI1171" s="5"/>
      <c r="CAJ1171" s="144"/>
      <c r="CAK1171" s="93"/>
      <c r="CAL1171" s="145"/>
      <c r="CAM1171" s="145"/>
      <c r="CAN1171" s="145"/>
      <c r="CAO1171" s="145"/>
      <c r="CAP1171" s="145"/>
      <c r="CAQ1171" s="37"/>
      <c r="CAR1171" s="5"/>
      <c r="CAS1171" s="144"/>
      <c r="CAT1171" s="93"/>
      <c r="CAU1171" s="145"/>
      <c r="CAV1171" s="145"/>
      <c r="CAW1171" s="145"/>
      <c r="CAX1171" s="145"/>
      <c r="CAY1171" s="145"/>
      <c r="CAZ1171" s="37"/>
      <c r="CBA1171" s="5"/>
      <c r="CBB1171" s="144"/>
      <c r="CBC1171" s="93"/>
      <c r="CBD1171" s="145"/>
      <c r="CBE1171" s="145"/>
      <c r="CBF1171" s="145"/>
      <c r="CBG1171" s="145"/>
      <c r="CBH1171" s="145"/>
      <c r="CBI1171" s="37"/>
      <c r="CBJ1171" s="5"/>
      <c r="CBK1171" s="144"/>
      <c r="CBL1171" s="93"/>
      <c r="CBM1171" s="145"/>
      <c r="CBN1171" s="145"/>
      <c r="CBO1171" s="145"/>
      <c r="CBP1171" s="145"/>
      <c r="CBQ1171" s="145"/>
      <c r="CBR1171" s="37"/>
      <c r="CBS1171" s="5"/>
      <c r="CBT1171" s="144"/>
      <c r="CBU1171" s="93"/>
      <c r="CBV1171" s="145"/>
      <c r="CBW1171" s="145"/>
      <c r="CBX1171" s="145"/>
      <c r="CBY1171" s="145"/>
      <c r="CBZ1171" s="145"/>
      <c r="CCA1171" s="37"/>
      <c r="CCB1171" s="5"/>
      <c r="CCC1171" s="144"/>
      <c r="CCD1171" s="93"/>
      <c r="CCE1171" s="145"/>
      <c r="CCF1171" s="145"/>
      <c r="CCG1171" s="145"/>
      <c r="CCH1171" s="145"/>
      <c r="CCI1171" s="145"/>
      <c r="CCJ1171" s="37"/>
      <c r="CCK1171" s="5"/>
      <c r="CCL1171" s="144"/>
      <c r="CCM1171" s="93"/>
      <c r="CCN1171" s="145"/>
      <c r="CCO1171" s="145"/>
      <c r="CCP1171" s="145"/>
      <c r="CCQ1171" s="145"/>
      <c r="CCR1171" s="145"/>
      <c r="CCS1171" s="37"/>
      <c r="CCT1171" s="5"/>
      <c r="CCU1171" s="144"/>
      <c r="CCV1171" s="93"/>
      <c r="CCW1171" s="145"/>
      <c r="CCX1171" s="145"/>
      <c r="CCY1171" s="145"/>
      <c r="CCZ1171" s="145"/>
      <c r="CDA1171" s="145"/>
      <c r="CDB1171" s="37"/>
      <c r="CDC1171" s="5"/>
      <c r="CDD1171" s="144"/>
      <c r="CDE1171" s="93"/>
      <c r="CDF1171" s="145"/>
      <c r="CDG1171" s="145"/>
      <c r="CDH1171" s="145"/>
      <c r="CDI1171" s="145"/>
      <c r="CDJ1171" s="145"/>
      <c r="CDK1171" s="37"/>
      <c r="CDL1171" s="5"/>
      <c r="CDM1171" s="144"/>
      <c r="CDN1171" s="93"/>
      <c r="CDO1171" s="145"/>
      <c r="CDP1171" s="145"/>
      <c r="CDQ1171" s="145"/>
      <c r="CDR1171" s="145"/>
      <c r="CDS1171" s="145"/>
      <c r="CDT1171" s="37"/>
      <c r="CDU1171" s="5"/>
      <c r="CDV1171" s="144"/>
      <c r="CDW1171" s="93"/>
      <c r="CDX1171" s="145"/>
      <c r="CDY1171" s="145"/>
      <c r="CDZ1171" s="145"/>
      <c r="CEA1171" s="145"/>
      <c r="CEB1171" s="145"/>
      <c r="CEC1171" s="37"/>
      <c r="CED1171" s="5"/>
      <c r="CEE1171" s="144"/>
      <c r="CEF1171" s="93"/>
      <c r="CEG1171" s="145"/>
      <c r="CEH1171" s="145"/>
      <c r="CEI1171" s="145"/>
      <c r="CEJ1171" s="145"/>
      <c r="CEK1171" s="145"/>
      <c r="CEL1171" s="37"/>
      <c r="CEM1171" s="5"/>
      <c r="CEN1171" s="144"/>
      <c r="CEO1171" s="93"/>
      <c r="CEP1171" s="145"/>
      <c r="CEQ1171" s="145"/>
      <c r="CER1171" s="145"/>
      <c r="CES1171" s="145"/>
      <c r="CET1171" s="145"/>
      <c r="CEU1171" s="37"/>
      <c r="CEV1171" s="5"/>
      <c r="CEW1171" s="144"/>
      <c r="CEX1171" s="93"/>
      <c r="CEY1171" s="145"/>
      <c r="CEZ1171" s="145"/>
      <c r="CFA1171" s="145"/>
      <c r="CFB1171" s="145"/>
      <c r="CFC1171" s="145"/>
      <c r="CFD1171" s="37"/>
      <c r="CFE1171" s="5"/>
      <c r="CFF1171" s="144"/>
      <c r="CFG1171" s="93"/>
      <c r="CFH1171" s="145"/>
      <c r="CFI1171" s="145"/>
      <c r="CFJ1171" s="145"/>
      <c r="CFK1171" s="145"/>
      <c r="CFL1171" s="145"/>
      <c r="CFM1171" s="37"/>
      <c r="CFN1171" s="5"/>
      <c r="CFO1171" s="144"/>
      <c r="CFP1171" s="93"/>
      <c r="CFQ1171" s="145"/>
      <c r="CFR1171" s="145"/>
      <c r="CFS1171" s="145"/>
      <c r="CFT1171" s="145"/>
      <c r="CFU1171" s="145"/>
      <c r="CFV1171" s="37"/>
      <c r="CFW1171" s="5"/>
      <c r="CFX1171" s="144"/>
      <c r="CFY1171" s="93"/>
      <c r="CFZ1171" s="145"/>
      <c r="CGA1171" s="145"/>
      <c r="CGB1171" s="145"/>
      <c r="CGC1171" s="145"/>
      <c r="CGD1171" s="145"/>
      <c r="CGE1171" s="37"/>
      <c r="CGF1171" s="5"/>
      <c r="CGG1171" s="144"/>
      <c r="CGH1171" s="93"/>
      <c r="CGI1171" s="145"/>
      <c r="CGJ1171" s="145"/>
      <c r="CGK1171" s="145"/>
      <c r="CGL1171" s="145"/>
      <c r="CGM1171" s="145"/>
      <c r="CGN1171" s="37"/>
      <c r="CGO1171" s="5"/>
      <c r="CGP1171" s="144"/>
      <c r="CGQ1171" s="93"/>
      <c r="CGR1171" s="145"/>
      <c r="CGS1171" s="145"/>
      <c r="CGT1171" s="145"/>
      <c r="CGU1171" s="145"/>
      <c r="CGV1171" s="145"/>
      <c r="CGW1171" s="37"/>
      <c r="CGX1171" s="5"/>
      <c r="CGY1171" s="144"/>
      <c r="CGZ1171" s="93"/>
      <c r="CHA1171" s="145"/>
      <c r="CHB1171" s="145"/>
      <c r="CHC1171" s="145"/>
      <c r="CHD1171" s="145"/>
      <c r="CHE1171" s="145"/>
      <c r="CHF1171" s="37"/>
      <c r="CHG1171" s="5"/>
      <c r="CHH1171" s="144"/>
      <c r="CHI1171" s="93"/>
      <c r="CHJ1171" s="145"/>
      <c r="CHK1171" s="145"/>
      <c r="CHL1171" s="145"/>
      <c r="CHM1171" s="145"/>
      <c r="CHN1171" s="145"/>
      <c r="CHO1171" s="37"/>
      <c r="CHP1171" s="5"/>
      <c r="CHQ1171" s="144"/>
      <c r="CHR1171" s="93"/>
      <c r="CHS1171" s="145"/>
      <c r="CHT1171" s="145"/>
      <c r="CHU1171" s="145"/>
      <c r="CHV1171" s="145"/>
      <c r="CHW1171" s="145"/>
      <c r="CHX1171" s="37"/>
      <c r="CHY1171" s="5"/>
      <c r="CHZ1171" s="144"/>
      <c r="CIA1171" s="93"/>
      <c r="CIB1171" s="145"/>
      <c r="CIC1171" s="145"/>
      <c r="CID1171" s="145"/>
      <c r="CIE1171" s="145"/>
      <c r="CIF1171" s="145"/>
      <c r="CIG1171" s="37"/>
      <c r="CIH1171" s="5"/>
      <c r="CII1171" s="144"/>
      <c r="CIJ1171" s="93"/>
      <c r="CIK1171" s="145"/>
      <c r="CIL1171" s="145"/>
      <c r="CIM1171" s="145"/>
      <c r="CIN1171" s="145"/>
      <c r="CIO1171" s="145"/>
      <c r="CIP1171" s="37"/>
      <c r="CIQ1171" s="5"/>
      <c r="CIR1171" s="144"/>
      <c r="CIS1171" s="93"/>
      <c r="CIT1171" s="145"/>
      <c r="CIU1171" s="145"/>
      <c r="CIV1171" s="145"/>
      <c r="CIW1171" s="145"/>
      <c r="CIX1171" s="145"/>
      <c r="CIY1171" s="37"/>
      <c r="CIZ1171" s="5"/>
      <c r="CJA1171" s="144"/>
      <c r="CJB1171" s="93"/>
      <c r="CJC1171" s="145"/>
      <c r="CJD1171" s="145"/>
      <c r="CJE1171" s="145"/>
      <c r="CJF1171" s="145"/>
      <c r="CJG1171" s="145"/>
      <c r="CJH1171" s="37"/>
      <c r="CJI1171" s="5"/>
      <c r="CJJ1171" s="144"/>
      <c r="CJK1171" s="93"/>
      <c r="CJL1171" s="145"/>
      <c r="CJM1171" s="145"/>
      <c r="CJN1171" s="145"/>
      <c r="CJO1171" s="145"/>
      <c r="CJP1171" s="145"/>
      <c r="CJQ1171" s="37"/>
      <c r="CJR1171" s="5"/>
      <c r="CJS1171" s="144"/>
      <c r="CJT1171" s="93"/>
      <c r="CJU1171" s="145"/>
      <c r="CJV1171" s="145"/>
      <c r="CJW1171" s="145"/>
      <c r="CJX1171" s="145"/>
      <c r="CJY1171" s="145"/>
      <c r="CJZ1171" s="37"/>
      <c r="CKA1171" s="5"/>
      <c r="CKB1171" s="144"/>
      <c r="CKC1171" s="93"/>
      <c r="CKD1171" s="145"/>
      <c r="CKE1171" s="145"/>
      <c r="CKF1171" s="145"/>
      <c r="CKG1171" s="145"/>
      <c r="CKH1171" s="145"/>
      <c r="CKI1171" s="37"/>
      <c r="CKJ1171" s="5"/>
      <c r="CKK1171" s="144"/>
      <c r="CKL1171" s="93"/>
      <c r="CKM1171" s="145"/>
      <c r="CKN1171" s="145"/>
      <c r="CKO1171" s="145"/>
      <c r="CKP1171" s="145"/>
      <c r="CKQ1171" s="145"/>
      <c r="CKR1171" s="37"/>
      <c r="CKS1171" s="5"/>
      <c r="CKT1171" s="144"/>
      <c r="CKU1171" s="93"/>
      <c r="CKV1171" s="145"/>
      <c r="CKW1171" s="145"/>
      <c r="CKX1171" s="145"/>
      <c r="CKY1171" s="145"/>
      <c r="CKZ1171" s="145"/>
      <c r="CLA1171" s="37"/>
      <c r="CLB1171" s="5"/>
      <c r="CLC1171" s="144"/>
      <c r="CLD1171" s="93"/>
      <c r="CLE1171" s="145"/>
      <c r="CLF1171" s="145"/>
      <c r="CLG1171" s="145"/>
      <c r="CLH1171" s="145"/>
      <c r="CLI1171" s="145"/>
      <c r="CLJ1171" s="37"/>
      <c r="CLK1171" s="5"/>
      <c r="CLL1171" s="144"/>
      <c r="CLM1171" s="93"/>
      <c r="CLN1171" s="145"/>
      <c r="CLO1171" s="145"/>
      <c r="CLP1171" s="145"/>
      <c r="CLQ1171" s="145"/>
      <c r="CLR1171" s="145"/>
      <c r="CLS1171" s="37"/>
      <c r="CLT1171" s="5"/>
      <c r="CLU1171" s="144"/>
      <c r="CLV1171" s="93"/>
      <c r="CLW1171" s="145"/>
      <c r="CLX1171" s="145"/>
      <c r="CLY1171" s="145"/>
      <c r="CLZ1171" s="145"/>
      <c r="CMA1171" s="145"/>
      <c r="CMB1171" s="37"/>
      <c r="CMC1171" s="5"/>
      <c r="CMD1171" s="144"/>
      <c r="CME1171" s="93"/>
      <c r="CMF1171" s="145"/>
      <c r="CMG1171" s="145"/>
      <c r="CMH1171" s="145"/>
      <c r="CMI1171" s="145"/>
      <c r="CMJ1171" s="145"/>
      <c r="CMK1171" s="37"/>
      <c r="CML1171" s="5"/>
      <c r="CMM1171" s="144"/>
      <c r="CMN1171" s="93"/>
      <c r="CMO1171" s="145"/>
      <c r="CMP1171" s="145"/>
      <c r="CMQ1171" s="145"/>
      <c r="CMR1171" s="145"/>
      <c r="CMS1171" s="145"/>
      <c r="CMT1171" s="37"/>
      <c r="CMU1171" s="5"/>
      <c r="CMV1171" s="144"/>
      <c r="CMW1171" s="93"/>
      <c r="CMX1171" s="145"/>
      <c r="CMY1171" s="145"/>
      <c r="CMZ1171" s="145"/>
      <c r="CNA1171" s="145"/>
      <c r="CNB1171" s="145"/>
      <c r="CNC1171" s="37"/>
      <c r="CND1171" s="5"/>
      <c r="CNE1171" s="144"/>
      <c r="CNF1171" s="93"/>
      <c r="CNG1171" s="145"/>
      <c r="CNH1171" s="145"/>
      <c r="CNI1171" s="145"/>
      <c r="CNJ1171" s="145"/>
      <c r="CNK1171" s="145"/>
      <c r="CNL1171" s="37"/>
      <c r="CNM1171" s="5"/>
      <c r="CNN1171" s="144"/>
      <c r="CNO1171" s="93"/>
      <c r="CNP1171" s="145"/>
      <c r="CNQ1171" s="145"/>
      <c r="CNR1171" s="145"/>
      <c r="CNS1171" s="145"/>
      <c r="CNT1171" s="145"/>
      <c r="CNU1171" s="37"/>
      <c r="CNV1171" s="5"/>
      <c r="CNW1171" s="144"/>
      <c r="CNX1171" s="93"/>
      <c r="CNY1171" s="145"/>
      <c r="CNZ1171" s="145"/>
      <c r="COA1171" s="145"/>
      <c r="COB1171" s="145"/>
      <c r="COC1171" s="145"/>
      <c r="COD1171" s="37"/>
      <c r="COE1171" s="5"/>
      <c r="COF1171" s="144"/>
      <c r="COG1171" s="93"/>
      <c r="COH1171" s="145"/>
      <c r="COI1171" s="145"/>
      <c r="COJ1171" s="145"/>
      <c r="COK1171" s="145"/>
      <c r="COL1171" s="145"/>
      <c r="COM1171" s="37"/>
      <c r="CON1171" s="5"/>
      <c r="COO1171" s="144"/>
      <c r="COP1171" s="93"/>
      <c r="COQ1171" s="145"/>
      <c r="COR1171" s="145"/>
      <c r="COS1171" s="145"/>
      <c r="COT1171" s="145"/>
      <c r="COU1171" s="145"/>
      <c r="COV1171" s="37"/>
      <c r="COW1171" s="5"/>
      <c r="COX1171" s="144"/>
      <c r="COY1171" s="93"/>
      <c r="COZ1171" s="145"/>
      <c r="CPA1171" s="145"/>
      <c r="CPB1171" s="145"/>
      <c r="CPC1171" s="145"/>
      <c r="CPD1171" s="145"/>
      <c r="CPE1171" s="37"/>
      <c r="CPF1171" s="5"/>
      <c r="CPG1171" s="144"/>
      <c r="CPH1171" s="93"/>
      <c r="CPI1171" s="145"/>
      <c r="CPJ1171" s="145"/>
      <c r="CPK1171" s="145"/>
      <c r="CPL1171" s="145"/>
      <c r="CPM1171" s="145"/>
      <c r="CPN1171" s="37"/>
      <c r="CPO1171" s="5"/>
      <c r="CPP1171" s="144"/>
      <c r="CPQ1171" s="93"/>
      <c r="CPR1171" s="145"/>
      <c r="CPS1171" s="145"/>
      <c r="CPT1171" s="145"/>
      <c r="CPU1171" s="145"/>
      <c r="CPV1171" s="145"/>
      <c r="CPW1171" s="37"/>
      <c r="CPX1171" s="5"/>
      <c r="CPY1171" s="144"/>
      <c r="CPZ1171" s="93"/>
      <c r="CQA1171" s="145"/>
      <c r="CQB1171" s="145"/>
      <c r="CQC1171" s="145"/>
      <c r="CQD1171" s="145"/>
      <c r="CQE1171" s="145"/>
      <c r="CQF1171" s="37"/>
      <c r="CQG1171" s="5"/>
      <c r="CQH1171" s="144"/>
      <c r="CQI1171" s="93"/>
      <c r="CQJ1171" s="145"/>
      <c r="CQK1171" s="145"/>
      <c r="CQL1171" s="145"/>
      <c r="CQM1171" s="145"/>
      <c r="CQN1171" s="145"/>
      <c r="CQO1171" s="37"/>
      <c r="CQP1171" s="5"/>
      <c r="CQQ1171" s="144"/>
      <c r="CQR1171" s="93"/>
      <c r="CQS1171" s="145"/>
      <c r="CQT1171" s="145"/>
      <c r="CQU1171" s="145"/>
      <c r="CQV1171" s="145"/>
      <c r="CQW1171" s="145"/>
      <c r="CQX1171" s="37"/>
      <c r="CQY1171" s="5"/>
      <c r="CQZ1171" s="144"/>
      <c r="CRA1171" s="93"/>
      <c r="CRB1171" s="145"/>
      <c r="CRC1171" s="145"/>
      <c r="CRD1171" s="145"/>
      <c r="CRE1171" s="145"/>
      <c r="CRF1171" s="145"/>
      <c r="CRG1171" s="37"/>
      <c r="CRH1171" s="5"/>
      <c r="CRI1171" s="144"/>
      <c r="CRJ1171" s="93"/>
      <c r="CRK1171" s="145"/>
      <c r="CRL1171" s="145"/>
      <c r="CRM1171" s="145"/>
      <c r="CRN1171" s="145"/>
      <c r="CRO1171" s="145"/>
      <c r="CRP1171" s="37"/>
      <c r="CRQ1171" s="5"/>
      <c r="CRR1171" s="144"/>
      <c r="CRS1171" s="93"/>
      <c r="CRT1171" s="145"/>
      <c r="CRU1171" s="145"/>
      <c r="CRV1171" s="145"/>
      <c r="CRW1171" s="145"/>
      <c r="CRX1171" s="145"/>
      <c r="CRY1171" s="37"/>
      <c r="CRZ1171" s="5"/>
      <c r="CSA1171" s="144"/>
      <c r="CSB1171" s="93"/>
      <c r="CSC1171" s="145"/>
      <c r="CSD1171" s="145"/>
      <c r="CSE1171" s="145"/>
      <c r="CSF1171" s="145"/>
      <c r="CSG1171" s="145"/>
      <c r="CSH1171" s="37"/>
      <c r="CSI1171" s="5"/>
      <c r="CSJ1171" s="144"/>
      <c r="CSK1171" s="93"/>
      <c r="CSL1171" s="145"/>
      <c r="CSM1171" s="145"/>
      <c r="CSN1171" s="145"/>
      <c r="CSO1171" s="145"/>
      <c r="CSP1171" s="145"/>
      <c r="CSQ1171" s="37"/>
      <c r="CSR1171" s="5"/>
      <c r="CSS1171" s="144"/>
      <c r="CST1171" s="93"/>
      <c r="CSU1171" s="145"/>
      <c r="CSV1171" s="145"/>
      <c r="CSW1171" s="145"/>
      <c r="CSX1171" s="145"/>
      <c r="CSY1171" s="145"/>
      <c r="CSZ1171" s="37"/>
      <c r="CTA1171" s="5"/>
      <c r="CTB1171" s="144"/>
      <c r="CTC1171" s="93"/>
      <c r="CTD1171" s="145"/>
      <c r="CTE1171" s="145"/>
      <c r="CTF1171" s="145"/>
      <c r="CTG1171" s="145"/>
      <c r="CTH1171" s="145"/>
      <c r="CTI1171" s="37"/>
      <c r="CTJ1171" s="5"/>
      <c r="CTK1171" s="144"/>
      <c r="CTL1171" s="93"/>
      <c r="CTM1171" s="145"/>
      <c r="CTN1171" s="145"/>
      <c r="CTO1171" s="145"/>
      <c r="CTP1171" s="145"/>
      <c r="CTQ1171" s="145"/>
      <c r="CTR1171" s="37"/>
      <c r="CTS1171" s="5"/>
      <c r="CTT1171" s="144"/>
      <c r="CTU1171" s="93"/>
      <c r="CTV1171" s="145"/>
      <c r="CTW1171" s="145"/>
      <c r="CTX1171" s="145"/>
      <c r="CTY1171" s="145"/>
      <c r="CTZ1171" s="145"/>
      <c r="CUA1171" s="37"/>
      <c r="CUB1171" s="5"/>
      <c r="CUC1171" s="144"/>
      <c r="CUD1171" s="93"/>
      <c r="CUE1171" s="145"/>
      <c r="CUF1171" s="145"/>
      <c r="CUG1171" s="145"/>
      <c r="CUH1171" s="145"/>
      <c r="CUI1171" s="145"/>
      <c r="CUJ1171" s="37"/>
      <c r="CUK1171" s="5"/>
      <c r="CUL1171" s="144"/>
      <c r="CUM1171" s="93"/>
      <c r="CUN1171" s="145"/>
      <c r="CUO1171" s="145"/>
      <c r="CUP1171" s="145"/>
      <c r="CUQ1171" s="145"/>
      <c r="CUR1171" s="145"/>
      <c r="CUS1171" s="37"/>
      <c r="CUT1171" s="5"/>
      <c r="CUU1171" s="144"/>
      <c r="CUV1171" s="93"/>
      <c r="CUW1171" s="145"/>
      <c r="CUX1171" s="145"/>
      <c r="CUY1171" s="145"/>
      <c r="CUZ1171" s="145"/>
      <c r="CVA1171" s="145"/>
      <c r="CVB1171" s="37"/>
      <c r="CVC1171" s="5"/>
      <c r="CVD1171" s="144"/>
      <c r="CVE1171" s="93"/>
      <c r="CVF1171" s="145"/>
      <c r="CVG1171" s="145"/>
      <c r="CVH1171" s="145"/>
      <c r="CVI1171" s="145"/>
      <c r="CVJ1171" s="145"/>
      <c r="CVK1171" s="37"/>
      <c r="CVL1171" s="5"/>
      <c r="CVM1171" s="144"/>
      <c r="CVN1171" s="93"/>
      <c r="CVO1171" s="145"/>
      <c r="CVP1171" s="145"/>
      <c r="CVQ1171" s="145"/>
      <c r="CVR1171" s="145"/>
      <c r="CVS1171" s="145"/>
      <c r="CVT1171" s="37"/>
      <c r="CVU1171" s="5"/>
      <c r="CVV1171" s="144"/>
      <c r="CVW1171" s="93"/>
      <c r="CVX1171" s="145"/>
      <c r="CVY1171" s="145"/>
      <c r="CVZ1171" s="145"/>
      <c r="CWA1171" s="145"/>
      <c r="CWB1171" s="145"/>
      <c r="CWC1171" s="37"/>
      <c r="CWD1171" s="5"/>
      <c r="CWE1171" s="144"/>
      <c r="CWF1171" s="93"/>
      <c r="CWG1171" s="145"/>
      <c r="CWH1171" s="145"/>
      <c r="CWI1171" s="145"/>
      <c r="CWJ1171" s="145"/>
      <c r="CWK1171" s="145"/>
      <c r="CWL1171" s="37"/>
      <c r="CWM1171" s="5"/>
      <c r="CWN1171" s="144"/>
      <c r="CWO1171" s="93"/>
      <c r="CWP1171" s="145"/>
      <c r="CWQ1171" s="145"/>
      <c r="CWR1171" s="145"/>
      <c r="CWS1171" s="145"/>
      <c r="CWT1171" s="145"/>
      <c r="CWU1171" s="37"/>
      <c r="CWV1171" s="5"/>
      <c r="CWW1171" s="144"/>
      <c r="CWX1171" s="93"/>
      <c r="CWY1171" s="145"/>
      <c r="CWZ1171" s="145"/>
      <c r="CXA1171" s="145"/>
      <c r="CXB1171" s="145"/>
      <c r="CXC1171" s="145"/>
      <c r="CXD1171" s="37"/>
      <c r="CXE1171" s="5"/>
      <c r="CXF1171" s="144"/>
      <c r="CXG1171" s="93"/>
      <c r="CXH1171" s="145"/>
      <c r="CXI1171" s="145"/>
      <c r="CXJ1171" s="145"/>
      <c r="CXK1171" s="145"/>
      <c r="CXL1171" s="145"/>
      <c r="CXM1171" s="37"/>
      <c r="CXN1171" s="5"/>
      <c r="CXO1171" s="144"/>
      <c r="CXP1171" s="93"/>
      <c r="CXQ1171" s="145"/>
      <c r="CXR1171" s="145"/>
      <c r="CXS1171" s="145"/>
      <c r="CXT1171" s="145"/>
      <c r="CXU1171" s="145"/>
      <c r="CXV1171" s="37"/>
      <c r="CXW1171" s="5"/>
      <c r="CXX1171" s="144"/>
      <c r="CXY1171" s="93"/>
      <c r="CXZ1171" s="145"/>
      <c r="CYA1171" s="145"/>
      <c r="CYB1171" s="145"/>
      <c r="CYC1171" s="145"/>
      <c r="CYD1171" s="145"/>
      <c r="CYE1171" s="37"/>
      <c r="CYF1171" s="5"/>
      <c r="CYG1171" s="144"/>
      <c r="CYH1171" s="93"/>
      <c r="CYI1171" s="145"/>
      <c r="CYJ1171" s="145"/>
      <c r="CYK1171" s="145"/>
      <c r="CYL1171" s="145"/>
      <c r="CYM1171" s="145"/>
      <c r="CYN1171" s="37"/>
      <c r="CYO1171" s="5"/>
      <c r="CYP1171" s="144"/>
      <c r="CYQ1171" s="93"/>
      <c r="CYR1171" s="145"/>
      <c r="CYS1171" s="145"/>
      <c r="CYT1171" s="145"/>
      <c r="CYU1171" s="145"/>
      <c r="CYV1171" s="145"/>
      <c r="CYW1171" s="37"/>
      <c r="CYX1171" s="5"/>
      <c r="CYY1171" s="144"/>
      <c r="CYZ1171" s="93"/>
      <c r="CZA1171" s="145"/>
      <c r="CZB1171" s="145"/>
      <c r="CZC1171" s="145"/>
      <c r="CZD1171" s="145"/>
      <c r="CZE1171" s="145"/>
      <c r="CZF1171" s="37"/>
      <c r="CZG1171" s="5"/>
      <c r="CZH1171" s="144"/>
      <c r="CZI1171" s="93"/>
      <c r="CZJ1171" s="145"/>
      <c r="CZK1171" s="145"/>
      <c r="CZL1171" s="145"/>
      <c r="CZM1171" s="145"/>
      <c r="CZN1171" s="145"/>
      <c r="CZO1171" s="37"/>
      <c r="CZP1171" s="5"/>
      <c r="CZQ1171" s="144"/>
      <c r="CZR1171" s="93"/>
      <c r="CZS1171" s="145"/>
      <c r="CZT1171" s="145"/>
      <c r="CZU1171" s="145"/>
      <c r="CZV1171" s="145"/>
      <c r="CZW1171" s="145"/>
      <c r="CZX1171" s="37"/>
      <c r="CZY1171" s="5"/>
      <c r="CZZ1171" s="144"/>
      <c r="DAA1171" s="93"/>
      <c r="DAB1171" s="145"/>
      <c r="DAC1171" s="145"/>
      <c r="DAD1171" s="145"/>
      <c r="DAE1171" s="145"/>
      <c r="DAF1171" s="145"/>
      <c r="DAG1171" s="37"/>
      <c r="DAH1171" s="5"/>
      <c r="DAI1171" s="144"/>
      <c r="DAJ1171" s="93"/>
      <c r="DAK1171" s="145"/>
      <c r="DAL1171" s="145"/>
      <c r="DAM1171" s="145"/>
      <c r="DAN1171" s="145"/>
      <c r="DAO1171" s="145"/>
      <c r="DAP1171" s="37"/>
      <c r="DAQ1171" s="5"/>
      <c r="DAR1171" s="144"/>
      <c r="DAS1171" s="93"/>
      <c r="DAT1171" s="145"/>
      <c r="DAU1171" s="145"/>
      <c r="DAV1171" s="145"/>
      <c r="DAW1171" s="145"/>
      <c r="DAX1171" s="145"/>
      <c r="DAY1171" s="37"/>
      <c r="DAZ1171" s="5"/>
      <c r="DBA1171" s="144"/>
      <c r="DBB1171" s="93"/>
      <c r="DBC1171" s="145"/>
      <c r="DBD1171" s="145"/>
      <c r="DBE1171" s="145"/>
      <c r="DBF1171" s="145"/>
      <c r="DBG1171" s="145"/>
      <c r="DBH1171" s="37"/>
      <c r="DBI1171" s="5"/>
      <c r="DBJ1171" s="144"/>
      <c r="DBK1171" s="93"/>
      <c r="DBL1171" s="145"/>
      <c r="DBM1171" s="145"/>
      <c r="DBN1171" s="145"/>
      <c r="DBO1171" s="145"/>
      <c r="DBP1171" s="145"/>
      <c r="DBQ1171" s="37"/>
      <c r="DBR1171" s="5"/>
      <c r="DBS1171" s="144"/>
      <c r="DBT1171" s="93"/>
      <c r="DBU1171" s="145"/>
      <c r="DBV1171" s="145"/>
      <c r="DBW1171" s="145"/>
      <c r="DBX1171" s="145"/>
      <c r="DBY1171" s="145"/>
      <c r="DBZ1171" s="37"/>
      <c r="DCA1171" s="5"/>
      <c r="DCB1171" s="144"/>
      <c r="DCC1171" s="93"/>
      <c r="DCD1171" s="145"/>
      <c r="DCE1171" s="145"/>
      <c r="DCF1171" s="145"/>
      <c r="DCG1171" s="145"/>
      <c r="DCH1171" s="145"/>
      <c r="DCI1171" s="37"/>
      <c r="DCJ1171" s="5"/>
      <c r="DCK1171" s="144"/>
      <c r="DCL1171" s="93"/>
      <c r="DCM1171" s="145"/>
      <c r="DCN1171" s="145"/>
      <c r="DCO1171" s="145"/>
      <c r="DCP1171" s="145"/>
      <c r="DCQ1171" s="145"/>
      <c r="DCR1171" s="37"/>
      <c r="DCS1171" s="5"/>
      <c r="DCT1171" s="144"/>
      <c r="DCU1171" s="93"/>
      <c r="DCV1171" s="145"/>
      <c r="DCW1171" s="145"/>
      <c r="DCX1171" s="145"/>
      <c r="DCY1171" s="145"/>
      <c r="DCZ1171" s="145"/>
      <c r="DDA1171" s="37"/>
      <c r="DDB1171" s="5"/>
      <c r="DDC1171" s="144"/>
      <c r="DDD1171" s="93"/>
      <c r="DDE1171" s="145"/>
      <c r="DDF1171" s="145"/>
      <c r="DDG1171" s="145"/>
      <c r="DDH1171" s="145"/>
      <c r="DDI1171" s="145"/>
      <c r="DDJ1171" s="37"/>
      <c r="DDK1171" s="5"/>
      <c r="DDL1171" s="144"/>
      <c r="DDM1171" s="93"/>
      <c r="DDN1171" s="145"/>
      <c r="DDO1171" s="145"/>
      <c r="DDP1171" s="145"/>
      <c r="DDQ1171" s="145"/>
      <c r="DDR1171" s="145"/>
      <c r="DDS1171" s="37"/>
      <c r="DDT1171" s="5"/>
      <c r="DDU1171" s="144"/>
      <c r="DDV1171" s="93"/>
      <c r="DDW1171" s="145"/>
      <c r="DDX1171" s="145"/>
      <c r="DDY1171" s="145"/>
      <c r="DDZ1171" s="145"/>
      <c r="DEA1171" s="145"/>
      <c r="DEB1171" s="37"/>
      <c r="DEC1171" s="5"/>
      <c r="DED1171" s="144"/>
      <c r="DEE1171" s="93"/>
      <c r="DEF1171" s="145"/>
      <c r="DEG1171" s="145"/>
      <c r="DEH1171" s="145"/>
      <c r="DEI1171" s="145"/>
      <c r="DEJ1171" s="145"/>
      <c r="DEK1171" s="37"/>
      <c r="DEL1171" s="5"/>
      <c r="DEM1171" s="144"/>
      <c r="DEN1171" s="93"/>
      <c r="DEO1171" s="145"/>
      <c r="DEP1171" s="145"/>
      <c r="DEQ1171" s="145"/>
      <c r="DER1171" s="145"/>
      <c r="DES1171" s="145"/>
      <c r="DET1171" s="37"/>
      <c r="DEU1171" s="5"/>
      <c r="DEV1171" s="144"/>
      <c r="DEW1171" s="93"/>
      <c r="DEX1171" s="145"/>
      <c r="DEY1171" s="145"/>
      <c r="DEZ1171" s="145"/>
      <c r="DFA1171" s="145"/>
      <c r="DFB1171" s="145"/>
      <c r="DFC1171" s="37"/>
      <c r="DFD1171" s="5"/>
      <c r="DFE1171" s="144"/>
      <c r="DFF1171" s="93"/>
      <c r="DFG1171" s="145"/>
      <c r="DFH1171" s="145"/>
      <c r="DFI1171" s="145"/>
      <c r="DFJ1171" s="145"/>
      <c r="DFK1171" s="145"/>
      <c r="DFL1171" s="37"/>
      <c r="DFM1171" s="5"/>
      <c r="DFN1171" s="144"/>
      <c r="DFO1171" s="93"/>
      <c r="DFP1171" s="145"/>
      <c r="DFQ1171" s="145"/>
      <c r="DFR1171" s="145"/>
      <c r="DFS1171" s="145"/>
      <c r="DFT1171" s="145"/>
      <c r="DFU1171" s="37"/>
      <c r="DFV1171" s="5"/>
      <c r="DFW1171" s="144"/>
      <c r="DFX1171" s="93"/>
      <c r="DFY1171" s="145"/>
      <c r="DFZ1171" s="145"/>
      <c r="DGA1171" s="145"/>
      <c r="DGB1171" s="145"/>
      <c r="DGC1171" s="145"/>
      <c r="DGD1171" s="37"/>
      <c r="DGE1171" s="5"/>
      <c r="DGF1171" s="144"/>
      <c r="DGG1171" s="93"/>
      <c r="DGH1171" s="145"/>
      <c r="DGI1171" s="145"/>
      <c r="DGJ1171" s="145"/>
      <c r="DGK1171" s="145"/>
      <c r="DGL1171" s="145"/>
      <c r="DGM1171" s="37"/>
      <c r="DGN1171" s="5"/>
      <c r="DGO1171" s="144"/>
      <c r="DGP1171" s="93"/>
      <c r="DGQ1171" s="145"/>
      <c r="DGR1171" s="145"/>
      <c r="DGS1171" s="145"/>
      <c r="DGT1171" s="145"/>
      <c r="DGU1171" s="145"/>
      <c r="DGV1171" s="37"/>
      <c r="DGW1171" s="5"/>
      <c r="DGX1171" s="144"/>
      <c r="DGY1171" s="93"/>
      <c r="DGZ1171" s="145"/>
      <c r="DHA1171" s="145"/>
      <c r="DHB1171" s="145"/>
      <c r="DHC1171" s="145"/>
      <c r="DHD1171" s="145"/>
      <c r="DHE1171" s="37"/>
      <c r="DHF1171" s="5"/>
      <c r="DHG1171" s="144"/>
      <c r="DHH1171" s="93"/>
      <c r="DHI1171" s="145"/>
      <c r="DHJ1171" s="145"/>
      <c r="DHK1171" s="145"/>
      <c r="DHL1171" s="145"/>
      <c r="DHM1171" s="145"/>
      <c r="DHN1171" s="37"/>
      <c r="DHO1171" s="5"/>
      <c r="DHP1171" s="144"/>
      <c r="DHQ1171" s="93"/>
      <c r="DHR1171" s="145"/>
      <c r="DHS1171" s="145"/>
      <c r="DHT1171" s="145"/>
      <c r="DHU1171" s="145"/>
      <c r="DHV1171" s="145"/>
      <c r="DHW1171" s="37"/>
      <c r="DHX1171" s="5"/>
      <c r="DHY1171" s="144"/>
      <c r="DHZ1171" s="93"/>
      <c r="DIA1171" s="145"/>
      <c r="DIB1171" s="145"/>
      <c r="DIC1171" s="145"/>
      <c r="DID1171" s="145"/>
      <c r="DIE1171" s="145"/>
      <c r="DIF1171" s="37"/>
      <c r="DIG1171" s="5"/>
      <c r="DIH1171" s="144"/>
      <c r="DII1171" s="93"/>
      <c r="DIJ1171" s="145"/>
      <c r="DIK1171" s="145"/>
      <c r="DIL1171" s="145"/>
      <c r="DIM1171" s="145"/>
      <c r="DIN1171" s="145"/>
      <c r="DIO1171" s="37"/>
      <c r="DIP1171" s="5"/>
      <c r="DIQ1171" s="144"/>
      <c r="DIR1171" s="93"/>
      <c r="DIS1171" s="145"/>
      <c r="DIT1171" s="145"/>
      <c r="DIU1171" s="145"/>
      <c r="DIV1171" s="145"/>
      <c r="DIW1171" s="145"/>
      <c r="DIX1171" s="37"/>
      <c r="DIY1171" s="5"/>
      <c r="DIZ1171" s="144"/>
      <c r="DJA1171" s="93"/>
      <c r="DJB1171" s="145"/>
      <c r="DJC1171" s="145"/>
      <c r="DJD1171" s="145"/>
      <c r="DJE1171" s="145"/>
      <c r="DJF1171" s="145"/>
      <c r="DJG1171" s="37"/>
      <c r="DJH1171" s="5"/>
      <c r="DJI1171" s="144"/>
      <c r="DJJ1171" s="93"/>
      <c r="DJK1171" s="145"/>
      <c r="DJL1171" s="145"/>
      <c r="DJM1171" s="145"/>
      <c r="DJN1171" s="145"/>
      <c r="DJO1171" s="145"/>
      <c r="DJP1171" s="37"/>
      <c r="DJQ1171" s="5"/>
      <c r="DJR1171" s="144"/>
      <c r="DJS1171" s="93"/>
      <c r="DJT1171" s="145"/>
      <c r="DJU1171" s="145"/>
      <c r="DJV1171" s="145"/>
      <c r="DJW1171" s="145"/>
      <c r="DJX1171" s="145"/>
      <c r="DJY1171" s="37"/>
      <c r="DJZ1171" s="5"/>
      <c r="DKA1171" s="144"/>
      <c r="DKB1171" s="93"/>
      <c r="DKC1171" s="145"/>
      <c r="DKD1171" s="145"/>
      <c r="DKE1171" s="145"/>
      <c r="DKF1171" s="145"/>
      <c r="DKG1171" s="145"/>
      <c r="DKH1171" s="37"/>
      <c r="DKI1171" s="5"/>
      <c r="DKJ1171" s="144"/>
      <c r="DKK1171" s="93"/>
      <c r="DKL1171" s="145"/>
      <c r="DKM1171" s="145"/>
      <c r="DKN1171" s="145"/>
      <c r="DKO1171" s="145"/>
      <c r="DKP1171" s="145"/>
      <c r="DKQ1171" s="37"/>
      <c r="DKR1171" s="5"/>
      <c r="DKS1171" s="144"/>
      <c r="DKT1171" s="93"/>
      <c r="DKU1171" s="145"/>
      <c r="DKV1171" s="145"/>
      <c r="DKW1171" s="145"/>
      <c r="DKX1171" s="145"/>
      <c r="DKY1171" s="145"/>
      <c r="DKZ1171" s="37"/>
      <c r="DLA1171" s="5"/>
      <c r="DLB1171" s="144"/>
      <c r="DLC1171" s="93"/>
      <c r="DLD1171" s="145"/>
      <c r="DLE1171" s="145"/>
      <c r="DLF1171" s="145"/>
      <c r="DLG1171" s="145"/>
      <c r="DLH1171" s="145"/>
      <c r="DLI1171" s="37"/>
      <c r="DLJ1171" s="5"/>
      <c r="DLK1171" s="144"/>
      <c r="DLL1171" s="93"/>
      <c r="DLM1171" s="145"/>
      <c r="DLN1171" s="145"/>
      <c r="DLO1171" s="145"/>
      <c r="DLP1171" s="145"/>
      <c r="DLQ1171" s="145"/>
      <c r="DLR1171" s="37"/>
      <c r="DLS1171" s="5"/>
      <c r="DLT1171" s="144"/>
      <c r="DLU1171" s="93"/>
      <c r="DLV1171" s="145"/>
      <c r="DLW1171" s="145"/>
      <c r="DLX1171" s="145"/>
      <c r="DLY1171" s="145"/>
      <c r="DLZ1171" s="145"/>
      <c r="DMA1171" s="37"/>
      <c r="DMB1171" s="5"/>
      <c r="DMC1171" s="144"/>
      <c r="DMD1171" s="93"/>
      <c r="DME1171" s="145"/>
      <c r="DMF1171" s="145"/>
      <c r="DMG1171" s="145"/>
      <c r="DMH1171" s="145"/>
      <c r="DMI1171" s="145"/>
      <c r="DMJ1171" s="37"/>
      <c r="DMK1171" s="5"/>
      <c r="DML1171" s="144"/>
      <c r="DMM1171" s="93"/>
      <c r="DMN1171" s="145"/>
      <c r="DMO1171" s="145"/>
      <c r="DMP1171" s="145"/>
      <c r="DMQ1171" s="145"/>
      <c r="DMR1171" s="145"/>
      <c r="DMS1171" s="37"/>
      <c r="DMT1171" s="5"/>
      <c r="DMU1171" s="144"/>
      <c r="DMV1171" s="93"/>
      <c r="DMW1171" s="145"/>
      <c r="DMX1171" s="145"/>
      <c r="DMY1171" s="145"/>
      <c r="DMZ1171" s="145"/>
      <c r="DNA1171" s="145"/>
      <c r="DNB1171" s="37"/>
      <c r="DNC1171" s="5"/>
      <c r="DND1171" s="144"/>
      <c r="DNE1171" s="93"/>
      <c r="DNF1171" s="145"/>
      <c r="DNG1171" s="145"/>
      <c r="DNH1171" s="145"/>
      <c r="DNI1171" s="145"/>
      <c r="DNJ1171" s="145"/>
      <c r="DNK1171" s="37"/>
      <c r="DNL1171" s="5"/>
      <c r="DNM1171" s="144"/>
      <c r="DNN1171" s="93"/>
      <c r="DNO1171" s="145"/>
      <c r="DNP1171" s="145"/>
      <c r="DNQ1171" s="145"/>
      <c r="DNR1171" s="145"/>
      <c r="DNS1171" s="145"/>
      <c r="DNT1171" s="37"/>
      <c r="DNU1171" s="5"/>
      <c r="DNV1171" s="144"/>
      <c r="DNW1171" s="93"/>
      <c r="DNX1171" s="145"/>
      <c r="DNY1171" s="145"/>
      <c r="DNZ1171" s="145"/>
      <c r="DOA1171" s="145"/>
      <c r="DOB1171" s="145"/>
      <c r="DOC1171" s="37"/>
      <c r="DOD1171" s="5"/>
      <c r="DOE1171" s="144"/>
      <c r="DOF1171" s="93"/>
      <c r="DOG1171" s="145"/>
      <c r="DOH1171" s="145"/>
      <c r="DOI1171" s="145"/>
      <c r="DOJ1171" s="145"/>
      <c r="DOK1171" s="145"/>
      <c r="DOL1171" s="37"/>
      <c r="DOM1171" s="5"/>
      <c r="DON1171" s="144"/>
      <c r="DOO1171" s="93"/>
      <c r="DOP1171" s="145"/>
      <c r="DOQ1171" s="145"/>
      <c r="DOR1171" s="145"/>
      <c r="DOS1171" s="145"/>
      <c r="DOT1171" s="145"/>
      <c r="DOU1171" s="37"/>
      <c r="DOV1171" s="5"/>
      <c r="DOW1171" s="144"/>
      <c r="DOX1171" s="93"/>
      <c r="DOY1171" s="145"/>
      <c r="DOZ1171" s="145"/>
      <c r="DPA1171" s="145"/>
      <c r="DPB1171" s="145"/>
      <c r="DPC1171" s="145"/>
      <c r="DPD1171" s="37"/>
      <c r="DPE1171" s="5"/>
      <c r="DPF1171" s="144"/>
      <c r="DPG1171" s="93"/>
      <c r="DPH1171" s="145"/>
      <c r="DPI1171" s="145"/>
      <c r="DPJ1171" s="145"/>
      <c r="DPK1171" s="145"/>
      <c r="DPL1171" s="145"/>
      <c r="DPM1171" s="37"/>
      <c r="DPN1171" s="5"/>
      <c r="DPO1171" s="144"/>
      <c r="DPP1171" s="93"/>
      <c r="DPQ1171" s="145"/>
      <c r="DPR1171" s="145"/>
      <c r="DPS1171" s="145"/>
      <c r="DPT1171" s="145"/>
      <c r="DPU1171" s="145"/>
      <c r="DPV1171" s="37"/>
      <c r="DPW1171" s="5"/>
      <c r="DPX1171" s="144"/>
      <c r="DPY1171" s="93"/>
      <c r="DPZ1171" s="145"/>
      <c r="DQA1171" s="145"/>
      <c r="DQB1171" s="145"/>
      <c r="DQC1171" s="145"/>
      <c r="DQD1171" s="145"/>
      <c r="DQE1171" s="37"/>
      <c r="DQF1171" s="5"/>
      <c r="DQG1171" s="144"/>
      <c r="DQH1171" s="93"/>
      <c r="DQI1171" s="145"/>
      <c r="DQJ1171" s="145"/>
      <c r="DQK1171" s="145"/>
      <c r="DQL1171" s="145"/>
      <c r="DQM1171" s="145"/>
      <c r="DQN1171" s="37"/>
      <c r="DQO1171" s="5"/>
      <c r="DQP1171" s="144"/>
      <c r="DQQ1171" s="93"/>
      <c r="DQR1171" s="145"/>
      <c r="DQS1171" s="145"/>
      <c r="DQT1171" s="145"/>
      <c r="DQU1171" s="145"/>
      <c r="DQV1171" s="145"/>
      <c r="DQW1171" s="37"/>
      <c r="DQX1171" s="5"/>
      <c r="DQY1171" s="144"/>
      <c r="DQZ1171" s="93"/>
      <c r="DRA1171" s="145"/>
      <c r="DRB1171" s="145"/>
      <c r="DRC1171" s="145"/>
      <c r="DRD1171" s="145"/>
      <c r="DRE1171" s="145"/>
      <c r="DRF1171" s="37"/>
      <c r="DRG1171" s="5"/>
      <c r="DRH1171" s="144"/>
      <c r="DRI1171" s="93"/>
      <c r="DRJ1171" s="145"/>
      <c r="DRK1171" s="145"/>
      <c r="DRL1171" s="145"/>
      <c r="DRM1171" s="145"/>
      <c r="DRN1171" s="145"/>
      <c r="DRO1171" s="37"/>
      <c r="DRP1171" s="5"/>
      <c r="DRQ1171" s="144"/>
      <c r="DRR1171" s="93"/>
      <c r="DRS1171" s="145"/>
      <c r="DRT1171" s="145"/>
      <c r="DRU1171" s="145"/>
      <c r="DRV1171" s="145"/>
      <c r="DRW1171" s="145"/>
      <c r="DRX1171" s="37"/>
      <c r="DRY1171" s="5"/>
      <c r="DRZ1171" s="144"/>
      <c r="DSA1171" s="93"/>
      <c r="DSB1171" s="145"/>
      <c r="DSC1171" s="145"/>
      <c r="DSD1171" s="145"/>
      <c r="DSE1171" s="145"/>
      <c r="DSF1171" s="145"/>
      <c r="DSG1171" s="37"/>
      <c r="DSH1171" s="5"/>
      <c r="DSI1171" s="144"/>
      <c r="DSJ1171" s="93"/>
      <c r="DSK1171" s="145"/>
      <c r="DSL1171" s="145"/>
      <c r="DSM1171" s="145"/>
      <c r="DSN1171" s="145"/>
      <c r="DSO1171" s="145"/>
      <c r="DSP1171" s="37"/>
      <c r="DSQ1171" s="5"/>
      <c r="DSR1171" s="144"/>
      <c r="DSS1171" s="93"/>
      <c r="DST1171" s="145"/>
      <c r="DSU1171" s="145"/>
      <c r="DSV1171" s="145"/>
      <c r="DSW1171" s="145"/>
      <c r="DSX1171" s="145"/>
      <c r="DSY1171" s="37"/>
      <c r="DSZ1171" s="5"/>
      <c r="DTA1171" s="144"/>
      <c r="DTB1171" s="93"/>
      <c r="DTC1171" s="145"/>
      <c r="DTD1171" s="145"/>
      <c r="DTE1171" s="145"/>
      <c r="DTF1171" s="145"/>
      <c r="DTG1171" s="145"/>
      <c r="DTH1171" s="37"/>
      <c r="DTI1171" s="5"/>
      <c r="DTJ1171" s="144"/>
      <c r="DTK1171" s="93"/>
      <c r="DTL1171" s="145"/>
      <c r="DTM1171" s="145"/>
      <c r="DTN1171" s="145"/>
      <c r="DTO1171" s="145"/>
      <c r="DTP1171" s="145"/>
      <c r="DTQ1171" s="37"/>
      <c r="DTR1171" s="5"/>
      <c r="DTS1171" s="144"/>
      <c r="DTT1171" s="93"/>
      <c r="DTU1171" s="145"/>
      <c r="DTV1171" s="145"/>
      <c r="DTW1171" s="145"/>
      <c r="DTX1171" s="145"/>
      <c r="DTY1171" s="145"/>
      <c r="DTZ1171" s="37"/>
      <c r="DUA1171" s="5"/>
      <c r="DUB1171" s="144"/>
      <c r="DUC1171" s="93"/>
      <c r="DUD1171" s="145"/>
      <c r="DUE1171" s="145"/>
      <c r="DUF1171" s="145"/>
      <c r="DUG1171" s="145"/>
      <c r="DUH1171" s="145"/>
      <c r="DUI1171" s="37"/>
      <c r="DUJ1171" s="5"/>
      <c r="DUK1171" s="144"/>
      <c r="DUL1171" s="93"/>
      <c r="DUM1171" s="145"/>
      <c r="DUN1171" s="145"/>
      <c r="DUO1171" s="145"/>
      <c r="DUP1171" s="145"/>
      <c r="DUQ1171" s="145"/>
      <c r="DUR1171" s="37"/>
      <c r="DUS1171" s="5"/>
      <c r="DUT1171" s="144"/>
      <c r="DUU1171" s="93"/>
      <c r="DUV1171" s="145"/>
      <c r="DUW1171" s="145"/>
      <c r="DUX1171" s="145"/>
      <c r="DUY1171" s="145"/>
      <c r="DUZ1171" s="145"/>
      <c r="DVA1171" s="37"/>
      <c r="DVB1171" s="5"/>
      <c r="DVC1171" s="144"/>
      <c r="DVD1171" s="93"/>
      <c r="DVE1171" s="145"/>
      <c r="DVF1171" s="145"/>
      <c r="DVG1171" s="145"/>
      <c r="DVH1171" s="145"/>
      <c r="DVI1171" s="145"/>
      <c r="DVJ1171" s="37"/>
      <c r="DVK1171" s="5"/>
      <c r="DVL1171" s="144"/>
      <c r="DVM1171" s="93"/>
      <c r="DVN1171" s="145"/>
      <c r="DVO1171" s="145"/>
      <c r="DVP1171" s="145"/>
      <c r="DVQ1171" s="145"/>
      <c r="DVR1171" s="145"/>
      <c r="DVS1171" s="37"/>
      <c r="DVT1171" s="5"/>
      <c r="DVU1171" s="144"/>
      <c r="DVV1171" s="93"/>
      <c r="DVW1171" s="145"/>
      <c r="DVX1171" s="145"/>
      <c r="DVY1171" s="145"/>
      <c r="DVZ1171" s="145"/>
      <c r="DWA1171" s="145"/>
      <c r="DWB1171" s="37"/>
      <c r="DWC1171" s="5"/>
      <c r="DWD1171" s="144"/>
      <c r="DWE1171" s="93"/>
      <c r="DWF1171" s="145"/>
      <c r="DWG1171" s="145"/>
      <c r="DWH1171" s="145"/>
      <c r="DWI1171" s="145"/>
      <c r="DWJ1171" s="145"/>
      <c r="DWK1171" s="37"/>
      <c r="DWL1171" s="5"/>
      <c r="DWM1171" s="144"/>
      <c r="DWN1171" s="93"/>
      <c r="DWO1171" s="145"/>
      <c r="DWP1171" s="145"/>
      <c r="DWQ1171" s="145"/>
      <c r="DWR1171" s="145"/>
      <c r="DWS1171" s="145"/>
      <c r="DWT1171" s="37"/>
      <c r="DWU1171" s="5"/>
      <c r="DWV1171" s="144"/>
      <c r="DWW1171" s="93"/>
      <c r="DWX1171" s="145"/>
      <c r="DWY1171" s="145"/>
      <c r="DWZ1171" s="145"/>
      <c r="DXA1171" s="145"/>
      <c r="DXB1171" s="145"/>
      <c r="DXC1171" s="37"/>
      <c r="DXD1171" s="5"/>
      <c r="DXE1171" s="144"/>
      <c r="DXF1171" s="93"/>
      <c r="DXG1171" s="145"/>
      <c r="DXH1171" s="145"/>
      <c r="DXI1171" s="145"/>
      <c r="DXJ1171" s="145"/>
      <c r="DXK1171" s="145"/>
      <c r="DXL1171" s="37"/>
      <c r="DXM1171" s="5"/>
      <c r="DXN1171" s="144"/>
      <c r="DXO1171" s="93"/>
      <c r="DXP1171" s="145"/>
      <c r="DXQ1171" s="145"/>
      <c r="DXR1171" s="145"/>
      <c r="DXS1171" s="145"/>
      <c r="DXT1171" s="145"/>
      <c r="DXU1171" s="37"/>
      <c r="DXV1171" s="5"/>
      <c r="DXW1171" s="144"/>
      <c r="DXX1171" s="93"/>
      <c r="DXY1171" s="145"/>
      <c r="DXZ1171" s="145"/>
      <c r="DYA1171" s="145"/>
      <c r="DYB1171" s="145"/>
      <c r="DYC1171" s="145"/>
      <c r="DYD1171" s="37"/>
      <c r="DYE1171" s="5"/>
      <c r="DYF1171" s="144"/>
      <c r="DYG1171" s="93"/>
      <c r="DYH1171" s="145"/>
      <c r="DYI1171" s="145"/>
      <c r="DYJ1171" s="145"/>
      <c r="DYK1171" s="145"/>
      <c r="DYL1171" s="145"/>
      <c r="DYM1171" s="37"/>
      <c r="DYN1171" s="5"/>
      <c r="DYO1171" s="144"/>
      <c r="DYP1171" s="93"/>
      <c r="DYQ1171" s="145"/>
      <c r="DYR1171" s="145"/>
      <c r="DYS1171" s="145"/>
      <c r="DYT1171" s="145"/>
      <c r="DYU1171" s="145"/>
      <c r="DYV1171" s="37"/>
      <c r="DYW1171" s="5"/>
      <c r="DYX1171" s="144"/>
      <c r="DYY1171" s="93"/>
      <c r="DYZ1171" s="145"/>
      <c r="DZA1171" s="145"/>
      <c r="DZB1171" s="145"/>
      <c r="DZC1171" s="145"/>
      <c r="DZD1171" s="145"/>
      <c r="DZE1171" s="37"/>
      <c r="DZF1171" s="5"/>
      <c r="DZG1171" s="144"/>
      <c r="DZH1171" s="93"/>
      <c r="DZI1171" s="145"/>
      <c r="DZJ1171" s="145"/>
      <c r="DZK1171" s="145"/>
      <c r="DZL1171" s="145"/>
      <c r="DZM1171" s="145"/>
      <c r="DZN1171" s="37"/>
      <c r="DZO1171" s="5"/>
      <c r="DZP1171" s="144"/>
      <c r="DZQ1171" s="93"/>
      <c r="DZR1171" s="145"/>
      <c r="DZS1171" s="145"/>
      <c r="DZT1171" s="145"/>
      <c r="DZU1171" s="145"/>
      <c r="DZV1171" s="145"/>
      <c r="DZW1171" s="37"/>
      <c r="DZX1171" s="5"/>
      <c r="DZY1171" s="144"/>
      <c r="DZZ1171" s="93"/>
      <c r="EAA1171" s="145"/>
      <c r="EAB1171" s="145"/>
      <c r="EAC1171" s="145"/>
      <c r="EAD1171" s="145"/>
      <c r="EAE1171" s="145"/>
      <c r="EAF1171" s="37"/>
      <c r="EAG1171" s="5"/>
      <c r="EAH1171" s="144"/>
      <c r="EAI1171" s="93"/>
      <c r="EAJ1171" s="145"/>
      <c r="EAK1171" s="145"/>
      <c r="EAL1171" s="145"/>
      <c r="EAM1171" s="145"/>
      <c r="EAN1171" s="145"/>
      <c r="EAO1171" s="37"/>
      <c r="EAP1171" s="5"/>
      <c r="EAQ1171" s="144"/>
      <c r="EAR1171" s="93"/>
      <c r="EAS1171" s="145"/>
      <c r="EAT1171" s="145"/>
      <c r="EAU1171" s="145"/>
      <c r="EAV1171" s="145"/>
      <c r="EAW1171" s="145"/>
      <c r="EAX1171" s="37"/>
      <c r="EAY1171" s="5"/>
      <c r="EAZ1171" s="144"/>
      <c r="EBA1171" s="93"/>
      <c r="EBB1171" s="145"/>
      <c r="EBC1171" s="145"/>
      <c r="EBD1171" s="145"/>
      <c r="EBE1171" s="145"/>
      <c r="EBF1171" s="145"/>
      <c r="EBG1171" s="37"/>
      <c r="EBH1171" s="5"/>
      <c r="EBI1171" s="144"/>
      <c r="EBJ1171" s="93"/>
      <c r="EBK1171" s="145"/>
      <c r="EBL1171" s="145"/>
      <c r="EBM1171" s="145"/>
      <c r="EBN1171" s="145"/>
      <c r="EBO1171" s="145"/>
      <c r="EBP1171" s="37"/>
      <c r="EBQ1171" s="5"/>
      <c r="EBR1171" s="144"/>
      <c r="EBS1171" s="93"/>
      <c r="EBT1171" s="145"/>
      <c r="EBU1171" s="145"/>
      <c r="EBV1171" s="145"/>
      <c r="EBW1171" s="145"/>
      <c r="EBX1171" s="145"/>
      <c r="EBY1171" s="37"/>
      <c r="EBZ1171" s="5"/>
      <c r="ECA1171" s="144"/>
      <c r="ECB1171" s="93"/>
      <c r="ECC1171" s="145"/>
      <c r="ECD1171" s="145"/>
      <c r="ECE1171" s="145"/>
      <c r="ECF1171" s="145"/>
      <c r="ECG1171" s="145"/>
      <c r="ECH1171" s="37"/>
      <c r="ECI1171" s="5"/>
      <c r="ECJ1171" s="144"/>
      <c r="ECK1171" s="93"/>
      <c r="ECL1171" s="145"/>
      <c r="ECM1171" s="145"/>
      <c r="ECN1171" s="145"/>
      <c r="ECO1171" s="145"/>
      <c r="ECP1171" s="145"/>
      <c r="ECQ1171" s="37"/>
      <c r="ECR1171" s="5"/>
      <c r="ECS1171" s="144"/>
      <c r="ECT1171" s="93"/>
      <c r="ECU1171" s="145"/>
      <c r="ECV1171" s="145"/>
      <c r="ECW1171" s="145"/>
      <c r="ECX1171" s="145"/>
      <c r="ECY1171" s="145"/>
      <c r="ECZ1171" s="37"/>
      <c r="EDA1171" s="5"/>
      <c r="EDB1171" s="144"/>
      <c r="EDC1171" s="93"/>
      <c r="EDD1171" s="145"/>
      <c r="EDE1171" s="145"/>
      <c r="EDF1171" s="145"/>
      <c r="EDG1171" s="145"/>
      <c r="EDH1171" s="145"/>
      <c r="EDI1171" s="37"/>
      <c r="EDJ1171" s="5"/>
      <c r="EDK1171" s="144"/>
      <c r="EDL1171" s="93"/>
      <c r="EDM1171" s="145"/>
      <c r="EDN1171" s="145"/>
      <c r="EDO1171" s="145"/>
      <c r="EDP1171" s="145"/>
      <c r="EDQ1171" s="145"/>
      <c r="EDR1171" s="37"/>
      <c r="EDS1171" s="5"/>
      <c r="EDT1171" s="144"/>
      <c r="EDU1171" s="93"/>
      <c r="EDV1171" s="145"/>
      <c r="EDW1171" s="145"/>
      <c r="EDX1171" s="145"/>
      <c r="EDY1171" s="145"/>
      <c r="EDZ1171" s="145"/>
      <c r="EEA1171" s="37"/>
      <c r="EEB1171" s="5"/>
      <c r="EEC1171" s="144"/>
      <c r="EED1171" s="93"/>
      <c r="EEE1171" s="145"/>
      <c r="EEF1171" s="145"/>
      <c r="EEG1171" s="145"/>
      <c r="EEH1171" s="145"/>
      <c r="EEI1171" s="145"/>
      <c r="EEJ1171" s="37"/>
      <c r="EEK1171" s="5"/>
      <c r="EEL1171" s="144"/>
      <c r="EEM1171" s="93"/>
      <c r="EEN1171" s="145"/>
      <c r="EEO1171" s="145"/>
      <c r="EEP1171" s="145"/>
      <c r="EEQ1171" s="145"/>
      <c r="EER1171" s="145"/>
      <c r="EES1171" s="37"/>
      <c r="EET1171" s="5"/>
      <c r="EEU1171" s="144"/>
      <c r="EEV1171" s="93"/>
      <c r="EEW1171" s="145"/>
      <c r="EEX1171" s="145"/>
      <c r="EEY1171" s="145"/>
      <c r="EEZ1171" s="145"/>
      <c r="EFA1171" s="145"/>
      <c r="EFB1171" s="37"/>
      <c r="EFC1171" s="5"/>
      <c r="EFD1171" s="144"/>
      <c r="EFE1171" s="93"/>
      <c r="EFF1171" s="145"/>
      <c r="EFG1171" s="145"/>
      <c r="EFH1171" s="145"/>
      <c r="EFI1171" s="145"/>
      <c r="EFJ1171" s="145"/>
      <c r="EFK1171" s="37"/>
      <c r="EFL1171" s="5"/>
      <c r="EFM1171" s="144"/>
      <c r="EFN1171" s="93"/>
      <c r="EFO1171" s="145"/>
      <c r="EFP1171" s="145"/>
      <c r="EFQ1171" s="145"/>
      <c r="EFR1171" s="145"/>
      <c r="EFS1171" s="145"/>
      <c r="EFT1171" s="37"/>
      <c r="EFU1171" s="5"/>
      <c r="EFV1171" s="144"/>
      <c r="EFW1171" s="93"/>
      <c r="EFX1171" s="145"/>
      <c r="EFY1171" s="145"/>
      <c r="EFZ1171" s="145"/>
      <c r="EGA1171" s="145"/>
      <c r="EGB1171" s="145"/>
      <c r="EGC1171" s="37"/>
      <c r="EGD1171" s="5"/>
      <c r="EGE1171" s="144"/>
      <c r="EGF1171" s="93"/>
      <c r="EGG1171" s="145"/>
      <c r="EGH1171" s="145"/>
      <c r="EGI1171" s="145"/>
      <c r="EGJ1171" s="145"/>
      <c r="EGK1171" s="145"/>
      <c r="EGL1171" s="37"/>
      <c r="EGM1171" s="5"/>
      <c r="EGN1171" s="144"/>
      <c r="EGO1171" s="93"/>
      <c r="EGP1171" s="145"/>
      <c r="EGQ1171" s="145"/>
      <c r="EGR1171" s="145"/>
      <c r="EGS1171" s="145"/>
      <c r="EGT1171" s="145"/>
      <c r="EGU1171" s="37"/>
      <c r="EGV1171" s="5"/>
      <c r="EGW1171" s="144"/>
      <c r="EGX1171" s="93"/>
      <c r="EGY1171" s="145"/>
      <c r="EGZ1171" s="145"/>
      <c r="EHA1171" s="145"/>
      <c r="EHB1171" s="145"/>
      <c r="EHC1171" s="145"/>
      <c r="EHD1171" s="37"/>
      <c r="EHE1171" s="5"/>
      <c r="EHF1171" s="144"/>
      <c r="EHG1171" s="93"/>
      <c r="EHH1171" s="145"/>
      <c r="EHI1171" s="145"/>
      <c r="EHJ1171" s="145"/>
      <c r="EHK1171" s="145"/>
      <c r="EHL1171" s="145"/>
      <c r="EHM1171" s="37"/>
      <c r="EHN1171" s="5"/>
      <c r="EHO1171" s="144"/>
      <c r="EHP1171" s="93"/>
      <c r="EHQ1171" s="145"/>
      <c r="EHR1171" s="145"/>
      <c r="EHS1171" s="145"/>
      <c r="EHT1171" s="145"/>
      <c r="EHU1171" s="145"/>
      <c r="EHV1171" s="37"/>
      <c r="EHW1171" s="5"/>
      <c r="EHX1171" s="144"/>
      <c r="EHY1171" s="93"/>
      <c r="EHZ1171" s="145"/>
      <c r="EIA1171" s="145"/>
      <c r="EIB1171" s="145"/>
      <c r="EIC1171" s="145"/>
      <c r="EID1171" s="145"/>
      <c r="EIE1171" s="37"/>
      <c r="EIF1171" s="5"/>
      <c r="EIG1171" s="144"/>
      <c r="EIH1171" s="93"/>
      <c r="EII1171" s="145"/>
      <c r="EIJ1171" s="145"/>
      <c r="EIK1171" s="145"/>
      <c r="EIL1171" s="145"/>
      <c r="EIM1171" s="145"/>
      <c r="EIN1171" s="37"/>
      <c r="EIO1171" s="5"/>
      <c r="EIP1171" s="144"/>
      <c r="EIQ1171" s="93"/>
      <c r="EIR1171" s="145"/>
      <c r="EIS1171" s="145"/>
      <c r="EIT1171" s="145"/>
      <c r="EIU1171" s="145"/>
      <c r="EIV1171" s="145"/>
      <c r="EIW1171" s="37"/>
      <c r="EIX1171" s="5"/>
      <c r="EIY1171" s="144"/>
      <c r="EIZ1171" s="93"/>
      <c r="EJA1171" s="145"/>
      <c r="EJB1171" s="145"/>
      <c r="EJC1171" s="145"/>
      <c r="EJD1171" s="145"/>
      <c r="EJE1171" s="145"/>
      <c r="EJF1171" s="37"/>
      <c r="EJG1171" s="5"/>
      <c r="EJH1171" s="144"/>
      <c r="EJI1171" s="93"/>
      <c r="EJJ1171" s="145"/>
      <c r="EJK1171" s="145"/>
      <c r="EJL1171" s="145"/>
      <c r="EJM1171" s="145"/>
      <c r="EJN1171" s="145"/>
      <c r="EJO1171" s="37"/>
      <c r="EJP1171" s="5"/>
      <c r="EJQ1171" s="144"/>
      <c r="EJR1171" s="93"/>
      <c r="EJS1171" s="145"/>
      <c r="EJT1171" s="145"/>
      <c r="EJU1171" s="145"/>
      <c r="EJV1171" s="145"/>
      <c r="EJW1171" s="145"/>
      <c r="EJX1171" s="37"/>
      <c r="EJY1171" s="5"/>
      <c r="EJZ1171" s="144"/>
      <c r="EKA1171" s="93"/>
      <c r="EKB1171" s="145"/>
      <c r="EKC1171" s="145"/>
      <c r="EKD1171" s="145"/>
      <c r="EKE1171" s="145"/>
      <c r="EKF1171" s="145"/>
      <c r="EKG1171" s="37"/>
      <c r="EKH1171" s="5"/>
      <c r="EKI1171" s="144"/>
      <c r="EKJ1171" s="93"/>
      <c r="EKK1171" s="145"/>
      <c r="EKL1171" s="145"/>
      <c r="EKM1171" s="145"/>
      <c r="EKN1171" s="145"/>
      <c r="EKO1171" s="145"/>
      <c r="EKP1171" s="37"/>
      <c r="EKQ1171" s="5"/>
      <c r="EKR1171" s="144"/>
      <c r="EKS1171" s="93"/>
      <c r="EKT1171" s="145"/>
      <c r="EKU1171" s="145"/>
      <c r="EKV1171" s="145"/>
      <c r="EKW1171" s="145"/>
      <c r="EKX1171" s="145"/>
      <c r="EKY1171" s="37"/>
      <c r="EKZ1171" s="5"/>
      <c r="ELA1171" s="144"/>
      <c r="ELB1171" s="93"/>
      <c r="ELC1171" s="145"/>
      <c r="ELD1171" s="145"/>
      <c r="ELE1171" s="145"/>
      <c r="ELF1171" s="145"/>
      <c r="ELG1171" s="145"/>
      <c r="ELH1171" s="37"/>
      <c r="ELI1171" s="5"/>
      <c r="ELJ1171" s="144"/>
      <c r="ELK1171" s="93"/>
      <c r="ELL1171" s="145"/>
      <c r="ELM1171" s="145"/>
      <c r="ELN1171" s="145"/>
      <c r="ELO1171" s="145"/>
      <c r="ELP1171" s="145"/>
      <c r="ELQ1171" s="37"/>
      <c r="ELR1171" s="5"/>
      <c r="ELS1171" s="144"/>
      <c r="ELT1171" s="93"/>
      <c r="ELU1171" s="145"/>
      <c r="ELV1171" s="145"/>
      <c r="ELW1171" s="145"/>
      <c r="ELX1171" s="145"/>
      <c r="ELY1171" s="145"/>
      <c r="ELZ1171" s="37"/>
      <c r="EMA1171" s="5"/>
      <c r="EMB1171" s="144"/>
      <c r="EMC1171" s="93"/>
      <c r="EMD1171" s="145"/>
      <c r="EME1171" s="145"/>
      <c r="EMF1171" s="145"/>
      <c r="EMG1171" s="145"/>
      <c r="EMH1171" s="145"/>
      <c r="EMI1171" s="37"/>
      <c r="EMJ1171" s="5"/>
      <c r="EMK1171" s="144"/>
      <c r="EML1171" s="93"/>
      <c r="EMM1171" s="145"/>
      <c r="EMN1171" s="145"/>
      <c r="EMO1171" s="145"/>
      <c r="EMP1171" s="145"/>
      <c r="EMQ1171" s="145"/>
      <c r="EMR1171" s="37"/>
      <c r="EMS1171" s="5"/>
      <c r="EMT1171" s="144"/>
      <c r="EMU1171" s="93"/>
      <c r="EMV1171" s="145"/>
      <c r="EMW1171" s="145"/>
      <c r="EMX1171" s="145"/>
      <c r="EMY1171" s="145"/>
      <c r="EMZ1171" s="145"/>
      <c r="ENA1171" s="37"/>
      <c r="ENB1171" s="5"/>
      <c r="ENC1171" s="144"/>
      <c r="END1171" s="93"/>
      <c r="ENE1171" s="145"/>
      <c r="ENF1171" s="145"/>
      <c r="ENG1171" s="145"/>
      <c r="ENH1171" s="145"/>
      <c r="ENI1171" s="145"/>
      <c r="ENJ1171" s="37"/>
      <c r="ENK1171" s="5"/>
      <c r="ENL1171" s="144"/>
      <c r="ENM1171" s="93"/>
      <c r="ENN1171" s="145"/>
      <c r="ENO1171" s="145"/>
      <c r="ENP1171" s="145"/>
      <c r="ENQ1171" s="145"/>
      <c r="ENR1171" s="145"/>
      <c r="ENS1171" s="37"/>
      <c r="ENT1171" s="5"/>
      <c r="ENU1171" s="144"/>
      <c r="ENV1171" s="93"/>
      <c r="ENW1171" s="145"/>
      <c r="ENX1171" s="145"/>
      <c r="ENY1171" s="145"/>
      <c r="ENZ1171" s="145"/>
      <c r="EOA1171" s="145"/>
      <c r="EOB1171" s="37"/>
      <c r="EOC1171" s="5"/>
      <c r="EOD1171" s="144"/>
      <c r="EOE1171" s="93"/>
      <c r="EOF1171" s="145"/>
      <c r="EOG1171" s="145"/>
      <c r="EOH1171" s="145"/>
      <c r="EOI1171" s="145"/>
      <c r="EOJ1171" s="145"/>
      <c r="EOK1171" s="37"/>
      <c r="EOL1171" s="5"/>
      <c r="EOM1171" s="144"/>
      <c r="EON1171" s="93"/>
      <c r="EOO1171" s="145"/>
      <c r="EOP1171" s="145"/>
      <c r="EOQ1171" s="145"/>
      <c r="EOR1171" s="145"/>
      <c r="EOS1171" s="145"/>
      <c r="EOT1171" s="37"/>
      <c r="EOU1171" s="5"/>
      <c r="EOV1171" s="144"/>
      <c r="EOW1171" s="93"/>
      <c r="EOX1171" s="145"/>
      <c r="EOY1171" s="145"/>
      <c r="EOZ1171" s="145"/>
      <c r="EPA1171" s="145"/>
      <c r="EPB1171" s="145"/>
      <c r="EPC1171" s="37"/>
      <c r="EPD1171" s="5"/>
      <c r="EPE1171" s="144"/>
      <c r="EPF1171" s="93"/>
      <c r="EPG1171" s="145"/>
      <c r="EPH1171" s="145"/>
      <c r="EPI1171" s="145"/>
      <c r="EPJ1171" s="145"/>
      <c r="EPK1171" s="145"/>
      <c r="EPL1171" s="37"/>
      <c r="EPM1171" s="5"/>
      <c r="EPN1171" s="144"/>
      <c r="EPO1171" s="93"/>
      <c r="EPP1171" s="145"/>
      <c r="EPQ1171" s="145"/>
      <c r="EPR1171" s="145"/>
      <c r="EPS1171" s="145"/>
      <c r="EPT1171" s="145"/>
      <c r="EPU1171" s="37"/>
      <c r="EPV1171" s="5"/>
      <c r="EPW1171" s="144"/>
      <c r="EPX1171" s="93"/>
      <c r="EPY1171" s="145"/>
      <c r="EPZ1171" s="145"/>
      <c r="EQA1171" s="145"/>
      <c r="EQB1171" s="145"/>
      <c r="EQC1171" s="145"/>
      <c r="EQD1171" s="37"/>
      <c r="EQE1171" s="5"/>
      <c r="EQF1171" s="144"/>
      <c r="EQG1171" s="93"/>
      <c r="EQH1171" s="145"/>
      <c r="EQI1171" s="145"/>
      <c r="EQJ1171" s="145"/>
      <c r="EQK1171" s="145"/>
      <c r="EQL1171" s="145"/>
      <c r="EQM1171" s="37"/>
      <c r="EQN1171" s="5"/>
      <c r="EQO1171" s="144"/>
      <c r="EQP1171" s="93"/>
      <c r="EQQ1171" s="145"/>
      <c r="EQR1171" s="145"/>
      <c r="EQS1171" s="145"/>
      <c r="EQT1171" s="145"/>
      <c r="EQU1171" s="145"/>
      <c r="EQV1171" s="37"/>
      <c r="EQW1171" s="5"/>
      <c r="EQX1171" s="144"/>
      <c r="EQY1171" s="93"/>
      <c r="EQZ1171" s="145"/>
      <c r="ERA1171" s="145"/>
      <c r="ERB1171" s="145"/>
      <c r="ERC1171" s="145"/>
      <c r="ERD1171" s="145"/>
      <c r="ERE1171" s="37"/>
      <c r="ERF1171" s="5"/>
      <c r="ERG1171" s="144"/>
      <c r="ERH1171" s="93"/>
      <c r="ERI1171" s="145"/>
      <c r="ERJ1171" s="145"/>
      <c r="ERK1171" s="145"/>
      <c r="ERL1171" s="145"/>
      <c r="ERM1171" s="145"/>
      <c r="ERN1171" s="37"/>
      <c r="ERO1171" s="5"/>
      <c r="ERP1171" s="144"/>
      <c r="ERQ1171" s="93"/>
      <c r="ERR1171" s="145"/>
      <c r="ERS1171" s="145"/>
      <c r="ERT1171" s="145"/>
      <c r="ERU1171" s="145"/>
      <c r="ERV1171" s="145"/>
      <c r="ERW1171" s="37"/>
      <c r="ERX1171" s="5"/>
      <c r="ERY1171" s="144"/>
      <c r="ERZ1171" s="93"/>
      <c r="ESA1171" s="145"/>
      <c r="ESB1171" s="145"/>
      <c r="ESC1171" s="145"/>
      <c r="ESD1171" s="145"/>
      <c r="ESE1171" s="145"/>
      <c r="ESF1171" s="37"/>
      <c r="ESG1171" s="5"/>
      <c r="ESH1171" s="144"/>
      <c r="ESI1171" s="93"/>
      <c r="ESJ1171" s="145"/>
      <c r="ESK1171" s="145"/>
      <c r="ESL1171" s="145"/>
      <c r="ESM1171" s="145"/>
      <c r="ESN1171" s="145"/>
      <c r="ESO1171" s="37"/>
      <c r="ESP1171" s="5"/>
      <c r="ESQ1171" s="144"/>
      <c r="ESR1171" s="93"/>
      <c r="ESS1171" s="145"/>
      <c r="EST1171" s="145"/>
      <c r="ESU1171" s="145"/>
      <c r="ESV1171" s="145"/>
      <c r="ESW1171" s="145"/>
      <c r="ESX1171" s="37"/>
      <c r="ESY1171" s="5"/>
      <c r="ESZ1171" s="144"/>
      <c r="ETA1171" s="93"/>
      <c r="ETB1171" s="145"/>
      <c r="ETC1171" s="145"/>
      <c r="ETD1171" s="145"/>
      <c r="ETE1171" s="145"/>
      <c r="ETF1171" s="145"/>
      <c r="ETG1171" s="37"/>
      <c r="ETH1171" s="5"/>
      <c r="ETI1171" s="144"/>
      <c r="ETJ1171" s="93"/>
      <c r="ETK1171" s="145"/>
      <c r="ETL1171" s="145"/>
      <c r="ETM1171" s="145"/>
      <c r="ETN1171" s="145"/>
      <c r="ETO1171" s="145"/>
      <c r="ETP1171" s="37"/>
      <c r="ETQ1171" s="5"/>
      <c r="ETR1171" s="144"/>
      <c r="ETS1171" s="93"/>
      <c r="ETT1171" s="145"/>
      <c r="ETU1171" s="145"/>
      <c r="ETV1171" s="145"/>
      <c r="ETW1171" s="145"/>
      <c r="ETX1171" s="145"/>
      <c r="ETY1171" s="37"/>
      <c r="ETZ1171" s="5"/>
      <c r="EUA1171" s="144"/>
      <c r="EUB1171" s="93"/>
      <c r="EUC1171" s="145"/>
      <c r="EUD1171" s="145"/>
      <c r="EUE1171" s="145"/>
      <c r="EUF1171" s="145"/>
      <c r="EUG1171" s="145"/>
      <c r="EUH1171" s="37"/>
      <c r="EUI1171" s="5"/>
      <c r="EUJ1171" s="144"/>
      <c r="EUK1171" s="93"/>
      <c r="EUL1171" s="145"/>
      <c r="EUM1171" s="145"/>
      <c r="EUN1171" s="145"/>
      <c r="EUO1171" s="145"/>
      <c r="EUP1171" s="145"/>
      <c r="EUQ1171" s="37"/>
      <c r="EUR1171" s="5"/>
      <c r="EUS1171" s="144"/>
      <c r="EUT1171" s="93"/>
      <c r="EUU1171" s="145"/>
      <c r="EUV1171" s="145"/>
      <c r="EUW1171" s="145"/>
      <c r="EUX1171" s="145"/>
      <c r="EUY1171" s="145"/>
      <c r="EUZ1171" s="37"/>
      <c r="EVA1171" s="5"/>
      <c r="EVB1171" s="144"/>
      <c r="EVC1171" s="93"/>
      <c r="EVD1171" s="145"/>
      <c r="EVE1171" s="145"/>
      <c r="EVF1171" s="145"/>
      <c r="EVG1171" s="145"/>
      <c r="EVH1171" s="145"/>
      <c r="EVI1171" s="37"/>
      <c r="EVJ1171" s="5"/>
      <c r="EVK1171" s="144"/>
      <c r="EVL1171" s="93"/>
      <c r="EVM1171" s="145"/>
      <c r="EVN1171" s="145"/>
      <c r="EVO1171" s="145"/>
      <c r="EVP1171" s="145"/>
      <c r="EVQ1171" s="145"/>
      <c r="EVR1171" s="37"/>
      <c r="EVS1171" s="5"/>
      <c r="EVT1171" s="144"/>
      <c r="EVU1171" s="93"/>
      <c r="EVV1171" s="145"/>
      <c r="EVW1171" s="145"/>
      <c r="EVX1171" s="145"/>
      <c r="EVY1171" s="145"/>
      <c r="EVZ1171" s="145"/>
      <c r="EWA1171" s="37"/>
      <c r="EWB1171" s="5"/>
      <c r="EWC1171" s="144"/>
      <c r="EWD1171" s="93"/>
      <c r="EWE1171" s="145"/>
      <c r="EWF1171" s="145"/>
      <c r="EWG1171" s="145"/>
      <c r="EWH1171" s="145"/>
      <c r="EWI1171" s="145"/>
      <c r="EWJ1171" s="37"/>
      <c r="EWK1171" s="5"/>
      <c r="EWL1171" s="144"/>
      <c r="EWM1171" s="93"/>
      <c r="EWN1171" s="145"/>
      <c r="EWO1171" s="145"/>
      <c r="EWP1171" s="145"/>
      <c r="EWQ1171" s="145"/>
      <c r="EWR1171" s="145"/>
      <c r="EWS1171" s="37"/>
      <c r="EWT1171" s="5"/>
      <c r="EWU1171" s="144"/>
      <c r="EWV1171" s="93"/>
      <c r="EWW1171" s="145"/>
      <c r="EWX1171" s="145"/>
      <c r="EWY1171" s="145"/>
      <c r="EWZ1171" s="145"/>
      <c r="EXA1171" s="145"/>
      <c r="EXB1171" s="37"/>
      <c r="EXC1171" s="5"/>
      <c r="EXD1171" s="144"/>
      <c r="EXE1171" s="93"/>
      <c r="EXF1171" s="145"/>
      <c r="EXG1171" s="145"/>
      <c r="EXH1171" s="145"/>
      <c r="EXI1171" s="145"/>
      <c r="EXJ1171" s="145"/>
      <c r="EXK1171" s="37"/>
      <c r="EXL1171" s="5"/>
      <c r="EXM1171" s="144"/>
      <c r="EXN1171" s="93"/>
      <c r="EXO1171" s="145"/>
      <c r="EXP1171" s="145"/>
      <c r="EXQ1171" s="145"/>
      <c r="EXR1171" s="145"/>
      <c r="EXS1171" s="145"/>
      <c r="EXT1171" s="37"/>
      <c r="EXU1171" s="5"/>
      <c r="EXV1171" s="144"/>
      <c r="EXW1171" s="93"/>
      <c r="EXX1171" s="145"/>
      <c r="EXY1171" s="145"/>
      <c r="EXZ1171" s="145"/>
      <c r="EYA1171" s="145"/>
      <c r="EYB1171" s="145"/>
      <c r="EYC1171" s="37"/>
      <c r="EYD1171" s="5"/>
      <c r="EYE1171" s="144"/>
      <c r="EYF1171" s="93"/>
      <c r="EYG1171" s="145"/>
      <c r="EYH1171" s="145"/>
      <c r="EYI1171" s="145"/>
      <c r="EYJ1171" s="145"/>
      <c r="EYK1171" s="145"/>
      <c r="EYL1171" s="37"/>
      <c r="EYM1171" s="5"/>
      <c r="EYN1171" s="144"/>
      <c r="EYO1171" s="93"/>
      <c r="EYP1171" s="145"/>
      <c r="EYQ1171" s="145"/>
      <c r="EYR1171" s="145"/>
      <c r="EYS1171" s="145"/>
      <c r="EYT1171" s="145"/>
      <c r="EYU1171" s="37"/>
      <c r="EYV1171" s="5"/>
      <c r="EYW1171" s="144"/>
      <c r="EYX1171" s="93"/>
      <c r="EYY1171" s="145"/>
      <c r="EYZ1171" s="145"/>
      <c r="EZA1171" s="145"/>
      <c r="EZB1171" s="145"/>
      <c r="EZC1171" s="145"/>
      <c r="EZD1171" s="37"/>
      <c r="EZE1171" s="5"/>
      <c r="EZF1171" s="144"/>
      <c r="EZG1171" s="93"/>
      <c r="EZH1171" s="145"/>
      <c r="EZI1171" s="145"/>
      <c r="EZJ1171" s="145"/>
      <c r="EZK1171" s="145"/>
      <c r="EZL1171" s="145"/>
      <c r="EZM1171" s="37"/>
      <c r="EZN1171" s="5"/>
      <c r="EZO1171" s="144"/>
      <c r="EZP1171" s="93"/>
      <c r="EZQ1171" s="145"/>
      <c r="EZR1171" s="145"/>
      <c r="EZS1171" s="145"/>
      <c r="EZT1171" s="145"/>
      <c r="EZU1171" s="145"/>
      <c r="EZV1171" s="37"/>
      <c r="EZW1171" s="5"/>
      <c r="EZX1171" s="144"/>
      <c r="EZY1171" s="93"/>
      <c r="EZZ1171" s="145"/>
      <c r="FAA1171" s="145"/>
      <c r="FAB1171" s="145"/>
      <c r="FAC1171" s="145"/>
      <c r="FAD1171" s="145"/>
      <c r="FAE1171" s="37"/>
      <c r="FAF1171" s="5"/>
      <c r="FAG1171" s="144"/>
      <c r="FAH1171" s="93"/>
      <c r="FAI1171" s="145"/>
      <c r="FAJ1171" s="145"/>
      <c r="FAK1171" s="145"/>
      <c r="FAL1171" s="145"/>
      <c r="FAM1171" s="145"/>
      <c r="FAN1171" s="37"/>
      <c r="FAO1171" s="5"/>
      <c r="FAP1171" s="144"/>
      <c r="FAQ1171" s="93"/>
      <c r="FAR1171" s="145"/>
      <c r="FAS1171" s="145"/>
      <c r="FAT1171" s="145"/>
      <c r="FAU1171" s="145"/>
      <c r="FAV1171" s="145"/>
      <c r="FAW1171" s="37"/>
      <c r="FAX1171" s="5"/>
      <c r="FAY1171" s="144"/>
      <c r="FAZ1171" s="93"/>
      <c r="FBA1171" s="145"/>
      <c r="FBB1171" s="145"/>
      <c r="FBC1171" s="145"/>
      <c r="FBD1171" s="145"/>
      <c r="FBE1171" s="145"/>
      <c r="FBF1171" s="37"/>
      <c r="FBG1171" s="5"/>
      <c r="FBH1171" s="144"/>
      <c r="FBI1171" s="93"/>
      <c r="FBJ1171" s="145"/>
      <c r="FBK1171" s="145"/>
      <c r="FBL1171" s="145"/>
      <c r="FBM1171" s="145"/>
      <c r="FBN1171" s="145"/>
      <c r="FBO1171" s="37"/>
      <c r="FBP1171" s="5"/>
      <c r="FBQ1171" s="144"/>
      <c r="FBR1171" s="93"/>
      <c r="FBS1171" s="145"/>
      <c r="FBT1171" s="145"/>
      <c r="FBU1171" s="145"/>
      <c r="FBV1171" s="145"/>
      <c r="FBW1171" s="145"/>
      <c r="FBX1171" s="37"/>
      <c r="FBY1171" s="5"/>
      <c r="FBZ1171" s="144"/>
      <c r="FCA1171" s="93"/>
      <c r="FCB1171" s="145"/>
      <c r="FCC1171" s="145"/>
      <c r="FCD1171" s="145"/>
      <c r="FCE1171" s="145"/>
      <c r="FCF1171" s="145"/>
      <c r="FCG1171" s="37"/>
      <c r="FCH1171" s="5"/>
      <c r="FCI1171" s="144"/>
      <c r="FCJ1171" s="93"/>
      <c r="FCK1171" s="145"/>
      <c r="FCL1171" s="145"/>
      <c r="FCM1171" s="145"/>
      <c r="FCN1171" s="145"/>
      <c r="FCO1171" s="145"/>
      <c r="FCP1171" s="37"/>
      <c r="FCQ1171" s="5"/>
      <c r="FCR1171" s="144"/>
      <c r="FCS1171" s="93"/>
      <c r="FCT1171" s="145"/>
      <c r="FCU1171" s="145"/>
      <c r="FCV1171" s="145"/>
      <c r="FCW1171" s="145"/>
      <c r="FCX1171" s="145"/>
      <c r="FCY1171" s="37"/>
      <c r="FCZ1171" s="5"/>
      <c r="FDA1171" s="144"/>
      <c r="FDB1171" s="93"/>
      <c r="FDC1171" s="145"/>
      <c r="FDD1171" s="145"/>
      <c r="FDE1171" s="145"/>
      <c r="FDF1171" s="145"/>
      <c r="FDG1171" s="145"/>
      <c r="FDH1171" s="37"/>
      <c r="FDI1171" s="5"/>
      <c r="FDJ1171" s="144"/>
      <c r="FDK1171" s="93"/>
      <c r="FDL1171" s="145"/>
      <c r="FDM1171" s="145"/>
      <c r="FDN1171" s="145"/>
      <c r="FDO1171" s="145"/>
      <c r="FDP1171" s="145"/>
      <c r="FDQ1171" s="37"/>
      <c r="FDR1171" s="5"/>
      <c r="FDS1171" s="144"/>
      <c r="FDT1171" s="93"/>
      <c r="FDU1171" s="145"/>
      <c r="FDV1171" s="145"/>
      <c r="FDW1171" s="145"/>
      <c r="FDX1171" s="145"/>
      <c r="FDY1171" s="145"/>
      <c r="FDZ1171" s="37"/>
      <c r="FEA1171" s="5"/>
      <c r="FEB1171" s="144"/>
      <c r="FEC1171" s="93"/>
      <c r="FED1171" s="145"/>
      <c r="FEE1171" s="145"/>
      <c r="FEF1171" s="145"/>
      <c r="FEG1171" s="145"/>
      <c r="FEH1171" s="145"/>
      <c r="FEI1171" s="37"/>
      <c r="FEJ1171" s="5"/>
      <c r="FEK1171" s="144"/>
      <c r="FEL1171" s="93"/>
      <c r="FEM1171" s="145"/>
      <c r="FEN1171" s="145"/>
      <c r="FEO1171" s="145"/>
      <c r="FEP1171" s="145"/>
      <c r="FEQ1171" s="145"/>
      <c r="FER1171" s="37"/>
      <c r="FES1171" s="5"/>
      <c r="FET1171" s="144"/>
      <c r="FEU1171" s="93"/>
      <c r="FEV1171" s="145"/>
      <c r="FEW1171" s="145"/>
      <c r="FEX1171" s="145"/>
      <c r="FEY1171" s="145"/>
      <c r="FEZ1171" s="145"/>
      <c r="FFA1171" s="37"/>
      <c r="FFB1171" s="5"/>
      <c r="FFC1171" s="144"/>
      <c r="FFD1171" s="93"/>
      <c r="FFE1171" s="145"/>
      <c r="FFF1171" s="145"/>
      <c r="FFG1171" s="145"/>
      <c r="FFH1171" s="145"/>
      <c r="FFI1171" s="145"/>
      <c r="FFJ1171" s="37"/>
      <c r="FFK1171" s="5"/>
      <c r="FFL1171" s="144"/>
      <c r="FFM1171" s="93"/>
      <c r="FFN1171" s="145"/>
      <c r="FFO1171" s="145"/>
      <c r="FFP1171" s="145"/>
      <c r="FFQ1171" s="145"/>
      <c r="FFR1171" s="145"/>
      <c r="FFS1171" s="37"/>
      <c r="FFT1171" s="5"/>
      <c r="FFU1171" s="144"/>
      <c r="FFV1171" s="93"/>
      <c r="FFW1171" s="145"/>
      <c r="FFX1171" s="145"/>
      <c r="FFY1171" s="145"/>
      <c r="FFZ1171" s="145"/>
      <c r="FGA1171" s="145"/>
      <c r="FGB1171" s="37"/>
      <c r="FGC1171" s="5"/>
      <c r="FGD1171" s="144"/>
      <c r="FGE1171" s="93"/>
      <c r="FGF1171" s="145"/>
      <c r="FGG1171" s="145"/>
      <c r="FGH1171" s="145"/>
      <c r="FGI1171" s="145"/>
      <c r="FGJ1171" s="145"/>
      <c r="FGK1171" s="37"/>
      <c r="FGL1171" s="5"/>
      <c r="FGM1171" s="144"/>
      <c r="FGN1171" s="93"/>
      <c r="FGO1171" s="145"/>
      <c r="FGP1171" s="145"/>
      <c r="FGQ1171" s="145"/>
      <c r="FGR1171" s="145"/>
      <c r="FGS1171" s="145"/>
      <c r="FGT1171" s="37"/>
      <c r="FGU1171" s="5"/>
      <c r="FGV1171" s="144"/>
      <c r="FGW1171" s="93"/>
      <c r="FGX1171" s="145"/>
      <c r="FGY1171" s="145"/>
      <c r="FGZ1171" s="145"/>
      <c r="FHA1171" s="145"/>
      <c r="FHB1171" s="145"/>
      <c r="FHC1171" s="37"/>
      <c r="FHD1171" s="5"/>
      <c r="FHE1171" s="144"/>
      <c r="FHF1171" s="93"/>
      <c r="FHG1171" s="145"/>
      <c r="FHH1171" s="145"/>
      <c r="FHI1171" s="145"/>
      <c r="FHJ1171" s="145"/>
      <c r="FHK1171" s="145"/>
      <c r="FHL1171" s="37"/>
      <c r="FHM1171" s="5"/>
      <c r="FHN1171" s="144"/>
      <c r="FHO1171" s="93"/>
      <c r="FHP1171" s="145"/>
      <c r="FHQ1171" s="145"/>
      <c r="FHR1171" s="145"/>
      <c r="FHS1171" s="145"/>
      <c r="FHT1171" s="145"/>
      <c r="FHU1171" s="37"/>
      <c r="FHV1171" s="5"/>
      <c r="FHW1171" s="144"/>
      <c r="FHX1171" s="93"/>
      <c r="FHY1171" s="145"/>
      <c r="FHZ1171" s="145"/>
      <c r="FIA1171" s="145"/>
      <c r="FIB1171" s="145"/>
      <c r="FIC1171" s="145"/>
      <c r="FID1171" s="37"/>
      <c r="FIE1171" s="5"/>
      <c r="FIF1171" s="144"/>
      <c r="FIG1171" s="93"/>
      <c r="FIH1171" s="145"/>
      <c r="FII1171" s="145"/>
      <c r="FIJ1171" s="145"/>
      <c r="FIK1171" s="145"/>
      <c r="FIL1171" s="145"/>
      <c r="FIM1171" s="37"/>
      <c r="FIN1171" s="5"/>
      <c r="FIO1171" s="144"/>
      <c r="FIP1171" s="93"/>
      <c r="FIQ1171" s="145"/>
      <c r="FIR1171" s="145"/>
      <c r="FIS1171" s="145"/>
      <c r="FIT1171" s="145"/>
      <c r="FIU1171" s="145"/>
      <c r="FIV1171" s="37"/>
      <c r="FIW1171" s="5"/>
      <c r="FIX1171" s="144"/>
      <c r="FIY1171" s="93"/>
      <c r="FIZ1171" s="145"/>
      <c r="FJA1171" s="145"/>
      <c r="FJB1171" s="145"/>
      <c r="FJC1171" s="145"/>
      <c r="FJD1171" s="145"/>
      <c r="FJE1171" s="37"/>
      <c r="FJF1171" s="5"/>
      <c r="FJG1171" s="144"/>
      <c r="FJH1171" s="93"/>
      <c r="FJI1171" s="145"/>
      <c r="FJJ1171" s="145"/>
      <c r="FJK1171" s="145"/>
      <c r="FJL1171" s="145"/>
      <c r="FJM1171" s="145"/>
      <c r="FJN1171" s="37"/>
      <c r="FJO1171" s="5"/>
      <c r="FJP1171" s="144"/>
      <c r="FJQ1171" s="93"/>
      <c r="FJR1171" s="145"/>
      <c r="FJS1171" s="145"/>
      <c r="FJT1171" s="145"/>
      <c r="FJU1171" s="145"/>
      <c r="FJV1171" s="145"/>
      <c r="FJW1171" s="37"/>
      <c r="FJX1171" s="5"/>
      <c r="FJY1171" s="144"/>
      <c r="FJZ1171" s="93"/>
      <c r="FKA1171" s="145"/>
      <c r="FKB1171" s="145"/>
      <c r="FKC1171" s="145"/>
      <c r="FKD1171" s="145"/>
      <c r="FKE1171" s="145"/>
      <c r="FKF1171" s="37"/>
      <c r="FKG1171" s="5"/>
      <c r="FKH1171" s="144"/>
      <c r="FKI1171" s="93"/>
      <c r="FKJ1171" s="145"/>
      <c r="FKK1171" s="145"/>
      <c r="FKL1171" s="145"/>
      <c r="FKM1171" s="145"/>
      <c r="FKN1171" s="145"/>
      <c r="FKO1171" s="37"/>
      <c r="FKP1171" s="5"/>
      <c r="FKQ1171" s="144"/>
      <c r="FKR1171" s="93"/>
      <c r="FKS1171" s="145"/>
      <c r="FKT1171" s="145"/>
      <c r="FKU1171" s="145"/>
      <c r="FKV1171" s="145"/>
      <c r="FKW1171" s="145"/>
      <c r="FKX1171" s="37"/>
      <c r="FKY1171" s="5"/>
      <c r="FKZ1171" s="144"/>
      <c r="FLA1171" s="93"/>
      <c r="FLB1171" s="145"/>
      <c r="FLC1171" s="145"/>
      <c r="FLD1171" s="145"/>
      <c r="FLE1171" s="145"/>
      <c r="FLF1171" s="145"/>
      <c r="FLG1171" s="37"/>
      <c r="FLH1171" s="5"/>
      <c r="FLI1171" s="144"/>
      <c r="FLJ1171" s="93"/>
      <c r="FLK1171" s="145"/>
      <c r="FLL1171" s="145"/>
      <c r="FLM1171" s="145"/>
      <c r="FLN1171" s="145"/>
      <c r="FLO1171" s="145"/>
      <c r="FLP1171" s="37"/>
      <c r="FLQ1171" s="5"/>
      <c r="FLR1171" s="144"/>
      <c r="FLS1171" s="93"/>
      <c r="FLT1171" s="145"/>
      <c r="FLU1171" s="145"/>
      <c r="FLV1171" s="145"/>
      <c r="FLW1171" s="145"/>
      <c r="FLX1171" s="145"/>
      <c r="FLY1171" s="37"/>
      <c r="FLZ1171" s="5"/>
      <c r="FMA1171" s="144"/>
      <c r="FMB1171" s="93"/>
      <c r="FMC1171" s="145"/>
      <c r="FMD1171" s="145"/>
      <c r="FME1171" s="145"/>
      <c r="FMF1171" s="145"/>
      <c r="FMG1171" s="145"/>
      <c r="FMH1171" s="37"/>
      <c r="FMI1171" s="5"/>
      <c r="FMJ1171" s="144"/>
      <c r="FMK1171" s="93"/>
      <c r="FML1171" s="145"/>
      <c r="FMM1171" s="145"/>
      <c r="FMN1171" s="145"/>
      <c r="FMO1171" s="145"/>
      <c r="FMP1171" s="145"/>
      <c r="FMQ1171" s="37"/>
      <c r="FMR1171" s="5"/>
      <c r="FMS1171" s="144"/>
      <c r="FMT1171" s="93"/>
      <c r="FMU1171" s="145"/>
      <c r="FMV1171" s="145"/>
      <c r="FMW1171" s="145"/>
      <c r="FMX1171" s="145"/>
      <c r="FMY1171" s="145"/>
      <c r="FMZ1171" s="37"/>
      <c r="FNA1171" s="5"/>
      <c r="FNB1171" s="144"/>
      <c r="FNC1171" s="93"/>
      <c r="FND1171" s="145"/>
      <c r="FNE1171" s="145"/>
      <c r="FNF1171" s="145"/>
      <c r="FNG1171" s="145"/>
      <c r="FNH1171" s="145"/>
      <c r="FNI1171" s="37"/>
      <c r="FNJ1171" s="5"/>
      <c r="FNK1171" s="144"/>
      <c r="FNL1171" s="93"/>
      <c r="FNM1171" s="145"/>
      <c r="FNN1171" s="145"/>
      <c r="FNO1171" s="145"/>
      <c r="FNP1171" s="145"/>
      <c r="FNQ1171" s="145"/>
      <c r="FNR1171" s="37"/>
      <c r="FNS1171" s="5"/>
      <c r="FNT1171" s="144"/>
      <c r="FNU1171" s="93"/>
      <c r="FNV1171" s="145"/>
      <c r="FNW1171" s="145"/>
      <c r="FNX1171" s="145"/>
      <c r="FNY1171" s="145"/>
      <c r="FNZ1171" s="145"/>
      <c r="FOA1171" s="37"/>
      <c r="FOB1171" s="5"/>
      <c r="FOC1171" s="144"/>
      <c r="FOD1171" s="93"/>
      <c r="FOE1171" s="145"/>
      <c r="FOF1171" s="145"/>
      <c r="FOG1171" s="145"/>
      <c r="FOH1171" s="145"/>
      <c r="FOI1171" s="145"/>
      <c r="FOJ1171" s="37"/>
      <c r="FOK1171" s="5"/>
      <c r="FOL1171" s="144"/>
      <c r="FOM1171" s="93"/>
      <c r="FON1171" s="145"/>
      <c r="FOO1171" s="145"/>
      <c r="FOP1171" s="145"/>
      <c r="FOQ1171" s="145"/>
      <c r="FOR1171" s="145"/>
      <c r="FOS1171" s="37"/>
      <c r="FOT1171" s="5"/>
      <c r="FOU1171" s="144"/>
      <c r="FOV1171" s="93"/>
      <c r="FOW1171" s="145"/>
      <c r="FOX1171" s="145"/>
      <c r="FOY1171" s="145"/>
      <c r="FOZ1171" s="145"/>
      <c r="FPA1171" s="145"/>
      <c r="FPB1171" s="37"/>
      <c r="FPC1171" s="5"/>
      <c r="FPD1171" s="144"/>
      <c r="FPE1171" s="93"/>
      <c r="FPF1171" s="145"/>
      <c r="FPG1171" s="145"/>
      <c r="FPH1171" s="145"/>
      <c r="FPI1171" s="145"/>
      <c r="FPJ1171" s="145"/>
      <c r="FPK1171" s="37"/>
      <c r="FPL1171" s="5"/>
      <c r="FPM1171" s="144"/>
      <c r="FPN1171" s="93"/>
      <c r="FPO1171" s="145"/>
      <c r="FPP1171" s="145"/>
      <c r="FPQ1171" s="145"/>
      <c r="FPR1171" s="145"/>
      <c r="FPS1171" s="145"/>
      <c r="FPT1171" s="37"/>
      <c r="FPU1171" s="5"/>
      <c r="FPV1171" s="144"/>
      <c r="FPW1171" s="93"/>
      <c r="FPX1171" s="145"/>
      <c r="FPY1171" s="145"/>
      <c r="FPZ1171" s="145"/>
      <c r="FQA1171" s="145"/>
      <c r="FQB1171" s="145"/>
      <c r="FQC1171" s="37"/>
      <c r="FQD1171" s="5"/>
      <c r="FQE1171" s="144"/>
      <c r="FQF1171" s="93"/>
      <c r="FQG1171" s="145"/>
      <c r="FQH1171" s="145"/>
      <c r="FQI1171" s="145"/>
      <c r="FQJ1171" s="145"/>
      <c r="FQK1171" s="145"/>
      <c r="FQL1171" s="37"/>
      <c r="FQM1171" s="5"/>
      <c r="FQN1171" s="144"/>
      <c r="FQO1171" s="93"/>
      <c r="FQP1171" s="145"/>
      <c r="FQQ1171" s="145"/>
      <c r="FQR1171" s="145"/>
      <c r="FQS1171" s="145"/>
      <c r="FQT1171" s="145"/>
      <c r="FQU1171" s="37"/>
      <c r="FQV1171" s="5"/>
      <c r="FQW1171" s="144"/>
      <c r="FQX1171" s="93"/>
      <c r="FQY1171" s="145"/>
      <c r="FQZ1171" s="145"/>
      <c r="FRA1171" s="145"/>
      <c r="FRB1171" s="145"/>
      <c r="FRC1171" s="145"/>
      <c r="FRD1171" s="37"/>
      <c r="FRE1171" s="5"/>
      <c r="FRF1171" s="144"/>
      <c r="FRG1171" s="93"/>
      <c r="FRH1171" s="145"/>
      <c r="FRI1171" s="145"/>
      <c r="FRJ1171" s="145"/>
      <c r="FRK1171" s="145"/>
      <c r="FRL1171" s="145"/>
      <c r="FRM1171" s="37"/>
      <c r="FRN1171" s="5"/>
      <c r="FRO1171" s="144"/>
      <c r="FRP1171" s="93"/>
      <c r="FRQ1171" s="145"/>
      <c r="FRR1171" s="145"/>
      <c r="FRS1171" s="145"/>
      <c r="FRT1171" s="145"/>
      <c r="FRU1171" s="145"/>
      <c r="FRV1171" s="37"/>
      <c r="FRW1171" s="5"/>
      <c r="FRX1171" s="144"/>
      <c r="FRY1171" s="93"/>
      <c r="FRZ1171" s="145"/>
      <c r="FSA1171" s="145"/>
      <c r="FSB1171" s="145"/>
      <c r="FSC1171" s="145"/>
      <c r="FSD1171" s="145"/>
      <c r="FSE1171" s="37"/>
      <c r="FSF1171" s="5"/>
      <c r="FSG1171" s="144"/>
      <c r="FSH1171" s="93"/>
      <c r="FSI1171" s="145"/>
      <c r="FSJ1171" s="145"/>
      <c r="FSK1171" s="145"/>
      <c r="FSL1171" s="145"/>
      <c r="FSM1171" s="145"/>
      <c r="FSN1171" s="37"/>
      <c r="FSO1171" s="5"/>
      <c r="FSP1171" s="144"/>
      <c r="FSQ1171" s="93"/>
      <c r="FSR1171" s="145"/>
      <c r="FSS1171" s="145"/>
      <c r="FST1171" s="145"/>
      <c r="FSU1171" s="145"/>
      <c r="FSV1171" s="145"/>
      <c r="FSW1171" s="37"/>
      <c r="FSX1171" s="5"/>
      <c r="FSY1171" s="144"/>
      <c r="FSZ1171" s="93"/>
      <c r="FTA1171" s="145"/>
      <c r="FTB1171" s="145"/>
      <c r="FTC1171" s="145"/>
      <c r="FTD1171" s="145"/>
      <c r="FTE1171" s="145"/>
      <c r="FTF1171" s="37"/>
      <c r="FTG1171" s="5"/>
      <c r="FTH1171" s="144"/>
      <c r="FTI1171" s="93"/>
      <c r="FTJ1171" s="145"/>
      <c r="FTK1171" s="145"/>
      <c r="FTL1171" s="145"/>
      <c r="FTM1171" s="145"/>
      <c r="FTN1171" s="145"/>
      <c r="FTO1171" s="37"/>
      <c r="FTP1171" s="5"/>
      <c r="FTQ1171" s="144"/>
      <c r="FTR1171" s="93"/>
      <c r="FTS1171" s="145"/>
      <c r="FTT1171" s="145"/>
      <c r="FTU1171" s="145"/>
      <c r="FTV1171" s="145"/>
      <c r="FTW1171" s="145"/>
      <c r="FTX1171" s="37"/>
      <c r="FTY1171" s="5"/>
      <c r="FTZ1171" s="144"/>
      <c r="FUA1171" s="93"/>
      <c r="FUB1171" s="145"/>
      <c r="FUC1171" s="145"/>
      <c r="FUD1171" s="145"/>
      <c r="FUE1171" s="145"/>
      <c r="FUF1171" s="145"/>
      <c r="FUG1171" s="37"/>
      <c r="FUH1171" s="5"/>
      <c r="FUI1171" s="144"/>
      <c r="FUJ1171" s="93"/>
      <c r="FUK1171" s="145"/>
      <c r="FUL1171" s="145"/>
      <c r="FUM1171" s="145"/>
      <c r="FUN1171" s="145"/>
      <c r="FUO1171" s="145"/>
      <c r="FUP1171" s="37"/>
      <c r="FUQ1171" s="5"/>
      <c r="FUR1171" s="144"/>
      <c r="FUS1171" s="93"/>
      <c r="FUT1171" s="145"/>
      <c r="FUU1171" s="145"/>
      <c r="FUV1171" s="145"/>
      <c r="FUW1171" s="145"/>
      <c r="FUX1171" s="145"/>
      <c r="FUY1171" s="37"/>
      <c r="FUZ1171" s="5"/>
      <c r="FVA1171" s="144"/>
      <c r="FVB1171" s="93"/>
      <c r="FVC1171" s="145"/>
      <c r="FVD1171" s="145"/>
      <c r="FVE1171" s="145"/>
      <c r="FVF1171" s="145"/>
      <c r="FVG1171" s="145"/>
      <c r="FVH1171" s="37"/>
      <c r="FVI1171" s="5"/>
      <c r="FVJ1171" s="144"/>
      <c r="FVK1171" s="93"/>
      <c r="FVL1171" s="145"/>
      <c r="FVM1171" s="145"/>
      <c r="FVN1171" s="145"/>
      <c r="FVO1171" s="145"/>
      <c r="FVP1171" s="145"/>
      <c r="FVQ1171" s="37"/>
      <c r="FVR1171" s="5"/>
      <c r="FVS1171" s="144"/>
      <c r="FVT1171" s="93"/>
      <c r="FVU1171" s="145"/>
      <c r="FVV1171" s="145"/>
      <c r="FVW1171" s="145"/>
      <c r="FVX1171" s="145"/>
      <c r="FVY1171" s="145"/>
      <c r="FVZ1171" s="37"/>
      <c r="FWA1171" s="5"/>
      <c r="FWB1171" s="144"/>
      <c r="FWC1171" s="93"/>
      <c r="FWD1171" s="145"/>
      <c r="FWE1171" s="145"/>
      <c r="FWF1171" s="145"/>
      <c r="FWG1171" s="145"/>
      <c r="FWH1171" s="145"/>
      <c r="FWI1171" s="37"/>
      <c r="FWJ1171" s="5"/>
      <c r="FWK1171" s="144"/>
      <c r="FWL1171" s="93"/>
      <c r="FWM1171" s="145"/>
      <c r="FWN1171" s="145"/>
      <c r="FWO1171" s="145"/>
      <c r="FWP1171" s="145"/>
      <c r="FWQ1171" s="145"/>
      <c r="FWR1171" s="37"/>
      <c r="FWS1171" s="5"/>
      <c r="FWT1171" s="144"/>
      <c r="FWU1171" s="93"/>
      <c r="FWV1171" s="145"/>
      <c r="FWW1171" s="145"/>
      <c r="FWX1171" s="145"/>
      <c r="FWY1171" s="145"/>
      <c r="FWZ1171" s="145"/>
      <c r="FXA1171" s="37"/>
      <c r="FXB1171" s="5"/>
      <c r="FXC1171" s="144"/>
      <c r="FXD1171" s="93"/>
      <c r="FXE1171" s="145"/>
      <c r="FXF1171" s="145"/>
      <c r="FXG1171" s="145"/>
      <c r="FXH1171" s="145"/>
      <c r="FXI1171" s="145"/>
      <c r="FXJ1171" s="37"/>
      <c r="FXK1171" s="5"/>
      <c r="FXL1171" s="144"/>
      <c r="FXM1171" s="93"/>
      <c r="FXN1171" s="145"/>
      <c r="FXO1171" s="145"/>
      <c r="FXP1171" s="145"/>
      <c r="FXQ1171" s="145"/>
      <c r="FXR1171" s="145"/>
      <c r="FXS1171" s="37"/>
      <c r="FXT1171" s="5"/>
      <c r="FXU1171" s="144"/>
      <c r="FXV1171" s="93"/>
      <c r="FXW1171" s="145"/>
      <c r="FXX1171" s="145"/>
      <c r="FXY1171" s="145"/>
      <c r="FXZ1171" s="145"/>
      <c r="FYA1171" s="145"/>
      <c r="FYB1171" s="37"/>
      <c r="FYC1171" s="5"/>
      <c r="FYD1171" s="144"/>
      <c r="FYE1171" s="93"/>
      <c r="FYF1171" s="145"/>
      <c r="FYG1171" s="145"/>
      <c r="FYH1171" s="145"/>
      <c r="FYI1171" s="145"/>
      <c r="FYJ1171" s="145"/>
      <c r="FYK1171" s="37"/>
      <c r="FYL1171" s="5"/>
      <c r="FYM1171" s="144"/>
      <c r="FYN1171" s="93"/>
      <c r="FYO1171" s="145"/>
      <c r="FYP1171" s="145"/>
      <c r="FYQ1171" s="145"/>
      <c r="FYR1171" s="145"/>
      <c r="FYS1171" s="145"/>
      <c r="FYT1171" s="37"/>
      <c r="FYU1171" s="5"/>
      <c r="FYV1171" s="144"/>
      <c r="FYW1171" s="93"/>
      <c r="FYX1171" s="145"/>
      <c r="FYY1171" s="145"/>
      <c r="FYZ1171" s="145"/>
      <c r="FZA1171" s="145"/>
      <c r="FZB1171" s="145"/>
      <c r="FZC1171" s="37"/>
      <c r="FZD1171" s="5"/>
      <c r="FZE1171" s="144"/>
      <c r="FZF1171" s="93"/>
      <c r="FZG1171" s="145"/>
      <c r="FZH1171" s="145"/>
      <c r="FZI1171" s="145"/>
      <c r="FZJ1171" s="145"/>
      <c r="FZK1171" s="145"/>
      <c r="FZL1171" s="37"/>
      <c r="FZM1171" s="5"/>
      <c r="FZN1171" s="144"/>
      <c r="FZO1171" s="93"/>
      <c r="FZP1171" s="145"/>
      <c r="FZQ1171" s="145"/>
      <c r="FZR1171" s="145"/>
      <c r="FZS1171" s="145"/>
      <c r="FZT1171" s="145"/>
      <c r="FZU1171" s="37"/>
      <c r="FZV1171" s="5"/>
      <c r="FZW1171" s="144"/>
      <c r="FZX1171" s="93"/>
      <c r="FZY1171" s="145"/>
      <c r="FZZ1171" s="145"/>
      <c r="GAA1171" s="145"/>
      <c r="GAB1171" s="145"/>
      <c r="GAC1171" s="145"/>
      <c r="GAD1171" s="37"/>
      <c r="GAE1171" s="5"/>
      <c r="GAF1171" s="144"/>
      <c r="GAG1171" s="93"/>
      <c r="GAH1171" s="145"/>
      <c r="GAI1171" s="145"/>
      <c r="GAJ1171" s="145"/>
      <c r="GAK1171" s="145"/>
      <c r="GAL1171" s="145"/>
      <c r="GAM1171" s="37"/>
      <c r="GAN1171" s="5"/>
      <c r="GAO1171" s="144"/>
      <c r="GAP1171" s="93"/>
      <c r="GAQ1171" s="145"/>
      <c r="GAR1171" s="145"/>
      <c r="GAS1171" s="145"/>
      <c r="GAT1171" s="145"/>
      <c r="GAU1171" s="145"/>
      <c r="GAV1171" s="37"/>
      <c r="GAW1171" s="5"/>
      <c r="GAX1171" s="144"/>
      <c r="GAY1171" s="93"/>
      <c r="GAZ1171" s="145"/>
      <c r="GBA1171" s="145"/>
      <c r="GBB1171" s="145"/>
      <c r="GBC1171" s="145"/>
      <c r="GBD1171" s="145"/>
      <c r="GBE1171" s="37"/>
      <c r="GBF1171" s="5"/>
      <c r="GBG1171" s="144"/>
      <c r="GBH1171" s="93"/>
      <c r="GBI1171" s="145"/>
      <c r="GBJ1171" s="145"/>
      <c r="GBK1171" s="145"/>
      <c r="GBL1171" s="145"/>
      <c r="GBM1171" s="145"/>
      <c r="GBN1171" s="37"/>
      <c r="GBO1171" s="5"/>
      <c r="GBP1171" s="144"/>
      <c r="GBQ1171" s="93"/>
      <c r="GBR1171" s="145"/>
      <c r="GBS1171" s="145"/>
      <c r="GBT1171" s="145"/>
      <c r="GBU1171" s="145"/>
      <c r="GBV1171" s="145"/>
      <c r="GBW1171" s="37"/>
      <c r="GBX1171" s="5"/>
      <c r="GBY1171" s="144"/>
      <c r="GBZ1171" s="93"/>
      <c r="GCA1171" s="145"/>
      <c r="GCB1171" s="145"/>
      <c r="GCC1171" s="145"/>
      <c r="GCD1171" s="145"/>
      <c r="GCE1171" s="145"/>
      <c r="GCF1171" s="37"/>
      <c r="GCG1171" s="5"/>
      <c r="GCH1171" s="144"/>
      <c r="GCI1171" s="93"/>
      <c r="GCJ1171" s="145"/>
      <c r="GCK1171" s="145"/>
      <c r="GCL1171" s="145"/>
      <c r="GCM1171" s="145"/>
      <c r="GCN1171" s="145"/>
      <c r="GCO1171" s="37"/>
      <c r="GCP1171" s="5"/>
      <c r="GCQ1171" s="144"/>
      <c r="GCR1171" s="93"/>
      <c r="GCS1171" s="145"/>
      <c r="GCT1171" s="145"/>
      <c r="GCU1171" s="145"/>
      <c r="GCV1171" s="145"/>
      <c r="GCW1171" s="145"/>
      <c r="GCX1171" s="37"/>
      <c r="GCY1171" s="5"/>
      <c r="GCZ1171" s="144"/>
      <c r="GDA1171" s="93"/>
      <c r="GDB1171" s="145"/>
      <c r="GDC1171" s="145"/>
      <c r="GDD1171" s="145"/>
      <c r="GDE1171" s="145"/>
      <c r="GDF1171" s="145"/>
      <c r="GDG1171" s="37"/>
      <c r="GDH1171" s="5"/>
      <c r="GDI1171" s="144"/>
      <c r="GDJ1171" s="93"/>
      <c r="GDK1171" s="145"/>
      <c r="GDL1171" s="145"/>
      <c r="GDM1171" s="145"/>
      <c r="GDN1171" s="145"/>
      <c r="GDO1171" s="145"/>
      <c r="GDP1171" s="37"/>
      <c r="GDQ1171" s="5"/>
      <c r="GDR1171" s="144"/>
      <c r="GDS1171" s="93"/>
      <c r="GDT1171" s="145"/>
      <c r="GDU1171" s="145"/>
      <c r="GDV1171" s="145"/>
      <c r="GDW1171" s="145"/>
      <c r="GDX1171" s="145"/>
      <c r="GDY1171" s="37"/>
      <c r="GDZ1171" s="5"/>
      <c r="GEA1171" s="144"/>
      <c r="GEB1171" s="93"/>
      <c r="GEC1171" s="145"/>
      <c r="GED1171" s="145"/>
      <c r="GEE1171" s="145"/>
      <c r="GEF1171" s="145"/>
      <c r="GEG1171" s="145"/>
      <c r="GEH1171" s="37"/>
      <c r="GEI1171" s="5"/>
      <c r="GEJ1171" s="144"/>
      <c r="GEK1171" s="93"/>
      <c r="GEL1171" s="145"/>
      <c r="GEM1171" s="145"/>
      <c r="GEN1171" s="145"/>
      <c r="GEO1171" s="145"/>
      <c r="GEP1171" s="145"/>
      <c r="GEQ1171" s="37"/>
      <c r="GER1171" s="5"/>
      <c r="GES1171" s="144"/>
      <c r="GET1171" s="93"/>
      <c r="GEU1171" s="145"/>
      <c r="GEV1171" s="145"/>
      <c r="GEW1171" s="145"/>
      <c r="GEX1171" s="145"/>
      <c r="GEY1171" s="145"/>
      <c r="GEZ1171" s="37"/>
      <c r="GFA1171" s="5"/>
      <c r="GFB1171" s="144"/>
      <c r="GFC1171" s="93"/>
      <c r="GFD1171" s="145"/>
      <c r="GFE1171" s="145"/>
      <c r="GFF1171" s="145"/>
      <c r="GFG1171" s="145"/>
      <c r="GFH1171" s="145"/>
      <c r="GFI1171" s="37"/>
      <c r="GFJ1171" s="5"/>
      <c r="GFK1171" s="144"/>
      <c r="GFL1171" s="93"/>
      <c r="GFM1171" s="145"/>
      <c r="GFN1171" s="145"/>
      <c r="GFO1171" s="145"/>
      <c r="GFP1171" s="145"/>
      <c r="GFQ1171" s="145"/>
      <c r="GFR1171" s="37"/>
      <c r="GFS1171" s="5"/>
      <c r="GFT1171" s="144"/>
      <c r="GFU1171" s="93"/>
      <c r="GFV1171" s="145"/>
      <c r="GFW1171" s="145"/>
      <c r="GFX1171" s="145"/>
      <c r="GFY1171" s="145"/>
      <c r="GFZ1171" s="145"/>
      <c r="GGA1171" s="37"/>
      <c r="GGB1171" s="5"/>
      <c r="GGC1171" s="144"/>
      <c r="GGD1171" s="93"/>
      <c r="GGE1171" s="145"/>
      <c r="GGF1171" s="145"/>
      <c r="GGG1171" s="145"/>
      <c r="GGH1171" s="145"/>
      <c r="GGI1171" s="145"/>
      <c r="GGJ1171" s="37"/>
      <c r="GGK1171" s="5"/>
      <c r="GGL1171" s="144"/>
      <c r="GGM1171" s="93"/>
      <c r="GGN1171" s="145"/>
      <c r="GGO1171" s="145"/>
      <c r="GGP1171" s="145"/>
      <c r="GGQ1171" s="145"/>
      <c r="GGR1171" s="145"/>
      <c r="GGS1171" s="37"/>
      <c r="GGT1171" s="5"/>
      <c r="GGU1171" s="144"/>
      <c r="GGV1171" s="93"/>
      <c r="GGW1171" s="145"/>
      <c r="GGX1171" s="145"/>
      <c r="GGY1171" s="145"/>
      <c r="GGZ1171" s="145"/>
      <c r="GHA1171" s="145"/>
      <c r="GHB1171" s="37"/>
      <c r="GHC1171" s="5"/>
      <c r="GHD1171" s="144"/>
      <c r="GHE1171" s="93"/>
      <c r="GHF1171" s="145"/>
      <c r="GHG1171" s="145"/>
      <c r="GHH1171" s="145"/>
      <c r="GHI1171" s="145"/>
      <c r="GHJ1171" s="145"/>
      <c r="GHK1171" s="37"/>
      <c r="GHL1171" s="5"/>
      <c r="GHM1171" s="144"/>
      <c r="GHN1171" s="93"/>
      <c r="GHO1171" s="145"/>
      <c r="GHP1171" s="145"/>
      <c r="GHQ1171" s="145"/>
      <c r="GHR1171" s="145"/>
      <c r="GHS1171" s="145"/>
      <c r="GHT1171" s="37"/>
      <c r="GHU1171" s="5"/>
      <c r="GHV1171" s="144"/>
      <c r="GHW1171" s="93"/>
      <c r="GHX1171" s="145"/>
      <c r="GHY1171" s="145"/>
      <c r="GHZ1171" s="145"/>
      <c r="GIA1171" s="145"/>
      <c r="GIB1171" s="145"/>
      <c r="GIC1171" s="37"/>
      <c r="GID1171" s="5"/>
      <c r="GIE1171" s="144"/>
      <c r="GIF1171" s="93"/>
      <c r="GIG1171" s="145"/>
      <c r="GIH1171" s="145"/>
      <c r="GII1171" s="145"/>
      <c r="GIJ1171" s="145"/>
      <c r="GIK1171" s="145"/>
      <c r="GIL1171" s="37"/>
      <c r="GIM1171" s="5"/>
      <c r="GIN1171" s="144"/>
      <c r="GIO1171" s="93"/>
      <c r="GIP1171" s="145"/>
      <c r="GIQ1171" s="145"/>
      <c r="GIR1171" s="145"/>
      <c r="GIS1171" s="145"/>
      <c r="GIT1171" s="145"/>
      <c r="GIU1171" s="37"/>
      <c r="GIV1171" s="5"/>
      <c r="GIW1171" s="144"/>
      <c r="GIX1171" s="93"/>
      <c r="GIY1171" s="145"/>
      <c r="GIZ1171" s="145"/>
      <c r="GJA1171" s="145"/>
      <c r="GJB1171" s="145"/>
      <c r="GJC1171" s="145"/>
      <c r="GJD1171" s="37"/>
      <c r="GJE1171" s="5"/>
      <c r="GJF1171" s="144"/>
      <c r="GJG1171" s="93"/>
      <c r="GJH1171" s="145"/>
      <c r="GJI1171" s="145"/>
      <c r="GJJ1171" s="145"/>
      <c r="GJK1171" s="145"/>
      <c r="GJL1171" s="145"/>
      <c r="GJM1171" s="37"/>
      <c r="GJN1171" s="5"/>
      <c r="GJO1171" s="144"/>
      <c r="GJP1171" s="93"/>
      <c r="GJQ1171" s="145"/>
      <c r="GJR1171" s="145"/>
      <c r="GJS1171" s="145"/>
      <c r="GJT1171" s="145"/>
      <c r="GJU1171" s="145"/>
      <c r="GJV1171" s="37"/>
      <c r="GJW1171" s="5"/>
      <c r="GJX1171" s="144"/>
      <c r="GJY1171" s="93"/>
      <c r="GJZ1171" s="145"/>
      <c r="GKA1171" s="145"/>
      <c r="GKB1171" s="145"/>
      <c r="GKC1171" s="145"/>
      <c r="GKD1171" s="145"/>
      <c r="GKE1171" s="37"/>
      <c r="GKF1171" s="5"/>
      <c r="GKG1171" s="144"/>
      <c r="GKH1171" s="93"/>
      <c r="GKI1171" s="145"/>
      <c r="GKJ1171" s="145"/>
      <c r="GKK1171" s="145"/>
      <c r="GKL1171" s="145"/>
      <c r="GKM1171" s="145"/>
      <c r="GKN1171" s="37"/>
      <c r="GKO1171" s="5"/>
      <c r="GKP1171" s="144"/>
      <c r="GKQ1171" s="93"/>
      <c r="GKR1171" s="145"/>
      <c r="GKS1171" s="145"/>
      <c r="GKT1171" s="145"/>
      <c r="GKU1171" s="145"/>
      <c r="GKV1171" s="145"/>
      <c r="GKW1171" s="37"/>
      <c r="GKX1171" s="5"/>
      <c r="GKY1171" s="144"/>
      <c r="GKZ1171" s="93"/>
      <c r="GLA1171" s="145"/>
      <c r="GLB1171" s="145"/>
      <c r="GLC1171" s="145"/>
      <c r="GLD1171" s="145"/>
      <c r="GLE1171" s="145"/>
      <c r="GLF1171" s="37"/>
      <c r="GLG1171" s="5"/>
      <c r="GLH1171" s="144"/>
      <c r="GLI1171" s="93"/>
      <c r="GLJ1171" s="145"/>
      <c r="GLK1171" s="145"/>
      <c r="GLL1171" s="145"/>
      <c r="GLM1171" s="145"/>
      <c r="GLN1171" s="145"/>
      <c r="GLO1171" s="37"/>
      <c r="GLP1171" s="5"/>
      <c r="GLQ1171" s="144"/>
      <c r="GLR1171" s="93"/>
      <c r="GLS1171" s="145"/>
      <c r="GLT1171" s="145"/>
      <c r="GLU1171" s="145"/>
      <c r="GLV1171" s="145"/>
      <c r="GLW1171" s="145"/>
      <c r="GLX1171" s="37"/>
      <c r="GLY1171" s="5"/>
      <c r="GLZ1171" s="144"/>
      <c r="GMA1171" s="93"/>
      <c r="GMB1171" s="145"/>
      <c r="GMC1171" s="145"/>
      <c r="GMD1171" s="145"/>
      <c r="GME1171" s="145"/>
      <c r="GMF1171" s="145"/>
      <c r="GMG1171" s="37"/>
      <c r="GMH1171" s="5"/>
      <c r="GMI1171" s="144"/>
      <c r="GMJ1171" s="93"/>
      <c r="GMK1171" s="145"/>
      <c r="GML1171" s="145"/>
      <c r="GMM1171" s="145"/>
      <c r="GMN1171" s="145"/>
      <c r="GMO1171" s="145"/>
      <c r="GMP1171" s="37"/>
      <c r="GMQ1171" s="5"/>
      <c r="GMR1171" s="144"/>
      <c r="GMS1171" s="93"/>
      <c r="GMT1171" s="145"/>
      <c r="GMU1171" s="145"/>
      <c r="GMV1171" s="145"/>
      <c r="GMW1171" s="145"/>
      <c r="GMX1171" s="145"/>
      <c r="GMY1171" s="37"/>
      <c r="GMZ1171" s="5"/>
      <c r="GNA1171" s="144"/>
      <c r="GNB1171" s="93"/>
      <c r="GNC1171" s="145"/>
      <c r="GND1171" s="145"/>
      <c r="GNE1171" s="145"/>
      <c r="GNF1171" s="145"/>
      <c r="GNG1171" s="145"/>
      <c r="GNH1171" s="37"/>
      <c r="GNI1171" s="5"/>
      <c r="GNJ1171" s="144"/>
      <c r="GNK1171" s="93"/>
      <c r="GNL1171" s="145"/>
      <c r="GNM1171" s="145"/>
      <c r="GNN1171" s="145"/>
      <c r="GNO1171" s="145"/>
      <c r="GNP1171" s="145"/>
      <c r="GNQ1171" s="37"/>
      <c r="GNR1171" s="5"/>
      <c r="GNS1171" s="144"/>
      <c r="GNT1171" s="93"/>
      <c r="GNU1171" s="145"/>
      <c r="GNV1171" s="145"/>
      <c r="GNW1171" s="145"/>
      <c r="GNX1171" s="145"/>
      <c r="GNY1171" s="145"/>
      <c r="GNZ1171" s="37"/>
      <c r="GOA1171" s="5"/>
      <c r="GOB1171" s="144"/>
      <c r="GOC1171" s="93"/>
      <c r="GOD1171" s="145"/>
      <c r="GOE1171" s="145"/>
      <c r="GOF1171" s="145"/>
      <c r="GOG1171" s="145"/>
      <c r="GOH1171" s="145"/>
      <c r="GOI1171" s="37"/>
      <c r="GOJ1171" s="5"/>
      <c r="GOK1171" s="144"/>
      <c r="GOL1171" s="93"/>
      <c r="GOM1171" s="145"/>
      <c r="GON1171" s="145"/>
      <c r="GOO1171" s="145"/>
      <c r="GOP1171" s="145"/>
      <c r="GOQ1171" s="145"/>
      <c r="GOR1171" s="37"/>
      <c r="GOS1171" s="5"/>
      <c r="GOT1171" s="144"/>
      <c r="GOU1171" s="93"/>
      <c r="GOV1171" s="145"/>
      <c r="GOW1171" s="145"/>
      <c r="GOX1171" s="145"/>
      <c r="GOY1171" s="145"/>
      <c r="GOZ1171" s="145"/>
      <c r="GPA1171" s="37"/>
      <c r="GPB1171" s="5"/>
      <c r="GPC1171" s="144"/>
      <c r="GPD1171" s="93"/>
      <c r="GPE1171" s="145"/>
      <c r="GPF1171" s="145"/>
      <c r="GPG1171" s="145"/>
      <c r="GPH1171" s="145"/>
      <c r="GPI1171" s="145"/>
      <c r="GPJ1171" s="37"/>
      <c r="GPK1171" s="5"/>
      <c r="GPL1171" s="144"/>
      <c r="GPM1171" s="93"/>
      <c r="GPN1171" s="145"/>
      <c r="GPO1171" s="145"/>
      <c r="GPP1171" s="145"/>
      <c r="GPQ1171" s="145"/>
      <c r="GPR1171" s="145"/>
      <c r="GPS1171" s="37"/>
      <c r="GPT1171" s="5"/>
      <c r="GPU1171" s="144"/>
      <c r="GPV1171" s="93"/>
      <c r="GPW1171" s="145"/>
      <c r="GPX1171" s="145"/>
      <c r="GPY1171" s="145"/>
      <c r="GPZ1171" s="145"/>
      <c r="GQA1171" s="145"/>
      <c r="GQB1171" s="37"/>
      <c r="GQC1171" s="5"/>
      <c r="GQD1171" s="144"/>
      <c r="GQE1171" s="93"/>
      <c r="GQF1171" s="145"/>
      <c r="GQG1171" s="145"/>
      <c r="GQH1171" s="145"/>
      <c r="GQI1171" s="145"/>
      <c r="GQJ1171" s="145"/>
      <c r="GQK1171" s="37"/>
      <c r="GQL1171" s="5"/>
      <c r="GQM1171" s="144"/>
      <c r="GQN1171" s="93"/>
      <c r="GQO1171" s="145"/>
      <c r="GQP1171" s="145"/>
      <c r="GQQ1171" s="145"/>
      <c r="GQR1171" s="145"/>
      <c r="GQS1171" s="145"/>
      <c r="GQT1171" s="37"/>
      <c r="GQU1171" s="5"/>
      <c r="GQV1171" s="144"/>
      <c r="GQW1171" s="93"/>
      <c r="GQX1171" s="145"/>
      <c r="GQY1171" s="145"/>
      <c r="GQZ1171" s="145"/>
      <c r="GRA1171" s="145"/>
      <c r="GRB1171" s="145"/>
      <c r="GRC1171" s="37"/>
      <c r="GRD1171" s="5"/>
      <c r="GRE1171" s="144"/>
      <c r="GRF1171" s="93"/>
      <c r="GRG1171" s="145"/>
      <c r="GRH1171" s="145"/>
      <c r="GRI1171" s="145"/>
      <c r="GRJ1171" s="145"/>
      <c r="GRK1171" s="145"/>
      <c r="GRL1171" s="37"/>
      <c r="GRM1171" s="5"/>
      <c r="GRN1171" s="144"/>
      <c r="GRO1171" s="93"/>
      <c r="GRP1171" s="145"/>
      <c r="GRQ1171" s="145"/>
      <c r="GRR1171" s="145"/>
      <c r="GRS1171" s="145"/>
      <c r="GRT1171" s="145"/>
      <c r="GRU1171" s="37"/>
      <c r="GRV1171" s="5"/>
      <c r="GRW1171" s="144"/>
      <c r="GRX1171" s="93"/>
      <c r="GRY1171" s="145"/>
      <c r="GRZ1171" s="145"/>
      <c r="GSA1171" s="145"/>
      <c r="GSB1171" s="145"/>
      <c r="GSC1171" s="145"/>
      <c r="GSD1171" s="37"/>
      <c r="GSE1171" s="5"/>
      <c r="GSF1171" s="144"/>
      <c r="GSG1171" s="93"/>
      <c r="GSH1171" s="145"/>
      <c r="GSI1171" s="145"/>
      <c r="GSJ1171" s="145"/>
      <c r="GSK1171" s="145"/>
      <c r="GSL1171" s="145"/>
      <c r="GSM1171" s="37"/>
      <c r="GSN1171" s="5"/>
      <c r="GSO1171" s="144"/>
      <c r="GSP1171" s="93"/>
      <c r="GSQ1171" s="145"/>
      <c r="GSR1171" s="145"/>
      <c r="GSS1171" s="145"/>
      <c r="GST1171" s="145"/>
      <c r="GSU1171" s="145"/>
      <c r="GSV1171" s="37"/>
      <c r="GSW1171" s="5"/>
      <c r="GSX1171" s="144"/>
      <c r="GSY1171" s="93"/>
      <c r="GSZ1171" s="145"/>
      <c r="GTA1171" s="145"/>
      <c r="GTB1171" s="145"/>
      <c r="GTC1171" s="145"/>
      <c r="GTD1171" s="145"/>
      <c r="GTE1171" s="37"/>
      <c r="GTF1171" s="5"/>
      <c r="GTG1171" s="144"/>
      <c r="GTH1171" s="93"/>
      <c r="GTI1171" s="145"/>
      <c r="GTJ1171" s="145"/>
      <c r="GTK1171" s="145"/>
      <c r="GTL1171" s="145"/>
      <c r="GTM1171" s="145"/>
      <c r="GTN1171" s="37"/>
      <c r="GTO1171" s="5"/>
      <c r="GTP1171" s="144"/>
      <c r="GTQ1171" s="93"/>
      <c r="GTR1171" s="145"/>
      <c r="GTS1171" s="145"/>
      <c r="GTT1171" s="145"/>
      <c r="GTU1171" s="145"/>
      <c r="GTV1171" s="145"/>
      <c r="GTW1171" s="37"/>
      <c r="GTX1171" s="5"/>
      <c r="GTY1171" s="144"/>
      <c r="GTZ1171" s="93"/>
      <c r="GUA1171" s="145"/>
      <c r="GUB1171" s="145"/>
      <c r="GUC1171" s="145"/>
      <c r="GUD1171" s="145"/>
      <c r="GUE1171" s="145"/>
      <c r="GUF1171" s="37"/>
      <c r="GUG1171" s="5"/>
      <c r="GUH1171" s="144"/>
      <c r="GUI1171" s="93"/>
      <c r="GUJ1171" s="145"/>
      <c r="GUK1171" s="145"/>
      <c r="GUL1171" s="145"/>
      <c r="GUM1171" s="145"/>
      <c r="GUN1171" s="145"/>
      <c r="GUO1171" s="37"/>
      <c r="GUP1171" s="5"/>
      <c r="GUQ1171" s="144"/>
      <c r="GUR1171" s="93"/>
      <c r="GUS1171" s="145"/>
      <c r="GUT1171" s="145"/>
      <c r="GUU1171" s="145"/>
      <c r="GUV1171" s="145"/>
      <c r="GUW1171" s="145"/>
      <c r="GUX1171" s="37"/>
      <c r="GUY1171" s="5"/>
      <c r="GUZ1171" s="144"/>
      <c r="GVA1171" s="93"/>
      <c r="GVB1171" s="145"/>
      <c r="GVC1171" s="145"/>
      <c r="GVD1171" s="145"/>
      <c r="GVE1171" s="145"/>
      <c r="GVF1171" s="145"/>
      <c r="GVG1171" s="37"/>
      <c r="GVH1171" s="5"/>
      <c r="GVI1171" s="144"/>
      <c r="GVJ1171" s="93"/>
      <c r="GVK1171" s="145"/>
      <c r="GVL1171" s="145"/>
      <c r="GVM1171" s="145"/>
      <c r="GVN1171" s="145"/>
      <c r="GVO1171" s="145"/>
      <c r="GVP1171" s="37"/>
      <c r="GVQ1171" s="5"/>
      <c r="GVR1171" s="144"/>
      <c r="GVS1171" s="93"/>
      <c r="GVT1171" s="145"/>
      <c r="GVU1171" s="145"/>
      <c r="GVV1171" s="145"/>
      <c r="GVW1171" s="145"/>
      <c r="GVX1171" s="145"/>
      <c r="GVY1171" s="37"/>
      <c r="GVZ1171" s="5"/>
      <c r="GWA1171" s="144"/>
      <c r="GWB1171" s="93"/>
      <c r="GWC1171" s="145"/>
      <c r="GWD1171" s="145"/>
      <c r="GWE1171" s="145"/>
      <c r="GWF1171" s="145"/>
      <c r="GWG1171" s="145"/>
      <c r="GWH1171" s="37"/>
      <c r="GWI1171" s="5"/>
      <c r="GWJ1171" s="144"/>
      <c r="GWK1171" s="93"/>
      <c r="GWL1171" s="145"/>
      <c r="GWM1171" s="145"/>
      <c r="GWN1171" s="145"/>
      <c r="GWO1171" s="145"/>
      <c r="GWP1171" s="145"/>
      <c r="GWQ1171" s="37"/>
      <c r="GWR1171" s="5"/>
      <c r="GWS1171" s="144"/>
      <c r="GWT1171" s="93"/>
      <c r="GWU1171" s="145"/>
      <c r="GWV1171" s="145"/>
      <c r="GWW1171" s="145"/>
      <c r="GWX1171" s="145"/>
      <c r="GWY1171" s="145"/>
      <c r="GWZ1171" s="37"/>
      <c r="GXA1171" s="5"/>
      <c r="GXB1171" s="144"/>
      <c r="GXC1171" s="93"/>
      <c r="GXD1171" s="145"/>
      <c r="GXE1171" s="145"/>
      <c r="GXF1171" s="145"/>
      <c r="GXG1171" s="145"/>
      <c r="GXH1171" s="145"/>
      <c r="GXI1171" s="37"/>
      <c r="GXJ1171" s="5"/>
      <c r="GXK1171" s="144"/>
      <c r="GXL1171" s="93"/>
      <c r="GXM1171" s="145"/>
      <c r="GXN1171" s="145"/>
      <c r="GXO1171" s="145"/>
      <c r="GXP1171" s="145"/>
      <c r="GXQ1171" s="145"/>
      <c r="GXR1171" s="37"/>
      <c r="GXS1171" s="5"/>
      <c r="GXT1171" s="144"/>
      <c r="GXU1171" s="93"/>
      <c r="GXV1171" s="145"/>
      <c r="GXW1171" s="145"/>
      <c r="GXX1171" s="145"/>
      <c r="GXY1171" s="145"/>
      <c r="GXZ1171" s="145"/>
      <c r="GYA1171" s="37"/>
      <c r="GYB1171" s="5"/>
      <c r="GYC1171" s="144"/>
      <c r="GYD1171" s="93"/>
      <c r="GYE1171" s="145"/>
      <c r="GYF1171" s="145"/>
      <c r="GYG1171" s="145"/>
      <c r="GYH1171" s="145"/>
      <c r="GYI1171" s="145"/>
      <c r="GYJ1171" s="37"/>
      <c r="GYK1171" s="5"/>
      <c r="GYL1171" s="144"/>
      <c r="GYM1171" s="93"/>
      <c r="GYN1171" s="145"/>
      <c r="GYO1171" s="145"/>
      <c r="GYP1171" s="145"/>
      <c r="GYQ1171" s="145"/>
      <c r="GYR1171" s="145"/>
      <c r="GYS1171" s="37"/>
      <c r="GYT1171" s="5"/>
      <c r="GYU1171" s="144"/>
      <c r="GYV1171" s="93"/>
      <c r="GYW1171" s="145"/>
      <c r="GYX1171" s="145"/>
      <c r="GYY1171" s="145"/>
      <c r="GYZ1171" s="145"/>
      <c r="GZA1171" s="145"/>
      <c r="GZB1171" s="37"/>
      <c r="GZC1171" s="5"/>
      <c r="GZD1171" s="144"/>
      <c r="GZE1171" s="93"/>
      <c r="GZF1171" s="145"/>
      <c r="GZG1171" s="145"/>
      <c r="GZH1171" s="145"/>
      <c r="GZI1171" s="145"/>
      <c r="GZJ1171" s="145"/>
      <c r="GZK1171" s="37"/>
      <c r="GZL1171" s="5"/>
      <c r="GZM1171" s="144"/>
      <c r="GZN1171" s="93"/>
      <c r="GZO1171" s="145"/>
      <c r="GZP1171" s="145"/>
      <c r="GZQ1171" s="145"/>
      <c r="GZR1171" s="145"/>
      <c r="GZS1171" s="145"/>
      <c r="GZT1171" s="37"/>
      <c r="GZU1171" s="5"/>
      <c r="GZV1171" s="144"/>
      <c r="GZW1171" s="93"/>
      <c r="GZX1171" s="145"/>
      <c r="GZY1171" s="145"/>
      <c r="GZZ1171" s="145"/>
      <c r="HAA1171" s="145"/>
      <c r="HAB1171" s="145"/>
      <c r="HAC1171" s="37"/>
      <c r="HAD1171" s="5"/>
      <c r="HAE1171" s="144"/>
      <c r="HAF1171" s="93"/>
      <c r="HAG1171" s="145"/>
      <c r="HAH1171" s="145"/>
      <c r="HAI1171" s="145"/>
      <c r="HAJ1171" s="145"/>
      <c r="HAK1171" s="145"/>
      <c r="HAL1171" s="37"/>
      <c r="HAM1171" s="5"/>
      <c r="HAN1171" s="144"/>
      <c r="HAO1171" s="93"/>
      <c r="HAP1171" s="145"/>
      <c r="HAQ1171" s="145"/>
      <c r="HAR1171" s="145"/>
      <c r="HAS1171" s="145"/>
      <c r="HAT1171" s="145"/>
      <c r="HAU1171" s="37"/>
      <c r="HAV1171" s="5"/>
      <c r="HAW1171" s="144"/>
      <c r="HAX1171" s="93"/>
      <c r="HAY1171" s="145"/>
      <c r="HAZ1171" s="145"/>
      <c r="HBA1171" s="145"/>
      <c r="HBB1171" s="145"/>
      <c r="HBC1171" s="145"/>
      <c r="HBD1171" s="37"/>
      <c r="HBE1171" s="5"/>
      <c r="HBF1171" s="144"/>
      <c r="HBG1171" s="93"/>
      <c r="HBH1171" s="145"/>
      <c r="HBI1171" s="145"/>
      <c r="HBJ1171" s="145"/>
      <c r="HBK1171" s="145"/>
      <c r="HBL1171" s="145"/>
      <c r="HBM1171" s="37"/>
      <c r="HBN1171" s="5"/>
      <c r="HBO1171" s="144"/>
      <c r="HBP1171" s="93"/>
      <c r="HBQ1171" s="145"/>
      <c r="HBR1171" s="145"/>
      <c r="HBS1171" s="145"/>
      <c r="HBT1171" s="145"/>
      <c r="HBU1171" s="145"/>
      <c r="HBV1171" s="37"/>
      <c r="HBW1171" s="5"/>
      <c r="HBX1171" s="144"/>
      <c r="HBY1171" s="93"/>
      <c r="HBZ1171" s="145"/>
      <c r="HCA1171" s="145"/>
      <c r="HCB1171" s="145"/>
      <c r="HCC1171" s="145"/>
      <c r="HCD1171" s="145"/>
      <c r="HCE1171" s="37"/>
      <c r="HCF1171" s="5"/>
      <c r="HCG1171" s="144"/>
      <c r="HCH1171" s="93"/>
      <c r="HCI1171" s="145"/>
      <c r="HCJ1171" s="145"/>
      <c r="HCK1171" s="145"/>
      <c r="HCL1171" s="145"/>
      <c r="HCM1171" s="145"/>
      <c r="HCN1171" s="37"/>
      <c r="HCO1171" s="5"/>
      <c r="HCP1171" s="144"/>
      <c r="HCQ1171" s="93"/>
      <c r="HCR1171" s="145"/>
      <c r="HCS1171" s="145"/>
      <c r="HCT1171" s="145"/>
      <c r="HCU1171" s="145"/>
      <c r="HCV1171" s="145"/>
      <c r="HCW1171" s="37"/>
      <c r="HCX1171" s="5"/>
      <c r="HCY1171" s="144"/>
      <c r="HCZ1171" s="93"/>
      <c r="HDA1171" s="145"/>
      <c r="HDB1171" s="145"/>
      <c r="HDC1171" s="145"/>
      <c r="HDD1171" s="145"/>
      <c r="HDE1171" s="145"/>
      <c r="HDF1171" s="37"/>
      <c r="HDG1171" s="5"/>
      <c r="HDH1171" s="144"/>
      <c r="HDI1171" s="93"/>
      <c r="HDJ1171" s="145"/>
      <c r="HDK1171" s="145"/>
      <c r="HDL1171" s="145"/>
      <c r="HDM1171" s="145"/>
      <c r="HDN1171" s="145"/>
      <c r="HDO1171" s="37"/>
      <c r="HDP1171" s="5"/>
      <c r="HDQ1171" s="144"/>
      <c r="HDR1171" s="93"/>
      <c r="HDS1171" s="145"/>
      <c r="HDT1171" s="145"/>
      <c r="HDU1171" s="145"/>
      <c r="HDV1171" s="145"/>
      <c r="HDW1171" s="145"/>
      <c r="HDX1171" s="37"/>
      <c r="HDY1171" s="5"/>
      <c r="HDZ1171" s="144"/>
      <c r="HEA1171" s="93"/>
      <c r="HEB1171" s="145"/>
      <c r="HEC1171" s="145"/>
      <c r="HED1171" s="145"/>
      <c r="HEE1171" s="145"/>
      <c r="HEF1171" s="145"/>
      <c r="HEG1171" s="37"/>
      <c r="HEH1171" s="5"/>
      <c r="HEI1171" s="144"/>
      <c r="HEJ1171" s="93"/>
      <c r="HEK1171" s="145"/>
      <c r="HEL1171" s="145"/>
      <c r="HEM1171" s="145"/>
      <c r="HEN1171" s="145"/>
      <c r="HEO1171" s="145"/>
      <c r="HEP1171" s="37"/>
      <c r="HEQ1171" s="5"/>
      <c r="HER1171" s="144"/>
      <c r="HES1171" s="93"/>
      <c r="HET1171" s="145"/>
      <c r="HEU1171" s="145"/>
      <c r="HEV1171" s="145"/>
      <c r="HEW1171" s="145"/>
      <c r="HEX1171" s="145"/>
      <c r="HEY1171" s="37"/>
      <c r="HEZ1171" s="5"/>
      <c r="HFA1171" s="144"/>
      <c r="HFB1171" s="93"/>
      <c r="HFC1171" s="145"/>
      <c r="HFD1171" s="145"/>
      <c r="HFE1171" s="145"/>
      <c r="HFF1171" s="145"/>
      <c r="HFG1171" s="145"/>
      <c r="HFH1171" s="37"/>
      <c r="HFI1171" s="5"/>
      <c r="HFJ1171" s="144"/>
      <c r="HFK1171" s="93"/>
      <c r="HFL1171" s="145"/>
      <c r="HFM1171" s="145"/>
      <c r="HFN1171" s="145"/>
      <c r="HFO1171" s="145"/>
      <c r="HFP1171" s="145"/>
      <c r="HFQ1171" s="37"/>
      <c r="HFR1171" s="5"/>
      <c r="HFS1171" s="144"/>
      <c r="HFT1171" s="93"/>
      <c r="HFU1171" s="145"/>
      <c r="HFV1171" s="145"/>
      <c r="HFW1171" s="145"/>
      <c r="HFX1171" s="145"/>
      <c r="HFY1171" s="145"/>
      <c r="HFZ1171" s="37"/>
      <c r="HGA1171" s="5"/>
      <c r="HGB1171" s="144"/>
      <c r="HGC1171" s="93"/>
      <c r="HGD1171" s="145"/>
      <c r="HGE1171" s="145"/>
      <c r="HGF1171" s="145"/>
      <c r="HGG1171" s="145"/>
      <c r="HGH1171" s="145"/>
      <c r="HGI1171" s="37"/>
      <c r="HGJ1171" s="5"/>
      <c r="HGK1171" s="144"/>
      <c r="HGL1171" s="93"/>
      <c r="HGM1171" s="145"/>
      <c r="HGN1171" s="145"/>
      <c r="HGO1171" s="145"/>
      <c r="HGP1171" s="145"/>
      <c r="HGQ1171" s="145"/>
      <c r="HGR1171" s="37"/>
      <c r="HGS1171" s="5"/>
      <c r="HGT1171" s="144"/>
      <c r="HGU1171" s="93"/>
      <c r="HGV1171" s="145"/>
      <c r="HGW1171" s="145"/>
      <c r="HGX1171" s="145"/>
      <c r="HGY1171" s="145"/>
      <c r="HGZ1171" s="145"/>
      <c r="HHA1171" s="37"/>
      <c r="HHB1171" s="5"/>
      <c r="HHC1171" s="144"/>
      <c r="HHD1171" s="93"/>
      <c r="HHE1171" s="145"/>
      <c r="HHF1171" s="145"/>
      <c r="HHG1171" s="145"/>
      <c r="HHH1171" s="145"/>
      <c r="HHI1171" s="145"/>
      <c r="HHJ1171" s="37"/>
      <c r="HHK1171" s="5"/>
      <c r="HHL1171" s="144"/>
      <c r="HHM1171" s="93"/>
      <c r="HHN1171" s="145"/>
      <c r="HHO1171" s="145"/>
      <c r="HHP1171" s="145"/>
      <c r="HHQ1171" s="145"/>
      <c r="HHR1171" s="145"/>
      <c r="HHS1171" s="37"/>
      <c r="HHT1171" s="5"/>
      <c r="HHU1171" s="144"/>
      <c r="HHV1171" s="93"/>
      <c r="HHW1171" s="145"/>
      <c r="HHX1171" s="145"/>
      <c r="HHY1171" s="145"/>
      <c r="HHZ1171" s="145"/>
      <c r="HIA1171" s="145"/>
      <c r="HIB1171" s="37"/>
      <c r="HIC1171" s="5"/>
      <c r="HID1171" s="144"/>
      <c r="HIE1171" s="93"/>
      <c r="HIF1171" s="145"/>
      <c r="HIG1171" s="145"/>
      <c r="HIH1171" s="145"/>
      <c r="HII1171" s="145"/>
      <c r="HIJ1171" s="145"/>
      <c r="HIK1171" s="37"/>
      <c r="HIL1171" s="5"/>
      <c r="HIM1171" s="144"/>
      <c r="HIN1171" s="93"/>
      <c r="HIO1171" s="145"/>
      <c r="HIP1171" s="145"/>
      <c r="HIQ1171" s="145"/>
      <c r="HIR1171" s="145"/>
      <c r="HIS1171" s="145"/>
      <c r="HIT1171" s="37"/>
      <c r="HIU1171" s="5"/>
      <c r="HIV1171" s="144"/>
      <c r="HIW1171" s="93"/>
      <c r="HIX1171" s="145"/>
      <c r="HIY1171" s="145"/>
      <c r="HIZ1171" s="145"/>
      <c r="HJA1171" s="145"/>
      <c r="HJB1171" s="145"/>
      <c r="HJC1171" s="37"/>
      <c r="HJD1171" s="5"/>
      <c r="HJE1171" s="144"/>
      <c r="HJF1171" s="93"/>
      <c r="HJG1171" s="145"/>
      <c r="HJH1171" s="145"/>
      <c r="HJI1171" s="145"/>
      <c r="HJJ1171" s="145"/>
      <c r="HJK1171" s="145"/>
      <c r="HJL1171" s="37"/>
      <c r="HJM1171" s="5"/>
      <c r="HJN1171" s="144"/>
      <c r="HJO1171" s="93"/>
      <c r="HJP1171" s="145"/>
      <c r="HJQ1171" s="145"/>
      <c r="HJR1171" s="145"/>
      <c r="HJS1171" s="145"/>
      <c r="HJT1171" s="145"/>
      <c r="HJU1171" s="37"/>
      <c r="HJV1171" s="5"/>
      <c r="HJW1171" s="144"/>
      <c r="HJX1171" s="93"/>
      <c r="HJY1171" s="145"/>
      <c r="HJZ1171" s="145"/>
      <c r="HKA1171" s="145"/>
      <c r="HKB1171" s="145"/>
      <c r="HKC1171" s="145"/>
      <c r="HKD1171" s="37"/>
      <c r="HKE1171" s="5"/>
      <c r="HKF1171" s="144"/>
      <c r="HKG1171" s="93"/>
      <c r="HKH1171" s="145"/>
      <c r="HKI1171" s="145"/>
      <c r="HKJ1171" s="145"/>
      <c r="HKK1171" s="145"/>
      <c r="HKL1171" s="145"/>
      <c r="HKM1171" s="37"/>
      <c r="HKN1171" s="5"/>
      <c r="HKO1171" s="144"/>
      <c r="HKP1171" s="93"/>
      <c r="HKQ1171" s="145"/>
      <c r="HKR1171" s="145"/>
      <c r="HKS1171" s="145"/>
      <c r="HKT1171" s="145"/>
      <c r="HKU1171" s="145"/>
      <c r="HKV1171" s="37"/>
      <c r="HKW1171" s="5"/>
      <c r="HKX1171" s="144"/>
      <c r="HKY1171" s="93"/>
      <c r="HKZ1171" s="145"/>
      <c r="HLA1171" s="145"/>
      <c r="HLB1171" s="145"/>
      <c r="HLC1171" s="145"/>
      <c r="HLD1171" s="145"/>
      <c r="HLE1171" s="37"/>
      <c r="HLF1171" s="5"/>
      <c r="HLG1171" s="144"/>
      <c r="HLH1171" s="93"/>
      <c r="HLI1171" s="145"/>
      <c r="HLJ1171" s="145"/>
      <c r="HLK1171" s="145"/>
      <c r="HLL1171" s="145"/>
      <c r="HLM1171" s="145"/>
      <c r="HLN1171" s="37"/>
      <c r="HLO1171" s="5"/>
      <c r="HLP1171" s="144"/>
      <c r="HLQ1171" s="93"/>
      <c r="HLR1171" s="145"/>
      <c r="HLS1171" s="145"/>
      <c r="HLT1171" s="145"/>
      <c r="HLU1171" s="145"/>
      <c r="HLV1171" s="145"/>
      <c r="HLW1171" s="37"/>
      <c r="HLX1171" s="5"/>
      <c r="HLY1171" s="144"/>
      <c r="HLZ1171" s="93"/>
      <c r="HMA1171" s="145"/>
      <c r="HMB1171" s="145"/>
      <c r="HMC1171" s="145"/>
      <c r="HMD1171" s="145"/>
      <c r="HME1171" s="145"/>
      <c r="HMF1171" s="37"/>
      <c r="HMG1171" s="5"/>
      <c r="HMH1171" s="144"/>
      <c r="HMI1171" s="93"/>
      <c r="HMJ1171" s="145"/>
      <c r="HMK1171" s="145"/>
      <c r="HML1171" s="145"/>
      <c r="HMM1171" s="145"/>
      <c r="HMN1171" s="145"/>
      <c r="HMO1171" s="37"/>
      <c r="HMP1171" s="5"/>
      <c r="HMQ1171" s="144"/>
      <c r="HMR1171" s="93"/>
      <c r="HMS1171" s="145"/>
      <c r="HMT1171" s="145"/>
      <c r="HMU1171" s="145"/>
      <c r="HMV1171" s="145"/>
      <c r="HMW1171" s="145"/>
      <c r="HMX1171" s="37"/>
      <c r="HMY1171" s="5"/>
      <c r="HMZ1171" s="144"/>
      <c r="HNA1171" s="93"/>
      <c r="HNB1171" s="145"/>
      <c r="HNC1171" s="145"/>
      <c r="HND1171" s="145"/>
      <c r="HNE1171" s="145"/>
      <c r="HNF1171" s="145"/>
      <c r="HNG1171" s="37"/>
      <c r="HNH1171" s="5"/>
      <c r="HNI1171" s="144"/>
      <c r="HNJ1171" s="93"/>
      <c r="HNK1171" s="145"/>
      <c r="HNL1171" s="145"/>
      <c r="HNM1171" s="145"/>
      <c r="HNN1171" s="145"/>
      <c r="HNO1171" s="145"/>
      <c r="HNP1171" s="37"/>
      <c r="HNQ1171" s="5"/>
      <c r="HNR1171" s="144"/>
      <c r="HNS1171" s="93"/>
      <c r="HNT1171" s="145"/>
      <c r="HNU1171" s="145"/>
      <c r="HNV1171" s="145"/>
      <c r="HNW1171" s="145"/>
      <c r="HNX1171" s="145"/>
      <c r="HNY1171" s="37"/>
      <c r="HNZ1171" s="5"/>
      <c r="HOA1171" s="144"/>
      <c r="HOB1171" s="93"/>
      <c r="HOC1171" s="145"/>
      <c r="HOD1171" s="145"/>
      <c r="HOE1171" s="145"/>
      <c r="HOF1171" s="145"/>
      <c r="HOG1171" s="145"/>
      <c r="HOH1171" s="37"/>
      <c r="HOI1171" s="5"/>
      <c r="HOJ1171" s="144"/>
      <c r="HOK1171" s="93"/>
      <c r="HOL1171" s="145"/>
      <c r="HOM1171" s="145"/>
      <c r="HON1171" s="145"/>
      <c r="HOO1171" s="145"/>
      <c r="HOP1171" s="145"/>
      <c r="HOQ1171" s="37"/>
      <c r="HOR1171" s="5"/>
      <c r="HOS1171" s="144"/>
      <c r="HOT1171" s="93"/>
      <c r="HOU1171" s="145"/>
      <c r="HOV1171" s="145"/>
      <c r="HOW1171" s="145"/>
      <c r="HOX1171" s="145"/>
      <c r="HOY1171" s="145"/>
      <c r="HOZ1171" s="37"/>
      <c r="HPA1171" s="5"/>
      <c r="HPB1171" s="144"/>
      <c r="HPC1171" s="93"/>
      <c r="HPD1171" s="145"/>
      <c r="HPE1171" s="145"/>
      <c r="HPF1171" s="145"/>
      <c r="HPG1171" s="145"/>
      <c r="HPH1171" s="145"/>
      <c r="HPI1171" s="37"/>
      <c r="HPJ1171" s="5"/>
      <c r="HPK1171" s="144"/>
      <c r="HPL1171" s="93"/>
      <c r="HPM1171" s="145"/>
      <c r="HPN1171" s="145"/>
      <c r="HPO1171" s="145"/>
      <c r="HPP1171" s="145"/>
      <c r="HPQ1171" s="145"/>
      <c r="HPR1171" s="37"/>
      <c r="HPS1171" s="5"/>
      <c r="HPT1171" s="144"/>
      <c r="HPU1171" s="93"/>
      <c r="HPV1171" s="145"/>
      <c r="HPW1171" s="145"/>
      <c r="HPX1171" s="145"/>
      <c r="HPY1171" s="145"/>
      <c r="HPZ1171" s="145"/>
      <c r="HQA1171" s="37"/>
      <c r="HQB1171" s="5"/>
      <c r="HQC1171" s="144"/>
      <c r="HQD1171" s="93"/>
      <c r="HQE1171" s="145"/>
      <c r="HQF1171" s="145"/>
      <c r="HQG1171" s="145"/>
      <c r="HQH1171" s="145"/>
      <c r="HQI1171" s="145"/>
      <c r="HQJ1171" s="37"/>
      <c r="HQK1171" s="5"/>
      <c r="HQL1171" s="144"/>
      <c r="HQM1171" s="93"/>
      <c r="HQN1171" s="145"/>
      <c r="HQO1171" s="145"/>
      <c r="HQP1171" s="145"/>
      <c r="HQQ1171" s="145"/>
      <c r="HQR1171" s="145"/>
      <c r="HQS1171" s="37"/>
      <c r="HQT1171" s="5"/>
      <c r="HQU1171" s="144"/>
      <c r="HQV1171" s="93"/>
      <c r="HQW1171" s="145"/>
      <c r="HQX1171" s="145"/>
      <c r="HQY1171" s="145"/>
      <c r="HQZ1171" s="145"/>
      <c r="HRA1171" s="145"/>
      <c r="HRB1171" s="37"/>
      <c r="HRC1171" s="5"/>
      <c r="HRD1171" s="144"/>
      <c r="HRE1171" s="93"/>
      <c r="HRF1171" s="145"/>
      <c r="HRG1171" s="145"/>
      <c r="HRH1171" s="145"/>
      <c r="HRI1171" s="145"/>
      <c r="HRJ1171" s="145"/>
      <c r="HRK1171" s="37"/>
      <c r="HRL1171" s="5"/>
      <c r="HRM1171" s="144"/>
      <c r="HRN1171" s="93"/>
      <c r="HRO1171" s="145"/>
      <c r="HRP1171" s="145"/>
      <c r="HRQ1171" s="145"/>
      <c r="HRR1171" s="145"/>
      <c r="HRS1171" s="145"/>
      <c r="HRT1171" s="37"/>
      <c r="HRU1171" s="5"/>
      <c r="HRV1171" s="144"/>
      <c r="HRW1171" s="93"/>
      <c r="HRX1171" s="145"/>
      <c r="HRY1171" s="145"/>
      <c r="HRZ1171" s="145"/>
      <c r="HSA1171" s="145"/>
      <c r="HSB1171" s="145"/>
      <c r="HSC1171" s="37"/>
      <c r="HSD1171" s="5"/>
      <c r="HSE1171" s="144"/>
      <c r="HSF1171" s="93"/>
      <c r="HSG1171" s="145"/>
      <c r="HSH1171" s="145"/>
      <c r="HSI1171" s="145"/>
      <c r="HSJ1171" s="145"/>
      <c r="HSK1171" s="145"/>
      <c r="HSL1171" s="37"/>
      <c r="HSM1171" s="5"/>
      <c r="HSN1171" s="144"/>
      <c r="HSO1171" s="93"/>
      <c r="HSP1171" s="145"/>
      <c r="HSQ1171" s="145"/>
      <c r="HSR1171" s="145"/>
      <c r="HSS1171" s="145"/>
      <c r="HST1171" s="145"/>
      <c r="HSU1171" s="37"/>
      <c r="HSV1171" s="5"/>
      <c r="HSW1171" s="144"/>
      <c r="HSX1171" s="93"/>
      <c r="HSY1171" s="145"/>
      <c r="HSZ1171" s="145"/>
      <c r="HTA1171" s="145"/>
      <c r="HTB1171" s="145"/>
      <c r="HTC1171" s="145"/>
      <c r="HTD1171" s="37"/>
      <c r="HTE1171" s="5"/>
      <c r="HTF1171" s="144"/>
      <c r="HTG1171" s="93"/>
      <c r="HTH1171" s="145"/>
      <c r="HTI1171" s="145"/>
      <c r="HTJ1171" s="145"/>
      <c r="HTK1171" s="145"/>
      <c r="HTL1171" s="145"/>
      <c r="HTM1171" s="37"/>
      <c r="HTN1171" s="5"/>
      <c r="HTO1171" s="144"/>
      <c r="HTP1171" s="93"/>
      <c r="HTQ1171" s="145"/>
      <c r="HTR1171" s="145"/>
      <c r="HTS1171" s="145"/>
      <c r="HTT1171" s="145"/>
      <c r="HTU1171" s="145"/>
      <c r="HTV1171" s="37"/>
      <c r="HTW1171" s="5"/>
      <c r="HTX1171" s="144"/>
      <c r="HTY1171" s="93"/>
      <c r="HTZ1171" s="145"/>
      <c r="HUA1171" s="145"/>
      <c r="HUB1171" s="145"/>
      <c r="HUC1171" s="145"/>
      <c r="HUD1171" s="145"/>
      <c r="HUE1171" s="37"/>
      <c r="HUF1171" s="5"/>
      <c r="HUG1171" s="144"/>
      <c r="HUH1171" s="93"/>
      <c r="HUI1171" s="145"/>
      <c r="HUJ1171" s="145"/>
      <c r="HUK1171" s="145"/>
      <c r="HUL1171" s="145"/>
      <c r="HUM1171" s="145"/>
      <c r="HUN1171" s="37"/>
      <c r="HUO1171" s="5"/>
      <c r="HUP1171" s="144"/>
      <c r="HUQ1171" s="93"/>
      <c r="HUR1171" s="145"/>
      <c r="HUS1171" s="145"/>
      <c r="HUT1171" s="145"/>
      <c r="HUU1171" s="145"/>
      <c r="HUV1171" s="145"/>
      <c r="HUW1171" s="37"/>
      <c r="HUX1171" s="5"/>
      <c r="HUY1171" s="144"/>
      <c r="HUZ1171" s="93"/>
      <c r="HVA1171" s="145"/>
      <c r="HVB1171" s="145"/>
      <c r="HVC1171" s="145"/>
      <c r="HVD1171" s="145"/>
      <c r="HVE1171" s="145"/>
      <c r="HVF1171" s="37"/>
      <c r="HVG1171" s="5"/>
      <c r="HVH1171" s="144"/>
      <c r="HVI1171" s="93"/>
      <c r="HVJ1171" s="145"/>
      <c r="HVK1171" s="145"/>
      <c r="HVL1171" s="145"/>
      <c r="HVM1171" s="145"/>
      <c r="HVN1171" s="145"/>
      <c r="HVO1171" s="37"/>
      <c r="HVP1171" s="5"/>
      <c r="HVQ1171" s="144"/>
      <c r="HVR1171" s="93"/>
      <c r="HVS1171" s="145"/>
      <c r="HVT1171" s="145"/>
      <c r="HVU1171" s="145"/>
      <c r="HVV1171" s="145"/>
      <c r="HVW1171" s="145"/>
      <c r="HVX1171" s="37"/>
      <c r="HVY1171" s="5"/>
      <c r="HVZ1171" s="144"/>
      <c r="HWA1171" s="93"/>
      <c r="HWB1171" s="145"/>
      <c r="HWC1171" s="145"/>
      <c r="HWD1171" s="145"/>
      <c r="HWE1171" s="145"/>
      <c r="HWF1171" s="145"/>
      <c r="HWG1171" s="37"/>
      <c r="HWH1171" s="5"/>
      <c r="HWI1171" s="144"/>
      <c r="HWJ1171" s="93"/>
      <c r="HWK1171" s="145"/>
      <c r="HWL1171" s="145"/>
      <c r="HWM1171" s="145"/>
      <c r="HWN1171" s="145"/>
      <c r="HWO1171" s="145"/>
      <c r="HWP1171" s="37"/>
      <c r="HWQ1171" s="5"/>
      <c r="HWR1171" s="144"/>
      <c r="HWS1171" s="93"/>
      <c r="HWT1171" s="145"/>
      <c r="HWU1171" s="145"/>
      <c r="HWV1171" s="145"/>
      <c r="HWW1171" s="145"/>
      <c r="HWX1171" s="145"/>
      <c r="HWY1171" s="37"/>
      <c r="HWZ1171" s="5"/>
      <c r="HXA1171" s="144"/>
      <c r="HXB1171" s="93"/>
      <c r="HXC1171" s="145"/>
      <c r="HXD1171" s="145"/>
      <c r="HXE1171" s="145"/>
      <c r="HXF1171" s="145"/>
      <c r="HXG1171" s="145"/>
      <c r="HXH1171" s="37"/>
      <c r="HXI1171" s="5"/>
      <c r="HXJ1171" s="144"/>
      <c r="HXK1171" s="93"/>
      <c r="HXL1171" s="145"/>
      <c r="HXM1171" s="145"/>
      <c r="HXN1171" s="145"/>
      <c r="HXO1171" s="145"/>
      <c r="HXP1171" s="145"/>
      <c r="HXQ1171" s="37"/>
      <c r="HXR1171" s="5"/>
      <c r="HXS1171" s="144"/>
      <c r="HXT1171" s="93"/>
      <c r="HXU1171" s="145"/>
      <c r="HXV1171" s="145"/>
      <c r="HXW1171" s="145"/>
      <c r="HXX1171" s="145"/>
      <c r="HXY1171" s="145"/>
      <c r="HXZ1171" s="37"/>
      <c r="HYA1171" s="5"/>
      <c r="HYB1171" s="144"/>
      <c r="HYC1171" s="93"/>
      <c r="HYD1171" s="145"/>
      <c r="HYE1171" s="145"/>
      <c r="HYF1171" s="145"/>
      <c r="HYG1171" s="145"/>
      <c r="HYH1171" s="145"/>
      <c r="HYI1171" s="37"/>
      <c r="HYJ1171" s="5"/>
      <c r="HYK1171" s="144"/>
      <c r="HYL1171" s="93"/>
      <c r="HYM1171" s="145"/>
      <c r="HYN1171" s="145"/>
      <c r="HYO1171" s="145"/>
      <c r="HYP1171" s="145"/>
      <c r="HYQ1171" s="145"/>
      <c r="HYR1171" s="37"/>
      <c r="HYS1171" s="5"/>
      <c r="HYT1171" s="144"/>
      <c r="HYU1171" s="93"/>
      <c r="HYV1171" s="145"/>
      <c r="HYW1171" s="145"/>
      <c r="HYX1171" s="145"/>
      <c r="HYY1171" s="145"/>
      <c r="HYZ1171" s="145"/>
      <c r="HZA1171" s="37"/>
      <c r="HZB1171" s="5"/>
      <c r="HZC1171" s="144"/>
      <c r="HZD1171" s="93"/>
      <c r="HZE1171" s="145"/>
      <c r="HZF1171" s="145"/>
      <c r="HZG1171" s="145"/>
      <c r="HZH1171" s="145"/>
      <c r="HZI1171" s="145"/>
      <c r="HZJ1171" s="37"/>
      <c r="HZK1171" s="5"/>
      <c r="HZL1171" s="144"/>
      <c r="HZM1171" s="93"/>
      <c r="HZN1171" s="145"/>
      <c r="HZO1171" s="145"/>
      <c r="HZP1171" s="145"/>
      <c r="HZQ1171" s="145"/>
      <c r="HZR1171" s="145"/>
      <c r="HZS1171" s="37"/>
      <c r="HZT1171" s="5"/>
      <c r="HZU1171" s="144"/>
      <c r="HZV1171" s="93"/>
      <c r="HZW1171" s="145"/>
      <c r="HZX1171" s="145"/>
      <c r="HZY1171" s="145"/>
      <c r="HZZ1171" s="145"/>
      <c r="IAA1171" s="145"/>
      <c r="IAB1171" s="37"/>
      <c r="IAC1171" s="5"/>
      <c r="IAD1171" s="144"/>
      <c r="IAE1171" s="93"/>
      <c r="IAF1171" s="145"/>
      <c r="IAG1171" s="145"/>
      <c r="IAH1171" s="145"/>
      <c r="IAI1171" s="145"/>
      <c r="IAJ1171" s="145"/>
      <c r="IAK1171" s="37"/>
      <c r="IAL1171" s="5"/>
      <c r="IAM1171" s="144"/>
      <c r="IAN1171" s="93"/>
      <c r="IAO1171" s="145"/>
      <c r="IAP1171" s="145"/>
      <c r="IAQ1171" s="145"/>
      <c r="IAR1171" s="145"/>
      <c r="IAS1171" s="145"/>
      <c r="IAT1171" s="37"/>
      <c r="IAU1171" s="5"/>
      <c r="IAV1171" s="144"/>
      <c r="IAW1171" s="93"/>
      <c r="IAX1171" s="145"/>
      <c r="IAY1171" s="145"/>
      <c r="IAZ1171" s="145"/>
      <c r="IBA1171" s="145"/>
      <c r="IBB1171" s="145"/>
      <c r="IBC1171" s="37"/>
      <c r="IBD1171" s="5"/>
      <c r="IBE1171" s="144"/>
      <c r="IBF1171" s="93"/>
      <c r="IBG1171" s="145"/>
      <c r="IBH1171" s="145"/>
      <c r="IBI1171" s="145"/>
      <c r="IBJ1171" s="145"/>
      <c r="IBK1171" s="145"/>
      <c r="IBL1171" s="37"/>
      <c r="IBM1171" s="5"/>
      <c r="IBN1171" s="144"/>
      <c r="IBO1171" s="93"/>
      <c r="IBP1171" s="145"/>
      <c r="IBQ1171" s="145"/>
      <c r="IBR1171" s="145"/>
      <c r="IBS1171" s="145"/>
      <c r="IBT1171" s="145"/>
      <c r="IBU1171" s="37"/>
      <c r="IBV1171" s="5"/>
      <c r="IBW1171" s="144"/>
      <c r="IBX1171" s="93"/>
      <c r="IBY1171" s="145"/>
      <c r="IBZ1171" s="145"/>
      <c r="ICA1171" s="145"/>
      <c r="ICB1171" s="145"/>
      <c r="ICC1171" s="145"/>
      <c r="ICD1171" s="37"/>
      <c r="ICE1171" s="5"/>
      <c r="ICF1171" s="144"/>
      <c r="ICG1171" s="93"/>
      <c r="ICH1171" s="145"/>
      <c r="ICI1171" s="145"/>
      <c r="ICJ1171" s="145"/>
      <c r="ICK1171" s="145"/>
      <c r="ICL1171" s="145"/>
      <c r="ICM1171" s="37"/>
      <c r="ICN1171" s="5"/>
      <c r="ICO1171" s="144"/>
      <c r="ICP1171" s="93"/>
      <c r="ICQ1171" s="145"/>
      <c r="ICR1171" s="145"/>
      <c r="ICS1171" s="145"/>
      <c r="ICT1171" s="145"/>
      <c r="ICU1171" s="145"/>
      <c r="ICV1171" s="37"/>
      <c r="ICW1171" s="5"/>
      <c r="ICX1171" s="144"/>
      <c r="ICY1171" s="93"/>
      <c r="ICZ1171" s="145"/>
      <c r="IDA1171" s="145"/>
      <c r="IDB1171" s="145"/>
      <c r="IDC1171" s="145"/>
      <c r="IDD1171" s="145"/>
      <c r="IDE1171" s="37"/>
      <c r="IDF1171" s="5"/>
      <c r="IDG1171" s="144"/>
      <c r="IDH1171" s="93"/>
      <c r="IDI1171" s="145"/>
      <c r="IDJ1171" s="145"/>
      <c r="IDK1171" s="145"/>
      <c r="IDL1171" s="145"/>
      <c r="IDM1171" s="145"/>
      <c r="IDN1171" s="37"/>
      <c r="IDO1171" s="5"/>
      <c r="IDP1171" s="144"/>
      <c r="IDQ1171" s="93"/>
      <c r="IDR1171" s="145"/>
      <c r="IDS1171" s="145"/>
      <c r="IDT1171" s="145"/>
      <c r="IDU1171" s="145"/>
      <c r="IDV1171" s="145"/>
      <c r="IDW1171" s="37"/>
      <c r="IDX1171" s="5"/>
      <c r="IDY1171" s="144"/>
      <c r="IDZ1171" s="93"/>
      <c r="IEA1171" s="145"/>
      <c r="IEB1171" s="145"/>
      <c r="IEC1171" s="145"/>
      <c r="IED1171" s="145"/>
      <c r="IEE1171" s="145"/>
      <c r="IEF1171" s="37"/>
      <c r="IEG1171" s="5"/>
      <c r="IEH1171" s="144"/>
      <c r="IEI1171" s="93"/>
      <c r="IEJ1171" s="145"/>
      <c r="IEK1171" s="145"/>
      <c r="IEL1171" s="145"/>
      <c r="IEM1171" s="145"/>
      <c r="IEN1171" s="145"/>
      <c r="IEO1171" s="37"/>
      <c r="IEP1171" s="5"/>
      <c r="IEQ1171" s="144"/>
      <c r="IER1171" s="93"/>
      <c r="IES1171" s="145"/>
      <c r="IET1171" s="145"/>
      <c r="IEU1171" s="145"/>
      <c r="IEV1171" s="145"/>
      <c r="IEW1171" s="145"/>
      <c r="IEX1171" s="37"/>
      <c r="IEY1171" s="5"/>
      <c r="IEZ1171" s="144"/>
      <c r="IFA1171" s="93"/>
      <c r="IFB1171" s="145"/>
      <c r="IFC1171" s="145"/>
      <c r="IFD1171" s="145"/>
      <c r="IFE1171" s="145"/>
      <c r="IFF1171" s="145"/>
      <c r="IFG1171" s="37"/>
      <c r="IFH1171" s="5"/>
      <c r="IFI1171" s="144"/>
      <c r="IFJ1171" s="93"/>
      <c r="IFK1171" s="145"/>
      <c r="IFL1171" s="145"/>
      <c r="IFM1171" s="145"/>
      <c r="IFN1171" s="145"/>
      <c r="IFO1171" s="145"/>
      <c r="IFP1171" s="37"/>
      <c r="IFQ1171" s="5"/>
      <c r="IFR1171" s="144"/>
      <c r="IFS1171" s="93"/>
      <c r="IFT1171" s="145"/>
      <c r="IFU1171" s="145"/>
      <c r="IFV1171" s="145"/>
      <c r="IFW1171" s="145"/>
      <c r="IFX1171" s="145"/>
      <c r="IFY1171" s="37"/>
      <c r="IFZ1171" s="5"/>
      <c r="IGA1171" s="144"/>
      <c r="IGB1171" s="93"/>
      <c r="IGC1171" s="145"/>
      <c r="IGD1171" s="145"/>
      <c r="IGE1171" s="145"/>
      <c r="IGF1171" s="145"/>
      <c r="IGG1171" s="145"/>
      <c r="IGH1171" s="37"/>
      <c r="IGI1171" s="5"/>
      <c r="IGJ1171" s="144"/>
      <c r="IGK1171" s="93"/>
      <c r="IGL1171" s="145"/>
      <c r="IGM1171" s="145"/>
      <c r="IGN1171" s="145"/>
      <c r="IGO1171" s="145"/>
      <c r="IGP1171" s="145"/>
      <c r="IGQ1171" s="37"/>
      <c r="IGR1171" s="5"/>
      <c r="IGS1171" s="144"/>
      <c r="IGT1171" s="93"/>
      <c r="IGU1171" s="145"/>
      <c r="IGV1171" s="145"/>
      <c r="IGW1171" s="145"/>
      <c r="IGX1171" s="145"/>
      <c r="IGY1171" s="145"/>
      <c r="IGZ1171" s="37"/>
      <c r="IHA1171" s="5"/>
      <c r="IHB1171" s="144"/>
      <c r="IHC1171" s="93"/>
      <c r="IHD1171" s="145"/>
      <c r="IHE1171" s="145"/>
      <c r="IHF1171" s="145"/>
      <c r="IHG1171" s="145"/>
      <c r="IHH1171" s="145"/>
      <c r="IHI1171" s="37"/>
      <c r="IHJ1171" s="5"/>
      <c r="IHK1171" s="144"/>
      <c r="IHL1171" s="93"/>
      <c r="IHM1171" s="145"/>
      <c r="IHN1171" s="145"/>
      <c r="IHO1171" s="145"/>
      <c r="IHP1171" s="145"/>
      <c r="IHQ1171" s="145"/>
      <c r="IHR1171" s="37"/>
      <c r="IHS1171" s="5"/>
      <c r="IHT1171" s="144"/>
      <c r="IHU1171" s="93"/>
      <c r="IHV1171" s="145"/>
      <c r="IHW1171" s="145"/>
      <c r="IHX1171" s="145"/>
      <c r="IHY1171" s="145"/>
      <c r="IHZ1171" s="145"/>
      <c r="IIA1171" s="37"/>
      <c r="IIB1171" s="5"/>
      <c r="IIC1171" s="144"/>
      <c r="IID1171" s="93"/>
      <c r="IIE1171" s="145"/>
      <c r="IIF1171" s="145"/>
      <c r="IIG1171" s="145"/>
      <c r="IIH1171" s="145"/>
      <c r="III1171" s="145"/>
      <c r="IIJ1171" s="37"/>
      <c r="IIK1171" s="5"/>
      <c r="IIL1171" s="144"/>
      <c r="IIM1171" s="93"/>
      <c r="IIN1171" s="145"/>
      <c r="IIO1171" s="145"/>
      <c r="IIP1171" s="145"/>
      <c r="IIQ1171" s="145"/>
      <c r="IIR1171" s="145"/>
      <c r="IIS1171" s="37"/>
      <c r="IIT1171" s="5"/>
      <c r="IIU1171" s="144"/>
      <c r="IIV1171" s="93"/>
      <c r="IIW1171" s="145"/>
      <c r="IIX1171" s="145"/>
      <c r="IIY1171" s="145"/>
      <c r="IIZ1171" s="145"/>
      <c r="IJA1171" s="145"/>
      <c r="IJB1171" s="37"/>
      <c r="IJC1171" s="5"/>
      <c r="IJD1171" s="144"/>
      <c r="IJE1171" s="93"/>
      <c r="IJF1171" s="145"/>
      <c r="IJG1171" s="145"/>
      <c r="IJH1171" s="145"/>
      <c r="IJI1171" s="145"/>
      <c r="IJJ1171" s="145"/>
      <c r="IJK1171" s="37"/>
      <c r="IJL1171" s="5"/>
      <c r="IJM1171" s="144"/>
      <c r="IJN1171" s="93"/>
      <c r="IJO1171" s="145"/>
      <c r="IJP1171" s="145"/>
      <c r="IJQ1171" s="145"/>
      <c r="IJR1171" s="145"/>
      <c r="IJS1171" s="145"/>
      <c r="IJT1171" s="37"/>
      <c r="IJU1171" s="5"/>
      <c r="IJV1171" s="144"/>
      <c r="IJW1171" s="93"/>
      <c r="IJX1171" s="145"/>
      <c r="IJY1171" s="145"/>
      <c r="IJZ1171" s="145"/>
      <c r="IKA1171" s="145"/>
      <c r="IKB1171" s="145"/>
      <c r="IKC1171" s="37"/>
      <c r="IKD1171" s="5"/>
      <c r="IKE1171" s="144"/>
      <c r="IKF1171" s="93"/>
      <c r="IKG1171" s="145"/>
      <c r="IKH1171" s="145"/>
      <c r="IKI1171" s="145"/>
      <c r="IKJ1171" s="145"/>
      <c r="IKK1171" s="145"/>
      <c r="IKL1171" s="37"/>
      <c r="IKM1171" s="5"/>
      <c r="IKN1171" s="144"/>
      <c r="IKO1171" s="93"/>
      <c r="IKP1171" s="145"/>
      <c r="IKQ1171" s="145"/>
      <c r="IKR1171" s="145"/>
      <c r="IKS1171" s="145"/>
      <c r="IKT1171" s="145"/>
      <c r="IKU1171" s="37"/>
      <c r="IKV1171" s="5"/>
      <c r="IKW1171" s="144"/>
      <c r="IKX1171" s="93"/>
      <c r="IKY1171" s="145"/>
      <c r="IKZ1171" s="145"/>
      <c r="ILA1171" s="145"/>
      <c r="ILB1171" s="145"/>
      <c r="ILC1171" s="145"/>
      <c r="ILD1171" s="37"/>
      <c r="ILE1171" s="5"/>
      <c r="ILF1171" s="144"/>
      <c r="ILG1171" s="93"/>
      <c r="ILH1171" s="145"/>
      <c r="ILI1171" s="145"/>
      <c r="ILJ1171" s="145"/>
      <c r="ILK1171" s="145"/>
      <c r="ILL1171" s="145"/>
      <c r="ILM1171" s="37"/>
      <c r="ILN1171" s="5"/>
      <c r="ILO1171" s="144"/>
      <c r="ILP1171" s="93"/>
      <c r="ILQ1171" s="145"/>
      <c r="ILR1171" s="145"/>
      <c r="ILS1171" s="145"/>
      <c r="ILT1171" s="145"/>
      <c r="ILU1171" s="145"/>
      <c r="ILV1171" s="37"/>
      <c r="ILW1171" s="5"/>
      <c r="ILX1171" s="144"/>
      <c r="ILY1171" s="93"/>
      <c r="ILZ1171" s="145"/>
      <c r="IMA1171" s="145"/>
      <c r="IMB1171" s="145"/>
      <c r="IMC1171" s="145"/>
      <c r="IMD1171" s="145"/>
      <c r="IME1171" s="37"/>
      <c r="IMF1171" s="5"/>
      <c r="IMG1171" s="144"/>
      <c r="IMH1171" s="93"/>
      <c r="IMI1171" s="145"/>
      <c r="IMJ1171" s="145"/>
      <c r="IMK1171" s="145"/>
      <c r="IML1171" s="145"/>
      <c r="IMM1171" s="145"/>
      <c r="IMN1171" s="37"/>
      <c r="IMO1171" s="5"/>
      <c r="IMP1171" s="144"/>
      <c r="IMQ1171" s="93"/>
      <c r="IMR1171" s="145"/>
      <c r="IMS1171" s="145"/>
      <c r="IMT1171" s="145"/>
      <c r="IMU1171" s="145"/>
      <c r="IMV1171" s="145"/>
      <c r="IMW1171" s="37"/>
      <c r="IMX1171" s="5"/>
      <c r="IMY1171" s="144"/>
      <c r="IMZ1171" s="93"/>
      <c r="INA1171" s="145"/>
      <c r="INB1171" s="145"/>
      <c r="INC1171" s="145"/>
      <c r="IND1171" s="145"/>
      <c r="INE1171" s="145"/>
      <c r="INF1171" s="37"/>
      <c r="ING1171" s="5"/>
      <c r="INH1171" s="144"/>
      <c r="INI1171" s="93"/>
      <c r="INJ1171" s="145"/>
      <c r="INK1171" s="145"/>
      <c r="INL1171" s="145"/>
      <c r="INM1171" s="145"/>
      <c r="INN1171" s="145"/>
      <c r="INO1171" s="37"/>
      <c r="INP1171" s="5"/>
      <c r="INQ1171" s="144"/>
      <c r="INR1171" s="93"/>
      <c r="INS1171" s="145"/>
      <c r="INT1171" s="145"/>
      <c r="INU1171" s="145"/>
      <c r="INV1171" s="145"/>
      <c r="INW1171" s="145"/>
      <c r="INX1171" s="37"/>
      <c r="INY1171" s="5"/>
      <c r="INZ1171" s="144"/>
      <c r="IOA1171" s="93"/>
      <c r="IOB1171" s="145"/>
      <c r="IOC1171" s="145"/>
      <c r="IOD1171" s="145"/>
      <c r="IOE1171" s="145"/>
      <c r="IOF1171" s="145"/>
      <c r="IOG1171" s="37"/>
      <c r="IOH1171" s="5"/>
      <c r="IOI1171" s="144"/>
      <c r="IOJ1171" s="93"/>
      <c r="IOK1171" s="145"/>
      <c r="IOL1171" s="145"/>
      <c r="IOM1171" s="145"/>
      <c r="ION1171" s="145"/>
      <c r="IOO1171" s="145"/>
      <c r="IOP1171" s="37"/>
      <c r="IOQ1171" s="5"/>
      <c r="IOR1171" s="144"/>
      <c r="IOS1171" s="93"/>
      <c r="IOT1171" s="145"/>
      <c r="IOU1171" s="145"/>
      <c r="IOV1171" s="145"/>
      <c r="IOW1171" s="145"/>
      <c r="IOX1171" s="145"/>
      <c r="IOY1171" s="37"/>
      <c r="IOZ1171" s="5"/>
      <c r="IPA1171" s="144"/>
      <c r="IPB1171" s="93"/>
      <c r="IPC1171" s="145"/>
      <c r="IPD1171" s="145"/>
      <c r="IPE1171" s="145"/>
      <c r="IPF1171" s="145"/>
      <c r="IPG1171" s="145"/>
      <c r="IPH1171" s="37"/>
      <c r="IPI1171" s="5"/>
      <c r="IPJ1171" s="144"/>
      <c r="IPK1171" s="93"/>
      <c r="IPL1171" s="145"/>
      <c r="IPM1171" s="145"/>
      <c r="IPN1171" s="145"/>
      <c r="IPO1171" s="145"/>
      <c r="IPP1171" s="145"/>
      <c r="IPQ1171" s="37"/>
      <c r="IPR1171" s="5"/>
      <c r="IPS1171" s="144"/>
      <c r="IPT1171" s="93"/>
      <c r="IPU1171" s="145"/>
      <c r="IPV1171" s="145"/>
      <c r="IPW1171" s="145"/>
      <c r="IPX1171" s="145"/>
      <c r="IPY1171" s="145"/>
      <c r="IPZ1171" s="37"/>
      <c r="IQA1171" s="5"/>
      <c r="IQB1171" s="144"/>
      <c r="IQC1171" s="93"/>
      <c r="IQD1171" s="145"/>
      <c r="IQE1171" s="145"/>
      <c r="IQF1171" s="145"/>
      <c r="IQG1171" s="145"/>
      <c r="IQH1171" s="145"/>
      <c r="IQI1171" s="37"/>
      <c r="IQJ1171" s="5"/>
      <c r="IQK1171" s="144"/>
      <c r="IQL1171" s="93"/>
      <c r="IQM1171" s="145"/>
      <c r="IQN1171" s="145"/>
      <c r="IQO1171" s="145"/>
      <c r="IQP1171" s="145"/>
      <c r="IQQ1171" s="145"/>
      <c r="IQR1171" s="37"/>
      <c r="IQS1171" s="5"/>
      <c r="IQT1171" s="144"/>
      <c r="IQU1171" s="93"/>
      <c r="IQV1171" s="145"/>
      <c r="IQW1171" s="145"/>
      <c r="IQX1171" s="145"/>
      <c r="IQY1171" s="145"/>
      <c r="IQZ1171" s="145"/>
      <c r="IRA1171" s="37"/>
      <c r="IRB1171" s="5"/>
      <c r="IRC1171" s="144"/>
      <c r="IRD1171" s="93"/>
      <c r="IRE1171" s="145"/>
      <c r="IRF1171" s="145"/>
      <c r="IRG1171" s="145"/>
      <c r="IRH1171" s="145"/>
      <c r="IRI1171" s="145"/>
      <c r="IRJ1171" s="37"/>
      <c r="IRK1171" s="5"/>
      <c r="IRL1171" s="144"/>
      <c r="IRM1171" s="93"/>
      <c r="IRN1171" s="145"/>
      <c r="IRO1171" s="145"/>
      <c r="IRP1171" s="145"/>
      <c r="IRQ1171" s="145"/>
      <c r="IRR1171" s="145"/>
      <c r="IRS1171" s="37"/>
      <c r="IRT1171" s="5"/>
      <c r="IRU1171" s="144"/>
      <c r="IRV1171" s="93"/>
      <c r="IRW1171" s="145"/>
      <c r="IRX1171" s="145"/>
      <c r="IRY1171" s="145"/>
      <c r="IRZ1171" s="145"/>
      <c r="ISA1171" s="145"/>
      <c r="ISB1171" s="37"/>
      <c r="ISC1171" s="5"/>
      <c r="ISD1171" s="144"/>
      <c r="ISE1171" s="93"/>
      <c r="ISF1171" s="145"/>
      <c r="ISG1171" s="145"/>
      <c r="ISH1171" s="145"/>
      <c r="ISI1171" s="145"/>
      <c r="ISJ1171" s="145"/>
      <c r="ISK1171" s="37"/>
      <c r="ISL1171" s="5"/>
      <c r="ISM1171" s="144"/>
      <c r="ISN1171" s="93"/>
      <c r="ISO1171" s="145"/>
      <c r="ISP1171" s="145"/>
      <c r="ISQ1171" s="145"/>
      <c r="ISR1171" s="145"/>
      <c r="ISS1171" s="145"/>
      <c r="IST1171" s="37"/>
      <c r="ISU1171" s="5"/>
      <c r="ISV1171" s="144"/>
      <c r="ISW1171" s="93"/>
      <c r="ISX1171" s="145"/>
      <c r="ISY1171" s="145"/>
      <c r="ISZ1171" s="145"/>
      <c r="ITA1171" s="145"/>
      <c r="ITB1171" s="145"/>
      <c r="ITC1171" s="37"/>
      <c r="ITD1171" s="5"/>
      <c r="ITE1171" s="144"/>
      <c r="ITF1171" s="93"/>
      <c r="ITG1171" s="145"/>
      <c r="ITH1171" s="145"/>
      <c r="ITI1171" s="145"/>
      <c r="ITJ1171" s="145"/>
      <c r="ITK1171" s="145"/>
      <c r="ITL1171" s="37"/>
      <c r="ITM1171" s="5"/>
      <c r="ITN1171" s="144"/>
      <c r="ITO1171" s="93"/>
      <c r="ITP1171" s="145"/>
      <c r="ITQ1171" s="145"/>
      <c r="ITR1171" s="145"/>
      <c r="ITS1171" s="145"/>
      <c r="ITT1171" s="145"/>
      <c r="ITU1171" s="37"/>
      <c r="ITV1171" s="5"/>
      <c r="ITW1171" s="144"/>
      <c r="ITX1171" s="93"/>
      <c r="ITY1171" s="145"/>
      <c r="ITZ1171" s="145"/>
      <c r="IUA1171" s="145"/>
      <c r="IUB1171" s="145"/>
      <c r="IUC1171" s="145"/>
      <c r="IUD1171" s="37"/>
      <c r="IUE1171" s="5"/>
      <c r="IUF1171" s="144"/>
      <c r="IUG1171" s="93"/>
      <c r="IUH1171" s="145"/>
      <c r="IUI1171" s="145"/>
      <c r="IUJ1171" s="145"/>
      <c r="IUK1171" s="145"/>
      <c r="IUL1171" s="145"/>
      <c r="IUM1171" s="37"/>
      <c r="IUN1171" s="5"/>
      <c r="IUO1171" s="144"/>
      <c r="IUP1171" s="93"/>
      <c r="IUQ1171" s="145"/>
      <c r="IUR1171" s="145"/>
      <c r="IUS1171" s="145"/>
      <c r="IUT1171" s="145"/>
      <c r="IUU1171" s="145"/>
      <c r="IUV1171" s="37"/>
      <c r="IUW1171" s="5"/>
      <c r="IUX1171" s="144"/>
      <c r="IUY1171" s="93"/>
      <c r="IUZ1171" s="145"/>
      <c r="IVA1171" s="145"/>
      <c r="IVB1171" s="145"/>
      <c r="IVC1171" s="145"/>
      <c r="IVD1171" s="145"/>
      <c r="IVE1171" s="37"/>
      <c r="IVF1171" s="5"/>
      <c r="IVG1171" s="144"/>
      <c r="IVH1171" s="93"/>
      <c r="IVI1171" s="145"/>
      <c r="IVJ1171" s="145"/>
      <c r="IVK1171" s="145"/>
      <c r="IVL1171" s="145"/>
      <c r="IVM1171" s="145"/>
      <c r="IVN1171" s="37"/>
      <c r="IVO1171" s="5"/>
      <c r="IVP1171" s="144"/>
      <c r="IVQ1171" s="93"/>
      <c r="IVR1171" s="145"/>
      <c r="IVS1171" s="145"/>
      <c r="IVT1171" s="145"/>
      <c r="IVU1171" s="145"/>
      <c r="IVV1171" s="145"/>
      <c r="IVW1171" s="37"/>
      <c r="IVX1171" s="5"/>
      <c r="IVY1171" s="144"/>
      <c r="IVZ1171" s="93"/>
      <c r="IWA1171" s="145"/>
      <c r="IWB1171" s="145"/>
      <c r="IWC1171" s="145"/>
      <c r="IWD1171" s="145"/>
      <c r="IWE1171" s="145"/>
      <c r="IWF1171" s="37"/>
      <c r="IWG1171" s="5"/>
      <c r="IWH1171" s="144"/>
      <c r="IWI1171" s="93"/>
      <c r="IWJ1171" s="145"/>
      <c r="IWK1171" s="145"/>
      <c r="IWL1171" s="145"/>
      <c r="IWM1171" s="145"/>
      <c r="IWN1171" s="145"/>
      <c r="IWO1171" s="37"/>
      <c r="IWP1171" s="5"/>
      <c r="IWQ1171" s="144"/>
      <c r="IWR1171" s="93"/>
      <c r="IWS1171" s="145"/>
      <c r="IWT1171" s="145"/>
      <c r="IWU1171" s="145"/>
      <c r="IWV1171" s="145"/>
      <c r="IWW1171" s="145"/>
      <c r="IWX1171" s="37"/>
      <c r="IWY1171" s="5"/>
      <c r="IWZ1171" s="144"/>
      <c r="IXA1171" s="93"/>
      <c r="IXB1171" s="145"/>
      <c r="IXC1171" s="145"/>
      <c r="IXD1171" s="145"/>
      <c r="IXE1171" s="145"/>
      <c r="IXF1171" s="145"/>
      <c r="IXG1171" s="37"/>
      <c r="IXH1171" s="5"/>
      <c r="IXI1171" s="144"/>
      <c r="IXJ1171" s="93"/>
      <c r="IXK1171" s="145"/>
      <c r="IXL1171" s="145"/>
      <c r="IXM1171" s="145"/>
      <c r="IXN1171" s="145"/>
      <c r="IXO1171" s="145"/>
      <c r="IXP1171" s="37"/>
      <c r="IXQ1171" s="5"/>
      <c r="IXR1171" s="144"/>
      <c r="IXS1171" s="93"/>
      <c r="IXT1171" s="145"/>
      <c r="IXU1171" s="145"/>
      <c r="IXV1171" s="145"/>
      <c r="IXW1171" s="145"/>
      <c r="IXX1171" s="145"/>
      <c r="IXY1171" s="37"/>
      <c r="IXZ1171" s="5"/>
      <c r="IYA1171" s="144"/>
      <c r="IYB1171" s="93"/>
      <c r="IYC1171" s="145"/>
      <c r="IYD1171" s="145"/>
      <c r="IYE1171" s="145"/>
      <c r="IYF1171" s="145"/>
      <c r="IYG1171" s="145"/>
      <c r="IYH1171" s="37"/>
      <c r="IYI1171" s="5"/>
      <c r="IYJ1171" s="144"/>
      <c r="IYK1171" s="93"/>
      <c r="IYL1171" s="145"/>
      <c r="IYM1171" s="145"/>
      <c r="IYN1171" s="145"/>
      <c r="IYO1171" s="145"/>
      <c r="IYP1171" s="145"/>
      <c r="IYQ1171" s="37"/>
      <c r="IYR1171" s="5"/>
      <c r="IYS1171" s="144"/>
      <c r="IYT1171" s="93"/>
      <c r="IYU1171" s="145"/>
      <c r="IYV1171" s="145"/>
      <c r="IYW1171" s="145"/>
      <c r="IYX1171" s="145"/>
      <c r="IYY1171" s="145"/>
      <c r="IYZ1171" s="37"/>
      <c r="IZA1171" s="5"/>
      <c r="IZB1171" s="144"/>
      <c r="IZC1171" s="93"/>
      <c r="IZD1171" s="145"/>
      <c r="IZE1171" s="145"/>
      <c r="IZF1171" s="145"/>
      <c r="IZG1171" s="145"/>
      <c r="IZH1171" s="145"/>
      <c r="IZI1171" s="37"/>
      <c r="IZJ1171" s="5"/>
      <c r="IZK1171" s="144"/>
      <c r="IZL1171" s="93"/>
      <c r="IZM1171" s="145"/>
      <c r="IZN1171" s="145"/>
      <c r="IZO1171" s="145"/>
      <c r="IZP1171" s="145"/>
      <c r="IZQ1171" s="145"/>
      <c r="IZR1171" s="37"/>
      <c r="IZS1171" s="5"/>
      <c r="IZT1171" s="144"/>
      <c r="IZU1171" s="93"/>
      <c r="IZV1171" s="145"/>
      <c r="IZW1171" s="145"/>
      <c r="IZX1171" s="145"/>
      <c r="IZY1171" s="145"/>
      <c r="IZZ1171" s="145"/>
      <c r="JAA1171" s="37"/>
      <c r="JAB1171" s="5"/>
      <c r="JAC1171" s="144"/>
      <c r="JAD1171" s="93"/>
      <c r="JAE1171" s="145"/>
      <c r="JAF1171" s="145"/>
      <c r="JAG1171" s="145"/>
      <c r="JAH1171" s="145"/>
      <c r="JAI1171" s="145"/>
      <c r="JAJ1171" s="37"/>
      <c r="JAK1171" s="5"/>
      <c r="JAL1171" s="144"/>
      <c r="JAM1171" s="93"/>
      <c r="JAN1171" s="145"/>
      <c r="JAO1171" s="145"/>
      <c r="JAP1171" s="145"/>
      <c r="JAQ1171" s="145"/>
      <c r="JAR1171" s="145"/>
      <c r="JAS1171" s="37"/>
      <c r="JAT1171" s="5"/>
      <c r="JAU1171" s="144"/>
      <c r="JAV1171" s="93"/>
      <c r="JAW1171" s="145"/>
      <c r="JAX1171" s="145"/>
      <c r="JAY1171" s="145"/>
      <c r="JAZ1171" s="145"/>
      <c r="JBA1171" s="145"/>
      <c r="JBB1171" s="37"/>
      <c r="JBC1171" s="5"/>
      <c r="JBD1171" s="144"/>
      <c r="JBE1171" s="93"/>
      <c r="JBF1171" s="145"/>
      <c r="JBG1171" s="145"/>
      <c r="JBH1171" s="145"/>
      <c r="JBI1171" s="145"/>
      <c r="JBJ1171" s="145"/>
      <c r="JBK1171" s="37"/>
      <c r="JBL1171" s="5"/>
      <c r="JBM1171" s="144"/>
      <c r="JBN1171" s="93"/>
      <c r="JBO1171" s="145"/>
      <c r="JBP1171" s="145"/>
      <c r="JBQ1171" s="145"/>
      <c r="JBR1171" s="145"/>
      <c r="JBS1171" s="145"/>
      <c r="JBT1171" s="37"/>
      <c r="JBU1171" s="5"/>
      <c r="JBV1171" s="144"/>
      <c r="JBW1171" s="93"/>
      <c r="JBX1171" s="145"/>
      <c r="JBY1171" s="145"/>
      <c r="JBZ1171" s="145"/>
      <c r="JCA1171" s="145"/>
      <c r="JCB1171" s="145"/>
      <c r="JCC1171" s="37"/>
      <c r="JCD1171" s="5"/>
      <c r="JCE1171" s="144"/>
      <c r="JCF1171" s="93"/>
      <c r="JCG1171" s="145"/>
      <c r="JCH1171" s="145"/>
      <c r="JCI1171" s="145"/>
      <c r="JCJ1171" s="145"/>
      <c r="JCK1171" s="145"/>
      <c r="JCL1171" s="37"/>
      <c r="JCM1171" s="5"/>
      <c r="JCN1171" s="144"/>
      <c r="JCO1171" s="93"/>
      <c r="JCP1171" s="145"/>
      <c r="JCQ1171" s="145"/>
      <c r="JCR1171" s="145"/>
      <c r="JCS1171" s="145"/>
      <c r="JCT1171" s="145"/>
      <c r="JCU1171" s="37"/>
      <c r="JCV1171" s="5"/>
      <c r="JCW1171" s="144"/>
      <c r="JCX1171" s="93"/>
      <c r="JCY1171" s="145"/>
      <c r="JCZ1171" s="145"/>
      <c r="JDA1171" s="145"/>
      <c r="JDB1171" s="145"/>
      <c r="JDC1171" s="145"/>
      <c r="JDD1171" s="37"/>
      <c r="JDE1171" s="5"/>
      <c r="JDF1171" s="144"/>
      <c r="JDG1171" s="93"/>
      <c r="JDH1171" s="145"/>
      <c r="JDI1171" s="145"/>
      <c r="JDJ1171" s="145"/>
      <c r="JDK1171" s="145"/>
      <c r="JDL1171" s="145"/>
      <c r="JDM1171" s="37"/>
      <c r="JDN1171" s="5"/>
      <c r="JDO1171" s="144"/>
      <c r="JDP1171" s="93"/>
      <c r="JDQ1171" s="145"/>
      <c r="JDR1171" s="145"/>
      <c r="JDS1171" s="145"/>
      <c r="JDT1171" s="145"/>
      <c r="JDU1171" s="145"/>
      <c r="JDV1171" s="37"/>
      <c r="JDW1171" s="5"/>
      <c r="JDX1171" s="144"/>
      <c r="JDY1171" s="93"/>
      <c r="JDZ1171" s="145"/>
      <c r="JEA1171" s="145"/>
      <c r="JEB1171" s="145"/>
      <c r="JEC1171" s="145"/>
      <c r="JED1171" s="145"/>
      <c r="JEE1171" s="37"/>
      <c r="JEF1171" s="5"/>
      <c r="JEG1171" s="144"/>
      <c r="JEH1171" s="93"/>
      <c r="JEI1171" s="145"/>
      <c r="JEJ1171" s="145"/>
      <c r="JEK1171" s="145"/>
      <c r="JEL1171" s="145"/>
      <c r="JEM1171" s="145"/>
      <c r="JEN1171" s="37"/>
      <c r="JEO1171" s="5"/>
      <c r="JEP1171" s="144"/>
      <c r="JEQ1171" s="93"/>
      <c r="JER1171" s="145"/>
      <c r="JES1171" s="145"/>
      <c r="JET1171" s="145"/>
      <c r="JEU1171" s="145"/>
      <c r="JEV1171" s="145"/>
      <c r="JEW1171" s="37"/>
      <c r="JEX1171" s="5"/>
      <c r="JEY1171" s="144"/>
      <c r="JEZ1171" s="93"/>
      <c r="JFA1171" s="145"/>
      <c r="JFB1171" s="145"/>
      <c r="JFC1171" s="145"/>
      <c r="JFD1171" s="145"/>
      <c r="JFE1171" s="145"/>
      <c r="JFF1171" s="37"/>
      <c r="JFG1171" s="5"/>
      <c r="JFH1171" s="144"/>
      <c r="JFI1171" s="93"/>
      <c r="JFJ1171" s="145"/>
      <c r="JFK1171" s="145"/>
      <c r="JFL1171" s="145"/>
      <c r="JFM1171" s="145"/>
      <c r="JFN1171" s="145"/>
      <c r="JFO1171" s="37"/>
      <c r="JFP1171" s="5"/>
      <c r="JFQ1171" s="144"/>
      <c r="JFR1171" s="93"/>
      <c r="JFS1171" s="145"/>
      <c r="JFT1171" s="145"/>
      <c r="JFU1171" s="145"/>
      <c r="JFV1171" s="145"/>
      <c r="JFW1171" s="145"/>
      <c r="JFX1171" s="37"/>
      <c r="JFY1171" s="5"/>
      <c r="JFZ1171" s="144"/>
      <c r="JGA1171" s="93"/>
      <c r="JGB1171" s="145"/>
      <c r="JGC1171" s="145"/>
      <c r="JGD1171" s="145"/>
      <c r="JGE1171" s="145"/>
      <c r="JGF1171" s="145"/>
      <c r="JGG1171" s="37"/>
      <c r="JGH1171" s="5"/>
      <c r="JGI1171" s="144"/>
      <c r="JGJ1171" s="93"/>
      <c r="JGK1171" s="145"/>
      <c r="JGL1171" s="145"/>
      <c r="JGM1171" s="145"/>
      <c r="JGN1171" s="145"/>
      <c r="JGO1171" s="145"/>
      <c r="JGP1171" s="37"/>
      <c r="JGQ1171" s="5"/>
      <c r="JGR1171" s="144"/>
      <c r="JGS1171" s="93"/>
      <c r="JGT1171" s="145"/>
      <c r="JGU1171" s="145"/>
      <c r="JGV1171" s="145"/>
      <c r="JGW1171" s="145"/>
      <c r="JGX1171" s="145"/>
      <c r="JGY1171" s="37"/>
      <c r="JGZ1171" s="5"/>
      <c r="JHA1171" s="144"/>
      <c r="JHB1171" s="93"/>
      <c r="JHC1171" s="145"/>
      <c r="JHD1171" s="145"/>
      <c r="JHE1171" s="145"/>
      <c r="JHF1171" s="145"/>
      <c r="JHG1171" s="145"/>
      <c r="JHH1171" s="37"/>
      <c r="JHI1171" s="5"/>
      <c r="JHJ1171" s="144"/>
      <c r="JHK1171" s="93"/>
      <c r="JHL1171" s="145"/>
      <c r="JHM1171" s="145"/>
      <c r="JHN1171" s="145"/>
      <c r="JHO1171" s="145"/>
      <c r="JHP1171" s="145"/>
      <c r="JHQ1171" s="37"/>
      <c r="JHR1171" s="5"/>
      <c r="JHS1171" s="144"/>
      <c r="JHT1171" s="93"/>
      <c r="JHU1171" s="145"/>
      <c r="JHV1171" s="145"/>
      <c r="JHW1171" s="145"/>
      <c r="JHX1171" s="145"/>
      <c r="JHY1171" s="145"/>
      <c r="JHZ1171" s="37"/>
      <c r="JIA1171" s="5"/>
      <c r="JIB1171" s="144"/>
      <c r="JIC1171" s="93"/>
      <c r="JID1171" s="145"/>
      <c r="JIE1171" s="145"/>
      <c r="JIF1171" s="145"/>
      <c r="JIG1171" s="145"/>
      <c r="JIH1171" s="145"/>
      <c r="JII1171" s="37"/>
      <c r="JIJ1171" s="5"/>
      <c r="JIK1171" s="144"/>
      <c r="JIL1171" s="93"/>
      <c r="JIM1171" s="145"/>
      <c r="JIN1171" s="145"/>
      <c r="JIO1171" s="145"/>
      <c r="JIP1171" s="145"/>
      <c r="JIQ1171" s="145"/>
      <c r="JIR1171" s="37"/>
      <c r="JIS1171" s="5"/>
      <c r="JIT1171" s="144"/>
      <c r="JIU1171" s="93"/>
      <c r="JIV1171" s="145"/>
      <c r="JIW1171" s="145"/>
      <c r="JIX1171" s="145"/>
      <c r="JIY1171" s="145"/>
      <c r="JIZ1171" s="145"/>
      <c r="JJA1171" s="37"/>
      <c r="JJB1171" s="5"/>
      <c r="JJC1171" s="144"/>
      <c r="JJD1171" s="93"/>
      <c r="JJE1171" s="145"/>
      <c r="JJF1171" s="145"/>
      <c r="JJG1171" s="145"/>
      <c r="JJH1171" s="145"/>
      <c r="JJI1171" s="145"/>
      <c r="JJJ1171" s="37"/>
      <c r="JJK1171" s="5"/>
      <c r="JJL1171" s="144"/>
      <c r="JJM1171" s="93"/>
      <c r="JJN1171" s="145"/>
      <c r="JJO1171" s="145"/>
      <c r="JJP1171" s="145"/>
      <c r="JJQ1171" s="145"/>
      <c r="JJR1171" s="145"/>
      <c r="JJS1171" s="37"/>
      <c r="JJT1171" s="5"/>
      <c r="JJU1171" s="144"/>
      <c r="JJV1171" s="93"/>
      <c r="JJW1171" s="145"/>
      <c r="JJX1171" s="145"/>
      <c r="JJY1171" s="145"/>
      <c r="JJZ1171" s="145"/>
      <c r="JKA1171" s="145"/>
      <c r="JKB1171" s="37"/>
      <c r="JKC1171" s="5"/>
      <c r="JKD1171" s="144"/>
      <c r="JKE1171" s="93"/>
      <c r="JKF1171" s="145"/>
      <c r="JKG1171" s="145"/>
      <c r="JKH1171" s="145"/>
      <c r="JKI1171" s="145"/>
      <c r="JKJ1171" s="145"/>
      <c r="JKK1171" s="37"/>
      <c r="JKL1171" s="5"/>
      <c r="JKM1171" s="144"/>
      <c r="JKN1171" s="93"/>
      <c r="JKO1171" s="145"/>
      <c r="JKP1171" s="145"/>
      <c r="JKQ1171" s="145"/>
      <c r="JKR1171" s="145"/>
      <c r="JKS1171" s="145"/>
      <c r="JKT1171" s="37"/>
      <c r="JKU1171" s="5"/>
      <c r="JKV1171" s="144"/>
      <c r="JKW1171" s="93"/>
      <c r="JKX1171" s="145"/>
      <c r="JKY1171" s="145"/>
      <c r="JKZ1171" s="145"/>
      <c r="JLA1171" s="145"/>
      <c r="JLB1171" s="145"/>
      <c r="JLC1171" s="37"/>
      <c r="JLD1171" s="5"/>
      <c r="JLE1171" s="144"/>
      <c r="JLF1171" s="93"/>
      <c r="JLG1171" s="145"/>
      <c r="JLH1171" s="145"/>
      <c r="JLI1171" s="145"/>
      <c r="JLJ1171" s="145"/>
      <c r="JLK1171" s="145"/>
      <c r="JLL1171" s="37"/>
      <c r="JLM1171" s="5"/>
      <c r="JLN1171" s="144"/>
      <c r="JLO1171" s="93"/>
      <c r="JLP1171" s="145"/>
      <c r="JLQ1171" s="145"/>
      <c r="JLR1171" s="145"/>
      <c r="JLS1171" s="145"/>
      <c r="JLT1171" s="145"/>
      <c r="JLU1171" s="37"/>
      <c r="JLV1171" s="5"/>
      <c r="JLW1171" s="144"/>
      <c r="JLX1171" s="93"/>
      <c r="JLY1171" s="145"/>
      <c r="JLZ1171" s="145"/>
      <c r="JMA1171" s="145"/>
      <c r="JMB1171" s="145"/>
      <c r="JMC1171" s="145"/>
      <c r="JMD1171" s="37"/>
      <c r="JME1171" s="5"/>
      <c r="JMF1171" s="144"/>
      <c r="JMG1171" s="93"/>
      <c r="JMH1171" s="145"/>
      <c r="JMI1171" s="145"/>
      <c r="JMJ1171" s="145"/>
      <c r="JMK1171" s="145"/>
      <c r="JML1171" s="145"/>
      <c r="JMM1171" s="37"/>
      <c r="JMN1171" s="5"/>
      <c r="JMO1171" s="144"/>
      <c r="JMP1171" s="93"/>
      <c r="JMQ1171" s="145"/>
      <c r="JMR1171" s="145"/>
      <c r="JMS1171" s="145"/>
      <c r="JMT1171" s="145"/>
      <c r="JMU1171" s="145"/>
      <c r="JMV1171" s="37"/>
      <c r="JMW1171" s="5"/>
      <c r="JMX1171" s="144"/>
      <c r="JMY1171" s="93"/>
      <c r="JMZ1171" s="145"/>
      <c r="JNA1171" s="145"/>
      <c r="JNB1171" s="145"/>
      <c r="JNC1171" s="145"/>
      <c r="JND1171" s="145"/>
      <c r="JNE1171" s="37"/>
      <c r="JNF1171" s="5"/>
      <c r="JNG1171" s="144"/>
      <c r="JNH1171" s="93"/>
      <c r="JNI1171" s="145"/>
      <c r="JNJ1171" s="145"/>
      <c r="JNK1171" s="145"/>
      <c r="JNL1171" s="145"/>
      <c r="JNM1171" s="145"/>
      <c r="JNN1171" s="37"/>
      <c r="JNO1171" s="5"/>
      <c r="JNP1171" s="144"/>
      <c r="JNQ1171" s="93"/>
      <c r="JNR1171" s="145"/>
      <c r="JNS1171" s="145"/>
      <c r="JNT1171" s="145"/>
      <c r="JNU1171" s="145"/>
      <c r="JNV1171" s="145"/>
      <c r="JNW1171" s="37"/>
      <c r="JNX1171" s="5"/>
      <c r="JNY1171" s="144"/>
      <c r="JNZ1171" s="93"/>
      <c r="JOA1171" s="145"/>
      <c r="JOB1171" s="145"/>
      <c r="JOC1171" s="145"/>
      <c r="JOD1171" s="145"/>
      <c r="JOE1171" s="145"/>
      <c r="JOF1171" s="37"/>
      <c r="JOG1171" s="5"/>
      <c r="JOH1171" s="144"/>
      <c r="JOI1171" s="93"/>
      <c r="JOJ1171" s="145"/>
      <c r="JOK1171" s="145"/>
      <c r="JOL1171" s="145"/>
      <c r="JOM1171" s="145"/>
      <c r="JON1171" s="145"/>
      <c r="JOO1171" s="37"/>
      <c r="JOP1171" s="5"/>
      <c r="JOQ1171" s="144"/>
      <c r="JOR1171" s="93"/>
      <c r="JOS1171" s="145"/>
      <c r="JOT1171" s="145"/>
      <c r="JOU1171" s="145"/>
      <c r="JOV1171" s="145"/>
      <c r="JOW1171" s="145"/>
      <c r="JOX1171" s="37"/>
      <c r="JOY1171" s="5"/>
      <c r="JOZ1171" s="144"/>
      <c r="JPA1171" s="93"/>
      <c r="JPB1171" s="145"/>
      <c r="JPC1171" s="145"/>
      <c r="JPD1171" s="145"/>
      <c r="JPE1171" s="145"/>
      <c r="JPF1171" s="145"/>
      <c r="JPG1171" s="37"/>
      <c r="JPH1171" s="5"/>
      <c r="JPI1171" s="144"/>
      <c r="JPJ1171" s="93"/>
      <c r="JPK1171" s="145"/>
      <c r="JPL1171" s="145"/>
      <c r="JPM1171" s="145"/>
      <c r="JPN1171" s="145"/>
      <c r="JPO1171" s="145"/>
      <c r="JPP1171" s="37"/>
      <c r="JPQ1171" s="5"/>
      <c r="JPR1171" s="144"/>
      <c r="JPS1171" s="93"/>
      <c r="JPT1171" s="145"/>
      <c r="JPU1171" s="145"/>
      <c r="JPV1171" s="145"/>
      <c r="JPW1171" s="145"/>
      <c r="JPX1171" s="145"/>
      <c r="JPY1171" s="37"/>
      <c r="JPZ1171" s="5"/>
      <c r="JQA1171" s="144"/>
      <c r="JQB1171" s="93"/>
      <c r="JQC1171" s="145"/>
      <c r="JQD1171" s="145"/>
      <c r="JQE1171" s="145"/>
      <c r="JQF1171" s="145"/>
      <c r="JQG1171" s="145"/>
      <c r="JQH1171" s="37"/>
      <c r="JQI1171" s="5"/>
      <c r="JQJ1171" s="144"/>
      <c r="JQK1171" s="93"/>
      <c r="JQL1171" s="145"/>
      <c r="JQM1171" s="145"/>
      <c r="JQN1171" s="145"/>
      <c r="JQO1171" s="145"/>
      <c r="JQP1171" s="145"/>
      <c r="JQQ1171" s="37"/>
      <c r="JQR1171" s="5"/>
      <c r="JQS1171" s="144"/>
      <c r="JQT1171" s="93"/>
      <c r="JQU1171" s="145"/>
      <c r="JQV1171" s="145"/>
      <c r="JQW1171" s="145"/>
      <c r="JQX1171" s="145"/>
      <c r="JQY1171" s="145"/>
      <c r="JQZ1171" s="37"/>
      <c r="JRA1171" s="5"/>
      <c r="JRB1171" s="144"/>
      <c r="JRC1171" s="93"/>
      <c r="JRD1171" s="145"/>
      <c r="JRE1171" s="145"/>
      <c r="JRF1171" s="145"/>
      <c r="JRG1171" s="145"/>
      <c r="JRH1171" s="145"/>
      <c r="JRI1171" s="37"/>
      <c r="JRJ1171" s="5"/>
      <c r="JRK1171" s="144"/>
      <c r="JRL1171" s="93"/>
      <c r="JRM1171" s="145"/>
      <c r="JRN1171" s="145"/>
      <c r="JRO1171" s="145"/>
      <c r="JRP1171" s="145"/>
      <c r="JRQ1171" s="145"/>
      <c r="JRR1171" s="37"/>
      <c r="JRS1171" s="5"/>
      <c r="JRT1171" s="144"/>
      <c r="JRU1171" s="93"/>
      <c r="JRV1171" s="145"/>
      <c r="JRW1171" s="145"/>
      <c r="JRX1171" s="145"/>
      <c r="JRY1171" s="145"/>
      <c r="JRZ1171" s="145"/>
      <c r="JSA1171" s="37"/>
      <c r="JSB1171" s="5"/>
      <c r="JSC1171" s="144"/>
      <c r="JSD1171" s="93"/>
      <c r="JSE1171" s="145"/>
      <c r="JSF1171" s="145"/>
      <c r="JSG1171" s="145"/>
      <c r="JSH1171" s="145"/>
      <c r="JSI1171" s="145"/>
      <c r="JSJ1171" s="37"/>
      <c r="JSK1171" s="5"/>
      <c r="JSL1171" s="144"/>
      <c r="JSM1171" s="93"/>
      <c r="JSN1171" s="145"/>
      <c r="JSO1171" s="145"/>
      <c r="JSP1171" s="145"/>
      <c r="JSQ1171" s="145"/>
      <c r="JSR1171" s="145"/>
      <c r="JSS1171" s="37"/>
      <c r="JST1171" s="5"/>
      <c r="JSU1171" s="144"/>
      <c r="JSV1171" s="93"/>
      <c r="JSW1171" s="145"/>
      <c r="JSX1171" s="145"/>
      <c r="JSY1171" s="145"/>
      <c r="JSZ1171" s="145"/>
      <c r="JTA1171" s="145"/>
      <c r="JTB1171" s="37"/>
      <c r="JTC1171" s="5"/>
      <c r="JTD1171" s="144"/>
      <c r="JTE1171" s="93"/>
      <c r="JTF1171" s="145"/>
      <c r="JTG1171" s="145"/>
      <c r="JTH1171" s="145"/>
      <c r="JTI1171" s="145"/>
      <c r="JTJ1171" s="145"/>
      <c r="JTK1171" s="37"/>
      <c r="JTL1171" s="5"/>
      <c r="JTM1171" s="144"/>
      <c r="JTN1171" s="93"/>
      <c r="JTO1171" s="145"/>
      <c r="JTP1171" s="145"/>
      <c r="JTQ1171" s="145"/>
      <c r="JTR1171" s="145"/>
      <c r="JTS1171" s="145"/>
      <c r="JTT1171" s="37"/>
      <c r="JTU1171" s="5"/>
      <c r="JTV1171" s="144"/>
      <c r="JTW1171" s="93"/>
      <c r="JTX1171" s="145"/>
      <c r="JTY1171" s="145"/>
      <c r="JTZ1171" s="145"/>
      <c r="JUA1171" s="145"/>
      <c r="JUB1171" s="145"/>
      <c r="JUC1171" s="37"/>
      <c r="JUD1171" s="5"/>
      <c r="JUE1171" s="144"/>
      <c r="JUF1171" s="93"/>
      <c r="JUG1171" s="145"/>
      <c r="JUH1171" s="145"/>
      <c r="JUI1171" s="145"/>
      <c r="JUJ1171" s="145"/>
      <c r="JUK1171" s="145"/>
      <c r="JUL1171" s="37"/>
      <c r="JUM1171" s="5"/>
      <c r="JUN1171" s="144"/>
      <c r="JUO1171" s="93"/>
      <c r="JUP1171" s="145"/>
      <c r="JUQ1171" s="145"/>
      <c r="JUR1171" s="145"/>
      <c r="JUS1171" s="145"/>
      <c r="JUT1171" s="145"/>
      <c r="JUU1171" s="37"/>
      <c r="JUV1171" s="5"/>
      <c r="JUW1171" s="144"/>
      <c r="JUX1171" s="93"/>
      <c r="JUY1171" s="145"/>
      <c r="JUZ1171" s="145"/>
      <c r="JVA1171" s="145"/>
      <c r="JVB1171" s="145"/>
      <c r="JVC1171" s="145"/>
      <c r="JVD1171" s="37"/>
      <c r="JVE1171" s="5"/>
      <c r="JVF1171" s="144"/>
      <c r="JVG1171" s="93"/>
      <c r="JVH1171" s="145"/>
      <c r="JVI1171" s="145"/>
      <c r="JVJ1171" s="145"/>
      <c r="JVK1171" s="145"/>
      <c r="JVL1171" s="145"/>
      <c r="JVM1171" s="37"/>
      <c r="JVN1171" s="5"/>
      <c r="JVO1171" s="144"/>
      <c r="JVP1171" s="93"/>
      <c r="JVQ1171" s="145"/>
      <c r="JVR1171" s="145"/>
      <c r="JVS1171" s="145"/>
      <c r="JVT1171" s="145"/>
      <c r="JVU1171" s="145"/>
      <c r="JVV1171" s="37"/>
      <c r="JVW1171" s="5"/>
      <c r="JVX1171" s="144"/>
      <c r="JVY1171" s="93"/>
      <c r="JVZ1171" s="145"/>
      <c r="JWA1171" s="145"/>
      <c r="JWB1171" s="145"/>
      <c r="JWC1171" s="145"/>
      <c r="JWD1171" s="145"/>
      <c r="JWE1171" s="37"/>
      <c r="JWF1171" s="5"/>
      <c r="JWG1171" s="144"/>
      <c r="JWH1171" s="93"/>
      <c r="JWI1171" s="145"/>
      <c r="JWJ1171" s="145"/>
      <c r="JWK1171" s="145"/>
      <c r="JWL1171" s="145"/>
      <c r="JWM1171" s="145"/>
      <c r="JWN1171" s="37"/>
      <c r="JWO1171" s="5"/>
      <c r="JWP1171" s="144"/>
      <c r="JWQ1171" s="93"/>
      <c r="JWR1171" s="145"/>
      <c r="JWS1171" s="145"/>
      <c r="JWT1171" s="145"/>
      <c r="JWU1171" s="145"/>
      <c r="JWV1171" s="145"/>
      <c r="JWW1171" s="37"/>
      <c r="JWX1171" s="5"/>
      <c r="JWY1171" s="144"/>
      <c r="JWZ1171" s="93"/>
      <c r="JXA1171" s="145"/>
      <c r="JXB1171" s="145"/>
      <c r="JXC1171" s="145"/>
      <c r="JXD1171" s="145"/>
      <c r="JXE1171" s="145"/>
      <c r="JXF1171" s="37"/>
      <c r="JXG1171" s="5"/>
      <c r="JXH1171" s="144"/>
      <c r="JXI1171" s="93"/>
      <c r="JXJ1171" s="145"/>
      <c r="JXK1171" s="145"/>
      <c r="JXL1171" s="145"/>
      <c r="JXM1171" s="145"/>
      <c r="JXN1171" s="145"/>
      <c r="JXO1171" s="37"/>
      <c r="JXP1171" s="5"/>
      <c r="JXQ1171" s="144"/>
      <c r="JXR1171" s="93"/>
      <c r="JXS1171" s="145"/>
      <c r="JXT1171" s="145"/>
      <c r="JXU1171" s="145"/>
      <c r="JXV1171" s="145"/>
      <c r="JXW1171" s="145"/>
      <c r="JXX1171" s="37"/>
      <c r="JXY1171" s="5"/>
      <c r="JXZ1171" s="144"/>
      <c r="JYA1171" s="93"/>
      <c r="JYB1171" s="145"/>
      <c r="JYC1171" s="145"/>
      <c r="JYD1171" s="145"/>
      <c r="JYE1171" s="145"/>
      <c r="JYF1171" s="145"/>
      <c r="JYG1171" s="37"/>
      <c r="JYH1171" s="5"/>
      <c r="JYI1171" s="144"/>
      <c r="JYJ1171" s="93"/>
      <c r="JYK1171" s="145"/>
      <c r="JYL1171" s="145"/>
      <c r="JYM1171" s="145"/>
      <c r="JYN1171" s="145"/>
      <c r="JYO1171" s="145"/>
      <c r="JYP1171" s="37"/>
      <c r="JYQ1171" s="5"/>
      <c r="JYR1171" s="144"/>
      <c r="JYS1171" s="93"/>
      <c r="JYT1171" s="145"/>
      <c r="JYU1171" s="145"/>
      <c r="JYV1171" s="145"/>
      <c r="JYW1171" s="145"/>
      <c r="JYX1171" s="145"/>
      <c r="JYY1171" s="37"/>
      <c r="JYZ1171" s="5"/>
      <c r="JZA1171" s="144"/>
      <c r="JZB1171" s="93"/>
      <c r="JZC1171" s="145"/>
      <c r="JZD1171" s="145"/>
      <c r="JZE1171" s="145"/>
      <c r="JZF1171" s="145"/>
      <c r="JZG1171" s="145"/>
      <c r="JZH1171" s="37"/>
      <c r="JZI1171" s="5"/>
      <c r="JZJ1171" s="144"/>
      <c r="JZK1171" s="93"/>
      <c r="JZL1171" s="145"/>
      <c r="JZM1171" s="145"/>
      <c r="JZN1171" s="145"/>
      <c r="JZO1171" s="145"/>
      <c r="JZP1171" s="145"/>
      <c r="JZQ1171" s="37"/>
      <c r="JZR1171" s="5"/>
      <c r="JZS1171" s="144"/>
      <c r="JZT1171" s="93"/>
      <c r="JZU1171" s="145"/>
      <c r="JZV1171" s="145"/>
      <c r="JZW1171" s="145"/>
      <c r="JZX1171" s="145"/>
      <c r="JZY1171" s="145"/>
      <c r="JZZ1171" s="37"/>
      <c r="KAA1171" s="5"/>
      <c r="KAB1171" s="144"/>
      <c r="KAC1171" s="93"/>
      <c r="KAD1171" s="145"/>
      <c r="KAE1171" s="145"/>
      <c r="KAF1171" s="145"/>
      <c r="KAG1171" s="145"/>
      <c r="KAH1171" s="145"/>
      <c r="KAI1171" s="37"/>
      <c r="KAJ1171" s="5"/>
      <c r="KAK1171" s="144"/>
      <c r="KAL1171" s="93"/>
      <c r="KAM1171" s="145"/>
      <c r="KAN1171" s="145"/>
      <c r="KAO1171" s="145"/>
      <c r="KAP1171" s="145"/>
      <c r="KAQ1171" s="145"/>
      <c r="KAR1171" s="37"/>
      <c r="KAS1171" s="5"/>
      <c r="KAT1171" s="144"/>
      <c r="KAU1171" s="93"/>
      <c r="KAV1171" s="145"/>
      <c r="KAW1171" s="145"/>
      <c r="KAX1171" s="145"/>
      <c r="KAY1171" s="145"/>
      <c r="KAZ1171" s="145"/>
      <c r="KBA1171" s="37"/>
      <c r="KBB1171" s="5"/>
      <c r="KBC1171" s="144"/>
      <c r="KBD1171" s="93"/>
      <c r="KBE1171" s="145"/>
      <c r="KBF1171" s="145"/>
      <c r="KBG1171" s="145"/>
      <c r="KBH1171" s="145"/>
      <c r="KBI1171" s="145"/>
      <c r="KBJ1171" s="37"/>
      <c r="KBK1171" s="5"/>
      <c r="KBL1171" s="144"/>
      <c r="KBM1171" s="93"/>
      <c r="KBN1171" s="145"/>
      <c r="KBO1171" s="145"/>
      <c r="KBP1171" s="145"/>
      <c r="KBQ1171" s="145"/>
      <c r="KBR1171" s="145"/>
      <c r="KBS1171" s="37"/>
      <c r="KBT1171" s="5"/>
      <c r="KBU1171" s="144"/>
      <c r="KBV1171" s="93"/>
      <c r="KBW1171" s="145"/>
      <c r="KBX1171" s="145"/>
      <c r="KBY1171" s="145"/>
      <c r="KBZ1171" s="145"/>
      <c r="KCA1171" s="145"/>
      <c r="KCB1171" s="37"/>
      <c r="KCC1171" s="5"/>
      <c r="KCD1171" s="144"/>
      <c r="KCE1171" s="93"/>
      <c r="KCF1171" s="145"/>
      <c r="KCG1171" s="145"/>
      <c r="KCH1171" s="145"/>
      <c r="KCI1171" s="145"/>
      <c r="KCJ1171" s="145"/>
      <c r="KCK1171" s="37"/>
      <c r="KCL1171" s="5"/>
      <c r="KCM1171" s="144"/>
      <c r="KCN1171" s="93"/>
      <c r="KCO1171" s="145"/>
      <c r="KCP1171" s="145"/>
      <c r="KCQ1171" s="145"/>
      <c r="KCR1171" s="145"/>
      <c r="KCS1171" s="145"/>
      <c r="KCT1171" s="37"/>
      <c r="KCU1171" s="5"/>
      <c r="KCV1171" s="144"/>
      <c r="KCW1171" s="93"/>
      <c r="KCX1171" s="145"/>
      <c r="KCY1171" s="145"/>
      <c r="KCZ1171" s="145"/>
      <c r="KDA1171" s="145"/>
      <c r="KDB1171" s="145"/>
      <c r="KDC1171" s="37"/>
      <c r="KDD1171" s="5"/>
      <c r="KDE1171" s="144"/>
      <c r="KDF1171" s="93"/>
      <c r="KDG1171" s="145"/>
      <c r="KDH1171" s="145"/>
      <c r="KDI1171" s="145"/>
      <c r="KDJ1171" s="145"/>
      <c r="KDK1171" s="145"/>
      <c r="KDL1171" s="37"/>
      <c r="KDM1171" s="5"/>
      <c r="KDN1171" s="144"/>
      <c r="KDO1171" s="93"/>
      <c r="KDP1171" s="145"/>
      <c r="KDQ1171" s="145"/>
      <c r="KDR1171" s="145"/>
      <c r="KDS1171" s="145"/>
      <c r="KDT1171" s="145"/>
      <c r="KDU1171" s="37"/>
      <c r="KDV1171" s="5"/>
      <c r="KDW1171" s="144"/>
      <c r="KDX1171" s="93"/>
      <c r="KDY1171" s="145"/>
      <c r="KDZ1171" s="145"/>
      <c r="KEA1171" s="145"/>
      <c r="KEB1171" s="145"/>
      <c r="KEC1171" s="145"/>
      <c r="KED1171" s="37"/>
      <c r="KEE1171" s="5"/>
      <c r="KEF1171" s="144"/>
      <c r="KEG1171" s="93"/>
      <c r="KEH1171" s="145"/>
      <c r="KEI1171" s="145"/>
      <c r="KEJ1171" s="145"/>
      <c r="KEK1171" s="145"/>
      <c r="KEL1171" s="145"/>
      <c r="KEM1171" s="37"/>
      <c r="KEN1171" s="5"/>
      <c r="KEO1171" s="144"/>
      <c r="KEP1171" s="93"/>
      <c r="KEQ1171" s="145"/>
      <c r="KER1171" s="145"/>
      <c r="KES1171" s="145"/>
      <c r="KET1171" s="145"/>
      <c r="KEU1171" s="145"/>
      <c r="KEV1171" s="37"/>
      <c r="KEW1171" s="5"/>
      <c r="KEX1171" s="144"/>
      <c r="KEY1171" s="93"/>
      <c r="KEZ1171" s="145"/>
      <c r="KFA1171" s="145"/>
      <c r="KFB1171" s="145"/>
      <c r="KFC1171" s="145"/>
      <c r="KFD1171" s="145"/>
      <c r="KFE1171" s="37"/>
      <c r="KFF1171" s="5"/>
      <c r="KFG1171" s="144"/>
      <c r="KFH1171" s="93"/>
      <c r="KFI1171" s="145"/>
      <c r="KFJ1171" s="145"/>
      <c r="KFK1171" s="145"/>
      <c r="KFL1171" s="145"/>
      <c r="KFM1171" s="145"/>
      <c r="KFN1171" s="37"/>
      <c r="KFO1171" s="5"/>
      <c r="KFP1171" s="144"/>
      <c r="KFQ1171" s="93"/>
      <c r="KFR1171" s="145"/>
      <c r="KFS1171" s="145"/>
      <c r="KFT1171" s="145"/>
      <c r="KFU1171" s="145"/>
      <c r="KFV1171" s="145"/>
      <c r="KFW1171" s="37"/>
      <c r="KFX1171" s="5"/>
      <c r="KFY1171" s="144"/>
      <c r="KFZ1171" s="93"/>
      <c r="KGA1171" s="145"/>
      <c r="KGB1171" s="145"/>
      <c r="KGC1171" s="145"/>
      <c r="KGD1171" s="145"/>
      <c r="KGE1171" s="145"/>
      <c r="KGF1171" s="37"/>
      <c r="KGG1171" s="5"/>
      <c r="KGH1171" s="144"/>
      <c r="KGI1171" s="93"/>
      <c r="KGJ1171" s="145"/>
      <c r="KGK1171" s="145"/>
      <c r="KGL1171" s="145"/>
      <c r="KGM1171" s="145"/>
      <c r="KGN1171" s="145"/>
      <c r="KGO1171" s="37"/>
      <c r="KGP1171" s="5"/>
      <c r="KGQ1171" s="144"/>
      <c r="KGR1171" s="93"/>
      <c r="KGS1171" s="145"/>
      <c r="KGT1171" s="145"/>
      <c r="KGU1171" s="145"/>
      <c r="KGV1171" s="145"/>
      <c r="KGW1171" s="145"/>
      <c r="KGX1171" s="37"/>
      <c r="KGY1171" s="5"/>
      <c r="KGZ1171" s="144"/>
      <c r="KHA1171" s="93"/>
      <c r="KHB1171" s="145"/>
      <c r="KHC1171" s="145"/>
      <c r="KHD1171" s="145"/>
      <c r="KHE1171" s="145"/>
      <c r="KHF1171" s="145"/>
      <c r="KHG1171" s="37"/>
      <c r="KHH1171" s="5"/>
      <c r="KHI1171" s="144"/>
      <c r="KHJ1171" s="93"/>
      <c r="KHK1171" s="145"/>
      <c r="KHL1171" s="145"/>
      <c r="KHM1171" s="145"/>
      <c r="KHN1171" s="145"/>
      <c r="KHO1171" s="145"/>
      <c r="KHP1171" s="37"/>
      <c r="KHQ1171" s="5"/>
      <c r="KHR1171" s="144"/>
      <c r="KHS1171" s="93"/>
      <c r="KHT1171" s="145"/>
      <c r="KHU1171" s="145"/>
      <c r="KHV1171" s="145"/>
      <c r="KHW1171" s="145"/>
      <c r="KHX1171" s="145"/>
      <c r="KHY1171" s="37"/>
      <c r="KHZ1171" s="5"/>
      <c r="KIA1171" s="144"/>
      <c r="KIB1171" s="93"/>
      <c r="KIC1171" s="145"/>
      <c r="KID1171" s="145"/>
      <c r="KIE1171" s="145"/>
      <c r="KIF1171" s="145"/>
      <c r="KIG1171" s="145"/>
      <c r="KIH1171" s="37"/>
      <c r="KII1171" s="5"/>
      <c r="KIJ1171" s="144"/>
      <c r="KIK1171" s="93"/>
      <c r="KIL1171" s="145"/>
      <c r="KIM1171" s="145"/>
      <c r="KIN1171" s="145"/>
      <c r="KIO1171" s="145"/>
      <c r="KIP1171" s="145"/>
      <c r="KIQ1171" s="37"/>
      <c r="KIR1171" s="5"/>
      <c r="KIS1171" s="144"/>
      <c r="KIT1171" s="93"/>
      <c r="KIU1171" s="145"/>
      <c r="KIV1171" s="145"/>
      <c r="KIW1171" s="145"/>
      <c r="KIX1171" s="145"/>
      <c r="KIY1171" s="145"/>
      <c r="KIZ1171" s="37"/>
      <c r="KJA1171" s="5"/>
      <c r="KJB1171" s="144"/>
      <c r="KJC1171" s="93"/>
      <c r="KJD1171" s="145"/>
      <c r="KJE1171" s="145"/>
      <c r="KJF1171" s="145"/>
      <c r="KJG1171" s="145"/>
      <c r="KJH1171" s="145"/>
      <c r="KJI1171" s="37"/>
      <c r="KJJ1171" s="5"/>
      <c r="KJK1171" s="144"/>
      <c r="KJL1171" s="93"/>
      <c r="KJM1171" s="145"/>
      <c r="KJN1171" s="145"/>
      <c r="KJO1171" s="145"/>
      <c r="KJP1171" s="145"/>
      <c r="KJQ1171" s="145"/>
      <c r="KJR1171" s="37"/>
      <c r="KJS1171" s="5"/>
      <c r="KJT1171" s="144"/>
      <c r="KJU1171" s="93"/>
      <c r="KJV1171" s="145"/>
      <c r="KJW1171" s="145"/>
      <c r="KJX1171" s="145"/>
      <c r="KJY1171" s="145"/>
      <c r="KJZ1171" s="145"/>
      <c r="KKA1171" s="37"/>
      <c r="KKB1171" s="5"/>
      <c r="KKC1171" s="144"/>
      <c r="KKD1171" s="93"/>
      <c r="KKE1171" s="145"/>
      <c r="KKF1171" s="145"/>
      <c r="KKG1171" s="145"/>
      <c r="KKH1171" s="145"/>
      <c r="KKI1171" s="145"/>
      <c r="KKJ1171" s="37"/>
      <c r="KKK1171" s="5"/>
      <c r="KKL1171" s="144"/>
      <c r="KKM1171" s="93"/>
      <c r="KKN1171" s="145"/>
      <c r="KKO1171" s="145"/>
      <c r="KKP1171" s="145"/>
      <c r="KKQ1171" s="145"/>
      <c r="KKR1171" s="145"/>
      <c r="KKS1171" s="37"/>
      <c r="KKT1171" s="5"/>
      <c r="KKU1171" s="144"/>
      <c r="KKV1171" s="93"/>
      <c r="KKW1171" s="145"/>
      <c r="KKX1171" s="145"/>
      <c r="KKY1171" s="145"/>
      <c r="KKZ1171" s="145"/>
      <c r="KLA1171" s="145"/>
      <c r="KLB1171" s="37"/>
      <c r="KLC1171" s="5"/>
      <c r="KLD1171" s="144"/>
      <c r="KLE1171" s="93"/>
      <c r="KLF1171" s="145"/>
      <c r="KLG1171" s="145"/>
      <c r="KLH1171" s="145"/>
      <c r="KLI1171" s="145"/>
      <c r="KLJ1171" s="145"/>
      <c r="KLK1171" s="37"/>
      <c r="KLL1171" s="5"/>
      <c r="KLM1171" s="144"/>
      <c r="KLN1171" s="93"/>
      <c r="KLO1171" s="145"/>
      <c r="KLP1171" s="145"/>
      <c r="KLQ1171" s="145"/>
      <c r="KLR1171" s="145"/>
      <c r="KLS1171" s="145"/>
      <c r="KLT1171" s="37"/>
      <c r="KLU1171" s="5"/>
      <c r="KLV1171" s="144"/>
      <c r="KLW1171" s="93"/>
      <c r="KLX1171" s="145"/>
      <c r="KLY1171" s="145"/>
      <c r="KLZ1171" s="145"/>
      <c r="KMA1171" s="145"/>
      <c r="KMB1171" s="145"/>
      <c r="KMC1171" s="37"/>
      <c r="KMD1171" s="5"/>
      <c r="KME1171" s="144"/>
      <c r="KMF1171" s="93"/>
      <c r="KMG1171" s="145"/>
      <c r="KMH1171" s="145"/>
      <c r="KMI1171" s="145"/>
      <c r="KMJ1171" s="145"/>
      <c r="KMK1171" s="145"/>
      <c r="KML1171" s="37"/>
      <c r="KMM1171" s="5"/>
      <c r="KMN1171" s="144"/>
      <c r="KMO1171" s="93"/>
      <c r="KMP1171" s="145"/>
      <c r="KMQ1171" s="145"/>
      <c r="KMR1171" s="145"/>
      <c r="KMS1171" s="145"/>
      <c r="KMT1171" s="145"/>
      <c r="KMU1171" s="37"/>
      <c r="KMV1171" s="5"/>
      <c r="KMW1171" s="144"/>
      <c r="KMX1171" s="93"/>
      <c r="KMY1171" s="145"/>
      <c r="KMZ1171" s="145"/>
      <c r="KNA1171" s="145"/>
      <c r="KNB1171" s="145"/>
      <c r="KNC1171" s="145"/>
      <c r="KND1171" s="37"/>
      <c r="KNE1171" s="5"/>
      <c r="KNF1171" s="144"/>
      <c r="KNG1171" s="93"/>
      <c r="KNH1171" s="145"/>
      <c r="KNI1171" s="145"/>
      <c r="KNJ1171" s="145"/>
      <c r="KNK1171" s="145"/>
      <c r="KNL1171" s="145"/>
      <c r="KNM1171" s="37"/>
      <c r="KNN1171" s="5"/>
      <c r="KNO1171" s="144"/>
      <c r="KNP1171" s="93"/>
      <c r="KNQ1171" s="145"/>
      <c r="KNR1171" s="145"/>
      <c r="KNS1171" s="145"/>
      <c r="KNT1171" s="145"/>
      <c r="KNU1171" s="145"/>
      <c r="KNV1171" s="37"/>
      <c r="KNW1171" s="5"/>
      <c r="KNX1171" s="144"/>
      <c r="KNY1171" s="93"/>
      <c r="KNZ1171" s="145"/>
      <c r="KOA1171" s="145"/>
      <c r="KOB1171" s="145"/>
      <c r="KOC1171" s="145"/>
      <c r="KOD1171" s="145"/>
      <c r="KOE1171" s="37"/>
      <c r="KOF1171" s="5"/>
      <c r="KOG1171" s="144"/>
      <c r="KOH1171" s="93"/>
      <c r="KOI1171" s="145"/>
      <c r="KOJ1171" s="145"/>
      <c r="KOK1171" s="145"/>
      <c r="KOL1171" s="145"/>
      <c r="KOM1171" s="145"/>
      <c r="KON1171" s="37"/>
      <c r="KOO1171" s="5"/>
      <c r="KOP1171" s="144"/>
      <c r="KOQ1171" s="93"/>
      <c r="KOR1171" s="145"/>
      <c r="KOS1171" s="145"/>
      <c r="KOT1171" s="145"/>
      <c r="KOU1171" s="145"/>
      <c r="KOV1171" s="145"/>
      <c r="KOW1171" s="37"/>
      <c r="KOX1171" s="5"/>
      <c r="KOY1171" s="144"/>
      <c r="KOZ1171" s="93"/>
      <c r="KPA1171" s="145"/>
      <c r="KPB1171" s="145"/>
      <c r="KPC1171" s="145"/>
      <c r="KPD1171" s="145"/>
      <c r="KPE1171" s="145"/>
      <c r="KPF1171" s="37"/>
      <c r="KPG1171" s="5"/>
      <c r="KPH1171" s="144"/>
      <c r="KPI1171" s="93"/>
      <c r="KPJ1171" s="145"/>
      <c r="KPK1171" s="145"/>
      <c r="KPL1171" s="145"/>
      <c r="KPM1171" s="145"/>
      <c r="KPN1171" s="145"/>
      <c r="KPO1171" s="37"/>
      <c r="KPP1171" s="5"/>
      <c r="KPQ1171" s="144"/>
      <c r="KPR1171" s="93"/>
      <c r="KPS1171" s="145"/>
      <c r="KPT1171" s="145"/>
      <c r="KPU1171" s="145"/>
      <c r="KPV1171" s="145"/>
      <c r="KPW1171" s="145"/>
      <c r="KPX1171" s="37"/>
      <c r="KPY1171" s="5"/>
      <c r="KPZ1171" s="144"/>
      <c r="KQA1171" s="93"/>
      <c r="KQB1171" s="145"/>
      <c r="KQC1171" s="145"/>
      <c r="KQD1171" s="145"/>
      <c r="KQE1171" s="145"/>
      <c r="KQF1171" s="145"/>
      <c r="KQG1171" s="37"/>
      <c r="KQH1171" s="5"/>
      <c r="KQI1171" s="144"/>
      <c r="KQJ1171" s="93"/>
      <c r="KQK1171" s="145"/>
      <c r="KQL1171" s="145"/>
      <c r="KQM1171" s="145"/>
      <c r="KQN1171" s="145"/>
      <c r="KQO1171" s="145"/>
      <c r="KQP1171" s="37"/>
      <c r="KQQ1171" s="5"/>
      <c r="KQR1171" s="144"/>
      <c r="KQS1171" s="93"/>
      <c r="KQT1171" s="145"/>
      <c r="KQU1171" s="145"/>
      <c r="KQV1171" s="145"/>
      <c r="KQW1171" s="145"/>
      <c r="KQX1171" s="145"/>
      <c r="KQY1171" s="37"/>
      <c r="KQZ1171" s="5"/>
      <c r="KRA1171" s="144"/>
      <c r="KRB1171" s="93"/>
      <c r="KRC1171" s="145"/>
      <c r="KRD1171" s="145"/>
      <c r="KRE1171" s="145"/>
      <c r="KRF1171" s="145"/>
      <c r="KRG1171" s="145"/>
      <c r="KRH1171" s="37"/>
      <c r="KRI1171" s="5"/>
      <c r="KRJ1171" s="144"/>
      <c r="KRK1171" s="93"/>
      <c r="KRL1171" s="145"/>
      <c r="KRM1171" s="145"/>
      <c r="KRN1171" s="145"/>
      <c r="KRO1171" s="145"/>
      <c r="KRP1171" s="145"/>
      <c r="KRQ1171" s="37"/>
      <c r="KRR1171" s="5"/>
      <c r="KRS1171" s="144"/>
      <c r="KRT1171" s="93"/>
      <c r="KRU1171" s="145"/>
      <c r="KRV1171" s="145"/>
      <c r="KRW1171" s="145"/>
      <c r="KRX1171" s="145"/>
      <c r="KRY1171" s="145"/>
      <c r="KRZ1171" s="37"/>
      <c r="KSA1171" s="5"/>
      <c r="KSB1171" s="144"/>
      <c r="KSC1171" s="93"/>
      <c r="KSD1171" s="145"/>
      <c r="KSE1171" s="145"/>
      <c r="KSF1171" s="145"/>
      <c r="KSG1171" s="145"/>
      <c r="KSH1171" s="145"/>
      <c r="KSI1171" s="37"/>
      <c r="KSJ1171" s="5"/>
      <c r="KSK1171" s="144"/>
      <c r="KSL1171" s="93"/>
      <c r="KSM1171" s="145"/>
      <c r="KSN1171" s="145"/>
      <c r="KSO1171" s="145"/>
      <c r="KSP1171" s="145"/>
      <c r="KSQ1171" s="145"/>
      <c r="KSR1171" s="37"/>
      <c r="KSS1171" s="5"/>
      <c r="KST1171" s="144"/>
      <c r="KSU1171" s="93"/>
      <c r="KSV1171" s="145"/>
      <c r="KSW1171" s="145"/>
      <c r="KSX1171" s="145"/>
      <c r="KSY1171" s="145"/>
      <c r="KSZ1171" s="145"/>
      <c r="KTA1171" s="37"/>
      <c r="KTB1171" s="5"/>
      <c r="KTC1171" s="144"/>
      <c r="KTD1171" s="93"/>
      <c r="KTE1171" s="145"/>
      <c r="KTF1171" s="145"/>
      <c r="KTG1171" s="145"/>
      <c r="KTH1171" s="145"/>
      <c r="KTI1171" s="145"/>
      <c r="KTJ1171" s="37"/>
      <c r="KTK1171" s="5"/>
      <c r="KTL1171" s="144"/>
      <c r="KTM1171" s="93"/>
      <c r="KTN1171" s="145"/>
      <c r="KTO1171" s="145"/>
      <c r="KTP1171" s="145"/>
      <c r="KTQ1171" s="145"/>
      <c r="KTR1171" s="145"/>
      <c r="KTS1171" s="37"/>
      <c r="KTT1171" s="5"/>
      <c r="KTU1171" s="144"/>
      <c r="KTV1171" s="93"/>
      <c r="KTW1171" s="145"/>
      <c r="KTX1171" s="145"/>
      <c r="KTY1171" s="145"/>
      <c r="KTZ1171" s="145"/>
      <c r="KUA1171" s="145"/>
      <c r="KUB1171" s="37"/>
      <c r="KUC1171" s="5"/>
      <c r="KUD1171" s="144"/>
      <c r="KUE1171" s="93"/>
      <c r="KUF1171" s="145"/>
      <c r="KUG1171" s="145"/>
      <c r="KUH1171" s="145"/>
      <c r="KUI1171" s="145"/>
      <c r="KUJ1171" s="145"/>
      <c r="KUK1171" s="37"/>
      <c r="KUL1171" s="5"/>
      <c r="KUM1171" s="144"/>
      <c r="KUN1171" s="93"/>
      <c r="KUO1171" s="145"/>
      <c r="KUP1171" s="145"/>
      <c r="KUQ1171" s="145"/>
      <c r="KUR1171" s="145"/>
      <c r="KUS1171" s="145"/>
      <c r="KUT1171" s="37"/>
      <c r="KUU1171" s="5"/>
      <c r="KUV1171" s="144"/>
      <c r="KUW1171" s="93"/>
      <c r="KUX1171" s="145"/>
      <c r="KUY1171" s="145"/>
      <c r="KUZ1171" s="145"/>
      <c r="KVA1171" s="145"/>
      <c r="KVB1171" s="145"/>
      <c r="KVC1171" s="37"/>
      <c r="KVD1171" s="5"/>
      <c r="KVE1171" s="144"/>
      <c r="KVF1171" s="93"/>
      <c r="KVG1171" s="145"/>
      <c r="KVH1171" s="145"/>
      <c r="KVI1171" s="145"/>
      <c r="KVJ1171" s="145"/>
      <c r="KVK1171" s="145"/>
      <c r="KVL1171" s="37"/>
      <c r="KVM1171" s="5"/>
      <c r="KVN1171" s="144"/>
      <c r="KVO1171" s="93"/>
      <c r="KVP1171" s="145"/>
      <c r="KVQ1171" s="145"/>
      <c r="KVR1171" s="145"/>
      <c r="KVS1171" s="145"/>
      <c r="KVT1171" s="145"/>
      <c r="KVU1171" s="37"/>
      <c r="KVV1171" s="5"/>
      <c r="KVW1171" s="144"/>
      <c r="KVX1171" s="93"/>
      <c r="KVY1171" s="145"/>
      <c r="KVZ1171" s="145"/>
      <c r="KWA1171" s="145"/>
      <c r="KWB1171" s="145"/>
      <c r="KWC1171" s="145"/>
      <c r="KWD1171" s="37"/>
      <c r="KWE1171" s="5"/>
      <c r="KWF1171" s="144"/>
      <c r="KWG1171" s="93"/>
      <c r="KWH1171" s="145"/>
      <c r="KWI1171" s="145"/>
      <c r="KWJ1171" s="145"/>
      <c r="KWK1171" s="145"/>
      <c r="KWL1171" s="145"/>
      <c r="KWM1171" s="37"/>
      <c r="KWN1171" s="5"/>
      <c r="KWO1171" s="144"/>
      <c r="KWP1171" s="93"/>
      <c r="KWQ1171" s="145"/>
      <c r="KWR1171" s="145"/>
      <c r="KWS1171" s="145"/>
      <c r="KWT1171" s="145"/>
      <c r="KWU1171" s="145"/>
      <c r="KWV1171" s="37"/>
      <c r="KWW1171" s="5"/>
      <c r="KWX1171" s="144"/>
      <c r="KWY1171" s="93"/>
      <c r="KWZ1171" s="145"/>
      <c r="KXA1171" s="145"/>
      <c r="KXB1171" s="145"/>
      <c r="KXC1171" s="145"/>
      <c r="KXD1171" s="145"/>
      <c r="KXE1171" s="37"/>
      <c r="KXF1171" s="5"/>
      <c r="KXG1171" s="144"/>
      <c r="KXH1171" s="93"/>
      <c r="KXI1171" s="145"/>
      <c r="KXJ1171" s="145"/>
      <c r="KXK1171" s="145"/>
      <c r="KXL1171" s="145"/>
      <c r="KXM1171" s="145"/>
      <c r="KXN1171" s="37"/>
      <c r="KXO1171" s="5"/>
      <c r="KXP1171" s="144"/>
      <c r="KXQ1171" s="93"/>
      <c r="KXR1171" s="145"/>
      <c r="KXS1171" s="145"/>
      <c r="KXT1171" s="145"/>
      <c r="KXU1171" s="145"/>
      <c r="KXV1171" s="145"/>
      <c r="KXW1171" s="37"/>
      <c r="KXX1171" s="5"/>
      <c r="KXY1171" s="144"/>
      <c r="KXZ1171" s="93"/>
      <c r="KYA1171" s="145"/>
      <c r="KYB1171" s="145"/>
      <c r="KYC1171" s="145"/>
      <c r="KYD1171" s="145"/>
      <c r="KYE1171" s="145"/>
      <c r="KYF1171" s="37"/>
      <c r="KYG1171" s="5"/>
      <c r="KYH1171" s="144"/>
      <c r="KYI1171" s="93"/>
      <c r="KYJ1171" s="145"/>
      <c r="KYK1171" s="145"/>
      <c r="KYL1171" s="145"/>
      <c r="KYM1171" s="145"/>
      <c r="KYN1171" s="145"/>
      <c r="KYO1171" s="37"/>
      <c r="KYP1171" s="5"/>
      <c r="KYQ1171" s="144"/>
      <c r="KYR1171" s="93"/>
      <c r="KYS1171" s="145"/>
      <c r="KYT1171" s="145"/>
      <c r="KYU1171" s="145"/>
      <c r="KYV1171" s="145"/>
      <c r="KYW1171" s="145"/>
      <c r="KYX1171" s="37"/>
      <c r="KYY1171" s="5"/>
      <c r="KYZ1171" s="144"/>
      <c r="KZA1171" s="93"/>
      <c r="KZB1171" s="145"/>
      <c r="KZC1171" s="145"/>
      <c r="KZD1171" s="145"/>
      <c r="KZE1171" s="145"/>
      <c r="KZF1171" s="145"/>
      <c r="KZG1171" s="37"/>
      <c r="KZH1171" s="5"/>
      <c r="KZI1171" s="144"/>
      <c r="KZJ1171" s="93"/>
      <c r="KZK1171" s="145"/>
      <c r="KZL1171" s="145"/>
      <c r="KZM1171" s="145"/>
      <c r="KZN1171" s="145"/>
      <c r="KZO1171" s="145"/>
      <c r="KZP1171" s="37"/>
      <c r="KZQ1171" s="5"/>
      <c r="KZR1171" s="144"/>
      <c r="KZS1171" s="93"/>
      <c r="KZT1171" s="145"/>
      <c r="KZU1171" s="145"/>
      <c r="KZV1171" s="145"/>
      <c r="KZW1171" s="145"/>
      <c r="KZX1171" s="145"/>
      <c r="KZY1171" s="37"/>
      <c r="KZZ1171" s="5"/>
      <c r="LAA1171" s="144"/>
      <c r="LAB1171" s="93"/>
      <c r="LAC1171" s="145"/>
      <c r="LAD1171" s="145"/>
      <c r="LAE1171" s="145"/>
      <c r="LAF1171" s="145"/>
      <c r="LAG1171" s="145"/>
      <c r="LAH1171" s="37"/>
      <c r="LAI1171" s="5"/>
      <c r="LAJ1171" s="144"/>
      <c r="LAK1171" s="93"/>
      <c r="LAL1171" s="145"/>
      <c r="LAM1171" s="145"/>
      <c r="LAN1171" s="145"/>
      <c r="LAO1171" s="145"/>
      <c r="LAP1171" s="145"/>
      <c r="LAQ1171" s="37"/>
      <c r="LAR1171" s="5"/>
      <c r="LAS1171" s="144"/>
      <c r="LAT1171" s="93"/>
      <c r="LAU1171" s="145"/>
      <c r="LAV1171" s="145"/>
      <c r="LAW1171" s="145"/>
      <c r="LAX1171" s="145"/>
      <c r="LAY1171" s="145"/>
      <c r="LAZ1171" s="37"/>
      <c r="LBA1171" s="5"/>
      <c r="LBB1171" s="144"/>
      <c r="LBC1171" s="93"/>
      <c r="LBD1171" s="145"/>
      <c r="LBE1171" s="145"/>
      <c r="LBF1171" s="145"/>
      <c r="LBG1171" s="145"/>
      <c r="LBH1171" s="145"/>
      <c r="LBI1171" s="37"/>
      <c r="LBJ1171" s="5"/>
      <c r="LBK1171" s="144"/>
      <c r="LBL1171" s="93"/>
      <c r="LBM1171" s="145"/>
      <c r="LBN1171" s="145"/>
      <c r="LBO1171" s="145"/>
      <c r="LBP1171" s="145"/>
      <c r="LBQ1171" s="145"/>
      <c r="LBR1171" s="37"/>
      <c r="LBS1171" s="5"/>
      <c r="LBT1171" s="144"/>
      <c r="LBU1171" s="93"/>
      <c r="LBV1171" s="145"/>
      <c r="LBW1171" s="145"/>
      <c r="LBX1171" s="145"/>
      <c r="LBY1171" s="145"/>
      <c r="LBZ1171" s="145"/>
      <c r="LCA1171" s="37"/>
      <c r="LCB1171" s="5"/>
      <c r="LCC1171" s="144"/>
      <c r="LCD1171" s="93"/>
      <c r="LCE1171" s="145"/>
      <c r="LCF1171" s="145"/>
      <c r="LCG1171" s="145"/>
      <c r="LCH1171" s="145"/>
      <c r="LCI1171" s="145"/>
      <c r="LCJ1171" s="37"/>
      <c r="LCK1171" s="5"/>
      <c r="LCL1171" s="144"/>
      <c r="LCM1171" s="93"/>
      <c r="LCN1171" s="145"/>
      <c r="LCO1171" s="145"/>
      <c r="LCP1171" s="145"/>
      <c r="LCQ1171" s="145"/>
      <c r="LCR1171" s="145"/>
      <c r="LCS1171" s="37"/>
      <c r="LCT1171" s="5"/>
      <c r="LCU1171" s="144"/>
      <c r="LCV1171" s="93"/>
      <c r="LCW1171" s="145"/>
      <c r="LCX1171" s="145"/>
      <c r="LCY1171" s="145"/>
      <c r="LCZ1171" s="145"/>
      <c r="LDA1171" s="145"/>
      <c r="LDB1171" s="37"/>
      <c r="LDC1171" s="5"/>
      <c r="LDD1171" s="144"/>
      <c r="LDE1171" s="93"/>
      <c r="LDF1171" s="145"/>
      <c r="LDG1171" s="145"/>
      <c r="LDH1171" s="145"/>
      <c r="LDI1171" s="145"/>
      <c r="LDJ1171" s="145"/>
      <c r="LDK1171" s="37"/>
      <c r="LDL1171" s="5"/>
      <c r="LDM1171" s="144"/>
      <c r="LDN1171" s="93"/>
      <c r="LDO1171" s="145"/>
      <c r="LDP1171" s="145"/>
      <c r="LDQ1171" s="145"/>
      <c r="LDR1171" s="145"/>
      <c r="LDS1171" s="145"/>
      <c r="LDT1171" s="37"/>
      <c r="LDU1171" s="5"/>
      <c r="LDV1171" s="144"/>
      <c r="LDW1171" s="93"/>
      <c r="LDX1171" s="145"/>
      <c r="LDY1171" s="145"/>
      <c r="LDZ1171" s="145"/>
      <c r="LEA1171" s="145"/>
      <c r="LEB1171" s="145"/>
      <c r="LEC1171" s="37"/>
      <c r="LED1171" s="5"/>
      <c r="LEE1171" s="144"/>
      <c r="LEF1171" s="93"/>
      <c r="LEG1171" s="145"/>
      <c r="LEH1171" s="145"/>
      <c r="LEI1171" s="145"/>
      <c r="LEJ1171" s="145"/>
      <c r="LEK1171" s="145"/>
      <c r="LEL1171" s="37"/>
      <c r="LEM1171" s="5"/>
      <c r="LEN1171" s="144"/>
      <c r="LEO1171" s="93"/>
      <c r="LEP1171" s="145"/>
      <c r="LEQ1171" s="145"/>
      <c r="LER1171" s="145"/>
      <c r="LES1171" s="145"/>
      <c r="LET1171" s="145"/>
      <c r="LEU1171" s="37"/>
      <c r="LEV1171" s="5"/>
      <c r="LEW1171" s="144"/>
      <c r="LEX1171" s="93"/>
      <c r="LEY1171" s="145"/>
      <c r="LEZ1171" s="145"/>
      <c r="LFA1171" s="145"/>
      <c r="LFB1171" s="145"/>
      <c r="LFC1171" s="145"/>
      <c r="LFD1171" s="37"/>
      <c r="LFE1171" s="5"/>
      <c r="LFF1171" s="144"/>
      <c r="LFG1171" s="93"/>
      <c r="LFH1171" s="145"/>
      <c r="LFI1171" s="145"/>
      <c r="LFJ1171" s="145"/>
      <c r="LFK1171" s="145"/>
      <c r="LFL1171" s="145"/>
      <c r="LFM1171" s="37"/>
      <c r="LFN1171" s="5"/>
      <c r="LFO1171" s="144"/>
      <c r="LFP1171" s="93"/>
      <c r="LFQ1171" s="145"/>
      <c r="LFR1171" s="145"/>
      <c r="LFS1171" s="145"/>
      <c r="LFT1171" s="145"/>
      <c r="LFU1171" s="145"/>
      <c r="LFV1171" s="37"/>
      <c r="LFW1171" s="5"/>
      <c r="LFX1171" s="144"/>
      <c r="LFY1171" s="93"/>
      <c r="LFZ1171" s="145"/>
      <c r="LGA1171" s="145"/>
      <c r="LGB1171" s="145"/>
      <c r="LGC1171" s="145"/>
      <c r="LGD1171" s="145"/>
      <c r="LGE1171" s="37"/>
      <c r="LGF1171" s="5"/>
      <c r="LGG1171" s="144"/>
      <c r="LGH1171" s="93"/>
      <c r="LGI1171" s="145"/>
      <c r="LGJ1171" s="145"/>
      <c r="LGK1171" s="145"/>
      <c r="LGL1171" s="145"/>
      <c r="LGM1171" s="145"/>
      <c r="LGN1171" s="37"/>
      <c r="LGO1171" s="5"/>
      <c r="LGP1171" s="144"/>
      <c r="LGQ1171" s="93"/>
      <c r="LGR1171" s="145"/>
      <c r="LGS1171" s="145"/>
      <c r="LGT1171" s="145"/>
      <c r="LGU1171" s="145"/>
      <c r="LGV1171" s="145"/>
      <c r="LGW1171" s="37"/>
      <c r="LGX1171" s="5"/>
      <c r="LGY1171" s="144"/>
      <c r="LGZ1171" s="93"/>
      <c r="LHA1171" s="145"/>
      <c r="LHB1171" s="145"/>
      <c r="LHC1171" s="145"/>
      <c r="LHD1171" s="145"/>
      <c r="LHE1171" s="145"/>
      <c r="LHF1171" s="37"/>
      <c r="LHG1171" s="5"/>
      <c r="LHH1171" s="144"/>
      <c r="LHI1171" s="93"/>
      <c r="LHJ1171" s="145"/>
      <c r="LHK1171" s="145"/>
      <c r="LHL1171" s="145"/>
      <c r="LHM1171" s="145"/>
      <c r="LHN1171" s="145"/>
      <c r="LHO1171" s="37"/>
      <c r="LHP1171" s="5"/>
      <c r="LHQ1171" s="144"/>
      <c r="LHR1171" s="93"/>
      <c r="LHS1171" s="145"/>
      <c r="LHT1171" s="145"/>
      <c r="LHU1171" s="145"/>
      <c r="LHV1171" s="145"/>
      <c r="LHW1171" s="145"/>
      <c r="LHX1171" s="37"/>
      <c r="LHY1171" s="5"/>
      <c r="LHZ1171" s="144"/>
      <c r="LIA1171" s="93"/>
      <c r="LIB1171" s="145"/>
      <c r="LIC1171" s="145"/>
      <c r="LID1171" s="145"/>
      <c r="LIE1171" s="145"/>
      <c r="LIF1171" s="145"/>
      <c r="LIG1171" s="37"/>
      <c r="LIH1171" s="5"/>
      <c r="LII1171" s="144"/>
      <c r="LIJ1171" s="93"/>
      <c r="LIK1171" s="145"/>
      <c r="LIL1171" s="145"/>
      <c r="LIM1171" s="145"/>
      <c r="LIN1171" s="145"/>
      <c r="LIO1171" s="145"/>
      <c r="LIP1171" s="37"/>
      <c r="LIQ1171" s="5"/>
      <c r="LIR1171" s="144"/>
      <c r="LIS1171" s="93"/>
      <c r="LIT1171" s="145"/>
      <c r="LIU1171" s="145"/>
      <c r="LIV1171" s="145"/>
      <c r="LIW1171" s="145"/>
      <c r="LIX1171" s="145"/>
      <c r="LIY1171" s="37"/>
      <c r="LIZ1171" s="5"/>
      <c r="LJA1171" s="144"/>
      <c r="LJB1171" s="93"/>
      <c r="LJC1171" s="145"/>
      <c r="LJD1171" s="145"/>
      <c r="LJE1171" s="145"/>
      <c r="LJF1171" s="145"/>
      <c r="LJG1171" s="145"/>
      <c r="LJH1171" s="37"/>
      <c r="LJI1171" s="5"/>
      <c r="LJJ1171" s="144"/>
      <c r="LJK1171" s="93"/>
      <c r="LJL1171" s="145"/>
      <c r="LJM1171" s="145"/>
      <c r="LJN1171" s="145"/>
      <c r="LJO1171" s="145"/>
      <c r="LJP1171" s="145"/>
      <c r="LJQ1171" s="37"/>
      <c r="LJR1171" s="5"/>
      <c r="LJS1171" s="144"/>
      <c r="LJT1171" s="93"/>
      <c r="LJU1171" s="145"/>
      <c r="LJV1171" s="145"/>
      <c r="LJW1171" s="145"/>
      <c r="LJX1171" s="145"/>
      <c r="LJY1171" s="145"/>
      <c r="LJZ1171" s="37"/>
      <c r="LKA1171" s="5"/>
      <c r="LKB1171" s="144"/>
      <c r="LKC1171" s="93"/>
      <c r="LKD1171" s="145"/>
      <c r="LKE1171" s="145"/>
      <c r="LKF1171" s="145"/>
      <c r="LKG1171" s="145"/>
      <c r="LKH1171" s="145"/>
      <c r="LKI1171" s="37"/>
      <c r="LKJ1171" s="5"/>
      <c r="LKK1171" s="144"/>
      <c r="LKL1171" s="93"/>
      <c r="LKM1171" s="145"/>
      <c r="LKN1171" s="145"/>
      <c r="LKO1171" s="145"/>
      <c r="LKP1171" s="145"/>
      <c r="LKQ1171" s="145"/>
      <c r="LKR1171" s="37"/>
      <c r="LKS1171" s="5"/>
      <c r="LKT1171" s="144"/>
      <c r="LKU1171" s="93"/>
      <c r="LKV1171" s="145"/>
      <c r="LKW1171" s="145"/>
      <c r="LKX1171" s="145"/>
      <c r="LKY1171" s="145"/>
      <c r="LKZ1171" s="145"/>
      <c r="LLA1171" s="37"/>
      <c r="LLB1171" s="5"/>
      <c r="LLC1171" s="144"/>
      <c r="LLD1171" s="93"/>
      <c r="LLE1171" s="145"/>
      <c r="LLF1171" s="145"/>
      <c r="LLG1171" s="145"/>
      <c r="LLH1171" s="145"/>
      <c r="LLI1171" s="145"/>
      <c r="LLJ1171" s="37"/>
      <c r="LLK1171" s="5"/>
      <c r="LLL1171" s="144"/>
      <c r="LLM1171" s="93"/>
      <c r="LLN1171" s="145"/>
      <c r="LLO1171" s="145"/>
      <c r="LLP1171" s="145"/>
      <c r="LLQ1171" s="145"/>
      <c r="LLR1171" s="145"/>
      <c r="LLS1171" s="37"/>
      <c r="LLT1171" s="5"/>
      <c r="LLU1171" s="144"/>
      <c r="LLV1171" s="93"/>
      <c r="LLW1171" s="145"/>
      <c r="LLX1171" s="145"/>
      <c r="LLY1171" s="145"/>
      <c r="LLZ1171" s="145"/>
      <c r="LMA1171" s="145"/>
      <c r="LMB1171" s="37"/>
      <c r="LMC1171" s="5"/>
      <c r="LMD1171" s="144"/>
      <c r="LME1171" s="93"/>
      <c r="LMF1171" s="145"/>
      <c r="LMG1171" s="145"/>
      <c r="LMH1171" s="145"/>
      <c r="LMI1171" s="145"/>
      <c r="LMJ1171" s="145"/>
      <c r="LMK1171" s="37"/>
      <c r="LML1171" s="5"/>
      <c r="LMM1171" s="144"/>
      <c r="LMN1171" s="93"/>
      <c r="LMO1171" s="145"/>
      <c r="LMP1171" s="145"/>
      <c r="LMQ1171" s="145"/>
      <c r="LMR1171" s="145"/>
      <c r="LMS1171" s="145"/>
      <c r="LMT1171" s="37"/>
      <c r="LMU1171" s="5"/>
      <c r="LMV1171" s="144"/>
      <c r="LMW1171" s="93"/>
      <c r="LMX1171" s="145"/>
      <c r="LMY1171" s="145"/>
      <c r="LMZ1171" s="145"/>
      <c r="LNA1171" s="145"/>
      <c r="LNB1171" s="145"/>
      <c r="LNC1171" s="37"/>
      <c r="LND1171" s="5"/>
      <c r="LNE1171" s="144"/>
      <c r="LNF1171" s="93"/>
      <c r="LNG1171" s="145"/>
      <c r="LNH1171" s="145"/>
      <c r="LNI1171" s="145"/>
      <c r="LNJ1171" s="145"/>
      <c r="LNK1171" s="145"/>
      <c r="LNL1171" s="37"/>
      <c r="LNM1171" s="5"/>
      <c r="LNN1171" s="144"/>
      <c r="LNO1171" s="93"/>
      <c r="LNP1171" s="145"/>
      <c r="LNQ1171" s="145"/>
      <c r="LNR1171" s="145"/>
      <c r="LNS1171" s="145"/>
      <c r="LNT1171" s="145"/>
      <c r="LNU1171" s="37"/>
      <c r="LNV1171" s="5"/>
      <c r="LNW1171" s="144"/>
      <c r="LNX1171" s="93"/>
      <c r="LNY1171" s="145"/>
      <c r="LNZ1171" s="145"/>
      <c r="LOA1171" s="145"/>
      <c r="LOB1171" s="145"/>
      <c r="LOC1171" s="145"/>
      <c r="LOD1171" s="37"/>
      <c r="LOE1171" s="5"/>
      <c r="LOF1171" s="144"/>
      <c r="LOG1171" s="93"/>
      <c r="LOH1171" s="145"/>
      <c r="LOI1171" s="145"/>
      <c r="LOJ1171" s="145"/>
      <c r="LOK1171" s="145"/>
      <c r="LOL1171" s="145"/>
      <c r="LOM1171" s="37"/>
      <c r="LON1171" s="5"/>
      <c r="LOO1171" s="144"/>
      <c r="LOP1171" s="93"/>
      <c r="LOQ1171" s="145"/>
      <c r="LOR1171" s="145"/>
      <c r="LOS1171" s="145"/>
      <c r="LOT1171" s="145"/>
      <c r="LOU1171" s="145"/>
      <c r="LOV1171" s="37"/>
      <c r="LOW1171" s="5"/>
      <c r="LOX1171" s="144"/>
      <c r="LOY1171" s="93"/>
      <c r="LOZ1171" s="145"/>
      <c r="LPA1171" s="145"/>
      <c r="LPB1171" s="145"/>
      <c r="LPC1171" s="145"/>
      <c r="LPD1171" s="145"/>
      <c r="LPE1171" s="37"/>
      <c r="LPF1171" s="5"/>
      <c r="LPG1171" s="144"/>
      <c r="LPH1171" s="93"/>
      <c r="LPI1171" s="145"/>
      <c r="LPJ1171" s="145"/>
      <c r="LPK1171" s="145"/>
      <c r="LPL1171" s="145"/>
      <c r="LPM1171" s="145"/>
      <c r="LPN1171" s="37"/>
      <c r="LPO1171" s="5"/>
      <c r="LPP1171" s="144"/>
      <c r="LPQ1171" s="93"/>
      <c r="LPR1171" s="145"/>
      <c r="LPS1171" s="145"/>
      <c r="LPT1171" s="145"/>
      <c r="LPU1171" s="145"/>
      <c r="LPV1171" s="145"/>
      <c r="LPW1171" s="37"/>
      <c r="LPX1171" s="5"/>
      <c r="LPY1171" s="144"/>
      <c r="LPZ1171" s="93"/>
      <c r="LQA1171" s="145"/>
      <c r="LQB1171" s="145"/>
      <c r="LQC1171" s="145"/>
      <c r="LQD1171" s="145"/>
      <c r="LQE1171" s="145"/>
      <c r="LQF1171" s="37"/>
      <c r="LQG1171" s="5"/>
      <c r="LQH1171" s="144"/>
      <c r="LQI1171" s="93"/>
      <c r="LQJ1171" s="145"/>
      <c r="LQK1171" s="145"/>
      <c r="LQL1171" s="145"/>
      <c r="LQM1171" s="145"/>
      <c r="LQN1171" s="145"/>
      <c r="LQO1171" s="37"/>
      <c r="LQP1171" s="5"/>
      <c r="LQQ1171" s="144"/>
      <c r="LQR1171" s="93"/>
      <c r="LQS1171" s="145"/>
      <c r="LQT1171" s="145"/>
      <c r="LQU1171" s="145"/>
      <c r="LQV1171" s="145"/>
      <c r="LQW1171" s="145"/>
      <c r="LQX1171" s="37"/>
      <c r="LQY1171" s="5"/>
      <c r="LQZ1171" s="144"/>
      <c r="LRA1171" s="93"/>
      <c r="LRB1171" s="145"/>
      <c r="LRC1171" s="145"/>
      <c r="LRD1171" s="145"/>
      <c r="LRE1171" s="145"/>
      <c r="LRF1171" s="145"/>
      <c r="LRG1171" s="37"/>
      <c r="LRH1171" s="5"/>
      <c r="LRI1171" s="144"/>
      <c r="LRJ1171" s="93"/>
      <c r="LRK1171" s="145"/>
      <c r="LRL1171" s="145"/>
      <c r="LRM1171" s="145"/>
      <c r="LRN1171" s="145"/>
      <c r="LRO1171" s="145"/>
      <c r="LRP1171" s="37"/>
      <c r="LRQ1171" s="5"/>
      <c r="LRR1171" s="144"/>
      <c r="LRS1171" s="93"/>
      <c r="LRT1171" s="145"/>
      <c r="LRU1171" s="145"/>
      <c r="LRV1171" s="145"/>
      <c r="LRW1171" s="145"/>
      <c r="LRX1171" s="145"/>
      <c r="LRY1171" s="37"/>
      <c r="LRZ1171" s="5"/>
      <c r="LSA1171" s="144"/>
      <c r="LSB1171" s="93"/>
      <c r="LSC1171" s="145"/>
      <c r="LSD1171" s="145"/>
      <c r="LSE1171" s="145"/>
      <c r="LSF1171" s="145"/>
      <c r="LSG1171" s="145"/>
      <c r="LSH1171" s="37"/>
      <c r="LSI1171" s="5"/>
      <c r="LSJ1171" s="144"/>
      <c r="LSK1171" s="93"/>
      <c r="LSL1171" s="145"/>
      <c r="LSM1171" s="145"/>
      <c r="LSN1171" s="145"/>
      <c r="LSO1171" s="145"/>
      <c r="LSP1171" s="145"/>
      <c r="LSQ1171" s="37"/>
      <c r="LSR1171" s="5"/>
      <c r="LSS1171" s="144"/>
      <c r="LST1171" s="93"/>
      <c r="LSU1171" s="145"/>
      <c r="LSV1171" s="145"/>
      <c r="LSW1171" s="145"/>
      <c r="LSX1171" s="145"/>
      <c r="LSY1171" s="145"/>
      <c r="LSZ1171" s="37"/>
      <c r="LTA1171" s="5"/>
      <c r="LTB1171" s="144"/>
      <c r="LTC1171" s="93"/>
      <c r="LTD1171" s="145"/>
      <c r="LTE1171" s="145"/>
      <c r="LTF1171" s="145"/>
      <c r="LTG1171" s="145"/>
      <c r="LTH1171" s="145"/>
      <c r="LTI1171" s="37"/>
      <c r="LTJ1171" s="5"/>
      <c r="LTK1171" s="144"/>
      <c r="LTL1171" s="93"/>
      <c r="LTM1171" s="145"/>
      <c r="LTN1171" s="145"/>
      <c r="LTO1171" s="145"/>
      <c r="LTP1171" s="145"/>
      <c r="LTQ1171" s="145"/>
      <c r="LTR1171" s="37"/>
      <c r="LTS1171" s="5"/>
      <c r="LTT1171" s="144"/>
      <c r="LTU1171" s="93"/>
      <c r="LTV1171" s="145"/>
      <c r="LTW1171" s="145"/>
      <c r="LTX1171" s="145"/>
      <c r="LTY1171" s="145"/>
      <c r="LTZ1171" s="145"/>
      <c r="LUA1171" s="37"/>
      <c r="LUB1171" s="5"/>
      <c r="LUC1171" s="144"/>
      <c r="LUD1171" s="93"/>
      <c r="LUE1171" s="145"/>
      <c r="LUF1171" s="145"/>
      <c r="LUG1171" s="145"/>
      <c r="LUH1171" s="145"/>
      <c r="LUI1171" s="145"/>
      <c r="LUJ1171" s="37"/>
      <c r="LUK1171" s="5"/>
      <c r="LUL1171" s="144"/>
      <c r="LUM1171" s="93"/>
      <c r="LUN1171" s="145"/>
      <c r="LUO1171" s="145"/>
      <c r="LUP1171" s="145"/>
      <c r="LUQ1171" s="145"/>
      <c r="LUR1171" s="145"/>
      <c r="LUS1171" s="37"/>
      <c r="LUT1171" s="5"/>
      <c r="LUU1171" s="144"/>
      <c r="LUV1171" s="93"/>
      <c r="LUW1171" s="145"/>
      <c r="LUX1171" s="145"/>
      <c r="LUY1171" s="145"/>
      <c r="LUZ1171" s="145"/>
      <c r="LVA1171" s="145"/>
      <c r="LVB1171" s="37"/>
      <c r="LVC1171" s="5"/>
      <c r="LVD1171" s="144"/>
      <c r="LVE1171" s="93"/>
      <c r="LVF1171" s="145"/>
      <c r="LVG1171" s="145"/>
      <c r="LVH1171" s="145"/>
      <c r="LVI1171" s="145"/>
      <c r="LVJ1171" s="145"/>
      <c r="LVK1171" s="37"/>
      <c r="LVL1171" s="5"/>
      <c r="LVM1171" s="144"/>
      <c r="LVN1171" s="93"/>
      <c r="LVO1171" s="145"/>
      <c r="LVP1171" s="145"/>
      <c r="LVQ1171" s="145"/>
      <c r="LVR1171" s="145"/>
      <c r="LVS1171" s="145"/>
      <c r="LVT1171" s="37"/>
      <c r="LVU1171" s="5"/>
      <c r="LVV1171" s="144"/>
      <c r="LVW1171" s="93"/>
      <c r="LVX1171" s="145"/>
      <c r="LVY1171" s="145"/>
      <c r="LVZ1171" s="145"/>
      <c r="LWA1171" s="145"/>
      <c r="LWB1171" s="145"/>
      <c r="LWC1171" s="37"/>
      <c r="LWD1171" s="5"/>
      <c r="LWE1171" s="144"/>
      <c r="LWF1171" s="93"/>
      <c r="LWG1171" s="145"/>
      <c r="LWH1171" s="145"/>
      <c r="LWI1171" s="145"/>
      <c r="LWJ1171" s="145"/>
      <c r="LWK1171" s="145"/>
      <c r="LWL1171" s="37"/>
      <c r="LWM1171" s="5"/>
      <c r="LWN1171" s="144"/>
      <c r="LWO1171" s="93"/>
      <c r="LWP1171" s="145"/>
      <c r="LWQ1171" s="145"/>
      <c r="LWR1171" s="145"/>
      <c r="LWS1171" s="145"/>
      <c r="LWT1171" s="145"/>
      <c r="LWU1171" s="37"/>
      <c r="LWV1171" s="5"/>
      <c r="LWW1171" s="144"/>
      <c r="LWX1171" s="93"/>
      <c r="LWY1171" s="145"/>
      <c r="LWZ1171" s="145"/>
      <c r="LXA1171" s="145"/>
      <c r="LXB1171" s="145"/>
      <c r="LXC1171" s="145"/>
      <c r="LXD1171" s="37"/>
      <c r="LXE1171" s="5"/>
      <c r="LXF1171" s="144"/>
      <c r="LXG1171" s="93"/>
      <c r="LXH1171" s="145"/>
      <c r="LXI1171" s="145"/>
      <c r="LXJ1171" s="145"/>
      <c r="LXK1171" s="145"/>
      <c r="LXL1171" s="145"/>
      <c r="LXM1171" s="37"/>
      <c r="LXN1171" s="5"/>
      <c r="LXO1171" s="144"/>
      <c r="LXP1171" s="93"/>
      <c r="LXQ1171" s="145"/>
      <c r="LXR1171" s="145"/>
      <c r="LXS1171" s="145"/>
      <c r="LXT1171" s="145"/>
      <c r="LXU1171" s="145"/>
      <c r="LXV1171" s="37"/>
      <c r="LXW1171" s="5"/>
      <c r="LXX1171" s="144"/>
      <c r="LXY1171" s="93"/>
      <c r="LXZ1171" s="145"/>
      <c r="LYA1171" s="145"/>
      <c r="LYB1171" s="145"/>
      <c r="LYC1171" s="145"/>
      <c r="LYD1171" s="145"/>
      <c r="LYE1171" s="37"/>
      <c r="LYF1171" s="5"/>
      <c r="LYG1171" s="144"/>
      <c r="LYH1171" s="93"/>
      <c r="LYI1171" s="145"/>
      <c r="LYJ1171" s="145"/>
      <c r="LYK1171" s="145"/>
      <c r="LYL1171" s="145"/>
      <c r="LYM1171" s="145"/>
      <c r="LYN1171" s="37"/>
      <c r="LYO1171" s="5"/>
      <c r="LYP1171" s="144"/>
      <c r="LYQ1171" s="93"/>
      <c r="LYR1171" s="145"/>
      <c r="LYS1171" s="145"/>
      <c r="LYT1171" s="145"/>
      <c r="LYU1171" s="145"/>
      <c r="LYV1171" s="145"/>
      <c r="LYW1171" s="37"/>
      <c r="LYX1171" s="5"/>
      <c r="LYY1171" s="144"/>
      <c r="LYZ1171" s="93"/>
      <c r="LZA1171" s="145"/>
      <c r="LZB1171" s="145"/>
      <c r="LZC1171" s="145"/>
      <c r="LZD1171" s="145"/>
      <c r="LZE1171" s="145"/>
      <c r="LZF1171" s="37"/>
      <c r="LZG1171" s="5"/>
      <c r="LZH1171" s="144"/>
      <c r="LZI1171" s="93"/>
      <c r="LZJ1171" s="145"/>
      <c r="LZK1171" s="145"/>
      <c r="LZL1171" s="145"/>
      <c r="LZM1171" s="145"/>
      <c r="LZN1171" s="145"/>
      <c r="LZO1171" s="37"/>
      <c r="LZP1171" s="5"/>
      <c r="LZQ1171" s="144"/>
      <c r="LZR1171" s="93"/>
      <c r="LZS1171" s="145"/>
      <c r="LZT1171" s="145"/>
      <c r="LZU1171" s="145"/>
      <c r="LZV1171" s="145"/>
      <c r="LZW1171" s="145"/>
      <c r="LZX1171" s="37"/>
      <c r="LZY1171" s="5"/>
      <c r="LZZ1171" s="144"/>
      <c r="MAA1171" s="93"/>
      <c r="MAB1171" s="145"/>
      <c r="MAC1171" s="145"/>
      <c r="MAD1171" s="145"/>
      <c r="MAE1171" s="145"/>
      <c r="MAF1171" s="145"/>
      <c r="MAG1171" s="37"/>
      <c r="MAH1171" s="5"/>
      <c r="MAI1171" s="144"/>
      <c r="MAJ1171" s="93"/>
      <c r="MAK1171" s="145"/>
      <c r="MAL1171" s="145"/>
      <c r="MAM1171" s="145"/>
      <c r="MAN1171" s="145"/>
      <c r="MAO1171" s="145"/>
      <c r="MAP1171" s="37"/>
      <c r="MAQ1171" s="5"/>
      <c r="MAR1171" s="144"/>
      <c r="MAS1171" s="93"/>
      <c r="MAT1171" s="145"/>
      <c r="MAU1171" s="145"/>
      <c r="MAV1171" s="145"/>
      <c r="MAW1171" s="145"/>
      <c r="MAX1171" s="145"/>
      <c r="MAY1171" s="37"/>
      <c r="MAZ1171" s="5"/>
      <c r="MBA1171" s="144"/>
      <c r="MBB1171" s="93"/>
      <c r="MBC1171" s="145"/>
      <c r="MBD1171" s="145"/>
      <c r="MBE1171" s="145"/>
      <c r="MBF1171" s="145"/>
      <c r="MBG1171" s="145"/>
      <c r="MBH1171" s="37"/>
      <c r="MBI1171" s="5"/>
      <c r="MBJ1171" s="144"/>
      <c r="MBK1171" s="93"/>
      <c r="MBL1171" s="145"/>
      <c r="MBM1171" s="145"/>
      <c r="MBN1171" s="145"/>
      <c r="MBO1171" s="145"/>
      <c r="MBP1171" s="145"/>
      <c r="MBQ1171" s="37"/>
      <c r="MBR1171" s="5"/>
      <c r="MBS1171" s="144"/>
      <c r="MBT1171" s="93"/>
      <c r="MBU1171" s="145"/>
      <c r="MBV1171" s="145"/>
      <c r="MBW1171" s="145"/>
      <c r="MBX1171" s="145"/>
      <c r="MBY1171" s="145"/>
      <c r="MBZ1171" s="37"/>
      <c r="MCA1171" s="5"/>
      <c r="MCB1171" s="144"/>
      <c r="MCC1171" s="93"/>
      <c r="MCD1171" s="145"/>
      <c r="MCE1171" s="145"/>
      <c r="MCF1171" s="145"/>
      <c r="MCG1171" s="145"/>
      <c r="MCH1171" s="145"/>
      <c r="MCI1171" s="37"/>
      <c r="MCJ1171" s="5"/>
      <c r="MCK1171" s="144"/>
      <c r="MCL1171" s="93"/>
      <c r="MCM1171" s="145"/>
      <c r="MCN1171" s="145"/>
      <c r="MCO1171" s="145"/>
      <c r="MCP1171" s="145"/>
      <c r="MCQ1171" s="145"/>
      <c r="MCR1171" s="37"/>
      <c r="MCS1171" s="5"/>
      <c r="MCT1171" s="144"/>
      <c r="MCU1171" s="93"/>
      <c r="MCV1171" s="145"/>
      <c r="MCW1171" s="145"/>
      <c r="MCX1171" s="145"/>
      <c r="MCY1171" s="145"/>
      <c r="MCZ1171" s="145"/>
      <c r="MDA1171" s="37"/>
      <c r="MDB1171" s="5"/>
      <c r="MDC1171" s="144"/>
      <c r="MDD1171" s="93"/>
      <c r="MDE1171" s="145"/>
      <c r="MDF1171" s="145"/>
      <c r="MDG1171" s="145"/>
      <c r="MDH1171" s="145"/>
      <c r="MDI1171" s="145"/>
      <c r="MDJ1171" s="37"/>
      <c r="MDK1171" s="5"/>
      <c r="MDL1171" s="144"/>
      <c r="MDM1171" s="93"/>
      <c r="MDN1171" s="145"/>
      <c r="MDO1171" s="145"/>
      <c r="MDP1171" s="145"/>
      <c r="MDQ1171" s="145"/>
      <c r="MDR1171" s="145"/>
      <c r="MDS1171" s="37"/>
      <c r="MDT1171" s="5"/>
      <c r="MDU1171" s="144"/>
      <c r="MDV1171" s="93"/>
      <c r="MDW1171" s="145"/>
      <c r="MDX1171" s="145"/>
      <c r="MDY1171" s="145"/>
      <c r="MDZ1171" s="145"/>
      <c r="MEA1171" s="145"/>
      <c r="MEB1171" s="37"/>
      <c r="MEC1171" s="5"/>
      <c r="MED1171" s="144"/>
      <c r="MEE1171" s="93"/>
      <c r="MEF1171" s="145"/>
      <c r="MEG1171" s="145"/>
      <c r="MEH1171" s="145"/>
      <c r="MEI1171" s="145"/>
      <c r="MEJ1171" s="145"/>
      <c r="MEK1171" s="37"/>
      <c r="MEL1171" s="5"/>
      <c r="MEM1171" s="144"/>
      <c r="MEN1171" s="93"/>
      <c r="MEO1171" s="145"/>
      <c r="MEP1171" s="145"/>
      <c r="MEQ1171" s="145"/>
      <c r="MER1171" s="145"/>
      <c r="MES1171" s="145"/>
      <c r="MET1171" s="37"/>
      <c r="MEU1171" s="5"/>
      <c r="MEV1171" s="144"/>
      <c r="MEW1171" s="93"/>
      <c r="MEX1171" s="145"/>
      <c r="MEY1171" s="145"/>
      <c r="MEZ1171" s="145"/>
      <c r="MFA1171" s="145"/>
      <c r="MFB1171" s="145"/>
      <c r="MFC1171" s="37"/>
      <c r="MFD1171" s="5"/>
      <c r="MFE1171" s="144"/>
      <c r="MFF1171" s="93"/>
      <c r="MFG1171" s="145"/>
      <c r="MFH1171" s="145"/>
      <c r="MFI1171" s="145"/>
      <c r="MFJ1171" s="145"/>
      <c r="MFK1171" s="145"/>
      <c r="MFL1171" s="37"/>
      <c r="MFM1171" s="5"/>
      <c r="MFN1171" s="144"/>
      <c r="MFO1171" s="93"/>
      <c r="MFP1171" s="145"/>
      <c r="MFQ1171" s="145"/>
      <c r="MFR1171" s="145"/>
      <c r="MFS1171" s="145"/>
      <c r="MFT1171" s="145"/>
      <c r="MFU1171" s="37"/>
      <c r="MFV1171" s="5"/>
      <c r="MFW1171" s="144"/>
      <c r="MFX1171" s="93"/>
      <c r="MFY1171" s="145"/>
      <c r="MFZ1171" s="145"/>
      <c r="MGA1171" s="145"/>
      <c r="MGB1171" s="145"/>
      <c r="MGC1171" s="145"/>
      <c r="MGD1171" s="37"/>
      <c r="MGE1171" s="5"/>
      <c r="MGF1171" s="144"/>
      <c r="MGG1171" s="93"/>
      <c r="MGH1171" s="145"/>
      <c r="MGI1171" s="145"/>
      <c r="MGJ1171" s="145"/>
      <c r="MGK1171" s="145"/>
      <c r="MGL1171" s="145"/>
      <c r="MGM1171" s="37"/>
      <c r="MGN1171" s="5"/>
      <c r="MGO1171" s="144"/>
      <c r="MGP1171" s="93"/>
      <c r="MGQ1171" s="145"/>
      <c r="MGR1171" s="145"/>
      <c r="MGS1171" s="145"/>
      <c r="MGT1171" s="145"/>
      <c r="MGU1171" s="145"/>
      <c r="MGV1171" s="37"/>
      <c r="MGW1171" s="5"/>
      <c r="MGX1171" s="144"/>
      <c r="MGY1171" s="93"/>
      <c r="MGZ1171" s="145"/>
      <c r="MHA1171" s="145"/>
      <c r="MHB1171" s="145"/>
      <c r="MHC1171" s="145"/>
      <c r="MHD1171" s="145"/>
      <c r="MHE1171" s="37"/>
      <c r="MHF1171" s="5"/>
      <c r="MHG1171" s="144"/>
      <c r="MHH1171" s="93"/>
      <c r="MHI1171" s="145"/>
      <c r="MHJ1171" s="145"/>
      <c r="MHK1171" s="145"/>
      <c r="MHL1171" s="145"/>
      <c r="MHM1171" s="145"/>
      <c r="MHN1171" s="37"/>
      <c r="MHO1171" s="5"/>
      <c r="MHP1171" s="144"/>
      <c r="MHQ1171" s="93"/>
      <c r="MHR1171" s="145"/>
      <c r="MHS1171" s="145"/>
      <c r="MHT1171" s="145"/>
      <c r="MHU1171" s="145"/>
      <c r="MHV1171" s="145"/>
      <c r="MHW1171" s="37"/>
      <c r="MHX1171" s="5"/>
      <c r="MHY1171" s="144"/>
      <c r="MHZ1171" s="93"/>
      <c r="MIA1171" s="145"/>
      <c r="MIB1171" s="145"/>
      <c r="MIC1171" s="145"/>
      <c r="MID1171" s="145"/>
      <c r="MIE1171" s="145"/>
      <c r="MIF1171" s="37"/>
      <c r="MIG1171" s="5"/>
      <c r="MIH1171" s="144"/>
      <c r="MII1171" s="93"/>
      <c r="MIJ1171" s="145"/>
      <c r="MIK1171" s="145"/>
      <c r="MIL1171" s="145"/>
      <c r="MIM1171" s="145"/>
      <c r="MIN1171" s="145"/>
      <c r="MIO1171" s="37"/>
      <c r="MIP1171" s="5"/>
      <c r="MIQ1171" s="144"/>
      <c r="MIR1171" s="93"/>
      <c r="MIS1171" s="145"/>
      <c r="MIT1171" s="145"/>
      <c r="MIU1171" s="145"/>
      <c r="MIV1171" s="145"/>
      <c r="MIW1171" s="145"/>
      <c r="MIX1171" s="37"/>
      <c r="MIY1171" s="5"/>
      <c r="MIZ1171" s="144"/>
      <c r="MJA1171" s="93"/>
      <c r="MJB1171" s="145"/>
      <c r="MJC1171" s="145"/>
      <c r="MJD1171" s="145"/>
      <c r="MJE1171" s="145"/>
      <c r="MJF1171" s="145"/>
      <c r="MJG1171" s="37"/>
      <c r="MJH1171" s="5"/>
      <c r="MJI1171" s="144"/>
      <c r="MJJ1171" s="93"/>
      <c r="MJK1171" s="145"/>
      <c r="MJL1171" s="145"/>
      <c r="MJM1171" s="145"/>
      <c r="MJN1171" s="145"/>
      <c r="MJO1171" s="145"/>
      <c r="MJP1171" s="37"/>
      <c r="MJQ1171" s="5"/>
      <c r="MJR1171" s="144"/>
      <c r="MJS1171" s="93"/>
      <c r="MJT1171" s="145"/>
      <c r="MJU1171" s="145"/>
      <c r="MJV1171" s="145"/>
      <c r="MJW1171" s="145"/>
      <c r="MJX1171" s="145"/>
      <c r="MJY1171" s="37"/>
      <c r="MJZ1171" s="5"/>
      <c r="MKA1171" s="144"/>
      <c r="MKB1171" s="93"/>
      <c r="MKC1171" s="145"/>
      <c r="MKD1171" s="145"/>
      <c r="MKE1171" s="145"/>
      <c r="MKF1171" s="145"/>
      <c r="MKG1171" s="145"/>
      <c r="MKH1171" s="37"/>
      <c r="MKI1171" s="5"/>
      <c r="MKJ1171" s="144"/>
      <c r="MKK1171" s="93"/>
      <c r="MKL1171" s="145"/>
      <c r="MKM1171" s="145"/>
      <c r="MKN1171" s="145"/>
      <c r="MKO1171" s="145"/>
      <c r="MKP1171" s="145"/>
      <c r="MKQ1171" s="37"/>
      <c r="MKR1171" s="5"/>
      <c r="MKS1171" s="144"/>
      <c r="MKT1171" s="93"/>
      <c r="MKU1171" s="145"/>
      <c r="MKV1171" s="145"/>
      <c r="MKW1171" s="145"/>
      <c r="MKX1171" s="145"/>
      <c r="MKY1171" s="145"/>
      <c r="MKZ1171" s="37"/>
      <c r="MLA1171" s="5"/>
      <c r="MLB1171" s="144"/>
      <c r="MLC1171" s="93"/>
      <c r="MLD1171" s="145"/>
      <c r="MLE1171" s="145"/>
      <c r="MLF1171" s="145"/>
      <c r="MLG1171" s="145"/>
      <c r="MLH1171" s="145"/>
      <c r="MLI1171" s="37"/>
      <c r="MLJ1171" s="5"/>
      <c r="MLK1171" s="144"/>
      <c r="MLL1171" s="93"/>
      <c r="MLM1171" s="145"/>
      <c r="MLN1171" s="145"/>
      <c r="MLO1171" s="145"/>
      <c r="MLP1171" s="145"/>
      <c r="MLQ1171" s="145"/>
      <c r="MLR1171" s="37"/>
      <c r="MLS1171" s="5"/>
      <c r="MLT1171" s="144"/>
      <c r="MLU1171" s="93"/>
      <c r="MLV1171" s="145"/>
      <c r="MLW1171" s="145"/>
      <c r="MLX1171" s="145"/>
      <c r="MLY1171" s="145"/>
      <c r="MLZ1171" s="145"/>
      <c r="MMA1171" s="37"/>
      <c r="MMB1171" s="5"/>
      <c r="MMC1171" s="144"/>
      <c r="MMD1171" s="93"/>
      <c r="MME1171" s="145"/>
      <c r="MMF1171" s="145"/>
      <c r="MMG1171" s="145"/>
      <c r="MMH1171" s="145"/>
      <c r="MMI1171" s="145"/>
      <c r="MMJ1171" s="37"/>
      <c r="MMK1171" s="5"/>
      <c r="MML1171" s="144"/>
      <c r="MMM1171" s="93"/>
      <c r="MMN1171" s="145"/>
      <c r="MMO1171" s="145"/>
      <c r="MMP1171" s="145"/>
      <c r="MMQ1171" s="145"/>
      <c r="MMR1171" s="145"/>
      <c r="MMS1171" s="37"/>
      <c r="MMT1171" s="5"/>
      <c r="MMU1171" s="144"/>
      <c r="MMV1171" s="93"/>
      <c r="MMW1171" s="145"/>
      <c r="MMX1171" s="145"/>
      <c r="MMY1171" s="145"/>
      <c r="MMZ1171" s="145"/>
      <c r="MNA1171" s="145"/>
      <c r="MNB1171" s="37"/>
      <c r="MNC1171" s="5"/>
      <c r="MND1171" s="144"/>
      <c r="MNE1171" s="93"/>
      <c r="MNF1171" s="145"/>
      <c r="MNG1171" s="145"/>
      <c r="MNH1171" s="145"/>
      <c r="MNI1171" s="145"/>
      <c r="MNJ1171" s="145"/>
      <c r="MNK1171" s="37"/>
      <c r="MNL1171" s="5"/>
      <c r="MNM1171" s="144"/>
      <c r="MNN1171" s="93"/>
      <c r="MNO1171" s="145"/>
      <c r="MNP1171" s="145"/>
      <c r="MNQ1171" s="145"/>
      <c r="MNR1171" s="145"/>
      <c r="MNS1171" s="145"/>
      <c r="MNT1171" s="37"/>
      <c r="MNU1171" s="5"/>
      <c r="MNV1171" s="144"/>
      <c r="MNW1171" s="93"/>
      <c r="MNX1171" s="145"/>
      <c r="MNY1171" s="145"/>
      <c r="MNZ1171" s="145"/>
      <c r="MOA1171" s="145"/>
      <c r="MOB1171" s="145"/>
      <c r="MOC1171" s="37"/>
      <c r="MOD1171" s="5"/>
      <c r="MOE1171" s="144"/>
      <c r="MOF1171" s="93"/>
      <c r="MOG1171" s="145"/>
      <c r="MOH1171" s="145"/>
      <c r="MOI1171" s="145"/>
      <c r="MOJ1171" s="145"/>
      <c r="MOK1171" s="145"/>
      <c r="MOL1171" s="37"/>
      <c r="MOM1171" s="5"/>
      <c r="MON1171" s="144"/>
      <c r="MOO1171" s="93"/>
      <c r="MOP1171" s="145"/>
      <c r="MOQ1171" s="145"/>
      <c r="MOR1171" s="145"/>
      <c r="MOS1171" s="145"/>
      <c r="MOT1171" s="145"/>
      <c r="MOU1171" s="37"/>
      <c r="MOV1171" s="5"/>
      <c r="MOW1171" s="144"/>
      <c r="MOX1171" s="93"/>
      <c r="MOY1171" s="145"/>
      <c r="MOZ1171" s="145"/>
      <c r="MPA1171" s="145"/>
      <c r="MPB1171" s="145"/>
      <c r="MPC1171" s="145"/>
      <c r="MPD1171" s="37"/>
      <c r="MPE1171" s="5"/>
      <c r="MPF1171" s="144"/>
      <c r="MPG1171" s="93"/>
      <c r="MPH1171" s="145"/>
      <c r="MPI1171" s="145"/>
      <c r="MPJ1171" s="145"/>
      <c r="MPK1171" s="145"/>
      <c r="MPL1171" s="145"/>
      <c r="MPM1171" s="37"/>
      <c r="MPN1171" s="5"/>
      <c r="MPO1171" s="144"/>
      <c r="MPP1171" s="93"/>
      <c r="MPQ1171" s="145"/>
      <c r="MPR1171" s="145"/>
      <c r="MPS1171" s="145"/>
      <c r="MPT1171" s="145"/>
      <c r="MPU1171" s="145"/>
      <c r="MPV1171" s="37"/>
      <c r="MPW1171" s="5"/>
      <c r="MPX1171" s="144"/>
      <c r="MPY1171" s="93"/>
      <c r="MPZ1171" s="145"/>
      <c r="MQA1171" s="145"/>
      <c r="MQB1171" s="145"/>
      <c r="MQC1171" s="145"/>
      <c r="MQD1171" s="145"/>
      <c r="MQE1171" s="37"/>
      <c r="MQF1171" s="5"/>
      <c r="MQG1171" s="144"/>
      <c r="MQH1171" s="93"/>
      <c r="MQI1171" s="145"/>
      <c r="MQJ1171" s="145"/>
      <c r="MQK1171" s="145"/>
      <c r="MQL1171" s="145"/>
      <c r="MQM1171" s="145"/>
      <c r="MQN1171" s="37"/>
      <c r="MQO1171" s="5"/>
      <c r="MQP1171" s="144"/>
      <c r="MQQ1171" s="93"/>
      <c r="MQR1171" s="145"/>
      <c r="MQS1171" s="145"/>
      <c r="MQT1171" s="145"/>
      <c r="MQU1171" s="145"/>
      <c r="MQV1171" s="145"/>
      <c r="MQW1171" s="37"/>
      <c r="MQX1171" s="5"/>
      <c r="MQY1171" s="144"/>
      <c r="MQZ1171" s="93"/>
      <c r="MRA1171" s="145"/>
      <c r="MRB1171" s="145"/>
      <c r="MRC1171" s="145"/>
      <c r="MRD1171" s="145"/>
      <c r="MRE1171" s="145"/>
      <c r="MRF1171" s="37"/>
      <c r="MRG1171" s="5"/>
      <c r="MRH1171" s="144"/>
      <c r="MRI1171" s="93"/>
      <c r="MRJ1171" s="145"/>
      <c r="MRK1171" s="145"/>
      <c r="MRL1171" s="145"/>
      <c r="MRM1171" s="145"/>
      <c r="MRN1171" s="145"/>
      <c r="MRO1171" s="37"/>
      <c r="MRP1171" s="5"/>
      <c r="MRQ1171" s="144"/>
      <c r="MRR1171" s="93"/>
      <c r="MRS1171" s="145"/>
      <c r="MRT1171" s="145"/>
      <c r="MRU1171" s="145"/>
      <c r="MRV1171" s="145"/>
      <c r="MRW1171" s="145"/>
      <c r="MRX1171" s="37"/>
      <c r="MRY1171" s="5"/>
      <c r="MRZ1171" s="144"/>
      <c r="MSA1171" s="93"/>
      <c r="MSB1171" s="145"/>
      <c r="MSC1171" s="145"/>
      <c r="MSD1171" s="145"/>
      <c r="MSE1171" s="145"/>
      <c r="MSF1171" s="145"/>
      <c r="MSG1171" s="37"/>
      <c r="MSH1171" s="5"/>
      <c r="MSI1171" s="144"/>
      <c r="MSJ1171" s="93"/>
      <c r="MSK1171" s="145"/>
      <c r="MSL1171" s="145"/>
      <c r="MSM1171" s="145"/>
      <c r="MSN1171" s="145"/>
      <c r="MSO1171" s="145"/>
      <c r="MSP1171" s="37"/>
      <c r="MSQ1171" s="5"/>
      <c r="MSR1171" s="144"/>
      <c r="MSS1171" s="93"/>
      <c r="MST1171" s="145"/>
      <c r="MSU1171" s="145"/>
      <c r="MSV1171" s="145"/>
      <c r="MSW1171" s="145"/>
      <c r="MSX1171" s="145"/>
      <c r="MSY1171" s="37"/>
      <c r="MSZ1171" s="5"/>
      <c r="MTA1171" s="144"/>
      <c r="MTB1171" s="93"/>
      <c r="MTC1171" s="145"/>
      <c r="MTD1171" s="145"/>
      <c r="MTE1171" s="145"/>
      <c r="MTF1171" s="145"/>
      <c r="MTG1171" s="145"/>
      <c r="MTH1171" s="37"/>
      <c r="MTI1171" s="5"/>
      <c r="MTJ1171" s="144"/>
      <c r="MTK1171" s="93"/>
      <c r="MTL1171" s="145"/>
      <c r="MTM1171" s="145"/>
      <c r="MTN1171" s="145"/>
      <c r="MTO1171" s="145"/>
      <c r="MTP1171" s="145"/>
      <c r="MTQ1171" s="37"/>
      <c r="MTR1171" s="5"/>
      <c r="MTS1171" s="144"/>
      <c r="MTT1171" s="93"/>
      <c r="MTU1171" s="145"/>
      <c r="MTV1171" s="145"/>
      <c r="MTW1171" s="145"/>
      <c r="MTX1171" s="145"/>
      <c r="MTY1171" s="145"/>
      <c r="MTZ1171" s="37"/>
      <c r="MUA1171" s="5"/>
      <c r="MUB1171" s="144"/>
      <c r="MUC1171" s="93"/>
      <c r="MUD1171" s="145"/>
      <c r="MUE1171" s="145"/>
      <c r="MUF1171" s="145"/>
      <c r="MUG1171" s="145"/>
      <c r="MUH1171" s="145"/>
      <c r="MUI1171" s="37"/>
      <c r="MUJ1171" s="5"/>
      <c r="MUK1171" s="144"/>
      <c r="MUL1171" s="93"/>
      <c r="MUM1171" s="145"/>
      <c r="MUN1171" s="145"/>
      <c r="MUO1171" s="145"/>
      <c r="MUP1171" s="145"/>
      <c r="MUQ1171" s="145"/>
      <c r="MUR1171" s="37"/>
      <c r="MUS1171" s="5"/>
      <c r="MUT1171" s="144"/>
      <c r="MUU1171" s="93"/>
      <c r="MUV1171" s="145"/>
      <c r="MUW1171" s="145"/>
      <c r="MUX1171" s="145"/>
      <c r="MUY1171" s="145"/>
      <c r="MUZ1171" s="145"/>
      <c r="MVA1171" s="37"/>
      <c r="MVB1171" s="5"/>
      <c r="MVC1171" s="144"/>
      <c r="MVD1171" s="93"/>
      <c r="MVE1171" s="145"/>
      <c r="MVF1171" s="145"/>
      <c r="MVG1171" s="145"/>
      <c r="MVH1171" s="145"/>
      <c r="MVI1171" s="145"/>
      <c r="MVJ1171" s="37"/>
      <c r="MVK1171" s="5"/>
      <c r="MVL1171" s="144"/>
      <c r="MVM1171" s="93"/>
      <c r="MVN1171" s="145"/>
      <c r="MVO1171" s="145"/>
      <c r="MVP1171" s="145"/>
      <c r="MVQ1171" s="145"/>
      <c r="MVR1171" s="145"/>
      <c r="MVS1171" s="37"/>
      <c r="MVT1171" s="5"/>
      <c r="MVU1171" s="144"/>
      <c r="MVV1171" s="93"/>
      <c r="MVW1171" s="145"/>
      <c r="MVX1171" s="145"/>
      <c r="MVY1171" s="145"/>
      <c r="MVZ1171" s="145"/>
      <c r="MWA1171" s="145"/>
      <c r="MWB1171" s="37"/>
      <c r="MWC1171" s="5"/>
      <c r="MWD1171" s="144"/>
      <c r="MWE1171" s="93"/>
      <c r="MWF1171" s="145"/>
      <c r="MWG1171" s="145"/>
      <c r="MWH1171" s="145"/>
      <c r="MWI1171" s="145"/>
      <c r="MWJ1171" s="145"/>
      <c r="MWK1171" s="37"/>
      <c r="MWL1171" s="5"/>
      <c r="MWM1171" s="144"/>
      <c r="MWN1171" s="93"/>
      <c r="MWO1171" s="145"/>
      <c r="MWP1171" s="145"/>
      <c r="MWQ1171" s="145"/>
      <c r="MWR1171" s="145"/>
      <c r="MWS1171" s="145"/>
      <c r="MWT1171" s="37"/>
      <c r="MWU1171" s="5"/>
      <c r="MWV1171" s="144"/>
      <c r="MWW1171" s="93"/>
      <c r="MWX1171" s="145"/>
      <c r="MWY1171" s="145"/>
      <c r="MWZ1171" s="145"/>
      <c r="MXA1171" s="145"/>
      <c r="MXB1171" s="145"/>
      <c r="MXC1171" s="37"/>
      <c r="MXD1171" s="5"/>
      <c r="MXE1171" s="144"/>
      <c r="MXF1171" s="93"/>
      <c r="MXG1171" s="145"/>
      <c r="MXH1171" s="145"/>
      <c r="MXI1171" s="145"/>
      <c r="MXJ1171" s="145"/>
      <c r="MXK1171" s="145"/>
      <c r="MXL1171" s="37"/>
      <c r="MXM1171" s="5"/>
      <c r="MXN1171" s="144"/>
      <c r="MXO1171" s="93"/>
      <c r="MXP1171" s="145"/>
      <c r="MXQ1171" s="145"/>
      <c r="MXR1171" s="145"/>
      <c r="MXS1171" s="145"/>
      <c r="MXT1171" s="145"/>
      <c r="MXU1171" s="37"/>
      <c r="MXV1171" s="5"/>
      <c r="MXW1171" s="144"/>
      <c r="MXX1171" s="93"/>
      <c r="MXY1171" s="145"/>
      <c r="MXZ1171" s="145"/>
      <c r="MYA1171" s="145"/>
      <c r="MYB1171" s="145"/>
      <c r="MYC1171" s="145"/>
      <c r="MYD1171" s="37"/>
      <c r="MYE1171" s="5"/>
      <c r="MYF1171" s="144"/>
      <c r="MYG1171" s="93"/>
      <c r="MYH1171" s="145"/>
      <c r="MYI1171" s="145"/>
      <c r="MYJ1171" s="145"/>
      <c r="MYK1171" s="145"/>
      <c r="MYL1171" s="145"/>
      <c r="MYM1171" s="37"/>
      <c r="MYN1171" s="5"/>
      <c r="MYO1171" s="144"/>
      <c r="MYP1171" s="93"/>
      <c r="MYQ1171" s="145"/>
      <c r="MYR1171" s="145"/>
      <c r="MYS1171" s="145"/>
      <c r="MYT1171" s="145"/>
      <c r="MYU1171" s="145"/>
      <c r="MYV1171" s="37"/>
      <c r="MYW1171" s="5"/>
      <c r="MYX1171" s="144"/>
      <c r="MYY1171" s="93"/>
      <c r="MYZ1171" s="145"/>
      <c r="MZA1171" s="145"/>
      <c r="MZB1171" s="145"/>
      <c r="MZC1171" s="145"/>
      <c r="MZD1171" s="145"/>
      <c r="MZE1171" s="37"/>
      <c r="MZF1171" s="5"/>
      <c r="MZG1171" s="144"/>
      <c r="MZH1171" s="93"/>
      <c r="MZI1171" s="145"/>
      <c r="MZJ1171" s="145"/>
      <c r="MZK1171" s="145"/>
      <c r="MZL1171" s="145"/>
      <c r="MZM1171" s="145"/>
      <c r="MZN1171" s="37"/>
      <c r="MZO1171" s="5"/>
      <c r="MZP1171" s="144"/>
      <c r="MZQ1171" s="93"/>
      <c r="MZR1171" s="145"/>
      <c r="MZS1171" s="145"/>
      <c r="MZT1171" s="145"/>
      <c r="MZU1171" s="145"/>
      <c r="MZV1171" s="145"/>
      <c r="MZW1171" s="37"/>
      <c r="MZX1171" s="5"/>
      <c r="MZY1171" s="144"/>
      <c r="MZZ1171" s="93"/>
      <c r="NAA1171" s="145"/>
      <c r="NAB1171" s="145"/>
      <c r="NAC1171" s="145"/>
      <c r="NAD1171" s="145"/>
      <c r="NAE1171" s="145"/>
      <c r="NAF1171" s="37"/>
      <c r="NAG1171" s="5"/>
      <c r="NAH1171" s="144"/>
      <c r="NAI1171" s="93"/>
      <c r="NAJ1171" s="145"/>
      <c r="NAK1171" s="145"/>
      <c r="NAL1171" s="145"/>
      <c r="NAM1171" s="145"/>
      <c r="NAN1171" s="145"/>
      <c r="NAO1171" s="37"/>
      <c r="NAP1171" s="5"/>
      <c r="NAQ1171" s="144"/>
      <c r="NAR1171" s="93"/>
      <c r="NAS1171" s="145"/>
      <c r="NAT1171" s="145"/>
      <c r="NAU1171" s="145"/>
      <c r="NAV1171" s="145"/>
      <c r="NAW1171" s="145"/>
      <c r="NAX1171" s="37"/>
      <c r="NAY1171" s="5"/>
      <c r="NAZ1171" s="144"/>
      <c r="NBA1171" s="93"/>
      <c r="NBB1171" s="145"/>
      <c r="NBC1171" s="145"/>
      <c r="NBD1171" s="145"/>
      <c r="NBE1171" s="145"/>
      <c r="NBF1171" s="145"/>
      <c r="NBG1171" s="37"/>
      <c r="NBH1171" s="5"/>
      <c r="NBI1171" s="144"/>
      <c r="NBJ1171" s="93"/>
      <c r="NBK1171" s="145"/>
      <c r="NBL1171" s="145"/>
      <c r="NBM1171" s="145"/>
      <c r="NBN1171" s="145"/>
      <c r="NBO1171" s="145"/>
      <c r="NBP1171" s="37"/>
      <c r="NBQ1171" s="5"/>
      <c r="NBR1171" s="144"/>
      <c r="NBS1171" s="93"/>
      <c r="NBT1171" s="145"/>
      <c r="NBU1171" s="145"/>
      <c r="NBV1171" s="145"/>
      <c r="NBW1171" s="145"/>
      <c r="NBX1171" s="145"/>
      <c r="NBY1171" s="37"/>
      <c r="NBZ1171" s="5"/>
      <c r="NCA1171" s="144"/>
      <c r="NCB1171" s="93"/>
      <c r="NCC1171" s="145"/>
      <c r="NCD1171" s="145"/>
      <c r="NCE1171" s="145"/>
      <c r="NCF1171" s="145"/>
      <c r="NCG1171" s="145"/>
      <c r="NCH1171" s="37"/>
      <c r="NCI1171" s="5"/>
      <c r="NCJ1171" s="144"/>
      <c r="NCK1171" s="93"/>
      <c r="NCL1171" s="145"/>
      <c r="NCM1171" s="145"/>
      <c r="NCN1171" s="145"/>
      <c r="NCO1171" s="145"/>
      <c r="NCP1171" s="145"/>
      <c r="NCQ1171" s="37"/>
      <c r="NCR1171" s="5"/>
      <c r="NCS1171" s="144"/>
      <c r="NCT1171" s="93"/>
      <c r="NCU1171" s="145"/>
      <c r="NCV1171" s="145"/>
      <c r="NCW1171" s="145"/>
      <c r="NCX1171" s="145"/>
      <c r="NCY1171" s="145"/>
      <c r="NCZ1171" s="37"/>
      <c r="NDA1171" s="5"/>
      <c r="NDB1171" s="144"/>
      <c r="NDC1171" s="93"/>
      <c r="NDD1171" s="145"/>
      <c r="NDE1171" s="145"/>
      <c r="NDF1171" s="145"/>
      <c r="NDG1171" s="145"/>
      <c r="NDH1171" s="145"/>
      <c r="NDI1171" s="37"/>
      <c r="NDJ1171" s="5"/>
      <c r="NDK1171" s="144"/>
      <c r="NDL1171" s="93"/>
      <c r="NDM1171" s="145"/>
      <c r="NDN1171" s="145"/>
      <c r="NDO1171" s="145"/>
      <c r="NDP1171" s="145"/>
      <c r="NDQ1171" s="145"/>
      <c r="NDR1171" s="37"/>
      <c r="NDS1171" s="5"/>
      <c r="NDT1171" s="144"/>
      <c r="NDU1171" s="93"/>
      <c r="NDV1171" s="145"/>
      <c r="NDW1171" s="145"/>
      <c r="NDX1171" s="145"/>
      <c r="NDY1171" s="145"/>
      <c r="NDZ1171" s="145"/>
      <c r="NEA1171" s="37"/>
      <c r="NEB1171" s="5"/>
      <c r="NEC1171" s="144"/>
      <c r="NED1171" s="93"/>
      <c r="NEE1171" s="145"/>
      <c r="NEF1171" s="145"/>
      <c r="NEG1171" s="145"/>
      <c r="NEH1171" s="145"/>
      <c r="NEI1171" s="145"/>
      <c r="NEJ1171" s="37"/>
      <c r="NEK1171" s="5"/>
      <c r="NEL1171" s="144"/>
      <c r="NEM1171" s="93"/>
      <c r="NEN1171" s="145"/>
      <c r="NEO1171" s="145"/>
      <c r="NEP1171" s="145"/>
      <c r="NEQ1171" s="145"/>
      <c r="NER1171" s="145"/>
      <c r="NES1171" s="37"/>
      <c r="NET1171" s="5"/>
      <c r="NEU1171" s="144"/>
      <c r="NEV1171" s="93"/>
      <c r="NEW1171" s="145"/>
      <c r="NEX1171" s="145"/>
      <c r="NEY1171" s="145"/>
      <c r="NEZ1171" s="145"/>
      <c r="NFA1171" s="145"/>
      <c r="NFB1171" s="37"/>
      <c r="NFC1171" s="5"/>
      <c r="NFD1171" s="144"/>
      <c r="NFE1171" s="93"/>
      <c r="NFF1171" s="145"/>
      <c r="NFG1171" s="145"/>
      <c r="NFH1171" s="145"/>
      <c r="NFI1171" s="145"/>
      <c r="NFJ1171" s="145"/>
      <c r="NFK1171" s="37"/>
      <c r="NFL1171" s="5"/>
      <c r="NFM1171" s="144"/>
      <c r="NFN1171" s="93"/>
      <c r="NFO1171" s="145"/>
      <c r="NFP1171" s="145"/>
      <c r="NFQ1171" s="145"/>
      <c r="NFR1171" s="145"/>
      <c r="NFS1171" s="145"/>
      <c r="NFT1171" s="37"/>
      <c r="NFU1171" s="5"/>
      <c r="NFV1171" s="144"/>
      <c r="NFW1171" s="93"/>
      <c r="NFX1171" s="145"/>
      <c r="NFY1171" s="145"/>
      <c r="NFZ1171" s="145"/>
      <c r="NGA1171" s="145"/>
      <c r="NGB1171" s="145"/>
      <c r="NGC1171" s="37"/>
      <c r="NGD1171" s="5"/>
      <c r="NGE1171" s="144"/>
      <c r="NGF1171" s="93"/>
      <c r="NGG1171" s="145"/>
      <c r="NGH1171" s="145"/>
      <c r="NGI1171" s="145"/>
      <c r="NGJ1171" s="145"/>
      <c r="NGK1171" s="145"/>
      <c r="NGL1171" s="37"/>
      <c r="NGM1171" s="5"/>
      <c r="NGN1171" s="144"/>
      <c r="NGO1171" s="93"/>
      <c r="NGP1171" s="145"/>
      <c r="NGQ1171" s="145"/>
      <c r="NGR1171" s="145"/>
      <c r="NGS1171" s="145"/>
      <c r="NGT1171" s="145"/>
      <c r="NGU1171" s="37"/>
      <c r="NGV1171" s="5"/>
      <c r="NGW1171" s="144"/>
      <c r="NGX1171" s="93"/>
      <c r="NGY1171" s="145"/>
      <c r="NGZ1171" s="145"/>
      <c r="NHA1171" s="145"/>
      <c r="NHB1171" s="145"/>
      <c r="NHC1171" s="145"/>
      <c r="NHD1171" s="37"/>
      <c r="NHE1171" s="5"/>
      <c r="NHF1171" s="144"/>
      <c r="NHG1171" s="93"/>
      <c r="NHH1171" s="145"/>
      <c r="NHI1171" s="145"/>
      <c r="NHJ1171" s="145"/>
      <c r="NHK1171" s="145"/>
      <c r="NHL1171" s="145"/>
      <c r="NHM1171" s="37"/>
      <c r="NHN1171" s="5"/>
      <c r="NHO1171" s="144"/>
      <c r="NHP1171" s="93"/>
      <c r="NHQ1171" s="145"/>
      <c r="NHR1171" s="145"/>
      <c r="NHS1171" s="145"/>
      <c r="NHT1171" s="145"/>
      <c r="NHU1171" s="145"/>
      <c r="NHV1171" s="37"/>
      <c r="NHW1171" s="5"/>
      <c r="NHX1171" s="144"/>
      <c r="NHY1171" s="93"/>
      <c r="NHZ1171" s="145"/>
      <c r="NIA1171" s="145"/>
      <c r="NIB1171" s="145"/>
      <c r="NIC1171" s="145"/>
      <c r="NID1171" s="145"/>
      <c r="NIE1171" s="37"/>
      <c r="NIF1171" s="5"/>
      <c r="NIG1171" s="144"/>
      <c r="NIH1171" s="93"/>
      <c r="NII1171" s="145"/>
      <c r="NIJ1171" s="145"/>
      <c r="NIK1171" s="145"/>
      <c r="NIL1171" s="145"/>
      <c r="NIM1171" s="145"/>
      <c r="NIN1171" s="37"/>
      <c r="NIO1171" s="5"/>
      <c r="NIP1171" s="144"/>
      <c r="NIQ1171" s="93"/>
      <c r="NIR1171" s="145"/>
      <c r="NIS1171" s="145"/>
      <c r="NIT1171" s="145"/>
      <c r="NIU1171" s="145"/>
      <c r="NIV1171" s="145"/>
      <c r="NIW1171" s="37"/>
      <c r="NIX1171" s="5"/>
      <c r="NIY1171" s="144"/>
      <c r="NIZ1171" s="93"/>
      <c r="NJA1171" s="145"/>
      <c r="NJB1171" s="145"/>
      <c r="NJC1171" s="145"/>
      <c r="NJD1171" s="145"/>
      <c r="NJE1171" s="145"/>
      <c r="NJF1171" s="37"/>
      <c r="NJG1171" s="5"/>
      <c r="NJH1171" s="144"/>
      <c r="NJI1171" s="93"/>
      <c r="NJJ1171" s="145"/>
      <c r="NJK1171" s="145"/>
      <c r="NJL1171" s="145"/>
      <c r="NJM1171" s="145"/>
      <c r="NJN1171" s="145"/>
      <c r="NJO1171" s="37"/>
      <c r="NJP1171" s="5"/>
      <c r="NJQ1171" s="144"/>
      <c r="NJR1171" s="93"/>
      <c r="NJS1171" s="145"/>
      <c r="NJT1171" s="145"/>
      <c r="NJU1171" s="145"/>
      <c r="NJV1171" s="145"/>
      <c r="NJW1171" s="145"/>
      <c r="NJX1171" s="37"/>
      <c r="NJY1171" s="5"/>
      <c r="NJZ1171" s="144"/>
      <c r="NKA1171" s="93"/>
      <c r="NKB1171" s="145"/>
      <c r="NKC1171" s="145"/>
      <c r="NKD1171" s="145"/>
      <c r="NKE1171" s="145"/>
      <c r="NKF1171" s="145"/>
      <c r="NKG1171" s="37"/>
      <c r="NKH1171" s="5"/>
      <c r="NKI1171" s="144"/>
      <c r="NKJ1171" s="93"/>
      <c r="NKK1171" s="145"/>
      <c r="NKL1171" s="145"/>
      <c r="NKM1171" s="145"/>
      <c r="NKN1171" s="145"/>
      <c r="NKO1171" s="145"/>
      <c r="NKP1171" s="37"/>
      <c r="NKQ1171" s="5"/>
      <c r="NKR1171" s="144"/>
      <c r="NKS1171" s="93"/>
      <c r="NKT1171" s="145"/>
      <c r="NKU1171" s="145"/>
      <c r="NKV1171" s="145"/>
      <c r="NKW1171" s="145"/>
      <c r="NKX1171" s="145"/>
      <c r="NKY1171" s="37"/>
      <c r="NKZ1171" s="5"/>
      <c r="NLA1171" s="144"/>
      <c r="NLB1171" s="93"/>
      <c r="NLC1171" s="145"/>
      <c r="NLD1171" s="145"/>
      <c r="NLE1171" s="145"/>
      <c r="NLF1171" s="145"/>
      <c r="NLG1171" s="145"/>
      <c r="NLH1171" s="37"/>
      <c r="NLI1171" s="5"/>
      <c r="NLJ1171" s="144"/>
      <c r="NLK1171" s="93"/>
      <c r="NLL1171" s="145"/>
      <c r="NLM1171" s="145"/>
      <c r="NLN1171" s="145"/>
      <c r="NLO1171" s="145"/>
      <c r="NLP1171" s="145"/>
      <c r="NLQ1171" s="37"/>
      <c r="NLR1171" s="5"/>
      <c r="NLS1171" s="144"/>
      <c r="NLT1171" s="93"/>
      <c r="NLU1171" s="145"/>
      <c r="NLV1171" s="145"/>
      <c r="NLW1171" s="145"/>
      <c r="NLX1171" s="145"/>
      <c r="NLY1171" s="145"/>
      <c r="NLZ1171" s="37"/>
      <c r="NMA1171" s="5"/>
      <c r="NMB1171" s="144"/>
      <c r="NMC1171" s="93"/>
      <c r="NMD1171" s="145"/>
      <c r="NME1171" s="145"/>
      <c r="NMF1171" s="145"/>
      <c r="NMG1171" s="145"/>
      <c r="NMH1171" s="145"/>
      <c r="NMI1171" s="37"/>
      <c r="NMJ1171" s="5"/>
      <c r="NMK1171" s="144"/>
      <c r="NML1171" s="93"/>
      <c r="NMM1171" s="145"/>
      <c r="NMN1171" s="145"/>
      <c r="NMO1171" s="145"/>
      <c r="NMP1171" s="145"/>
      <c r="NMQ1171" s="145"/>
      <c r="NMR1171" s="37"/>
      <c r="NMS1171" s="5"/>
      <c r="NMT1171" s="144"/>
      <c r="NMU1171" s="93"/>
      <c r="NMV1171" s="145"/>
      <c r="NMW1171" s="145"/>
      <c r="NMX1171" s="145"/>
      <c r="NMY1171" s="145"/>
      <c r="NMZ1171" s="145"/>
      <c r="NNA1171" s="37"/>
      <c r="NNB1171" s="5"/>
      <c r="NNC1171" s="144"/>
      <c r="NND1171" s="93"/>
      <c r="NNE1171" s="145"/>
      <c r="NNF1171" s="145"/>
      <c r="NNG1171" s="145"/>
      <c r="NNH1171" s="145"/>
      <c r="NNI1171" s="145"/>
      <c r="NNJ1171" s="37"/>
      <c r="NNK1171" s="5"/>
      <c r="NNL1171" s="144"/>
      <c r="NNM1171" s="93"/>
      <c r="NNN1171" s="145"/>
      <c r="NNO1171" s="145"/>
      <c r="NNP1171" s="145"/>
      <c r="NNQ1171" s="145"/>
      <c r="NNR1171" s="145"/>
      <c r="NNS1171" s="37"/>
      <c r="NNT1171" s="5"/>
      <c r="NNU1171" s="144"/>
      <c r="NNV1171" s="93"/>
      <c r="NNW1171" s="145"/>
      <c r="NNX1171" s="145"/>
      <c r="NNY1171" s="145"/>
      <c r="NNZ1171" s="145"/>
      <c r="NOA1171" s="145"/>
      <c r="NOB1171" s="37"/>
      <c r="NOC1171" s="5"/>
      <c r="NOD1171" s="144"/>
      <c r="NOE1171" s="93"/>
      <c r="NOF1171" s="145"/>
      <c r="NOG1171" s="145"/>
      <c r="NOH1171" s="145"/>
      <c r="NOI1171" s="145"/>
      <c r="NOJ1171" s="145"/>
      <c r="NOK1171" s="37"/>
      <c r="NOL1171" s="5"/>
      <c r="NOM1171" s="144"/>
      <c r="NON1171" s="93"/>
      <c r="NOO1171" s="145"/>
      <c r="NOP1171" s="145"/>
      <c r="NOQ1171" s="145"/>
      <c r="NOR1171" s="145"/>
      <c r="NOS1171" s="145"/>
      <c r="NOT1171" s="37"/>
      <c r="NOU1171" s="5"/>
      <c r="NOV1171" s="144"/>
      <c r="NOW1171" s="93"/>
      <c r="NOX1171" s="145"/>
      <c r="NOY1171" s="145"/>
      <c r="NOZ1171" s="145"/>
      <c r="NPA1171" s="145"/>
      <c r="NPB1171" s="145"/>
      <c r="NPC1171" s="37"/>
      <c r="NPD1171" s="5"/>
      <c r="NPE1171" s="144"/>
      <c r="NPF1171" s="93"/>
      <c r="NPG1171" s="145"/>
      <c r="NPH1171" s="145"/>
      <c r="NPI1171" s="145"/>
      <c r="NPJ1171" s="145"/>
      <c r="NPK1171" s="145"/>
      <c r="NPL1171" s="37"/>
      <c r="NPM1171" s="5"/>
      <c r="NPN1171" s="144"/>
      <c r="NPO1171" s="93"/>
      <c r="NPP1171" s="145"/>
      <c r="NPQ1171" s="145"/>
      <c r="NPR1171" s="145"/>
      <c r="NPS1171" s="145"/>
      <c r="NPT1171" s="145"/>
      <c r="NPU1171" s="37"/>
      <c r="NPV1171" s="5"/>
      <c r="NPW1171" s="144"/>
      <c r="NPX1171" s="93"/>
      <c r="NPY1171" s="145"/>
      <c r="NPZ1171" s="145"/>
      <c r="NQA1171" s="145"/>
      <c r="NQB1171" s="145"/>
      <c r="NQC1171" s="145"/>
      <c r="NQD1171" s="37"/>
      <c r="NQE1171" s="5"/>
      <c r="NQF1171" s="144"/>
      <c r="NQG1171" s="93"/>
      <c r="NQH1171" s="145"/>
      <c r="NQI1171" s="145"/>
      <c r="NQJ1171" s="145"/>
      <c r="NQK1171" s="145"/>
      <c r="NQL1171" s="145"/>
      <c r="NQM1171" s="37"/>
      <c r="NQN1171" s="5"/>
      <c r="NQO1171" s="144"/>
      <c r="NQP1171" s="93"/>
      <c r="NQQ1171" s="145"/>
      <c r="NQR1171" s="145"/>
      <c r="NQS1171" s="145"/>
      <c r="NQT1171" s="145"/>
      <c r="NQU1171" s="145"/>
      <c r="NQV1171" s="37"/>
      <c r="NQW1171" s="5"/>
      <c r="NQX1171" s="144"/>
      <c r="NQY1171" s="93"/>
      <c r="NQZ1171" s="145"/>
      <c r="NRA1171" s="145"/>
      <c r="NRB1171" s="145"/>
      <c r="NRC1171" s="145"/>
      <c r="NRD1171" s="145"/>
      <c r="NRE1171" s="37"/>
      <c r="NRF1171" s="5"/>
      <c r="NRG1171" s="144"/>
      <c r="NRH1171" s="93"/>
      <c r="NRI1171" s="145"/>
      <c r="NRJ1171" s="145"/>
      <c r="NRK1171" s="145"/>
      <c r="NRL1171" s="145"/>
      <c r="NRM1171" s="145"/>
      <c r="NRN1171" s="37"/>
      <c r="NRO1171" s="5"/>
      <c r="NRP1171" s="144"/>
      <c r="NRQ1171" s="93"/>
      <c r="NRR1171" s="145"/>
      <c r="NRS1171" s="145"/>
      <c r="NRT1171" s="145"/>
      <c r="NRU1171" s="145"/>
      <c r="NRV1171" s="145"/>
      <c r="NRW1171" s="37"/>
      <c r="NRX1171" s="5"/>
      <c r="NRY1171" s="144"/>
      <c r="NRZ1171" s="93"/>
      <c r="NSA1171" s="145"/>
      <c r="NSB1171" s="145"/>
      <c r="NSC1171" s="145"/>
      <c r="NSD1171" s="145"/>
      <c r="NSE1171" s="145"/>
      <c r="NSF1171" s="37"/>
      <c r="NSG1171" s="5"/>
      <c r="NSH1171" s="144"/>
      <c r="NSI1171" s="93"/>
      <c r="NSJ1171" s="145"/>
      <c r="NSK1171" s="145"/>
      <c r="NSL1171" s="145"/>
      <c r="NSM1171" s="145"/>
      <c r="NSN1171" s="145"/>
      <c r="NSO1171" s="37"/>
      <c r="NSP1171" s="5"/>
      <c r="NSQ1171" s="144"/>
      <c r="NSR1171" s="93"/>
      <c r="NSS1171" s="145"/>
      <c r="NST1171" s="145"/>
      <c r="NSU1171" s="145"/>
      <c r="NSV1171" s="145"/>
      <c r="NSW1171" s="145"/>
      <c r="NSX1171" s="37"/>
      <c r="NSY1171" s="5"/>
      <c r="NSZ1171" s="144"/>
      <c r="NTA1171" s="93"/>
      <c r="NTB1171" s="145"/>
      <c r="NTC1171" s="145"/>
      <c r="NTD1171" s="145"/>
      <c r="NTE1171" s="145"/>
      <c r="NTF1171" s="145"/>
      <c r="NTG1171" s="37"/>
      <c r="NTH1171" s="5"/>
      <c r="NTI1171" s="144"/>
      <c r="NTJ1171" s="93"/>
      <c r="NTK1171" s="145"/>
      <c r="NTL1171" s="145"/>
      <c r="NTM1171" s="145"/>
      <c r="NTN1171" s="145"/>
      <c r="NTO1171" s="145"/>
      <c r="NTP1171" s="37"/>
      <c r="NTQ1171" s="5"/>
      <c r="NTR1171" s="144"/>
      <c r="NTS1171" s="93"/>
      <c r="NTT1171" s="145"/>
      <c r="NTU1171" s="145"/>
      <c r="NTV1171" s="145"/>
      <c r="NTW1171" s="145"/>
      <c r="NTX1171" s="145"/>
      <c r="NTY1171" s="37"/>
      <c r="NTZ1171" s="5"/>
      <c r="NUA1171" s="144"/>
      <c r="NUB1171" s="93"/>
      <c r="NUC1171" s="145"/>
      <c r="NUD1171" s="145"/>
      <c r="NUE1171" s="145"/>
      <c r="NUF1171" s="145"/>
      <c r="NUG1171" s="145"/>
      <c r="NUH1171" s="37"/>
      <c r="NUI1171" s="5"/>
      <c r="NUJ1171" s="144"/>
      <c r="NUK1171" s="93"/>
      <c r="NUL1171" s="145"/>
      <c r="NUM1171" s="145"/>
      <c r="NUN1171" s="145"/>
      <c r="NUO1171" s="145"/>
      <c r="NUP1171" s="145"/>
      <c r="NUQ1171" s="37"/>
      <c r="NUR1171" s="5"/>
      <c r="NUS1171" s="144"/>
      <c r="NUT1171" s="93"/>
      <c r="NUU1171" s="145"/>
      <c r="NUV1171" s="145"/>
      <c r="NUW1171" s="145"/>
      <c r="NUX1171" s="145"/>
      <c r="NUY1171" s="145"/>
      <c r="NUZ1171" s="37"/>
      <c r="NVA1171" s="5"/>
      <c r="NVB1171" s="144"/>
      <c r="NVC1171" s="93"/>
      <c r="NVD1171" s="145"/>
      <c r="NVE1171" s="145"/>
      <c r="NVF1171" s="145"/>
      <c r="NVG1171" s="145"/>
      <c r="NVH1171" s="145"/>
      <c r="NVI1171" s="37"/>
      <c r="NVJ1171" s="5"/>
      <c r="NVK1171" s="144"/>
      <c r="NVL1171" s="93"/>
      <c r="NVM1171" s="145"/>
      <c r="NVN1171" s="145"/>
      <c r="NVO1171" s="145"/>
      <c r="NVP1171" s="145"/>
      <c r="NVQ1171" s="145"/>
      <c r="NVR1171" s="37"/>
      <c r="NVS1171" s="5"/>
      <c r="NVT1171" s="144"/>
      <c r="NVU1171" s="93"/>
      <c r="NVV1171" s="145"/>
      <c r="NVW1171" s="145"/>
      <c r="NVX1171" s="145"/>
      <c r="NVY1171" s="145"/>
      <c r="NVZ1171" s="145"/>
      <c r="NWA1171" s="37"/>
      <c r="NWB1171" s="5"/>
      <c r="NWC1171" s="144"/>
      <c r="NWD1171" s="93"/>
      <c r="NWE1171" s="145"/>
      <c r="NWF1171" s="145"/>
      <c r="NWG1171" s="145"/>
      <c r="NWH1171" s="145"/>
      <c r="NWI1171" s="145"/>
      <c r="NWJ1171" s="37"/>
      <c r="NWK1171" s="5"/>
      <c r="NWL1171" s="144"/>
      <c r="NWM1171" s="93"/>
      <c r="NWN1171" s="145"/>
      <c r="NWO1171" s="145"/>
      <c r="NWP1171" s="145"/>
      <c r="NWQ1171" s="145"/>
      <c r="NWR1171" s="145"/>
      <c r="NWS1171" s="37"/>
      <c r="NWT1171" s="5"/>
      <c r="NWU1171" s="144"/>
      <c r="NWV1171" s="93"/>
      <c r="NWW1171" s="145"/>
      <c r="NWX1171" s="145"/>
      <c r="NWY1171" s="145"/>
      <c r="NWZ1171" s="145"/>
      <c r="NXA1171" s="145"/>
      <c r="NXB1171" s="37"/>
      <c r="NXC1171" s="5"/>
      <c r="NXD1171" s="144"/>
      <c r="NXE1171" s="93"/>
      <c r="NXF1171" s="145"/>
      <c r="NXG1171" s="145"/>
      <c r="NXH1171" s="145"/>
      <c r="NXI1171" s="145"/>
      <c r="NXJ1171" s="145"/>
      <c r="NXK1171" s="37"/>
      <c r="NXL1171" s="5"/>
      <c r="NXM1171" s="144"/>
      <c r="NXN1171" s="93"/>
      <c r="NXO1171" s="145"/>
      <c r="NXP1171" s="145"/>
      <c r="NXQ1171" s="145"/>
      <c r="NXR1171" s="145"/>
      <c r="NXS1171" s="145"/>
      <c r="NXT1171" s="37"/>
      <c r="NXU1171" s="5"/>
      <c r="NXV1171" s="144"/>
      <c r="NXW1171" s="93"/>
      <c r="NXX1171" s="145"/>
      <c r="NXY1171" s="145"/>
      <c r="NXZ1171" s="145"/>
      <c r="NYA1171" s="145"/>
      <c r="NYB1171" s="145"/>
      <c r="NYC1171" s="37"/>
      <c r="NYD1171" s="5"/>
      <c r="NYE1171" s="144"/>
      <c r="NYF1171" s="93"/>
      <c r="NYG1171" s="145"/>
      <c r="NYH1171" s="145"/>
      <c r="NYI1171" s="145"/>
      <c r="NYJ1171" s="145"/>
      <c r="NYK1171" s="145"/>
      <c r="NYL1171" s="37"/>
      <c r="NYM1171" s="5"/>
      <c r="NYN1171" s="144"/>
      <c r="NYO1171" s="93"/>
      <c r="NYP1171" s="145"/>
      <c r="NYQ1171" s="145"/>
      <c r="NYR1171" s="145"/>
      <c r="NYS1171" s="145"/>
      <c r="NYT1171" s="145"/>
      <c r="NYU1171" s="37"/>
      <c r="NYV1171" s="5"/>
      <c r="NYW1171" s="144"/>
      <c r="NYX1171" s="93"/>
      <c r="NYY1171" s="145"/>
      <c r="NYZ1171" s="145"/>
      <c r="NZA1171" s="145"/>
      <c r="NZB1171" s="145"/>
      <c r="NZC1171" s="145"/>
      <c r="NZD1171" s="37"/>
      <c r="NZE1171" s="5"/>
      <c r="NZF1171" s="144"/>
      <c r="NZG1171" s="93"/>
      <c r="NZH1171" s="145"/>
      <c r="NZI1171" s="145"/>
      <c r="NZJ1171" s="145"/>
      <c r="NZK1171" s="145"/>
      <c r="NZL1171" s="145"/>
      <c r="NZM1171" s="37"/>
      <c r="NZN1171" s="5"/>
      <c r="NZO1171" s="144"/>
      <c r="NZP1171" s="93"/>
      <c r="NZQ1171" s="145"/>
      <c r="NZR1171" s="145"/>
      <c r="NZS1171" s="145"/>
      <c r="NZT1171" s="145"/>
      <c r="NZU1171" s="145"/>
      <c r="NZV1171" s="37"/>
      <c r="NZW1171" s="5"/>
      <c r="NZX1171" s="144"/>
      <c r="NZY1171" s="93"/>
      <c r="NZZ1171" s="145"/>
      <c r="OAA1171" s="145"/>
      <c r="OAB1171" s="145"/>
      <c r="OAC1171" s="145"/>
      <c r="OAD1171" s="145"/>
      <c r="OAE1171" s="37"/>
      <c r="OAF1171" s="5"/>
      <c r="OAG1171" s="144"/>
      <c r="OAH1171" s="93"/>
      <c r="OAI1171" s="145"/>
      <c r="OAJ1171" s="145"/>
      <c r="OAK1171" s="145"/>
      <c r="OAL1171" s="145"/>
      <c r="OAM1171" s="145"/>
      <c r="OAN1171" s="37"/>
      <c r="OAO1171" s="5"/>
      <c r="OAP1171" s="144"/>
      <c r="OAQ1171" s="93"/>
      <c r="OAR1171" s="145"/>
      <c r="OAS1171" s="145"/>
      <c r="OAT1171" s="145"/>
      <c r="OAU1171" s="145"/>
      <c r="OAV1171" s="145"/>
      <c r="OAW1171" s="37"/>
      <c r="OAX1171" s="5"/>
      <c r="OAY1171" s="144"/>
      <c r="OAZ1171" s="93"/>
      <c r="OBA1171" s="145"/>
      <c r="OBB1171" s="145"/>
      <c r="OBC1171" s="145"/>
      <c r="OBD1171" s="145"/>
      <c r="OBE1171" s="145"/>
      <c r="OBF1171" s="37"/>
      <c r="OBG1171" s="5"/>
      <c r="OBH1171" s="144"/>
      <c r="OBI1171" s="93"/>
      <c r="OBJ1171" s="145"/>
      <c r="OBK1171" s="145"/>
      <c r="OBL1171" s="145"/>
      <c r="OBM1171" s="145"/>
      <c r="OBN1171" s="145"/>
      <c r="OBO1171" s="37"/>
      <c r="OBP1171" s="5"/>
      <c r="OBQ1171" s="144"/>
      <c r="OBR1171" s="93"/>
      <c r="OBS1171" s="145"/>
      <c r="OBT1171" s="145"/>
      <c r="OBU1171" s="145"/>
      <c r="OBV1171" s="145"/>
      <c r="OBW1171" s="145"/>
      <c r="OBX1171" s="37"/>
      <c r="OBY1171" s="5"/>
      <c r="OBZ1171" s="144"/>
      <c r="OCA1171" s="93"/>
      <c r="OCB1171" s="145"/>
      <c r="OCC1171" s="145"/>
      <c r="OCD1171" s="145"/>
      <c r="OCE1171" s="145"/>
      <c r="OCF1171" s="145"/>
      <c r="OCG1171" s="37"/>
      <c r="OCH1171" s="5"/>
      <c r="OCI1171" s="144"/>
      <c r="OCJ1171" s="93"/>
      <c r="OCK1171" s="145"/>
      <c r="OCL1171" s="145"/>
      <c r="OCM1171" s="145"/>
      <c r="OCN1171" s="145"/>
      <c r="OCO1171" s="145"/>
      <c r="OCP1171" s="37"/>
      <c r="OCQ1171" s="5"/>
      <c r="OCR1171" s="144"/>
      <c r="OCS1171" s="93"/>
      <c r="OCT1171" s="145"/>
      <c r="OCU1171" s="145"/>
      <c r="OCV1171" s="145"/>
      <c r="OCW1171" s="145"/>
      <c r="OCX1171" s="145"/>
      <c r="OCY1171" s="37"/>
      <c r="OCZ1171" s="5"/>
      <c r="ODA1171" s="144"/>
      <c r="ODB1171" s="93"/>
      <c r="ODC1171" s="145"/>
      <c r="ODD1171" s="145"/>
      <c r="ODE1171" s="145"/>
      <c r="ODF1171" s="145"/>
      <c r="ODG1171" s="145"/>
      <c r="ODH1171" s="37"/>
      <c r="ODI1171" s="5"/>
      <c r="ODJ1171" s="144"/>
      <c r="ODK1171" s="93"/>
      <c r="ODL1171" s="145"/>
      <c r="ODM1171" s="145"/>
      <c r="ODN1171" s="145"/>
      <c r="ODO1171" s="145"/>
      <c r="ODP1171" s="145"/>
      <c r="ODQ1171" s="37"/>
      <c r="ODR1171" s="5"/>
      <c r="ODS1171" s="144"/>
      <c r="ODT1171" s="93"/>
      <c r="ODU1171" s="145"/>
      <c r="ODV1171" s="145"/>
      <c r="ODW1171" s="145"/>
      <c r="ODX1171" s="145"/>
      <c r="ODY1171" s="145"/>
      <c r="ODZ1171" s="37"/>
      <c r="OEA1171" s="5"/>
      <c r="OEB1171" s="144"/>
      <c r="OEC1171" s="93"/>
      <c r="OED1171" s="145"/>
      <c r="OEE1171" s="145"/>
      <c r="OEF1171" s="145"/>
      <c r="OEG1171" s="145"/>
      <c r="OEH1171" s="145"/>
      <c r="OEI1171" s="37"/>
      <c r="OEJ1171" s="5"/>
      <c r="OEK1171" s="144"/>
      <c r="OEL1171" s="93"/>
      <c r="OEM1171" s="145"/>
      <c r="OEN1171" s="145"/>
      <c r="OEO1171" s="145"/>
      <c r="OEP1171" s="145"/>
      <c r="OEQ1171" s="145"/>
      <c r="OER1171" s="37"/>
      <c r="OES1171" s="5"/>
      <c r="OET1171" s="144"/>
      <c r="OEU1171" s="93"/>
      <c r="OEV1171" s="145"/>
      <c r="OEW1171" s="145"/>
      <c r="OEX1171" s="145"/>
      <c r="OEY1171" s="145"/>
      <c r="OEZ1171" s="145"/>
      <c r="OFA1171" s="37"/>
      <c r="OFB1171" s="5"/>
      <c r="OFC1171" s="144"/>
      <c r="OFD1171" s="93"/>
      <c r="OFE1171" s="145"/>
      <c r="OFF1171" s="145"/>
      <c r="OFG1171" s="145"/>
      <c r="OFH1171" s="145"/>
      <c r="OFI1171" s="145"/>
      <c r="OFJ1171" s="37"/>
      <c r="OFK1171" s="5"/>
      <c r="OFL1171" s="144"/>
      <c r="OFM1171" s="93"/>
      <c r="OFN1171" s="145"/>
      <c r="OFO1171" s="145"/>
      <c r="OFP1171" s="145"/>
      <c r="OFQ1171" s="145"/>
      <c r="OFR1171" s="145"/>
      <c r="OFS1171" s="37"/>
      <c r="OFT1171" s="5"/>
      <c r="OFU1171" s="144"/>
      <c r="OFV1171" s="93"/>
      <c r="OFW1171" s="145"/>
      <c r="OFX1171" s="145"/>
      <c r="OFY1171" s="145"/>
      <c r="OFZ1171" s="145"/>
      <c r="OGA1171" s="145"/>
      <c r="OGB1171" s="37"/>
      <c r="OGC1171" s="5"/>
      <c r="OGD1171" s="144"/>
      <c r="OGE1171" s="93"/>
      <c r="OGF1171" s="145"/>
      <c r="OGG1171" s="145"/>
      <c r="OGH1171" s="145"/>
      <c r="OGI1171" s="145"/>
      <c r="OGJ1171" s="145"/>
      <c r="OGK1171" s="37"/>
      <c r="OGL1171" s="5"/>
      <c r="OGM1171" s="144"/>
      <c r="OGN1171" s="93"/>
      <c r="OGO1171" s="145"/>
      <c r="OGP1171" s="145"/>
      <c r="OGQ1171" s="145"/>
      <c r="OGR1171" s="145"/>
      <c r="OGS1171" s="145"/>
      <c r="OGT1171" s="37"/>
      <c r="OGU1171" s="5"/>
      <c r="OGV1171" s="144"/>
      <c r="OGW1171" s="93"/>
      <c r="OGX1171" s="145"/>
      <c r="OGY1171" s="145"/>
      <c r="OGZ1171" s="145"/>
      <c r="OHA1171" s="145"/>
      <c r="OHB1171" s="145"/>
      <c r="OHC1171" s="37"/>
      <c r="OHD1171" s="5"/>
      <c r="OHE1171" s="144"/>
      <c r="OHF1171" s="93"/>
      <c r="OHG1171" s="145"/>
      <c r="OHH1171" s="145"/>
      <c r="OHI1171" s="145"/>
      <c r="OHJ1171" s="145"/>
      <c r="OHK1171" s="145"/>
      <c r="OHL1171" s="37"/>
      <c r="OHM1171" s="5"/>
      <c r="OHN1171" s="144"/>
      <c r="OHO1171" s="93"/>
      <c r="OHP1171" s="145"/>
      <c r="OHQ1171" s="145"/>
      <c r="OHR1171" s="145"/>
      <c r="OHS1171" s="145"/>
      <c r="OHT1171" s="145"/>
      <c r="OHU1171" s="37"/>
      <c r="OHV1171" s="5"/>
      <c r="OHW1171" s="144"/>
      <c r="OHX1171" s="93"/>
      <c r="OHY1171" s="145"/>
      <c r="OHZ1171" s="145"/>
      <c r="OIA1171" s="145"/>
      <c r="OIB1171" s="145"/>
      <c r="OIC1171" s="145"/>
      <c r="OID1171" s="37"/>
      <c r="OIE1171" s="5"/>
      <c r="OIF1171" s="144"/>
      <c r="OIG1171" s="93"/>
      <c r="OIH1171" s="145"/>
      <c r="OII1171" s="145"/>
      <c r="OIJ1171" s="145"/>
      <c r="OIK1171" s="145"/>
      <c r="OIL1171" s="145"/>
      <c r="OIM1171" s="37"/>
      <c r="OIN1171" s="5"/>
      <c r="OIO1171" s="144"/>
      <c r="OIP1171" s="93"/>
      <c r="OIQ1171" s="145"/>
      <c r="OIR1171" s="145"/>
      <c r="OIS1171" s="145"/>
      <c r="OIT1171" s="145"/>
      <c r="OIU1171" s="145"/>
      <c r="OIV1171" s="37"/>
      <c r="OIW1171" s="5"/>
      <c r="OIX1171" s="144"/>
      <c r="OIY1171" s="93"/>
      <c r="OIZ1171" s="145"/>
      <c r="OJA1171" s="145"/>
      <c r="OJB1171" s="145"/>
      <c r="OJC1171" s="145"/>
      <c r="OJD1171" s="145"/>
      <c r="OJE1171" s="37"/>
      <c r="OJF1171" s="5"/>
      <c r="OJG1171" s="144"/>
      <c r="OJH1171" s="93"/>
      <c r="OJI1171" s="145"/>
      <c r="OJJ1171" s="145"/>
      <c r="OJK1171" s="145"/>
      <c r="OJL1171" s="145"/>
      <c r="OJM1171" s="145"/>
      <c r="OJN1171" s="37"/>
      <c r="OJO1171" s="5"/>
      <c r="OJP1171" s="144"/>
      <c r="OJQ1171" s="93"/>
      <c r="OJR1171" s="145"/>
      <c r="OJS1171" s="145"/>
      <c r="OJT1171" s="145"/>
      <c r="OJU1171" s="145"/>
      <c r="OJV1171" s="145"/>
      <c r="OJW1171" s="37"/>
      <c r="OJX1171" s="5"/>
      <c r="OJY1171" s="144"/>
      <c r="OJZ1171" s="93"/>
      <c r="OKA1171" s="145"/>
      <c r="OKB1171" s="145"/>
      <c r="OKC1171" s="145"/>
      <c r="OKD1171" s="145"/>
      <c r="OKE1171" s="145"/>
      <c r="OKF1171" s="37"/>
      <c r="OKG1171" s="5"/>
      <c r="OKH1171" s="144"/>
      <c r="OKI1171" s="93"/>
      <c r="OKJ1171" s="145"/>
      <c r="OKK1171" s="145"/>
      <c r="OKL1171" s="145"/>
      <c r="OKM1171" s="145"/>
      <c r="OKN1171" s="145"/>
      <c r="OKO1171" s="37"/>
      <c r="OKP1171" s="5"/>
      <c r="OKQ1171" s="144"/>
      <c r="OKR1171" s="93"/>
      <c r="OKS1171" s="145"/>
      <c r="OKT1171" s="145"/>
      <c r="OKU1171" s="145"/>
      <c r="OKV1171" s="145"/>
      <c r="OKW1171" s="145"/>
      <c r="OKX1171" s="37"/>
      <c r="OKY1171" s="5"/>
      <c r="OKZ1171" s="144"/>
      <c r="OLA1171" s="93"/>
      <c r="OLB1171" s="145"/>
      <c r="OLC1171" s="145"/>
      <c r="OLD1171" s="145"/>
      <c r="OLE1171" s="145"/>
      <c r="OLF1171" s="145"/>
      <c r="OLG1171" s="37"/>
      <c r="OLH1171" s="5"/>
      <c r="OLI1171" s="144"/>
      <c r="OLJ1171" s="93"/>
      <c r="OLK1171" s="145"/>
      <c r="OLL1171" s="145"/>
      <c r="OLM1171" s="145"/>
      <c r="OLN1171" s="145"/>
      <c r="OLO1171" s="145"/>
      <c r="OLP1171" s="37"/>
      <c r="OLQ1171" s="5"/>
      <c r="OLR1171" s="144"/>
      <c r="OLS1171" s="93"/>
      <c r="OLT1171" s="145"/>
      <c r="OLU1171" s="145"/>
      <c r="OLV1171" s="145"/>
      <c r="OLW1171" s="145"/>
      <c r="OLX1171" s="145"/>
      <c r="OLY1171" s="37"/>
      <c r="OLZ1171" s="5"/>
      <c r="OMA1171" s="144"/>
      <c r="OMB1171" s="93"/>
      <c r="OMC1171" s="145"/>
      <c r="OMD1171" s="145"/>
      <c r="OME1171" s="145"/>
      <c r="OMF1171" s="145"/>
      <c r="OMG1171" s="145"/>
      <c r="OMH1171" s="37"/>
      <c r="OMI1171" s="5"/>
      <c r="OMJ1171" s="144"/>
      <c r="OMK1171" s="93"/>
      <c r="OML1171" s="145"/>
      <c r="OMM1171" s="145"/>
      <c r="OMN1171" s="145"/>
      <c r="OMO1171" s="145"/>
      <c r="OMP1171" s="145"/>
      <c r="OMQ1171" s="37"/>
      <c r="OMR1171" s="5"/>
      <c r="OMS1171" s="144"/>
      <c r="OMT1171" s="93"/>
      <c r="OMU1171" s="145"/>
      <c r="OMV1171" s="145"/>
      <c r="OMW1171" s="145"/>
      <c r="OMX1171" s="145"/>
      <c r="OMY1171" s="145"/>
      <c r="OMZ1171" s="37"/>
      <c r="ONA1171" s="5"/>
      <c r="ONB1171" s="144"/>
      <c r="ONC1171" s="93"/>
      <c r="OND1171" s="145"/>
      <c r="ONE1171" s="145"/>
      <c r="ONF1171" s="145"/>
      <c r="ONG1171" s="145"/>
      <c r="ONH1171" s="145"/>
      <c r="ONI1171" s="37"/>
      <c r="ONJ1171" s="5"/>
      <c r="ONK1171" s="144"/>
      <c r="ONL1171" s="93"/>
      <c r="ONM1171" s="145"/>
      <c r="ONN1171" s="145"/>
      <c r="ONO1171" s="145"/>
      <c r="ONP1171" s="145"/>
      <c r="ONQ1171" s="145"/>
      <c r="ONR1171" s="37"/>
      <c r="ONS1171" s="5"/>
      <c r="ONT1171" s="144"/>
      <c r="ONU1171" s="93"/>
      <c r="ONV1171" s="145"/>
      <c r="ONW1171" s="145"/>
      <c r="ONX1171" s="145"/>
      <c r="ONY1171" s="145"/>
      <c r="ONZ1171" s="145"/>
      <c r="OOA1171" s="37"/>
      <c r="OOB1171" s="5"/>
      <c r="OOC1171" s="144"/>
      <c r="OOD1171" s="93"/>
      <c r="OOE1171" s="145"/>
      <c r="OOF1171" s="145"/>
      <c r="OOG1171" s="145"/>
      <c r="OOH1171" s="145"/>
      <c r="OOI1171" s="145"/>
      <c r="OOJ1171" s="37"/>
      <c r="OOK1171" s="5"/>
      <c r="OOL1171" s="144"/>
      <c r="OOM1171" s="93"/>
      <c r="OON1171" s="145"/>
      <c r="OOO1171" s="145"/>
      <c r="OOP1171" s="145"/>
      <c r="OOQ1171" s="145"/>
      <c r="OOR1171" s="145"/>
      <c r="OOS1171" s="37"/>
      <c r="OOT1171" s="5"/>
      <c r="OOU1171" s="144"/>
      <c r="OOV1171" s="93"/>
      <c r="OOW1171" s="145"/>
      <c r="OOX1171" s="145"/>
      <c r="OOY1171" s="145"/>
      <c r="OOZ1171" s="145"/>
      <c r="OPA1171" s="145"/>
      <c r="OPB1171" s="37"/>
      <c r="OPC1171" s="5"/>
      <c r="OPD1171" s="144"/>
      <c r="OPE1171" s="93"/>
      <c r="OPF1171" s="145"/>
      <c r="OPG1171" s="145"/>
      <c r="OPH1171" s="145"/>
      <c r="OPI1171" s="145"/>
      <c r="OPJ1171" s="145"/>
      <c r="OPK1171" s="37"/>
      <c r="OPL1171" s="5"/>
      <c r="OPM1171" s="144"/>
      <c r="OPN1171" s="93"/>
      <c r="OPO1171" s="145"/>
      <c r="OPP1171" s="145"/>
      <c r="OPQ1171" s="145"/>
      <c r="OPR1171" s="145"/>
      <c r="OPS1171" s="145"/>
      <c r="OPT1171" s="37"/>
      <c r="OPU1171" s="5"/>
      <c r="OPV1171" s="144"/>
      <c r="OPW1171" s="93"/>
      <c r="OPX1171" s="145"/>
      <c r="OPY1171" s="145"/>
      <c r="OPZ1171" s="145"/>
      <c r="OQA1171" s="145"/>
      <c r="OQB1171" s="145"/>
      <c r="OQC1171" s="37"/>
      <c r="OQD1171" s="5"/>
      <c r="OQE1171" s="144"/>
      <c r="OQF1171" s="93"/>
      <c r="OQG1171" s="145"/>
      <c r="OQH1171" s="145"/>
      <c r="OQI1171" s="145"/>
      <c r="OQJ1171" s="145"/>
      <c r="OQK1171" s="145"/>
      <c r="OQL1171" s="37"/>
      <c r="OQM1171" s="5"/>
      <c r="OQN1171" s="144"/>
      <c r="OQO1171" s="93"/>
      <c r="OQP1171" s="145"/>
      <c r="OQQ1171" s="145"/>
      <c r="OQR1171" s="145"/>
      <c r="OQS1171" s="145"/>
      <c r="OQT1171" s="145"/>
      <c r="OQU1171" s="37"/>
      <c r="OQV1171" s="5"/>
      <c r="OQW1171" s="144"/>
      <c r="OQX1171" s="93"/>
      <c r="OQY1171" s="145"/>
      <c r="OQZ1171" s="145"/>
      <c r="ORA1171" s="145"/>
      <c r="ORB1171" s="145"/>
      <c r="ORC1171" s="145"/>
      <c r="ORD1171" s="37"/>
      <c r="ORE1171" s="5"/>
      <c r="ORF1171" s="144"/>
      <c r="ORG1171" s="93"/>
      <c r="ORH1171" s="145"/>
      <c r="ORI1171" s="145"/>
      <c r="ORJ1171" s="145"/>
      <c r="ORK1171" s="145"/>
      <c r="ORL1171" s="145"/>
      <c r="ORM1171" s="37"/>
      <c r="ORN1171" s="5"/>
      <c r="ORO1171" s="144"/>
      <c r="ORP1171" s="93"/>
      <c r="ORQ1171" s="145"/>
      <c r="ORR1171" s="145"/>
      <c r="ORS1171" s="145"/>
      <c r="ORT1171" s="145"/>
      <c r="ORU1171" s="145"/>
      <c r="ORV1171" s="37"/>
      <c r="ORW1171" s="5"/>
      <c r="ORX1171" s="144"/>
      <c r="ORY1171" s="93"/>
      <c r="ORZ1171" s="145"/>
      <c r="OSA1171" s="145"/>
      <c r="OSB1171" s="145"/>
      <c r="OSC1171" s="145"/>
      <c r="OSD1171" s="145"/>
      <c r="OSE1171" s="37"/>
      <c r="OSF1171" s="5"/>
      <c r="OSG1171" s="144"/>
      <c r="OSH1171" s="93"/>
      <c r="OSI1171" s="145"/>
      <c r="OSJ1171" s="145"/>
      <c r="OSK1171" s="145"/>
      <c r="OSL1171" s="145"/>
      <c r="OSM1171" s="145"/>
      <c r="OSN1171" s="37"/>
      <c r="OSO1171" s="5"/>
      <c r="OSP1171" s="144"/>
      <c r="OSQ1171" s="93"/>
      <c r="OSR1171" s="145"/>
      <c r="OSS1171" s="145"/>
      <c r="OST1171" s="145"/>
      <c r="OSU1171" s="145"/>
      <c r="OSV1171" s="145"/>
      <c r="OSW1171" s="37"/>
      <c r="OSX1171" s="5"/>
      <c r="OSY1171" s="144"/>
      <c r="OSZ1171" s="93"/>
      <c r="OTA1171" s="145"/>
      <c r="OTB1171" s="145"/>
      <c r="OTC1171" s="145"/>
      <c r="OTD1171" s="145"/>
      <c r="OTE1171" s="145"/>
      <c r="OTF1171" s="37"/>
      <c r="OTG1171" s="5"/>
      <c r="OTH1171" s="144"/>
      <c r="OTI1171" s="93"/>
      <c r="OTJ1171" s="145"/>
      <c r="OTK1171" s="145"/>
      <c r="OTL1171" s="145"/>
      <c r="OTM1171" s="145"/>
      <c r="OTN1171" s="145"/>
      <c r="OTO1171" s="37"/>
      <c r="OTP1171" s="5"/>
      <c r="OTQ1171" s="144"/>
      <c r="OTR1171" s="93"/>
      <c r="OTS1171" s="145"/>
      <c r="OTT1171" s="145"/>
      <c r="OTU1171" s="145"/>
      <c r="OTV1171" s="145"/>
      <c r="OTW1171" s="145"/>
      <c r="OTX1171" s="37"/>
      <c r="OTY1171" s="5"/>
      <c r="OTZ1171" s="144"/>
      <c r="OUA1171" s="93"/>
      <c r="OUB1171" s="145"/>
      <c r="OUC1171" s="145"/>
      <c r="OUD1171" s="145"/>
      <c r="OUE1171" s="145"/>
      <c r="OUF1171" s="145"/>
      <c r="OUG1171" s="37"/>
      <c r="OUH1171" s="5"/>
      <c r="OUI1171" s="144"/>
      <c r="OUJ1171" s="93"/>
      <c r="OUK1171" s="145"/>
      <c r="OUL1171" s="145"/>
      <c r="OUM1171" s="145"/>
      <c r="OUN1171" s="145"/>
      <c r="OUO1171" s="145"/>
      <c r="OUP1171" s="37"/>
      <c r="OUQ1171" s="5"/>
      <c r="OUR1171" s="144"/>
      <c r="OUS1171" s="93"/>
      <c r="OUT1171" s="145"/>
      <c r="OUU1171" s="145"/>
      <c r="OUV1171" s="145"/>
      <c r="OUW1171" s="145"/>
      <c r="OUX1171" s="145"/>
      <c r="OUY1171" s="37"/>
      <c r="OUZ1171" s="5"/>
      <c r="OVA1171" s="144"/>
      <c r="OVB1171" s="93"/>
      <c r="OVC1171" s="145"/>
      <c r="OVD1171" s="145"/>
      <c r="OVE1171" s="145"/>
      <c r="OVF1171" s="145"/>
      <c r="OVG1171" s="145"/>
      <c r="OVH1171" s="37"/>
      <c r="OVI1171" s="5"/>
      <c r="OVJ1171" s="144"/>
      <c r="OVK1171" s="93"/>
      <c r="OVL1171" s="145"/>
      <c r="OVM1171" s="145"/>
      <c r="OVN1171" s="145"/>
      <c r="OVO1171" s="145"/>
      <c r="OVP1171" s="145"/>
      <c r="OVQ1171" s="37"/>
      <c r="OVR1171" s="5"/>
      <c r="OVS1171" s="144"/>
      <c r="OVT1171" s="93"/>
      <c r="OVU1171" s="145"/>
      <c r="OVV1171" s="145"/>
      <c r="OVW1171" s="145"/>
      <c r="OVX1171" s="145"/>
      <c r="OVY1171" s="145"/>
      <c r="OVZ1171" s="37"/>
      <c r="OWA1171" s="5"/>
      <c r="OWB1171" s="144"/>
      <c r="OWC1171" s="93"/>
      <c r="OWD1171" s="145"/>
      <c r="OWE1171" s="145"/>
      <c r="OWF1171" s="145"/>
      <c r="OWG1171" s="145"/>
      <c r="OWH1171" s="145"/>
      <c r="OWI1171" s="37"/>
      <c r="OWJ1171" s="5"/>
      <c r="OWK1171" s="144"/>
      <c r="OWL1171" s="93"/>
      <c r="OWM1171" s="145"/>
      <c r="OWN1171" s="145"/>
      <c r="OWO1171" s="145"/>
      <c r="OWP1171" s="145"/>
      <c r="OWQ1171" s="145"/>
      <c r="OWR1171" s="37"/>
      <c r="OWS1171" s="5"/>
      <c r="OWT1171" s="144"/>
      <c r="OWU1171" s="93"/>
      <c r="OWV1171" s="145"/>
      <c r="OWW1171" s="145"/>
      <c r="OWX1171" s="145"/>
      <c r="OWY1171" s="145"/>
      <c r="OWZ1171" s="145"/>
      <c r="OXA1171" s="37"/>
      <c r="OXB1171" s="5"/>
      <c r="OXC1171" s="144"/>
      <c r="OXD1171" s="93"/>
      <c r="OXE1171" s="145"/>
      <c r="OXF1171" s="145"/>
      <c r="OXG1171" s="145"/>
      <c r="OXH1171" s="145"/>
      <c r="OXI1171" s="145"/>
      <c r="OXJ1171" s="37"/>
      <c r="OXK1171" s="5"/>
      <c r="OXL1171" s="144"/>
      <c r="OXM1171" s="93"/>
      <c r="OXN1171" s="145"/>
      <c r="OXO1171" s="145"/>
      <c r="OXP1171" s="145"/>
      <c r="OXQ1171" s="145"/>
      <c r="OXR1171" s="145"/>
      <c r="OXS1171" s="37"/>
      <c r="OXT1171" s="5"/>
      <c r="OXU1171" s="144"/>
      <c r="OXV1171" s="93"/>
      <c r="OXW1171" s="145"/>
      <c r="OXX1171" s="145"/>
      <c r="OXY1171" s="145"/>
      <c r="OXZ1171" s="145"/>
      <c r="OYA1171" s="145"/>
      <c r="OYB1171" s="37"/>
      <c r="OYC1171" s="5"/>
      <c r="OYD1171" s="144"/>
      <c r="OYE1171" s="93"/>
      <c r="OYF1171" s="145"/>
      <c r="OYG1171" s="145"/>
      <c r="OYH1171" s="145"/>
      <c r="OYI1171" s="145"/>
      <c r="OYJ1171" s="145"/>
      <c r="OYK1171" s="37"/>
      <c r="OYL1171" s="5"/>
      <c r="OYM1171" s="144"/>
      <c r="OYN1171" s="93"/>
      <c r="OYO1171" s="145"/>
      <c r="OYP1171" s="145"/>
      <c r="OYQ1171" s="145"/>
      <c r="OYR1171" s="145"/>
      <c r="OYS1171" s="145"/>
      <c r="OYT1171" s="37"/>
      <c r="OYU1171" s="5"/>
      <c r="OYV1171" s="144"/>
      <c r="OYW1171" s="93"/>
      <c r="OYX1171" s="145"/>
      <c r="OYY1171" s="145"/>
      <c r="OYZ1171" s="145"/>
      <c r="OZA1171" s="145"/>
      <c r="OZB1171" s="145"/>
      <c r="OZC1171" s="37"/>
      <c r="OZD1171" s="5"/>
      <c r="OZE1171" s="144"/>
      <c r="OZF1171" s="93"/>
      <c r="OZG1171" s="145"/>
      <c r="OZH1171" s="145"/>
      <c r="OZI1171" s="145"/>
      <c r="OZJ1171" s="145"/>
      <c r="OZK1171" s="145"/>
      <c r="OZL1171" s="37"/>
      <c r="OZM1171" s="5"/>
      <c r="OZN1171" s="144"/>
      <c r="OZO1171" s="93"/>
      <c r="OZP1171" s="145"/>
      <c r="OZQ1171" s="145"/>
      <c r="OZR1171" s="145"/>
      <c r="OZS1171" s="145"/>
      <c r="OZT1171" s="145"/>
      <c r="OZU1171" s="37"/>
      <c r="OZV1171" s="5"/>
      <c r="OZW1171" s="144"/>
      <c r="OZX1171" s="93"/>
      <c r="OZY1171" s="145"/>
      <c r="OZZ1171" s="145"/>
      <c r="PAA1171" s="145"/>
      <c r="PAB1171" s="145"/>
      <c r="PAC1171" s="145"/>
      <c r="PAD1171" s="37"/>
      <c r="PAE1171" s="5"/>
      <c r="PAF1171" s="144"/>
      <c r="PAG1171" s="93"/>
      <c r="PAH1171" s="145"/>
      <c r="PAI1171" s="145"/>
      <c r="PAJ1171" s="145"/>
      <c r="PAK1171" s="145"/>
      <c r="PAL1171" s="145"/>
      <c r="PAM1171" s="37"/>
      <c r="PAN1171" s="5"/>
      <c r="PAO1171" s="144"/>
      <c r="PAP1171" s="93"/>
      <c r="PAQ1171" s="145"/>
      <c r="PAR1171" s="145"/>
      <c r="PAS1171" s="145"/>
      <c r="PAT1171" s="145"/>
      <c r="PAU1171" s="145"/>
      <c r="PAV1171" s="37"/>
      <c r="PAW1171" s="5"/>
      <c r="PAX1171" s="144"/>
      <c r="PAY1171" s="93"/>
      <c r="PAZ1171" s="145"/>
      <c r="PBA1171" s="145"/>
      <c r="PBB1171" s="145"/>
      <c r="PBC1171" s="145"/>
      <c r="PBD1171" s="145"/>
      <c r="PBE1171" s="37"/>
      <c r="PBF1171" s="5"/>
      <c r="PBG1171" s="144"/>
      <c r="PBH1171" s="93"/>
      <c r="PBI1171" s="145"/>
      <c r="PBJ1171" s="145"/>
      <c r="PBK1171" s="145"/>
      <c r="PBL1171" s="145"/>
      <c r="PBM1171" s="145"/>
      <c r="PBN1171" s="37"/>
      <c r="PBO1171" s="5"/>
      <c r="PBP1171" s="144"/>
      <c r="PBQ1171" s="93"/>
      <c r="PBR1171" s="145"/>
      <c r="PBS1171" s="145"/>
      <c r="PBT1171" s="145"/>
      <c r="PBU1171" s="145"/>
      <c r="PBV1171" s="145"/>
      <c r="PBW1171" s="37"/>
      <c r="PBX1171" s="5"/>
      <c r="PBY1171" s="144"/>
      <c r="PBZ1171" s="93"/>
      <c r="PCA1171" s="145"/>
      <c r="PCB1171" s="145"/>
      <c r="PCC1171" s="145"/>
      <c r="PCD1171" s="145"/>
      <c r="PCE1171" s="145"/>
      <c r="PCF1171" s="37"/>
      <c r="PCG1171" s="5"/>
      <c r="PCH1171" s="144"/>
      <c r="PCI1171" s="93"/>
      <c r="PCJ1171" s="145"/>
      <c r="PCK1171" s="145"/>
      <c r="PCL1171" s="145"/>
      <c r="PCM1171" s="145"/>
      <c r="PCN1171" s="145"/>
      <c r="PCO1171" s="37"/>
      <c r="PCP1171" s="5"/>
      <c r="PCQ1171" s="144"/>
      <c r="PCR1171" s="93"/>
      <c r="PCS1171" s="145"/>
      <c r="PCT1171" s="145"/>
      <c r="PCU1171" s="145"/>
      <c r="PCV1171" s="145"/>
      <c r="PCW1171" s="145"/>
      <c r="PCX1171" s="37"/>
      <c r="PCY1171" s="5"/>
      <c r="PCZ1171" s="144"/>
      <c r="PDA1171" s="93"/>
      <c r="PDB1171" s="145"/>
      <c r="PDC1171" s="145"/>
      <c r="PDD1171" s="145"/>
      <c r="PDE1171" s="145"/>
      <c r="PDF1171" s="145"/>
      <c r="PDG1171" s="37"/>
      <c r="PDH1171" s="5"/>
      <c r="PDI1171" s="144"/>
      <c r="PDJ1171" s="93"/>
      <c r="PDK1171" s="145"/>
      <c r="PDL1171" s="145"/>
      <c r="PDM1171" s="145"/>
      <c r="PDN1171" s="145"/>
      <c r="PDO1171" s="145"/>
      <c r="PDP1171" s="37"/>
      <c r="PDQ1171" s="5"/>
      <c r="PDR1171" s="144"/>
      <c r="PDS1171" s="93"/>
      <c r="PDT1171" s="145"/>
      <c r="PDU1171" s="145"/>
      <c r="PDV1171" s="145"/>
      <c r="PDW1171" s="145"/>
      <c r="PDX1171" s="145"/>
      <c r="PDY1171" s="37"/>
      <c r="PDZ1171" s="5"/>
      <c r="PEA1171" s="144"/>
      <c r="PEB1171" s="93"/>
      <c r="PEC1171" s="145"/>
      <c r="PED1171" s="145"/>
      <c r="PEE1171" s="145"/>
      <c r="PEF1171" s="145"/>
      <c r="PEG1171" s="145"/>
      <c r="PEH1171" s="37"/>
      <c r="PEI1171" s="5"/>
      <c r="PEJ1171" s="144"/>
      <c r="PEK1171" s="93"/>
      <c r="PEL1171" s="145"/>
      <c r="PEM1171" s="145"/>
      <c r="PEN1171" s="145"/>
      <c r="PEO1171" s="145"/>
      <c r="PEP1171" s="145"/>
      <c r="PEQ1171" s="37"/>
      <c r="PER1171" s="5"/>
      <c r="PES1171" s="144"/>
      <c r="PET1171" s="93"/>
      <c r="PEU1171" s="145"/>
      <c r="PEV1171" s="145"/>
      <c r="PEW1171" s="145"/>
      <c r="PEX1171" s="145"/>
      <c r="PEY1171" s="145"/>
      <c r="PEZ1171" s="37"/>
      <c r="PFA1171" s="5"/>
      <c r="PFB1171" s="144"/>
      <c r="PFC1171" s="93"/>
      <c r="PFD1171" s="145"/>
      <c r="PFE1171" s="145"/>
      <c r="PFF1171" s="145"/>
      <c r="PFG1171" s="145"/>
      <c r="PFH1171" s="145"/>
      <c r="PFI1171" s="37"/>
      <c r="PFJ1171" s="5"/>
      <c r="PFK1171" s="144"/>
      <c r="PFL1171" s="93"/>
      <c r="PFM1171" s="145"/>
      <c r="PFN1171" s="145"/>
      <c r="PFO1171" s="145"/>
      <c r="PFP1171" s="145"/>
      <c r="PFQ1171" s="145"/>
      <c r="PFR1171" s="37"/>
      <c r="PFS1171" s="5"/>
      <c r="PFT1171" s="144"/>
      <c r="PFU1171" s="93"/>
      <c r="PFV1171" s="145"/>
      <c r="PFW1171" s="145"/>
      <c r="PFX1171" s="145"/>
      <c r="PFY1171" s="145"/>
      <c r="PFZ1171" s="145"/>
      <c r="PGA1171" s="37"/>
      <c r="PGB1171" s="5"/>
      <c r="PGC1171" s="144"/>
      <c r="PGD1171" s="93"/>
      <c r="PGE1171" s="145"/>
      <c r="PGF1171" s="145"/>
      <c r="PGG1171" s="145"/>
      <c r="PGH1171" s="145"/>
      <c r="PGI1171" s="145"/>
      <c r="PGJ1171" s="37"/>
      <c r="PGK1171" s="5"/>
      <c r="PGL1171" s="144"/>
      <c r="PGM1171" s="93"/>
      <c r="PGN1171" s="145"/>
      <c r="PGO1171" s="145"/>
      <c r="PGP1171" s="145"/>
      <c r="PGQ1171" s="145"/>
      <c r="PGR1171" s="145"/>
      <c r="PGS1171" s="37"/>
      <c r="PGT1171" s="5"/>
      <c r="PGU1171" s="144"/>
      <c r="PGV1171" s="93"/>
      <c r="PGW1171" s="145"/>
      <c r="PGX1171" s="145"/>
      <c r="PGY1171" s="145"/>
      <c r="PGZ1171" s="145"/>
      <c r="PHA1171" s="145"/>
      <c r="PHB1171" s="37"/>
      <c r="PHC1171" s="5"/>
      <c r="PHD1171" s="144"/>
      <c r="PHE1171" s="93"/>
      <c r="PHF1171" s="145"/>
      <c r="PHG1171" s="145"/>
      <c r="PHH1171" s="145"/>
      <c r="PHI1171" s="145"/>
      <c r="PHJ1171" s="145"/>
      <c r="PHK1171" s="37"/>
      <c r="PHL1171" s="5"/>
      <c r="PHM1171" s="144"/>
      <c r="PHN1171" s="93"/>
      <c r="PHO1171" s="145"/>
      <c r="PHP1171" s="145"/>
      <c r="PHQ1171" s="145"/>
      <c r="PHR1171" s="145"/>
      <c r="PHS1171" s="145"/>
      <c r="PHT1171" s="37"/>
      <c r="PHU1171" s="5"/>
      <c r="PHV1171" s="144"/>
      <c r="PHW1171" s="93"/>
      <c r="PHX1171" s="145"/>
      <c r="PHY1171" s="145"/>
      <c r="PHZ1171" s="145"/>
      <c r="PIA1171" s="145"/>
      <c r="PIB1171" s="145"/>
      <c r="PIC1171" s="37"/>
      <c r="PID1171" s="5"/>
      <c r="PIE1171" s="144"/>
      <c r="PIF1171" s="93"/>
      <c r="PIG1171" s="145"/>
      <c r="PIH1171" s="145"/>
      <c r="PII1171" s="145"/>
      <c r="PIJ1171" s="145"/>
      <c r="PIK1171" s="145"/>
      <c r="PIL1171" s="37"/>
      <c r="PIM1171" s="5"/>
      <c r="PIN1171" s="144"/>
      <c r="PIO1171" s="93"/>
      <c r="PIP1171" s="145"/>
      <c r="PIQ1171" s="145"/>
      <c r="PIR1171" s="145"/>
      <c r="PIS1171" s="145"/>
      <c r="PIT1171" s="145"/>
      <c r="PIU1171" s="37"/>
      <c r="PIV1171" s="5"/>
      <c r="PIW1171" s="144"/>
      <c r="PIX1171" s="93"/>
      <c r="PIY1171" s="145"/>
      <c r="PIZ1171" s="145"/>
      <c r="PJA1171" s="145"/>
      <c r="PJB1171" s="145"/>
      <c r="PJC1171" s="145"/>
      <c r="PJD1171" s="37"/>
      <c r="PJE1171" s="5"/>
      <c r="PJF1171" s="144"/>
      <c r="PJG1171" s="93"/>
      <c r="PJH1171" s="145"/>
      <c r="PJI1171" s="145"/>
      <c r="PJJ1171" s="145"/>
      <c r="PJK1171" s="145"/>
      <c r="PJL1171" s="145"/>
      <c r="PJM1171" s="37"/>
      <c r="PJN1171" s="5"/>
      <c r="PJO1171" s="144"/>
      <c r="PJP1171" s="93"/>
      <c r="PJQ1171" s="145"/>
      <c r="PJR1171" s="145"/>
      <c r="PJS1171" s="145"/>
      <c r="PJT1171" s="145"/>
      <c r="PJU1171" s="145"/>
      <c r="PJV1171" s="37"/>
      <c r="PJW1171" s="5"/>
      <c r="PJX1171" s="144"/>
      <c r="PJY1171" s="93"/>
      <c r="PJZ1171" s="145"/>
      <c r="PKA1171" s="145"/>
      <c r="PKB1171" s="145"/>
      <c r="PKC1171" s="145"/>
      <c r="PKD1171" s="145"/>
      <c r="PKE1171" s="37"/>
      <c r="PKF1171" s="5"/>
      <c r="PKG1171" s="144"/>
      <c r="PKH1171" s="93"/>
      <c r="PKI1171" s="145"/>
      <c r="PKJ1171" s="145"/>
      <c r="PKK1171" s="145"/>
      <c r="PKL1171" s="145"/>
      <c r="PKM1171" s="145"/>
      <c r="PKN1171" s="37"/>
      <c r="PKO1171" s="5"/>
      <c r="PKP1171" s="144"/>
      <c r="PKQ1171" s="93"/>
      <c r="PKR1171" s="145"/>
      <c r="PKS1171" s="145"/>
      <c r="PKT1171" s="145"/>
      <c r="PKU1171" s="145"/>
      <c r="PKV1171" s="145"/>
      <c r="PKW1171" s="37"/>
      <c r="PKX1171" s="5"/>
      <c r="PKY1171" s="144"/>
      <c r="PKZ1171" s="93"/>
      <c r="PLA1171" s="145"/>
      <c r="PLB1171" s="145"/>
      <c r="PLC1171" s="145"/>
      <c r="PLD1171" s="145"/>
      <c r="PLE1171" s="145"/>
      <c r="PLF1171" s="37"/>
      <c r="PLG1171" s="5"/>
      <c r="PLH1171" s="144"/>
      <c r="PLI1171" s="93"/>
      <c r="PLJ1171" s="145"/>
      <c r="PLK1171" s="145"/>
      <c r="PLL1171" s="145"/>
      <c r="PLM1171" s="145"/>
      <c r="PLN1171" s="145"/>
      <c r="PLO1171" s="37"/>
      <c r="PLP1171" s="5"/>
      <c r="PLQ1171" s="144"/>
      <c r="PLR1171" s="93"/>
      <c r="PLS1171" s="145"/>
      <c r="PLT1171" s="145"/>
      <c r="PLU1171" s="145"/>
      <c r="PLV1171" s="145"/>
      <c r="PLW1171" s="145"/>
      <c r="PLX1171" s="37"/>
      <c r="PLY1171" s="5"/>
      <c r="PLZ1171" s="144"/>
      <c r="PMA1171" s="93"/>
      <c r="PMB1171" s="145"/>
      <c r="PMC1171" s="145"/>
      <c r="PMD1171" s="145"/>
      <c r="PME1171" s="145"/>
      <c r="PMF1171" s="145"/>
      <c r="PMG1171" s="37"/>
      <c r="PMH1171" s="5"/>
      <c r="PMI1171" s="144"/>
      <c r="PMJ1171" s="93"/>
      <c r="PMK1171" s="145"/>
      <c r="PML1171" s="145"/>
      <c r="PMM1171" s="145"/>
      <c r="PMN1171" s="145"/>
      <c r="PMO1171" s="145"/>
      <c r="PMP1171" s="37"/>
      <c r="PMQ1171" s="5"/>
      <c r="PMR1171" s="144"/>
      <c r="PMS1171" s="93"/>
      <c r="PMT1171" s="145"/>
      <c r="PMU1171" s="145"/>
      <c r="PMV1171" s="145"/>
      <c r="PMW1171" s="145"/>
      <c r="PMX1171" s="145"/>
      <c r="PMY1171" s="37"/>
      <c r="PMZ1171" s="5"/>
      <c r="PNA1171" s="144"/>
      <c r="PNB1171" s="93"/>
      <c r="PNC1171" s="145"/>
      <c r="PND1171" s="145"/>
      <c r="PNE1171" s="145"/>
      <c r="PNF1171" s="145"/>
      <c r="PNG1171" s="145"/>
      <c r="PNH1171" s="37"/>
      <c r="PNI1171" s="5"/>
      <c r="PNJ1171" s="144"/>
      <c r="PNK1171" s="93"/>
      <c r="PNL1171" s="145"/>
      <c r="PNM1171" s="145"/>
      <c r="PNN1171" s="145"/>
      <c r="PNO1171" s="145"/>
      <c r="PNP1171" s="145"/>
      <c r="PNQ1171" s="37"/>
      <c r="PNR1171" s="5"/>
      <c r="PNS1171" s="144"/>
      <c r="PNT1171" s="93"/>
      <c r="PNU1171" s="145"/>
      <c r="PNV1171" s="145"/>
      <c r="PNW1171" s="145"/>
      <c r="PNX1171" s="145"/>
      <c r="PNY1171" s="145"/>
      <c r="PNZ1171" s="37"/>
      <c r="POA1171" s="5"/>
      <c r="POB1171" s="144"/>
      <c r="POC1171" s="93"/>
      <c r="POD1171" s="145"/>
      <c r="POE1171" s="145"/>
      <c r="POF1171" s="145"/>
      <c r="POG1171" s="145"/>
      <c r="POH1171" s="145"/>
      <c r="POI1171" s="37"/>
      <c r="POJ1171" s="5"/>
      <c r="POK1171" s="144"/>
      <c r="POL1171" s="93"/>
      <c r="POM1171" s="145"/>
      <c r="PON1171" s="145"/>
      <c r="POO1171" s="145"/>
      <c r="POP1171" s="145"/>
      <c r="POQ1171" s="145"/>
      <c r="POR1171" s="37"/>
      <c r="POS1171" s="5"/>
      <c r="POT1171" s="144"/>
      <c r="POU1171" s="93"/>
      <c r="POV1171" s="145"/>
      <c r="POW1171" s="145"/>
      <c r="POX1171" s="145"/>
      <c r="POY1171" s="145"/>
      <c r="POZ1171" s="145"/>
      <c r="PPA1171" s="37"/>
      <c r="PPB1171" s="5"/>
      <c r="PPC1171" s="144"/>
      <c r="PPD1171" s="93"/>
      <c r="PPE1171" s="145"/>
      <c r="PPF1171" s="145"/>
      <c r="PPG1171" s="145"/>
      <c r="PPH1171" s="145"/>
      <c r="PPI1171" s="145"/>
      <c r="PPJ1171" s="37"/>
      <c r="PPK1171" s="5"/>
      <c r="PPL1171" s="144"/>
      <c r="PPM1171" s="93"/>
      <c r="PPN1171" s="145"/>
      <c r="PPO1171" s="145"/>
      <c r="PPP1171" s="145"/>
      <c r="PPQ1171" s="145"/>
      <c r="PPR1171" s="145"/>
      <c r="PPS1171" s="37"/>
      <c r="PPT1171" s="5"/>
      <c r="PPU1171" s="144"/>
      <c r="PPV1171" s="93"/>
      <c r="PPW1171" s="145"/>
      <c r="PPX1171" s="145"/>
      <c r="PPY1171" s="145"/>
      <c r="PPZ1171" s="145"/>
      <c r="PQA1171" s="145"/>
      <c r="PQB1171" s="37"/>
      <c r="PQC1171" s="5"/>
      <c r="PQD1171" s="144"/>
      <c r="PQE1171" s="93"/>
      <c r="PQF1171" s="145"/>
      <c r="PQG1171" s="145"/>
      <c r="PQH1171" s="145"/>
      <c r="PQI1171" s="145"/>
      <c r="PQJ1171" s="145"/>
      <c r="PQK1171" s="37"/>
      <c r="PQL1171" s="5"/>
      <c r="PQM1171" s="144"/>
      <c r="PQN1171" s="93"/>
      <c r="PQO1171" s="145"/>
      <c r="PQP1171" s="145"/>
      <c r="PQQ1171" s="145"/>
      <c r="PQR1171" s="145"/>
      <c r="PQS1171" s="145"/>
      <c r="PQT1171" s="37"/>
      <c r="PQU1171" s="5"/>
      <c r="PQV1171" s="144"/>
      <c r="PQW1171" s="93"/>
      <c r="PQX1171" s="145"/>
      <c r="PQY1171" s="145"/>
      <c r="PQZ1171" s="145"/>
      <c r="PRA1171" s="145"/>
      <c r="PRB1171" s="145"/>
      <c r="PRC1171" s="37"/>
      <c r="PRD1171" s="5"/>
      <c r="PRE1171" s="144"/>
      <c r="PRF1171" s="93"/>
      <c r="PRG1171" s="145"/>
      <c r="PRH1171" s="145"/>
      <c r="PRI1171" s="145"/>
      <c r="PRJ1171" s="145"/>
      <c r="PRK1171" s="145"/>
      <c r="PRL1171" s="37"/>
      <c r="PRM1171" s="5"/>
      <c r="PRN1171" s="144"/>
      <c r="PRO1171" s="93"/>
      <c r="PRP1171" s="145"/>
      <c r="PRQ1171" s="145"/>
      <c r="PRR1171" s="145"/>
      <c r="PRS1171" s="145"/>
      <c r="PRT1171" s="145"/>
      <c r="PRU1171" s="37"/>
      <c r="PRV1171" s="5"/>
      <c r="PRW1171" s="144"/>
      <c r="PRX1171" s="93"/>
      <c r="PRY1171" s="145"/>
      <c r="PRZ1171" s="145"/>
      <c r="PSA1171" s="145"/>
      <c r="PSB1171" s="145"/>
      <c r="PSC1171" s="145"/>
      <c r="PSD1171" s="37"/>
      <c r="PSE1171" s="5"/>
      <c r="PSF1171" s="144"/>
      <c r="PSG1171" s="93"/>
      <c r="PSH1171" s="145"/>
      <c r="PSI1171" s="145"/>
      <c r="PSJ1171" s="145"/>
      <c r="PSK1171" s="145"/>
      <c r="PSL1171" s="145"/>
      <c r="PSM1171" s="37"/>
      <c r="PSN1171" s="5"/>
      <c r="PSO1171" s="144"/>
      <c r="PSP1171" s="93"/>
      <c r="PSQ1171" s="145"/>
      <c r="PSR1171" s="145"/>
      <c r="PSS1171" s="145"/>
      <c r="PST1171" s="145"/>
      <c r="PSU1171" s="145"/>
      <c r="PSV1171" s="37"/>
      <c r="PSW1171" s="5"/>
      <c r="PSX1171" s="144"/>
      <c r="PSY1171" s="93"/>
      <c r="PSZ1171" s="145"/>
      <c r="PTA1171" s="145"/>
      <c r="PTB1171" s="145"/>
      <c r="PTC1171" s="145"/>
      <c r="PTD1171" s="145"/>
      <c r="PTE1171" s="37"/>
      <c r="PTF1171" s="5"/>
      <c r="PTG1171" s="144"/>
      <c r="PTH1171" s="93"/>
      <c r="PTI1171" s="145"/>
      <c r="PTJ1171" s="145"/>
      <c r="PTK1171" s="145"/>
      <c r="PTL1171" s="145"/>
      <c r="PTM1171" s="145"/>
      <c r="PTN1171" s="37"/>
      <c r="PTO1171" s="5"/>
      <c r="PTP1171" s="144"/>
      <c r="PTQ1171" s="93"/>
      <c r="PTR1171" s="145"/>
      <c r="PTS1171" s="145"/>
      <c r="PTT1171" s="145"/>
      <c r="PTU1171" s="145"/>
      <c r="PTV1171" s="145"/>
      <c r="PTW1171" s="37"/>
      <c r="PTX1171" s="5"/>
      <c r="PTY1171" s="144"/>
      <c r="PTZ1171" s="93"/>
      <c r="PUA1171" s="145"/>
      <c r="PUB1171" s="145"/>
      <c r="PUC1171" s="145"/>
      <c r="PUD1171" s="145"/>
      <c r="PUE1171" s="145"/>
      <c r="PUF1171" s="37"/>
      <c r="PUG1171" s="5"/>
      <c r="PUH1171" s="144"/>
      <c r="PUI1171" s="93"/>
      <c r="PUJ1171" s="145"/>
      <c r="PUK1171" s="145"/>
      <c r="PUL1171" s="145"/>
      <c r="PUM1171" s="145"/>
      <c r="PUN1171" s="145"/>
      <c r="PUO1171" s="37"/>
      <c r="PUP1171" s="5"/>
      <c r="PUQ1171" s="144"/>
      <c r="PUR1171" s="93"/>
      <c r="PUS1171" s="145"/>
      <c r="PUT1171" s="145"/>
      <c r="PUU1171" s="145"/>
      <c r="PUV1171" s="145"/>
      <c r="PUW1171" s="145"/>
      <c r="PUX1171" s="37"/>
      <c r="PUY1171" s="5"/>
      <c r="PUZ1171" s="144"/>
      <c r="PVA1171" s="93"/>
      <c r="PVB1171" s="145"/>
      <c r="PVC1171" s="145"/>
      <c r="PVD1171" s="145"/>
      <c r="PVE1171" s="145"/>
      <c r="PVF1171" s="145"/>
      <c r="PVG1171" s="37"/>
      <c r="PVH1171" s="5"/>
      <c r="PVI1171" s="144"/>
      <c r="PVJ1171" s="93"/>
      <c r="PVK1171" s="145"/>
      <c r="PVL1171" s="145"/>
      <c r="PVM1171" s="145"/>
      <c r="PVN1171" s="145"/>
      <c r="PVO1171" s="145"/>
      <c r="PVP1171" s="37"/>
      <c r="PVQ1171" s="5"/>
      <c r="PVR1171" s="144"/>
      <c r="PVS1171" s="93"/>
      <c r="PVT1171" s="145"/>
      <c r="PVU1171" s="145"/>
      <c r="PVV1171" s="145"/>
      <c r="PVW1171" s="145"/>
      <c r="PVX1171" s="145"/>
      <c r="PVY1171" s="37"/>
      <c r="PVZ1171" s="5"/>
      <c r="PWA1171" s="144"/>
      <c r="PWB1171" s="93"/>
      <c r="PWC1171" s="145"/>
      <c r="PWD1171" s="145"/>
      <c r="PWE1171" s="145"/>
      <c r="PWF1171" s="145"/>
      <c r="PWG1171" s="145"/>
      <c r="PWH1171" s="37"/>
      <c r="PWI1171" s="5"/>
      <c r="PWJ1171" s="144"/>
      <c r="PWK1171" s="93"/>
      <c r="PWL1171" s="145"/>
      <c r="PWM1171" s="145"/>
      <c r="PWN1171" s="145"/>
      <c r="PWO1171" s="145"/>
      <c r="PWP1171" s="145"/>
      <c r="PWQ1171" s="37"/>
      <c r="PWR1171" s="5"/>
      <c r="PWS1171" s="144"/>
      <c r="PWT1171" s="93"/>
      <c r="PWU1171" s="145"/>
      <c r="PWV1171" s="145"/>
      <c r="PWW1171" s="145"/>
      <c r="PWX1171" s="145"/>
      <c r="PWY1171" s="145"/>
      <c r="PWZ1171" s="37"/>
      <c r="PXA1171" s="5"/>
      <c r="PXB1171" s="144"/>
      <c r="PXC1171" s="93"/>
      <c r="PXD1171" s="145"/>
      <c r="PXE1171" s="145"/>
      <c r="PXF1171" s="145"/>
      <c r="PXG1171" s="145"/>
      <c r="PXH1171" s="145"/>
      <c r="PXI1171" s="37"/>
      <c r="PXJ1171" s="5"/>
      <c r="PXK1171" s="144"/>
      <c r="PXL1171" s="93"/>
      <c r="PXM1171" s="145"/>
      <c r="PXN1171" s="145"/>
      <c r="PXO1171" s="145"/>
      <c r="PXP1171" s="145"/>
      <c r="PXQ1171" s="145"/>
      <c r="PXR1171" s="37"/>
      <c r="PXS1171" s="5"/>
      <c r="PXT1171" s="144"/>
      <c r="PXU1171" s="93"/>
      <c r="PXV1171" s="145"/>
      <c r="PXW1171" s="145"/>
      <c r="PXX1171" s="145"/>
      <c r="PXY1171" s="145"/>
      <c r="PXZ1171" s="145"/>
      <c r="PYA1171" s="37"/>
      <c r="PYB1171" s="5"/>
      <c r="PYC1171" s="144"/>
      <c r="PYD1171" s="93"/>
      <c r="PYE1171" s="145"/>
      <c r="PYF1171" s="145"/>
      <c r="PYG1171" s="145"/>
      <c r="PYH1171" s="145"/>
      <c r="PYI1171" s="145"/>
      <c r="PYJ1171" s="37"/>
      <c r="PYK1171" s="5"/>
      <c r="PYL1171" s="144"/>
      <c r="PYM1171" s="93"/>
      <c r="PYN1171" s="145"/>
      <c r="PYO1171" s="145"/>
      <c r="PYP1171" s="145"/>
      <c r="PYQ1171" s="145"/>
      <c r="PYR1171" s="145"/>
      <c r="PYS1171" s="37"/>
      <c r="PYT1171" s="5"/>
      <c r="PYU1171" s="144"/>
      <c r="PYV1171" s="93"/>
      <c r="PYW1171" s="145"/>
      <c r="PYX1171" s="145"/>
      <c r="PYY1171" s="145"/>
      <c r="PYZ1171" s="145"/>
      <c r="PZA1171" s="145"/>
      <c r="PZB1171" s="37"/>
      <c r="PZC1171" s="5"/>
      <c r="PZD1171" s="144"/>
      <c r="PZE1171" s="93"/>
      <c r="PZF1171" s="145"/>
      <c r="PZG1171" s="145"/>
      <c r="PZH1171" s="145"/>
      <c r="PZI1171" s="145"/>
      <c r="PZJ1171" s="145"/>
      <c r="PZK1171" s="37"/>
      <c r="PZL1171" s="5"/>
      <c r="PZM1171" s="144"/>
      <c r="PZN1171" s="93"/>
      <c r="PZO1171" s="145"/>
      <c r="PZP1171" s="145"/>
      <c r="PZQ1171" s="145"/>
      <c r="PZR1171" s="145"/>
      <c r="PZS1171" s="145"/>
      <c r="PZT1171" s="37"/>
      <c r="PZU1171" s="5"/>
      <c r="PZV1171" s="144"/>
      <c r="PZW1171" s="93"/>
      <c r="PZX1171" s="145"/>
      <c r="PZY1171" s="145"/>
      <c r="PZZ1171" s="145"/>
      <c r="QAA1171" s="145"/>
      <c r="QAB1171" s="145"/>
      <c r="QAC1171" s="37"/>
      <c r="QAD1171" s="5"/>
      <c r="QAE1171" s="144"/>
      <c r="QAF1171" s="93"/>
      <c r="QAG1171" s="145"/>
      <c r="QAH1171" s="145"/>
      <c r="QAI1171" s="145"/>
      <c r="QAJ1171" s="145"/>
      <c r="QAK1171" s="145"/>
      <c r="QAL1171" s="37"/>
      <c r="QAM1171" s="5"/>
      <c r="QAN1171" s="144"/>
      <c r="QAO1171" s="93"/>
      <c r="QAP1171" s="145"/>
      <c r="QAQ1171" s="145"/>
      <c r="QAR1171" s="145"/>
      <c r="QAS1171" s="145"/>
      <c r="QAT1171" s="145"/>
      <c r="QAU1171" s="37"/>
      <c r="QAV1171" s="5"/>
      <c r="QAW1171" s="144"/>
      <c r="QAX1171" s="93"/>
      <c r="QAY1171" s="145"/>
      <c r="QAZ1171" s="145"/>
      <c r="QBA1171" s="145"/>
      <c r="QBB1171" s="145"/>
      <c r="QBC1171" s="145"/>
      <c r="QBD1171" s="37"/>
      <c r="QBE1171" s="5"/>
      <c r="QBF1171" s="144"/>
      <c r="QBG1171" s="93"/>
      <c r="QBH1171" s="145"/>
      <c r="QBI1171" s="145"/>
      <c r="QBJ1171" s="145"/>
      <c r="QBK1171" s="145"/>
      <c r="QBL1171" s="145"/>
      <c r="QBM1171" s="37"/>
      <c r="QBN1171" s="5"/>
      <c r="QBO1171" s="144"/>
      <c r="QBP1171" s="93"/>
      <c r="QBQ1171" s="145"/>
      <c r="QBR1171" s="145"/>
      <c r="QBS1171" s="145"/>
      <c r="QBT1171" s="145"/>
      <c r="QBU1171" s="145"/>
      <c r="QBV1171" s="37"/>
      <c r="QBW1171" s="5"/>
      <c r="QBX1171" s="144"/>
      <c r="QBY1171" s="93"/>
      <c r="QBZ1171" s="145"/>
      <c r="QCA1171" s="145"/>
      <c r="QCB1171" s="145"/>
      <c r="QCC1171" s="145"/>
      <c r="QCD1171" s="145"/>
      <c r="QCE1171" s="37"/>
      <c r="QCF1171" s="5"/>
      <c r="QCG1171" s="144"/>
      <c r="QCH1171" s="93"/>
      <c r="QCI1171" s="145"/>
      <c r="QCJ1171" s="145"/>
      <c r="QCK1171" s="145"/>
      <c r="QCL1171" s="145"/>
      <c r="QCM1171" s="145"/>
      <c r="QCN1171" s="37"/>
      <c r="QCO1171" s="5"/>
      <c r="QCP1171" s="144"/>
      <c r="QCQ1171" s="93"/>
      <c r="QCR1171" s="145"/>
      <c r="QCS1171" s="145"/>
      <c r="QCT1171" s="145"/>
      <c r="QCU1171" s="145"/>
      <c r="QCV1171" s="145"/>
      <c r="QCW1171" s="37"/>
      <c r="QCX1171" s="5"/>
      <c r="QCY1171" s="144"/>
      <c r="QCZ1171" s="93"/>
      <c r="QDA1171" s="145"/>
      <c r="QDB1171" s="145"/>
      <c r="QDC1171" s="145"/>
      <c r="QDD1171" s="145"/>
      <c r="QDE1171" s="145"/>
      <c r="QDF1171" s="37"/>
      <c r="QDG1171" s="5"/>
      <c r="QDH1171" s="144"/>
      <c r="QDI1171" s="93"/>
      <c r="QDJ1171" s="145"/>
      <c r="QDK1171" s="145"/>
      <c r="QDL1171" s="145"/>
      <c r="QDM1171" s="145"/>
      <c r="QDN1171" s="145"/>
      <c r="QDO1171" s="37"/>
      <c r="QDP1171" s="5"/>
      <c r="QDQ1171" s="144"/>
      <c r="QDR1171" s="93"/>
      <c r="QDS1171" s="145"/>
      <c r="QDT1171" s="145"/>
      <c r="QDU1171" s="145"/>
      <c r="QDV1171" s="145"/>
      <c r="QDW1171" s="145"/>
      <c r="QDX1171" s="37"/>
      <c r="QDY1171" s="5"/>
      <c r="QDZ1171" s="144"/>
      <c r="QEA1171" s="93"/>
      <c r="QEB1171" s="145"/>
      <c r="QEC1171" s="145"/>
      <c r="QED1171" s="145"/>
      <c r="QEE1171" s="145"/>
      <c r="QEF1171" s="145"/>
      <c r="QEG1171" s="37"/>
      <c r="QEH1171" s="5"/>
      <c r="QEI1171" s="144"/>
      <c r="QEJ1171" s="93"/>
      <c r="QEK1171" s="145"/>
      <c r="QEL1171" s="145"/>
      <c r="QEM1171" s="145"/>
      <c r="QEN1171" s="145"/>
      <c r="QEO1171" s="145"/>
      <c r="QEP1171" s="37"/>
      <c r="QEQ1171" s="5"/>
      <c r="QER1171" s="144"/>
      <c r="QES1171" s="93"/>
      <c r="QET1171" s="145"/>
      <c r="QEU1171" s="145"/>
      <c r="QEV1171" s="145"/>
      <c r="QEW1171" s="145"/>
      <c r="QEX1171" s="145"/>
      <c r="QEY1171" s="37"/>
      <c r="QEZ1171" s="5"/>
      <c r="QFA1171" s="144"/>
      <c r="QFB1171" s="93"/>
      <c r="QFC1171" s="145"/>
      <c r="QFD1171" s="145"/>
      <c r="QFE1171" s="145"/>
      <c r="QFF1171" s="145"/>
      <c r="QFG1171" s="145"/>
      <c r="QFH1171" s="37"/>
      <c r="QFI1171" s="5"/>
      <c r="QFJ1171" s="144"/>
      <c r="QFK1171" s="93"/>
      <c r="QFL1171" s="145"/>
      <c r="QFM1171" s="145"/>
      <c r="QFN1171" s="145"/>
      <c r="QFO1171" s="145"/>
      <c r="QFP1171" s="145"/>
      <c r="QFQ1171" s="37"/>
      <c r="QFR1171" s="5"/>
      <c r="QFS1171" s="144"/>
      <c r="QFT1171" s="93"/>
      <c r="QFU1171" s="145"/>
      <c r="QFV1171" s="145"/>
      <c r="QFW1171" s="145"/>
      <c r="QFX1171" s="145"/>
      <c r="QFY1171" s="145"/>
      <c r="QFZ1171" s="37"/>
      <c r="QGA1171" s="5"/>
      <c r="QGB1171" s="144"/>
      <c r="QGC1171" s="93"/>
      <c r="QGD1171" s="145"/>
      <c r="QGE1171" s="145"/>
      <c r="QGF1171" s="145"/>
      <c r="QGG1171" s="145"/>
      <c r="QGH1171" s="145"/>
      <c r="QGI1171" s="37"/>
      <c r="QGJ1171" s="5"/>
      <c r="QGK1171" s="144"/>
      <c r="QGL1171" s="93"/>
      <c r="QGM1171" s="145"/>
      <c r="QGN1171" s="145"/>
      <c r="QGO1171" s="145"/>
      <c r="QGP1171" s="145"/>
      <c r="QGQ1171" s="145"/>
      <c r="QGR1171" s="37"/>
      <c r="QGS1171" s="5"/>
      <c r="QGT1171" s="144"/>
      <c r="QGU1171" s="93"/>
      <c r="QGV1171" s="145"/>
      <c r="QGW1171" s="145"/>
      <c r="QGX1171" s="145"/>
      <c r="QGY1171" s="145"/>
      <c r="QGZ1171" s="145"/>
      <c r="QHA1171" s="37"/>
      <c r="QHB1171" s="5"/>
      <c r="QHC1171" s="144"/>
      <c r="QHD1171" s="93"/>
      <c r="QHE1171" s="145"/>
      <c r="QHF1171" s="145"/>
      <c r="QHG1171" s="145"/>
      <c r="QHH1171" s="145"/>
      <c r="QHI1171" s="145"/>
      <c r="QHJ1171" s="37"/>
      <c r="QHK1171" s="5"/>
      <c r="QHL1171" s="144"/>
      <c r="QHM1171" s="93"/>
      <c r="QHN1171" s="145"/>
      <c r="QHO1171" s="145"/>
      <c r="QHP1171" s="145"/>
      <c r="QHQ1171" s="145"/>
      <c r="QHR1171" s="145"/>
      <c r="QHS1171" s="37"/>
      <c r="QHT1171" s="5"/>
      <c r="QHU1171" s="144"/>
      <c r="QHV1171" s="93"/>
      <c r="QHW1171" s="145"/>
      <c r="QHX1171" s="145"/>
      <c r="QHY1171" s="145"/>
      <c r="QHZ1171" s="145"/>
      <c r="QIA1171" s="145"/>
      <c r="QIB1171" s="37"/>
      <c r="QIC1171" s="5"/>
      <c r="QID1171" s="144"/>
      <c r="QIE1171" s="93"/>
      <c r="QIF1171" s="145"/>
      <c r="QIG1171" s="145"/>
      <c r="QIH1171" s="145"/>
      <c r="QII1171" s="145"/>
      <c r="QIJ1171" s="145"/>
      <c r="QIK1171" s="37"/>
      <c r="QIL1171" s="5"/>
      <c r="QIM1171" s="144"/>
      <c r="QIN1171" s="93"/>
      <c r="QIO1171" s="145"/>
      <c r="QIP1171" s="145"/>
      <c r="QIQ1171" s="145"/>
      <c r="QIR1171" s="145"/>
      <c r="QIS1171" s="145"/>
      <c r="QIT1171" s="37"/>
      <c r="QIU1171" s="5"/>
      <c r="QIV1171" s="144"/>
      <c r="QIW1171" s="93"/>
      <c r="QIX1171" s="145"/>
      <c r="QIY1171" s="145"/>
      <c r="QIZ1171" s="145"/>
      <c r="QJA1171" s="145"/>
      <c r="QJB1171" s="145"/>
      <c r="QJC1171" s="37"/>
      <c r="QJD1171" s="5"/>
      <c r="QJE1171" s="144"/>
      <c r="QJF1171" s="93"/>
      <c r="QJG1171" s="145"/>
      <c r="QJH1171" s="145"/>
      <c r="QJI1171" s="145"/>
      <c r="QJJ1171" s="145"/>
      <c r="QJK1171" s="145"/>
      <c r="QJL1171" s="37"/>
      <c r="QJM1171" s="5"/>
      <c r="QJN1171" s="144"/>
      <c r="QJO1171" s="93"/>
      <c r="QJP1171" s="145"/>
      <c r="QJQ1171" s="145"/>
      <c r="QJR1171" s="145"/>
      <c r="QJS1171" s="145"/>
      <c r="QJT1171" s="145"/>
      <c r="QJU1171" s="37"/>
      <c r="QJV1171" s="5"/>
      <c r="QJW1171" s="144"/>
      <c r="QJX1171" s="93"/>
      <c r="QJY1171" s="145"/>
      <c r="QJZ1171" s="145"/>
      <c r="QKA1171" s="145"/>
      <c r="QKB1171" s="145"/>
      <c r="QKC1171" s="145"/>
      <c r="QKD1171" s="37"/>
      <c r="QKE1171" s="5"/>
      <c r="QKF1171" s="144"/>
      <c r="QKG1171" s="93"/>
      <c r="QKH1171" s="145"/>
      <c r="QKI1171" s="145"/>
      <c r="QKJ1171" s="145"/>
      <c r="QKK1171" s="145"/>
      <c r="QKL1171" s="145"/>
      <c r="QKM1171" s="37"/>
      <c r="QKN1171" s="5"/>
      <c r="QKO1171" s="144"/>
      <c r="QKP1171" s="93"/>
      <c r="QKQ1171" s="145"/>
      <c r="QKR1171" s="145"/>
      <c r="QKS1171" s="145"/>
      <c r="QKT1171" s="145"/>
      <c r="QKU1171" s="145"/>
      <c r="QKV1171" s="37"/>
      <c r="QKW1171" s="5"/>
      <c r="QKX1171" s="144"/>
      <c r="QKY1171" s="93"/>
      <c r="QKZ1171" s="145"/>
      <c r="QLA1171" s="145"/>
      <c r="QLB1171" s="145"/>
      <c r="QLC1171" s="145"/>
      <c r="QLD1171" s="145"/>
      <c r="QLE1171" s="37"/>
      <c r="QLF1171" s="5"/>
      <c r="QLG1171" s="144"/>
      <c r="QLH1171" s="93"/>
      <c r="QLI1171" s="145"/>
      <c r="QLJ1171" s="145"/>
      <c r="QLK1171" s="145"/>
      <c r="QLL1171" s="145"/>
      <c r="QLM1171" s="145"/>
      <c r="QLN1171" s="37"/>
      <c r="QLO1171" s="5"/>
      <c r="QLP1171" s="144"/>
      <c r="QLQ1171" s="93"/>
      <c r="QLR1171" s="145"/>
      <c r="QLS1171" s="145"/>
      <c r="QLT1171" s="145"/>
      <c r="QLU1171" s="145"/>
      <c r="QLV1171" s="145"/>
      <c r="QLW1171" s="37"/>
      <c r="QLX1171" s="5"/>
      <c r="QLY1171" s="144"/>
      <c r="QLZ1171" s="93"/>
      <c r="QMA1171" s="145"/>
      <c r="QMB1171" s="145"/>
      <c r="QMC1171" s="145"/>
      <c r="QMD1171" s="145"/>
      <c r="QME1171" s="145"/>
      <c r="QMF1171" s="37"/>
      <c r="QMG1171" s="5"/>
      <c r="QMH1171" s="144"/>
      <c r="QMI1171" s="93"/>
      <c r="QMJ1171" s="145"/>
      <c r="QMK1171" s="145"/>
      <c r="QML1171" s="145"/>
      <c r="QMM1171" s="145"/>
      <c r="QMN1171" s="145"/>
      <c r="QMO1171" s="37"/>
      <c r="QMP1171" s="5"/>
      <c r="QMQ1171" s="144"/>
      <c r="QMR1171" s="93"/>
      <c r="QMS1171" s="145"/>
      <c r="QMT1171" s="145"/>
      <c r="QMU1171" s="145"/>
      <c r="QMV1171" s="145"/>
      <c r="QMW1171" s="145"/>
      <c r="QMX1171" s="37"/>
      <c r="QMY1171" s="5"/>
      <c r="QMZ1171" s="144"/>
      <c r="QNA1171" s="93"/>
      <c r="QNB1171" s="145"/>
      <c r="QNC1171" s="145"/>
      <c r="QND1171" s="145"/>
      <c r="QNE1171" s="145"/>
      <c r="QNF1171" s="145"/>
      <c r="QNG1171" s="37"/>
      <c r="QNH1171" s="5"/>
      <c r="QNI1171" s="144"/>
      <c r="QNJ1171" s="93"/>
      <c r="QNK1171" s="145"/>
      <c r="QNL1171" s="145"/>
      <c r="QNM1171" s="145"/>
      <c r="QNN1171" s="145"/>
      <c r="QNO1171" s="145"/>
      <c r="QNP1171" s="37"/>
      <c r="QNQ1171" s="5"/>
      <c r="QNR1171" s="144"/>
      <c r="QNS1171" s="93"/>
      <c r="QNT1171" s="145"/>
      <c r="QNU1171" s="145"/>
      <c r="QNV1171" s="145"/>
      <c r="QNW1171" s="145"/>
      <c r="QNX1171" s="145"/>
      <c r="QNY1171" s="37"/>
      <c r="QNZ1171" s="5"/>
      <c r="QOA1171" s="144"/>
      <c r="QOB1171" s="93"/>
      <c r="QOC1171" s="145"/>
      <c r="QOD1171" s="145"/>
      <c r="QOE1171" s="145"/>
      <c r="QOF1171" s="145"/>
      <c r="QOG1171" s="145"/>
      <c r="QOH1171" s="37"/>
      <c r="QOI1171" s="5"/>
      <c r="QOJ1171" s="144"/>
      <c r="QOK1171" s="93"/>
      <c r="QOL1171" s="145"/>
      <c r="QOM1171" s="145"/>
      <c r="QON1171" s="145"/>
      <c r="QOO1171" s="145"/>
      <c r="QOP1171" s="145"/>
      <c r="QOQ1171" s="37"/>
      <c r="QOR1171" s="5"/>
      <c r="QOS1171" s="144"/>
      <c r="QOT1171" s="93"/>
      <c r="QOU1171" s="145"/>
      <c r="QOV1171" s="145"/>
      <c r="QOW1171" s="145"/>
      <c r="QOX1171" s="145"/>
      <c r="QOY1171" s="145"/>
      <c r="QOZ1171" s="37"/>
      <c r="QPA1171" s="5"/>
      <c r="QPB1171" s="144"/>
      <c r="QPC1171" s="93"/>
      <c r="QPD1171" s="145"/>
      <c r="QPE1171" s="145"/>
      <c r="QPF1171" s="145"/>
      <c r="QPG1171" s="145"/>
      <c r="QPH1171" s="145"/>
      <c r="QPI1171" s="37"/>
      <c r="QPJ1171" s="5"/>
      <c r="QPK1171" s="144"/>
      <c r="QPL1171" s="93"/>
      <c r="QPM1171" s="145"/>
      <c r="QPN1171" s="145"/>
      <c r="QPO1171" s="145"/>
      <c r="QPP1171" s="145"/>
      <c r="QPQ1171" s="145"/>
      <c r="QPR1171" s="37"/>
      <c r="QPS1171" s="5"/>
      <c r="QPT1171" s="144"/>
      <c r="QPU1171" s="93"/>
      <c r="QPV1171" s="145"/>
      <c r="QPW1171" s="145"/>
      <c r="QPX1171" s="145"/>
      <c r="QPY1171" s="145"/>
      <c r="QPZ1171" s="145"/>
      <c r="QQA1171" s="37"/>
      <c r="QQB1171" s="5"/>
      <c r="QQC1171" s="144"/>
      <c r="QQD1171" s="93"/>
      <c r="QQE1171" s="145"/>
      <c r="QQF1171" s="145"/>
      <c r="QQG1171" s="145"/>
      <c r="QQH1171" s="145"/>
      <c r="QQI1171" s="145"/>
      <c r="QQJ1171" s="37"/>
      <c r="QQK1171" s="5"/>
      <c r="QQL1171" s="144"/>
      <c r="QQM1171" s="93"/>
      <c r="QQN1171" s="145"/>
      <c r="QQO1171" s="145"/>
      <c r="QQP1171" s="145"/>
      <c r="QQQ1171" s="145"/>
      <c r="QQR1171" s="145"/>
      <c r="QQS1171" s="37"/>
      <c r="QQT1171" s="5"/>
      <c r="QQU1171" s="144"/>
      <c r="QQV1171" s="93"/>
      <c r="QQW1171" s="145"/>
      <c r="QQX1171" s="145"/>
      <c r="QQY1171" s="145"/>
      <c r="QQZ1171" s="145"/>
      <c r="QRA1171" s="145"/>
      <c r="QRB1171" s="37"/>
      <c r="QRC1171" s="5"/>
      <c r="QRD1171" s="144"/>
      <c r="QRE1171" s="93"/>
      <c r="QRF1171" s="145"/>
      <c r="QRG1171" s="145"/>
      <c r="QRH1171" s="145"/>
      <c r="QRI1171" s="145"/>
      <c r="QRJ1171" s="145"/>
      <c r="QRK1171" s="37"/>
      <c r="QRL1171" s="5"/>
      <c r="QRM1171" s="144"/>
      <c r="QRN1171" s="93"/>
      <c r="QRO1171" s="145"/>
      <c r="QRP1171" s="145"/>
      <c r="QRQ1171" s="145"/>
      <c r="QRR1171" s="145"/>
      <c r="QRS1171" s="145"/>
      <c r="QRT1171" s="37"/>
      <c r="QRU1171" s="5"/>
      <c r="QRV1171" s="144"/>
      <c r="QRW1171" s="93"/>
      <c r="QRX1171" s="145"/>
      <c r="QRY1171" s="145"/>
      <c r="QRZ1171" s="145"/>
      <c r="QSA1171" s="145"/>
      <c r="QSB1171" s="145"/>
      <c r="QSC1171" s="37"/>
      <c r="QSD1171" s="5"/>
      <c r="QSE1171" s="144"/>
      <c r="QSF1171" s="93"/>
      <c r="QSG1171" s="145"/>
      <c r="QSH1171" s="145"/>
      <c r="QSI1171" s="145"/>
      <c r="QSJ1171" s="145"/>
      <c r="QSK1171" s="145"/>
      <c r="QSL1171" s="37"/>
      <c r="QSM1171" s="5"/>
      <c r="QSN1171" s="144"/>
      <c r="QSO1171" s="93"/>
      <c r="QSP1171" s="145"/>
      <c r="QSQ1171" s="145"/>
      <c r="QSR1171" s="145"/>
      <c r="QSS1171" s="145"/>
      <c r="QST1171" s="145"/>
      <c r="QSU1171" s="37"/>
      <c r="QSV1171" s="5"/>
      <c r="QSW1171" s="144"/>
      <c r="QSX1171" s="93"/>
      <c r="QSY1171" s="145"/>
      <c r="QSZ1171" s="145"/>
      <c r="QTA1171" s="145"/>
      <c r="QTB1171" s="145"/>
      <c r="QTC1171" s="145"/>
      <c r="QTD1171" s="37"/>
      <c r="QTE1171" s="5"/>
      <c r="QTF1171" s="144"/>
      <c r="QTG1171" s="93"/>
      <c r="QTH1171" s="145"/>
      <c r="QTI1171" s="145"/>
      <c r="QTJ1171" s="145"/>
      <c r="QTK1171" s="145"/>
      <c r="QTL1171" s="145"/>
      <c r="QTM1171" s="37"/>
      <c r="QTN1171" s="5"/>
      <c r="QTO1171" s="144"/>
      <c r="QTP1171" s="93"/>
      <c r="QTQ1171" s="145"/>
      <c r="QTR1171" s="145"/>
      <c r="QTS1171" s="145"/>
      <c r="QTT1171" s="145"/>
      <c r="QTU1171" s="145"/>
      <c r="QTV1171" s="37"/>
      <c r="QTW1171" s="5"/>
      <c r="QTX1171" s="144"/>
      <c r="QTY1171" s="93"/>
      <c r="QTZ1171" s="145"/>
      <c r="QUA1171" s="145"/>
      <c r="QUB1171" s="145"/>
      <c r="QUC1171" s="145"/>
      <c r="QUD1171" s="145"/>
      <c r="QUE1171" s="37"/>
      <c r="QUF1171" s="5"/>
      <c r="QUG1171" s="144"/>
      <c r="QUH1171" s="93"/>
      <c r="QUI1171" s="145"/>
      <c r="QUJ1171" s="145"/>
      <c r="QUK1171" s="145"/>
      <c r="QUL1171" s="145"/>
      <c r="QUM1171" s="145"/>
      <c r="QUN1171" s="37"/>
      <c r="QUO1171" s="5"/>
      <c r="QUP1171" s="144"/>
      <c r="QUQ1171" s="93"/>
      <c r="QUR1171" s="145"/>
      <c r="QUS1171" s="145"/>
      <c r="QUT1171" s="145"/>
      <c r="QUU1171" s="145"/>
      <c r="QUV1171" s="145"/>
      <c r="QUW1171" s="37"/>
      <c r="QUX1171" s="5"/>
      <c r="QUY1171" s="144"/>
      <c r="QUZ1171" s="93"/>
      <c r="QVA1171" s="145"/>
      <c r="QVB1171" s="145"/>
      <c r="QVC1171" s="145"/>
      <c r="QVD1171" s="145"/>
      <c r="QVE1171" s="145"/>
      <c r="QVF1171" s="37"/>
      <c r="QVG1171" s="5"/>
      <c r="QVH1171" s="144"/>
      <c r="QVI1171" s="93"/>
      <c r="QVJ1171" s="145"/>
      <c r="QVK1171" s="145"/>
      <c r="QVL1171" s="145"/>
      <c r="QVM1171" s="145"/>
      <c r="QVN1171" s="145"/>
      <c r="QVO1171" s="37"/>
      <c r="QVP1171" s="5"/>
      <c r="QVQ1171" s="144"/>
      <c r="QVR1171" s="93"/>
      <c r="QVS1171" s="145"/>
      <c r="QVT1171" s="145"/>
      <c r="QVU1171" s="145"/>
      <c r="QVV1171" s="145"/>
      <c r="QVW1171" s="145"/>
      <c r="QVX1171" s="37"/>
      <c r="QVY1171" s="5"/>
      <c r="QVZ1171" s="144"/>
      <c r="QWA1171" s="93"/>
      <c r="QWB1171" s="145"/>
      <c r="QWC1171" s="145"/>
      <c r="QWD1171" s="145"/>
      <c r="QWE1171" s="145"/>
      <c r="QWF1171" s="145"/>
      <c r="QWG1171" s="37"/>
      <c r="QWH1171" s="5"/>
      <c r="QWI1171" s="144"/>
      <c r="QWJ1171" s="93"/>
      <c r="QWK1171" s="145"/>
      <c r="QWL1171" s="145"/>
      <c r="QWM1171" s="145"/>
      <c r="QWN1171" s="145"/>
      <c r="QWO1171" s="145"/>
      <c r="QWP1171" s="37"/>
      <c r="QWQ1171" s="5"/>
      <c r="QWR1171" s="144"/>
      <c r="QWS1171" s="93"/>
      <c r="QWT1171" s="145"/>
      <c r="QWU1171" s="145"/>
      <c r="QWV1171" s="145"/>
      <c r="QWW1171" s="145"/>
      <c r="QWX1171" s="145"/>
      <c r="QWY1171" s="37"/>
      <c r="QWZ1171" s="5"/>
      <c r="QXA1171" s="144"/>
      <c r="QXB1171" s="93"/>
      <c r="QXC1171" s="145"/>
      <c r="QXD1171" s="145"/>
      <c r="QXE1171" s="145"/>
      <c r="QXF1171" s="145"/>
      <c r="QXG1171" s="145"/>
      <c r="QXH1171" s="37"/>
      <c r="QXI1171" s="5"/>
      <c r="QXJ1171" s="144"/>
      <c r="QXK1171" s="93"/>
      <c r="QXL1171" s="145"/>
      <c r="QXM1171" s="145"/>
      <c r="QXN1171" s="145"/>
      <c r="QXO1171" s="145"/>
      <c r="QXP1171" s="145"/>
      <c r="QXQ1171" s="37"/>
      <c r="QXR1171" s="5"/>
      <c r="QXS1171" s="144"/>
      <c r="QXT1171" s="93"/>
      <c r="QXU1171" s="145"/>
      <c r="QXV1171" s="145"/>
      <c r="QXW1171" s="145"/>
      <c r="QXX1171" s="145"/>
      <c r="QXY1171" s="145"/>
      <c r="QXZ1171" s="37"/>
      <c r="QYA1171" s="5"/>
      <c r="QYB1171" s="144"/>
      <c r="QYC1171" s="93"/>
      <c r="QYD1171" s="145"/>
      <c r="QYE1171" s="145"/>
      <c r="QYF1171" s="145"/>
      <c r="QYG1171" s="145"/>
      <c r="QYH1171" s="145"/>
      <c r="QYI1171" s="37"/>
      <c r="QYJ1171" s="5"/>
      <c r="QYK1171" s="144"/>
      <c r="QYL1171" s="93"/>
      <c r="QYM1171" s="145"/>
      <c r="QYN1171" s="145"/>
      <c r="QYO1171" s="145"/>
      <c r="QYP1171" s="145"/>
      <c r="QYQ1171" s="145"/>
      <c r="QYR1171" s="37"/>
      <c r="QYS1171" s="5"/>
      <c r="QYT1171" s="144"/>
      <c r="QYU1171" s="93"/>
      <c r="QYV1171" s="145"/>
      <c r="QYW1171" s="145"/>
      <c r="QYX1171" s="145"/>
      <c r="QYY1171" s="145"/>
      <c r="QYZ1171" s="145"/>
      <c r="QZA1171" s="37"/>
      <c r="QZB1171" s="5"/>
      <c r="QZC1171" s="144"/>
      <c r="QZD1171" s="93"/>
      <c r="QZE1171" s="145"/>
      <c r="QZF1171" s="145"/>
      <c r="QZG1171" s="145"/>
      <c r="QZH1171" s="145"/>
      <c r="QZI1171" s="145"/>
      <c r="QZJ1171" s="37"/>
      <c r="QZK1171" s="5"/>
      <c r="QZL1171" s="144"/>
      <c r="QZM1171" s="93"/>
      <c r="QZN1171" s="145"/>
      <c r="QZO1171" s="145"/>
      <c r="QZP1171" s="145"/>
      <c r="QZQ1171" s="145"/>
      <c r="QZR1171" s="145"/>
      <c r="QZS1171" s="37"/>
      <c r="QZT1171" s="5"/>
      <c r="QZU1171" s="144"/>
      <c r="QZV1171" s="93"/>
      <c r="QZW1171" s="145"/>
      <c r="QZX1171" s="145"/>
      <c r="QZY1171" s="145"/>
      <c r="QZZ1171" s="145"/>
      <c r="RAA1171" s="145"/>
      <c r="RAB1171" s="37"/>
      <c r="RAC1171" s="5"/>
      <c r="RAD1171" s="144"/>
      <c r="RAE1171" s="93"/>
      <c r="RAF1171" s="145"/>
      <c r="RAG1171" s="145"/>
      <c r="RAH1171" s="145"/>
      <c r="RAI1171" s="145"/>
      <c r="RAJ1171" s="145"/>
      <c r="RAK1171" s="37"/>
      <c r="RAL1171" s="5"/>
      <c r="RAM1171" s="144"/>
      <c r="RAN1171" s="93"/>
      <c r="RAO1171" s="145"/>
      <c r="RAP1171" s="145"/>
      <c r="RAQ1171" s="145"/>
      <c r="RAR1171" s="145"/>
      <c r="RAS1171" s="145"/>
      <c r="RAT1171" s="37"/>
      <c r="RAU1171" s="5"/>
      <c r="RAV1171" s="144"/>
      <c r="RAW1171" s="93"/>
      <c r="RAX1171" s="145"/>
      <c r="RAY1171" s="145"/>
      <c r="RAZ1171" s="145"/>
      <c r="RBA1171" s="145"/>
      <c r="RBB1171" s="145"/>
      <c r="RBC1171" s="37"/>
      <c r="RBD1171" s="5"/>
      <c r="RBE1171" s="144"/>
      <c r="RBF1171" s="93"/>
      <c r="RBG1171" s="145"/>
      <c r="RBH1171" s="145"/>
      <c r="RBI1171" s="145"/>
      <c r="RBJ1171" s="145"/>
      <c r="RBK1171" s="145"/>
      <c r="RBL1171" s="37"/>
      <c r="RBM1171" s="5"/>
      <c r="RBN1171" s="144"/>
      <c r="RBO1171" s="93"/>
      <c r="RBP1171" s="145"/>
      <c r="RBQ1171" s="145"/>
      <c r="RBR1171" s="145"/>
      <c r="RBS1171" s="145"/>
      <c r="RBT1171" s="145"/>
      <c r="RBU1171" s="37"/>
      <c r="RBV1171" s="5"/>
      <c r="RBW1171" s="144"/>
      <c r="RBX1171" s="93"/>
      <c r="RBY1171" s="145"/>
      <c r="RBZ1171" s="145"/>
      <c r="RCA1171" s="145"/>
      <c r="RCB1171" s="145"/>
      <c r="RCC1171" s="145"/>
      <c r="RCD1171" s="37"/>
      <c r="RCE1171" s="5"/>
      <c r="RCF1171" s="144"/>
      <c r="RCG1171" s="93"/>
      <c r="RCH1171" s="145"/>
      <c r="RCI1171" s="145"/>
      <c r="RCJ1171" s="145"/>
      <c r="RCK1171" s="145"/>
      <c r="RCL1171" s="145"/>
      <c r="RCM1171" s="37"/>
      <c r="RCN1171" s="5"/>
      <c r="RCO1171" s="144"/>
      <c r="RCP1171" s="93"/>
      <c r="RCQ1171" s="145"/>
      <c r="RCR1171" s="145"/>
      <c r="RCS1171" s="145"/>
      <c r="RCT1171" s="145"/>
      <c r="RCU1171" s="145"/>
      <c r="RCV1171" s="37"/>
      <c r="RCW1171" s="5"/>
      <c r="RCX1171" s="144"/>
      <c r="RCY1171" s="93"/>
      <c r="RCZ1171" s="145"/>
      <c r="RDA1171" s="145"/>
      <c r="RDB1171" s="145"/>
      <c r="RDC1171" s="145"/>
      <c r="RDD1171" s="145"/>
      <c r="RDE1171" s="37"/>
      <c r="RDF1171" s="5"/>
      <c r="RDG1171" s="144"/>
      <c r="RDH1171" s="93"/>
      <c r="RDI1171" s="145"/>
      <c r="RDJ1171" s="145"/>
      <c r="RDK1171" s="145"/>
      <c r="RDL1171" s="145"/>
      <c r="RDM1171" s="145"/>
      <c r="RDN1171" s="37"/>
      <c r="RDO1171" s="5"/>
      <c r="RDP1171" s="144"/>
      <c r="RDQ1171" s="93"/>
      <c r="RDR1171" s="145"/>
      <c r="RDS1171" s="145"/>
      <c r="RDT1171" s="145"/>
      <c r="RDU1171" s="145"/>
      <c r="RDV1171" s="145"/>
      <c r="RDW1171" s="37"/>
      <c r="RDX1171" s="5"/>
      <c r="RDY1171" s="144"/>
      <c r="RDZ1171" s="93"/>
      <c r="REA1171" s="145"/>
      <c r="REB1171" s="145"/>
      <c r="REC1171" s="145"/>
      <c r="RED1171" s="145"/>
      <c r="REE1171" s="145"/>
      <c r="REF1171" s="37"/>
      <c r="REG1171" s="5"/>
      <c r="REH1171" s="144"/>
      <c r="REI1171" s="93"/>
      <c r="REJ1171" s="145"/>
      <c r="REK1171" s="145"/>
      <c r="REL1171" s="145"/>
      <c r="REM1171" s="145"/>
      <c r="REN1171" s="145"/>
      <c r="REO1171" s="37"/>
      <c r="REP1171" s="5"/>
      <c r="REQ1171" s="144"/>
      <c r="RER1171" s="93"/>
      <c r="RES1171" s="145"/>
      <c r="RET1171" s="145"/>
      <c r="REU1171" s="145"/>
      <c r="REV1171" s="145"/>
      <c r="REW1171" s="145"/>
      <c r="REX1171" s="37"/>
      <c r="REY1171" s="5"/>
      <c r="REZ1171" s="144"/>
      <c r="RFA1171" s="93"/>
      <c r="RFB1171" s="145"/>
      <c r="RFC1171" s="145"/>
      <c r="RFD1171" s="145"/>
      <c r="RFE1171" s="145"/>
      <c r="RFF1171" s="145"/>
      <c r="RFG1171" s="37"/>
      <c r="RFH1171" s="5"/>
      <c r="RFI1171" s="144"/>
      <c r="RFJ1171" s="93"/>
      <c r="RFK1171" s="145"/>
      <c r="RFL1171" s="145"/>
      <c r="RFM1171" s="145"/>
      <c r="RFN1171" s="145"/>
      <c r="RFO1171" s="145"/>
      <c r="RFP1171" s="37"/>
      <c r="RFQ1171" s="5"/>
      <c r="RFR1171" s="144"/>
      <c r="RFS1171" s="93"/>
      <c r="RFT1171" s="145"/>
      <c r="RFU1171" s="145"/>
      <c r="RFV1171" s="145"/>
      <c r="RFW1171" s="145"/>
      <c r="RFX1171" s="145"/>
      <c r="RFY1171" s="37"/>
      <c r="RFZ1171" s="5"/>
      <c r="RGA1171" s="144"/>
      <c r="RGB1171" s="93"/>
      <c r="RGC1171" s="145"/>
      <c r="RGD1171" s="145"/>
      <c r="RGE1171" s="145"/>
      <c r="RGF1171" s="145"/>
      <c r="RGG1171" s="145"/>
      <c r="RGH1171" s="37"/>
      <c r="RGI1171" s="5"/>
      <c r="RGJ1171" s="144"/>
      <c r="RGK1171" s="93"/>
      <c r="RGL1171" s="145"/>
      <c r="RGM1171" s="145"/>
      <c r="RGN1171" s="145"/>
      <c r="RGO1171" s="145"/>
      <c r="RGP1171" s="145"/>
      <c r="RGQ1171" s="37"/>
      <c r="RGR1171" s="5"/>
      <c r="RGS1171" s="144"/>
      <c r="RGT1171" s="93"/>
      <c r="RGU1171" s="145"/>
      <c r="RGV1171" s="145"/>
      <c r="RGW1171" s="145"/>
      <c r="RGX1171" s="145"/>
      <c r="RGY1171" s="145"/>
      <c r="RGZ1171" s="37"/>
      <c r="RHA1171" s="5"/>
      <c r="RHB1171" s="144"/>
      <c r="RHC1171" s="93"/>
      <c r="RHD1171" s="145"/>
      <c r="RHE1171" s="145"/>
      <c r="RHF1171" s="145"/>
      <c r="RHG1171" s="145"/>
      <c r="RHH1171" s="145"/>
      <c r="RHI1171" s="37"/>
      <c r="RHJ1171" s="5"/>
      <c r="RHK1171" s="144"/>
      <c r="RHL1171" s="93"/>
      <c r="RHM1171" s="145"/>
      <c r="RHN1171" s="145"/>
      <c r="RHO1171" s="145"/>
      <c r="RHP1171" s="145"/>
      <c r="RHQ1171" s="145"/>
      <c r="RHR1171" s="37"/>
      <c r="RHS1171" s="5"/>
      <c r="RHT1171" s="144"/>
      <c r="RHU1171" s="93"/>
      <c r="RHV1171" s="145"/>
      <c r="RHW1171" s="145"/>
      <c r="RHX1171" s="145"/>
      <c r="RHY1171" s="145"/>
      <c r="RHZ1171" s="145"/>
      <c r="RIA1171" s="37"/>
      <c r="RIB1171" s="5"/>
      <c r="RIC1171" s="144"/>
      <c r="RID1171" s="93"/>
      <c r="RIE1171" s="145"/>
      <c r="RIF1171" s="145"/>
      <c r="RIG1171" s="145"/>
      <c r="RIH1171" s="145"/>
      <c r="RII1171" s="145"/>
      <c r="RIJ1171" s="37"/>
      <c r="RIK1171" s="5"/>
      <c r="RIL1171" s="144"/>
      <c r="RIM1171" s="93"/>
      <c r="RIN1171" s="145"/>
      <c r="RIO1171" s="145"/>
      <c r="RIP1171" s="145"/>
      <c r="RIQ1171" s="145"/>
      <c r="RIR1171" s="145"/>
      <c r="RIS1171" s="37"/>
      <c r="RIT1171" s="5"/>
      <c r="RIU1171" s="144"/>
      <c r="RIV1171" s="93"/>
      <c r="RIW1171" s="145"/>
      <c r="RIX1171" s="145"/>
      <c r="RIY1171" s="145"/>
      <c r="RIZ1171" s="145"/>
      <c r="RJA1171" s="145"/>
      <c r="RJB1171" s="37"/>
      <c r="RJC1171" s="5"/>
      <c r="RJD1171" s="144"/>
      <c r="RJE1171" s="93"/>
      <c r="RJF1171" s="145"/>
      <c r="RJG1171" s="145"/>
      <c r="RJH1171" s="145"/>
      <c r="RJI1171" s="145"/>
      <c r="RJJ1171" s="145"/>
      <c r="RJK1171" s="37"/>
      <c r="RJL1171" s="5"/>
      <c r="RJM1171" s="144"/>
      <c r="RJN1171" s="93"/>
      <c r="RJO1171" s="145"/>
      <c r="RJP1171" s="145"/>
      <c r="RJQ1171" s="145"/>
      <c r="RJR1171" s="145"/>
      <c r="RJS1171" s="145"/>
      <c r="RJT1171" s="37"/>
      <c r="RJU1171" s="5"/>
      <c r="RJV1171" s="144"/>
      <c r="RJW1171" s="93"/>
      <c r="RJX1171" s="145"/>
      <c r="RJY1171" s="145"/>
      <c r="RJZ1171" s="145"/>
      <c r="RKA1171" s="145"/>
      <c r="RKB1171" s="145"/>
      <c r="RKC1171" s="37"/>
      <c r="RKD1171" s="5"/>
      <c r="RKE1171" s="144"/>
      <c r="RKF1171" s="93"/>
      <c r="RKG1171" s="145"/>
      <c r="RKH1171" s="145"/>
      <c r="RKI1171" s="145"/>
      <c r="RKJ1171" s="145"/>
      <c r="RKK1171" s="145"/>
      <c r="RKL1171" s="37"/>
      <c r="RKM1171" s="5"/>
      <c r="RKN1171" s="144"/>
      <c r="RKO1171" s="93"/>
      <c r="RKP1171" s="145"/>
      <c r="RKQ1171" s="145"/>
      <c r="RKR1171" s="145"/>
      <c r="RKS1171" s="145"/>
      <c r="RKT1171" s="145"/>
      <c r="RKU1171" s="37"/>
      <c r="RKV1171" s="5"/>
      <c r="RKW1171" s="144"/>
      <c r="RKX1171" s="93"/>
      <c r="RKY1171" s="145"/>
      <c r="RKZ1171" s="145"/>
      <c r="RLA1171" s="145"/>
      <c r="RLB1171" s="145"/>
      <c r="RLC1171" s="145"/>
      <c r="RLD1171" s="37"/>
      <c r="RLE1171" s="5"/>
      <c r="RLF1171" s="144"/>
      <c r="RLG1171" s="93"/>
      <c r="RLH1171" s="145"/>
      <c r="RLI1171" s="145"/>
      <c r="RLJ1171" s="145"/>
      <c r="RLK1171" s="145"/>
      <c r="RLL1171" s="145"/>
      <c r="RLM1171" s="37"/>
      <c r="RLN1171" s="5"/>
      <c r="RLO1171" s="144"/>
      <c r="RLP1171" s="93"/>
      <c r="RLQ1171" s="145"/>
      <c r="RLR1171" s="145"/>
      <c r="RLS1171" s="145"/>
      <c r="RLT1171" s="145"/>
      <c r="RLU1171" s="145"/>
      <c r="RLV1171" s="37"/>
      <c r="RLW1171" s="5"/>
      <c r="RLX1171" s="144"/>
      <c r="RLY1171" s="93"/>
      <c r="RLZ1171" s="145"/>
      <c r="RMA1171" s="145"/>
      <c r="RMB1171" s="145"/>
      <c r="RMC1171" s="145"/>
      <c r="RMD1171" s="145"/>
      <c r="RME1171" s="37"/>
      <c r="RMF1171" s="5"/>
      <c r="RMG1171" s="144"/>
      <c r="RMH1171" s="93"/>
      <c r="RMI1171" s="145"/>
      <c r="RMJ1171" s="145"/>
      <c r="RMK1171" s="145"/>
      <c r="RML1171" s="145"/>
      <c r="RMM1171" s="145"/>
      <c r="RMN1171" s="37"/>
      <c r="RMO1171" s="5"/>
      <c r="RMP1171" s="144"/>
      <c r="RMQ1171" s="93"/>
      <c r="RMR1171" s="145"/>
      <c r="RMS1171" s="145"/>
      <c r="RMT1171" s="145"/>
      <c r="RMU1171" s="145"/>
      <c r="RMV1171" s="145"/>
      <c r="RMW1171" s="37"/>
      <c r="RMX1171" s="5"/>
      <c r="RMY1171" s="144"/>
      <c r="RMZ1171" s="93"/>
      <c r="RNA1171" s="145"/>
      <c r="RNB1171" s="145"/>
      <c r="RNC1171" s="145"/>
      <c r="RND1171" s="145"/>
      <c r="RNE1171" s="145"/>
      <c r="RNF1171" s="37"/>
      <c r="RNG1171" s="5"/>
      <c r="RNH1171" s="144"/>
      <c r="RNI1171" s="93"/>
      <c r="RNJ1171" s="145"/>
      <c r="RNK1171" s="145"/>
      <c r="RNL1171" s="145"/>
      <c r="RNM1171" s="145"/>
      <c r="RNN1171" s="145"/>
      <c r="RNO1171" s="37"/>
      <c r="RNP1171" s="5"/>
      <c r="RNQ1171" s="144"/>
      <c r="RNR1171" s="93"/>
      <c r="RNS1171" s="145"/>
      <c r="RNT1171" s="145"/>
      <c r="RNU1171" s="145"/>
      <c r="RNV1171" s="145"/>
      <c r="RNW1171" s="145"/>
      <c r="RNX1171" s="37"/>
      <c r="RNY1171" s="5"/>
      <c r="RNZ1171" s="144"/>
      <c r="ROA1171" s="93"/>
      <c r="ROB1171" s="145"/>
      <c r="ROC1171" s="145"/>
      <c r="ROD1171" s="145"/>
      <c r="ROE1171" s="145"/>
      <c r="ROF1171" s="145"/>
      <c r="ROG1171" s="37"/>
      <c r="ROH1171" s="5"/>
      <c r="ROI1171" s="144"/>
      <c r="ROJ1171" s="93"/>
      <c r="ROK1171" s="145"/>
      <c r="ROL1171" s="145"/>
      <c r="ROM1171" s="145"/>
      <c r="RON1171" s="145"/>
      <c r="ROO1171" s="145"/>
      <c r="ROP1171" s="37"/>
      <c r="ROQ1171" s="5"/>
      <c r="ROR1171" s="144"/>
      <c r="ROS1171" s="93"/>
      <c r="ROT1171" s="145"/>
      <c r="ROU1171" s="145"/>
      <c r="ROV1171" s="145"/>
      <c r="ROW1171" s="145"/>
      <c r="ROX1171" s="145"/>
      <c r="ROY1171" s="37"/>
      <c r="ROZ1171" s="5"/>
      <c r="RPA1171" s="144"/>
      <c r="RPB1171" s="93"/>
      <c r="RPC1171" s="145"/>
      <c r="RPD1171" s="145"/>
      <c r="RPE1171" s="145"/>
      <c r="RPF1171" s="145"/>
      <c r="RPG1171" s="145"/>
      <c r="RPH1171" s="37"/>
      <c r="RPI1171" s="5"/>
      <c r="RPJ1171" s="144"/>
      <c r="RPK1171" s="93"/>
      <c r="RPL1171" s="145"/>
      <c r="RPM1171" s="145"/>
      <c r="RPN1171" s="145"/>
      <c r="RPO1171" s="145"/>
      <c r="RPP1171" s="145"/>
      <c r="RPQ1171" s="37"/>
      <c r="RPR1171" s="5"/>
      <c r="RPS1171" s="144"/>
      <c r="RPT1171" s="93"/>
      <c r="RPU1171" s="145"/>
      <c r="RPV1171" s="145"/>
      <c r="RPW1171" s="145"/>
      <c r="RPX1171" s="145"/>
      <c r="RPY1171" s="145"/>
      <c r="RPZ1171" s="37"/>
      <c r="RQA1171" s="5"/>
      <c r="RQB1171" s="144"/>
      <c r="RQC1171" s="93"/>
      <c r="RQD1171" s="145"/>
      <c r="RQE1171" s="145"/>
      <c r="RQF1171" s="145"/>
      <c r="RQG1171" s="145"/>
      <c r="RQH1171" s="145"/>
      <c r="RQI1171" s="37"/>
      <c r="RQJ1171" s="5"/>
      <c r="RQK1171" s="144"/>
      <c r="RQL1171" s="93"/>
      <c r="RQM1171" s="145"/>
      <c r="RQN1171" s="145"/>
      <c r="RQO1171" s="145"/>
      <c r="RQP1171" s="145"/>
      <c r="RQQ1171" s="145"/>
      <c r="RQR1171" s="37"/>
      <c r="RQS1171" s="5"/>
      <c r="RQT1171" s="144"/>
      <c r="RQU1171" s="93"/>
      <c r="RQV1171" s="145"/>
      <c r="RQW1171" s="145"/>
      <c r="RQX1171" s="145"/>
      <c r="RQY1171" s="145"/>
      <c r="RQZ1171" s="145"/>
      <c r="RRA1171" s="37"/>
      <c r="RRB1171" s="5"/>
      <c r="RRC1171" s="144"/>
      <c r="RRD1171" s="93"/>
      <c r="RRE1171" s="145"/>
      <c r="RRF1171" s="145"/>
      <c r="RRG1171" s="145"/>
      <c r="RRH1171" s="145"/>
      <c r="RRI1171" s="145"/>
      <c r="RRJ1171" s="37"/>
      <c r="RRK1171" s="5"/>
      <c r="RRL1171" s="144"/>
      <c r="RRM1171" s="93"/>
      <c r="RRN1171" s="145"/>
      <c r="RRO1171" s="145"/>
      <c r="RRP1171" s="145"/>
      <c r="RRQ1171" s="145"/>
      <c r="RRR1171" s="145"/>
      <c r="RRS1171" s="37"/>
      <c r="RRT1171" s="5"/>
      <c r="RRU1171" s="144"/>
      <c r="RRV1171" s="93"/>
      <c r="RRW1171" s="145"/>
      <c r="RRX1171" s="145"/>
      <c r="RRY1171" s="145"/>
      <c r="RRZ1171" s="145"/>
      <c r="RSA1171" s="145"/>
      <c r="RSB1171" s="37"/>
      <c r="RSC1171" s="5"/>
      <c r="RSD1171" s="144"/>
      <c r="RSE1171" s="93"/>
      <c r="RSF1171" s="145"/>
      <c r="RSG1171" s="145"/>
      <c r="RSH1171" s="145"/>
      <c r="RSI1171" s="145"/>
      <c r="RSJ1171" s="145"/>
      <c r="RSK1171" s="37"/>
      <c r="RSL1171" s="5"/>
      <c r="RSM1171" s="144"/>
      <c r="RSN1171" s="93"/>
      <c r="RSO1171" s="145"/>
      <c r="RSP1171" s="145"/>
      <c r="RSQ1171" s="145"/>
      <c r="RSR1171" s="145"/>
      <c r="RSS1171" s="145"/>
      <c r="RST1171" s="37"/>
      <c r="RSU1171" s="5"/>
      <c r="RSV1171" s="144"/>
      <c r="RSW1171" s="93"/>
      <c r="RSX1171" s="145"/>
      <c r="RSY1171" s="145"/>
      <c r="RSZ1171" s="145"/>
      <c r="RTA1171" s="145"/>
      <c r="RTB1171" s="145"/>
      <c r="RTC1171" s="37"/>
      <c r="RTD1171" s="5"/>
      <c r="RTE1171" s="144"/>
      <c r="RTF1171" s="93"/>
      <c r="RTG1171" s="145"/>
      <c r="RTH1171" s="145"/>
      <c r="RTI1171" s="145"/>
      <c r="RTJ1171" s="145"/>
      <c r="RTK1171" s="145"/>
      <c r="RTL1171" s="37"/>
      <c r="RTM1171" s="5"/>
      <c r="RTN1171" s="144"/>
      <c r="RTO1171" s="93"/>
      <c r="RTP1171" s="145"/>
      <c r="RTQ1171" s="145"/>
      <c r="RTR1171" s="145"/>
      <c r="RTS1171" s="145"/>
      <c r="RTT1171" s="145"/>
      <c r="RTU1171" s="37"/>
      <c r="RTV1171" s="5"/>
      <c r="RTW1171" s="144"/>
      <c r="RTX1171" s="93"/>
      <c r="RTY1171" s="145"/>
      <c r="RTZ1171" s="145"/>
      <c r="RUA1171" s="145"/>
      <c r="RUB1171" s="145"/>
      <c r="RUC1171" s="145"/>
      <c r="RUD1171" s="37"/>
      <c r="RUE1171" s="5"/>
      <c r="RUF1171" s="144"/>
      <c r="RUG1171" s="93"/>
      <c r="RUH1171" s="145"/>
      <c r="RUI1171" s="145"/>
      <c r="RUJ1171" s="145"/>
      <c r="RUK1171" s="145"/>
      <c r="RUL1171" s="145"/>
      <c r="RUM1171" s="37"/>
      <c r="RUN1171" s="5"/>
      <c r="RUO1171" s="144"/>
      <c r="RUP1171" s="93"/>
      <c r="RUQ1171" s="145"/>
      <c r="RUR1171" s="145"/>
      <c r="RUS1171" s="145"/>
      <c r="RUT1171" s="145"/>
      <c r="RUU1171" s="145"/>
      <c r="RUV1171" s="37"/>
      <c r="RUW1171" s="5"/>
      <c r="RUX1171" s="144"/>
      <c r="RUY1171" s="93"/>
      <c r="RUZ1171" s="145"/>
      <c r="RVA1171" s="145"/>
      <c r="RVB1171" s="145"/>
      <c r="RVC1171" s="145"/>
      <c r="RVD1171" s="145"/>
      <c r="RVE1171" s="37"/>
      <c r="RVF1171" s="5"/>
      <c r="RVG1171" s="144"/>
      <c r="RVH1171" s="93"/>
      <c r="RVI1171" s="145"/>
      <c r="RVJ1171" s="145"/>
      <c r="RVK1171" s="145"/>
      <c r="RVL1171" s="145"/>
      <c r="RVM1171" s="145"/>
      <c r="RVN1171" s="37"/>
      <c r="RVO1171" s="5"/>
      <c r="RVP1171" s="144"/>
      <c r="RVQ1171" s="93"/>
      <c r="RVR1171" s="145"/>
      <c r="RVS1171" s="145"/>
      <c r="RVT1171" s="145"/>
      <c r="RVU1171" s="145"/>
      <c r="RVV1171" s="145"/>
      <c r="RVW1171" s="37"/>
      <c r="RVX1171" s="5"/>
      <c r="RVY1171" s="144"/>
      <c r="RVZ1171" s="93"/>
      <c r="RWA1171" s="145"/>
      <c r="RWB1171" s="145"/>
      <c r="RWC1171" s="145"/>
      <c r="RWD1171" s="145"/>
      <c r="RWE1171" s="145"/>
      <c r="RWF1171" s="37"/>
      <c r="RWG1171" s="5"/>
      <c r="RWH1171" s="144"/>
      <c r="RWI1171" s="93"/>
      <c r="RWJ1171" s="145"/>
      <c r="RWK1171" s="145"/>
      <c r="RWL1171" s="145"/>
      <c r="RWM1171" s="145"/>
      <c r="RWN1171" s="145"/>
      <c r="RWO1171" s="37"/>
      <c r="RWP1171" s="5"/>
      <c r="RWQ1171" s="144"/>
      <c r="RWR1171" s="93"/>
      <c r="RWS1171" s="145"/>
      <c r="RWT1171" s="145"/>
      <c r="RWU1171" s="145"/>
      <c r="RWV1171" s="145"/>
      <c r="RWW1171" s="145"/>
      <c r="RWX1171" s="37"/>
      <c r="RWY1171" s="5"/>
      <c r="RWZ1171" s="144"/>
      <c r="RXA1171" s="93"/>
      <c r="RXB1171" s="145"/>
      <c r="RXC1171" s="145"/>
      <c r="RXD1171" s="145"/>
      <c r="RXE1171" s="145"/>
      <c r="RXF1171" s="145"/>
      <c r="RXG1171" s="37"/>
      <c r="RXH1171" s="5"/>
      <c r="RXI1171" s="144"/>
      <c r="RXJ1171" s="93"/>
      <c r="RXK1171" s="145"/>
      <c r="RXL1171" s="145"/>
      <c r="RXM1171" s="145"/>
      <c r="RXN1171" s="145"/>
      <c r="RXO1171" s="145"/>
      <c r="RXP1171" s="37"/>
      <c r="RXQ1171" s="5"/>
      <c r="RXR1171" s="144"/>
      <c r="RXS1171" s="93"/>
      <c r="RXT1171" s="145"/>
      <c r="RXU1171" s="145"/>
      <c r="RXV1171" s="145"/>
      <c r="RXW1171" s="145"/>
      <c r="RXX1171" s="145"/>
      <c r="RXY1171" s="37"/>
      <c r="RXZ1171" s="5"/>
      <c r="RYA1171" s="144"/>
      <c r="RYB1171" s="93"/>
      <c r="RYC1171" s="145"/>
      <c r="RYD1171" s="145"/>
      <c r="RYE1171" s="145"/>
      <c r="RYF1171" s="145"/>
      <c r="RYG1171" s="145"/>
      <c r="RYH1171" s="37"/>
      <c r="RYI1171" s="5"/>
      <c r="RYJ1171" s="144"/>
      <c r="RYK1171" s="93"/>
      <c r="RYL1171" s="145"/>
      <c r="RYM1171" s="145"/>
      <c r="RYN1171" s="145"/>
      <c r="RYO1171" s="145"/>
      <c r="RYP1171" s="145"/>
      <c r="RYQ1171" s="37"/>
      <c r="RYR1171" s="5"/>
      <c r="RYS1171" s="144"/>
      <c r="RYT1171" s="93"/>
      <c r="RYU1171" s="145"/>
      <c r="RYV1171" s="145"/>
      <c r="RYW1171" s="145"/>
      <c r="RYX1171" s="145"/>
      <c r="RYY1171" s="145"/>
      <c r="RYZ1171" s="37"/>
      <c r="RZA1171" s="5"/>
      <c r="RZB1171" s="144"/>
      <c r="RZC1171" s="93"/>
      <c r="RZD1171" s="145"/>
      <c r="RZE1171" s="145"/>
      <c r="RZF1171" s="145"/>
      <c r="RZG1171" s="145"/>
      <c r="RZH1171" s="145"/>
      <c r="RZI1171" s="37"/>
      <c r="RZJ1171" s="5"/>
      <c r="RZK1171" s="144"/>
      <c r="RZL1171" s="93"/>
      <c r="RZM1171" s="145"/>
      <c r="RZN1171" s="145"/>
      <c r="RZO1171" s="145"/>
      <c r="RZP1171" s="145"/>
      <c r="RZQ1171" s="145"/>
      <c r="RZR1171" s="37"/>
      <c r="RZS1171" s="5"/>
      <c r="RZT1171" s="144"/>
      <c r="RZU1171" s="93"/>
      <c r="RZV1171" s="145"/>
      <c r="RZW1171" s="145"/>
      <c r="RZX1171" s="145"/>
      <c r="RZY1171" s="145"/>
      <c r="RZZ1171" s="145"/>
      <c r="SAA1171" s="37"/>
      <c r="SAB1171" s="5"/>
      <c r="SAC1171" s="144"/>
      <c r="SAD1171" s="93"/>
      <c r="SAE1171" s="145"/>
      <c r="SAF1171" s="145"/>
      <c r="SAG1171" s="145"/>
      <c r="SAH1171" s="145"/>
      <c r="SAI1171" s="145"/>
      <c r="SAJ1171" s="37"/>
      <c r="SAK1171" s="5"/>
      <c r="SAL1171" s="144"/>
      <c r="SAM1171" s="93"/>
      <c r="SAN1171" s="145"/>
      <c r="SAO1171" s="145"/>
      <c r="SAP1171" s="145"/>
      <c r="SAQ1171" s="145"/>
      <c r="SAR1171" s="145"/>
      <c r="SAS1171" s="37"/>
      <c r="SAT1171" s="5"/>
      <c r="SAU1171" s="144"/>
      <c r="SAV1171" s="93"/>
      <c r="SAW1171" s="145"/>
      <c r="SAX1171" s="145"/>
      <c r="SAY1171" s="145"/>
      <c r="SAZ1171" s="145"/>
      <c r="SBA1171" s="145"/>
      <c r="SBB1171" s="37"/>
      <c r="SBC1171" s="5"/>
      <c r="SBD1171" s="144"/>
      <c r="SBE1171" s="93"/>
      <c r="SBF1171" s="145"/>
      <c r="SBG1171" s="145"/>
      <c r="SBH1171" s="145"/>
      <c r="SBI1171" s="145"/>
      <c r="SBJ1171" s="145"/>
      <c r="SBK1171" s="37"/>
      <c r="SBL1171" s="5"/>
      <c r="SBM1171" s="144"/>
      <c r="SBN1171" s="93"/>
      <c r="SBO1171" s="145"/>
      <c r="SBP1171" s="145"/>
      <c r="SBQ1171" s="145"/>
      <c r="SBR1171" s="145"/>
      <c r="SBS1171" s="145"/>
      <c r="SBT1171" s="37"/>
      <c r="SBU1171" s="5"/>
      <c r="SBV1171" s="144"/>
      <c r="SBW1171" s="93"/>
      <c r="SBX1171" s="145"/>
      <c r="SBY1171" s="145"/>
      <c r="SBZ1171" s="145"/>
      <c r="SCA1171" s="145"/>
      <c r="SCB1171" s="145"/>
      <c r="SCC1171" s="37"/>
      <c r="SCD1171" s="5"/>
      <c r="SCE1171" s="144"/>
      <c r="SCF1171" s="93"/>
      <c r="SCG1171" s="145"/>
      <c r="SCH1171" s="145"/>
      <c r="SCI1171" s="145"/>
      <c r="SCJ1171" s="145"/>
      <c r="SCK1171" s="145"/>
      <c r="SCL1171" s="37"/>
      <c r="SCM1171" s="5"/>
      <c r="SCN1171" s="144"/>
      <c r="SCO1171" s="93"/>
      <c r="SCP1171" s="145"/>
      <c r="SCQ1171" s="145"/>
      <c r="SCR1171" s="145"/>
      <c r="SCS1171" s="145"/>
      <c r="SCT1171" s="145"/>
      <c r="SCU1171" s="37"/>
      <c r="SCV1171" s="5"/>
      <c r="SCW1171" s="144"/>
      <c r="SCX1171" s="93"/>
      <c r="SCY1171" s="145"/>
      <c r="SCZ1171" s="145"/>
      <c r="SDA1171" s="145"/>
      <c r="SDB1171" s="145"/>
      <c r="SDC1171" s="145"/>
      <c r="SDD1171" s="37"/>
      <c r="SDE1171" s="5"/>
      <c r="SDF1171" s="144"/>
      <c r="SDG1171" s="93"/>
      <c r="SDH1171" s="145"/>
      <c r="SDI1171" s="145"/>
      <c r="SDJ1171" s="145"/>
      <c r="SDK1171" s="145"/>
      <c r="SDL1171" s="145"/>
      <c r="SDM1171" s="37"/>
      <c r="SDN1171" s="5"/>
      <c r="SDO1171" s="144"/>
      <c r="SDP1171" s="93"/>
      <c r="SDQ1171" s="145"/>
      <c r="SDR1171" s="145"/>
      <c r="SDS1171" s="145"/>
      <c r="SDT1171" s="145"/>
      <c r="SDU1171" s="145"/>
      <c r="SDV1171" s="37"/>
      <c r="SDW1171" s="5"/>
      <c r="SDX1171" s="144"/>
      <c r="SDY1171" s="93"/>
      <c r="SDZ1171" s="145"/>
      <c r="SEA1171" s="145"/>
      <c r="SEB1171" s="145"/>
      <c r="SEC1171" s="145"/>
      <c r="SED1171" s="145"/>
      <c r="SEE1171" s="37"/>
      <c r="SEF1171" s="5"/>
      <c r="SEG1171" s="144"/>
      <c r="SEH1171" s="93"/>
      <c r="SEI1171" s="145"/>
      <c r="SEJ1171" s="145"/>
      <c r="SEK1171" s="145"/>
      <c r="SEL1171" s="145"/>
      <c r="SEM1171" s="145"/>
      <c r="SEN1171" s="37"/>
      <c r="SEO1171" s="5"/>
      <c r="SEP1171" s="144"/>
      <c r="SEQ1171" s="93"/>
      <c r="SER1171" s="145"/>
      <c r="SES1171" s="145"/>
      <c r="SET1171" s="145"/>
      <c r="SEU1171" s="145"/>
      <c r="SEV1171" s="145"/>
      <c r="SEW1171" s="37"/>
      <c r="SEX1171" s="5"/>
      <c r="SEY1171" s="144"/>
      <c r="SEZ1171" s="93"/>
      <c r="SFA1171" s="145"/>
      <c r="SFB1171" s="145"/>
      <c r="SFC1171" s="145"/>
      <c r="SFD1171" s="145"/>
      <c r="SFE1171" s="145"/>
      <c r="SFF1171" s="37"/>
      <c r="SFG1171" s="5"/>
      <c r="SFH1171" s="144"/>
      <c r="SFI1171" s="93"/>
      <c r="SFJ1171" s="145"/>
      <c r="SFK1171" s="145"/>
      <c r="SFL1171" s="145"/>
      <c r="SFM1171" s="145"/>
      <c r="SFN1171" s="145"/>
      <c r="SFO1171" s="37"/>
      <c r="SFP1171" s="5"/>
      <c r="SFQ1171" s="144"/>
      <c r="SFR1171" s="93"/>
      <c r="SFS1171" s="145"/>
      <c r="SFT1171" s="145"/>
      <c r="SFU1171" s="145"/>
      <c r="SFV1171" s="145"/>
      <c r="SFW1171" s="145"/>
      <c r="SFX1171" s="37"/>
      <c r="SFY1171" s="5"/>
      <c r="SFZ1171" s="144"/>
      <c r="SGA1171" s="93"/>
      <c r="SGB1171" s="145"/>
      <c r="SGC1171" s="145"/>
      <c r="SGD1171" s="145"/>
      <c r="SGE1171" s="145"/>
      <c r="SGF1171" s="145"/>
      <c r="SGG1171" s="37"/>
      <c r="SGH1171" s="5"/>
      <c r="SGI1171" s="144"/>
      <c r="SGJ1171" s="93"/>
      <c r="SGK1171" s="145"/>
      <c r="SGL1171" s="145"/>
      <c r="SGM1171" s="145"/>
      <c r="SGN1171" s="145"/>
      <c r="SGO1171" s="145"/>
      <c r="SGP1171" s="37"/>
      <c r="SGQ1171" s="5"/>
      <c r="SGR1171" s="144"/>
      <c r="SGS1171" s="93"/>
      <c r="SGT1171" s="145"/>
      <c r="SGU1171" s="145"/>
      <c r="SGV1171" s="145"/>
      <c r="SGW1171" s="145"/>
      <c r="SGX1171" s="145"/>
      <c r="SGY1171" s="37"/>
      <c r="SGZ1171" s="5"/>
      <c r="SHA1171" s="144"/>
      <c r="SHB1171" s="93"/>
      <c r="SHC1171" s="145"/>
      <c r="SHD1171" s="145"/>
      <c r="SHE1171" s="145"/>
      <c r="SHF1171" s="145"/>
      <c r="SHG1171" s="145"/>
      <c r="SHH1171" s="37"/>
      <c r="SHI1171" s="5"/>
      <c r="SHJ1171" s="144"/>
      <c r="SHK1171" s="93"/>
      <c r="SHL1171" s="145"/>
      <c r="SHM1171" s="145"/>
      <c r="SHN1171" s="145"/>
      <c r="SHO1171" s="145"/>
      <c r="SHP1171" s="145"/>
      <c r="SHQ1171" s="37"/>
      <c r="SHR1171" s="5"/>
      <c r="SHS1171" s="144"/>
      <c r="SHT1171" s="93"/>
      <c r="SHU1171" s="145"/>
      <c r="SHV1171" s="145"/>
      <c r="SHW1171" s="145"/>
      <c r="SHX1171" s="145"/>
      <c r="SHY1171" s="145"/>
      <c r="SHZ1171" s="37"/>
      <c r="SIA1171" s="5"/>
      <c r="SIB1171" s="144"/>
      <c r="SIC1171" s="93"/>
      <c r="SID1171" s="145"/>
      <c r="SIE1171" s="145"/>
      <c r="SIF1171" s="145"/>
      <c r="SIG1171" s="145"/>
      <c r="SIH1171" s="145"/>
      <c r="SII1171" s="37"/>
      <c r="SIJ1171" s="5"/>
      <c r="SIK1171" s="144"/>
      <c r="SIL1171" s="93"/>
      <c r="SIM1171" s="145"/>
      <c r="SIN1171" s="145"/>
      <c r="SIO1171" s="145"/>
      <c r="SIP1171" s="145"/>
      <c r="SIQ1171" s="145"/>
      <c r="SIR1171" s="37"/>
      <c r="SIS1171" s="5"/>
      <c r="SIT1171" s="144"/>
      <c r="SIU1171" s="93"/>
      <c r="SIV1171" s="145"/>
      <c r="SIW1171" s="145"/>
      <c r="SIX1171" s="145"/>
      <c r="SIY1171" s="145"/>
      <c r="SIZ1171" s="145"/>
      <c r="SJA1171" s="37"/>
      <c r="SJB1171" s="5"/>
      <c r="SJC1171" s="144"/>
      <c r="SJD1171" s="93"/>
      <c r="SJE1171" s="145"/>
      <c r="SJF1171" s="145"/>
      <c r="SJG1171" s="145"/>
      <c r="SJH1171" s="145"/>
      <c r="SJI1171" s="145"/>
      <c r="SJJ1171" s="37"/>
      <c r="SJK1171" s="5"/>
      <c r="SJL1171" s="144"/>
      <c r="SJM1171" s="93"/>
      <c r="SJN1171" s="145"/>
      <c r="SJO1171" s="145"/>
      <c r="SJP1171" s="145"/>
      <c r="SJQ1171" s="145"/>
      <c r="SJR1171" s="145"/>
      <c r="SJS1171" s="37"/>
      <c r="SJT1171" s="5"/>
      <c r="SJU1171" s="144"/>
      <c r="SJV1171" s="93"/>
      <c r="SJW1171" s="145"/>
      <c r="SJX1171" s="145"/>
      <c r="SJY1171" s="145"/>
      <c r="SJZ1171" s="145"/>
      <c r="SKA1171" s="145"/>
      <c r="SKB1171" s="37"/>
      <c r="SKC1171" s="5"/>
      <c r="SKD1171" s="144"/>
      <c r="SKE1171" s="93"/>
      <c r="SKF1171" s="145"/>
      <c r="SKG1171" s="145"/>
      <c r="SKH1171" s="145"/>
      <c r="SKI1171" s="145"/>
      <c r="SKJ1171" s="145"/>
      <c r="SKK1171" s="37"/>
      <c r="SKL1171" s="5"/>
      <c r="SKM1171" s="144"/>
      <c r="SKN1171" s="93"/>
      <c r="SKO1171" s="145"/>
      <c r="SKP1171" s="145"/>
      <c r="SKQ1171" s="145"/>
      <c r="SKR1171" s="145"/>
      <c r="SKS1171" s="145"/>
      <c r="SKT1171" s="37"/>
      <c r="SKU1171" s="5"/>
      <c r="SKV1171" s="144"/>
      <c r="SKW1171" s="93"/>
      <c r="SKX1171" s="145"/>
      <c r="SKY1171" s="145"/>
      <c r="SKZ1171" s="145"/>
      <c r="SLA1171" s="145"/>
      <c r="SLB1171" s="145"/>
      <c r="SLC1171" s="37"/>
      <c r="SLD1171" s="5"/>
      <c r="SLE1171" s="144"/>
      <c r="SLF1171" s="93"/>
      <c r="SLG1171" s="145"/>
      <c r="SLH1171" s="145"/>
      <c r="SLI1171" s="145"/>
      <c r="SLJ1171" s="145"/>
      <c r="SLK1171" s="145"/>
      <c r="SLL1171" s="37"/>
      <c r="SLM1171" s="5"/>
      <c r="SLN1171" s="144"/>
      <c r="SLO1171" s="93"/>
      <c r="SLP1171" s="145"/>
      <c r="SLQ1171" s="145"/>
      <c r="SLR1171" s="145"/>
      <c r="SLS1171" s="145"/>
      <c r="SLT1171" s="145"/>
      <c r="SLU1171" s="37"/>
      <c r="SLV1171" s="5"/>
      <c r="SLW1171" s="144"/>
      <c r="SLX1171" s="93"/>
      <c r="SLY1171" s="145"/>
      <c r="SLZ1171" s="145"/>
      <c r="SMA1171" s="145"/>
      <c r="SMB1171" s="145"/>
      <c r="SMC1171" s="145"/>
      <c r="SMD1171" s="37"/>
      <c r="SME1171" s="5"/>
      <c r="SMF1171" s="144"/>
      <c r="SMG1171" s="93"/>
      <c r="SMH1171" s="145"/>
      <c r="SMI1171" s="145"/>
      <c r="SMJ1171" s="145"/>
      <c r="SMK1171" s="145"/>
      <c r="SML1171" s="145"/>
      <c r="SMM1171" s="37"/>
      <c r="SMN1171" s="5"/>
      <c r="SMO1171" s="144"/>
      <c r="SMP1171" s="93"/>
      <c r="SMQ1171" s="145"/>
      <c r="SMR1171" s="145"/>
      <c r="SMS1171" s="145"/>
      <c r="SMT1171" s="145"/>
      <c r="SMU1171" s="145"/>
      <c r="SMV1171" s="37"/>
      <c r="SMW1171" s="5"/>
      <c r="SMX1171" s="144"/>
      <c r="SMY1171" s="93"/>
      <c r="SMZ1171" s="145"/>
      <c r="SNA1171" s="145"/>
      <c r="SNB1171" s="145"/>
      <c r="SNC1171" s="145"/>
      <c r="SND1171" s="145"/>
      <c r="SNE1171" s="37"/>
      <c r="SNF1171" s="5"/>
      <c r="SNG1171" s="144"/>
      <c r="SNH1171" s="93"/>
      <c r="SNI1171" s="145"/>
      <c r="SNJ1171" s="145"/>
      <c r="SNK1171" s="145"/>
      <c r="SNL1171" s="145"/>
      <c r="SNM1171" s="145"/>
      <c r="SNN1171" s="37"/>
      <c r="SNO1171" s="5"/>
      <c r="SNP1171" s="144"/>
      <c r="SNQ1171" s="93"/>
      <c r="SNR1171" s="145"/>
      <c r="SNS1171" s="145"/>
      <c r="SNT1171" s="145"/>
      <c r="SNU1171" s="145"/>
      <c r="SNV1171" s="145"/>
      <c r="SNW1171" s="37"/>
      <c r="SNX1171" s="5"/>
      <c r="SNY1171" s="144"/>
      <c r="SNZ1171" s="93"/>
      <c r="SOA1171" s="145"/>
      <c r="SOB1171" s="145"/>
      <c r="SOC1171" s="145"/>
      <c r="SOD1171" s="145"/>
      <c r="SOE1171" s="145"/>
      <c r="SOF1171" s="37"/>
      <c r="SOG1171" s="5"/>
      <c r="SOH1171" s="144"/>
      <c r="SOI1171" s="93"/>
      <c r="SOJ1171" s="145"/>
      <c r="SOK1171" s="145"/>
      <c r="SOL1171" s="145"/>
      <c r="SOM1171" s="145"/>
      <c r="SON1171" s="145"/>
      <c r="SOO1171" s="37"/>
      <c r="SOP1171" s="5"/>
      <c r="SOQ1171" s="144"/>
      <c r="SOR1171" s="93"/>
      <c r="SOS1171" s="145"/>
      <c r="SOT1171" s="145"/>
      <c r="SOU1171" s="145"/>
      <c r="SOV1171" s="145"/>
      <c r="SOW1171" s="145"/>
      <c r="SOX1171" s="37"/>
      <c r="SOY1171" s="5"/>
      <c r="SOZ1171" s="144"/>
      <c r="SPA1171" s="93"/>
      <c r="SPB1171" s="145"/>
      <c r="SPC1171" s="145"/>
      <c r="SPD1171" s="145"/>
      <c r="SPE1171" s="145"/>
      <c r="SPF1171" s="145"/>
      <c r="SPG1171" s="37"/>
      <c r="SPH1171" s="5"/>
      <c r="SPI1171" s="144"/>
      <c r="SPJ1171" s="93"/>
      <c r="SPK1171" s="145"/>
      <c r="SPL1171" s="145"/>
      <c r="SPM1171" s="145"/>
      <c r="SPN1171" s="145"/>
      <c r="SPO1171" s="145"/>
      <c r="SPP1171" s="37"/>
      <c r="SPQ1171" s="5"/>
      <c r="SPR1171" s="144"/>
      <c r="SPS1171" s="93"/>
      <c r="SPT1171" s="145"/>
      <c r="SPU1171" s="145"/>
      <c r="SPV1171" s="145"/>
      <c r="SPW1171" s="145"/>
      <c r="SPX1171" s="145"/>
      <c r="SPY1171" s="37"/>
      <c r="SPZ1171" s="5"/>
      <c r="SQA1171" s="144"/>
      <c r="SQB1171" s="93"/>
      <c r="SQC1171" s="145"/>
      <c r="SQD1171" s="145"/>
      <c r="SQE1171" s="145"/>
      <c r="SQF1171" s="145"/>
      <c r="SQG1171" s="145"/>
      <c r="SQH1171" s="37"/>
      <c r="SQI1171" s="5"/>
      <c r="SQJ1171" s="144"/>
      <c r="SQK1171" s="93"/>
      <c r="SQL1171" s="145"/>
      <c r="SQM1171" s="145"/>
      <c r="SQN1171" s="145"/>
      <c r="SQO1171" s="145"/>
      <c r="SQP1171" s="145"/>
      <c r="SQQ1171" s="37"/>
      <c r="SQR1171" s="5"/>
      <c r="SQS1171" s="144"/>
      <c r="SQT1171" s="93"/>
      <c r="SQU1171" s="145"/>
      <c r="SQV1171" s="145"/>
      <c r="SQW1171" s="145"/>
      <c r="SQX1171" s="145"/>
      <c r="SQY1171" s="145"/>
      <c r="SQZ1171" s="37"/>
      <c r="SRA1171" s="5"/>
      <c r="SRB1171" s="144"/>
      <c r="SRC1171" s="93"/>
      <c r="SRD1171" s="145"/>
      <c r="SRE1171" s="145"/>
      <c r="SRF1171" s="145"/>
      <c r="SRG1171" s="145"/>
      <c r="SRH1171" s="145"/>
      <c r="SRI1171" s="37"/>
      <c r="SRJ1171" s="5"/>
      <c r="SRK1171" s="144"/>
      <c r="SRL1171" s="93"/>
      <c r="SRM1171" s="145"/>
      <c r="SRN1171" s="145"/>
      <c r="SRO1171" s="145"/>
      <c r="SRP1171" s="145"/>
      <c r="SRQ1171" s="145"/>
      <c r="SRR1171" s="37"/>
      <c r="SRS1171" s="5"/>
      <c r="SRT1171" s="144"/>
      <c r="SRU1171" s="93"/>
      <c r="SRV1171" s="145"/>
      <c r="SRW1171" s="145"/>
      <c r="SRX1171" s="145"/>
      <c r="SRY1171" s="145"/>
      <c r="SRZ1171" s="145"/>
      <c r="SSA1171" s="37"/>
      <c r="SSB1171" s="5"/>
      <c r="SSC1171" s="144"/>
      <c r="SSD1171" s="93"/>
      <c r="SSE1171" s="145"/>
      <c r="SSF1171" s="145"/>
      <c r="SSG1171" s="145"/>
      <c r="SSH1171" s="145"/>
      <c r="SSI1171" s="145"/>
      <c r="SSJ1171" s="37"/>
      <c r="SSK1171" s="5"/>
      <c r="SSL1171" s="144"/>
      <c r="SSM1171" s="93"/>
      <c r="SSN1171" s="145"/>
      <c r="SSO1171" s="145"/>
      <c r="SSP1171" s="145"/>
      <c r="SSQ1171" s="145"/>
      <c r="SSR1171" s="145"/>
      <c r="SSS1171" s="37"/>
      <c r="SST1171" s="5"/>
      <c r="SSU1171" s="144"/>
      <c r="SSV1171" s="93"/>
      <c r="SSW1171" s="145"/>
      <c r="SSX1171" s="145"/>
      <c r="SSY1171" s="145"/>
      <c r="SSZ1171" s="145"/>
      <c r="STA1171" s="145"/>
      <c r="STB1171" s="37"/>
      <c r="STC1171" s="5"/>
      <c r="STD1171" s="144"/>
      <c r="STE1171" s="93"/>
      <c r="STF1171" s="145"/>
      <c r="STG1171" s="145"/>
      <c r="STH1171" s="145"/>
      <c r="STI1171" s="145"/>
      <c r="STJ1171" s="145"/>
      <c r="STK1171" s="37"/>
      <c r="STL1171" s="5"/>
      <c r="STM1171" s="144"/>
      <c r="STN1171" s="93"/>
      <c r="STO1171" s="145"/>
      <c r="STP1171" s="145"/>
      <c r="STQ1171" s="145"/>
      <c r="STR1171" s="145"/>
      <c r="STS1171" s="145"/>
      <c r="STT1171" s="37"/>
      <c r="STU1171" s="5"/>
      <c r="STV1171" s="144"/>
      <c r="STW1171" s="93"/>
      <c r="STX1171" s="145"/>
      <c r="STY1171" s="145"/>
      <c r="STZ1171" s="145"/>
      <c r="SUA1171" s="145"/>
      <c r="SUB1171" s="145"/>
      <c r="SUC1171" s="37"/>
      <c r="SUD1171" s="5"/>
      <c r="SUE1171" s="144"/>
      <c r="SUF1171" s="93"/>
      <c r="SUG1171" s="145"/>
      <c r="SUH1171" s="145"/>
      <c r="SUI1171" s="145"/>
      <c r="SUJ1171" s="145"/>
      <c r="SUK1171" s="145"/>
      <c r="SUL1171" s="37"/>
      <c r="SUM1171" s="5"/>
      <c r="SUN1171" s="144"/>
      <c r="SUO1171" s="93"/>
      <c r="SUP1171" s="145"/>
      <c r="SUQ1171" s="145"/>
      <c r="SUR1171" s="145"/>
      <c r="SUS1171" s="145"/>
      <c r="SUT1171" s="145"/>
      <c r="SUU1171" s="37"/>
      <c r="SUV1171" s="5"/>
      <c r="SUW1171" s="144"/>
      <c r="SUX1171" s="93"/>
      <c r="SUY1171" s="145"/>
      <c r="SUZ1171" s="145"/>
      <c r="SVA1171" s="145"/>
      <c r="SVB1171" s="145"/>
      <c r="SVC1171" s="145"/>
      <c r="SVD1171" s="37"/>
      <c r="SVE1171" s="5"/>
      <c r="SVF1171" s="144"/>
      <c r="SVG1171" s="93"/>
      <c r="SVH1171" s="145"/>
      <c r="SVI1171" s="145"/>
      <c r="SVJ1171" s="145"/>
      <c r="SVK1171" s="145"/>
      <c r="SVL1171" s="145"/>
      <c r="SVM1171" s="37"/>
      <c r="SVN1171" s="5"/>
      <c r="SVO1171" s="144"/>
      <c r="SVP1171" s="93"/>
      <c r="SVQ1171" s="145"/>
      <c r="SVR1171" s="145"/>
      <c r="SVS1171" s="145"/>
      <c r="SVT1171" s="145"/>
      <c r="SVU1171" s="145"/>
      <c r="SVV1171" s="37"/>
      <c r="SVW1171" s="5"/>
      <c r="SVX1171" s="144"/>
      <c r="SVY1171" s="93"/>
      <c r="SVZ1171" s="145"/>
      <c r="SWA1171" s="145"/>
      <c r="SWB1171" s="145"/>
      <c r="SWC1171" s="145"/>
      <c r="SWD1171" s="145"/>
      <c r="SWE1171" s="37"/>
      <c r="SWF1171" s="5"/>
      <c r="SWG1171" s="144"/>
      <c r="SWH1171" s="93"/>
      <c r="SWI1171" s="145"/>
      <c r="SWJ1171" s="145"/>
      <c r="SWK1171" s="145"/>
      <c r="SWL1171" s="145"/>
      <c r="SWM1171" s="145"/>
      <c r="SWN1171" s="37"/>
      <c r="SWO1171" s="5"/>
      <c r="SWP1171" s="144"/>
      <c r="SWQ1171" s="93"/>
      <c r="SWR1171" s="145"/>
      <c r="SWS1171" s="145"/>
      <c r="SWT1171" s="145"/>
      <c r="SWU1171" s="145"/>
      <c r="SWV1171" s="145"/>
      <c r="SWW1171" s="37"/>
      <c r="SWX1171" s="5"/>
      <c r="SWY1171" s="144"/>
      <c r="SWZ1171" s="93"/>
      <c r="SXA1171" s="145"/>
      <c r="SXB1171" s="145"/>
      <c r="SXC1171" s="145"/>
      <c r="SXD1171" s="145"/>
      <c r="SXE1171" s="145"/>
      <c r="SXF1171" s="37"/>
      <c r="SXG1171" s="5"/>
      <c r="SXH1171" s="144"/>
      <c r="SXI1171" s="93"/>
      <c r="SXJ1171" s="145"/>
      <c r="SXK1171" s="145"/>
      <c r="SXL1171" s="145"/>
      <c r="SXM1171" s="145"/>
      <c r="SXN1171" s="145"/>
      <c r="SXO1171" s="37"/>
      <c r="SXP1171" s="5"/>
      <c r="SXQ1171" s="144"/>
      <c r="SXR1171" s="93"/>
      <c r="SXS1171" s="145"/>
      <c r="SXT1171" s="145"/>
      <c r="SXU1171" s="145"/>
      <c r="SXV1171" s="145"/>
      <c r="SXW1171" s="145"/>
      <c r="SXX1171" s="37"/>
      <c r="SXY1171" s="5"/>
      <c r="SXZ1171" s="144"/>
      <c r="SYA1171" s="93"/>
      <c r="SYB1171" s="145"/>
      <c r="SYC1171" s="145"/>
      <c r="SYD1171" s="145"/>
      <c r="SYE1171" s="145"/>
      <c r="SYF1171" s="145"/>
      <c r="SYG1171" s="37"/>
      <c r="SYH1171" s="5"/>
      <c r="SYI1171" s="144"/>
      <c r="SYJ1171" s="93"/>
      <c r="SYK1171" s="145"/>
      <c r="SYL1171" s="145"/>
      <c r="SYM1171" s="145"/>
      <c r="SYN1171" s="145"/>
      <c r="SYO1171" s="145"/>
      <c r="SYP1171" s="37"/>
      <c r="SYQ1171" s="5"/>
      <c r="SYR1171" s="144"/>
      <c r="SYS1171" s="93"/>
      <c r="SYT1171" s="145"/>
      <c r="SYU1171" s="145"/>
      <c r="SYV1171" s="145"/>
      <c r="SYW1171" s="145"/>
      <c r="SYX1171" s="145"/>
      <c r="SYY1171" s="37"/>
      <c r="SYZ1171" s="5"/>
      <c r="SZA1171" s="144"/>
      <c r="SZB1171" s="93"/>
      <c r="SZC1171" s="145"/>
      <c r="SZD1171" s="145"/>
      <c r="SZE1171" s="145"/>
      <c r="SZF1171" s="145"/>
      <c r="SZG1171" s="145"/>
      <c r="SZH1171" s="37"/>
      <c r="SZI1171" s="5"/>
      <c r="SZJ1171" s="144"/>
      <c r="SZK1171" s="93"/>
      <c r="SZL1171" s="145"/>
      <c r="SZM1171" s="145"/>
      <c r="SZN1171" s="145"/>
      <c r="SZO1171" s="145"/>
      <c r="SZP1171" s="145"/>
      <c r="SZQ1171" s="37"/>
      <c r="SZR1171" s="5"/>
      <c r="SZS1171" s="144"/>
      <c r="SZT1171" s="93"/>
      <c r="SZU1171" s="145"/>
      <c r="SZV1171" s="145"/>
      <c r="SZW1171" s="145"/>
      <c r="SZX1171" s="145"/>
      <c r="SZY1171" s="145"/>
      <c r="SZZ1171" s="37"/>
      <c r="TAA1171" s="5"/>
      <c r="TAB1171" s="144"/>
      <c r="TAC1171" s="93"/>
      <c r="TAD1171" s="145"/>
      <c r="TAE1171" s="145"/>
      <c r="TAF1171" s="145"/>
      <c r="TAG1171" s="145"/>
      <c r="TAH1171" s="145"/>
      <c r="TAI1171" s="37"/>
      <c r="TAJ1171" s="5"/>
      <c r="TAK1171" s="144"/>
      <c r="TAL1171" s="93"/>
      <c r="TAM1171" s="145"/>
      <c r="TAN1171" s="145"/>
      <c r="TAO1171" s="145"/>
      <c r="TAP1171" s="145"/>
      <c r="TAQ1171" s="145"/>
      <c r="TAR1171" s="37"/>
      <c r="TAS1171" s="5"/>
      <c r="TAT1171" s="144"/>
      <c r="TAU1171" s="93"/>
      <c r="TAV1171" s="145"/>
      <c r="TAW1171" s="145"/>
      <c r="TAX1171" s="145"/>
      <c r="TAY1171" s="145"/>
      <c r="TAZ1171" s="145"/>
      <c r="TBA1171" s="37"/>
      <c r="TBB1171" s="5"/>
      <c r="TBC1171" s="144"/>
      <c r="TBD1171" s="93"/>
      <c r="TBE1171" s="145"/>
      <c r="TBF1171" s="145"/>
      <c r="TBG1171" s="145"/>
      <c r="TBH1171" s="145"/>
      <c r="TBI1171" s="145"/>
      <c r="TBJ1171" s="37"/>
      <c r="TBK1171" s="5"/>
      <c r="TBL1171" s="144"/>
      <c r="TBM1171" s="93"/>
      <c r="TBN1171" s="145"/>
      <c r="TBO1171" s="145"/>
      <c r="TBP1171" s="145"/>
      <c r="TBQ1171" s="145"/>
      <c r="TBR1171" s="145"/>
      <c r="TBS1171" s="37"/>
      <c r="TBT1171" s="5"/>
      <c r="TBU1171" s="144"/>
      <c r="TBV1171" s="93"/>
      <c r="TBW1171" s="145"/>
      <c r="TBX1171" s="145"/>
      <c r="TBY1171" s="145"/>
      <c r="TBZ1171" s="145"/>
      <c r="TCA1171" s="145"/>
      <c r="TCB1171" s="37"/>
      <c r="TCC1171" s="5"/>
      <c r="TCD1171" s="144"/>
      <c r="TCE1171" s="93"/>
      <c r="TCF1171" s="145"/>
      <c r="TCG1171" s="145"/>
      <c r="TCH1171" s="145"/>
      <c r="TCI1171" s="145"/>
      <c r="TCJ1171" s="145"/>
      <c r="TCK1171" s="37"/>
      <c r="TCL1171" s="5"/>
      <c r="TCM1171" s="144"/>
      <c r="TCN1171" s="93"/>
      <c r="TCO1171" s="145"/>
      <c r="TCP1171" s="145"/>
      <c r="TCQ1171" s="145"/>
      <c r="TCR1171" s="145"/>
      <c r="TCS1171" s="145"/>
      <c r="TCT1171" s="37"/>
      <c r="TCU1171" s="5"/>
      <c r="TCV1171" s="144"/>
      <c r="TCW1171" s="93"/>
      <c r="TCX1171" s="145"/>
      <c r="TCY1171" s="145"/>
      <c r="TCZ1171" s="145"/>
      <c r="TDA1171" s="145"/>
      <c r="TDB1171" s="145"/>
      <c r="TDC1171" s="37"/>
      <c r="TDD1171" s="5"/>
      <c r="TDE1171" s="144"/>
      <c r="TDF1171" s="93"/>
      <c r="TDG1171" s="145"/>
      <c r="TDH1171" s="145"/>
      <c r="TDI1171" s="145"/>
      <c r="TDJ1171" s="145"/>
      <c r="TDK1171" s="145"/>
      <c r="TDL1171" s="37"/>
      <c r="TDM1171" s="5"/>
      <c r="TDN1171" s="144"/>
      <c r="TDO1171" s="93"/>
      <c r="TDP1171" s="145"/>
      <c r="TDQ1171" s="145"/>
      <c r="TDR1171" s="145"/>
      <c r="TDS1171" s="145"/>
      <c r="TDT1171" s="145"/>
      <c r="TDU1171" s="37"/>
      <c r="TDV1171" s="5"/>
      <c r="TDW1171" s="144"/>
      <c r="TDX1171" s="93"/>
      <c r="TDY1171" s="145"/>
      <c r="TDZ1171" s="145"/>
      <c r="TEA1171" s="145"/>
      <c r="TEB1171" s="145"/>
      <c r="TEC1171" s="145"/>
      <c r="TED1171" s="37"/>
      <c r="TEE1171" s="5"/>
      <c r="TEF1171" s="144"/>
      <c r="TEG1171" s="93"/>
      <c r="TEH1171" s="145"/>
      <c r="TEI1171" s="145"/>
      <c r="TEJ1171" s="145"/>
      <c r="TEK1171" s="145"/>
      <c r="TEL1171" s="145"/>
      <c r="TEM1171" s="37"/>
      <c r="TEN1171" s="5"/>
      <c r="TEO1171" s="144"/>
      <c r="TEP1171" s="93"/>
      <c r="TEQ1171" s="145"/>
      <c r="TER1171" s="145"/>
      <c r="TES1171" s="145"/>
      <c r="TET1171" s="145"/>
      <c r="TEU1171" s="145"/>
      <c r="TEV1171" s="37"/>
      <c r="TEW1171" s="5"/>
      <c r="TEX1171" s="144"/>
      <c r="TEY1171" s="93"/>
      <c r="TEZ1171" s="145"/>
      <c r="TFA1171" s="145"/>
      <c r="TFB1171" s="145"/>
      <c r="TFC1171" s="145"/>
      <c r="TFD1171" s="145"/>
      <c r="TFE1171" s="37"/>
      <c r="TFF1171" s="5"/>
      <c r="TFG1171" s="144"/>
      <c r="TFH1171" s="93"/>
      <c r="TFI1171" s="145"/>
      <c r="TFJ1171" s="145"/>
      <c r="TFK1171" s="145"/>
      <c r="TFL1171" s="145"/>
      <c r="TFM1171" s="145"/>
      <c r="TFN1171" s="37"/>
      <c r="TFO1171" s="5"/>
      <c r="TFP1171" s="144"/>
      <c r="TFQ1171" s="93"/>
      <c r="TFR1171" s="145"/>
      <c r="TFS1171" s="145"/>
      <c r="TFT1171" s="145"/>
      <c r="TFU1171" s="145"/>
      <c r="TFV1171" s="145"/>
      <c r="TFW1171" s="37"/>
      <c r="TFX1171" s="5"/>
      <c r="TFY1171" s="144"/>
      <c r="TFZ1171" s="93"/>
      <c r="TGA1171" s="145"/>
      <c r="TGB1171" s="145"/>
      <c r="TGC1171" s="145"/>
      <c r="TGD1171" s="145"/>
      <c r="TGE1171" s="145"/>
      <c r="TGF1171" s="37"/>
      <c r="TGG1171" s="5"/>
      <c r="TGH1171" s="144"/>
      <c r="TGI1171" s="93"/>
      <c r="TGJ1171" s="145"/>
      <c r="TGK1171" s="145"/>
      <c r="TGL1171" s="145"/>
      <c r="TGM1171" s="145"/>
      <c r="TGN1171" s="145"/>
      <c r="TGO1171" s="37"/>
      <c r="TGP1171" s="5"/>
      <c r="TGQ1171" s="144"/>
      <c r="TGR1171" s="93"/>
      <c r="TGS1171" s="145"/>
      <c r="TGT1171" s="145"/>
      <c r="TGU1171" s="145"/>
      <c r="TGV1171" s="145"/>
      <c r="TGW1171" s="145"/>
      <c r="TGX1171" s="37"/>
      <c r="TGY1171" s="5"/>
      <c r="TGZ1171" s="144"/>
      <c r="THA1171" s="93"/>
      <c r="THB1171" s="145"/>
      <c r="THC1171" s="145"/>
      <c r="THD1171" s="145"/>
      <c r="THE1171" s="145"/>
      <c r="THF1171" s="145"/>
      <c r="THG1171" s="37"/>
      <c r="THH1171" s="5"/>
      <c r="THI1171" s="144"/>
      <c r="THJ1171" s="93"/>
      <c r="THK1171" s="145"/>
      <c r="THL1171" s="145"/>
      <c r="THM1171" s="145"/>
      <c r="THN1171" s="145"/>
      <c r="THO1171" s="145"/>
      <c r="THP1171" s="37"/>
      <c r="THQ1171" s="5"/>
      <c r="THR1171" s="144"/>
      <c r="THS1171" s="93"/>
      <c r="THT1171" s="145"/>
      <c r="THU1171" s="145"/>
      <c r="THV1171" s="145"/>
      <c r="THW1171" s="145"/>
      <c r="THX1171" s="145"/>
      <c r="THY1171" s="37"/>
      <c r="THZ1171" s="5"/>
      <c r="TIA1171" s="144"/>
      <c r="TIB1171" s="93"/>
      <c r="TIC1171" s="145"/>
      <c r="TID1171" s="145"/>
      <c r="TIE1171" s="145"/>
      <c r="TIF1171" s="145"/>
      <c r="TIG1171" s="145"/>
      <c r="TIH1171" s="37"/>
      <c r="TII1171" s="5"/>
      <c r="TIJ1171" s="144"/>
      <c r="TIK1171" s="93"/>
      <c r="TIL1171" s="145"/>
      <c r="TIM1171" s="145"/>
      <c r="TIN1171" s="145"/>
      <c r="TIO1171" s="145"/>
      <c r="TIP1171" s="145"/>
      <c r="TIQ1171" s="37"/>
      <c r="TIR1171" s="5"/>
      <c r="TIS1171" s="144"/>
      <c r="TIT1171" s="93"/>
      <c r="TIU1171" s="145"/>
      <c r="TIV1171" s="145"/>
      <c r="TIW1171" s="145"/>
      <c r="TIX1171" s="145"/>
      <c r="TIY1171" s="145"/>
      <c r="TIZ1171" s="37"/>
      <c r="TJA1171" s="5"/>
      <c r="TJB1171" s="144"/>
      <c r="TJC1171" s="93"/>
      <c r="TJD1171" s="145"/>
      <c r="TJE1171" s="145"/>
      <c r="TJF1171" s="145"/>
      <c r="TJG1171" s="145"/>
      <c r="TJH1171" s="145"/>
      <c r="TJI1171" s="37"/>
      <c r="TJJ1171" s="5"/>
      <c r="TJK1171" s="144"/>
      <c r="TJL1171" s="93"/>
      <c r="TJM1171" s="145"/>
      <c r="TJN1171" s="145"/>
      <c r="TJO1171" s="145"/>
      <c r="TJP1171" s="145"/>
      <c r="TJQ1171" s="145"/>
      <c r="TJR1171" s="37"/>
      <c r="TJS1171" s="5"/>
      <c r="TJT1171" s="144"/>
      <c r="TJU1171" s="93"/>
      <c r="TJV1171" s="145"/>
      <c r="TJW1171" s="145"/>
      <c r="TJX1171" s="145"/>
      <c r="TJY1171" s="145"/>
      <c r="TJZ1171" s="145"/>
      <c r="TKA1171" s="37"/>
      <c r="TKB1171" s="5"/>
      <c r="TKC1171" s="144"/>
      <c r="TKD1171" s="93"/>
      <c r="TKE1171" s="145"/>
      <c r="TKF1171" s="145"/>
      <c r="TKG1171" s="145"/>
      <c r="TKH1171" s="145"/>
      <c r="TKI1171" s="145"/>
      <c r="TKJ1171" s="37"/>
      <c r="TKK1171" s="5"/>
      <c r="TKL1171" s="144"/>
      <c r="TKM1171" s="93"/>
      <c r="TKN1171" s="145"/>
      <c r="TKO1171" s="145"/>
      <c r="TKP1171" s="145"/>
      <c r="TKQ1171" s="145"/>
      <c r="TKR1171" s="145"/>
      <c r="TKS1171" s="37"/>
      <c r="TKT1171" s="5"/>
      <c r="TKU1171" s="144"/>
      <c r="TKV1171" s="93"/>
      <c r="TKW1171" s="145"/>
      <c r="TKX1171" s="145"/>
      <c r="TKY1171" s="145"/>
      <c r="TKZ1171" s="145"/>
      <c r="TLA1171" s="145"/>
      <c r="TLB1171" s="37"/>
      <c r="TLC1171" s="5"/>
      <c r="TLD1171" s="144"/>
      <c r="TLE1171" s="93"/>
      <c r="TLF1171" s="145"/>
      <c r="TLG1171" s="145"/>
      <c r="TLH1171" s="145"/>
      <c r="TLI1171" s="145"/>
      <c r="TLJ1171" s="145"/>
      <c r="TLK1171" s="37"/>
      <c r="TLL1171" s="5"/>
      <c r="TLM1171" s="144"/>
      <c r="TLN1171" s="93"/>
      <c r="TLO1171" s="145"/>
      <c r="TLP1171" s="145"/>
      <c r="TLQ1171" s="145"/>
      <c r="TLR1171" s="145"/>
      <c r="TLS1171" s="145"/>
      <c r="TLT1171" s="37"/>
      <c r="TLU1171" s="5"/>
      <c r="TLV1171" s="144"/>
      <c r="TLW1171" s="93"/>
      <c r="TLX1171" s="145"/>
      <c r="TLY1171" s="145"/>
      <c r="TLZ1171" s="145"/>
      <c r="TMA1171" s="145"/>
      <c r="TMB1171" s="145"/>
      <c r="TMC1171" s="37"/>
      <c r="TMD1171" s="5"/>
      <c r="TME1171" s="144"/>
      <c r="TMF1171" s="93"/>
      <c r="TMG1171" s="145"/>
      <c r="TMH1171" s="145"/>
      <c r="TMI1171" s="145"/>
      <c r="TMJ1171" s="145"/>
      <c r="TMK1171" s="145"/>
      <c r="TML1171" s="37"/>
      <c r="TMM1171" s="5"/>
      <c r="TMN1171" s="144"/>
      <c r="TMO1171" s="93"/>
      <c r="TMP1171" s="145"/>
      <c r="TMQ1171" s="145"/>
      <c r="TMR1171" s="145"/>
      <c r="TMS1171" s="145"/>
      <c r="TMT1171" s="145"/>
      <c r="TMU1171" s="37"/>
      <c r="TMV1171" s="5"/>
      <c r="TMW1171" s="144"/>
      <c r="TMX1171" s="93"/>
      <c r="TMY1171" s="145"/>
      <c r="TMZ1171" s="145"/>
      <c r="TNA1171" s="145"/>
      <c r="TNB1171" s="145"/>
      <c r="TNC1171" s="145"/>
      <c r="TND1171" s="37"/>
      <c r="TNE1171" s="5"/>
      <c r="TNF1171" s="144"/>
      <c r="TNG1171" s="93"/>
      <c r="TNH1171" s="145"/>
      <c r="TNI1171" s="145"/>
      <c r="TNJ1171" s="145"/>
      <c r="TNK1171" s="145"/>
      <c r="TNL1171" s="145"/>
      <c r="TNM1171" s="37"/>
      <c r="TNN1171" s="5"/>
      <c r="TNO1171" s="144"/>
      <c r="TNP1171" s="93"/>
      <c r="TNQ1171" s="145"/>
      <c r="TNR1171" s="145"/>
      <c r="TNS1171" s="145"/>
      <c r="TNT1171" s="145"/>
      <c r="TNU1171" s="145"/>
      <c r="TNV1171" s="37"/>
      <c r="TNW1171" s="5"/>
      <c r="TNX1171" s="144"/>
      <c r="TNY1171" s="93"/>
      <c r="TNZ1171" s="145"/>
      <c r="TOA1171" s="145"/>
      <c r="TOB1171" s="145"/>
      <c r="TOC1171" s="145"/>
      <c r="TOD1171" s="145"/>
      <c r="TOE1171" s="37"/>
      <c r="TOF1171" s="5"/>
      <c r="TOG1171" s="144"/>
      <c r="TOH1171" s="93"/>
      <c r="TOI1171" s="145"/>
      <c r="TOJ1171" s="145"/>
      <c r="TOK1171" s="145"/>
      <c r="TOL1171" s="145"/>
      <c r="TOM1171" s="145"/>
      <c r="TON1171" s="37"/>
      <c r="TOO1171" s="5"/>
      <c r="TOP1171" s="144"/>
      <c r="TOQ1171" s="93"/>
      <c r="TOR1171" s="145"/>
      <c r="TOS1171" s="145"/>
      <c r="TOT1171" s="145"/>
      <c r="TOU1171" s="145"/>
      <c r="TOV1171" s="145"/>
      <c r="TOW1171" s="37"/>
      <c r="TOX1171" s="5"/>
      <c r="TOY1171" s="144"/>
      <c r="TOZ1171" s="93"/>
      <c r="TPA1171" s="145"/>
      <c r="TPB1171" s="145"/>
      <c r="TPC1171" s="145"/>
      <c r="TPD1171" s="145"/>
      <c r="TPE1171" s="145"/>
      <c r="TPF1171" s="37"/>
      <c r="TPG1171" s="5"/>
      <c r="TPH1171" s="144"/>
      <c r="TPI1171" s="93"/>
      <c r="TPJ1171" s="145"/>
      <c r="TPK1171" s="145"/>
      <c r="TPL1171" s="145"/>
      <c r="TPM1171" s="145"/>
      <c r="TPN1171" s="145"/>
      <c r="TPO1171" s="37"/>
      <c r="TPP1171" s="5"/>
      <c r="TPQ1171" s="144"/>
      <c r="TPR1171" s="93"/>
      <c r="TPS1171" s="145"/>
      <c r="TPT1171" s="145"/>
      <c r="TPU1171" s="145"/>
      <c r="TPV1171" s="145"/>
      <c r="TPW1171" s="145"/>
      <c r="TPX1171" s="37"/>
      <c r="TPY1171" s="5"/>
      <c r="TPZ1171" s="144"/>
      <c r="TQA1171" s="93"/>
      <c r="TQB1171" s="145"/>
      <c r="TQC1171" s="145"/>
      <c r="TQD1171" s="145"/>
      <c r="TQE1171" s="145"/>
      <c r="TQF1171" s="145"/>
      <c r="TQG1171" s="37"/>
      <c r="TQH1171" s="5"/>
      <c r="TQI1171" s="144"/>
      <c r="TQJ1171" s="93"/>
      <c r="TQK1171" s="145"/>
      <c r="TQL1171" s="145"/>
      <c r="TQM1171" s="145"/>
      <c r="TQN1171" s="145"/>
      <c r="TQO1171" s="145"/>
      <c r="TQP1171" s="37"/>
      <c r="TQQ1171" s="5"/>
      <c r="TQR1171" s="144"/>
      <c r="TQS1171" s="93"/>
      <c r="TQT1171" s="145"/>
      <c r="TQU1171" s="145"/>
      <c r="TQV1171" s="145"/>
      <c r="TQW1171" s="145"/>
      <c r="TQX1171" s="145"/>
      <c r="TQY1171" s="37"/>
      <c r="TQZ1171" s="5"/>
      <c r="TRA1171" s="144"/>
      <c r="TRB1171" s="93"/>
      <c r="TRC1171" s="145"/>
      <c r="TRD1171" s="145"/>
      <c r="TRE1171" s="145"/>
      <c r="TRF1171" s="145"/>
      <c r="TRG1171" s="145"/>
      <c r="TRH1171" s="37"/>
      <c r="TRI1171" s="5"/>
      <c r="TRJ1171" s="144"/>
      <c r="TRK1171" s="93"/>
      <c r="TRL1171" s="145"/>
      <c r="TRM1171" s="145"/>
      <c r="TRN1171" s="145"/>
      <c r="TRO1171" s="145"/>
      <c r="TRP1171" s="145"/>
      <c r="TRQ1171" s="37"/>
      <c r="TRR1171" s="5"/>
      <c r="TRS1171" s="144"/>
      <c r="TRT1171" s="93"/>
      <c r="TRU1171" s="145"/>
      <c r="TRV1171" s="145"/>
      <c r="TRW1171" s="145"/>
      <c r="TRX1171" s="145"/>
      <c r="TRY1171" s="145"/>
      <c r="TRZ1171" s="37"/>
      <c r="TSA1171" s="5"/>
      <c r="TSB1171" s="144"/>
      <c r="TSC1171" s="93"/>
      <c r="TSD1171" s="145"/>
      <c r="TSE1171" s="145"/>
      <c r="TSF1171" s="145"/>
      <c r="TSG1171" s="145"/>
      <c r="TSH1171" s="145"/>
      <c r="TSI1171" s="37"/>
      <c r="TSJ1171" s="5"/>
      <c r="TSK1171" s="144"/>
      <c r="TSL1171" s="93"/>
      <c r="TSM1171" s="145"/>
      <c r="TSN1171" s="145"/>
      <c r="TSO1171" s="145"/>
      <c r="TSP1171" s="145"/>
      <c r="TSQ1171" s="145"/>
      <c r="TSR1171" s="37"/>
      <c r="TSS1171" s="5"/>
      <c r="TST1171" s="144"/>
      <c r="TSU1171" s="93"/>
      <c r="TSV1171" s="145"/>
      <c r="TSW1171" s="145"/>
      <c r="TSX1171" s="145"/>
      <c r="TSY1171" s="145"/>
      <c r="TSZ1171" s="145"/>
      <c r="TTA1171" s="37"/>
      <c r="TTB1171" s="5"/>
      <c r="TTC1171" s="144"/>
      <c r="TTD1171" s="93"/>
      <c r="TTE1171" s="145"/>
      <c r="TTF1171" s="145"/>
      <c r="TTG1171" s="145"/>
      <c r="TTH1171" s="145"/>
      <c r="TTI1171" s="145"/>
      <c r="TTJ1171" s="37"/>
      <c r="TTK1171" s="5"/>
      <c r="TTL1171" s="144"/>
      <c r="TTM1171" s="93"/>
      <c r="TTN1171" s="145"/>
      <c r="TTO1171" s="145"/>
      <c r="TTP1171" s="145"/>
      <c r="TTQ1171" s="145"/>
      <c r="TTR1171" s="145"/>
      <c r="TTS1171" s="37"/>
      <c r="TTT1171" s="5"/>
      <c r="TTU1171" s="144"/>
      <c r="TTV1171" s="93"/>
      <c r="TTW1171" s="145"/>
      <c r="TTX1171" s="145"/>
      <c r="TTY1171" s="145"/>
      <c r="TTZ1171" s="145"/>
      <c r="TUA1171" s="145"/>
      <c r="TUB1171" s="37"/>
      <c r="TUC1171" s="5"/>
      <c r="TUD1171" s="144"/>
      <c r="TUE1171" s="93"/>
      <c r="TUF1171" s="145"/>
      <c r="TUG1171" s="145"/>
      <c r="TUH1171" s="145"/>
      <c r="TUI1171" s="145"/>
      <c r="TUJ1171" s="145"/>
      <c r="TUK1171" s="37"/>
      <c r="TUL1171" s="5"/>
      <c r="TUM1171" s="144"/>
      <c r="TUN1171" s="93"/>
      <c r="TUO1171" s="145"/>
      <c r="TUP1171" s="145"/>
      <c r="TUQ1171" s="145"/>
      <c r="TUR1171" s="145"/>
      <c r="TUS1171" s="145"/>
      <c r="TUT1171" s="37"/>
      <c r="TUU1171" s="5"/>
      <c r="TUV1171" s="144"/>
      <c r="TUW1171" s="93"/>
      <c r="TUX1171" s="145"/>
      <c r="TUY1171" s="145"/>
      <c r="TUZ1171" s="145"/>
      <c r="TVA1171" s="145"/>
      <c r="TVB1171" s="145"/>
      <c r="TVC1171" s="37"/>
      <c r="TVD1171" s="5"/>
      <c r="TVE1171" s="144"/>
      <c r="TVF1171" s="93"/>
      <c r="TVG1171" s="145"/>
      <c r="TVH1171" s="145"/>
      <c r="TVI1171" s="145"/>
      <c r="TVJ1171" s="145"/>
      <c r="TVK1171" s="145"/>
      <c r="TVL1171" s="37"/>
      <c r="TVM1171" s="5"/>
      <c r="TVN1171" s="144"/>
      <c r="TVO1171" s="93"/>
      <c r="TVP1171" s="145"/>
      <c r="TVQ1171" s="145"/>
      <c r="TVR1171" s="145"/>
      <c r="TVS1171" s="145"/>
      <c r="TVT1171" s="145"/>
      <c r="TVU1171" s="37"/>
      <c r="TVV1171" s="5"/>
      <c r="TVW1171" s="144"/>
      <c r="TVX1171" s="93"/>
      <c r="TVY1171" s="145"/>
      <c r="TVZ1171" s="145"/>
      <c r="TWA1171" s="145"/>
      <c r="TWB1171" s="145"/>
      <c r="TWC1171" s="145"/>
      <c r="TWD1171" s="37"/>
      <c r="TWE1171" s="5"/>
      <c r="TWF1171" s="144"/>
      <c r="TWG1171" s="93"/>
      <c r="TWH1171" s="145"/>
      <c r="TWI1171" s="145"/>
      <c r="TWJ1171" s="145"/>
      <c r="TWK1171" s="145"/>
      <c r="TWL1171" s="145"/>
      <c r="TWM1171" s="37"/>
      <c r="TWN1171" s="5"/>
      <c r="TWO1171" s="144"/>
      <c r="TWP1171" s="93"/>
      <c r="TWQ1171" s="145"/>
      <c r="TWR1171" s="145"/>
      <c r="TWS1171" s="145"/>
      <c r="TWT1171" s="145"/>
      <c r="TWU1171" s="145"/>
      <c r="TWV1171" s="37"/>
      <c r="TWW1171" s="5"/>
      <c r="TWX1171" s="144"/>
      <c r="TWY1171" s="93"/>
      <c r="TWZ1171" s="145"/>
      <c r="TXA1171" s="145"/>
      <c r="TXB1171" s="145"/>
      <c r="TXC1171" s="145"/>
      <c r="TXD1171" s="145"/>
      <c r="TXE1171" s="37"/>
      <c r="TXF1171" s="5"/>
      <c r="TXG1171" s="144"/>
      <c r="TXH1171" s="93"/>
      <c r="TXI1171" s="145"/>
      <c r="TXJ1171" s="145"/>
      <c r="TXK1171" s="145"/>
      <c r="TXL1171" s="145"/>
      <c r="TXM1171" s="145"/>
      <c r="TXN1171" s="37"/>
      <c r="TXO1171" s="5"/>
      <c r="TXP1171" s="144"/>
      <c r="TXQ1171" s="93"/>
      <c r="TXR1171" s="145"/>
      <c r="TXS1171" s="145"/>
      <c r="TXT1171" s="145"/>
      <c r="TXU1171" s="145"/>
      <c r="TXV1171" s="145"/>
      <c r="TXW1171" s="37"/>
      <c r="TXX1171" s="5"/>
      <c r="TXY1171" s="144"/>
      <c r="TXZ1171" s="93"/>
      <c r="TYA1171" s="145"/>
      <c r="TYB1171" s="145"/>
      <c r="TYC1171" s="145"/>
      <c r="TYD1171" s="145"/>
      <c r="TYE1171" s="145"/>
      <c r="TYF1171" s="37"/>
      <c r="TYG1171" s="5"/>
      <c r="TYH1171" s="144"/>
      <c r="TYI1171" s="93"/>
      <c r="TYJ1171" s="145"/>
      <c r="TYK1171" s="145"/>
      <c r="TYL1171" s="145"/>
      <c r="TYM1171" s="145"/>
      <c r="TYN1171" s="145"/>
      <c r="TYO1171" s="37"/>
      <c r="TYP1171" s="5"/>
      <c r="TYQ1171" s="144"/>
      <c r="TYR1171" s="93"/>
      <c r="TYS1171" s="145"/>
      <c r="TYT1171" s="145"/>
      <c r="TYU1171" s="145"/>
      <c r="TYV1171" s="145"/>
      <c r="TYW1171" s="145"/>
      <c r="TYX1171" s="37"/>
      <c r="TYY1171" s="5"/>
      <c r="TYZ1171" s="144"/>
      <c r="TZA1171" s="93"/>
      <c r="TZB1171" s="145"/>
      <c r="TZC1171" s="145"/>
      <c r="TZD1171" s="145"/>
      <c r="TZE1171" s="145"/>
      <c r="TZF1171" s="145"/>
      <c r="TZG1171" s="37"/>
      <c r="TZH1171" s="5"/>
      <c r="TZI1171" s="144"/>
      <c r="TZJ1171" s="93"/>
      <c r="TZK1171" s="145"/>
      <c r="TZL1171" s="145"/>
      <c r="TZM1171" s="145"/>
      <c r="TZN1171" s="145"/>
      <c r="TZO1171" s="145"/>
      <c r="TZP1171" s="37"/>
      <c r="TZQ1171" s="5"/>
      <c r="TZR1171" s="144"/>
      <c r="TZS1171" s="93"/>
      <c r="TZT1171" s="145"/>
      <c r="TZU1171" s="145"/>
      <c r="TZV1171" s="145"/>
      <c r="TZW1171" s="145"/>
      <c r="TZX1171" s="145"/>
      <c r="TZY1171" s="37"/>
      <c r="TZZ1171" s="5"/>
      <c r="UAA1171" s="144"/>
      <c r="UAB1171" s="93"/>
      <c r="UAC1171" s="145"/>
      <c r="UAD1171" s="145"/>
      <c r="UAE1171" s="145"/>
      <c r="UAF1171" s="145"/>
      <c r="UAG1171" s="145"/>
      <c r="UAH1171" s="37"/>
      <c r="UAI1171" s="5"/>
      <c r="UAJ1171" s="144"/>
      <c r="UAK1171" s="93"/>
      <c r="UAL1171" s="145"/>
      <c r="UAM1171" s="145"/>
      <c r="UAN1171" s="145"/>
      <c r="UAO1171" s="145"/>
      <c r="UAP1171" s="145"/>
      <c r="UAQ1171" s="37"/>
      <c r="UAR1171" s="5"/>
      <c r="UAS1171" s="144"/>
      <c r="UAT1171" s="93"/>
      <c r="UAU1171" s="145"/>
      <c r="UAV1171" s="145"/>
      <c r="UAW1171" s="145"/>
      <c r="UAX1171" s="145"/>
      <c r="UAY1171" s="145"/>
      <c r="UAZ1171" s="37"/>
      <c r="UBA1171" s="5"/>
      <c r="UBB1171" s="144"/>
      <c r="UBC1171" s="93"/>
      <c r="UBD1171" s="145"/>
      <c r="UBE1171" s="145"/>
      <c r="UBF1171" s="145"/>
      <c r="UBG1171" s="145"/>
      <c r="UBH1171" s="145"/>
      <c r="UBI1171" s="37"/>
      <c r="UBJ1171" s="5"/>
      <c r="UBK1171" s="144"/>
      <c r="UBL1171" s="93"/>
      <c r="UBM1171" s="145"/>
      <c r="UBN1171" s="145"/>
      <c r="UBO1171" s="145"/>
      <c r="UBP1171" s="145"/>
      <c r="UBQ1171" s="145"/>
      <c r="UBR1171" s="37"/>
      <c r="UBS1171" s="5"/>
      <c r="UBT1171" s="144"/>
      <c r="UBU1171" s="93"/>
      <c r="UBV1171" s="145"/>
      <c r="UBW1171" s="145"/>
      <c r="UBX1171" s="145"/>
      <c r="UBY1171" s="145"/>
      <c r="UBZ1171" s="145"/>
      <c r="UCA1171" s="37"/>
      <c r="UCB1171" s="5"/>
      <c r="UCC1171" s="144"/>
      <c r="UCD1171" s="93"/>
      <c r="UCE1171" s="145"/>
      <c r="UCF1171" s="145"/>
      <c r="UCG1171" s="145"/>
      <c r="UCH1171" s="145"/>
      <c r="UCI1171" s="145"/>
      <c r="UCJ1171" s="37"/>
      <c r="UCK1171" s="5"/>
      <c r="UCL1171" s="144"/>
      <c r="UCM1171" s="93"/>
      <c r="UCN1171" s="145"/>
      <c r="UCO1171" s="145"/>
      <c r="UCP1171" s="145"/>
      <c r="UCQ1171" s="145"/>
      <c r="UCR1171" s="145"/>
      <c r="UCS1171" s="37"/>
      <c r="UCT1171" s="5"/>
      <c r="UCU1171" s="144"/>
      <c r="UCV1171" s="93"/>
      <c r="UCW1171" s="145"/>
      <c r="UCX1171" s="145"/>
      <c r="UCY1171" s="145"/>
      <c r="UCZ1171" s="145"/>
      <c r="UDA1171" s="145"/>
      <c r="UDB1171" s="37"/>
      <c r="UDC1171" s="5"/>
      <c r="UDD1171" s="144"/>
      <c r="UDE1171" s="93"/>
      <c r="UDF1171" s="145"/>
      <c r="UDG1171" s="145"/>
      <c r="UDH1171" s="145"/>
      <c r="UDI1171" s="145"/>
      <c r="UDJ1171" s="145"/>
      <c r="UDK1171" s="37"/>
      <c r="UDL1171" s="5"/>
      <c r="UDM1171" s="144"/>
      <c r="UDN1171" s="93"/>
      <c r="UDO1171" s="145"/>
      <c r="UDP1171" s="145"/>
      <c r="UDQ1171" s="145"/>
      <c r="UDR1171" s="145"/>
      <c r="UDS1171" s="145"/>
      <c r="UDT1171" s="37"/>
      <c r="UDU1171" s="5"/>
      <c r="UDV1171" s="144"/>
      <c r="UDW1171" s="93"/>
      <c r="UDX1171" s="145"/>
      <c r="UDY1171" s="145"/>
      <c r="UDZ1171" s="145"/>
      <c r="UEA1171" s="145"/>
      <c r="UEB1171" s="145"/>
      <c r="UEC1171" s="37"/>
      <c r="UED1171" s="5"/>
      <c r="UEE1171" s="144"/>
      <c r="UEF1171" s="93"/>
      <c r="UEG1171" s="145"/>
      <c r="UEH1171" s="145"/>
      <c r="UEI1171" s="145"/>
      <c r="UEJ1171" s="145"/>
      <c r="UEK1171" s="145"/>
      <c r="UEL1171" s="37"/>
      <c r="UEM1171" s="5"/>
      <c r="UEN1171" s="144"/>
      <c r="UEO1171" s="93"/>
      <c r="UEP1171" s="145"/>
      <c r="UEQ1171" s="145"/>
      <c r="UER1171" s="145"/>
      <c r="UES1171" s="145"/>
      <c r="UET1171" s="145"/>
      <c r="UEU1171" s="37"/>
      <c r="UEV1171" s="5"/>
      <c r="UEW1171" s="144"/>
      <c r="UEX1171" s="93"/>
      <c r="UEY1171" s="145"/>
      <c r="UEZ1171" s="145"/>
      <c r="UFA1171" s="145"/>
      <c r="UFB1171" s="145"/>
      <c r="UFC1171" s="145"/>
      <c r="UFD1171" s="37"/>
      <c r="UFE1171" s="5"/>
      <c r="UFF1171" s="144"/>
      <c r="UFG1171" s="93"/>
      <c r="UFH1171" s="145"/>
      <c r="UFI1171" s="145"/>
      <c r="UFJ1171" s="145"/>
      <c r="UFK1171" s="145"/>
      <c r="UFL1171" s="145"/>
      <c r="UFM1171" s="37"/>
      <c r="UFN1171" s="5"/>
      <c r="UFO1171" s="144"/>
      <c r="UFP1171" s="93"/>
      <c r="UFQ1171" s="145"/>
      <c r="UFR1171" s="145"/>
      <c r="UFS1171" s="145"/>
      <c r="UFT1171" s="145"/>
      <c r="UFU1171" s="145"/>
      <c r="UFV1171" s="37"/>
      <c r="UFW1171" s="5"/>
      <c r="UFX1171" s="144"/>
      <c r="UFY1171" s="93"/>
      <c r="UFZ1171" s="145"/>
      <c r="UGA1171" s="145"/>
      <c r="UGB1171" s="145"/>
      <c r="UGC1171" s="145"/>
      <c r="UGD1171" s="145"/>
      <c r="UGE1171" s="37"/>
      <c r="UGF1171" s="5"/>
      <c r="UGG1171" s="144"/>
      <c r="UGH1171" s="93"/>
      <c r="UGI1171" s="145"/>
      <c r="UGJ1171" s="145"/>
      <c r="UGK1171" s="145"/>
      <c r="UGL1171" s="145"/>
      <c r="UGM1171" s="145"/>
      <c r="UGN1171" s="37"/>
      <c r="UGO1171" s="5"/>
      <c r="UGP1171" s="144"/>
      <c r="UGQ1171" s="93"/>
      <c r="UGR1171" s="145"/>
      <c r="UGS1171" s="145"/>
      <c r="UGT1171" s="145"/>
      <c r="UGU1171" s="145"/>
      <c r="UGV1171" s="145"/>
      <c r="UGW1171" s="37"/>
      <c r="UGX1171" s="5"/>
      <c r="UGY1171" s="144"/>
      <c r="UGZ1171" s="93"/>
      <c r="UHA1171" s="145"/>
      <c r="UHB1171" s="145"/>
      <c r="UHC1171" s="145"/>
      <c r="UHD1171" s="145"/>
      <c r="UHE1171" s="145"/>
      <c r="UHF1171" s="37"/>
      <c r="UHG1171" s="5"/>
      <c r="UHH1171" s="144"/>
      <c r="UHI1171" s="93"/>
      <c r="UHJ1171" s="145"/>
      <c r="UHK1171" s="145"/>
      <c r="UHL1171" s="145"/>
      <c r="UHM1171" s="145"/>
      <c r="UHN1171" s="145"/>
      <c r="UHO1171" s="37"/>
      <c r="UHP1171" s="5"/>
      <c r="UHQ1171" s="144"/>
      <c r="UHR1171" s="93"/>
      <c r="UHS1171" s="145"/>
      <c r="UHT1171" s="145"/>
      <c r="UHU1171" s="145"/>
      <c r="UHV1171" s="145"/>
      <c r="UHW1171" s="145"/>
      <c r="UHX1171" s="37"/>
      <c r="UHY1171" s="5"/>
      <c r="UHZ1171" s="144"/>
      <c r="UIA1171" s="93"/>
      <c r="UIB1171" s="145"/>
      <c r="UIC1171" s="145"/>
      <c r="UID1171" s="145"/>
      <c r="UIE1171" s="145"/>
      <c r="UIF1171" s="145"/>
      <c r="UIG1171" s="37"/>
      <c r="UIH1171" s="5"/>
      <c r="UII1171" s="144"/>
      <c r="UIJ1171" s="93"/>
      <c r="UIK1171" s="145"/>
      <c r="UIL1171" s="145"/>
      <c r="UIM1171" s="145"/>
      <c r="UIN1171" s="145"/>
      <c r="UIO1171" s="145"/>
      <c r="UIP1171" s="37"/>
      <c r="UIQ1171" s="5"/>
      <c r="UIR1171" s="144"/>
      <c r="UIS1171" s="93"/>
      <c r="UIT1171" s="145"/>
      <c r="UIU1171" s="145"/>
      <c r="UIV1171" s="145"/>
      <c r="UIW1171" s="145"/>
      <c r="UIX1171" s="145"/>
      <c r="UIY1171" s="37"/>
      <c r="UIZ1171" s="5"/>
      <c r="UJA1171" s="144"/>
      <c r="UJB1171" s="93"/>
      <c r="UJC1171" s="145"/>
      <c r="UJD1171" s="145"/>
      <c r="UJE1171" s="145"/>
      <c r="UJF1171" s="145"/>
      <c r="UJG1171" s="145"/>
      <c r="UJH1171" s="37"/>
      <c r="UJI1171" s="5"/>
      <c r="UJJ1171" s="144"/>
      <c r="UJK1171" s="93"/>
      <c r="UJL1171" s="145"/>
      <c r="UJM1171" s="145"/>
      <c r="UJN1171" s="145"/>
      <c r="UJO1171" s="145"/>
      <c r="UJP1171" s="145"/>
      <c r="UJQ1171" s="37"/>
      <c r="UJR1171" s="5"/>
      <c r="UJS1171" s="144"/>
      <c r="UJT1171" s="93"/>
      <c r="UJU1171" s="145"/>
      <c r="UJV1171" s="145"/>
      <c r="UJW1171" s="145"/>
      <c r="UJX1171" s="145"/>
      <c r="UJY1171" s="145"/>
      <c r="UJZ1171" s="37"/>
      <c r="UKA1171" s="5"/>
      <c r="UKB1171" s="144"/>
      <c r="UKC1171" s="93"/>
      <c r="UKD1171" s="145"/>
      <c r="UKE1171" s="145"/>
      <c r="UKF1171" s="145"/>
      <c r="UKG1171" s="145"/>
      <c r="UKH1171" s="145"/>
      <c r="UKI1171" s="37"/>
      <c r="UKJ1171" s="5"/>
      <c r="UKK1171" s="144"/>
      <c r="UKL1171" s="93"/>
      <c r="UKM1171" s="145"/>
      <c r="UKN1171" s="145"/>
      <c r="UKO1171" s="145"/>
      <c r="UKP1171" s="145"/>
      <c r="UKQ1171" s="145"/>
      <c r="UKR1171" s="37"/>
      <c r="UKS1171" s="5"/>
      <c r="UKT1171" s="144"/>
      <c r="UKU1171" s="93"/>
      <c r="UKV1171" s="145"/>
      <c r="UKW1171" s="145"/>
      <c r="UKX1171" s="145"/>
      <c r="UKY1171" s="145"/>
      <c r="UKZ1171" s="145"/>
      <c r="ULA1171" s="37"/>
      <c r="ULB1171" s="5"/>
      <c r="ULC1171" s="144"/>
      <c r="ULD1171" s="93"/>
      <c r="ULE1171" s="145"/>
      <c r="ULF1171" s="145"/>
      <c r="ULG1171" s="145"/>
      <c r="ULH1171" s="145"/>
      <c r="ULI1171" s="145"/>
      <c r="ULJ1171" s="37"/>
      <c r="ULK1171" s="5"/>
      <c r="ULL1171" s="144"/>
      <c r="ULM1171" s="93"/>
      <c r="ULN1171" s="145"/>
      <c r="ULO1171" s="145"/>
      <c r="ULP1171" s="145"/>
      <c r="ULQ1171" s="145"/>
      <c r="ULR1171" s="145"/>
      <c r="ULS1171" s="37"/>
      <c r="ULT1171" s="5"/>
      <c r="ULU1171" s="144"/>
      <c r="ULV1171" s="93"/>
      <c r="ULW1171" s="145"/>
      <c r="ULX1171" s="145"/>
      <c r="ULY1171" s="145"/>
      <c r="ULZ1171" s="145"/>
      <c r="UMA1171" s="145"/>
      <c r="UMB1171" s="37"/>
      <c r="UMC1171" s="5"/>
      <c r="UMD1171" s="144"/>
      <c r="UME1171" s="93"/>
      <c r="UMF1171" s="145"/>
      <c r="UMG1171" s="145"/>
      <c r="UMH1171" s="145"/>
      <c r="UMI1171" s="145"/>
      <c r="UMJ1171" s="145"/>
      <c r="UMK1171" s="37"/>
      <c r="UML1171" s="5"/>
      <c r="UMM1171" s="144"/>
      <c r="UMN1171" s="93"/>
      <c r="UMO1171" s="145"/>
      <c r="UMP1171" s="145"/>
      <c r="UMQ1171" s="145"/>
      <c r="UMR1171" s="145"/>
      <c r="UMS1171" s="145"/>
      <c r="UMT1171" s="37"/>
      <c r="UMU1171" s="5"/>
      <c r="UMV1171" s="144"/>
      <c r="UMW1171" s="93"/>
      <c r="UMX1171" s="145"/>
      <c r="UMY1171" s="145"/>
      <c r="UMZ1171" s="145"/>
      <c r="UNA1171" s="145"/>
      <c r="UNB1171" s="145"/>
      <c r="UNC1171" s="37"/>
      <c r="UND1171" s="5"/>
      <c r="UNE1171" s="144"/>
      <c r="UNF1171" s="93"/>
      <c r="UNG1171" s="145"/>
      <c r="UNH1171" s="145"/>
      <c r="UNI1171" s="145"/>
      <c r="UNJ1171" s="145"/>
      <c r="UNK1171" s="145"/>
      <c r="UNL1171" s="37"/>
      <c r="UNM1171" s="5"/>
      <c r="UNN1171" s="144"/>
      <c r="UNO1171" s="93"/>
      <c r="UNP1171" s="145"/>
      <c r="UNQ1171" s="145"/>
      <c r="UNR1171" s="145"/>
      <c r="UNS1171" s="145"/>
      <c r="UNT1171" s="145"/>
      <c r="UNU1171" s="37"/>
      <c r="UNV1171" s="5"/>
      <c r="UNW1171" s="144"/>
      <c r="UNX1171" s="93"/>
      <c r="UNY1171" s="145"/>
      <c r="UNZ1171" s="145"/>
      <c r="UOA1171" s="145"/>
      <c r="UOB1171" s="145"/>
      <c r="UOC1171" s="145"/>
      <c r="UOD1171" s="37"/>
      <c r="UOE1171" s="5"/>
      <c r="UOF1171" s="144"/>
      <c r="UOG1171" s="93"/>
      <c r="UOH1171" s="145"/>
      <c r="UOI1171" s="145"/>
      <c r="UOJ1171" s="145"/>
      <c r="UOK1171" s="145"/>
      <c r="UOL1171" s="145"/>
      <c r="UOM1171" s="37"/>
      <c r="UON1171" s="5"/>
      <c r="UOO1171" s="144"/>
      <c r="UOP1171" s="93"/>
      <c r="UOQ1171" s="145"/>
      <c r="UOR1171" s="145"/>
      <c r="UOS1171" s="145"/>
      <c r="UOT1171" s="145"/>
      <c r="UOU1171" s="145"/>
      <c r="UOV1171" s="37"/>
      <c r="UOW1171" s="5"/>
      <c r="UOX1171" s="144"/>
      <c r="UOY1171" s="93"/>
      <c r="UOZ1171" s="145"/>
      <c r="UPA1171" s="145"/>
      <c r="UPB1171" s="145"/>
      <c r="UPC1171" s="145"/>
      <c r="UPD1171" s="145"/>
      <c r="UPE1171" s="37"/>
      <c r="UPF1171" s="5"/>
      <c r="UPG1171" s="144"/>
      <c r="UPH1171" s="93"/>
      <c r="UPI1171" s="145"/>
      <c r="UPJ1171" s="145"/>
      <c r="UPK1171" s="145"/>
      <c r="UPL1171" s="145"/>
      <c r="UPM1171" s="145"/>
      <c r="UPN1171" s="37"/>
      <c r="UPO1171" s="5"/>
      <c r="UPP1171" s="144"/>
      <c r="UPQ1171" s="93"/>
      <c r="UPR1171" s="145"/>
      <c r="UPS1171" s="145"/>
      <c r="UPT1171" s="145"/>
      <c r="UPU1171" s="145"/>
      <c r="UPV1171" s="145"/>
      <c r="UPW1171" s="37"/>
      <c r="UPX1171" s="5"/>
      <c r="UPY1171" s="144"/>
      <c r="UPZ1171" s="93"/>
      <c r="UQA1171" s="145"/>
      <c r="UQB1171" s="145"/>
      <c r="UQC1171" s="145"/>
      <c r="UQD1171" s="145"/>
      <c r="UQE1171" s="145"/>
      <c r="UQF1171" s="37"/>
      <c r="UQG1171" s="5"/>
      <c r="UQH1171" s="144"/>
      <c r="UQI1171" s="93"/>
      <c r="UQJ1171" s="145"/>
      <c r="UQK1171" s="145"/>
      <c r="UQL1171" s="145"/>
      <c r="UQM1171" s="145"/>
      <c r="UQN1171" s="145"/>
      <c r="UQO1171" s="37"/>
      <c r="UQP1171" s="5"/>
      <c r="UQQ1171" s="144"/>
      <c r="UQR1171" s="93"/>
      <c r="UQS1171" s="145"/>
      <c r="UQT1171" s="145"/>
      <c r="UQU1171" s="145"/>
      <c r="UQV1171" s="145"/>
      <c r="UQW1171" s="145"/>
      <c r="UQX1171" s="37"/>
      <c r="UQY1171" s="5"/>
      <c r="UQZ1171" s="144"/>
      <c r="URA1171" s="93"/>
      <c r="URB1171" s="145"/>
      <c r="URC1171" s="145"/>
      <c r="URD1171" s="145"/>
      <c r="URE1171" s="145"/>
      <c r="URF1171" s="145"/>
      <c r="URG1171" s="37"/>
      <c r="URH1171" s="5"/>
      <c r="URI1171" s="144"/>
      <c r="URJ1171" s="93"/>
      <c r="URK1171" s="145"/>
      <c r="URL1171" s="145"/>
      <c r="URM1171" s="145"/>
      <c r="URN1171" s="145"/>
      <c r="URO1171" s="145"/>
      <c r="URP1171" s="37"/>
      <c r="URQ1171" s="5"/>
      <c r="URR1171" s="144"/>
      <c r="URS1171" s="93"/>
      <c r="URT1171" s="145"/>
      <c r="URU1171" s="145"/>
      <c r="URV1171" s="145"/>
      <c r="URW1171" s="145"/>
      <c r="URX1171" s="145"/>
      <c r="URY1171" s="37"/>
      <c r="URZ1171" s="5"/>
      <c r="USA1171" s="144"/>
      <c r="USB1171" s="93"/>
      <c r="USC1171" s="145"/>
      <c r="USD1171" s="145"/>
      <c r="USE1171" s="145"/>
      <c r="USF1171" s="145"/>
      <c r="USG1171" s="145"/>
      <c r="USH1171" s="37"/>
      <c r="USI1171" s="5"/>
      <c r="USJ1171" s="144"/>
      <c r="USK1171" s="93"/>
      <c r="USL1171" s="145"/>
      <c r="USM1171" s="145"/>
      <c r="USN1171" s="145"/>
      <c r="USO1171" s="145"/>
      <c r="USP1171" s="145"/>
      <c r="USQ1171" s="37"/>
      <c r="USR1171" s="5"/>
      <c r="USS1171" s="144"/>
      <c r="UST1171" s="93"/>
      <c r="USU1171" s="145"/>
      <c r="USV1171" s="145"/>
      <c r="USW1171" s="145"/>
      <c r="USX1171" s="145"/>
      <c r="USY1171" s="145"/>
      <c r="USZ1171" s="37"/>
      <c r="UTA1171" s="5"/>
      <c r="UTB1171" s="144"/>
      <c r="UTC1171" s="93"/>
      <c r="UTD1171" s="145"/>
      <c r="UTE1171" s="145"/>
      <c r="UTF1171" s="145"/>
      <c r="UTG1171" s="145"/>
      <c r="UTH1171" s="145"/>
      <c r="UTI1171" s="37"/>
      <c r="UTJ1171" s="5"/>
      <c r="UTK1171" s="144"/>
      <c r="UTL1171" s="93"/>
      <c r="UTM1171" s="145"/>
      <c r="UTN1171" s="145"/>
      <c r="UTO1171" s="145"/>
      <c r="UTP1171" s="145"/>
      <c r="UTQ1171" s="145"/>
      <c r="UTR1171" s="37"/>
      <c r="UTS1171" s="5"/>
      <c r="UTT1171" s="144"/>
      <c r="UTU1171" s="93"/>
      <c r="UTV1171" s="145"/>
      <c r="UTW1171" s="145"/>
      <c r="UTX1171" s="145"/>
      <c r="UTY1171" s="145"/>
      <c r="UTZ1171" s="145"/>
      <c r="UUA1171" s="37"/>
      <c r="UUB1171" s="5"/>
      <c r="UUC1171" s="144"/>
      <c r="UUD1171" s="93"/>
      <c r="UUE1171" s="145"/>
      <c r="UUF1171" s="145"/>
      <c r="UUG1171" s="145"/>
      <c r="UUH1171" s="145"/>
      <c r="UUI1171" s="145"/>
      <c r="UUJ1171" s="37"/>
      <c r="UUK1171" s="5"/>
      <c r="UUL1171" s="144"/>
      <c r="UUM1171" s="93"/>
      <c r="UUN1171" s="145"/>
      <c r="UUO1171" s="145"/>
      <c r="UUP1171" s="145"/>
      <c r="UUQ1171" s="145"/>
      <c r="UUR1171" s="145"/>
      <c r="UUS1171" s="37"/>
      <c r="UUT1171" s="5"/>
      <c r="UUU1171" s="144"/>
      <c r="UUV1171" s="93"/>
      <c r="UUW1171" s="145"/>
      <c r="UUX1171" s="145"/>
      <c r="UUY1171" s="145"/>
      <c r="UUZ1171" s="145"/>
      <c r="UVA1171" s="145"/>
      <c r="UVB1171" s="37"/>
      <c r="UVC1171" s="5"/>
      <c r="UVD1171" s="144"/>
      <c r="UVE1171" s="93"/>
      <c r="UVF1171" s="145"/>
      <c r="UVG1171" s="145"/>
      <c r="UVH1171" s="145"/>
      <c r="UVI1171" s="145"/>
      <c r="UVJ1171" s="145"/>
      <c r="UVK1171" s="37"/>
      <c r="UVL1171" s="5"/>
      <c r="UVM1171" s="144"/>
      <c r="UVN1171" s="93"/>
      <c r="UVO1171" s="145"/>
      <c r="UVP1171" s="145"/>
      <c r="UVQ1171" s="145"/>
      <c r="UVR1171" s="145"/>
      <c r="UVS1171" s="145"/>
      <c r="UVT1171" s="37"/>
      <c r="UVU1171" s="5"/>
      <c r="UVV1171" s="144"/>
      <c r="UVW1171" s="93"/>
      <c r="UVX1171" s="145"/>
      <c r="UVY1171" s="145"/>
      <c r="UVZ1171" s="145"/>
      <c r="UWA1171" s="145"/>
      <c r="UWB1171" s="145"/>
      <c r="UWC1171" s="37"/>
      <c r="UWD1171" s="5"/>
      <c r="UWE1171" s="144"/>
      <c r="UWF1171" s="93"/>
      <c r="UWG1171" s="145"/>
      <c r="UWH1171" s="145"/>
      <c r="UWI1171" s="145"/>
      <c r="UWJ1171" s="145"/>
      <c r="UWK1171" s="145"/>
      <c r="UWL1171" s="37"/>
      <c r="UWM1171" s="5"/>
      <c r="UWN1171" s="144"/>
      <c r="UWO1171" s="93"/>
      <c r="UWP1171" s="145"/>
      <c r="UWQ1171" s="145"/>
      <c r="UWR1171" s="145"/>
      <c r="UWS1171" s="145"/>
      <c r="UWT1171" s="145"/>
      <c r="UWU1171" s="37"/>
      <c r="UWV1171" s="5"/>
      <c r="UWW1171" s="144"/>
      <c r="UWX1171" s="93"/>
      <c r="UWY1171" s="145"/>
      <c r="UWZ1171" s="145"/>
      <c r="UXA1171" s="145"/>
      <c r="UXB1171" s="145"/>
      <c r="UXC1171" s="145"/>
      <c r="UXD1171" s="37"/>
      <c r="UXE1171" s="5"/>
      <c r="UXF1171" s="144"/>
      <c r="UXG1171" s="93"/>
      <c r="UXH1171" s="145"/>
      <c r="UXI1171" s="145"/>
      <c r="UXJ1171" s="145"/>
      <c r="UXK1171" s="145"/>
      <c r="UXL1171" s="145"/>
      <c r="UXM1171" s="37"/>
      <c r="UXN1171" s="5"/>
      <c r="UXO1171" s="144"/>
      <c r="UXP1171" s="93"/>
      <c r="UXQ1171" s="145"/>
      <c r="UXR1171" s="145"/>
      <c r="UXS1171" s="145"/>
      <c r="UXT1171" s="145"/>
      <c r="UXU1171" s="145"/>
      <c r="UXV1171" s="37"/>
      <c r="UXW1171" s="5"/>
      <c r="UXX1171" s="144"/>
      <c r="UXY1171" s="93"/>
      <c r="UXZ1171" s="145"/>
      <c r="UYA1171" s="145"/>
      <c r="UYB1171" s="145"/>
      <c r="UYC1171" s="145"/>
      <c r="UYD1171" s="145"/>
      <c r="UYE1171" s="37"/>
      <c r="UYF1171" s="5"/>
      <c r="UYG1171" s="144"/>
      <c r="UYH1171" s="93"/>
      <c r="UYI1171" s="145"/>
      <c r="UYJ1171" s="145"/>
      <c r="UYK1171" s="145"/>
      <c r="UYL1171" s="145"/>
      <c r="UYM1171" s="145"/>
      <c r="UYN1171" s="37"/>
      <c r="UYO1171" s="5"/>
      <c r="UYP1171" s="144"/>
      <c r="UYQ1171" s="93"/>
      <c r="UYR1171" s="145"/>
      <c r="UYS1171" s="145"/>
      <c r="UYT1171" s="145"/>
      <c r="UYU1171" s="145"/>
      <c r="UYV1171" s="145"/>
      <c r="UYW1171" s="37"/>
      <c r="UYX1171" s="5"/>
      <c r="UYY1171" s="144"/>
      <c r="UYZ1171" s="93"/>
      <c r="UZA1171" s="145"/>
      <c r="UZB1171" s="145"/>
      <c r="UZC1171" s="145"/>
      <c r="UZD1171" s="145"/>
      <c r="UZE1171" s="145"/>
      <c r="UZF1171" s="37"/>
      <c r="UZG1171" s="5"/>
      <c r="UZH1171" s="144"/>
      <c r="UZI1171" s="93"/>
      <c r="UZJ1171" s="145"/>
      <c r="UZK1171" s="145"/>
      <c r="UZL1171" s="145"/>
      <c r="UZM1171" s="145"/>
      <c r="UZN1171" s="145"/>
      <c r="UZO1171" s="37"/>
      <c r="UZP1171" s="5"/>
      <c r="UZQ1171" s="144"/>
      <c r="UZR1171" s="93"/>
      <c r="UZS1171" s="145"/>
      <c r="UZT1171" s="145"/>
      <c r="UZU1171" s="145"/>
      <c r="UZV1171" s="145"/>
      <c r="UZW1171" s="145"/>
      <c r="UZX1171" s="37"/>
      <c r="UZY1171" s="5"/>
      <c r="UZZ1171" s="144"/>
      <c r="VAA1171" s="93"/>
      <c r="VAB1171" s="145"/>
      <c r="VAC1171" s="145"/>
      <c r="VAD1171" s="145"/>
      <c r="VAE1171" s="145"/>
      <c r="VAF1171" s="145"/>
      <c r="VAG1171" s="37"/>
      <c r="VAH1171" s="5"/>
      <c r="VAI1171" s="144"/>
      <c r="VAJ1171" s="93"/>
      <c r="VAK1171" s="145"/>
      <c r="VAL1171" s="145"/>
      <c r="VAM1171" s="145"/>
      <c r="VAN1171" s="145"/>
      <c r="VAO1171" s="145"/>
      <c r="VAP1171" s="37"/>
      <c r="VAQ1171" s="5"/>
      <c r="VAR1171" s="144"/>
      <c r="VAS1171" s="93"/>
      <c r="VAT1171" s="145"/>
      <c r="VAU1171" s="145"/>
      <c r="VAV1171" s="145"/>
      <c r="VAW1171" s="145"/>
      <c r="VAX1171" s="145"/>
      <c r="VAY1171" s="37"/>
      <c r="VAZ1171" s="5"/>
      <c r="VBA1171" s="144"/>
      <c r="VBB1171" s="93"/>
      <c r="VBC1171" s="145"/>
      <c r="VBD1171" s="145"/>
      <c r="VBE1171" s="145"/>
      <c r="VBF1171" s="145"/>
      <c r="VBG1171" s="145"/>
      <c r="VBH1171" s="37"/>
      <c r="VBI1171" s="5"/>
      <c r="VBJ1171" s="144"/>
      <c r="VBK1171" s="93"/>
      <c r="VBL1171" s="145"/>
      <c r="VBM1171" s="145"/>
      <c r="VBN1171" s="145"/>
      <c r="VBO1171" s="145"/>
      <c r="VBP1171" s="145"/>
      <c r="VBQ1171" s="37"/>
      <c r="VBR1171" s="5"/>
      <c r="VBS1171" s="144"/>
      <c r="VBT1171" s="93"/>
      <c r="VBU1171" s="145"/>
      <c r="VBV1171" s="145"/>
      <c r="VBW1171" s="145"/>
      <c r="VBX1171" s="145"/>
      <c r="VBY1171" s="145"/>
      <c r="VBZ1171" s="37"/>
      <c r="VCA1171" s="5"/>
      <c r="VCB1171" s="144"/>
      <c r="VCC1171" s="93"/>
      <c r="VCD1171" s="145"/>
      <c r="VCE1171" s="145"/>
      <c r="VCF1171" s="145"/>
      <c r="VCG1171" s="145"/>
      <c r="VCH1171" s="145"/>
      <c r="VCI1171" s="37"/>
      <c r="VCJ1171" s="5"/>
      <c r="VCK1171" s="144"/>
      <c r="VCL1171" s="93"/>
      <c r="VCM1171" s="145"/>
      <c r="VCN1171" s="145"/>
      <c r="VCO1171" s="145"/>
      <c r="VCP1171" s="145"/>
      <c r="VCQ1171" s="145"/>
      <c r="VCR1171" s="37"/>
      <c r="VCS1171" s="5"/>
      <c r="VCT1171" s="144"/>
      <c r="VCU1171" s="93"/>
      <c r="VCV1171" s="145"/>
      <c r="VCW1171" s="145"/>
      <c r="VCX1171" s="145"/>
      <c r="VCY1171" s="145"/>
      <c r="VCZ1171" s="145"/>
      <c r="VDA1171" s="37"/>
      <c r="VDB1171" s="5"/>
      <c r="VDC1171" s="144"/>
      <c r="VDD1171" s="93"/>
      <c r="VDE1171" s="145"/>
      <c r="VDF1171" s="145"/>
      <c r="VDG1171" s="145"/>
      <c r="VDH1171" s="145"/>
      <c r="VDI1171" s="145"/>
      <c r="VDJ1171" s="37"/>
      <c r="VDK1171" s="5"/>
      <c r="VDL1171" s="144"/>
      <c r="VDM1171" s="93"/>
      <c r="VDN1171" s="145"/>
      <c r="VDO1171" s="145"/>
      <c r="VDP1171" s="145"/>
      <c r="VDQ1171" s="145"/>
      <c r="VDR1171" s="145"/>
      <c r="VDS1171" s="37"/>
      <c r="VDT1171" s="5"/>
      <c r="VDU1171" s="144"/>
      <c r="VDV1171" s="93"/>
      <c r="VDW1171" s="145"/>
      <c r="VDX1171" s="145"/>
      <c r="VDY1171" s="145"/>
      <c r="VDZ1171" s="145"/>
      <c r="VEA1171" s="145"/>
      <c r="VEB1171" s="37"/>
      <c r="VEC1171" s="5"/>
      <c r="VED1171" s="144"/>
      <c r="VEE1171" s="93"/>
      <c r="VEF1171" s="145"/>
      <c r="VEG1171" s="145"/>
      <c r="VEH1171" s="145"/>
      <c r="VEI1171" s="145"/>
      <c r="VEJ1171" s="145"/>
      <c r="VEK1171" s="37"/>
      <c r="VEL1171" s="5"/>
      <c r="VEM1171" s="144"/>
      <c r="VEN1171" s="93"/>
      <c r="VEO1171" s="145"/>
      <c r="VEP1171" s="145"/>
      <c r="VEQ1171" s="145"/>
      <c r="VER1171" s="145"/>
      <c r="VES1171" s="145"/>
      <c r="VET1171" s="37"/>
      <c r="VEU1171" s="5"/>
      <c r="VEV1171" s="144"/>
      <c r="VEW1171" s="93"/>
      <c r="VEX1171" s="145"/>
      <c r="VEY1171" s="145"/>
      <c r="VEZ1171" s="145"/>
      <c r="VFA1171" s="145"/>
      <c r="VFB1171" s="145"/>
      <c r="VFC1171" s="37"/>
      <c r="VFD1171" s="5"/>
      <c r="VFE1171" s="144"/>
      <c r="VFF1171" s="93"/>
      <c r="VFG1171" s="145"/>
      <c r="VFH1171" s="145"/>
      <c r="VFI1171" s="145"/>
      <c r="VFJ1171" s="145"/>
      <c r="VFK1171" s="145"/>
      <c r="VFL1171" s="37"/>
      <c r="VFM1171" s="5"/>
      <c r="VFN1171" s="144"/>
      <c r="VFO1171" s="93"/>
      <c r="VFP1171" s="145"/>
      <c r="VFQ1171" s="145"/>
      <c r="VFR1171" s="145"/>
      <c r="VFS1171" s="145"/>
      <c r="VFT1171" s="145"/>
      <c r="VFU1171" s="37"/>
      <c r="VFV1171" s="5"/>
      <c r="VFW1171" s="144"/>
      <c r="VFX1171" s="93"/>
      <c r="VFY1171" s="145"/>
      <c r="VFZ1171" s="145"/>
      <c r="VGA1171" s="145"/>
      <c r="VGB1171" s="145"/>
      <c r="VGC1171" s="145"/>
      <c r="VGD1171" s="37"/>
      <c r="VGE1171" s="5"/>
      <c r="VGF1171" s="144"/>
      <c r="VGG1171" s="93"/>
      <c r="VGH1171" s="145"/>
      <c r="VGI1171" s="145"/>
      <c r="VGJ1171" s="145"/>
      <c r="VGK1171" s="145"/>
      <c r="VGL1171" s="145"/>
      <c r="VGM1171" s="37"/>
      <c r="VGN1171" s="5"/>
      <c r="VGO1171" s="144"/>
      <c r="VGP1171" s="93"/>
      <c r="VGQ1171" s="145"/>
      <c r="VGR1171" s="145"/>
      <c r="VGS1171" s="145"/>
      <c r="VGT1171" s="145"/>
      <c r="VGU1171" s="145"/>
      <c r="VGV1171" s="37"/>
      <c r="VGW1171" s="5"/>
      <c r="VGX1171" s="144"/>
      <c r="VGY1171" s="93"/>
      <c r="VGZ1171" s="145"/>
      <c r="VHA1171" s="145"/>
      <c r="VHB1171" s="145"/>
      <c r="VHC1171" s="145"/>
      <c r="VHD1171" s="145"/>
      <c r="VHE1171" s="37"/>
      <c r="VHF1171" s="5"/>
      <c r="VHG1171" s="144"/>
      <c r="VHH1171" s="93"/>
      <c r="VHI1171" s="145"/>
      <c r="VHJ1171" s="145"/>
      <c r="VHK1171" s="145"/>
      <c r="VHL1171" s="145"/>
      <c r="VHM1171" s="145"/>
      <c r="VHN1171" s="37"/>
      <c r="VHO1171" s="5"/>
      <c r="VHP1171" s="144"/>
      <c r="VHQ1171" s="93"/>
      <c r="VHR1171" s="145"/>
      <c r="VHS1171" s="145"/>
      <c r="VHT1171" s="145"/>
      <c r="VHU1171" s="145"/>
      <c r="VHV1171" s="145"/>
      <c r="VHW1171" s="37"/>
      <c r="VHX1171" s="5"/>
      <c r="VHY1171" s="144"/>
      <c r="VHZ1171" s="93"/>
      <c r="VIA1171" s="145"/>
      <c r="VIB1171" s="145"/>
      <c r="VIC1171" s="145"/>
      <c r="VID1171" s="145"/>
      <c r="VIE1171" s="145"/>
      <c r="VIF1171" s="37"/>
      <c r="VIG1171" s="5"/>
      <c r="VIH1171" s="144"/>
      <c r="VII1171" s="93"/>
      <c r="VIJ1171" s="145"/>
      <c r="VIK1171" s="145"/>
      <c r="VIL1171" s="145"/>
      <c r="VIM1171" s="145"/>
      <c r="VIN1171" s="145"/>
      <c r="VIO1171" s="37"/>
      <c r="VIP1171" s="5"/>
      <c r="VIQ1171" s="144"/>
      <c r="VIR1171" s="93"/>
      <c r="VIS1171" s="145"/>
      <c r="VIT1171" s="145"/>
      <c r="VIU1171" s="145"/>
      <c r="VIV1171" s="145"/>
      <c r="VIW1171" s="145"/>
      <c r="VIX1171" s="37"/>
      <c r="VIY1171" s="5"/>
      <c r="VIZ1171" s="144"/>
      <c r="VJA1171" s="93"/>
      <c r="VJB1171" s="145"/>
      <c r="VJC1171" s="145"/>
      <c r="VJD1171" s="145"/>
      <c r="VJE1171" s="145"/>
      <c r="VJF1171" s="145"/>
      <c r="VJG1171" s="37"/>
      <c r="VJH1171" s="5"/>
      <c r="VJI1171" s="144"/>
      <c r="VJJ1171" s="93"/>
      <c r="VJK1171" s="145"/>
      <c r="VJL1171" s="145"/>
      <c r="VJM1171" s="145"/>
      <c r="VJN1171" s="145"/>
      <c r="VJO1171" s="145"/>
      <c r="VJP1171" s="37"/>
      <c r="VJQ1171" s="5"/>
      <c r="VJR1171" s="144"/>
      <c r="VJS1171" s="93"/>
      <c r="VJT1171" s="145"/>
      <c r="VJU1171" s="145"/>
      <c r="VJV1171" s="145"/>
      <c r="VJW1171" s="145"/>
      <c r="VJX1171" s="145"/>
      <c r="VJY1171" s="37"/>
      <c r="VJZ1171" s="5"/>
      <c r="VKA1171" s="144"/>
      <c r="VKB1171" s="93"/>
      <c r="VKC1171" s="145"/>
      <c r="VKD1171" s="145"/>
      <c r="VKE1171" s="145"/>
      <c r="VKF1171" s="145"/>
      <c r="VKG1171" s="145"/>
      <c r="VKH1171" s="37"/>
      <c r="VKI1171" s="5"/>
      <c r="VKJ1171" s="144"/>
      <c r="VKK1171" s="93"/>
      <c r="VKL1171" s="145"/>
      <c r="VKM1171" s="145"/>
      <c r="VKN1171" s="145"/>
      <c r="VKO1171" s="145"/>
      <c r="VKP1171" s="145"/>
      <c r="VKQ1171" s="37"/>
      <c r="VKR1171" s="5"/>
      <c r="VKS1171" s="144"/>
      <c r="VKT1171" s="93"/>
      <c r="VKU1171" s="145"/>
      <c r="VKV1171" s="145"/>
      <c r="VKW1171" s="145"/>
      <c r="VKX1171" s="145"/>
      <c r="VKY1171" s="145"/>
      <c r="VKZ1171" s="37"/>
      <c r="VLA1171" s="5"/>
      <c r="VLB1171" s="144"/>
      <c r="VLC1171" s="93"/>
      <c r="VLD1171" s="145"/>
      <c r="VLE1171" s="145"/>
      <c r="VLF1171" s="145"/>
      <c r="VLG1171" s="145"/>
      <c r="VLH1171" s="145"/>
      <c r="VLI1171" s="37"/>
      <c r="VLJ1171" s="5"/>
      <c r="VLK1171" s="144"/>
      <c r="VLL1171" s="93"/>
      <c r="VLM1171" s="145"/>
      <c r="VLN1171" s="145"/>
      <c r="VLO1171" s="145"/>
      <c r="VLP1171" s="145"/>
      <c r="VLQ1171" s="145"/>
      <c r="VLR1171" s="37"/>
      <c r="VLS1171" s="5"/>
      <c r="VLT1171" s="144"/>
      <c r="VLU1171" s="93"/>
      <c r="VLV1171" s="145"/>
      <c r="VLW1171" s="145"/>
      <c r="VLX1171" s="145"/>
      <c r="VLY1171" s="145"/>
      <c r="VLZ1171" s="145"/>
      <c r="VMA1171" s="37"/>
      <c r="VMB1171" s="5"/>
      <c r="VMC1171" s="144"/>
      <c r="VMD1171" s="93"/>
      <c r="VME1171" s="145"/>
      <c r="VMF1171" s="145"/>
      <c r="VMG1171" s="145"/>
      <c r="VMH1171" s="145"/>
      <c r="VMI1171" s="145"/>
      <c r="VMJ1171" s="37"/>
      <c r="VMK1171" s="5"/>
      <c r="VML1171" s="144"/>
      <c r="VMM1171" s="93"/>
      <c r="VMN1171" s="145"/>
      <c r="VMO1171" s="145"/>
      <c r="VMP1171" s="145"/>
      <c r="VMQ1171" s="145"/>
      <c r="VMR1171" s="145"/>
      <c r="VMS1171" s="37"/>
      <c r="VMT1171" s="5"/>
      <c r="VMU1171" s="144"/>
      <c r="VMV1171" s="93"/>
      <c r="VMW1171" s="145"/>
      <c r="VMX1171" s="145"/>
      <c r="VMY1171" s="145"/>
      <c r="VMZ1171" s="145"/>
      <c r="VNA1171" s="145"/>
      <c r="VNB1171" s="37"/>
      <c r="VNC1171" s="5"/>
      <c r="VND1171" s="144"/>
      <c r="VNE1171" s="93"/>
      <c r="VNF1171" s="145"/>
      <c r="VNG1171" s="145"/>
      <c r="VNH1171" s="145"/>
      <c r="VNI1171" s="145"/>
      <c r="VNJ1171" s="145"/>
      <c r="VNK1171" s="37"/>
      <c r="VNL1171" s="5"/>
      <c r="VNM1171" s="144"/>
      <c r="VNN1171" s="93"/>
      <c r="VNO1171" s="145"/>
      <c r="VNP1171" s="145"/>
      <c r="VNQ1171" s="145"/>
      <c r="VNR1171" s="145"/>
      <c r="VNS1171" s="145"/>
      <c r="VNT1171" s="37"/>
      <c r="VNU1171" s="5"/>
      <c r="VNV1171" s="144"/>
      <c r="VNW1171" s="93"/>
      <c r="VNX1171" s="145"/>
      <c r="VNY1171" s="145"/>
      <c r="VNZ1171" s="145"/>
      <c r="VOA1171" s="145"/>
      <c r="VOB1171" s="145"/>
      <c r="VOC1171" s="37"/>
      <c r="VOD1171" s="5"/>
      <c r="VOE1171" s="144"/>
      <c r="VOF1171" s="93"/>
      <c r="VOG1171" s="145"/>
      <c r="VOH1171" s="145"/>
      <c r="VOI1171" s="145"/>
      <c r="VOJ1171" s="145"/>
      <c r="VOK1171" s="145"/>
      <c r="VOL1171" s="37"/>
      <c r="VOM1171" s="5"/>
      <c r="VON1171" s="144"/>
      <c r="VOO1171" s="93"/>
      <c r="VOP1171" s="145"/>
      <c r="VOQ1171" s="145"/>
      <c r="VOR1171" s="145"/>
      <c r="VOS1171" s="145"/>
      <c r="VOT1171" s="145"/>
      <c r="VOU1171" s="37"/>
      <c r="VOV1171" s="5"/>
      <c r="VOW1171" s="144"/>
      <c r="VOX1171" s="93"/>
      <c r="VOY1171" s="145"/>
      <c r="VOZ1171" s="145"/>
      <c r="VPA1171" s="145"/>
      <c r="VPB1171" s="145"/>
      <c r="VPC1171" s="145"/>
      <c r="VPD1171" s="37"/>
      <c r="VPE1171" s="5"/>
      <c r="VPF1171" s="144"/>
      <c r="VPG1171" s="93"/>
      <c r="VPH1171" s="145"/>
      <c r="VPI1171" s="145"/>
      <c r="VPJ1171" s="145"/>
      <c r="VPK1171" s="145"/>
      <c r="VPL1171" s="145"/>
      <c r="VPM1171" s="37"/>
      <c r="VPN1171" s="5"/>
      <c r="VPO1171" s="144"/>
      <c r="VPP1171" s="93"/>
      <c r="VPQ1171" s="145"/>
      <c r="VPR1171" s="145"/>
      <c r="VPS1171" s="145"/>
      <c r="VPT1171" s="145"/>
      <c r="VPU1171" s="145"/>
      <c r="VPV1171" s="37"/>
      <c r="VPW1171" s="5"/>
      <c r="VPX1171" s="144"/>
      <c r="VPY1171" s="93"/>
      <c r="VPZ1171" s="145"/>
      <c r="VQA1171" s="145"/>
      <c r="VQB1171" s="145"/>
      <c r="VQC1171" s="145"/>
      <c r="VQD1171" s="145"/>
      <c r="VQE1171" s="37"/>
      <c r="VQF1171" s="5"/>
      <c r="VQG1171" s="144"/>
      <c r="VQH1171" s="93"/>
      <c r="VQI1171" s="145"/>
      <c r="VQJ1171" s="145"/>
      <c r="VQK1171" s="145"/>
      <c r="VQL1171" s="145"/>
      <c r="VQM1171" s="145"/>
      <c r="VQN1171" s="37"/>
      <c r="VQO1171" s="5"/>
      <c r="VQP1171" s="144"/>
      <c r="VQQ1171" s="93"/>
      <c r="VQR1171" s="145"/>
      <c r="VQS1171" s="145"/>
      <c r="VQT1171" s="145"/>
      <c r="VQU1171" s="145"/>
      <c r="VQV1171" s="145"/>
      <c r="VQW1171" s="37"/>
      <c r="VQX1171" s="5"/>
      <c r="VQY1171" s="144"/>
      <c r="VQZ1171" s="93"/>
      <c r="VRA1171" s="145"/>
      <c r="VRB1171" s="145"/>
      <c r="VRC1171" s="145"/>
      <c r="VRD1171" s="145"/>
      <c r="VRE1171" s="145"/>
      <c r="VRF1171" s="37"/>
      <c r="VRG1171" s="5"/>
      <c r="VRH1171" s="144"/>
      <c r="VRI1171" s="93"/>
      <c r="VRJ1171" s="145"/>
      <c r="VRK1171" s="145"/>
      <c r="VRL1171" s="145"/>
      <c r="VRM1171" s="145"/>
      <c r="VRN1171" s="145"/>
      <c r="VRO1171" s="37"/>
      <c r="VRP1171" s="5"/>
      <c r="VRQ1171" s="144"/>
      <c r="VRR1171" s="93"/>
      <c r="VRS1171" s="145"/>
      <c r="VRT1171" s="145"/>
      <c r="VRU1171" s="145"/>
      <c r="VRV1171" s="145"/>
      <c r="VRW1171" s="145"/>
      <c r="VRX1171" s="37"/>
      <c r="VRY1171" s="5"/>
      <c r="VRZ1171" s="144"/>
      <c r="VSA1171" s="93"/>
      <c r="VSB1171" s="145"/>
      <c r="VSC1171" s="145"/>
      <c r="VSD1171" s="145"/>
      <c r="VSE1171" s="145"/>
      <c r="VSF1171" s="145"/>
      <c r="VSG1171" s="37"/>
      <c r="VSH1171" s="5"/>
      <c r="VSI1171" s="144"/>
      <c r="VSJ1171" s="93"/>
      <c r="VSK1171" s="145"/>
      <c r="VSL1171" s="145"/>
      <c r="VSM1171" s="145"/>
      <c r="VSN1171" s="145"/>
      <c r="VSO1171" s="145"/>
      <c r="VSP1171" s="37"/>
      <c r="VSQ1171" s="5"/>
      <c r="VSR1171" s="144"/>
      <c r="VSS1171" s="93"/>
      <c r="VST1171" s="145"/>
      <c r="VSU1171" s="145"/>
      <c r="VSV1171" s="145"/>
      <c r="VSW1171" s="145"/>
      <c r="VSX1171" s="145"/>
      <c r="VSY1171" s="37"/>
      <c r="VSZ1171" s="5"/>
      <c r="VTA1171" s="144"/>
      <c r="VTB1171" s="93"/>
      <c r="VTC1171" s="145"/>
      <c r="VTD1171" s="145"/>
      <c r="VTE1171" s="145"/>
      <c r="VTF1171" s="145"/>
      <c r="VTG1171" s="145"/>
      <c r="VTH1171" s="37"/>
      <c r="VTI1171" s="5"/>
      <c r="VTJ1171" s="144"/>
      <c r="VTK1171" s="93"/>
      <c r="VTL1171" s="145"/>
      <c r="VTM1171" s="145"/>
      <c r="VTN1171" s="145"/>
      <c r="VTO1171" s="145"/>
      <c r="VTP1171" s="145"/>
      <c r="VTQ1171" s="37"/>
      <c r="VTR1171" s="5"/>
      <c r="VTS1171" s="144"/>
      <c r="VTT1171" s="93"/>
      <c r="VTU1171" s="145"/>
      <c r="VTV1171" s="145"/>
      <c r="VTW1171" s="145"/>
      <c r="VTX1171" s="145"/>
      <c r="VTY1171" s="145"/>
      <c r="VTZ1171" s="37"/>
      <c r="VUA1171" s="5"/>
      <c r="VUB1171" s="144"/>
      <c r="VUC1171" s="93"/>
      <c r="VUD1171" s="145"/>
      <c r="VUE1171" s="145"/>
      <c r="VUF1171" s="145"/>
      <c r="VUG1171" s="145"/>
      <c r="VUH1171" s="145"/>
      <c r="VUI1171" s="37"/>
      <c r="VUJ1171" s="5"/>
      <c r="VUK1171" s="144"/>
      <c r="VUL1171" s="93"/>
      <c r="VUM1171" s="145"/>
      <c r="VUN1171" s="145"/>
      <c r="VUO1171" s="145"/>
      <c r="VUP1171" s="145"/>
      <c r="VUQ1171" s="145"/>
      <c r="VUR1171" s="37"/>
      <c r="VUS1171" s="5"/>
      <c r="VUT1171" s="144"/>
      <c r="VUU1171" s="93"/>
      <c r="VUV1171" s="145"/>
      <c r="VUW1171" s="145"/>
      <c r="VUX1171" s="145"/>
      <c r="VUY1171" s="145"/>
      <c r="VUZ1171" s="145"/>
      <c r="VVA1171" s="37"/>
      <c r="VVB1171" s="5"/>
      <c r="VVC1171" s="144"/>
      <c r="VVD1171" s="93"/>
      <c r="VVE1171" s="145"/>
      <c r="VVF1171" s="145"/>
      <c r="VVG1171" s="145"/>
      <c r="VVH1171" s="145"/>
      <c r="VVI1171" s="145"/>
      <c r="VVJ1171" s="37"/>
      <c r="VVK1171" s="5"/>
      <c r="VVL1171" s="144"/>
      <c r="VVM1171" s="93"/>
      <c r="VVN1171" s="145"/>
      <c r="VVO1171" s="145"/>
      <c r="VVP1171" s="145"/>
      <c r="VVQ1171" s="145"/>
      <c r="VVR1171" s="145"/>
      <c r="VVS1171" s="37"/>
      <c r="VVT1171" s="5"/>
      <c r="VVU1171" s="144"/>
      <c r="VVV1171" s="93"/>
      <c r="VVW1171" s="145"/>
      <c r="VVX1171" s="145"/>
      <c r="VVY1171" s="145"/>
      <c r="VVZ1171" s="145"/>
      <c r="VWA1171" s="145"/>
      <c r="VWB1171" s="37"/>
      <c r="VWC1171" s="5"/>
      <c r="VWD1171" s="144"/>
      <c r="VWE1171" s="93"/>
      <c r="VWF1171" s="145"/>
      <c r="VWG1171" s="145"/>
      <c r="VWH1171" s="145"/>
      <c r="VWI1171" s="145"/>
      <c r="VWJ1171" s="145"/>
      <c r="VWK1171" s="37"/>
      <c r="VWL1171" s="5"/>
      <c r="VWM1171" s="144"/>
      <c r="VWN1171" s="93"/>
      <c r="VWO1171" s="145"/>
      <c r="VWP1171" s="145"/>
      <c r="VWQ1171" s="145"/>
      <c r="VWR1171" s="145"/>
      <c r="VWS1171" s="145"/>
      <c r="VWT1171" s="37"/>
      <c r="VWU1171" s="5"/>
      <c r="VWV1171" s="144"/>
      <c r="VWW1171" s="93"/>
      <c r="VWX1171" s="145"/>
      <c r="VWY1171" s="145"/>
      <c r="VWZ1171" s="145"/>
      <c r="VXA1171" s="145"/>
      <c r="VXB1171" s="145"/>
      <c r="VXC1171" s="37"/>
      <c r="VXD1171" s="5"/>
      <c r="VXE1171" s="144"/>
      <c r="VXF1171" s="93"/>
      <c r="VXG1171" s="145"/>
      <c r="VXH1171" s="145"/>
      <c r="VXI1171" s="145"/>
      <c r="VXJ1171" s="145"/>
      <c r="VXK1171" s="145"/>
      <c r="VXL1171" s="37"/>
      <c r="VXM1171" s="5"/>
      <c r="VXN1171" s="144"/>
      <c r="VXO1171" s="93"/>
      <c r="VXP1171" s="145"/>
      <c r="VXQ1171" s="145"/>
      <c r="VXR1171" s="145"/>
      <c r="VXS1171" s="145"/>
      <c r="VXT1171" s="145"/>
      <c r="VXU1171" s="37"/>
      <c r="VXV1171" s="5"/>
      <c r="VXW1171" s="144"/>
      <c r="VXX1171" s="93"/>
      <c r="VXY1171" s="145"/>
      <c r="VXZ1171" s="145"/>
      <c r="VYA1171" s="145"/>
      <c r="VYB1171" s="145"/>
      <c r="VYC1171" s="145"/>
      <c r="VYD1171" s="37"/>
      <c r="VYE1171" s="5"/>
      <c r="VYF1171" s="144"/>
      <c r="VYG1171" s="93"/>
      <c r="VYH1171" s="145"/>
      <c r="VYI1171" s="145"/>
      <c r="VYJ1171" s="145"/>
      <c r="VYK1171" s="145"/>
      <c r="VYL1171" s="145"/>
      <c r="VYM1171" s="37"/>
      <c r="VYN1171" s="5"/>
      <c r="VYO1171" s="144"/>
      <c r="VYP1171" s="93"/>
      <c r="VYQ1171" s="145"/>
      <c r="VYR1171" s="145"/>
      <c r="VYS1171" s="145"/>
      <c r="VYT1171" s="145"/>
      <c r="VYU1171" s="145"/>
      <c r="VYV1171" s="37"/>
      <c r="VYW1171" s="5"/>
      <c r="VYX1171" s="144"/>
      <c r="VYY1171" s="93"/>
      <c r="VYZ1171" s="145"/>
      <c r="VZA1171" s="145"/>
      <c r="VZB1171" s="145"/>
      <c r="VZC1171" s="145"/>
      <c r="VZD1171" s="145"/>
      <c r="VZE1171" s="37"/>
      <c r="VZF1171" s="5"/>
      <c r="VZG1171" s="144"/>
      <c r="VZH1171" s="93"/>
      <c r="VZI1171" s="145"/>
      <c r="VZJ1171" s="145"/>
      <c r="VZK1171" s="145"/>
      <c r="VZL1171" s="145"/>
      <c r="VZM1171" s="145"/>
      <c r="VZN1171" s="37"/>
      <c r="VZO1171" s="5"/>
      <c r="VZP1171" s="144"/>
      <c r="VZQ1171" s="93"/>
      <c r="VZR1171" s="145"/>
      <c r="VZS1171" s="145"/>
      <c r="VZT1171" s="145"/>
      <c r="VZU1171" s="145"/>
      <c r="VZV1171" s="145"/>
      <c r="VZW1171" s="37"/>
      <c r="VZX1171" s="5"/>
      <c r="VZY1171" s="144"/>
      <c r="VZZ1171" s="93"/>
      <c r="WAA1171" s="145"/>
      <c r="WAB1171" s="145"/>
      <c r="WAC1171" s="145"/>
      <c r="WAD1171" s="145"/>
      <c r="WAE1171" s="145"/>
      <c r="WAF1171" s="37"/>
      <c r="WAG1171" s="5"/>
      <c r="WAH1171" s="144"/>
      <c r="WAI1171" s="93"/>
      <c r="WAJ1171" s="145"/>
      <c r="WAK1171" s="145"/>
      <c r="WAL1171" s="145"/>
      <c r="WAM1171" s="145"/>
      <c r="WAN1171" s="145"/>
      <c r="WAO1171" s="37"/>
      <c r="WAP1171" s="5"/>
      <c r="WAQ1171" s="144"/>
      <c r="WAR1171" s="93"/>
      <c r="WAS1171" s="145"/>
      <c r="WAT1171" s="145"/>
      <c r="WAU1171" s="145"/>
      <c r="WAV1171" s="145"/>
      <c r="WAW1171" s="145"/>
      <c r="WAX1171" s="37"/>
      <c r="WAY1171" s="5"/>
      <c r="WAZ1171" s="144"/>
      <c r="WBA1171" s="93"/>
      <c r="WBB1171" s="145"/>
      <c r="WBC1171" s="145"/>
      <c r="WBD1171" s="145"/>
      <c r="WBE1171" s="145"/>
      <c r="WBF1171" s="145"/>
      <c r="WBG1171" s="37"/>
      <c r="WBH1171" s="5"/>
      <c r="WBI1171" s="144"/>
      <c r="WBJ1171" s="93"/>
      <c r="WBK1171" s="145"/>
      <c r="WBL1171" s="145"/>
      <c r="WBM1171" s="145"/>
      <c r="WBN1171" s="145"/>
      <c r="WBO1171" s="145"/>
      <c r="WBP1171" s="37"/>
      <c r="WBQ1171" s="5"/>
      <c r="WBR1171" s="144"/>
      <c r="WBS1171" s="93"/>
      <c r="WBT1171" s="145"/>
      <c r="WBU1171" s="145"/>
      <c r="WBV1171" s="145"/>
      <c r="WBW1171" s="145"/>
      <c r="WBX1171" s="145"/>
      <c r="WBY1171" s="37"/>
      <c r="WBZ1171" s="5"/>
      <c r="WCA1171" s="144"/>
      <c r="WCB1171" s="93"/>
      <c r="WCC1171" s="145"/>
      <c r="WCD1171" s="145"/>
      <c r="WCE1171" s="145"/>
      <c r="WCF1171" s="145"/>
      <c r="WCG1171" s="145"/>
      <c r="WCH1171" s="37"/>
      <c r="WCI1171" s="5"/>
      <c r="WCJ1171" s="144"/>
      <c r="WCK1171" s="93"/>
      <c r="WCL1171" s="145"/>
      <c r="WCM1171" s="145"/>
      <c r="WCN1171" s="145"/>
      <c r="WCO1171" s="145"/>
      <c r="WCP1171" s="145"/>
      <c r="WCQ1171" s="37"/>
      <c r="WCR1171" s="5"/>
      <c r="WCS1171" s="144"/>
      <c r="WCT1171" s="93"/>
      <c r="WCU1171" s="145"/>
      <c r="WCV1171" s="145"/>
      <c r="WCW1171" s="145"/>
      <c r="WCX1171" s="145"/>
      <c r="WCY1171" s="145"/>
      <c r="WCZ1171" s="37"/>
      <c r="WDA1171" s="5"/>
      <c r="WDB1171" s="144"/>
      <c r="WDC1171" s="93"/>
      <c r="WDD1171" s="145"/>
      <c r="WDE1171" s="145"/>
      <c r="WDF1171" s="145"/>
      <c r="WDG1171" s="145"/>
      <c r="WDH1171" s="145"/>
      <c r="WDI1171" s="37"/>
      <c r="WDJ1171" s="5"/>
      <c r="WDK1171" s="144"/>
      <c r="WDL1171" s="93"/>
      <c r="WDM1171" s="145"/>
      <c r="WDN1171" s="145"/>
      <c r="WDO1171" s="145"/>
      <c r="WDP1171" s="145"/>
      <c r="WDQ1171" s="145"/>
      <c r="WDR1171" s="37"/>
      <c r="WDS1171" s="5"/>
      <c r="WDT1171" s="144"/>
      <c r="WDU1171" s="93"/>
      <c r="WDV1171" s="145"/>
      <c r="WDW1171" s="145"/>
      <c r="WDX1171" s="145"/>
      <c r="WDY1171" s="145"/>
      <c r="WDZ1171" s="145"/>
      <c r="WEA1171" s="37"/>
      <c r="WEB1171" s="5"/>
      <c r="WEC1171" s="144"/>
      <c r="WED1171" s="93"/>
      <c r="WEE1171" s="145"/>
      <c r="WEF1171" s="145"/>
      <c r="WEG1171" s="145"/>
      <c r="WEH1171" s="145"/>
      <c r="WEI1171" s="145"/>
      <c r="WEJ1171" s="37"/>
      <c r="WEK1171" s="5"/>
      <c r="WEL1171" s="144"/>
      <c r="WEM1171" s="93"/>
      <c r="WEN1171" s="145"/>
      <c r="WEO1171" s="145"/>
      <c r="WEP1171" s="145"/>
      <c r="WEQ1171" s="145"/>
      <c r="WER1171" s="145"/>
      <c r="WES1171" s="37"/>
      <c r="WET1171" s="5"/>
      <c r="WEU1171" s="144"/>
      <c r="WEV1171" s="93"/>
      <c r="WEW1171" s="145"/>
      <c r="WEX1171" s="145"/>
      <c r="WEY1171" s="145"/>
      <c r="WEZ1171" s="145"/>
      <c r="WFA1171" s="145"/>
      <c r="WFB1171" s="37"/>
      <c r="WFC1171" s="5"/>
      <c r="WFD1171" s="144"/>
      <c r="WFE1171" s="93"/>
      <c r="WFF1171" s="145"/>
      <c r="WFG1171" s="145"/>
      <c r="WFH1171" s="145"/>
      <c r="WFI1171" s="145"/>
      <c r="WFJ1171" s="145"/>
      <c r="WFK1171" s="37"/>
      <c r="WFL1171" s="5"/>
      <c r="WFM1171" s="144"/>
      <c r="WFN1171" s="93"/>
      <c r="WFO1171" s="145"/>
      <c r="WFP1171" s="145"/>
      <c r="WFQ1171" s="145"/>
      <c r="WFR1171" s="145"/>
      <c r="WFS1171" s="145"/>
      <c r="WFT1171" s="37"/>
      <c r="WFU1171" s="5"/>
      <c r="WFV1171" s="144"/>
      <c r="WFW1171" s="93"/>
      <c r="WFX1171" s="145"/>
      <c r="WFY1171" s="145"/>
      <c r="WFZ1171" s="145"/>
      <c r="WGA1171" s="145"/>
      <c r="WGB1171" s="145"/>
      <c r="WGC1171" s="37"/>
      <c r="WGD1171" s="5"/>
      <c r="WGE1171" s="144"/>
      <c r="WGF1171" s="93"/>
      <c r="WGG1171" s="145"/>
      <c r="WGH1171" s="145"/>
      <c r="WGI1171" s="145"/>
      <c r="WGJ1171" s="145"/>
      <c r="WGK1171" s="145"/>
      <c r="WGL1171" s="37"/>
      <c r="WGM1171" s="5"/>
      <c r="WGN1171" s="144"/>
      <c r="WGO1171" s="93"/>
      <c r="WGP1171" s="145"/>
      <c r="WGQ1171" s="145"/>
      <c r="WGR1171" s="145"/>
      <c r="WGS1171" s="145"/>
      <c r="WGT1171" s="145"/>
      <c r="WGU1171" s="37"/>
      <c r="WGV1171" s="5"/>
      <c r="WGW1171" s="144"/>
      <c r="WGX1171" s="93"/>
      <c r="WGY1171" s="145"/>
      <c r="WGZ1171" s="145"/>
      <c r="WHA1171" s="145"/>
      <c r="WHB1171" s="145"/>
      <c r="WHC1171" s="145"/>
      <c r="WHD1171" s="37"/>
      <c r="WHE1171" s="5"/>
      <c r="WHF1171" s="144"/>
      <c r="WHG1171" s="93"/>
      <c r="WHH1171" s="145"/>
      <c r="WHI1171" s="145"/>
      <c r="WHJ1171" s="145"/>
      <c r="WHK1171" s="145"/>
      <c r="WHL1171" s="145"/>
      <c r="WHM1171" s="37"/>
      <c r="WHN1171" s="5"/>
      <c r="WHO1171" s="144"/>
      <c r="WHP1171" s="93"/>
      <c r="WHQ1171" s="145"/>
      <c r="WHR1171" s="145"/>
      <c r="WHS1171" s="145"/>
      <c r="WHT1171" s="145"/>
      <c r="WHU1171" s="145"/>
      <c r="WHV1171" s="37"/>
      <c r="WHW1171" s="5"/>
      <c r="WHX1171" s="144"/>
      <c r="WHY1171" s="93"/>
      <c r="WHZ1171" s="145"/>
      <c r="WIA1171" s="145"/>
      <c r="WIB1171" s="145"/>
      <c r="WIC1171" s="145"/>
      <c r="WID1171" s="145"/>
      <c r="WIE1171" s="37"/>
      <c r="WIF1171" s="5"/>
      <c r="WIG1171" s="144"/>
      <c r="WIH1171" s="93"/>
      <c r="WII1171" s="145"/>
      <c r="WIJ1171" s="145"/>
      <c r="WIK1171" s="145"/>
      <c r="WIL1171" s="145"/>
      <c r="WIM1171" s="145"/>
      <c r="WIN1171" s="37"/>
      <c r="WIO1171" s="5"/>
      <c r="WIP1171" s="144"/>
      <c r="WIQ1171" s="93"/>
      <c r="WIR1171" s="145"/>
      <c r="WIS1171" s="145"/>
      <c r="WIT1171" s="145"/>
      <c r="WIU1171" s="145"/>
      <c r="WIV1171" s="145"/>
      <c r="WIW1171" s="37"/>
      <c r="WIX1171" s="5"/>
      <c r="WIY1171" s="144"/>
      <c r="WIZ1171" s="93"/>
      <c r="WJA1171" s="145"/>
      <c r="WJB1171" s="145"/>
      <c r="WJC1171" s="145"/>
      <c r="WJD1171" s="145"/>
      <c r="WJE1171" s="145"/>
      <c r="WJF1171" s="37"/>
      <c r="WJG1171" s="5"/>
      <c r="WJH1171" s="144"/>
      <c r="WJI1171" s="93"/>
      <c r="WJJ1171" s="145"/>
      <c r="WJK1171" s="145"/>
      <c r="WJL1171" s="145"/>
      <c r="WJM1171" s="145"/>
      <c r="WJN1171" s="145"/>
      <c r="WJO1171" s="37"/>
      <c r="WJP1171" s="5"/>
      <c r="WJQ1171" s="144"/>
      <c r="WJR1171" s="93"/>
      <c r="WJS1171" s="145"/>
      <c r="WJT1171" s="145"/>
      <c r="WJU1171" s="145"/>
      <c r="WJV1171" s="145"/>
      <c r="WJW1171" s="145"/>
      <c r="WJX1171" s="37"/>
      <c r="WJY1171" s="5"/>
      <c r="WJZ1171" s="144"/>
      <c r="WKA1171" s="93"/>
      <c r="WKB1171" s="145"/>
      <c r="WKC1171" s="145"/>
      <c r="WKD1171" s="145"/>
      <c r="WKE1171" s="145"/>
      <c r="WKF1171" s="145"/>
      <c r="WKG1171" s="37"/>
      <c r="WKH1171" s="5"/>
      <c r="WKI1171" s="144"/>
      <c r="WKJ1171" s="93"/>
      <c r="WKK1171" s="145"/>
      <c r="WKL1171" s="145"/>
      <c r="WKM1171" s="145"/>
      <c r="WKN1171" s="145"/>
      <c r="WKO1171" s="145"/>
      <c r="WKP1171" s="37"/>
      <c r="WKQ1171" s="5"/>
      <c r="WKR1171" s="144"/>
      <c r="WKS1171" s="93"/>
      <c r="WKT1171" s="145"/>
      <c r="WKU1171" s="145"/>
      <c r="WKV1171" s="145"/>
      <c r="WKW1171" s="145"/>
      <c r="WKX1171" s="145"/>
      <c r="WKY1171" s="37"/>
      <c r="WKZ1171" s="5"/>
      <c r="WLA1171" s="144"/>
      <c r="WLB1171" s="93"/>
      <c r="WLC1171" s="145"/>
      <c r="WLD1171" s="145"/>
      <c r="WLE1171" s="145"/>
      <c r="WLF1171" s="145"/>
      <c r="WLG1171" s="145"/>
      <c r="WLH1171" s="37"/>
      <c r="WLI1171" s="5"/>
      <c r="WLJ1171" s="144"/>
      <c r="WLK1171" s="93"/>
      <c r="WLL1171" s="145"/>
      <c r="WLM1171" s="145"/>
      <c r="WLN1171" s="145"/>
      <c r="WLO1171" s="145"/>
      <c r="WLP1171" s="145"/>
      <c r="WLQ1171" s="37"/>
      <c r="WLR1171" s="5"/>
      <c r="WLS1171" s="144"/>
      <c r="WLT1171" s="93"/>
      <c r="WLU1171" s="145"/>
      <c r="WLV1171" s="145"/>
      <c r="WLW1171" s="145"/>
      <c r="WLX1171" s="145"/>
      <c r="WLY1171" s="145"/>
      <c r="WLZ1171" s="37"/>
      <c r="WMA1171" s="5"/>
      <c r="WMB1171" s="144"/>
      <c r="WMC1171" s="93"/>
      <c r="WMD1171" s="145"/>
      <c r="WME1171" s="145"/>
      <c r="WMF1171" s="145"/>
      <c r="WMG1171" s="145"/>
      <c r="WMH1171" s="145"/>
      <c r="WMI1171" s="37"/>
      <c r="WMJ1171" s="5"/>
      <c r="WMK1171" s="144"/>
      <c r="WML1171" s="93"/>
      <c r="WMM1171" s="145"/>
      <c r="WMN1171" s="145"/>
      <c r="WMO1171" s="145"/>
      <c r="WMP1171" s="145"/>
      <c r="WMQ1171" s="145"/>
      <c r="WMR1171" s="37"/>
      <c r="WMS1171" s="5"/>
      <c r="WMT1171" s="144"/>
      <c r="WMU1171" s="93"/>
      <c r="WMV1171" s="145"/>
      <c r="WMW1171" s="145"/>
      <c r="WMX1171" s="145"/>
      <c r="WMY1171" s="145"/>
      <c r="WMZ1171" s="145"/>
      <c r="WNA1171" s="37"/>
      <c r="WNB1171" s="5"/>
      <c r="WNC1171" s="144"/>
      <c r="WND1171" s="93"/>
      <c r="WNE1171" s="145"/>
      <c r="WNF1171" s="145"/>
      <c r="WNG1171" s="145"/>
      <c r="WNH1171" s="145"/>
      <c r="WNI1171" s="145"/>
      <c r="WNJ1171" s="37"/>
      <c r="WNK1171" s="5"/>
      <c r="WNL1171" s="144"/>
      <c r="WNM1171" s="93"/>
      <c r="WNN1171" s="145"/>
      <c r="WNO1171" s="145"/>
      <c r="WNP1171" s="145"/>
      <c r="WNQ1171" s="145"/>
      <c r="WNR1171" s="145"/>
      <c r="WNS1171" s="37"/>
      <c r="WNT1171" s="5"/>
      <c r="WNU1171" s="144"/>
      <c r="WNV1171" s="93"/>
      <c r="WNW1171" s="145"/>
      <c r="WNX1171" s="145"/>
      <c r="WNY1171" s="145"/>
      <c r="WNZ1171" s="145"/>
      <c r="WOA1171" s="145"/>
      <c r="WOB1171" s="37"/>
      <c r="WOC1171" s="5"/>
      <c r="WOD1171" s="144"/>
      <c r="WOE1171" s="93"/>
      <c r="WOF1171" s="145"/>
      <c r="WOG1171" s="145"/>
      <c r="WOH1171" s="145"/>
      <c r="WOI1171" s="145"/>
      <c r="WOJ1171" s="145"/>
      <c r="WOK1171" s="37"/>
      <c r="WOL1171" s="5"/>
      <c r="WOM1171" s="144"/>
      <c r="WON1171" s="93"/>
      <c r="WOO1171" s="145"/>
      <c r="WOP1171" s="145"/>
      <c r="WOQ1171" s="145"/>
      <c r="WOR1171" s="145"/>
      <c r="WOS1171" s="145"/>
      <c r="WOT1171" s="37"/>
      <c r="WOU1171" s="5"/>
      <c r="WOV1171" s="144"/>
      <c r="WOW1171" s="93"/>
      <c r="WOX1171" s="145"/>
      <c r="WOY1171" s="145"/>
      <c r="WOZ1171" s="145"/>
      <c r="WPA1171" s="145"/>
      <c r="WPB1171" s="145"/>
      <c r="WPC1171" s="37"/>
      <c r="WPD1171" s="5"/>
      <c r="WPE1171" s="144"/>
      <c r="WPF1171" s="93"/>
      <c r="WPG1171" s="145"/>
      <c r="WPH1171" s="145"/>
      <c r="WPI1171" s="145"/>
      <c r="WPJ1171" s="145"/>
      <c r="WPK1171" s="145"/>
      <c r="WPL1171" s="37"/>
      <c r="WPM1171" s="5"/>
      <c r="WPN1171" s="144"/>
      <c r="WPO1171" s="93"/>
      <c r="WPP1171" s="145"/>
      <c r="WPQ1171" s="145"/>
      <c r="WPR1171" s="145"/>
      <c r="WPS1171" s="145"/>
      <c r="WPT1171" s="145"/>
      <c r="WPU1171" s="37"/>
      <c r="WPV1171" s="5"/>
      <c r="WPW1171" s="144"/>
      <c r="WPX1171" s="93"/>
      <c r="WPY1171" s="145"/>
      <c r="WPZ1171" s="145"/>
      <c r="WQA1171" s="145"/>
      <c r="WQB1171" s="145"/>
      <c r="WQC1171" s="145"/>
      <c r="WQD1171" s="37"/>
      <c r="WQE1171" s="5"/>
      <c r="WQF1171" s="144"/>
      <c r="WQG1171" s="93"/>
      <c r="WQH1171" s="145"/>
      <c r="WQI1171" s="145"/>
      <c r="WQJ1171" s="145"/>
      <c r="WQK1171" s="145"/>
      <c r="WQL1171" s="145"/>
      <c r="WQM1171" s="37"/>
      <c r="WQN1171" s="5"/>
      <c r="WQO1171" s="144"/>
      <c r="WQP1171" s="93"/>
      <c r="WQQ1171" s="145"/>
      <c r="WQR1171" s="145"/>
      <c r="WQS1171" s="145"/>
      <c r="WQT1171" s="145"/>
      <c r="WQU1171" s="145"/>
      <c r="WQV1171" s="37"/>
      <c r="WQW1171" s="5"/>
      <c r="WQX1171" s="144"/>
      <c r="WQY1171" s="93"/>
      <c r="WQZ1171" s="145"/>
      <c r="WRA1171" s="145"/>
      <c r="WRB1171" s="145"/>
      <c r="WRC1171" s="145"/>
      <c r="WRD1171" s="145"/>
      <c r="WRE1171" s="37"/>
      <c r="WRF1171" s="5"/>
      <c r="WRG1171" s="144"/>
      <c r="WRH1171" s="93"/>
      <c r="WRI1171" s="145"/>
      <c r="WRJ1171" s="145"/>
      <c r="WRK1171" s="145"/>
      <c r="WRL1171" s="145"/>
      <c r="WRM1171" s="145"/>
      <c r="WRN1171" s="37"/>
      <c r="WRO1171" s="5"/>
      <c r="WRP1171" s="144"/>
      <c r="WRQ1171" s="93"/>
      <c r="WRR1171" s="145"/>
      <c r="WRS1171" s="145"/>
      <c r="WRT1171" s="145"/>
      <c r="WRU1171" s="145"/>
      <c r="WRV1171" s="145"/>
      <c r="WRW1171" s="37"/>
      <c r="WRX1171" s="5"/>
      <c r="WRY1171" s="144"/>
      <c r="WRZ1171" s="93"/>
      <c r="WSA1171" s="145"/>
      <c r="WSB1171" s="145"/>
      <c r="WSC1171" s="145"/>
      <c r="WSD1171" s="145"/>
      <c r="WSE1171" s="145"/>
      <c r="WSF1171" s="37"/>
      <c r="WSG1171" s="5"/>
      <c r="WSH1171" s="144"/>
      <c r="WSI1171" s="93"/>
      <c r="WSJ1171" s="145"/>
      <c r="WSK1171" s="145"/>
      <c r="WSL1171" s="145"/>
      <c r="WSM1171" s="145"/>
      <c r="WSN1171" s="145"/>
      <c r="WSO1171" s="37"/>
      <c r="WSP1171" s="5"/>
      <c r="WSQ1171" s="144"/>
      <c r="WSR1171" s="93"/>
      <c r="WSS1171" s="145"/>
      <c r="WST1171" s="145"/>
      <c r="WSU1171" s="145"/>
      <c r="WSV1171" s="145"/>
      <c r="WSW1171" s="145"/>
      <c r="WSX1171" s="37"/>
      <c r="WSY1171" s="5"/>
      <c r="WSZ1171" s="144"/>
      <c r="WTA1171" s="93"/>
      <c r="WTB1171" s="145"/>
      <c r="WTC1171" s="145"/>
      <c r="WTD1171" s="145"/>
      <c r="WTE1171" s="145"/>
      <c r="WTF1171" s="145"/>
      <c r="WTG1171" s="37"/>
      <c r="WTH1171" s="5"/>
      <c r="WTI1171" s="144"/>
      <c r="WTJ1171" s="93"/>
      <c r="WTK1171" s="145"/>
      <c r="WTL1171" s="145"/>
      <c r="WTM1171" s="145"/>
      <c r="WTN1171" s="145"/>
      <c r="WTO1171" s="145"/>
      <c r="WTP1171" s="37"/>
      <c r="WTQ1171" s="5"/>
      <c r="WTR1171" s="144"/>
      <c r="WTS1171" s="93"/>
      <c r="WTT1171" s="145"/>
      <c r="WTU1171" s="145"/>
      <c r="WTV1171" s="145"/>
      <c r="WTW1171" s="145"/>
      <c r="WTX1171" s="145"/>
      <c r="WTY1171" s="37"/>
      <c r="WTZ1171" s="5"/>
      <c r="WUA1171" s="144"/>
      <c r="WUB1171" s="93"/>
      <c r="WUC1171" s="145"/>
      <c r="WUD1171" s="145"/>
      <c r="WUE1171" s="145"/>
      <c r="WUF1171" s="145"/>
      <c r="WUG1171" s="145"/>
      <c r="WUH1171" s="37"/>
      <c r="WUI1171" s="5"/>
      <c r="WUJ1171" s="144"/>
      <c r="WUK1171" s="93"/>
      <c r="WUL1171" s="145"/>
      <c r="WUM1171" s="145"/>
      <c r="WUN1171" s="145"/>
      <c r="WUO1171" s="145"/>
      <c r="WUP1171" s="145"/>
      <c r="WUQ1171" s="37"/>
      <c r="WUR1171" s="5"/>
      <c r="WUS1171" s="144"/>
      <c r="WUT1171" s="93"/>
      <c r="WUU1171" s="145"/>
      <c r="WUV1171" s="145"/>
      <c r="WUW1171" s="145"/>
      <c r="WUX1171" s="145"/>
      <c r="WUY1171" s="145"/>
      <c r="WUZ1171" s="37"/>
      <c r="WVA1171" s="5"/>
      <c r="WVB1171" s="144"/>
      <c r="WVC1171" s="93"/>
      <c r="WVD1171" s="145"/>
      <c r="WVE1171" s="145"/>
      <c r="WVF1171" s="145"/>
      <c r="WVG1171" s="145"/>
      <c r="WVH1171" s="145"/>
      <c r="WVI1171" s="37"/>
      <c r="WVJ1171" s="5"/>
      <c r="WVK1171" s="144"/>
      <c r="WVL1171" s="93"/>
      <c r="WVM1171" s="145"/>
      <c r="WVN1171" s="145"/>
      <c r="WVO1171" s="145"/>
      <c r="WVP1171" s="145"/>
      <c r="WVQ1171" s="145"/>
      <c r="WVR1171" s="37"/>
      <c r="WVS1171" s="5"/>
      <c r="WVT1171" s="144"/>
      <c r="WVU1171" s="93"/>
      <c r="WVV1171" s="145"/>
      <c r="WVW1171" s="145"/>
      <c r="WVX1171" s="145"/>
      <c r="WVY1171" s="145"/>
      <c r="WVZ1171" s="145"/>
      <c r="WWA1171" s="37"/>
      <c r="WWB1171" s="5"/>
      <c r="WWC1171" s="144"/>
      <c r="WWD1171" s="93"/>
      <c r="WWE1171" s="145"/>
      <c r="WWF1171" s="145"/>
      <c r="WWG1171" s="145"/>
      <c r="WWH1171" s="145"/>
      <c r="WWI1171" s="145"/>
      <c r="WWJ1171" s="37"/>
      <c r="WWK1171" s="5"/>
      <c r="WWL1171" s="144"/>
      <c r="WWM1171" s="93"/>
      <c r="WWN1171" s="145"/>
      <c r="WWO1171" s="145"/>
      <c r="WWP1171" s="145"/>
      <c r="WWQ1171" s="145"/>
      <c r="WWR1171" s="145"/>
      <c r="WWS1171" s="37"/>
      <c r="WWT1171" s="5"/>
      <c r="WWU1171" s="144"/>
      <c r="WWV1171" s="93"/>
      <c r="WWW1171" s="145"/>
      <c r="WWX1171" s="145"/>
      <c r="WWY1171" s="145"/>
      <c r="WWZ1171" s="145"/>
      <c r="WXA1171" s="145"/>
      <c r="WXB1171" s="37"/>
      <c r="WXC1171" s="5"/>
      <c r="WXD1171" s="144"/>
      <c r="WXE1171" s="93"/>
      <c r="WXF1171" s="145"/>
      <c r="WXG1171" s="145"/>
      <c r="WXH1171" s="145"/>
      <c r="WXI1171" s="145"/>
      <c r="WXJ1171" s="145"/>
      <c r="WXK1171" s="37"/>
      <c r="WXL1171" s="5"/>
      <c r="WXM1171" s="144"/>
      <c r="WXN1171" s="93"/>
      <c r="WXO1171" s="145"/>
      <c r="WXP1171" s="145"/>
      <c r="WXQ1171" s="145"/>
      <c r="WXR1171" s="145"/>
      <c r="WXS1171" s="145"/>
      <c r="WXT1171" s="37"/>
      <c r="WXU1171" s="5"/>
      <c r="WXV1171" s="144"/>
      <c r="WXW1171" s="93"/>
      <c r="WXX1171" s="145"/>
      <c r="WXY1171" s="145"/>
      <c r="WXZ1171" s="145"/>
      <c r="WYA1171" s="145"/>
      <c r="WYB1171" s="145"/>
      <c r="WYC1171" s="37"/>
      <c r="WYD1171" s="5"/>
      <c r="WYE1171" s="144"/>
      <c r="WYF1171" s="93"/>
      <c r="WYG1171" s="145"/>
      <c r="WYH1171" s="145"/>
      <c r="WYI1171" s="145"/>
      <c r="WYJ1171" s="145"/>
      <c r="WYK1171" s="145"/>
      <c r="WYL1171" s="37"/>
      <c r="WYM1171" s="5"/>
      <c r="WYN1171" s="144"/>
      <c r="WYO1171" s="93"/>
      <c r="WYP1171" s="145"/>
      <c r="WYQ1171" s="145"/>
      <c r="WYR1171" s="145"/>
      <c r="WYS1171" s="145"/>
      <c r="WYT1171" s="145"/>
      <c r="WYU1171" s="37"/>
      <c r="WYV1171" s="5"/>
      <c r="WYW1171" s="144"/>
      <c r="WYX1171" s="93"/>
      <c r="WYY1171" s="145"/>
      <c r="WYZ1171" s="145"/>
      <c r="WZA1171" s="145"/>
      <c r="WZB1171" s="145"/>
      <c r="WZC1171" s="145"/>
      <c r="WZD1171" s="37"/>
      <c r="WZE1171" s="5"/>
      <c r="WZF1171" s="144"/>
      <c r="WZG1171" s="93"/>
      <c r="WZH1171" s="145"/>
      <c r="WZI1171" s="145"/>
      <c r="WZJ1171" s="145"/>
      <c r="WZK1171" s="145"/>
      <c r="WZL1171" s="145"/>
      <c r="WZM1171" s="37"/>
      <c r="WZN1171" s="5"/>
      <c r="WZO1171" s="144"/>
      <c r="WZP1171" s="93"/>
      <c r="WZQ1171" s="145"/>
      <c r="WZR1171" s="145"/>
      <c r="WZS1171" s="145"/>
      <c r="WZT1171" s="145"/>
      <c r="WZU1171" s="145"/>
      <c r="WZV1171" s="37"/>
      <c r="WZW1171" s="5"/>
      <c r="WZX1171" s="144"/>
      <c r="WZY1171" s="93"/>
      <c r="WZZ1171" s="145"/>
      <c r="XAA1171" s="145"/>
      <c r="XAB1171" s="145"/>
      <c r="XAC1171" s="145"/>
      <c r="XAD1171" s="145"/>
      <c r="XAE1171" s="37"/>
      <c r="XAF1171" s="5"/>
      <c r="XAG1171" s="144"/>
      <c r="XAH1171" s="93"/>
      <c r="XAI1171" s="145"/>
      <c r="XAJ1171" s="145"/>
      <c r="XAK1171" s="145"/>
      <c r="XAL1171" s="145"/>
      <c r="XAM1171" s="145"/>
      <c r="XAN1171" s="37"/>
      <c r="XAO1171" s="5"/>
      <c r="XAP1171" s="144"/>
      <c r="XAQ1171" s="93"/>
      <c r="XAR1171" s="145"/>
      <c r="XAS1171" s="145"/>
      <c r="XAT1171" s="145"/>
      <c r="XAU1171" s="145"/>
      <c r="XAV1171" s="145"/>
      <c r="XAW1171" s="37"/>
      <c r="XAX1171" s="5"/>
      <c r="XAY1171" s="144"/>
      <c r="XAZ1171" s="93"/>
      <c r="XBA1171" s="145"/>
      <c r="XBB1171" s="145"/>
      <c r="XBC1171" s="145"/>
      <c r="XBD1171" s="145"/>
      <c r="XBE1171" s="145"/>
      <c r="XBF1171" s="37"/>
      <c r="XBG1171" s="5"/>
      <c r="XBH1171" s="144"/>
      <c r="XBI1171" s="93"/>
      <c r="XBJ1171" s="145"/>
      <c r="XBK1171" s="145"/>
      <c r="XBL1171" s="145"/>
      <c r="XBM1171" s="145"/>
      <c r="XBN1171" s="145"/>
      <c r="XBO1171" s="37"/>
      <c r="XBP1171" s="5"/>
      <c r="XBQ1171" s="144"/>
      <c r="XBR1171" s="93"/>
      <c r="XBS1171" s="145"/>
      <c r="XBT1171" s="145"/>
      <c r="XBU1171" s="145"/>
      <c r="XBV1171" s="145"/>
      <c r="XBW1171" s="145"/>
      <c r="XBX1171" s="37"/>
      <c r="XBY1171" s="5"/>
      <c r="XBZ1171" s="144"/>
      <c r="XCA1171" s="93"/>
      <c r="XCB1171" s="145"/>
      <c r="XCC1171" s="145"/>
      <c r="XCD1171" s="145"/>
      <c r="XCE1171" s="145"/>
      <c r="XCF1171" s="145"/>
      <c r="XCG1171" s="37"/>
      <c r="XCH1171" s="5"/>
      <c r="XCI1171" s="144"/>
      <c r="XCJ1171" s="93"/>
      <c r="XCK1171" s="145"/>
      <c r="XCL1171" s="145"/>
      <c r="XCM1171" s="145"/>
      <c r="XCN1171" s="145"/>
      <c r="XCO1171" s="145"/>
      <c r="XCP1171" s="37"/>
      <c r="XCQ1171" s="5"/>
      <c r="XCR1171" s="144"/>
      <c r="XCS1171" s="93"/>
      <c r="XCT1171" s="145"/>
      <c r="XCU1171" s="145"/>
      <c r="XCV1171" s="145"/>
      <c r="XCW1171" s="145"/>
      <c r="XCX1171" s="145"/>
      <c r="XCY1171" s="37"/>
      <c r="XCZ1171" s="5"/>
      <c r="XDA1171" s="144"/>
      <c r="XDB1171" s="93"/>
      <c r="XDC1171" s="145"/>
      <c r="XDD1171" s="145"/>
      <c r="XDE1171" s="145"/>
      <c r="XDF1171" s="145"/>
      <c r="XDG1171" s="145"/>
      <c r="XDH1171" s="37"/>
      <c r="XDI1171" s="5"/>
      <c r="XDJ1171" s="144"/>
      <c r="XDK1171" s="93"/>
      <c r="XDL1171" s="145"/>
      <c r="XDM1171" s="145"/>
      <c r="XDN1171" s="145"/>
      <c r="XDO1171" s="145"/>
      <c r="XDP1171" s="145"/>
      <c r="XDQ1171" s="37"/>
      <c r="XDR1171" s="5"/>
      <c r="XDS1171" s="144"/>
      <c r="XDT1171" s="93"/>
      <c r="XDU1171" s="145"/>
      <c r="XDV1171" s="145"/>
      <c r="XDW1171" s="145"/>
      <c r="XDX1171" s="145"/>
      <c r="XDY1171" s="145"/>
      <c r="XDZ1171" s="37"/>
      <c r="XEA1171" s="5"/>
      <c r="XEB1171" s="144"/>
      <c r="XEC1171" s="93"/>
      <c r="XED1171" s="145"/>
      <c r="XEE1171" s="145"/>
      <c r="XEF1171" s="145"/>
      <c r="XEG1171" s="145"/>
      <c r="XEH1171" s="145"/>
      <c r="XEI1171" s="37"/>
      <c r="XEJ1171" s="5"/>
      <c r="XEK1171" s="144"/>
      <c r="XEL1171" s="93"/>
      <c r="XEM1171" s="145"/>
      <c r="XEN1171" s="145"/>
      <c r="XEO1171" s="145"/>
      <c r="XEP1171" s="145"/>
      <c r="XEQ1171" s="145"/>
      <c r="XER1171" s="37"/>
      <c r="XES1171" s="5"/>
      <c r="XET1171" s="144"/>
      <c r="XEU1171" s="93"/>
      <c r="XEV1171" s="145"/>
      <c r="XEW1171" s="145"/>
      <c r="XEX1171" s="145"/>
      <c r="XEY1171" s="145"/>
      <c r="XEZ1171" s="145"/>
      <c r="XFA1171" s="37"/>
      <c r="XFB1171" s="5"/>
      <c r="XFC1171" s="144"/>
      <c r="XFD1171" s="93"/>
    </row>
    <row r="1172" spans="1:16384" x14ac:dyDescent="0.2">
      <c r="A1172" s="120">
        <v>12</v>
      </c>
      <c r="B1172" s="201" t="s">
        <v>2691</v>
      </c>
      <c r="C1172" s="122">
        <f t="shared" ref="C1172" si="1305">D1172-7</f>
        <v>46092</v>
      </c>
      <c r="D1172" s="48">
        <f t="shared" si="1249"/>
        <v>46099</v>
      </c>
      <c r="E1172" s="48">
        <f t="shared" ref="E1172" si="1306">D1172+26</f>
        <v>46125</v>
      </c>
      <c r="F1172" s="48">
        <f t="shared" ref="F1172" si="1307">D1172+27</f>
        <v>46126</v>
      </c>
      <c r="G1172" s="48">
        <f t="shared" ref="G1172" si="1308">D1172+29</f>
        <v>46128</v>
      </c>
      <c r="H1172" s="48">
        <f t="shared" ref="H1172" si="1309">D1172+31</f>
        <v>46130</v>
      </c>
      <c r="I1172" s="48">
        <f t="shared" ref="I1172" si="1310">D1172+32</f>
        <v>46131</v>
      </c>
      <c r="J1172" s="37"/>
      <c r="K1172" s="5"/>
      <c r="L1172" s="144"/>
      <c r="M1172" s="93"/>
      <c r="N1172" s="145"/>
      <c r="O1172" s="145"/>
      <c r="P1172" s="145"/>
      <c r="Q1172" s="145"/>
      <c r="R1172" s="145"/>
      <c r="S1172" s="37"/>
      <c r="T1172" s="5"/>
      <c r="U1172" s="144"/>
      <c r="V1172" s="93"/>
      <c r="W1172" s="145"/>
      <c r="X1172" s="145"/>
      <c r="Y1172" s="145"/>
      <c r="Z1172" s="145"/>
      <c r="AA1172" s="145"/>
      <c r="AB1172" s="37"/>
      <c r="AC1172" s="5"/>
      <c r="AD1172" s="144"/>
      <c r="AE1172" s="93"/>
      <c r="AF1172" s="145"/>
      <c r="AG1172" s="145"/>
      <c r="AH1172" s="145"/>
      <c r="AI1172" s="145"/>
      <c r="AJ1172" s="145"/>
      <c r="AK1172" s="37"/>
      <c r="AL1172" s="5"/>
      <c r="AM1172" s="144"/>
      <c r="AN1172" s="93"/>
      <c r="AO1172" s="145"/>
      <c r="AP1172" s="145"/>
      <c r="AQ1172" s="145"/>
      <c r="AR1172" s="145"/>
      <c r="AS1172" s="145"/>
      <c r="AT1172" s="37"/>
      <c r="AU1172" s="5"/>
      <c r="AV1172" s="144"/>
      <c r="AW1172" s="93"/>
      <c r="AX1172" s="145"/>
      <c r="AY1172" s="145"/>
      <c r="AZ1172" s="145"/>
      <c r="BA1172" s="145"/>
      <c r="BB1172" s="145"/>
      <c r="BC1172" s="37"/>
      <c r="BD1172" s="5"/>
      <c r="BE1172" s="144"/>
      <c r="BF1172" s="93"/>
      <c r="BG1172" s="145"/>
      <c r="BH1172" s="145"/>
      <c r="BI1172" s="145"/>
      <c r="BJ1172" s="145"/>
      <c r="BK1172" s="145"/>
      <c r="BL1172" s="37"/>
      <c r="BM1172" s="5"/>
      <c r="BN1172" s="144"/>
      <c r="BO1172" s="93"/>
      <c r="BP1172" s="145"/>
      <c r="BQ1172" s="145"/>
      <c r="BR1172" s="145"/>
      <c r="BS1172" s="145"/>
      <c r="BT1172" s="145"/>
      <c r="BU1172" s="37"/>
      <c r="BV1172" s="5"/>
      <c r="BW1172" s="144"/>
      <c r="BX1172" s="93"/>
      <c r="BY1172" s="145"/>
      <c r="BZ1172" s="145"/>
      <c r="CA1172" s="145"/>
      <c r="CB1172" s="145"/>
      <c r="CC1172" s="145"/>
      <c r="CD1172" s="37"/>
      <c r="CE1172" s="5"/>
      <c r="CF1172" s="144"/>
      <c r="CG1172" s="93"/>
      <c r="CH1172" s="145"/>
      <c r="CI1172" s="145"/>
      <c r="CJ1172" s="145"/>
      <c r="CK1172" s="145"/>
      <c r="CL1172" s="145"/>
      <c r="CM1172" s="37"/>
      <c r="CN1172" s="5"/>
      <c r="CO1172" s="144"/>
      <c r="CP1172" s="93"/>
      <c r="CQ1172" s="145"/>
      <c r="CR1172" s="145"/>
      <c r="CS1172" s="145"/>
      <c r="CT1172" s="145"/>
      <c r="CU1172" s="145"/>
      <c r="CV1172" s="37"/>
      <c r="CW1172" s="5"/>
      <c r="CX1172" s="144"/>
      <c r="CY1172" s="93"/>
      <c r="CZ1172" s="145"/>
      <c r="DA1172" s="145"/>
      <c r="DB1172" s="145"/>
      <c r="DC1172" s="145"/>
      <c r="DD1172" s="145"/>
      <c r="DE1172" s="37"/>
      <c r="DF1172" s="5"/>
      <c r="DG1172" s="144"/>
      <c r="DH1172" s="93"/>
      <c r="DI1172" s="145"/>
      <c r="DJ1172" s="145"/>
      <c r="DK1172" s="145"/>
      <c r="DL1172" s="145"/>
      <c r="DM1172" s="145"/>
      <c r="DN1172" s="37"/>
      <c r="DO1172" s="5"/>
      <c r="DP1172" s="144"/>
      <c r="DQ1172" s="93"/>
      <c r="DR1172" s="145"/>
      <c r="DS1172" s="145"/>
      <c r="DT1172" s="145"/>
      <c r="DU1172" s="145"/>
      <c r="DV1172" s="145"/>
      <c r="DW1172" s="37"/>
      <c r="DX1172" s="5"/>
      <c r="DY1172" s="144"/>
      <c r="DZ1172" s="93"/>
      <c r="EA1172" s="145"/>
      <c r="EB1172" s="145"/>
      <c r="EC1172" s="145"/>
      <c r="ED1172" s="145"/>
      <c r="EE1172" s="145"/>
      <c r="EF1172" s="37"/>
      <c r="EG1172" s="5"/>
      <c r="EH1172" s="144"/>
      <c r="EI1172" s="93"/>
      <c r="EJ1172" s="145"/>
      <c r="EK1172" s="145"/>
      <c r="EL1172" s="145"/>
      <c r="EM1172" s="145"/>
      <c r="EN1172" s="145"/>
      <c r="EO1172" s="37"/>
      <c r="EP1172" s="5"/>
      <c r="EQ1172" s="144"/>
      <c r="ER1172" s="93"/>
      <c r="ES1172" s="145"/>
      <c r="ET1172" s="145"/>
      <c r="EU1172" s="145"/>
      <c r="EV1172" s="145"/>
      <c r="EW1172" s="145"/>
      <c r="EX1172" s="37"/>
      <c r="EY1172" s="5"/>
      <c r="EZ1172" s="144"/>
      <c r="FA1172" s="93"/>
      <c r="FB1172" s="145"/>
      <c r="FC1172" s="145"/>
      <c r="FD1172" s="145"/>
      <c r="FE1172" s="145"/>
      <c r="FF1172" s="145"/>
      <c r="FG1172" s="37"/>
      <c r="FH1172" s="5"/>
      <c r="FI1172" s="144"/>
      <c r="FJ1172" s="93"/>
      <c r="FK1172" s="145"/>
      <c r="FL1172" s="145"/>
      <c r="FM1172" s="145"/>
      <c r="FN1172" s="145"/>
      <c r="FO1172" s="145"/>
      <c r="FP1172" s="37"/>
      <c r="FQ1172" s="5"/>
      <c r="FR1172" s="144"/>
      <c r="FS1172" s="93"/>
      <c r="FT1172" s="145"/>
      <c r="FU1172" s="145"/>
      <c r="FV1172" s="145"/>
      <c r="FW1172" s="145"/>
      <c r="FX1172" s="145"/>
      <c r="FY1172" s="37"/>
      <c r="FZ1172" s="5"/>
      <c r="GA1172" s="144"/>
      <c r="GB1172" s="93"/>
      <c r="GC1172" s="145"/>
      <c r="GD1172" s="145"/>
      <c r="GE1172" s="145"/>
      <c r="GF1172" s="145"/>
      <c r="GG1172" s="145"/>
      <c r="GH1172" s="37"/>
      <c r="GI1172" s="5"/>
      <c r="GJ1172" s="144"/>
      <c r="GK1172" s="93"/>
      <c r="GL1172" s="145"/>
      <c r="GM1172" s="145"/>
      <c r="GN1172" s="145"/>
      <c r="GO1172" s="145"/>
      <c r="GP1172" s="145"/>
      <c r="GQ1172" s="37"/>
      <c r="GR1172" s="5"/>
      <c r="GS1172" s="144"/>
      <c r="GT1172" s="93"/>
      <c r="GU1172" s="145"/>
      <c r="GV1172" s="145"/>
      <c r="GW1172" s="145"/>
      <c r="GX1172" s="145"/>
      <c r="GY1172" s="145"/>
      <c r="GZ1172" s="37"/>
      <c r="HA1172" s="5"/>
      <c r="HB1172" s="144"/>
      <c r="HC1172" s="93"/>
      <c r="HD1172" s="145"/>
      <c r="HE1172" s="145"/>
      <c r="HF1172" s="145"/>
      <c r="HG1172" s="145"/>
      <c r="HH1172" s="145"/>
      <c r="HI1172" s="37"/>
      <c r="HJ1172" s="5"/>
      <c r="HK1172" s="144"/>
      <c r="HL1172" s="93"/>
      <c r="HM1172" s="145"/>
      <c r="HN1172" s="145"/>
      <c r="HO1172" s="145"/>
      <c r="HP1172" s="145"/>
      <c r="HQ1172" s="145"/>
      <c r="HR1172" s="37"/>
      <c r="HS1172" s="5"/>
      <c r="HT1172" s="144"/>
      <c r="HU1172" s="93"/>
      <c r="HV1172" s="145"/>
      <c r="HW1172" s="145"/>
      <c r="HX1172" s="145"/>
      <c r="HY1172" s="145"/>
      <c r="HZ1172" s="145"/>
      <c r="IA1172" s="37"/>
      <c r="IB1172" s="5"/>
      <c r="IC1172" s="144"/>
      <c r="ID1172" s="93"/>
      <c r="IE1172" s="145"/>
      <c r="IF1172" s="145"/>
      <c r="IG1172" s="145"/>
      <c r="IH1172" s="145"/>
      <c r="II1172" s="145"/>
      <c r="IJ1172" s="37"/>
      <c r="IK1172" s="5"/>
      <c r="IL1172" s="144"/>
      <c r="IM1172" s="93"/>
      <c r="IN1172" s="145"/>
      <c r="IO1172" s="145"/>
      <c r="IP1172" s="145"/>
      <c r="IQ1172" s="145"/>
      <c r="IR1172" s="145"/>
      <c r="IS1172" s="37"/>
      <c r="IT1172" s="5"/>
      <c r="IU1172" s="144"/>
      <c r="IV1172" s="93"/>
      <c r="IW1172" s="145"/>
      <c r="IX1172" s="145"/>
      <c r="IY1172" s="145"/>
      <c r="IZ1172" s="145"/>
      <c r="JA1172" s="145"/>
      <c r="JB1172" s="37"/>
      <c r="JC1172" s="5"/>
      <c r="JD1172" s="144"/>
      <c r="JE1172" s="93"/>
      <c r="JF1172" s="145"/>
      <c r="JG1172" s="145"/>
      <c r="JH1172" s="145"/>
      <c r="JI1172" s="145"/>
      <c r="JJ1172" s="145"/>
      <c r="JK1172" s="37"/>
      <c r="JL1172" s="5"/>
      <c r="JM1172" s="144"/>
      <c r="JN1172" s="93"/>
      <c r="JO1172" s="145"/>
      <c r="JP1172" s="145"/>
      <c r="JQ1172" s="145"/>
      <c r="JR1172" s="145"/>
      <c r="JS1172" s="145"/>
      <c r="JT1172" s="37"/>
      <c r="JU1172" s="5"/>
      <c r="JV1172" s="144"/>
      <c r="JW1172" s="93"/>
      <c r="JX1172" s="145"/>
      <c r="JY1172" s="145"/>
      <c r="JZ1172" s="145"/>
      <c r="KA1172" s="145"/>
      <c r="KB1172" s="145"/>
      <c r="KC1172" s="37"/>
      <c r="KD1172" s="5"/>
      <c r="KE1172" s="144"/>
      <c r="KF1172" s="93"/>
      <c r="KG1172" s="145"/>
      <c r="KH1172" s="145"/>
      <c r="KI1172" s="145"/>
      <c r="KJ1172" s="145"/>
      <c r="KK1172" s="145"/>
      <c r="KL1172" s="37"/>
      <c r="KM1172" s="5"/>
      <c r="KN1172" s="144"/>
      <c r="KO1172" s="93"/>
      <c r="KP1172" s="145"/>
      <c r="KQ1172" s="145"/>
      <c r="KR1172" s="145"/>
      <c r="KS1172" s="145"/>
      <c r="KT1172" s="145"/>
      <c r="KU1172" s="37"/>
      <c r="KV1172" s="5"/>
      <c r="KW1172" s="144"/>
      <c r="KX1172" s="93"/>
      <c r="KY1172" s="145"/>
      <c r="KZ1172" s="145"/>
      <c r="LA1172" s="145"/>
      <c r="LB1172" s="145"/>
      <c r="LC1172" s="145"/>
      <c r="LD1172" s="37"/>
      <c r="LE1172" s="5"/>
      <c r="LF1172" s="144"/>
      <c r="LG1172" s="93"/>
      <c r="LH1172" s="145"/>
      <c r="LI1172" s="145"/>
      <c r="LJ1172" s="145"/>
      <c r="LK1172" s="145"/>
      <c r="LL1172" s="145"/>
      <c r="LM1172" s="37"/>
      <c r="LN1172" s="5"/>
      <c r="LO1172" s="144"/>
      <c r="LP1172" s="93"/>
      <c r="LQ1172" s="145"/>
      <c r="LR1172" s="145"/>
      <c r="LS1172" s="145"/>
      <c r="LT1172" s="145"/>
      <c r="LU1172" s="145"/>
      <c r="LV1172" s="37"/>
      <c r="LW1172" s="5"/>
      <c r="LX1172" s="144"/>
      <c r="LY1172" s="93"/>
      <c r="LZ1172" s="145"/>
      <c r="MA1172" s="145"/>
      <c r="MB1172" s="145"/>
      <c r="MC1172" s="145"/>
      <c r="MD1172" s="145"/>
      <c r="ME1172" s="37"/>
      <c r="MF1172" s="5"/>
      <c r="MG1172" s="144"/>
      <c r="MH1172" s="93"/>
      <c r="MI1172" s="145"/>
      <c r="MJ1172" s="145"/>
      <c r="MK1172" s="145"/>
      <c r="ML1172" s="145"/>
      <c r="MM1172" s="145"/>
      <c r="MN1172" s="37"/>
      <c r="MO1172" s="5"/>
      <c r="MP1172" s="144"/>
      <c r="MQ1172" s="93"/>
      <c r="MR1172" s="145"/>
      <c r="MS1172" s="145"/>
      <c r="MT1172" s="145"/>
      <c r="MU1172" s="145"/>
      <c r="MV1172" s="145"/>
      <c r="MW1172" s="37"/>
      <c r="MX1172" s="5"/>
      <c r="MY1172" s="144"/>
      <c r="MZ1172" s="93"/>
      <c r="NA1172" s="145"/>
      <c r="NB1172" s="145"/>
      <c r="NC1172" s="145"/>
      <c r="ND1172" s="145"/>
      <c r="NE1172" s="145"/>
      <c r="NF1172" s="37"/>
      <c r="NG1172" s="5"/>
      <c r="NH1172" s="144"/>
      <c r="NI1172" s="93"/>
      <c r="NJ1172" s="145"/>
      <c r="NK1172" s="145"/>
      <c r="NL1172" s="145"/>
      <c r="NM1172" s="145"/>
      <c r="NN1172" s="145"/>
      <c r="NO1172" s="37"/>
      <c r="NP1172" s="5"/>
      <c r="NQ1172" s="144"/>
      <c r="NR1172" s="93"/>
      <c r="NS1172" s="145"/>
      <c r="NT1172" s="145"/>
      <c r="NU1172" s="145"/>
      <c r="NV1172" s="145"/>
      <c r="NW1172" s="145"/>
      <c r="NX1172" s="37"/>
      <c r="NY1172" s="5"/>
      <c r="NZ1172" s="144"/>
      <c r="OA1172" s="93"/>
      <c r="OB1172" s="145"/>
      <c r="OC1172" s="145"/>
      <c r="OD1172" s="145"/>
      <c r="OE1172" s="145"/>
      <c r="OF1172" s="145"/>
      <c r="OG1172" s="37"/>
      <c r="OH1172" s="5"/>
      <c r="OI1172" s="144"/>
      <c r="OJ1172" s="93"/>
      <c r="OK1172" s="145"/>
      <c r="OL1172" s="145"/>
      <c r="OM1172" s="145"/>
      <c r="ON1172" s="145"/>
      <c r="OO1172" s="145"/>
      <c r="OP1172" s="37"/>
      <c r="OQ1172" s="5"/>
      <c r="OR1172" s="144"/>
      <c r="OS1172" s="93"/>
      <c r="OT1172" s="145"/>
      <c r="OU1172" s="145"/>
      <c r="OV1172" s="145"/>
      <c r="OW1172" s="145"/>
      <c r="OX1172" s="145"/>
      <c r="OY1172" s="37"/>
      <c r="OZ1172" s="5"/>
      <c r="PA1172" s="144"/>
      <c r="PB1172" s="93"/>
      <c r="PC1172" s="145"/>
      <c r="PD1172" s="145"/>
      <c r="PE1172" s="145"/>
      <c r="PF1172" s="145"/>
      <c r="PG1172" s="145"/>
      <c r="PH1172" s="37"/>
      <c r="PI1172" s="5"/>
      <c r="PJ1172" s="144"/>
      <c r="PK1172" s="93"/>
      <c r="PL1172" s="145"/>
      <c r="PM1172" s="145"/>
      <c r="PN1172" s="145"/>
      <c r="PO1172" s="145"/>
      <c r="PP1172" s="145"/>
      <c r="PQ1172" s="37"/>
      <c r="PR1172" s="5"/>
      <c r="PS1172" s="144"/>
      <c r="PT1172" s="93"/>
      <c r="PU1172" s="145"/>
      <c r="PV1172" s="145"/>
      <c r="PW1172" s="145"/>
      <c r="PX1172" s="145"/>
      <c r="PY1172" s="145"/>
      <c r="PZ1172" s="37"/>
      <c r="QA1172" s="5"/>
      <c r="QB1172" s="144"/>
      <c r="QC1172" s="93"/>
      <c r="QD1172" s="145"/>
      <c r="QE1172" s="145"/>
      <c r="QF1172" s="145"/>
      <c r="QG1172" s="145"/>
      <c r="QH1172" s="145"/>
      <c r="QI1172" s="37"/>
      <c r="QJ1172" s="5"/>
      <c r="QK1172" s="144"/>
      <c r="QL1172" s="93"/>
      <c r="QM1172" s="145"/>
      <c r="QN1172" s="145"/>
      <c r="QO1172" s="145"/>
      <c r="QP1172" s="145"/>
      <c r="QQ1172" s="145"/>
      <c r="QR1172" s="37"/>
      <c r="QS1172" s="5"/>
      <c r="QT1172" s="144"/>
      <c r="QU1172" s="93"/>
      <c r="QV1172" s="145"/>
      <c r="QW1172" s="145"/>
      <c r="QX1172" s="145"/>
      <c r="QY1172" s="145"/>
      <c r="QZ1172" s="145"/>
      <c r="RA1172" s="37"/>
      <c r="RB1172" s="5"/>
      <c r="RC1172" s="144"/>
      <c r="RD1172" s="93"/>
      <c r="RE1172" s="145"/>
      <c r="RF1172" s="145"/>
      <c r="RG1172" s="145"/>
      <c r="RH1172" s="145"/>
      <c r="RI1172" s="145"/>
      <c r="RJ1172" s="37"/>
      <c r="RK1172" s="5"/>
      <c r="RL1172" s="144"/>
      <c r="RM1172" s="93"/>
      <c r="RN1172" s="145"/>
      <c r="RO1172" s="145"/>
      <c r="RP1172" s="145"/>
      <c r="RQ1172" s="145"/>
      <c r="RR1172" s="145"/>
      <c r="RS1172" s="37"/>
      <c r="RT1172" s="5"/>
      <c r="RU1172" s="144"/>
      <c r="RV1172" s="93"/>
      <c r="RW1172" s="145"/>
      <c r="RX1172" s="145"/>
      <c r="RY1172" s="145"/>
      <c r="RZ1172" s="145"/>
      <c r="SA1172" s="145"/>
      <c r="SB1172" s="37"/>
      <c r="SC1172" s="5"/>
      <c r="SD1172" s="144"/>
      <c r="SE1172" s="93"/>
      <c r="SF1172" s="145"/>
      <c r="SG1172" s="145"/>
      <c r="SH1172" s="145"/>
      <c r="SI1172" s="145"/>
      <c r="SJ1172" s="145"/>
      <c r="SK1172" s="37"/>
      <c r="SL1172" s="5"/>
      <c r="SM1172" s="144"/>
      <c r="SN1172" s="93"/>
      <c r="SO1172" s="145"/>
      <c r="SP1172" s="145"/>
      <c r="SQ1172" s="145"/>
      <c r="SR1172" s="145"/>
      <c r="SS1172" s="145"/>
      <c r="ST1172" s="37"/>
      <c r="SU1172" s="5"/>
      <c r="SV1172" s="144"/>
      <c r="SW1172" s="93"/>
      <c r="SX1172" s="145"/>
      <c r="SY1172" s="145"/>
      <c r="SZ1172" s="145"/>
      <c r="TA1172" s="145"/>
      <c r="TB1172" s="145"/>
      <c r="TC1172" s="37"/>
      <c r="TD1172" s="5"/>
      <c r="TE1172" s="144"/>
      <c r="TF1172" s="93"/>
      <c r="TG1172" s="145"/>
      <c r="TH1172" s="145"/>
      <c r="TI1172" s="145"/>
      <c r="TJ1172" s="145"/>
      <c r="TK1172" s="145"/>
      <c r="TL1172" s="37"/>
      <c r="TM1172" s="5"/>
      <c r="TN1172" s="144"/>
      <c r="TO1172" s="93"/>
      <c r="TP1172" s="145"/>
      <c r="TQ1172" s="145"/>
      <c r="TR1172" s="145"/>
      <c r="TS1172" s="145"/>
      <c r="TT1172" s="145"/>
      <c r="TU1172" s="37"/>
      <c r="TV1172" s="5"/>
      <c r="TW1172" s="144"/>
      <c r="TX1172" s="93"/>
      <c r="TY1172" s="145"/>
      <c r="TZ1172" s="145"/>
      <c r="UA1172" s="145"/>
      <c r="UB1172" s="145"/>
      <c r="UC1172" s="145"/>
      <c r="UD1172" s="37"/>
      <c r="UE1172" s="5"/>
      <c r="UF1172" s="144"/>
      <c r="UG1172" s="93"/>
      <c r="UH1172" s="145"/>
      <c r="UI1172" s="145"/>
      <c r="UJ1172" s="145"/>
      <c r="UK1172" s="145"/>
      <c r="UL1172" s="145"/>
      <c r="UM1172" s="37"/>
      <c r="UN1172" s="5"/>
      <c r="UO1172" s="144"/>
      <c r="UP1172" s="93"/>
      <c r="UQ1172" s="145"/>
      <c r="UR1172" s="145"/>
      <c r="US1172" s="145"/>
      <c r="UT1172" s="145"/>
      <c r="UU1172" s="145"/>
      <c r="UV1172" s="37"/>
      <c r="UW1172" s="5"/>
      <c r="UX1172" s="144"/>
      <c r="UY1172" s="93"/>
      <c r="UZ1172" s="145"/>
      <c r="VA1172" s="145"/>
      <c r="VB1172" s="145"/>
      <c r="VC1172" s="145"/>
      <c r="VD1172" s="145"/>
      <c r="VE1172" s="37"/>
      <c r="VF1172" s="5"/>
      <c r="VG1172" s="144"/>
      <c r="VH1172" s="93"/>
      <c r="VI1172" s="145"/>
      <c r="VJ1172" s="145"/>
      <c r="VK1172" s="145"/>
      <c r="VL1172" s="145"/>
      <c r="VM1172" s="145"/>
      <c r="VN1172" s="37"/>
      <c r="VO1172" s="5"/>
      <c r="VP1172" s="144"/>
      <c r="VQ1172" s="93"/>
      <c r="VR1172" s="145"/>
      <c r="VS1172" s="145"/>
      <c r="VT1172" s="145"/>
      <c r="VU1172" s="145"/>
      <c r="VV1172" s="145"/>
      <c r="VW1172" s="37"/>
      <c r="VX1172" s="5"/>
      <c r="VY1172" s="144"/>
      <c r="VZ1172" s="93"/>
      <c r="WA1172" s="145"/>
      <c r="WB1172" s="145"/>
      <c r="WC1172" s="145"/>
      <c r="WD1172" s="145"/>
      <c r="WE1172" s="145"/>
      <c r="WF1172" s="37"/>
      <c r="WG1172" s="5"/>
      <c r="WH1172" s="144"/>
      <c r="WI1172" s="93"/>
      <c r="WJ1172" s="145"/>
      <c r="WK1172" s="145"/>
      <c r="WL1172" s="145"/>
      <c r="WM1172" s="145"/>
      <c r="WN1172" s="145"/>
      <c r="WO1172" s="37"/>
      <c r="WP1172" s="5"/>
      <c r="WQ1172" s="144"/>
      <c r="WR1172" s="93"/>
      <c r="WS1172" s="145"/>
      <c r="WT1172" s="145"/>
      <c r="WU1172" s="145"/>
      <c r="WV1172" s="145"/>
      <c r="WW1172" s="145"/>
      <c r="WX1172" s="37"/>
      <c r="WY1172" s="5"/>
      <c r="WZ1172" s="144"/>
      <c r="XA1172" s="93"/>
      <c r="XB1172" s="145"/>
      <c r="XC1172" s="145"/>
      <c r="XD1172" s="145"/>
      <c r="XE1172" s="145"/>
      <c r="XF1172" s="145"/>
      <c r="XG1172" s="37"/>
      <c r="XH1172" s="5"/>
      <c r="XI1172" s="144"/>
      <c r="XJ1172" s="93"/>
      <c r="XK1172" s="145"/>
      <c r="XL1172" s="145"/>
      <c r="XM1172" s="145"/>
      <c r="XN1172" s="145"/>
      <c r="XO1172" s="145"/>
      <c r="XP1172" s="37"/>
      <c r="XQ1172" s="5"/>
      <c r="XR1172" s="144"/>
      <c r="XS1172" s="93"/>
      <c r="XT1172" s="145"/>
      <c r="XU1172" s="145"/>
      <c r="XV1172" s="145"/>
      <c r="XW1172" s="145"/>
      <c r="XX1172" s="145"/>
      <c r="XY1172" s="37"/>
      <c r="XZ1172" s="5"/>
      <c r="YA1172" s="144"/>
      <c r="YB1172" s="93"/>
      <c r="YC1172" s="145"/>
      <c r="YD1172" s="145"/>
      <c r="YE1172" s="145"/>
      <c r="YF1172" s="145"/>
      <c r="YG1172" s="145"/>
      <c r="YH1172" s="37"/>
      <c r="YI1172" s="5"/>
      <c r="YJ1172" s="144"/>
      <c r="YK1172" s="93"/>
      <c r="YL1172" s="145"/>
      <c r="YM1172" s="145"/>
      <c r="YN1172" s="145"/>
      <c r="YO1172" s="145"/>
      <c r="YP1172" s="145"/>
      <c r="YQ1172" s="37"/>
      <c r="YR1172" s="5"/>
      <c r="YS1172" s="144"/>
      <c r="YT1172" s="93"/>
      <c r="YU1172" s="145"/>
      <c r="YV1172" s="145"/>
      <c r="YW1172" s="145"/>
      <c r="YX1172" s="145"/>
      <c r="YY1172" s="145"/>
      <c r="YZ1172" s="37"/>
      <c r="ZA1172" s="5"/>
      <c r="ZB1172" s="144"/>
      <c r="ZC1172" s="93"/>
      <c r="ZD1172" s="145"/>
      <c r="ZE1172" s="145"/>
      <c r="ZF1172" s="145"/>
      <c r="ZG1172" s="145"/>
      <c r="ZH1172" s="145"/>
      <c r="ZI1172" s="37"/>
      <c r="ZJ1172" s="5"/>
      <c r="ZK1172" s="144"/>
      <c r="ZL1172" s="93"/>
      <c r="ZM1172" s="145"/>
      <c r="ZN1172" s="145"/>
      <c r="ZO1172" s="145"/>
      <c r="ZP1172" s="145"/>
      <c r="ZQ1172" s="145"/>
      <c r="ZR1172" s="37"/>
      <c r="ZS1172" s="5"/>
      <c r="ZT1172" s="144"/>
      <c r="ZU1172" s="93"/>
      <c r="ZV1172" s="145"/>
      <c r="ZW1172" s="145"/>
      <c r="ZX1172" s="145"/>
      <c r="ZY1172" s="145"/>
      <c r="ZZ1172" s="145"/>
      <c r="AAA1172" s="37"/>
      <c r="AAB1172" s="5"/>
      <c r="AAC1172" s="144"/>
      <c r="AAD1172" s="93"/>
      <c r="AAE1172" s="145"/>
      <c r="AAF1172" s="145"/>
      <c r="AAG1172" s="145"/>
      <c r="AAH1172" s="145"/>
      <c r="AAI1172" s="145"/>
      <c r="AAJ1172" s="37"/>
      <c r="AAK1172" s="5"/>
      <c r="AAL1172" s="144"/>
      <c r="AAM1172" s="93"/>
      <c r="AAN1172" s="145"/>
      <c r="AAO1172" s="145"/>
      <c r="AAP1172" s="145"/>
      <c r="AAQ1172" s="145"/>
      <c r="AAR1172" s="145"/>
      <c r="AAS1172" s="37"/>
      <c r="AAT1172" s="5"/>
      <c r="AAU1172" s="144"/>
      <c r="AAV1172" s="93"/>
      <c r="AAW1172" s="145"/>
      <c r="AAX1172" s="145"/>
      <c r="AAY1172" s="145"/>
      <c r="AAZ1172" s="145"/>
      <c r="ABA1172" s="145"/>
      <c r="ABB1172" s="37"/>
      <c r="ABC1172" s="5"/>
      <c r="ABD1172" s="144"/>
      <c r="ABE1172" s="93"/>
      <c r="ABF1172" s="145"/>
      <c r="ABG1172" s="145"/>
      <c r="ABH1172" s="145"/>
      <c r="ABI1172" s="145"/>
      <c r="ABJ1172" s="145"/>
      <c r="ABK1172" s="37"/>
      <c r="ABL1172" s="5"/>
      <c r="ABM1172" s="144"/>
      <c r="ABN1172" s="93"/>
      <c r="ABO1172" s="145"/>
      <c r="ABP1172" s="145"/>
      <c r="ABQ1172" s="145"/>
      <c r="ABR1172" s="145"/>
      <c r="ABS1172" s="145"/>
      <c r="ABT1172" s="37"/>
      <c r="ABU1172" s="5"/>
      <c r="ABV1172" s="144"/>
      <c r="ABW1172" s="93"/>
      <c r="ABX1172" s="145"/>
      <c r="ABY1172" s="145"/>
      <c r="ABZ1172" s="145"/>
      <c r="ACA1172" s="145"/>
      <c r="ACB1172" s="145"/>
      <c r="ACC1172" s="37"/>
      <c r="ACD1172" s="5"/>
      <c r="ACE1172" s="144"/>
      <c r="ACF1172" s="93"/>
      <c r="ACG1172" s="145"/>
      <c r="ACH1172" s="145"/>
      <c r="ACI1172" s="145"/>
      <c r="ACJ1172" s="145"/>
      <c r="ACK1172" s="145"/>
      <c r="ACL1172" s="37"/>
      <c r="ACM1172" s="5"/>
      <c r="ACN1172" s="144"/>
      <c r="ACO1172" s="93"/>
      <c r="ACP1172" s="145"/>
      <c r="ACQ1172" s="145"/>
      <c r="ACR1172" s="145"/>
      <c r="ACS1172" s="145"/>
      <c r="ACT1172" s="145"/>
      <c r="ACU1172" s="37"/>
      <c r="ACV1172" s="5"/>
      <c r="ACW1172" s="144"/>
      <c r="ACX1172" s="93"/>
      <c r="ACY1172" s="145"/>
      <c r="ACZ1172" s="145"/>
      <c r="ADA1172" s="145"/>
      <c r="ADB1172" s="145"/>
      <c r="ADC1172" s="145"/>
      <c r="ADD1172" s="37"/>
      <c r="ADE1172" s="5"/>
      <c r="ADF1172" s="144"/>
      <c r="ADG1172" s="93"/>
      <c r="ADH1172" s="145"/>
      <c r="ADI1172" s="145"/>
      <c r="ADJ1172" s="145"/>
      <c r="ADK1172" s="145"/>
      <c r="ADL1172" s="145"/>
      <c r="ADM1172" s="37"/>
      <c r="ADN1172" s="5"/>
      <c r="ADO1172" s="144"/>
      <c r="ADP1172" s="93"/>
      <c r="ADQ1172" s="145"/>
      <c r="ADR1172" s="145"/>
      <c r="ADS1172" s="145"/>
      <c r="ADT1172" s="145"/>
      <c r="ADU1172" s="145"/>
      <c r="ADV1172" s="37"/>
      <c r="ADW1172" s="5"/>
      <c r="ADX1172" s="144"/>
      <c r="ADY1172" s="93"/>
      <c r="ADZ1172" s="145"/>
      <c r="AEA1172" s="145"/>
      <c r="AEB1172" s="145"/>
      <c r="AEC1172" s="145"/>
      <c r="AED1172" s="145"/>
      <c r="AEE1172" s="37"/>
      <c r="AEF1172" s="5"/>
      <c r="AEG1172" s="144"/>
      <c r="AEH1172" s="93"/>
      <c r="AEI1172" s="145"/>
      <c r="AEJ1172" s="145"/>
      <c r="AEK1172" s="145"/>
      <c r="AEL1172" s="145"/>
      <c r="AEM1172" s="145"/>
      <c r="AEN1172" s="37"/>
      <c r="AEO1172" s="5"/>
      <c r="AEP1172" s="144"/>
      <c r="AEQ1172" s="93"/>
      <c r="AER1172" s="145"/>
      <c r="AES1172" s="145"/>
      <c r="AET1172" s="145"/>
      <c r="AEU1172" s="145"/>
      <c r="AEV1172" s="145"/>
      <c r="AEW1172" s="37"/>
      <c r="AEX1172" s="5"/>
      <c r="AEY1172" s="144"/>
      <c r="AEZ1172" s="93"/>
      <c r="AFA1172" s="145"/>
      <c r="AFB1172" s="145"/>
      <c r="AFC1172" s="145"/>
      <c r="AFD1172" s="145"/>
      <c r="AFE1172" s="145"/>
      <c r="AFF1172" s="37"/>
      <c r="AFG1172" s="5"/>
      <c r="AFH1172" s="144"/>
      <c r="AFI1172" s="93"/>
      <c r="AFJ1172" s="145"/>
      <c r="AFK1172" s="145"/>
      <c r="AFL1172" s="145"/>
      <c r="AFM1172" s="145"/>
      <c r="AFN1172" s="145"/>
      <c r="AFO1172" s="37"/>
      <c r="AFP1172" s="5"/>
      <c r="AFQ1172" s="144"/>
      <c r="AFR1172" s="93"/>
      <c r="AFS1172" s="145"/>
      <c r="AFT1172" s="145"/>
      <c r="AFU1172" s="145"/>
      <c r="AFV1172" s="145"/>
      <c r="AFW1172" s="145"/>
      <c r="AFX1172" s="37"/>
      <c r="AFY1172" s="5"/>
      <c r="AFZ1172" s="144"/>
      <c r="AGA1172" s="93"/>
      <c r="AGB1172" s="145"/>
      <c r="AGC1172" s="145"/>
      <c r="AGD1172" s="145"/>
      <c r="AGE1172" s="145"/>
      <c r="AGF1172" s="145"/>
      <c r="AGG1172" s="37"/>
      <c r="AGH1172" s="5"/>
      <c r="AGI1172" s="144"/>
      <c r="AGJ1172" s="93"/>
      <c r="AGK1172" s="145"/>
      <c r="AGL1172" s="145"/>
      <c r="AGM1172" s="145"/>
      <c r="AGN1172" s="145"/>
      <c r="AGO1172" s="145"/>
      <c r="AGP1172" s="37"/>
      <c r="AGQ1172" s="5"/>
      <c r="AGR1172" s="144"/>
      <c r="AGS1172" s="93"/>
      <c r="AGT1172" s="145"/>
      <c r="AGU1172" s="145"/>
      <c r="AGV1172" s="145"/>
      <c r="AGW1172" s="145"/>
      <c r="AGX1172" s="145"/>
      <c r="AGY1172" s="37"/>
      <c r="AGZ1172" s="5"/>
      <c r="AHA1172" s="144"/>
      <c r="AHB1172" s="93"/>
      <c r="AHC1172" s="145"/>
      <c r="AHD1172" s="145"/>
      <c r="AHE1172" s="145"/>
      <c r="AHF1172" s="145"/>
      <c r="AHG1172" s="145"/>
      <c r="AHH1172" s="37"/>
      <c r="AHI1172" s="5"/>
      <c r="AHJ1172" s="144"/>
      <c r="AHK1172" s="93"/>
      <c r="AHL1172" s="145"/>
      <c r="AHM1172" s="145"/>
      <c r="AHN1172" s="145"/>
      <c r="AHO1172" s="145"/>
      <c r="AHP1172" s="145"/>
      <c r="AHQ1172" s="37"/>
      <c r="AHR1172" s="5"/>
      <c r="AHS1172" s="144"/>
      <c r="AHT1172" s="93"/>
      <c r="AHU1172" s="145"/>
      <c r="AHV1172" s="145"/>
      <c r="AHW1172" s="145"/>
      <c r="AHX1172" s="145"/>
      <c r="AHY1172" s="145"/>
      <c r="AHZ1172" s="37"/>
      <c r="AIA1172" s="5"/>
      <c r="AIB1172" s="144"/>
      <c r="AIC1172" s="93"/>
      <c r="AID1172" s="145"/>
      <c r="AIE1172" s="145"/>
      <c r="AIF1172" s="145"/>
      <c r="AIG1172" s="145"/>
      <c r="AIH1172" s="145"/>
      <c r="AII1172" s="37"/>
      <c r="AIJ1172" s="5"/>
      <c r="AIK1172" s="144"/>
      <c r="AIL1172" s="93"/>
      <c r="AIM1172" s="145"/>
      <c r="AIN1172" s="145"/>
      <c r="AIO1172" s="145"/>
      <c r="AIP1172" s="145"/>
      <c r="AIQ1172" s="145"/>
      <c r="AIR1172" s="37"/>
      <c r="AIS1172" s="5"/>
      <c r="AIT1172" s="144"/>
      <c r="AIU1172" s="93"/>
      <c r="AIV1172" s="145"/>
      <c r="AIW1172" s="145"/>
      <c r="AIX1172" s="145"/>
      <c r="AIY1172" s="145"/>
      <c r="AIZ1172" s="145"/>
      <c r="AJA1172" s="37"/>
      <c r="AJB1172" s="5"/>
      <c r="AJC1172" s="144"/>
      <c r="AJD1172" s="93"/>
      <c r="AJE1172" s="145"/>
      <c r="AJF1172" s="145"/>
      <c r="AJG1172" s="145"/>
      <c r="AJH1172" s="145"/>
      <c r="AJI1172" s="145"/>
      <c r="AJJ1172" s="37"/>
      <c r="AJK1172" s="5"/>
      <c r="AJL1172" s="144"/>
      <c r="AJM1172" s="93"/>
      <c r="AJN1172" s="145"/>
      <c r="AJO1172" s="145"/>
      <c r="AJP1172" s="145"/>
      <c r="AJQ1172" s="145"/>
      <c r="AJR1172" s="145"/>
      <c r="AJS1172" s="37"/>
      <c r="AJT1172" s="5"/>
      <c r="AJU1172" s="144"/>
      <c r="AJV1172" s="93"/>
      <c r="AJW1172" s="145"/>
      <c r="AJX1172" s="145"/>
      <c r="AJY1172" s="145"/>
      <c r="AJZ1172" s="145"/>
      <c r="AKA1172" s="145"/>
      <c r="AKB1172" s="37"/>
      <c r="AKC1172" s="5"/>
      <c r="AKD1172" s="144"/>
      <c r="AKE1172" s="93"/>
      <c r="AKF1172" s="145"/>
      <c r="AKG1172" s="145"/>
      <c r="AKH1172" s="145"/>
      <c r="AKI1172" s="145"/>
      <c r="AKJ1172" s="145"/>
      <c r="AKK1172" s="37"/>
      <c r="AKL1172" s="5"/>
      <c r="AKM1172" s="144"/>
      <c r="AKN1172" s="93"/>
      <c r="AKO1172" s="145"/>
      <c r="AKP1172" s="145"/>
      <c r="AKQ1172" s="145"/>
      <c r="AKR1172" s="145"/>
      <c r="AKS1172" s="145"/>
      <c r="AKT1172" s="37"/>
      <c r="AKU1172" s="5"/>
      <c r="AKV1172" s="144"/>
      <c r="AKW1172" s="93"/>
      <c r="AKX1172" s="145"/>
      <c r="AKY1172" s="145"/>
      <c r="AKZ1172" s="145"/>
      <c r="ALA1172" s="145"/>
      <c r="ALB1172" s="145"/>
      <c r="ALC1172" s="37"/>
      <c r="ALD1172" s="5"/>
      <c r="ALE1172" s="144"/>
      <c r="ALF1172" s="93"/>
      <c r="ALG1172" s="145"/>
      <c r="ALH1172" s="145"/>
      <c r="ALI1172" s="145"/>
      <c r="ALJ1172" s="145"/>
      <c r="ALK1172" s="145"/>
      <c r="ALL1172" s="37"/>
      <c r="ALM1172" s="5"/>
      <c r="ALN1172" s="144"/>
      <c r="ALO1172" s="93"/>
      <c r="ALP1172" s="145"/>
      <c r="ALQ1172" s="145"/>
      <c r="ALR1172" s="145"/>
      <c r="ALS1172" s="145"/>
      <c r="ALT1172" s="145"/>
      <c r="ALU1172" s="37"/>
      <c r="ALV1172" s="5"/>
      <c r="ALW1172" s="144"/>
      <c r="ALX1172" s="93"/>
      <c r="ALY1172" s="145"/>
      <c r="ALZ1172" s="145"/>
      <c r="AMA1172" s="145"/>
      <c r="AMB1172" s="145"/>
      <c r="AMC1172" s="145"/>
      <c r="AMD1172" s="37"/>
      <c r="AME1172" s="5"/>
      <c r="AMF1172" s="144"/>
      <c r="AMG1172" s="93"/>
      <c r="AMH1172" s="145"/>
      <c r="AMI1172" s="145"/>
      <c r="AMJ1172" s="145"/>
      <c r="AMK1172" s="145"/>
      <c r="AML1172" s="145"/>
      <c r="AMM1172" s="37"/>
      <c r="AMN1172" s="5"/>
      <c r="AMO1172" s="144"/>
      <c r="AMP1172" s="93"/>
      <c r="AMQ1172" s="145"/>
      <c r="AMR1172" s="145"/>
      <c r="AMS1172" s="145"/>
      <c r="AMT1172" s="145"/>
      <c r="AMU1172" s="145"/>
      <c r="AMV1172" s="37"/>
      <c r="AMW1172" s="5"/>
      <c r="AMX1172" s="144"/>
      <c r="AMY1172" s="93"/>
      <c r="AMZ1172" s="145"/>
      <c r="ANA1172" s="145"/>
      <c r="ANB1172" s="145"/>
      <c r="ANC1172" s="145"/>
      <c r="AND1172" s="145"/>
      <c r="ANE1172" s="37"/>
      <c r="ANF1172" s="5"/>
      <c r="ANG1172" s="144"/>
      <c r="ANH1172" s="93"/>
      <c r="ANI1172" s="145"/>
      <c r="ANJ1172" s="145"/>
      <c r="ANK1172" s="145"/>
      <c r="ANL1172" s="145"/>
      <c r="ANM1172" s="145"/>
      <c r="ANN1172" s="37"/>
      <c r="ANO1172" s="5"/>
      <c r="ANP1172" s="144"/>
      <c r="ANQ1172" s="93"/>
      <c r="ANR1172" s="145"/>
      <c r="ANS1172" s="145"/>
      <c r="ANT1172" s="145"/>
      <c r="ANU1172" s="145"/>
      <c r="ANV1172" s="145"/>
      <c r="ANW1172" s="37"/>
      <c r="ANX1172" s="5"/>
      <c r="ANY1172" s="144"/>
      <c r="ANZ1172" s="93"/>
      <c r="AOA1172" s="145"/>
      <c r="AOB1172" s="145"/>
      <c r="AOC1172" s="145"/>
      <c r="AOD1172" s="145"/>
      <c r="AOE1172" s="145"/>
      <c r="AOF1172" s="37"/>
      <c r="AOG1172" s="5"/>
      <c r="AOH1172" s="144"/>
      <c r="AOI1172" s="93"/>
      <c r="AOJ1172" s="145"/>
      <c r="AOK1172" s="145"/>
      <c r="AOL1172" s="145"/>
      <c r="AOM1172" s="145"/>
      <c r="AON1172" s="145"/>
      <c r="AOO1172" s="37"/>
      <c r="AOP1172" s="5"/>
      <c r="AOQ1172" s="144"/>
      <c r="AOR1172" s="93"/>
      <c r="AOS1172" s="145"/>
      <c r="AOT1172" s="145"/>
      <c r="AOU1172" s="145"/>
      <c r="AOV1172" s="145"/>
      <c r="AOW1172" s="145"/>
      <c r="AOX1172" s="37"/>
      <c r="AOY1172" s="5"/>
      <c r="AOZ1172" s="144"/>
      <c r="APA1172" s="93"/>
      <c r="APB1172" s="145"/>
      <c r="APC1172" s="145"/>
      <c r="APD1172" s="145"/>
      <c r="APE1172" s="145"/>
      <c r="APF1172" s="145"/>
      <c r="APG1172" s="37"/>
      <c r="APH1172" s="5"/>
      <c r="API1172" s="144"/>
      <c r="APJ1172" s="93"/>
      <c r="APK1172" s="145"/>
      <c r="APL1172" s="145"/>
      <c r="APM1172" s="145"/>
      <c r="APN1172" s="145"/>
      <c r="APO1172" s="145"/>
      <c r="APP1172" s="37"/>
      <c r="APQ1172" s="5"/>
      <c r="APR1172" s="144"/>
      <c r="APS1172" s="93"/>
      <c r="APT1172" s="145"/>
      <c r="APU1172" s="145"/>
      <c r="APV1172" s="145"/>
      <c r="APW1172" s="145"/>
      <c r="APX1172" s="145"/>
      <c r="APY1172" s="37"/>
      <c r="APZ1172" s="5"/>
      <c r="AQA1172" s="144"/>
      <c r="AQB1172" s="93"/>
      <c r="AQC1172" s="145"/>
      <c r="AQD1172" s="145"/>
      <c r="AQE1172" s="145"/>
      <c r="AQF1172" s="145"/>
      <c r="AQG1172" s="145"/>
      <c r="AQH1172" s="37"/>
      <c r="AQI1172" s="5"/>
      <c r="AQJ1172" s="144"/>
      <c r="AQK1172" s="93"/>
      <c r="AQL1172" s="145"/>
      <c r="AQM1172" s="145"/>
      <c r="AQN1172" s="145"/>
      <c r="AQO1172" s="145"/>
      <c r="AQP1172" s="145"/>
      <c r="AQQ1172" s="37"/>
      <c r="AQR1172" s="5"/>
      <c r="AQS1172" s="144"/>
      <c r="AQT1172" s="93"/>
      <c r="AQU1172" s="145"/>
      <c r="AQV1172" s="145"/>
      <c r="AQW1172" s="145"/>
      <c r="AQX1172" s="145"/>
      <c r="AQY1172" s="145"/>
      <c r="AQZ1172" s="37"/>
      <c r="ARA1172" s="5"/>
      <c r="ARB1172" s="144"/>
      <c r="ARC1172" s="93"/>
      <c r="ARD1172" s="145"/>
      <c r="ARE1172" s="145"/>
      <c r="ARF1172" s="145"/>
      <c r="ARG1172" s="145"/>
      <c r="ARH1172" s="145"/>
      <c r="ARI1172" s="37"/>
      <c r="ARJ1172" s="5"/>
      <c r="ARK1172" s="144"/>
      <c r="ARL1172" s="93"/>
      <c r="ARM1172" s="145"/>
      <c r="ARN1172" s="145"/>
      <c r="ARO1172" s="145"/>
      <c r="ARP1172" s="145"/>
      <c r="ARQ1172" s="145"/>
      <c r="ARR1172" s="37"/>
      <c r="ARS1172" s="5"/>
      <c r="ART1172" s="144"/>
      <c r="ARU1172" s="93"/>
      <c r="ARV1172" s="145"/>
      <c r="ARW1172" s="145"/>
      <c r="ARX1172" s="145"/>
      <c r="ARY1172" s="145"/>
      <c r="ARZ1172" s="145"/>
      <c r="ASA1172" s="37"/>
      <c r="ASB1172" s="5"/>
      <c r="ASC1172" s="144"/>
      <c r="ASD1172" s="93"/>
      <c r="ASE1172" s="145"/>
      <c r="ASF1172" s="145"/>
      <c r="ASG1172" s="145"/>
      <c r="ASH1172" s="145"/>
      <c r="ASI1172" s="145"/>
      <c r="ASJ1172" s="37"/>
      <c r="ASK1172" s="5"/>
      <c r="ASL1172" s="144"/>
      <c r="ASM1172" s="93"/>
      <c r="ASN1172" s="145"/>
      <c r="ASO1172" s="145"/>
      <c r="ASP1172" s="145"/>
      <c r="ASQ1172" s="145"/>
      <c r="ASR1172" s="145"/>
      <c r="ASS1172" s="37"/>
      <c r="AST1172" s="5"/>
      <c r="ASU1172" s="144"/>
      <c r="ASV1172" s="93"/>
      <c r="ASW1172" s="145"/>
      <c r="ASX1172" s="145"/>
      <c r="ASY1172" s="145"/>
      <c r="ASZ1172" s="145"/>
      <c r="ATA1172" s="145"/>
      <c r="ATB1172" s="37"/>
      <c r="ATC1172" s="5"/>
      <c r="ATD1172" s="144"/>
      <c r="ATE1172" s="93"/>
      <c r="ATF1172" s="145"/>
      <c r="ATG1172" s="145"/>
      <c r="ATH1172" s="145"/>
      <c r="ATI1172" s="145"/>
      <c r="ATJ1172" s="145"/>
      <c r="ATK1172" s="37"/>
      <c r="ATL1172" s="5"/>
      <c r="ATM1172" s="144"/>
      <c r="ATN1172" s="93"/>
      <c r="ATO1172" s="145"/>
      <c r="ATP1172" s="145"/>
      <c r="ATQ1172" s="145"/>
      <c r="ATR1172" s="145"/>
      <c r="ATS1172" s="145"/>
      <c r="ATT1172" s="37"/>
      <c r="ATU1172" s="5"/>
      <c r="ATV1172" s="144"/>
      <c r="ATW1172" s="93"/>
      <c r="ATX1172" s="145"/>
      <c r="ATY1172" s="145"/>
      <c r="ATZ1172" s="145"/>
      <c r="AUA1172" s="145"/>
      <c r="AUB1172" s="145"/>
      <c r="AUC1172" s="37"/>
      <c r="AUD1172" s="5"/>
      <c r="AUE1172" s="144"/>
      <c r="AUF1172" s="93"/>
      <c r="AUG1172" s="145"/>
      <c r="AUH1172" s="145"/>
      <c r="AUI1172" s="145"/>
      <c r="AUJ1172" s="145"/>
      <c r="AUK1172" s="145"/>
      <c r="AUL1172" s="37"/>
      <c r="AUM1172" s="5"/>
      <c r="AUN1172" s="144"/>
      <c r="AUO1172" s="93"/>
      <c r="AUP1172" s="145"/>
      <c r="AUQ1172" s="145"/>
      <c r="AUR1172" s="145"/>
      <c r="AUS1172" s="145"/>
      <c r="AUT1172" s="145"/>
      <c r="AUU1172" s="37"/>
      <c r="AUV1172" s="5"/>
      <c r="AUW1172" s="144"/>
      <c r="AUX1172" s="93"/>
      <c r="AUY1172" s="145"/>
      <c r="AUZ1172" s="145"/>
      <c r="AVA1172" s="145"/>
      <c r="AVB1172" s="145"/>
      <c r="AVC1172" s="145"/>
      <c r="AVD1172" s="37"/>
      <c r="AVE1172" s="5"/>
      <c r="AVF1172" s="144"/>
      <c r="AVG1172" s="93"/>
      <c r="AVH1172" s="145"/>
      <c r="AVI1172" s="145"/>
      <c r="AVJ1172" s="145"/>
      <c r="AVK1172" s="145"/>
      <c r="AVL1172" s="145"/>
      <c r="AVM1172" s="37"/>
      <c r="AVN1172" s="5"/>
      <c r="AVO1172" s="144"/>
      <c r="AVP1172" s="93"/>
      <c r="AVQ1172" s="145"/>
      <c r="AVR1172" s="145"/>
      <c r="AVS1172" s="145"/>
      <c r="AVT1172" s="145"/>
      <c r="AVU1172" s="145"/>
      <c r="AVV1172" s="37"/>
      <c r="AVW1172" s="5"/>
      <c r="AVX1172" s="144"/>
      <c r="AVY1172" s="93"/>
      <c r="AVZ1172" s="145"/>
      <c r="AWA1172" s="145"/>
      <c r="AWB1172" s="145"/>
      <c r="AWC1172" s="145"/>
      <c r="AWD1172" s="145"/>
      <c r="AWE1172" s="37"/>
      <c r="AWF1172" s="5"/>
      <c r="AWG1172" s="144"/>
      <c r="AWH1172" s="93"/>
      <c r="AWI1172" s="145"/>
      <c r="AWJ1172" s="145"/>
      <c r="AWK1172" s="145"/>
      <c r="AWL1172" s="145"/>
      <c r="AWM1172" s="145"/>
      <c r="AWN1172" s="37"/>
      <c r="AWO1172" s="5"/>
      <c r="AWP1172" s="144"/>
      <c r="AWQ1172" s="93"/>
      <c r="AWR1172" s="145"/>
      <c r="AWS1172" s="145"/>
      <c r="AWT1172" s="145"/>
      <c r="AWU1172" s="145"/>
      <c r="AWV1172" s="145"/>
      <c r="AWW1172" s="37"/>
      <c r="AWX1172" s="5"/>
      <c r="AWY1172" s="144"/>
      <c r="AWZ1172" s="93"/>
      <c r="AXA1172" s="145"/>
      <c r="AXB1172" s="145"/>
      <c r="AXC1172" s="145"/>
      <c r="AXD1172" s="145"/>
      <c r="AXE1172" s="145"/>
      <c r="AXF1172" s="37"/>
      <c r="AXG1172" s="5"/>
      <c r="AXH1172" s="144"/>
      <c r="AXI1172" s="93"/>
      <c r="AXJ1172" s="145"/>
      <c r="AXK1172" s="145"/>
      <c r="AXL1172" s="145"/>
      <c r="AXM1172" s="145"/>
      <c r="AXN1172" s="145"/>
      <c r="AXO1172" s="37"/>
      <c r="AXP1172" s="5"/>
      <c r="AXQ1172" s="144"/>
      <c r="AXR1172" s="93"/>
      <c r="AXS1172" s="145"/>
      <c r="AXT1172" s="145"/>
      <c r="AXU1172" s="145"/>
      <c r="AXV1172" s="145"/>
      <c r="AXW1172" s="145"/>
      <c r="AXX1172" s="37"/>
      <c r="AXY1172" s="5"/>
      <c r="AXZ1172" s="144"/>
      <c r="AYA1172" s="93"/>
      <c r="AYB1172" s="145"/>
      <c r="AYC1172" s="145"/>
      <c r="AYD1172" s="145"/>
      <c r="AYE1172" s="145"/>
      <c r="AYF1172" s="145"/>
      <c r="AYG1172" s="37"/>
      <c r="AYH1172" s="5"/>
      <c r="AYI1172" s="144"/>
      <c r="AYJ1172" s="93"/>
      <c r="AYK1172" s="145"/>
      <c r="AYL1172" s="145"/>
      <c r="AYM1172" s="145"/>
      <c r="AYN1172" s="145"/>
      <c r="AYO1172" s="145"/>
      <c r="AYP1172" s="37"/>
      <c r="AYQ1172" s="5"/>
      <c r="AYR1172" s="144"/>
      <c r="AYS1172" s="93"/>
      <c r="AYT1172" s="145"/>
      <c r="AYU1172" s="145"/>
      <c r="AYV1172" s="145"/>
      <c r="AYW1172" s="145"/>
      <c r="AYX1172" s="145"/>
      <c r="AYY1172" s="37"/>
      <c r="AYZ1172" s="5"/>
      <c r="AZA1172" s="144"/>
      <c r="AZB1172" s="93"/>
      <c r="AZC1172" s="145"/>
      <c r="AZD1172" s="145"/>
      <c r="AZE1172" s="145"/>
      <c r="AZF1172" s="145"/>
      <c r="AZG1172" s="145"/>
      <c r="AZH1172" s="37"/>
      <c r="AZI1172" s="5"/>
      <c r="AZJ1172" s="144"/>
      <c r="AZK1172" s="93"/>
      <c r="AZL1172" s="145"/>
      <c r="AZM1172" s="145"/>
      <c r="AZN1172" s="145"/>
      <c r="AZO1172" s="145"/>
      <c r="AZP1172" s="145"/>
      <c r="AZQ1172" s="37"/>
      <c r="AZR1172" s="5"/>
      <c r="AZS1172" s="144"/>
      <c r="AZT1172" s="93"/>
      <c r="AZU1172" s="145"/>
      <c r="AZV1172" s="145"/>
      <c r="AZW1172" s="145"/>
      <c r="AZX1172" s="145"/>
      <c r="AZY1172" s="145"/>
      <c r="AZZ1172" s="37"/>
      <c r="BAA1172" s="5"/>
      <c r="BAB1172" s="144"/>
      <c r="BAC1172" s="93"/>
      <c r="BAD1172" s="145"/>
      <c r="BAE1172" s="145"/>
      <c r="BAF1172" s="145"/>
      <c r="BAG1172" s="145"/>
      <c r="BAH1172" s="145"/>
      <c r="BAI1172" s="37"/>
      <c r="BAJ1172" s="5"/>
      <c r="BAK1172" s="144"/>
      <c r="BAL1172" s="93"/>
      <c r="BAM1172" s="145"/>
      <c r="BAN1172" s="145"/>
      <c r="BAO1172" s="145"/>
      <c r="BAP1172" s="145"/>
      <c r="BAQ1172" s="145"/>
      <c r="BAR1172" s="37"/>
      <c r="BAS1172" s="5"/>
      <c r="BAT1172" s="144"/>
      <c r="BAU1172" s="93"/>
      <c r="BAV1172" s="145"/>
      <c r="BAW1172" s="145"/>
      <c r="BAX1172" s="145"/>
      <c r="BAY1172" s="145"/>
      <c r="BAZ1172" s="145"/>
      <c r="BBA1172" s="37"/>
      <c r="BBB1172" s="5"/>
      <c r="BBC1172" s="144"/>
      <c r="BBD1172" s="93"/>
      <c r="BBE1172" s="145"/>
      <c r="BBF1172" s="145"/>
      <c r="BBG1172" s="145"/>
      <c r="BBH1172" s="145"/>
      <c r="BBI1172" s="145"/>
      <c r="BBJ1172" s="37"/>
      <c r="BBK1172" s="5"/>
      <c r="BBL1172" s="144"/>
      <c r="BBM1172" s="93"/>
      <c r="BBN1172" s="145"/>
      <c r="BBO1172" s="145"/>
      <c r="BBP1172" s="145"/>
      <c r="BBQ1172" s="145"/>
      <c r="BBR1172" s="145"/>
      <c r="BBS1172" s="37"/>
      <c r="BBT1172" s="5"/>
      <c r="BBU1172" s="144"/>
      <c r="BBV1172" s="93"/>
      <c r="BBW1172" s="145"/>
      <c r="BBX1172" s="145"/>
      <c r="BBY1172" s="145"/>
      <c r="BBZ1172" s="145"/>
      <c r="BCA1172" s="145"/>
      <c r="BCB1172" s="37"/>
      <c r="BCC1172" s="5"/>
      <c r="BCD1172" s="144"/>
      <c r="BCE1172" s="93"/>
      <c r="BCF1172" s="145"/>
      <c r="BCG1172" s="145"/>
      <c r="BCH1172" s="145"/>
      <c r="BCI1172" s="145"/>
      <c r="BCJ1172" s="145"/>
      <c r="BCK1172" s="37"/>
      <c r="BCL1172" s="5"/>
      <c r="BCM1172" s="144"/>
      <c r="BCN1172" s="93"/>
      <c r="BCO1172" s="145"/>
      <c r="BCP1172" s="145"/>
      <c r="BCQ1172" s="145"/>
      <c r="BCR1172" s="145"/>
      <c r="BCS1172" s="145"/>
      <c r="BCT1172" s="37"/>
      <c r="BCU1172" s="5"/>
      <c r="BCV1172" s="144"/>
      <c r="BCW1172" s="93"/>
      <c r="BCX1172" s="145"/>
      <c r="BCY1172" s="145"/>
      <c r="BCZ1172" s="145"/>
      <c r="BDA1172" s="145"/>
      <c r="BDB1172" s="145"/>
      <c r="BDC1172" s="37"/>
      <c r="BDD1172" s="5"/>
      <c r="BDE1172" s="144"/>
      <c r="BDF1172" s="93"/>
      <c r="BDG1172" s="145"/>
      <c r="BDH1172" s="145"/>
      <c r="BDI1172" s="145"/>
      <c r="BDJ1172" s="145"/>
      <c r="BDK1172" s="145"/>
      <c r="BDL1172" s="37"/>
      <c r="BDM1172" s="5"/>
      <c r="BDN1172" s="144"/>
      <c r="BDO1172" s="93"/>
      <c r="BDP1172" s="145"/>
      <c r="BDQ1172" s="145"/>
      <c r="BDR1172" s="145"/>
      <c r="BDS1172" s="145"/>
      <c r="BDT1172" s="145"/>
      <c r="BDU1172" s="37"/>
      <c r="BDV1172" s="5"/>
      <c r="BDW1172" s="144"/>
      <c r="BDX1172" s="93"/>
      <c r="BDY1172" s="145"/>
      <c r="BDZ1172" s="145"/>
      <c r="BEA1172" s="145"/>
      <c r="BEB1172" s="145"/>
      <c r="BEC1172" s="145"/>
      <c r="BED1172" s="37"/>
      <c r="BEE1172" s="5"/>
      <c r="BEF1172" s="144"/>
      <c r="BEG1172" s="93"/>
      <c r="BEH1172" s="145"/>
      <c r="BEI1172" s="145"/>
      <c r="BEJ1172" s="145"/>
      <c r="BEK1172" s="145"/>
      <c r="BEL1172" s="145"/>
      <c r="BEM1172" s="37"/>
      <c r="BEN1172" s="5"/>
      <c r="BEO1172" s="144"/>
      <c r="BEP1172" s="93"/>
      <c r="BEQ1172" s="145"/>
      <c r="BER1172" s="145"/>
      <c r="BES1172" s="145"/>
      <c r="BET1172" s="145"/>
      <c r="BEU1172" s="145"/>
      <c r="BEV1172" s="37"/>
      <c r="BEW1172" s="5"/>
      <c r="BEX1172" s="144"/>
      <c r="BEY1172" s="93"/>
      <c r="BEZ1172" s="145"/>
      <c r="BFA1172" s="145"/>
      <c r="BFB1172" s="145"/>
      <c r="BFC1172" s="145"/>
      <c r="BFD1172" s="145"/>
      <c r="BFE1172" s="37"/>
      <c r="BFF1172" s="5"/>
      <c r="BFG1172" s="144"/>
      <c r="BFH1172" s="93"/>
      <c r="BFI1172" s="145"/>
      <c r="BFJ1172" s="145"/>
      <c r="BFK1172" s="145"/>
      <c r="BFL1172" s="145"/>
      <c r="BFM1172" s="145"/>
      <c r="BFN1172" s="37"/>
      <c r="BFO1172" s="5"/>
      <c r="BFP1172" s="144"/>
      <c r="BFQ1172" s="93"/>
      <c r="BFR1172" s="145"/>
      <c r="BFS1172" s="145"/>
      <c r="BFT1172" s="145"/>
      <c r="BFU1172" s="145"/>
      <c r="BFV1172" s="145"/>
      <c r="BFW1172" s="37"/>
      <c r="BFX1172" s="5"/>
      <c r="BFY1172" s="144"/>
      <c r="BFZ1172" s="93"/>
      <c r="BGA1172" s="145"/>
      <c r="BGB1172" s="145"/>
      <c r="BGC1172" s="145"/>
      <c r="BGD1172" s="145"/>
      <c r="BGE1172" s="145"/>
      <c r="BGF1172" s="37"/>
      <c r="BGG1172" s="5"/>
      <c r="BGH1172" s="144"/>
      <c r="BGI1172" s="93"/>
      <c r="BGJ1172" s="145"/>
      <c r="BGK1172" s="145"/>
      <c r="BGL1172" s="145"/>
      <c r="BGM1172" s="145"/>
      <c r="BGN1172" s="145"/>
      <c r="BGO1172" s="37"/>
      <c r="BGP1172" s="5"/>
      <c r="BGQ1172" s="144"/>
      <c r="BGR1172" s="93"/>
      <c r="BGS1172" s="145"/>
      <c r="BGT1172" s="145"/>
      <c r="BGU1172" s="145"/>
      <c r="BGV1172" s="145"/>
      <c r="BGW1172" s="145"/>
      <c r="BGX1172" s="37"/>
      <c r="BGY1172" s="5"/>
      <c r="BGZ1172" s="144"/>
      <c r="BHA1172" s="93"/>
      <c r="BHB1172" s="145"/>
      <c r="BHC1172" s="145"/>
      <c r="BHD1172" s="145"/>
      <c r="BHE1172" s="145"/>
      <c r="BHF1172" s="145"/>
      <c r="BHG1172" s="37"/>
      <c r="BHH1172" s="5"/>
      <c r="BHI1172" s="144"/>
      <c r="BHJ1172" s="93"/>
      <c r="BHK1172" s="145"/>
      <c r="BHL1172" s="145"/>
      <c r="BHM1172" s="145"/>
      <c r="BHN1172" s="145"/>
      <c r="BHO1172" s="145"/>
      <c r="BHP1172" s="37"/>
      <c r="BHQ1172" s="5"/>
      <c r="BHR1172" s="144"/>
      <c r="BHS1172" s="93"/>
      <c r="BHT1172" s="145"/>
      <c r="BHU1172" s="145"/>
      <c r="BHV1172" s="145"/>
      <c r="BHW1172" s="145"/>
      <c r="BHX1172" s="145"/>
      <c r="BHY1172" s="37"/>
      <c r="BHZ1172" s="5"/>
      <c r="BIA1172" s="144"/>
      <c r="BIB1172" s="93"/>
      <c r="BIC1172" s="145"/>
      <c r="BID1172" s="145"/>
      <c r="BIE1172" s="145"/>
      <c r="BIF1172" s="145"/>
      <c r="BIG1172" s="145"/>
      <c r="BIH1172" s="37"/>
      <c r="BII1172" s="5"/>
      <c r="BIJ1172" s="144"/>
      <c r="BIK1172" s="93"/>
      <c r="BIL1172" s="145"/>
      <c r="BIM1172" s="145"/>
      <c r="BIN1172" s="145"/>
      <c r="BIO1172" s="145"/>
      <c r="BIP1172" s="145"/>
      <c r="BIQ1172" s="37"/>
      <c r="BIR1172" s="5"/>
      <c r="BIS1172" s="144"/>
      <c r="BIT1172" s="93"/>
      <c r="BIU1172" s="145"/>
      <c r="BIV1172" s="145"/>
      <c r="BIW1172" s="145"/>
      <c r="BIX1172" s="145"/>
      <c r="BIY1172" s="145"/>
      <c r="BIZ1172" s="37"/>
      <c r="BJA1172" s="5"/>
      <c r="BJB1172" s="144"/>
      <c r="BJC1172" s="93"/>
      <c r="BJD1172" s="145"/>
      <c r="BJE1172" s="145"/>
      <c r="BJF1172" s="145"/>
      <c r="BJG1172" s="145"/>
      <c r="BJH1172" s="145"/>
      <c r="BJI1172" s="37"/>
      <c r="BJJ1172" s="5"/>
      <c r="BJK1172" s="144"/>
      <c r="BJL1172" s="93"/>
      <c r="BJM1172" s="145"/>
      <c r="BJN1172" s="145"/>
      <c r="BJO1172" s="145"/>
      <c r="BJP1172" s="145"/>
      <c r="BJQ1172" s="145"/>
      <c r="BJR1172" s="37"/>
      <c r="BJS1172" s="5"/>
      <c r="BJT1172" s="144"/>
      <c r="BJU1172" s="93"/>
      <c r="BJV1172" s="145"/>
      <c r="BJW1172" s="145"/>
      <c r="BJX1172" s="145"/>
      <c r="BJY1172" s="145"/>
      <c r="BJZ1172" s="145"/>
      <c r="BKA1172" s="37"/>
      <c r="BKB1172" s="5"/>
      <c r="BKC1172" s="144"/>
      <c r="BKD1172" s="93"/>
      <c r="BKE1172" s="145"/>
      <c r="BKF1172" s="145"/>
      <c r="BKG1172" s="145"/>
      <c r="BKH1172" s="145"/>
      <c r="BKI1172" s="145"/>
      <c r="BKJ1172" s="37"/>
      <c r="BKK1172" s="5"/>
      <c r="BKL1172" s="144"/>
      <c r="BKM1172" s="93"/>
      <c r="BKN1172" s="145"/>
      <c r="BKO1172" s="145"/>
      <c r="BKP1172" s="145"/>
      <c r="BKQ1172" s="145"/>
      <c r="BKR1172" s="145"/>
      <c r="BKS1172" s="37"/>
      <c r="BKT1172" s="5"/>
      <c r="BKU1172" s="144"/>
      <c r="BKV1172" s="93"/>
      <c r="BKW1172" s="145"/>
      <c r="BKX1172" s="145"/>
      <c r="BKY1172" s="145"/>
      <c r="BKZ1172" s="145"/>
      <c r="BLA1172" s="145"/>
      <c r="BLB1172" s="37"/>
      <c r="BLC1172" s="5"/>
      <c r="BLD1172" s="144"/>
      <c r="BLE1172" s="93"/>
      <c r="BLF1172" s="145"/>
      <c r="BLG1172" s="145"/>
      <c r="BLH1172" s="145"/>
      <c r="BLI1172" s="145"/>
      <c r="BLJ1172" s="145"/>
      <c r="BLK1172" s="37"/>
      <c r="BLL1172" s="5"/>
      <c r="BLM1172" s="144"/>
      <c r="BLN1172" s="93"/>
      <c r="BLO1172" s="145"/>
      <c r="BLP1172" s="145"/>
      <c r="BLQ1172" s="145"/>
      <c r="BLR1172" s="145"/>
      <c r="BLS1172" s="145"/>
      <c r="BLT1172" s="37"/>
      <c r="BLU1172" s="5"/>
      <c r="BLV1172" s="144"/>
      <c r="BLW1172" s="93"/>
      <c r="BLX1172" s="145"/>
      <c r="BLY1172" s="145"/>
      <c r="BLZ1172" s="145"/>
      <c r="BMA1172" s="145"/>
      <c r="BMB1172" s="145"/>
      <c r="BMC1172" s="37"/>
      <c r="BMD1172" s="5"/>
      <c r="BME1172" s="144"/>
      <c r="BMF1172" s="93"/>
      <c r="BMG1172" s="145"/>
      <c r="BMH1172" s="145"/>
      <c r="BMI1172" s="145"/>
      <c r="BMJ1172" s="145"/>
      <c r="BMK1172" s="145"/>
      <c r="BML1172" s="37"/>
      <c r="BMM1172" s="5"/>
      <c r="BMN1172" s="144"/>
      <c r="BMO1172" s="93"/>
      <c r="BMP1172" s="145"/>
      <c r="BMQ1172" s="145"/>
      <c r="BMR1172" s="145"/>
      <c r="BMS1172" s="145"/>
      <c r="BMT1172" s="145"/>
      <c r="BMU1172" s="37"/>
      <c r="BMV1172" s="5"/>
      <c r="BMW1172" s="144"/>
      <c r="BMX1172" s="93"/>
      <c r="BMY1172" s="145"/>
      <c r="BMZ1172" s="145"/>
      <c r="BNA1172" s="145"/>
      <c r="BNB1172" s="145"/>
      <c r="BNC1172" s="145"/>
      <c r="BND1172" s="37"/>
      <c r="BNE1172" s="5"/>
      <c r="BNF1172" s="144"/>
      <c r="BNG1172" s="93"/>
      <c r="BNH1172" s="145"/>
      <c r="BNI1172" s="145"/>
      <c r="BNJ1172" s="145"/>
      <c r="BNK1172" s="145"/>
      <c r="BNL1172" s="145"/>
      <c r="BNM1172" s="37"/>
      <c r="BNN1172" s="5"/>
      <c r="BNO1172" s="144"/>
      <c r="BNP1172" s="93"/>
      <c r="BNQ1172" s="145"/>
      <c r="BNR1172" s="145"/>
      <c r="BNS1172" s="145"/>
      <c r="BNT1172" s="145"/>
      <c r="BNU1172" s="145"/>
      <c r="BNV1172" s="37"/>
      <c r="BNW1172" s="5"/>
      <c r="BNX1172" s="144"/>
      <c r="BNY1172" s="93"/>
      <c r="BNZ1172" s="145"/>
      <c r="BOA1172" s="145"/>
      <c r="BOB1172" s="145"/>
      <c r="BOC1172" s="145"/>
      <c r="BOD1172" s="145"/>
      <c r="BOE1172" s="37"/>
      <c r="BOF1172" s="5"/>
      <c r="BOG1172" s="144"/>
      <c r="BOH1172" s="93"/>
      <c r="BOI1172" s="145"/>
      <c r="BOJ1172" s="145"/>
      <c r="BOK1172" s="145"/>
      <c r="BOL1172" s="145"/>
      <c r="BOM1172" s="145"/>
      <c r="BON1172" s="37"/>
      <c r="BOO1172" s="5"/>
      <c r="BOP1172" s="144"/>
      <c r="BOQ1172" s="93"/>
      <c r="BOR1172" s="145"/>
      <c r="BOS1172" s="145"/>
      <c r="BOT1172" s="145"/>
      <c r="BOU1172" s="145"/>
      <c r="BOV1172" s="145"/>
      <c r="BOW1172" s="37"/>
      <c r="BOX1172" s="5"/>
      <c r="BOY1172" s="144"/>
      <c r="BOZ1172" s="93"/>
      <c r="BPA1172" s="145"/>
      <c r="BPB1172" s="145"/>
      <c r="BPC1172" s="145"/>
      <c r="BPD1172" s="145"/>
      <c r="BPE1172" s="145"/>
      <c r="BPF1172" s="37"/>
      <c r="BPG1172" s="5"/>
      <c r="BPH1172" s="144"/>
      <c r="BPI1172" s="93"/>
      <c r="BPJ1172" s="145"/>
      <c r="BPK1172" s="145"/>
      <c r="BPL1172" s="145"/>
      <c r="BPM1172" s="145"/>
      <c r="BPN1172" s="145"/>
      <c r="BPO1172" s="37"/>
      <c r="BPP1172" s="5"/>
      <c r="BPQ1172" s="144"/>
      <c r="BPR1172" s="93"/>
      <c r="BPS1172" s="145"/>
      <c r="BPT1172" s="145"/>
      <c r="BPU1172" s="145"/>
      <c r="BPV1172" s="145"/>
      <c r="BPW1172" s="145"/>
      <c r="BPX1172" s="37"/>
      <c r="BPY1172" s="5"/>
      <c r="BPZ1172" s="144"/>
      <c r="BQA1172" s="93"/>
      <c r="BQB1172" s="145"/>
      <c r="BQC1172" s="145"/>
      <c r="BQD1172" s="145"/>
      <c r="BQE1172" s="145"/>
      <c r="BQF1172" s="145"/>
      <c r="BQG1172" s="37"/>
      <c r="BQH1172" s="5"/>
      <c r="BQI1172" s="144"/>
      <c r="BQJ1172" s="93"/>
      <c r="BQK1172" s="145"/>
      <c r="BQL1172" s="145"/>
      <c r="BQM1172" s="145"/>
      <c r="BQN1172" s="145"/>
      <c r="BQO1172" s="145"/>
      <c r="BQP1172" s="37"/>
      <c r="BQQ1172" s="5"/>
      <c r="BQR1172" s="144"/>
      <c r="BQS1172" s="93"/>
      <c r="BQT1172" s="145"/>
      <c r="BQU1172" s="145"/>
      <c r="BQV1172" s="145"/>
      <c r="BQW1172" s="145"/>
      <c r="BQX1172" s="145"/>
      <c r="BQY1172" s="37"/>
      <c r="BQZ1172" s="5"/>
      <c r="BRA1172" s="144"/>
      <c r="BRB1172" s="93"/>
      <c r="BRC1172" s="145"/>
      <c r="BRD1172" s="145"/>
      <c r="BRE1172" s="145"/>
      <c r="BRF1172" s="145"/>
      <c r="BRG1172" s="145"/>
      <c r="BRH1172" s="37"/>
      <c r="BRI1172" s="5"/>
      <c r="BRJ1172" s="144"/>
      <c r="BRK1172" s="93"/>
      <c r="BRL1172" s="145"/>
      <c r="BRM1172" s="145"/>
      <c r="BRN1172" s="145"/>
      <c r="BRO1172" s="145"/>
      <c r="BRP1172" s="145"/>
      <c r="BRQ1172" s="37"/>
      <c r="BRR1172" s="5"/>
      <c r="BRS1172" s="144"/>
      <c r="BRT1172" s="93"/>
      <c r="BRU1172" s="145"/>
      <c r="BRV1172" s="145"/>
      <c r="BRW1172" s="145"/>
      <c r="BRX1172" s="145"/>
      <c r="BRY1172" s="145"/>
      <c r="BRZ1172" s="37"/>
      <c r="BSA1172" s="5"/>
      <c r="BSB1172" s="144"/>
      <c r="BSC1172" s="93"/>
      <c r="BSD1172" s="145"/>
      <c r="BSE1172" s="145"/>
      <c r="BSF1172" s="145"/>
      <c r="BSG1172" s="145"/>
      <c r="BSH1172" s="145"/>
      <c r="BSI1172" s="37"/>
      <c r="BSJ1172" s="5"/>
      <c r="BSK1172" s="144"/>
      <c r="BSL1172" s="93"/>
      <c r="BSM1172" s="145"/>
      <c r="BSN1172" s="145"/>
      <c r="BSO1172" s="145"/>
      <c r="BSP1172" s="145"/>
      <c r="BSQ1172" s="145"/>
      <c r="BSR1172" s="37"/>
      <c r="BSS1172" s="5"/>
      <c r="BST1172" s="144"/>
      <c r="BSU1172" s="93"/>
      <c r="BSV1172" s="145"/>
      <c r="BSW1172" s="145"/>
      <c r="BSX1172" s="145"/>
      <c r="BSY1172" s="145"/>
      <c r="BSZ1172" s="145"/>
      <c r="BTA1172" s="37"/>
      <c r="BTB1172" s="5"/>
      <c r="BTC1172" s="144"/>
      <c r="BTD1172" s="93"/>
      <c r="BTE1172" s="145"/>
      <c r="BTF1172" s="145"/>
      <c r="BTG1172" s="145"/>
      <c r="BTH1172" s="145"/>
      <c r="BTI1172" s="145"/>
      <c r="BTJ1172" s="37"/>
      <c r="BTK1172" s="5"/>
      <c r="BTL1172" s="144"/>
      <c r="BTM1172" s="93"/>
      <c r="BTN1172" s="145"/>
      <c r="BTO1172" s="145"/>
      <c r="BTP1172" s="145"/>
      <c r="BTQ1172" s="145"/>
      <c r="BTR1172" s="145"/>
      <c r="BTS1172" s="37"/>
      <c r="BTT1172" s="5"/>
      <c r="BTU1172" s="144"/>
      <c r="BTV1172" s="93"/>
      <c r="BTW1172" s="145"/>
      <c r="BTX1172" s="145"/>
      <c r="BTY1172" s="145"/>
      <c r="BTZ1172" s="145"/>
      <c r="BUA1172" s="145"/>
      <c r="BUB1172" s="37"/>
      <c r="BUC1172" s="5"/>
      <c r="BUD1172" s="144"/>
      <c r="BUE1172" s="93"/>
      <c r="BUF1172" s="145"/>
      <c r="BUG1172" s="145"/>
      <c r="BUH1172" s="145"/>
      <c r="BUI1172" s="145"/>
      <c r="BUJ1172" s="145"/>
      <c r="BUK1172" s="37"/>
      <c r="BUL1172" s="5"/>
      <c r="BUM1172" s="144"/>
      <c r="BUN1172" s="93"/>
      <c r="BUO1172" s="145"/>
      <c r="BUP1172" s="145"/>
      <c r="BUQ1172" s="145"/>
      <c r="BUR1172" s="145"/>
      <c r="BUS1172" s="145"/>
      <c r="BUT1172" s="37"/>
      <c r="BUU1172" s="5"/>
      <c r="BUV1172" s="144"/>
      <c r="BUW1172" s="93"/>
      <c r="BUX1172" s="145"/>
      <c r="BUY1172" s="145"/>
      <c r="BUZ1172" s="145"/>
      <c r="BVA1172" s="145"/>
      <c r="BVB1172" s="145"/>
      <c r="BVC1172" s="37"/>
      <c r="BVD1172" s="5"/>
      <c r="BVE1172" s="144"/>
      <c r="BVF1172" s="93"/>
      <c r="BVG1172" s="145"/>
      <c r="BVH1172" s="145"/>
      <c r="BVI1172" s="145"/>
      <c r="BVJ1172" s="145"/>
      <c r="BVK1172" s="145"/>
      <c r="BVL1172" s="37"/>
      <c r="BVM1172" s="5"/>
      <c r="BVN1172" s="144"/>
      <c r="BVO1172" s="93"/>
      <c r="BVP1172" s="145"/>
      <c r="BVQ1172" s="145"/>
      <c r="BVR1172" s="145"/>
      <c r="BVS1172" s="145"/>
      <c r="BVT1172" s="145"/>
      <c r="BVU1172" s="37"/>
      <c r="BVV1172" s="5"/>
      <c r="BVW1172" s="144"/>
      <c r="BVX1172" s="93"/>
      <c r="BVY1172" s="145"/>
      <c r="BVZ1172" s="145"/>
      <c r="BWA1172" s="145"/>
      <c r="BWB1172" s="145"/>
      <c r="BWC1172" s="145"/>
      <c r="BWD1172" s="37"/>
      <c r="BWE1172" s="5"/>
      <c r="BWF1172" s="144"/>
      <c r="BWG1172" s="93"/>
      <c r="BWH1172" s="145"/>
      <c r="BWI1172" s="145"/>
      <c r="BWJ1172" s="145"/>
      <c r="BWK1172" s="145"/>
      <c r="BWL1172" s="145"/>
      <c r="BWM1172" s="37"/>
      <c r="BWN1172" s="5"/>
      <c r="BWO1172" s="144"/>
      <c r="BWP1172" s="93"/>
      <c r="BWQ1172" s="145"/>
      <c r="BWR1172" s="145"/>
      <c r="BWS1172" s="145"/>
      <c r="BWT1172" s="145"/>
      <c r="BWU1172" s="145"/>
      <c r="BWV1172" s="37"/>
      <c r="BWW1172" s="5"/>
      <c r="BWX1172" s="144"/>
      <c r="BWY1172" s="93"/>
      <c r="BWZ1172" s="145"/>
      <c r="BXA1172" s="145"/>
      <c r="BXB1172" s="145"/>
      <c r="BXC1172" s="145"/>
      <c r="BXD1172" s="145"/>
      <c r="BXE1172" s="37"/>
      <c r="BXF1172" s="5"/>
      <c r="BXG1172" s="144"/>
      <c r="BXH1172" s="93"/>
      <c r="BXI1172" s="145"/>
      <c r="BXJ1172" s="145"/>
      <c r="BXK1172" s="145"/>
      <c r="BXL1172" s="145"/>
      <c r="BXM1172" s="145"/>
      <c r="BXN1172" s="37"/>
      <c r="BXO1172" s="5"/>
      <c r="BXP1172" s="144"/>
      <c r="BXQ1172" s="93"/>
      <c r="BXR1172" s="145"/>
      <c r="BXS1172" s="145"/>
      <c r="BXT1172" s="145"/>
      <c r="BXU1172" s="145"/>
      <c r="BXV1172" s="145"/>
      <c r="BXW1172" s="37"/>
      <c r="BXX1172" s="5"/>
      <c r="BXY1172" s="144"/>
      <c r="BXZ1172" s="93"/>
      <c r="BYA1172" s="145"/>
      <c r="BYB1172" s="145"/>
      <c r="BYC1172" s="145"/>
      <c r="BYD1172" s="145"/>
      <c r="BYE1172" s="145"/>
      <c r="BYF1172" s="37"/>
      <c r="BYG1172" s="5"/>
      <c r="BYH1172" s="144"/>
      <c r="BYI1172" s="93"/>
      <c r="BYJ1172" s="145"/>
      <c r="BYK1172" s="145"/>
      <c r="BYL1172" s="145"/>
      <c r="BYM1172" s="145"/>
      <c r="BYN1172" s="145"/>
      <c r="BYO1172" s="37"/>
      <c r="BYP1172" s="5"/>
      <c r="BYQ1172" s="144"/>
      <c r="BYR1172" s="93"/>
      <c r="BYS1172" s="145"/>
      <c r="BYT1172" s="145"/>
      <c r="BYU1172" s="145"/>
      <c r="BYV1172" s="145"/>
      <c r="BYW1172" s="145"/>
      <c r="BYX1172" s="37"/>
      <c r="BYY1172" s="5"/>
      <c r="BYZ1172" s="144"/>
      <c r="BZA1172" s="93"/>
      <c r="BZB1172" s="145"/>
      <c r="BZC1172" s="145"/>
      <c r="BZD1172" s="145"/>
      <c r="BZE1172" s="145"/>
      <c r="BZF1172" s="145"/>
      <c r="BZG1172" s="37"/>
      <c r="BZH1172" s="5"/>
      <c r="BZI1172" s="144"/>
      <c r="BZJ1172" s="93"/>
      <c r="BZK1172" s="145"/>
      <c r="BZL1172" s="145"/>
      <c r="BZM1172" s="145"/>
      <c r="BZN1172" s="145"/>
      <c r="BZO1172" s="145"/>
      <c r="BZP1172" s="37"/>
      <c r="BZQ1172" s="5"/>
      <c r="BZR1172" s="144"/>
      <c r="BZS1172" s="93"/>
      <c r="BZT1172" s="145"/>
      <c r="BZU1172" s="145"/>
      <c r="BZV1172" s="145"/>
      <c r="BZW1172" s="145"/>
      <c r="BZX1172" s="145"/>
      <c r="BZY1172" s="37"/>
      <c r="BZZ1172" s="5"/>
      <c r="CAA1172" s="144"/>
      <c r="CAB1172" s="93"/>
      <c r="CAC1172" s="145"/>
      <c r="CAD1172" s="145"/>
      <c r="CAE1172" s="145"/>
      <c r="CAF1172" s="145"/>
      <c r="CAG1172" s="145"/>
      <c r="CAH1172" s="37"/>
      <c r="CAI1172" s="5"/>
      <c r="CAJ1172" s="144"/>
      <c r="CAK1172" s="93"/>
      <c r="CAL1172" s="145"/>
      <c r="CAM1172" s="145"/>
      <c r="CAN1172" s="145"/>
      <c r="CAO1172" s="145"/>
      <c r="CAP1172" s="145"/>
      <c r="CAQ1172" s="37"/>
      <c r="CAR1172" s="5"/>
      <c r="CAS1172" s="144"/>
      <c r="CAT1172" s="93"/>
      <c r="CAU1172" s="145"/>
      <c r="CAV1172" s="145"/>
      <c r="CAW1172" s="145"/>
      <c r="CAX1172" s="145"/>
      <c r="CAY1172" s="145"/>
      <c r="CAZ1172" s="37"/>
      <c r="CBA1172" s="5"/>
      <c r="CBB1172" s="144"/>
      <c r="CBC1172" s="93"/>
      <c r="CBD1172" s="145"/>
      <c r="CBE1172" s="145"/>
      <c r="CBF1172" s="145"/>
      <c r="CBG1172" s="145"/>
      <c r="CBH1172" s="145"/>
      <c r="CBI1172" s="37"/>
      <c r="CBJ1172" s="5"/>
      <c r="CBK1172" s="144"/>
      <c r="CBL1172" s="93"/>
      <c r="CBM1172" s="145"/>
      <c r="CBN1172" s="145"/>
      <c r="CBO1172" s="145"/>
      <c r="CBP1172" s="145"/>
      <c r="CBQ1172" s="145"/>
      <c r="CBR1172" s="37"/>
      <c r="CBS1172" s="5"/>
      <c r="CBT1172" s="144"/>
      <c r="CBU1172" s="93"/>
      <c r="CBV1172" s="145"/>
      <c r="CBW1172" s="145"/>
      <c r="CBX1172" s="145"/>
      <c r="CBY1172" s="145"/>
      <c r="CBZ1172" s="145"/>
      <c r="CCA1172" s="37"/>
      <c r="CCB1172" s="5"/>
      <c r="CCC1172" s="144"/>
      <c r="CCD1172" s="93"/>
      <c r="CCE1172" s="145"/>
      <c r="CCF1172" s="145"/>
      <c r="CCG1172" s="145"/>
      <c r="CCH1172" s="145"/>
      <c r="CCI1172" s="145"/>
      <c r="CCJ1172" s="37"/>
      <c r="CCK1172" s="5"/>
      <c r="CCL1172" s="144"/>
      <c r="CCM1172" s="93"/>
      <c r="CCN1172" s="145"/>
      <c r="CCO1172" s="145"/>
      <c r="CCP1172" s="145"/>
      <c r="CCQ1172" s="145"/>
      <c r="CCR1172" s="145"/>
      <c r="CCS1172" s="37"/>
      <c r="CCT1172" s="5"/>
      <c r="CCU1172" s="144"/>
      <c r="CCV1172" s="93"/>
      <c r="CCW1172" s="145"/>
      <c r="CCX1172" s="145"/>
      <c r="CCY1172" s="145"/>
      <c r="CCZ1172" s="145"/>
      <c r="CDA1172" s="145"/>
      <c r="CDB1172" s="37"/>
      <c r="CDC1172" s="5"/>
      <c r="CDD1172" s="144"/>
      <c r="CDE1172" s="93"/>
      <c r="CDF1172" s="145"/>
      <c r="CDG1172" s="145"/>
      <c r="CDH1172" s="145"/>
      <c r="CDI1172" s="145"/>
      <c r="CDJ1172" s="145"/>
      <c r="CDK1172" s="37"/>
      <c r="CDL1172" s="5"/>
      <c r="CDM1172" s="144"/>
      <c r="CDN1172" s="93"/>
      <c r="CDO1172" s="145"/>
      <c r="CDP1172" s="145"/>
      <c r="CDQ1172" s="145"/>
      <c r="CDR1172" s="145"/>
      <c r="CDS1172" s="145"/>
      <c r="CDT1172" s="37"/>
      <c r="CDU1172" s="5"/>
      <c r="CDV1172" s="144"/>
      <c r="CDW1172" s="93"/>
      <c r="CDX1172" s="145"/>
      <c r="CDY1172" s="145"/>
      <c r="CDZ1172" s="145"/>
      <c r="CEA1172" s="145"/>
      <c r="CEB1172" s="145"/>
      <c r="CEC1172" s="37"/>
      <c r="CED1172" s="5"/>
      <c r="CEE1172" s="144"/>
      <c r="CEF1172" s="93"/>
      <c r="CEG1172" s="145"/>
      <c r="CEH1172" s="145"/>
      <c r="CEI1172" s="145"/>
      <c r="CEJ1172" s="145"/>
      <c r="CEK1172" s="145"/>
      <c r="CEL1172" s="37"/>
      <c r="CEM1172" s="5"/>
      <c r="CEN1172" s="144"/>
      <c r="CEO1172" s="93"/>
      <c r="CEP1172" s="145"/>
      <c r="CEQ1172" s="145"/>
      <c r="CER1172" s="145"/>
      <c r="CES1172" s="145"/>
      <c r="CET1172" s="145"/>
      <c r="CEU1172" s="37"/>
      <c r="CEV1172" s="5"/>
      <c r="CEW1172" s="144"/>
      <c r="CEX1172" s="93"/>
      <c r="CEY1172" s="145"/>
      <c r="CEZ1172" s="145"/>
      <c r="CFA1172" s="145"/>
      <c r="CFB1172" s="145"/>
      <c r="CFC1172" s="145"/>
      <c r="CFD1172" s="37"/>
      <c r="CFE1172" s="5"/>
      <c r="CFF1172" s="144"/>
      <c r="CFG1172" s="93"/>
      <c r="CFH1172" s="145"/>
      <c r="CFI1172" s="145"/>
      <c r="CFJ1172" s="145"/>
      <c r="CFK1172" s="145"/>
      <c r="CFL1172" s="145"/>
      <c r="CFM1172" s="37"/>
      <c r="CFN1172" s="5"/>
      <c r="CFO1172" s="144"/>
      <c r="CFP1172" s="93"/>
      <c r="CFQ1172" s="145"/>
      <c r="CFR1172" s="145"/>
      <c r="CFS1172" s="145"/>
      <c r="CFT1172" s="145"/>
      <c r="CFU1172" s="145"/>
      <c r="CFV1172" s="37"/>
      <c r="CFW1172" s="5"/>
      <c r="CFX1172" s="144"/>
      <c r="CFY1172" s="93"/>
      <c r="CFZ1172" s="145"/>
      <c r="CGA1172" s="145"/>
      <c r="CGB1172" s="145"/>
      <c r="CGC1172" s="145"/>
      <c r="CGD1172" s="145"/>
      <c r="CGE1172" s="37"/>
      <c r="CGF1172" s="5"/>
      <c r="CGG1172" s="144"/>
      <c r="CGH1172" s="93"/>
      <c r="CGI1172" s="145"/>
      <c r="CGJ1172" s="145"/>
      <c r="CGK1172" s="145"/>
      <c r="CGL1172" s="145"/>
      <c r="CGM1172" s="145"/>
      <c r="CGN1172" s="37"/>
      <c r="CGO1172" s="5"/>
      <c r="CGP1172" s="144"/>
      <c r="CGQ1172" s="93"/>
      <c r="CGR1172" s="145"/>
      <c r="CGS1172" s="145"/>
      <c r="CGT1172" s="145"/>
      <c r="CGU1172" s="145"/>
      <c r="CGV1172" s="145"/>
      <c r="CGW1172" s="37"/>
      <c r="CGX1172" s="5"/>
      <c r="CGY1172" s="144"/>
      <c r="CGZ1172" s="93"/>
      <c r="CHA1172" s="145"/>
      <c r="CHB1172" s="145"/>
      <c r="CHC1172" s="145"/>
      <c r="CHD1172" s="145"/>
      <c r="CHE1172" s="145"/>
      <c r="CHF1172" s="37"/>
      <c r="CHG1172" s="5"/>
      <c r="CHH1172" s="144"/>
      <c r="CHI1172" s="93"/>
      <c r="CHJ1172" s="145"/>
      <c r="CHK1172" s="145"/>
      <c r="CHL1172" s="145"/>
      <c r="CHM1172" s="145"/>
      <c r="CHN1172" s="145"/>
      <c r="CHO1172" s="37"/>
      <c r="CHP1172" s="5"/>
      <c r="CHQ1172" s="144"/>
      <c r="CHR1172" s="93"/>
      <c r="CHS1172" s="145"/>
      <c r="CHT1172" s="145"/>
      <c r="CHU1172" s="145"/>
      <c r="CHV1172" s="145"/>
      <c r="CHW1172" s="145"/>
      <c r="CHX1172" s="37"/>
      <c r="CHY1172" s="5"/>
      <c r="CHZ1172" s="144"/>
      <c r="CIA1172" s="93"/>
      <c r="CIB1172" s="145"/>
      <c r="CIC1172" s="145"/>
      <c r="CID1172" s="145"/>
      <c r="CIE1172" s="145"/>
      <c r="CIF1172" s="145"/>
      <c r="CIG1172" s="37"/>
      <c r="CIH1172" s="5"/>
      <c r="CII1172" s="144"/>
      <c r="CIJ1172" s="93"/>
      <c r="CIK1172" s="145"/>
      <c r="CIL1172" s="145"/>
      <c r="CIM1172" s="145"/>
      <c r="CIN1172" s="145"/>
      <c r="CIO1172" s="145"/>
      <c r="CIP1172" s="37"/>
      <c r="CIQ1172" s="5"/>
      <c r="CIR1172" s="144"/>
      <c r="CIS1172" s="93"/>
      <c r="CIT1172" s="145"/>
      <c r="CIU1172" s="145"/>
      <c r="CIV1172" s="145"/>
      <c r="CIW1172" s="145"/>
      <c r="CIX1172" s="145"/>
      <c r="CIY1172" s="37"/>
      <c r="CIZ1172" s="5"/>
      <c r="CJA1172" s="144"/>
      <c r="CJB1172" s="93"/>
      <c r="CJC1172" s="145"/>
      <c r="CJD1172" s="145"/>
      <c r="CJE1172" s="145"/>
      <c r="CJF1172" s="145"/>
      <c r="CJG1172" s="145"/>
      <c r="CJH1172" s="37"/>
      <c r="CJI1172" s="5"/>
      <c r="CJJ1172" s="144"/>
      <c r="CJK1172" s="93"/>
      <c r="CJL1172" s="145"/>
      <c r="CJM1172" s="145"/>
      <c r="CJN1172" s="145"/>
      <c r="CJO1172" s="145"/>
      <c r="CJP1172" s="145"/>
      <c r="CJQ1172" s="37"/>
      <c r="CJR1172" s="5"/>
      <c r="CJS1172" s="144"/>
      <c r="CJT1172" s="93"/>
      <c r="CJU1172" s="145"/>
      <c r="CJV1172" s="145"/>
      <c r="CJW1172" s="145"/>
      <c r="CJX1172" s="145"/>
      <c r="CJY1172" s="145"/>
      <c r="CJZ1172" s="37"/>
      <c r="CKA1172" s="5"/>
      <c r="CKB1172" s="144"/>
      <c r="CKC1172" s="93"/>
      <c r="CKD1172" s="145"/>
      <c r="CKE1172" s="145"/>
      <c r="CKF1172" s="145"/>
      <c r="CKG1172" s="145"/>
      <c r="CKH1172" s="145"/>
      <c r="CKI1172" s="37"/>
      <c r="CKJ1172" s="5"/>
      <c r="CKK1172" s="144"/>
      <c r="CKL1172" s="93"/>
      <c r="CKM1172" s="145"/>
      <c r="CKN1172" s="145"/>
      <c r="CKO1172" s="145"/>
      <c r="CKP1172" s="145"/>
      <c r="CKQ1172" s="145"/>
      <c r="CKR1172" s="37"/>
      <c r="CKS1172" s="5"/>
      <c r="CKT1172" s="144"/>
      <c r="CKU1172" s="93"/>
      <c r="CKV1172" s="145"/>
      <c r="CKW1172" s="145"/>
      <c r="CKX1172" s="145"/>
      <c r="CKY1172" s="145"/>
      <c r="CKZ1172" s="145"/>
      <c r="CLA1172" s="37"/>
      <c r="CLB1172" s="5"/>
      <c r="CLC1172" s="144"/>
      <c r="CLD1172" s="93"/>
      <c r="CLE1172" s="145"/>
      <c r="CLF1172" s="145"/>
      <c r="CLG1172" s="145"/>
      <c r="CLH1172" s="145"/>
      <c r="CLI1172" s="145"/>
      <c r="CLJ1172" s="37"/>
      <c r="CLK1172" s="5"/>
      <c r="CLL1172" s="144"/>
      <c r="CLM1172" s="93"/>
      <c r="CLN1172" s="145"/>
      <c r="CLO1172" s="145"/>
      <c r="CLP1172" s="145"/>
      <c r="CLQ1172" s="145"/>
      <c r="CLR1172" s="145"/>
      <c r="CLS1172" s="37"/>
      <c r="CLT1172" s="5"/>
      <c r="CLU1172" s="144"/>
      <c r="CLV1172" s="93"/>
      <c r="CLW1172" s="145"/>
      <c r="CLX1172" s="145"/>
      <c r="CLY1172" s="145"/>
      <c r="CLZ1172" s="145"/>
      <c r="CMA1172" s="145"/>
      <c r="CMB1172" s="37"/>
      <c r="CMC1172" s="5"/>
      <c r="CMD1172" s="144"/>
      <c r="CME1172" s="93"/>
      <c r="CMF1172" s="145"/>
      <c r="CMG1172" s="145"/>
      <c r="CMH1172" s="145"/>
      <c r="CMI1172" s="145"/>
      <c r="CMJ1172" s="145"/>
      <c r="CMK1172" s="37"/>
      <c r="CML1172" s="5"/>
      <c r="CMM1172" s="144"/>
      <c r="CMN1172" s="93"/>
      <c r="CMO1172" s="145"/>
      <c r="CMP1172" s="145"/>
      <c r="CMQ1172" s="145"/>
      <c r="CMR1172" s="145"/>
      <c r="CMS1172" s="145"/>
      <c r="CMT1172" s="37"/>
      <c r="CMU1172" s="5"/>
      <c r="CMV1172" s="144"/>
      <c r="CMW1172" s="93"/>
      <c r="CMX1172" s="145"/>
      <c r="CMY1172" s="145"/>
      <c r="CMZ1172" s="145"/>
      <c r="CNA1172" s="145"/>
      <c r="CNB1172" s="145"/>
      <c r="CNC1172" s="37"/>
      <c r="CND1172" s="5"/>
      <c r="CNE1172" s="144"/>
      <c r="CNF1172" s="93"/>
      <c r="CNG1172" s="145"/>
      <c r="CNH1172" s="145"/>
      <c r="CNI1172" s="145"/>
      <c r="CNJ1172" s="145"/>
      <c r="CNK1172" s="145"/>
      <c r="CNL1172" s="37"/>
      <c r="CNM1172" s="5"/>
      <c r="CNN1172" s="144"/>
      <c r="CNO1172" s="93"/>
      <c r="CNP1172" s="145"/>
      <c r="CNQ1172" s="145"/>
      <c r="CNR1172" s="145"/>
      <c r="CNS1172" s="145"/>
      <c r="CNT1172" s="145"/>
      <c r="CNU1172" s="37"/>
      <c r="CNV1172" s="5"/>
      <c r="CNW1172" s="144"/>
      <c r="CNX1172" s="93"/>
      <c r="CNY1172" s="145"/>
      <c r="CNZ1172" s="145"/>
      <c r="COA1172" s="145"/>
      <c r="COB1172" s="145"/>
      <c r="COC1172" s="145"/>
      <c r="COD1172" s="37"/>
      <c r="COE1172" s="5"/>
      <c r="COF1172" s="144"/>
      <c r="COG1172" s="93"/>
      <c r="COH1172" s="145"/>
      <c r="COI1172" s="145"/>
      <c r="COJ1172" s="145"/>
      <c r="COK1172" s="145"/>
      <c r="COL1172" s="145"/>
      <c r="COM1172" s="37"/>
      <c r="CON1172" s="5"/>
      <c r="COO1172" s="144"/>
      <c r="COP1172" s="93"/>
      <c r="COQ1172" s="145"/>
      <c r="COR1172" s="145"/>
      <c r="COS1172" s="145"/>
      <c r="COT1172" s="145"/>
      <c r="COU1172" s="145"/>
      <c r="COV1172" s="37"/>
      <c r="COW1172" s="5"/>
      <c r="COX1172" s="144"/>
      <c r="COY1172" s="93"/>
      <c r="COZ1172" s="145"/>
      <c r="CPA1172" s="145"/>
      <c r="CPB1172" s="145"/>
      <c r="CPC1172" s="145"/>
      <c r="CPD1172" s="145"/>
      <c r="CPE1172" s="37"/>
      <c r="CPF1172" s="5"/>
      <c r="CPG1172" s="144"/>
      <c r="CPH1172" s="93"/>
      <c r="CPI1172" s="145"/>
      <c r="CPJ1172" s="145"/>
      <c r="CPK1172" s="145"/>
      <c r="CPL1172" s="145"/>
      <c r="CPM1172" s="145"/>
      <c r="CPN1172" s="37"/>
      <c r="CPO1172" s="5"/>
      <c r="CPP1172" s="144"/>
      <c r="CPQ1172" s="93"/>
      <c r="CPR1172" s="145"/>
      <c r="CPS1172" s="145"/>
      <c r="CPT1172" s="145"/>
      <c r="CPU1172" s="145"/>
      <c r="CPV1172" s="145"/>
      <c r="CPW1172" s="37"/>
      <c r="CPX1172" s="5"/>
      <c r="CPY1172" s="144"/>
      <c r="CPZ1172" s="93"/>
      <c r="CQA1172" s="145"/>
      <c r="CQB1172" s="145"/>
      <c r="CQC1172" s="145"/>
      <c r="CQD1172" s="145"/>
      <c r="CQE1172" s="145"/>
      <c r="CQF1172" s="37"/>
      <c r="CQG1172" s="5"/>
      <c r="CQH1172" s="144"/>
      <c r="CQI1172" s="93"/>
      <c r="CQJ1172" s="145"/>
      <c r="CQK1172" s="145"/>
      <c r="CQL1172" s="145"/>
      <c r="CQM1172" s="145"/>
      <c r="CQN1172" s="145"/>
      <c r="CQO1172" s="37"/>
      <c r="CQP1172" s="5"/>
      <c r="CQQ1172" s="144"/>
      <c r="CQR1172" s="93"/>
      <c r="CQS1172" s="145"/>
      <c r="CQT1172" s="145"/>
      <c r="CQU1172" s="145"/>
      <c r="CQV1172" s="145"/>
      <c r="CQW1172" s="145"/>
      <c r="CQX1172" s="37"/>
      <c r="CQY1172" s="5"/>
      <c r="CQZ1172" s="144"/>
      <c r="CRA1172" s="93"/>
      <c r="CRB1172" s="145"/>
      <c r="CRC1172" s="145"/>
      <c r="CRD1172" s="145"/>
      <c r="CRE1172" s="145"/>
      <c r="CRF1172" s="145"/>
      <c r="CRG1172" s="37"/>
      <c r="CRH1172" s="5"/>
      <c r="CRI1172" s="144"/>
      <c r="CRJ1172" s="93"/>
      <c r="CRK1172" s="145"/>
      <c r="CRL1172" s="145"/>
      <c r="CRM1172" s="145"/>
      <c r="CRN1172" s="145"/>
      <c r="CRO1172" s="145"/>
      <c r="CRP1172" s="37"/>
      <c r="CRQ1172" s="5"/>
      <c r="CRR1172" s="144"/>
      <c r="CRS1172" s="93"/>
      <c r="CRT1172" s="145"/>
      <c r="CRU1172" s="145"/>
      <c r="CRV1172" s="145"/>
      <c r="CRW1172" s="145"/>
      <c r="CRX1172" s="145"/>
      <c r="CRY1172" s="37"/>
      <c r="CRZ1172" s="5"/>
      <c r="CSA1172" s="144"/>
      <c r="CSB1172" s="93"/>
      <c r="CSC1172" s="145"/>
      <c r="CSD1172" s="145"/>
      <c r="CSE1172" s="145"/>
      <c r="CSF1172" s="145"/>
      <c r="CSG1172" s="145"/>
      <c r="CSH1172" s="37"/>
      <c r="CSI1172" s="5"/>
      <c r="CSJ1172" s="144"/>
      <c r="CSK1172" s="93"/>
      <c r="CSL1172" s="145"/>
      <c r="CSM1172" s="145"/>
      <c r="CSN1172" s="145"/>
      <c r="CSO1172" s="145"/>
      <c r="CSP1172" s="145"/>
      <c r="CSQ1172" s="37"/>
      <c r="CSR1172" s="5"/>
      <c r="CSS1172" s="144"/>
      <c r="CST1172" s="93"/>
      <c r="CSU1172" s="145"/>
      <c r="CSV1172" s="145"/>
      <c r="CSW1172" s="145"/>
      <c r="CSX1172" s="145"/>
      <c r="CSY1172" s="145"/>
      <c r="CSZ1172" s="37"/>
      <c r="CTA1172" s="5"/>
      <c r="CTB1172" s="144"/>
      <c r="CTC1172" s="93"/>
      <c r="CTD1172" s="145"/>
      <c r="CTE1172" s="145"/>
      <c r="CTF1172" s="145"/>
      <c r="CTG1172" s="145"/>
      <c r="CTH1172" s="145"/>
      <c r="CTI1172" s="37"/>
      <c r="CTJ1172" s="5"/>
      <c r="CTK1172" s="144"/>
      <c r="CTL1172" s="93"/>
      <c r="CTM1172" s="145"/>
      <c r="CTN1172" s="145"/>
      <c r="CTO1172" s="145"/>
      <c r="CTP1172" s="145"/>
      <c r="CTQ1172" s="145"/>
      <c r="CTR1172" s="37"/>
      <c r="CTS1172" s="5"/>
      <c r="CTT1172" s="144"/>
      <c r="CTU1172" s="93"/>
      <c r="CTV1172" s="145"/>
      <c r="CTW1172" s="145"/>
      <c r="CTX1172" s="145"/>
      <c r="CTY1172" s="145"/>
      <c r="CTZ1172" s="145"/>
      <c r="CUA1172" s="37"/>
      <c r="CUB1172" s="5"/>
      <c r="CUC1172" s="144"/>
      <c r="CUD1172" s="93"/>
      <c r="CUE1172" s="145"/>
      <c r="CUF1172" s="145"/>
      <c r="CUG1172" s="145"/>
      <c r="CUH1172" s="145"/>
      <c r="CUI1172" s="145"/>
      <c r="CUJ1172" s="37"/>
      <c r="CUK1172" s="5"/>
      <c r="CUL1172" s="144"/>
      <c r="CUM1172" s="93"/>
      <c r="CUN1172" s="145"/>
      <c r="CUO1172" s="145"/>
      <c r="CUP1172" s="145"/>
      <c r="CUQ1172" s="145"/>
      <c r="CUR1172" s="145"/>
      <c r="CUS1172" s="37"/>
      <c r="CUT1172" s="5"/>
      <c r="CUU1172" s="144"/>
      <c r="CUV1172" s="93"/>
      <c r="CUW1172" s="145"/>
      <c r="CUX1172" s="145"/>
      <c r="CUY1172" s="145"/>
      <c r="CUZ1172" s="145"/>
      <c r="CVA1172" s="145"/>
      <c r="CVB1172" s="37"/>
      <c r="CVC1172" s="5"/>
      <c r="CVD1172" s="144"/>
      <c r="CVE1172" s="93"/>
      <c r="CVF1172" s="145"/>
      <c r="CVG1172" s="145"/>
      <c r="CVH1172" s="145"/>
      <c r="CVI1172" s="145"/>
      <c r="CVJ1172" s="145"/>
      <c r="CVK1172" s="37"/>
      <c r="CVL1172" s="5"/>
      <c r="CVM1172" s="144"/>
      <c r="CVN1172" s="93"/>
      <c r="CVO1172" s="145"/>
      <c r="CVP1172" s="145"/>
      <c r="CVQ1172" s="145"/>
      <c r="CVR1172" s="145"/>
      <c r="CVS1172" s="145"/>
      <c r="CVT1172" s="37"/>
      <c r="CVU1172" s="5"/>
      <c r="CVV1172" s="144"/>
      <c r="CVW1172" s="93"/>
      <c r="CVX1172" s="145"/>
      <c r="CVY1172" s="145"/>
      <c r="CVZ1172" s="145"/>
      <c r="CWA1172" s="145"/>
      <c r="CWB1172" s="145"/>
      <c r="CWC1172" s="37"/>
      <c r="CWD1172" s="5"/>
      <c r="CWE1172" s="144"/>
      <c r="CWF1172" s="93"/>
      <c r="CWG1172" s="145"/>
      <c r="CWH1172" s="145"/>
      <c r="CWI1172" s="145"/>
      <c r="CWJ1172" s="145"/>
      <c r="CWK1172" s="145"/>
      <c r="CWL1172" s="37"/>
      <c r="CWM1172" s="5"/>
      <c r="CWN1172" s="144"/>
      <c r="CWO1172" s="93"/>
      <c r="CWP1172" s="145"/>
      <c r="CWQ1172" s="145"/>
      <c r="CWR1172" s="145"/>
      <c r="CWS1172" s="145"/>
      <c r="CWT1172" s="145"/>
      <c r="CWU1172" s="37"/>
      <c r="CWV1172" s="5"/>
      <c r="CWW1172" s="144"/>
      <c r="CWX1172" s="93"/>
      <c r="CWY1172" s="145"/>
      <c r="CWZ1172" s="145"/>
      <c r="CXA1172" s="145"/>
      <c r="CXB1172" s="145"/>
      <c r="CXC1172" s="145"/>
      <c r="CXD1172" s="37"/>
      <c r="CXE1172" s="5"/>
      <c r="CXF1172" s="144"/>
      <c r="CXG1172" s="93"/>
      <c r="CXH1172" s="145"/>
      <c r="CXI1172" s="145"/>
      <c r="CXJ1172" s="145"/>
      <c r="CXK1172" s="145"/>
      <c r="CXL1172" s="145"/>
      <c r="CXM1172" s="37"/>
      <c r="CXN1172" s="5"/>
      <c r="CXO1172" s="144"/>
      <c r="CXP1172" s="93"/>
      <c r="CXQ1172" s="145"/>
      <c r="CXR1172" s="145"/>
      <c r="CXS1172" s="145"/>
      <c r="CXT1172" s="145"/>
      <c r="CXU1172" s="145"/>
      <c r="CXV1172" s="37"/>
      <c r="CXW1172" s="5"/>
      <c r="CXX1172" s="144"/>
      <c r="CXY1172" s="93"/>
      <c r="CXZ1172" s="145"/>
      <c r="CYA1172" s="145"/>
      <c r="CYB1172" s="145"/>
      <c r="CYC1172" s="145"/>
      <c r="CYD1172" s="145"/>
      <c r="CYE1172" s="37"/>
      <c r="CYF1172" s="5"/>
      <c r="CYG1172" s="144"/>
      <c r="CYH1172" s="93"/>
      <c r="CYI1172" s="145"/>
      <c r="CYJ1172" s="145"/>
      <c r="CYK1172" s="145"/>
      <c r="CYL1172" s="145"/>
      <c r="CYM1172" s="145"/>
      <c r="CYN1172" s="37"/>
      <c r="CYO1172" s="5"/>
      <c r="CYP1172" s="144"/>
      <c r="CYQ1172" s="93"/>
      <c r="CYR1172" s="145"/>
      <c r="CYS1172" s="145"/>
      <c r="CYT1172" s="145"/>
      <c r="CYU1172" s="145"/>
      <c r="CYV1172" s="145"/>
      <c r="CYW1172" s="37"/>
      <c r="CYX1172" s="5"/>
      <c r="CYY1172" s="144"/>
      <c r="CYZ1172" s="93"/>
      <c r="CZA1172" s="145"/>
      <c r="CZB1172" s="145"/>
      <c r="CZC1172" s="145"/>
      <c r="CZD1172" s="145"/>
      <c r="CZE1172" s="145"/>
      <c r="CZF1172" s="37"/>
      <c r="CZG1172" s="5"/>
      <c r="CZH1172" s="144"/>
      <c r="CZI1172" s="93"/>
      <c r="CZJ1172" s="145"/>
      <c r="CZK1172" s="145"/>
      <c r="CZL1172" s="145"/>
      <c r="CZM1172" s="145"/>
      <c r="CZN1172" s="145"/>
      <c r="CZO1172" s="37"/>
      <c r="CZP1172" s="5"/>
      <c r="CZQ1172" s="144"/>
      <c r="CZR1172" s="93"/>
      <c r="CZS1172" s="145"/>
      <c r="CZT1172" s="145"/>
      <c r="CZU1172" s="145"/>
      <c r="CZV1172" s="145"/>
      <c r="CZW1172" s="145"/>
      <c r="CZX1172" s="37"/>
      <c r="CZY1172" s="5"/>
      <c r="CZZ1172" s="144"/>
      <c r="DAA1172" s="93"/>
      <c r="DAB1172" s="145"/>
      <c r="DAC1172" s="145"/>
      <c r="DAD1172" s="145"/>
      <c r="DAE1172" s="145"/>
      <c r="DAF1172" s="145"/>
      <c r="DAG1172" s="37"/>
      <c r="DAH1172" s="5"/>
      <c r="DAI1172" s="144"/>
      <c r="DAJ1172" s="93"/>
      <c r="DAK1172" s="145"/>
      <c r="DAL1172" s="145"/>
      <c r="DAM1172" s="145"/>
      <c r="DAN1172" s="145"/>
      <c r="DAO1172" s="145"/>
      <c r="DAP1172" s="37"/>
      <c r="DAQ1172" s="5"/>
      <c r="DAR1172" s="144"/>
      <c r="DAS1172" s="93"/>
      <c r="DAT1172" s="145"/>
      <c r="DAU1172" s="145"/>
      <c r="DAV1172" s="145"/>
      <c r="DAW1172" s="145"/>
      <c r="DAX1172" s="145"/>
      <c r="DAY1172" s="37"/>
      <c r="DAZ1172" s="5"/>
      <c r="DBA1172" s="144"/>
      <c r="DBB1172" s="93"/>
      <c r="DBC1172" s="145"/>
      <c r="DBD1172" s="145"/>
      <c r="DBE1172" s="145"/>
      <c r="DBF1172" s="145"/>
      <c r="DBG1172" s="145"/>
      <c r="DBH1172" s="37"/>
      <c r="DBI1172" s="5"/>
      <c r="DBJ1172" s="144"/>
      <c r="DBK1172" s="93"/>
      <c r="DBL1172" s="145"/>
      <c r="DBM1172" s="145"/>
      <c r="DBN1172" s="145"/>
      <c r="DBO1172" s="145"/>
      <c r="DBP1172" s="145"/>
      <c r="DBQ1172" s="37"/>
      <c r="DBR1172" s="5"/>
      <c r="DBS1172" s="144"/>
      <c r="DBT1172" s="93"/>
      <c r="DBU1172" s="145"/>
      <c r="DBV1172" s="145"/>
      <c r="DBW1172" s="145"/>
      <c r="DBX1172" s="145"/>
      <c r="DBY1172" s="145"/>
      <c r="DBZ1172" s="37"/>
      <c r="DCA1172" s="5"/>
      <c r="DCB1172" s="144"/>
      <c r="DCC1172" s="93"/>
      <c r="DCD1172" s="145"/>
      <c r="DCE1172" s="145"/>
      <c r="DCF1172" s="145"/>
      <c r="DCG1172" s="145"/>
      <c r="DCH1172" s="145"/>
      <c r="DCI1172" s="37"/>
      <c r="DCJ1172" s="5"/>
      <c r="DCK1172" s="144"/>
      <c r="DCL1172" s="93"/>
      <c r="DCM1172" s="145"/>
      <c r="DCN1172" s="145"/>
      <c r="DCO1172" s="145"/>
      <c r="DCP1172" s="145"/>
      <c r="DCQ1172" s="145"/>
      <c r="DCR1172" s="37"/>
      <c r="DCS1172" s="5"/>
      <c r="DCT1172" s="144"/>
      <c r="DCU1172" s="93"/>
      <c r="DCV1172" s="145"/>
      <c r="DCW1172" s="145"/>
      <c r="DCX1172" s="145"/>
      <c r="DCY1172" s="145"/>
      <c r="DCZ1172" s="145"/>
      <c r="DDA1172" s="37"/>
      <c r="DDB1172" s="5"/>
      <c r="DDC1172" s="144"/>
      <c r="DDD1172" s="93"/>
      <c r="DDE1172" s="145"/>
      <c r="DDF1172" s="145"/>
      <c r="DDG1172" s="145"/>
      <c r="DDH1172" s="145"/>
      <c r="DDI1172" s="145"/>
      <c r="DDJ1172" s="37"/>
      <c r="DDK1172" s="5"/>
      <c r="DDL1172" s="144"/>
      <c r="DDM1172" s="93"/>
      <c r="DDN1172" s="145"/>
      <c r="DDO1172" s="145"/>
      <c r="DDP1172" s="145"/>
      <c r="DDQ1172" s="145"/>
      <c r="DDR1172" s="145"/>
      <c r="DDS1172" s="37"/>
      <c r="DDT1172" s="5"/>
      <c r="DDU1172" s="144"/>
      <c r="DDV1172" s="93"/>
      <c r="DDW1172" s="145"/>
      <c r="DDX1172" s="145"/>
      <c r="DDY1172" s="145"/>
      <c r="DDZ1172" s="145"/>
      <c r="DEA1172" s="145"/>
      <c r="DEB1172" s="37"/>
      <c r="DEC1172" s="5"/>
      <c r="DED1172" s="144"/>
      <c r="DEE1172" s="93"/>
      <c r="DEF1172" s="145"/>
      <c r="DEG1172" s="145"/>
      <c r="DEH1172" s="145"/>
      <c r="DEI1172" s="145"/>
      <c r="DEJ1172" s="145"/>
      <c r="DEK1172" s="37"/>
      <c r="DEL1172" s="5"/>
      <c r="DEM1172" s="144"/>
      <c r="DEN1172" s="93"/>
      <c r="DEO1172" s="145"/>
      <c r="DEP1172" s="145"/>
      <c r="DEQ1172" s="145"/>
      <c r="DER1172" s="145"/>
      <c r="DES1172" s="145"/>
      <c r="DET1172" s="37"/>
      <c r="DEU1172" s="5"/>
      <c r="DEV1172" s="144"/>
      <c r="DEW1172" s="93"/>
      <c r="DEX1172" s="145"/>
      <c r="DEY1172" s="145"/>
      <c r="DEZ1172" s="145"/>
      <c r="DFA1172" s="145"/>
      <c r="DFB1172" s="145"/>
      <c r="DFC1172" s="37"/>
      <c r="DFD1172" s="5"/>
      <c r="DFE1172" s="144"/>
      <c r="DFF1172" s="93"/>
      <c r="DFG1172" s="145"/>
      <c r="DFH1172" s="145"/>
      <c r="DFI1172" s="145"/>
      <c r="DFJ1172" s="145"/>
      <c r="DFK1172" s="145"/>
      <c r="DFL1172" s="37"/>
      <c r="DFM1172" s="5"/>
      <c r="DFN1172" s="144"/>
      <c r="DFO1172" s="93"/>
      <c r="DFP1172" s="145"/>
      <c r="DFQ1172" s="145"/>
      <c r="DFR1172" s="145"/>
      <c r="DFS1172" s="145"/>
      <c r="DFT1172" s="145"/>
      <c r="DFU1172" s="37"/>
      <c r="DFV1172" s="5"/>
      <c r="DFW1172" s="144"/>
      <c r="DFX1172" s="93"/>
      <c r="DFY1172" s="145"/>
      <c r="DFZ1172" s="145"/>
      <c r="DGA1172" s="145"/>
      <c r="DGB1172" s="145"/>
      <c r="DGC1172" s="145"/>
      <c r="DGD1172" s="37"/>
      <c r="DGE1172" s="5"/>
      <c r="DGF1172" s="144"/>
      <c r="DGG1172" s="93"/>
      <c r="DGH1172" s="145"/>
      <c r="DGI1172" s="145"/>
      <c r="DGJ1172" s="145"/>
      <c r="DGK1172" s="145"/>
      <c r="DGL1172" s="145"/>
      <c r="DGM1172" s="37"/>
      <c r="DGN1172" s="5"/>
      <c r="DGO1172" s="144"/>
      <c r="DGP1172" s="93"/>
      <c r="DGQ1172" s="145"/>
      <c r="DGR1172" s="145"/>
      <c r="DGS1172" s="145"/>
      <c r="DGT1172" s="145"/>
      <c r="DGU1172" s="145"/>
      <c r="DGV1172" s="37"/>
      <c r="DGW1172" s="5"/>
      <c r="DGX1172" s="144"/>
      <c r="DGY1172" s="93"/>
      <c r="DGZ1172" s="145"/>
      <c r="DHA1172" s="145"/>
      <c r="DHB1172" s="145"/>
      <c r="DHC1172" s="145"/>
      <c r="DHD1172" s="145"/>
      <c r="DHE1172" s="37"/>
      <c r="DHF1172" s="5"/>
      <c r="DHG1172" s="144"/>
      <c r="DHH1172" s="93"/>
      <c r="DHI1172" s="145"/>
      <c r="DHJ1172" s="145"/>
      <c r="DHK1172" s="145"/>
      <c r="DHL1172" s="145"/>
      <c r="DHM1172" s="145"/>
      <c r="DHN1172" s="37"/>
      <c r="DHO1172" s="5"/>
      <c r="DHP1172" s="144"/>
      <c r="DHQ1172" s="93"/>
      <c r="DHR1172" s="145"/>
      <c r="DHS1172" s="145"/>
      <c r="DHT1172" s="145"/>
      <c r="DHU1172" s="145"/>
      <c r="DHV1172" s="145"/>
      <c r="DHW1172" s="37"/>
      <c r="DHX1172" s="5"/>
      <c r="DHY1172" s="144"/>
      <c r="DHZ1172" s="93"/>
      <c r="DIA1172" s="145"/>
      <c r="DIB1172" s="145"/>
      <c r="DIC1172" s="145"/>
      <c r="DID1172" s="145"/>
      <c r="DIE1172" s="145"/>
      <c r="DIF1172" s="37"/>
      <c r="DIG1172" s="5"/>
      <c r="DIH1172" s="144"/>
      <c r="DII1172" s="93"/>
      <c r="DIJ1172" s="145"/>
      <c r="DIK1172" s="145"/>
      <c r="DIL1172" s="145"/>
      <c r="DIM1172" s="145"/>
      <c r="DIN1172" s="145"/>
      <c r="DIO1172" s="37"/>
      <c r="DIP1172" s="5"/>
      <c r="DIQ1172" s="144"/>
      <c r="DIR1172" s="93"/>
      <c r="DIS1172" s="145"/>
      <c r="DIT1172" s="145"/>
      <c r="DIU1172" s="145"/>
      <c r="DIV1172" s="145"/>
      <c r="DIW1172" s="145"/>
      <c r="DIX1172" s="37"/>
      <c r="DIY1172" s="5"/>
      <c r="DIZ1172" s="144"/>
      <c r="DJA1172" s="93"/>
      <c r="DJB1172" s="145"/>
      <c r="DJC1172" s="145"/>
      <c r="DJD1172" s="145"/>
      <c r="DJE1172" s="145"/>
      <c r="DJF1172" s="145"/>
      <c r="DJG1172" s="37"/>
      <c r="DJH1172" s="5"/>
      <c r="DJI1172" s="144"/>
      <c r="DJJ1172" s="93"/>
      <c r="DJK1172" s="145"/>
      <c r="DJL1172" s="145"/>
      <c r="DJM1172" s="145"/>
      <c r="DJN1172" s="145"/>
      <c r="DJO1172" s="145"/>
      <c r="DJP1172" s="37"/>
      <c r="DJQ1172" s="5"/>
      <c r="DJR1172" s="144"/>
      <c r="DJS1172" s="93"/>
      <c r="DJT1172" s="145"/>
      <c r="DJU1172" s="145"/>
      <c r="DJV1172" s="145"/>
      <c r="DJW1172" s="145"/>
      <c r="DJX1172" s="145"/>
      <c r="DJY1172" s="37"/>
      <c r="DJZ1172" s="5"/>
      <c r="DKA1172" s="144"/>
      <c r="DKB1172" s="93"/>
      <c r="DKC1172" s="145"/>
      <c r="DKD1172" s="145"/>
      <c r="DKE1172" s="145"/>
      <c r="DKF1172" s="145"/>
      <c r="DKG1172" s="145"/>
      <c r="DKH1172" s="37"/>
      <c r="DKI1172" s="5"/>
      <c r="DKJ1172" s="144"/>
      <c r="DKK1172" s="93"/>
      <c r="DKL1172" s="145"/>
      <c r="DKM1172" s="145"/>
      <c r="DKN1172" s="145"/>
      <c r="DKO1172" s="145"/>
      <c r="DKP1172" s="145"/>
      <c r="DKQ1172" s="37"/>
      <c r="DKR1172" s="5"/>
      <c r="DKS1172" s="144"/>
      <c r="DKT1172" s="93"/>
      <c r="DKU1172" s="145"/>
      <c r="DKV1172" s="145"/>
      <c r="DKW1172" s="145"/>
      <c r="DKX1172" s="145"/>
      <c r="DKY1172" s="145"/>
      <c r="DKZ1172" s="37"/>
      <c r="DLA1172" s="5"/>
      <c r="DLB1172" s="144"/>
      <c r="DLC1172" s="93"/>
      <c r="DLD1172" s="145"/>
      <c r="DLE1172" s="145"/>
      <c r="DLF1172" s="145"/>
      <c r="DLG1172" s="145"/>
      <c r="DLH1172" s="145"/>
      <c r="DLI1172" s="37"/>
      <c r="DLJ1172" s="5"/>
      <c r="DLK1172" s="144"/>
      <c r="DLL1172" s="93"/>
      <c r="DLM1172" s="145"/>
      <c r="DLN1172" s="145"/>
      <c r="DLO1172" s="145"/>
      <c r="DLP1172" s="145"/>
      <c r="DLQ1172" s="145"/>
      <c r="DLR1172" s="37"/>
      <c r="DLS1172" s="5"/>
      <c r="DLT1172" s="144"/>
      <c r="DLU1172" s="93"/>
      <c r="DLV1172" s="145"/>
      <c r="DLW1172" s="145"/>
      <c r="DLX1172" s="145"/>
      <c r="DLY1172" s="145"/>
      <c r="DLZ1172" s="145"/>
      <c r="DMA1172" s="37"/>
      <c r="DMB1172" s="5"/>
      <c r="DMC1172" s="144"/>
      <c r="DMD1172" s="93"/>
      <c r="DME1172" s="145"/>
      <c r="DMF1172" s="145"/>
      <c r="DMG1172" s="145"/>
      <c r="DMH1172" s="145"/>
      <c r="DMI1172" s="145"/>
      <c r="DMJ1172" s="37"/>
      <c r="DMK1172" s="5"/>
      <c r="DML1172" s="144"/>
      <c r="DMM1172" s="93"/>
      <c r="DMN1172" s="145"/>
      <c r="DMO1172" s="145"/>
      <c r="DMP1172" s="145"/>
      <c r="DMQ1172" s="145"/>
      <c r="DMR1172" s="145"/>
      <c r="DMS1172" s="37"/>
      <c r="DMT1172" s="5"/>
      <c r="DMU1172" s="144"/>
      <c r="DMV1172" s="93"/>
      <c r="DMW1172" s="145"/>
      <c r="DMX1172" s="145"/>
      <c r="DMY1172" s="145"/>
      <c r="DMZ1172" s="145"/>
      <c r="DNA1172" s="145"/>
      <c r="DNB1172" s="37"/>
      <c r="DNC1172" s="5"/>
      <c r="DND1172" s="144"/>
      <c r="DNE1172" s="93"/>
      <c r="DNF1172" s="145"/>
      <c r="DNG1172" s="145"/>
      <c r="DNH1172" s="145"/>
      <c r="DNI1172" s="145"/>
      <c r="DNJ1172" s="145"/>
      <c r="DNK1172" s="37"/>
      <c r="DNL1172" s="5"/>
      <c r="DNM1172" s="144"/>
      <c r="DNN1172" s="93"/>
      <c r="DNO1172" s="145"/>
      <c r="DNP1172" s="145"/>
      <c r="DNQ1172" s="145"/>
      <c r="DNR1172" s="145"/>
      <c r="DNS1172" s="145"/>
      <c r="DNT1172" s="37"/>
      <c r="DNU1172" s="5"/>
      <c r="DNV1172" s="144"/>
      <c r="DNW1172" s="93"/>
      <c r="DNX1172" s="145"/>
      <c r="DNY1172" s="145"/>
      <c r="DNZ1172" s="145"/>
      <c r="DOA1172" s="145"/>
      <c r="DOB1172" s="145"/>
      <c r="DOC1172" s="37"/>
      <c r="DOD1172" s="5"/>
      <c r="DOE1172" s="144"/>
      <c r="DOF1172" s="93"/>
      <c r="DOG1172" s="145"/>
      <c r="DOH1172" s="145"/>
      <c r="DOI1172" s="145"/>
      <c r="DOJ1172" s="145"/>
      <c r="DOK1172" s="145"/>
      <c r="DOL1172" s="37"/>
      <c r="DOM1172" s="5"/>
      <c r="DON1172" s="144"/>
      <c r="DOO1172" s="93"/>
      <c r="DOP1172" s="145"/>
      <c r="DOQ1172" s="145"/>
      <c r="DOR1172" s="145"/>
      <c r="DOS1172" s="145"/>
      <c r="DOT1172" s="145"/>
      <c r="DOU1172" s="37"/>
      <c r="DOV1172" s="5"/>
      <c r="DOW1172" s="144"/>
      <c r="DOX1172" s="93"/>
      <c r="DOY1172" s="145"/>
      <c r="DOZ1172" s="145"/>
      <c r="DPA1172" s="145"/>
      <c r="DPB1172" s="145"/>
      <c r="DPC1172" s="145"/>
      <c r="DPD1172" s="37"/>
      <c r="DPE1172" s="5"/>
      <c r="DPF1172" s="144"/>
      <c r="DPG1172" s="93"/>
      <c r="DPH1172" s="145"/>
      <c r="DPI1172" s="145"/>
      <c r="DPJ1172" s="145"/>
      <c r="DPK1172" s="145"/>
      <c r="DPL1172" s="145"/>
      <c r="DPM1172" s="37"/>
      <c r="DPN1172" s="5"/>
      <c r="DPO1172" s="144"/>
      <c r="DPP1172" s="93"/>
      <c r="DPQ1172" s="145"/>
      <c r="DPR1172" s="145"/>
      <c r="DPS1172" s="145"/>
      <c r="DPT1172" s="145"/>
      <c r="DPU1172" s="145"/>
      <c r="DPV1172" s="37"/>
      <c r="DPW1172" s="5"/>
      <c r="DPX1172" s="144"/>
      <c r="DPY1172" s="93"/>
      <c r="DPZ1172" s="145"/>
      <c r="DQA1172" s="145"/>
      <c r="DQB1172" s="145"/>
      <c r="DQC1172" s="145"/>
      <c r="DQD1172" s="145"/>
      <c r="DQE1172" s="37"/>
      <c r="DQF1172" s="5"/>
      <c r="DQG1172" s="144"/>
      <c r="DQH1172" s="93"/>
      <c r="DQI1172" s="145"/>
      <c r="DQJ1172" s="145"/>
      <c r="DQK1172" s="145"/>
      <c r="DQL1172" s="145"/>
      <c r="DQM1172" s="145"/>
      <c r="DQN1172" s="37"/>
      <c r="DQO1172" s="5"/>
      <c r="DQP1172" s="144"/>
      <c r="DQQ1172" s="93"/>
      <c r="DQR1172" s="145"/>
      <c r="DQS1172" s="145"/>
      <c r="DQT1172" s="145"/>
      <c r="DQU1172" s="145"/>
      <c r="DQV1172" s="145"/>
      <c r="DQW1172" s="37"/>
      <c r="DQX1172" s="5"/>
      <c r="DQY1172" s="144"/>
      <c r="DQZ1172" s="93"/>
      <c r="DRA1172" s="145"/>
      <c r="DRB1172" s="145"/>
      <c r="DRC1172" s="145"/>
      <c r="DRD1172" s="145"/>
      <c r="DRE1172" s="145"/>
      <c r="DRF1172" s="37"/>
      <c r="DRG1172" s="5"/>
      <c r="DRH1172" s="144"/>
      <c r="DRI1172" s="93"/>
      <c r="DRJ1172" s="145"/>
      <c r="DRK1172" s="145"/>
      <c r="DRL1172" s="145"/>
      <c r="DRM1172" s="145"/>
      <c r="DRN1172" s="145"/>
      <c r="DRO1172" s="37"/>
      <c r="DRP1172" s="5"/>
      <c r="DRQ1172" s="144"/>
      <c r="DRR1172" s="93"/>
      <c r="DRS1172" s="145"/>
      <c r="DRT1172" s="145"/>
      <c r="DRU1172" s="145"/>
      <c r="DRV1172" s="145"/>
      <c r="DRW1172" s="145"/>
      <c r="DRX1172" s="37"/>
      <c r="DRY1172" s="5"/>
      <c r="DRZ1172" s="144"/>
      <c r="DSA1172" s="93"/>
      <c r="DSB1172" s="145"/>
      <c r="DSC1172" s="145"/>
      <c r="DSD1172" s="145"/>
      <c r="DSE1172" s="145"/>
      <c r="DSF1172" s="145"/>
      <c r="DSG1172" s="37"/>
      <c r="DSH1172" s="5"/>
      <c r="DSI1172" s="144"/>
      <c r="DSJ1172" s="93"/>
      <c r="DSK1172" s="145"/>
      <c r="DSL1172" s="145"/>
      <c r="DSM1172" s="145"/>
      <c r="DSN1172" s="145"/>
      <c r="DSO1172" s="145"/>
      <c r="DSP1172" s="37"/>
      <c r="DSQ1172" s="5"/>
      <c r="DSR1172" s="144"/>
      <c r="DSS1172" s="93"/>
      <c r="DST1172" s="145"/>
      <c r="DSU1172" s="145"/>
      <c r="DSV1172" s="145"/>
      <c r="DSW1172" s="145"/>
      <c r="DSX1172" s="145"/>
      <c r="DSY1172" s="37"/>
      <c r="DSZ1172" s="5"/>
      <c r="DTA1172" s="144"/>
      <c r="DTB1172" s="93"/>
      <c r="DTC1172" s="145"/>
      <c r="DTD1172" s="145"/>
      <c r="DTE1172" s="145"/>
      <c r="DTF1172" s="145"/>
      <c r="DTG1172" s="145"/>
      <c r="DTH1172" s="37"/>
      <c r="DTI1172" s="5"/>
      <c r="DTJ1172" s="144"/>
      <c r="DTK1172" s="93"/>
      <c r="DTL1172" s="145"/>
      <c r="DTM1172" s="145"/>
      <c r="DTN1172" s="145"/>
      <c r="DTO1172" s="145"/>
      <c r="DTP1172" s="145"/>
      <c r="DTQ1172" s="37"/>
      <c r="DTR1172" s="5"/>
      <c r="DTS1172" s="144"/>
      <c r="DTT1172" s="93"/>
      <c r="DTU1172" s="145"/>
      <c r="DTV1172" s="145"/>
      <c r="DTW1172" s="145"/>
      <c r="DTX1172" s="145"/>
      <c r="DTY1172" s="145"/>
      <c r="DTZ1172" s="37"/>
      <c r="DUA1172" s="5"/>
      <c r="DUB1172" s="144"/>
      <c r="DUC1172" s="93"/>
      <c r="DUD1172" s="145"/>
      <c r="DUE1172" s="145"/>
      <c r="DUF1172" s="145"/>
      <c r="DUG1172" s="145"/>
      <c r="DUH1172" s="145"/>
      <c r="DUI1172" s="37"/>
      <c r="DUJ1172" s="5"/>
      <c r="DUK1172" s="144"/>
      <c r="DUL1172" s="93"/>
      <c r="DUM1172" s="145"/>
      <c r="DUN1172" s="145"/>
      <c r="DUO1172" s="145"/>
      <c r="DUP1172" s="145"/>
      <c r="DUQ1172" s="145"/>
      <c r="DUR1172" s="37"/>
      <c r="DUS1172" s="5"/>
      <c r="DUT1172" s="144"/>
      <c r="DUU1172" s="93"/>
      <c r="DUV1172" s="145"/>
      <c r="DUW1172" s="145"/>
      <c r="DUX1172" s="145"/>
      <c r="DUY1172" s="145"/>
      <c r="DUZ1172" s="145"/>
      <c r="DVA1172" s="37"/>
      <c r="DVB1172" s="5"/>
      <c r="DVC1172" s="144"/>
      <c r="DVD1172" s="93"/>
      <c r="DVE1172" s="145"/>
      <c r="DVF1172" s="145"/>
      <c r="DVG1172" s="145"/>
      <c r="DVH1172" s="145"/>
      <c r="DVI1172" s="145"/>
      <c r="DVJ1172" s="37"/>
      <c r="DVK1172" s="5"/>
      <c r="DVL1172" s="144"/>
      <c r="DVM1172" s="93"/>
      <c r="DVN1172" s="145"/>
      <c r="DVO1172" s="145"/>
      <c r="DVP1172" s="145"/>
      <c r="DVQ1172" s="145"/>
      <c r="DVR1172" s="145"/>
      <c r="DVS1172" s="37"/>
      <c r="DVT1172" s="5"/>
      <c r="DVU1172" s="144"/>
      <c r="DVV1172" s="93"/>
      <c r="DVW1172" s="145"/>
      <c r="DVX1172" s="145"/>
      <c r="DVY1172" s="145"/>
      <c r="DVZ1172" s="145"/>
      <c r="DWA1172" s="145"/>
      <c r="DWB1172" s="37"/>
      <c r="DWC1172" s="5"/>
      <c r="DWD1172" s="144"/>
      <c r="DWE1172" s="93"/>
      <c r="DWF1172" s="145"/>
      <c r="DWG1172" s="145"/>
      <c r="DWH1172" s="145"/>
      <c r="DWI1172" s="145"/>
      <c r="DWJ1172" s="145"/>
      <c r="DWK1172" s="37"/>
      <c r="DWL1172" s="5"/>
      <c r="DWM1172" s="144"/>
      <c r="DWN1172" s="93"/>
      <c r="DWO1172" s="145"/>
      <c r="DWP1172" s="145"/>
      <c r="DWQ1172" s="145"/>
      <c r="DWR1172" s="145"/>
      <c r="DWS1172" s="145"/>
      <c r="DWT1172" s="37"/>
      <c r="DWU1172" s="5"/>
      <c r="DWV1172" s="144"/>
      <c r="DWW1172" s="93"/>
      <c r="DWX1172" s="145"/>
      <c r="DWY1172" s="145"/>
      <c r="DWZ1172" s="145"/>
      <c r="DXA1172" s="145"/>
      <c r="DXB1172" s="145"/>
      <c r="DXC1172" s="37"/>
      <c r="DXD1172" s="5"/>
      <c r="DXE1172" s="144"/>
      <c r="DXF1172" s="93"/>
      <c r="DXG1172" s="145"/>
      <c r="DXH1172" s="145"/>
      <c r="DXI1172" s="145"/>
      <c r="DXJ1172" s="145"/>
      <c r="DXK1172" s="145"/>
      <c r="DXL1172" s="37"/>
      <c r="DXM1172" s="5"/>
      <c r="DXN1172" s="144"/>
      <c r="DXO1172" s="93"/>
      <c r="DXP1172" s="145"/>
      <c r="DXQ1172" s="145"/>
      <c r="DXR1172" s="145"/>
      <c r="DXS1172" s="145"/>
      <c r="DXT1172" s="145"/>
      <c r="DXU1172" s="37"/>
      <c r="DXV1172" s="5"/>
      <c r="DXW1172" s="144"/>
      <c r="DXX1172" s="93"/>
      <c r="DXY1172" s="145"/>
      <c r="DXZ1172" s="145"/>
      <c r="DYA1172" s="145"/>
      <c r="DYB1172" s="145"/>
      <c r="DYC1172" s="145"/>
      <c r="DYD1172" s="37"/>
      <c r="DYE1172" s="5"/>
      <c r="DYF1172" s="144"/>
      <c r="DYG1172" s="93"/>
      <c r="DYH1172" s="145"/>
      <c r="DYI1172" s="145"/>
      <c r="DYJ1172" s="145"/>
      <c r="DYK1172" s="145"/>
      <c r="DYL1172" s="145"/>
      <c r="DYM1172" s="37"/>
      <c r="DYN1172" s="5"/>
      <c r="DYO1172" s="144"/>
      <c r="DYP1172" s="93"/>
      <c r="DYQ1172" s="145"/>
      <c r="DYR1172" s="145"/>
      <c r="DYS1172" s="145"/>
      <c r="DYT1172" s="145"/>
      <c r="DYU1172" s="145"/>
      <c r="DYV1172" s="37"/>
      <c r="DYW1172" s="5"/>
      <c r="DYX1172" s="144"/>
      <c r="DYY1172" s="93"/>
      <c r="DYZ1172" s="145"/>
      <c r="DZA1172" s="145"/>
      <c r="DZB1172" s="145"/>
      <c r="DZC1172" s="145"/>
      <c r="DZD1172" s="145"/>
      <c r="DZE1172" s="37"/>
      <c r="DZF1172" s="5"/>
      <c r="DZG1172" s="144"/>
      <c r="DZH1172" s="93"/>
      <c r="DZI1172" s="145"/>
      <c r="DZJ1172" s="145"/>
      <c r="DZK1172" s="145"/>
      <c r="DZL1172" s="145"/>
      <c r="DZM1172" s="145"/>
      <c r="DZN1172" s="37"/>
      <c r="DZO1172" s="5"/>
      <c r="DZP1172" s="144"/>
      <c r="DZQ1172" s="93"/>
      <c r="DZR1172" s="145"/>
      <c r="DZS1172" s="145"/>
      <c r="DZT1172" s="145"/>
      <c r="DZU1172" s="145"/>
      <c r="DZV1172" s="145"/>
      <c r="DZW1172" s="37"/>
      <c r="DZX1172" s="5"/>
      <c r="DZY1172" s="144"/>
      <c r="DZZ1172" s="93"/>
      <c r="EAA1172" s="145"/>
      <c r="EAB1172" s="145"/>
      <c r="EAC1172" s="145"/>
      <c r="EAD1172" s="145"/>
      <c r="EAE1172" s="145"/>
      <c r="EAF1172" s="37"/>
      <c r="EAG1172" s="5"/>
      <c r="EAH1172" s="144"/>
      <c r="EAI1172" s="93"/>
      <c r="EAJ1172" s="145"/>
      <c r="EAK1172" s="145"/>
      <c r="EAL1172" s="145"/>
      <c r="EAM1172" s="145"/>
      <c r="EAN1172" s="145"/>
      <c r="EAO1172" s="37"/>
      <c r="EAP1172" s="5"/>
      <c r="EAQ1172" s="144"/>
      <c r="EAR1172" s="93"/>
      <c r="EAS1172" s="145"/>
      <c r="EAT1172" s="145"/>
      <c r="EAU1172" s="145"/>
      <c r="EAV1172" s="145"/>
      <c r="EAW1172" s="145"/>
      <c r="EAX1172" s="37"/>
      <c r="EAY1172" s="5"/>
      <c r="EAZ1172" s="144"/>
      <c r="EBA1172" s="93"/>
      <c r="EBB1172" s="145"/>
      <c r="EBC1172" s="145"/>
      <c r="EBD1172" s="145"/>
      <c r="EBE1172" s="145"/>
      <c r="EBF1172" s="145"/>
      <c r="EBG1172" s="37"/>
      <c r="EBH1172" s="5"/>
      <c r="EBI1172" s="144"/>
      <c r="EBJ1172" s="93"/>
      <c r="EBK1172" s="145"/>
      <c r="EBL1172" s="145"/>
      <c r="EBM1172" s="145"/>
      <c r="EBN1172" s="145"/>
      <c r="EBO1172" s="145"/>
      <c r="EBP1172" s="37"/>
      <c r="EBQ1172" s="5"/>
      <c r="EBR1172" s="144"/>
      <c r="EBS1172" s="93"/>
      <c r="EBT1172" s="145"/>
      <c r="EBU1172" s="145"/>
      <c r="EBV1172" s="145"/>
      <c r="EBW1172" s="145"/>
      <c r="EBX1172" s="145"/>
      <c r="EBY1172" s="37"/>
      <c r="EBZ1172" s="5"/>
      <c r="ECA1172" s="144"/>
      <c r="ECB1172" s="93"/>
      <c r="ECC1172" s="145"/>
      <c r="ECD1172" s="145"/>
      <c r="ECE1172" s="145"/>
      <c r="ECF1172" s="145"/>
      <c r="ECG1172" s="145"/>
      <c r="ECH1172" s="37"/>
      <c r="ECI1172" s="5"/>
      <c r="ECJ1172" s="144"/>
      <c r="ECK1172" s="93"/>
      <c r="ECL1172" s="145"/>
      <c r="ECM1172" s="145"/>
      <c r="ECN1172" s="145"/>
      <c r="ECO1172" s="145"/>
      <c r="ECP1172" s="145"/>
      <c r="ECQ1172" s="37"/>
      <c r="ECR1172" s="5"/>
      <c r="ECS1172" s="144"/>
      <c r="ECT1172" s="93"/>
      <c r="ECU1172" s="145"/>
      <c r="ECV1172" s="145"/>
      <c r="ECW1172" s="145"/>
      <c r="ECX1172" s="145"/>
      <c r="ECY1172" s="145"/>
      <c r="ECZ1172" s="37"/>
      <c r="EDA1172" s="5"/>
      <c r="EDB1172" s="144"/>
      <c r="EDC1172" s="93"/>
      <c r="EDD1172" s="145"/>
      <c r="EDE1172" s="145"/>
      <c r="EDF1172" s="145"/>
      <c r="EDG1172" s="145"/>
      <c r="EDH1172" s="145"/>
      <c r="EDI1172" s="37"/>
      <c r="EDJ1172" s="5"/>
      <c r="EDK1172" s="144"/>
      <c r="EDL1172" s="93"/>
      <c r="EDM1172" s="145"/>
      <c r="EDN1172" s="145"/>
      <c r="EDO1172" s="145"/>
      <c r="EDP1172" s="145"/>
      <c r="EDQ1172" s="145"/>
      <c r="EDR1172" s="37"/>
      <c r="EDS1172" s="5"/>
      <c r="EDT1172" s="144"/>
      <c r="EDU1172" s="93"/>
      <c r="EDV1172" s="145"/>
      <c r="EDW1172" s="145"/>
      <c r="EDX1172" s="145"/>
      <c r="EDY1172" s="145"/>
      <c r="EDZ1172" s="145"/>
      <c r="EEA1172" s="37"/>
      <c r="EEB1172" s="5"/>
      <c r="EEC1172" s="144"/>
      <c r="EED1172" s="93"/>
      <c r="EEE1172" s="145"/>
      <c r="EEF1172" s="145"/>
      <c r="EEG1172" s="145"/>
      <c r="EEH1172" s="145"/>
      <c r="EEI1172" s="145"/>
      <c r="EEJ1172" s="37"/>
      <c r="EEK1172" s="5"/>
      <c r="EEL1172" s="144"/>
      <c r="EEM1172" s="93"/>
      <c r="EEN1172" s="145"/>
      <c r="EEO1172" s="145"/>
      <c r="EEP1172" s="145"/>
      <c r="EEQ1172" s="145"/>
      <c r="EER1172" s="145"/>
      <c r="EES1172" s="37"/>
      <c r="EET1172" s="5"/>
      <c r="EEU1172" s="144"/>
      <c r="EEV1172" s="93"/>
      <c r="EEW1172" s="145"/>
      <c r="EEX1172" s="145"/>
      <c r="EEY1172" s="145"/>
      <c r="EEZ1172" s="145"/>
      <c r="EFA1172" s="145"/>
      <c r="EFB1172" s="37"/>
      <c r="EFC1172" s="5"/>
      <c r="EFD1172" s="144"/>
      <c r="EFE1172" s="93"/>
      <c r="EFF1172" s="145"/>
      <c r="EFG1172" s="145"/>
      <c r="EFH1172" s="145"/>
      <c r="EFI1172" s="145"/>
      <c r="EFJ1172" s="145"/>
      <c r="EFK1172" s="37"/>
      <c r="EFL1172" s="5"/>
      <c r="EFM1172" s="144"/>
      <c r="EFN1172" s="93"/>
      <c r="EFO1172" s="145"/>
      <c r="EFP1172" s="145"/>
      <c r="EFQ1172" s="145"/>
      <c r="EFR1172" s="145"/>
      <c r="EFS1172" s="145"/>
      <c r="EFT1172" s="37"/>
      <c r="EFU1172" s="5"/>
      <c r="EFV1172" s="144"/>
      <c r="EFW1172" s="93"/>
      <c r="EFX1172" s="145"/>
      <c r="EFY1172" s="145"/>
      <c r="EFZ1172" s="145"/>
      <c r="EGA1172" s="145"/>
      <c r="EGB1172" s="145"/>
      <c r="EGC1172" s="37"/>
      <c r="EGD1172" s="5"/>
      <c r="EGE1172" s="144"/>
      <c r="EGF1172" s="93"/>
      <c r="EGG1172" s="145"/>
      <c r="EGH1172" s="145"/>
      <c r="EGI1172" s="145"/>
      <c r="EGJ1172" s="145"/>
      <c r="EGK1172" s="145"/>
      <c r="EGL1172" s="37"/>
      <c r="EGM1172" s="5"/>
      <c r="EGN1172" s="144"/>
      <c r="EGO1172" s="93"/>
      <c r="EGP1172" s="145"/>
      <c r="EGQ1172" s="145"/>
      <c r="EGR1172" s="145"/>
      <c r="EGS1172" s="145"/>
      <c r="EGT1172" s="145"/>
      <c r="EGU1172" s="37"/>
      <c r="EGV1172" s="5"/>
      <c r="EGW1172" s="144"/>
      <c r="EGX1172" s="93"/>
      <c r="EGY1172" s="145"/>
      <c r="EGZ1172" s="145"/>
      <c r="EHA1172" s="145"/>
      <c r="EHB1172" s="145"/>
      <c r="EHC1172" s="145"/>
      <c r="EHD1172" s="37"/>
      <c r="EHE1172" s="5"/>
      <c r="EHF1172" s="144"/>
      <c r="EHG1172" s="93"/>
      <c r="EHH1172" s="145"/>
      <c r="EHI1172" s="145"/>
      <c r="EHJ1172" s="145"/>
      <c r="EHK1172" s="145"/>
      <c r="EHL1172" s="145"/>
      <c r="EHM1172" s="37"/>
      <c r="EHN1172" s="5"/>
      <c r="EHO1172" s="144"/>
      <c r="EHP1172" s="93"/>
      <c r="EHQ1172" s="145"/>
      <c r="EHR1172" s="145"/>
      <c r="EHS1172" s="145"/>
      <c r="EHT1172" s="145"/>
      <c r="EHU1172" s="145"/>
      <c r="EHV1172" s="37"/>
      <c r="EHW1172" s="5"/>
      <c r="EHX1172" s="144"/>
      <c r="EHY1172" s="93"/>
      <c r="EHZ1172" s="145"/>
      <c r="EIA1172" s="145"/>
      <c r="EIB1172" s="145"/>
      <c r="EIC1172" s="145"/>
      <c r="EID1172" s="145"/>
      <c r="EIE1172" s="37"/>
      <c r="EIF1172" s="5"/>
      <c r="EIG1172" s="144"/>
      <c r="EIH1172" s="93"/>
      <c r="EII1172" s="145"/>
      <c r="EIJ1172" s="145"/>
      <c r="EIK1172" s="145"/>
      <c r="EIL1172" s="145"/>
      <c r="EIM1172" s="145"/>
      <c r="EIN1172" s="37"/>
      <c r="EIO1172" s="5"/>
      <c r="EIP1172" s="144"/>
      <c r="EIQ1172" s="93"/>
      <c r="EIR1172" s="145"/>
      <c r="EIS1172" s="145"/>
      <c r="EIT1172" s="145"/>
      <c r="EIU1172" s="145"/>
      <c r="EIV1172" s="145"/>
      <c r="EIW1172" s="37"/>
      <c r="EIX1172" s="5"/>
      <c r="EIY1172" s="144"/>
      <c r="EIZ1172" s="93"/>
      <c r="EJA1172" s="145"/>
      <c r="EJB1172" s="145"/>
      <c r="EJC1172" s="145"/>
      <c r="EJD1172" s="145"/>
      <c r="EJE1172" s="145"/>
      <c r="EJF1172" s="37"/>
      <c r="EJG1172" s="5"/>
      <c r="EJH1172" s="144"/>
      <c r="EJI1172" s="93"/>
      <c r="EJJ1172" s="145"/>
      <c r="EJK1172" s="145"/>
      <c r="EJL1172" s="145"/>
      <c r="EJM1172" s="145"/>
      <c r="EJN1172" s="145"/>
      <c r="EJO1172" s="37"/>
      <c r="EJP1172" s="5"/>
      <c r="EJQ1172" s="144"/>
      <c r="EJR1172" s="93"/>
      <c r="EJS1172" s="145"/>
      <c r="EJT1172" s="145"/>
      <c r="EJU1172" s="145"/>
      <c r="EJV1172" s="145"/>
      <c r="EJW1172" s="145"/>
      <c r="EJX1172" s="37"/>
      <c r="EJY1172" s="5"/>
      <c r="EJZ1172" s="144"/>
      <c r="EKA1172" s="93"/>
      <c r="EKB1172" s="145"/>
      <c r="EKC1172" s="145"/>
      <c r="EKD1172" s="145"/>
      <c r="EKE1172" s="145"/>
      <c r="EKF1172" s="145"/>
      <c r="EKG1172" s="37"/>
      <c r="EKH1172" s="5"/>
      <c r="EKI1172" s="144"/>
      <c r="EKJ1172" s="93"/>
      <c r="EKK1172" s="145"/>
      <c r="EKL1172" s="145"/>
      <c r="EKM1172" s="145"/>
      <c r="EKN1172" s="145"/>
      <c r="EKO1172" s="145"/>
      <c r="EKP1172" s="37"/>
      <c r="EKQ1172" s="5"/>
      <c r="EKR1172" s="144"/>
      <c r="EKS1172" s="93"/>
      <c r="EKT1172" s="145"/>
      <c r="EKU1172" s="145"/>
      <c r="EKV1172" s="145"/>
      <c r="EKW1172" s="145"/>
      <c r="EKX1172" s="145"/>
      <c r="EKY1172" s="37"/>
      <c r="EKZ1172" s="5"/>
      <c r="ELA1172" s="144"/>
      <c r="ELB1172" s="93"/>
      <c r="ELC1172" s="145"/>
      <c r="ELD1172" s="145"/>
      <c r="ELE1172" s="145"/>
      <c r="ELF1172" s="145"/>
      <c r="ELG1172" s="145"/>
      <c r="ELH1172" s="37"/>
      <c r="ELI1172" s="5"/>
      <c r="ELJ1172" s="144"/>
      <c r="ELK1172" s="93"/>
      <c r="ELL1172" s="145"/>
      <c r="ELM1172" s="145"/>
      <c r="ELN1172" s="145"/>
      <c r="ELO1172" s="145"/>
      <c r="ELP1172" s="145"/>
      <c r="ELQ1172" s="37"/>
      <c r="ELR1172" s="5"/>
      <c r="ELS1172" s="144"/>
      <c r="ELT1172" s="93"/>
      <c r="ELU1172" s="145"/>
      <c r="ELV1172" s="145"/>
      <c r="ELW1172" s="145"/>
      <c r="ELX1172" s="145"/>
      <c r="ELY1172" s="145"/>
      <c r="ELZ1172" s="37"/>
      <c r="EMA1172" s="5"/>
      <c r="EMB1172" s="144"/>
      <c r="EMC1172" s="93"/>
      <c r="EMD1172" s="145"/>
      <c r="EME1172" s="145"/>
      <c r="EMF1172" s="145"/>
      <c r="EMG1172" s="145"/>
      <c r="EMH1172" s="145"/>
      <c r="EMI1172" s="37"/>
      <c r="EMJ1172" s="5"/>
      <c r="EMK1172" s="144"/>
      <c r="EML1172" s="93"/>
      <c r="EMM1172" s="145"/>
      <c r="EMN1172" s="145"/>
      <c r="EMO1172" s="145"/>
      <c r="EMP1172" s="145"/>
      <c r="EMQ1172" s="145"/>
      <c r="EMR1172" s="37"/>
      <c r="EMS1172" s="5"/>
      <c r="EMT1172" s="144"/>
      <c r="EMU1172" s="93"/>
      <c r="EMV1172" s="145"/>
      <c r="EMW1172" s="145"/>
      <c r="EMX1172" s="145"/>
      <c r="EMY1172" s="145"/>
      <c r="EMZ1172" s="145"/>
      <c r="ENA1172" s="37"/>
      <c r="ENB1172" s="5"/>
      <c r="ENC1172" s="144"/>
      <c r="END1172" s="93"/>
      <c r="ENE1172" s="145"/>
      <c r="ENF1172" s="145"/>
      <c r="ENG1172" s="145"/>
      <c r="ENH1172" s="145"/>
      <c r="ENI1172" s="145"/>
      <c r="ENJ1172" s="37"/>
      <c r="ENK1172" s="5"/>
      <c r="ENL1172" s="144"/>
      <c r="ENM1172" s="93"/>
      <c r="ENN1172" s="145"/>
      <c r="ENO1172" s="145"/>
      <c r="ENP1172" s="145"/>
      <c r="ENQ1172" s="145"/>
      <c r="ENR1172" s="145"/>
      <c r="ENS1172" s="37"/>
      <c r="ENT1172" s="5"/>
      <c r="ENU1172" s="144"/>
      <c r="ENV1172" s="93"/>
      <c r="ENW1172" s="145"/>
      <c r="ENX1172" s="145"/>
      <c r="ENY1172" s="145"/>
      <c r="ENZ1172" s="145"/>
      <c r="EOA1172" s="145"/>
      <c r="EOB1172" s="37"/>
      <c r="EOC1172" s="5"/>
      <c r="EOD1172" s="144"/>
      <c r="EOE1172" s="93"/>
      <c r="EOF1172" s="145"/>
      <c r="EOG1172" s="145"/>
      <c r="EOH1172" s="145"/>
      <c r="EOI1172" s="145"/>
      <c r="EOJ1172" s="145"/>
      <c r="EOK1172" s="37"/>
      <c r="EOL1172" s="5"/>
      <c r="EOM1172" s="144"/>
      <c r="EON1172" s="93"/>
      <c r="EOO1172" s="145"/>
      <c r="EOP1172" s="145"/>
      <c r="EOQ1172" s="145"/>
      <c r="EOR1172" s="145"/>
      <c r="EOS1172" s="145"/>
      <c r="EOT1172" s="37"/>
      <c r="EOU1172" s="5"/>
      <c r="EOV1172" s="144"/>
      <c r="EOW1172" s="93"/>
      <c r="EOX1172" s="145"/>
      <c r="EOY1172" s="145"/>
      <c r="EOZ1172" s="145"/>
      <c r="EPA1172" s="145"/>
      <c r="EPB1172" s="145"/>
      <c r="EPC1172" s="37"/>
      <c r="EPD1172" s="5"/>
      <c r="EPE1172" s="144"/>
      <c r="EPF1172" s="93"/>
      <c r="EPG1172" s="145"/>
      <c r="EPH1172" s="145"/>
      <c r="EPI1172" s="145"/>
      <c r="EPJ1172" s="145"/>
      <c r="EPK1172" s="145"/>
      <c r="EPL1172" s="37"/>
      <c r="EPM1172" s="5"/>
      <c r="EPN1172" s="144"/>
      <c r="EPO1172" s="93"/>
      <c r="EPP1172" s="145"/>
      <c r="EPQ1172" s="145"/>
      <c r="EPR1172" s="145"/>
      <c r="EPS1172" s="145"/>
      <c r="EPT1172" s="145"/>
      <c r="EPU1172" s="37"/>
      <c r="EPV1172" s="5"/>
      <c r="EPW1172" s="144"/>
      <c r="EPX1172" s="93"/>
      <c r="EPY1172" s="145"/>
      <c r="EPZ1172" s="145"/>
      <c r="EQA1172" s="145"/>
      <c r="EQB1172" s="145"/>
      <c r="EQC1172" s="145"/>
      <c r="EQD1172" s="37"/>
      <c r="EQE1172" s="5"/>
      <c r="EQF1172" s="144"/>
      <c r="EQG1172" s="93"/>
      <c r="EQH1172" s="145"/>
      <c r="EQI1172" s="145"/>
      <c r="EQJ1172" s="145"/>
      <c r="EQK1172" s="145"/>
      <c r="EQL1172" s="145"/>
      <c r="EQM1172" s="37"/>
      <c r="EQN1172" s="5"/>
      <c r="EQO1172" s="144"/>
      <c r="EQP1172" s="93"/>
      <c r="EQQ1172" s="145"/>
      <c r="EQR1172" s="145"/>
      <c r="EQS1172" s="145"/>
      <c r="EQT1172" s="145"/>
      <c r="EQU1172" s="145"/>
      <c r="EQV1172" s="37"/>
      <c r="EQW1172" s="5"/>
      <c r="EQX1172" s="144"/>
      <c r="EQY1172" s="93"/>
      <c r="EQZ1172" s="145"/>
      <c r="ERA1172" s="145"/>
      <c r="ERB1172" s="145"/>
      <c r="ERC1172" s="145"/>
      <c r="ERD1172" s="145"/>
      <c r="ERE1172" s="37"/>
      <c r="ERF1172" s="5"/>
      <c r="ERG1172" s="144"/>
      <c r="ERH1172" s="93"/>
      <c r="ERI1172" s="145"/>
      <c r="ERJ1172" s="145"/>
      <c r="ERK1172" s="145"/>
      <c r="ERL1172" s="145"/>
      <c r="ERM1172" s="145"/>
      <c r="ERN1172" s="37"/>
      <c r="ERO1172" s="5"/>
      <c r="ERP1172" s="144"/>
      <c r="ERQ1172" s="93"/>
      <c r="ERR1172" s="145"/>
      <c r="ERS1172" s="145"/>
      <c r="ERT1172" s="145"/>
      <c r="ERU1172" s="145"/>
      <c r="ERV1172" s="145"/>
      <c r="ERW1172" s="37"/>
      <c r="ERX1172" s="5"/>
      <c r="ERY1172" s="144"/>
      <c r="ERZ1172" s="93"/>
      <c r="ESA1172" s="145"/>
      <c r="ESB1172" s="145"/>
      <c r="ESC1172" s="145"/>
      <c r="ESD1172" s="145"/>
      <c r="ESE1172" s="145"/>
      <c r="ESF1172" s="37"/>
      <c r="ESG1172" s="5"/>
      <c r="ESH1172" s="144"/>
      <c r="ESI1172" s="93"/>
      <c r="ESJ1172" s="145"/>
      <c r="ESK1172" s="145"/>
      <c r="ESL1172" s="145"/>
      <c r="ESM1172" s="145"/>
      <c r="ESN1172" s="145"/>
      <c r="ESO1172" s="37"/>
      <c r="ESP1172" s="5"/>
      <c r="ESQ1172" s="144"/>
      <c r="ESR1172" s="93"/>
      <c r="ESS1172" s="145"/>
      <c r="EST1172" s="145"/>
      <c r="ESU1172" s="145"/>
      <c r="ESV1172" s="145"/>
      <c r="ESW1172" s="145"/>
      <c r="ESX1172" s="37"/>
      <c r="ESY1172" s="5"/>
      <c r="ESZ1172" s="144"/>
      <c r="ETA1172" s="93"/>
      <c r="ETB1172" s="145"/>
      <c r="ETC1172" s="145"/>
      <c r="ETD1172" s="145"/>
      <c r="ETE1172" s="145"/>
      <c r="ETF1172" s="145"/>
      <c r="ETG1172" s="37"/>
      <c r="ETH1172" s="5"/>
      <c r="ETI1172" s="144"/>
      <c r="ETJ1172" s="93"/>
      <c r="ETK1172" s="145"/>
      <c r="ETL1172" s="145"/>
      <c r="ETM1172" s="145"/>
      <c r="ETN1172" s="145"/>
      <c r="ETO1172" s="145"/>
      <c r="ETP1172" s="37"/>
      <c r="ETQ1172" s="5"/>
      <c r="ETR1172" s="144"/>
      <c r="ETS1172" s="93"/>
      <c r="ETT1172" s="145"/>
      <c r="ETU1172" s="145"/>
      <c r="ETV1172" s="145"/>
      <c r="ETW1172" s="145"/>
      <c r="ETX1172" s="145"/>
      <c r="ETY1172" s="37"/>
      <c r="ETZ1172" s="5"/>
      <c r="EUA1172" s="144"/>
      <c r="EUB1172" s="93"/>
      <c r="EUC1172" s="145"/>
      <c r="EUD1172" s="145"/>
      <c r="EUE1172" s="145"/>
      <c r="EUF1172" s="145"/>
      <c r="EUG1172" s="145"/>
      <c r="EUH1172" s="37"/>
      <c r="EUI1172" s="5"/>
      <c r="EUJ1172" s="144"/>
      <c r="EUK1172" s="93"/>
      <c r="EUL1172" s="145"/>
      <c r="EUM1172" s="145"/>
      <c r="EUN1172" s="145"/>
      <c r="EUO1172" s="145"/>
      <c r="EUP1172" s="145"/>
      <c r="EUQ1172" s="37"/>
      <c r="EUR1172" s="5"/>
      <c r="EUS1172" s="144"/>
      <c r="EUT1172" s="93"/>
      <c r="EUU1172" s="145"/>
      <c r="EUV1172" s="145"/>
      <c r="EUW1172" s="145"/>
      <c r="EUX1172" s="145"/>
      <c r="EUY1172" s="145"/>
      <c r="EUZ1172" s="37"/>
      <c r="EVA1172" s="5"/>
      <c r="EVB1172" s="144"/>
      <c r="EVC1172" s="93"/>
      <c r="EVD1172" s="145"/>
      <c r="EVE1172" s="145"/>
      <c r="EVF1172" s="145"/>
      <c r="EVG1172" s="145"/>
      <c r="EVH1172" s="145"/>
      <c r="EVI1172" s="37"/>
      <c r="EVJ1172" s="5"/>
      <c r="EVK1172" s="144"/>
      <c r="EVL1172" s="93"/>
      <c r="EVM1172" s="145"/>
      <c r="EVN1172" s="145"/>
      <c r="EVO1172" s="145"/>
      <c r="EVP1172" s="145"/>
      <c r="EVQ1172" s="145"/>
      <c r="EVR1172" s="37"/>
      <c r="EVS1172" s="5"/>
      <c r="EVT1172" s="144"/>
      <c r="EVU1172" s="93"/>
      <c r="EVV1172" s="145"/>
      <c r="EVW1172" s="145"/>
      <c r="EVX1172" s="145"/>
      <c r="EVY1172" s="145"/>
      <c r="EVZ1172" s="145"/>
      <c r="EWA1172" s="37"/>
      <c r="EWB1172" s="5"/>
      <c r="EWC1172" s="144"/>
      <c r="EWD1172" s="93"/>
      <c r="EWE1172" s="145"/>
      <c r="EWF1172" s="145"/>
      <c r="EWG1172" s="145"/>
      <c r="EWH1172" s="145"/>
      <c r="EWI1172" s="145"/>
      <c r="EWJ1172" s="37"/>
      <c r="EWK1172" s="5"/>
      <c r="EWL1172" s="144"/>
      <c r="EWM1172" s="93"/>
      <c r="EWN1172" s="145"/>
      <c r="EWO1172" s="145"/>
      <c r="EWP1172" s="145"/>
      <c r="EWQ1172" s="145"/>
      <c r="EWR1172" s="145"/>
      <c r="EWS1172" s="37"/>
      <c r="EWT1172" s="5"/>
      <c r="EWU1172" s="144"/>
      <c r="EWV1172" s="93"/>
      <c r="EWW1172" s="145"/>
      <c r="EWX1172" s="145"/>
      <c r="EWY1172" s="145"/>
      <c r="EWZ1172" s="145"/>
      <c r="EXA1172" s="145"/>
      <c r="EXB1172" s="37"/>
      <c r="EXC1172" s="5"/>
      <c r="EXD1172" s="144"/>
      <c r="EXE1172" s="93"/>
      <c r="EXF1172" s="145"/>
      <c r="EXG1172" s="145"/>
      <c r="EXH1172" s="145"/>
      <c r="EXI1172" s="145"/>
      <c r="EXJ1172" s="145"/>
      <c r="EXK1172" s="37"/>
      <c r="EXL1172" s="5"/>
      <c r="EXM1172" s="144"/>
      <c r="EXN1172" s="93"/>
      <c r="EXO1172" s="145"/>
      <c r="EXP1172" s="145"/>
      <c r="EXQ1172" s="145"/>
      <c r="EXR1172" s="145"/>
      <c r="EXS1172" s="145"/>
      <c r="EXT1172" s="37"/>
      <c r="EXU1172" s="5"/>
      <c r="EXV1172" s="144"/>
      <c r="EXW1172" s="93"/>
      <c r="EXX1172" s="145"/>
      <c r="EXY1172" s="145"/>
      <c r="EXZ1172" s="145"/>
      <c r="EYA1172" s="145"/>
      <c r="EYB1172" s="145"/>
      <c r="EYC1172" s="37"/>
      <c r="EYD1172" s="5"/>
      <c r="EYE1172" s="144"/>
      <c r="EYF1172" s="93"/>
      <c r="EYG1172" s="145"/>
      <c r="EYH1172" s="145"/>
      <c r="EYI1172" s="145"/>
      <c r="EYJ1172" s="145"/>
      <c r="EYK1172" s="145"/>
      <c r="EYL1172" s="37"/>
      <c r="EYM1172" s="5"/>
      <c r="EYN1172" s="144"/>
      <c r="EYO1172" s="93"/>
      <c r="EYP1172" s="145"/>
      <c r="EYQ1172" s="145"/>
      <c r="EYR1172" s="145"/>
      <c r="EYS1172" s="145"/>
      <c r="EYT1172" s="145"/>
      <c r="EYU1172" s="37"/>
      <c r="EYV1172" s="5"/>
      <c r="EYW1172" s="144"/>
      <c r="EYX1172" s="93"/>
      <c r="EYY1172" s="145"/>
      <c r="EYZ1172" s="145"/>
      <c r="EZA1172" s="145"/>
      <c r="EZB1172" s="145"/>
      <c r="EZC1172" s="145"/>
      <c r="EZD1172" s="37"/>
      <c r="EZE1172" s="5"/>
      <c r="EZF1172" s="144"/>
      <c r="EZG1172" s="93"/>
      <c r="EZH1172" s="145"/>
      <c r="EZI1172" s="145"/>
      <c r="EZJ1172" s="145"/>
      <c r="EZK1172" s="145"/>
      <c r="EZL1172" s="145"/>
      <c r="EZM1172" s="37"/>
      <c r="EZN1172" s="5"/>
      <c r="EZO1172" s="144"/>
      <c r="EZP1172" s="93"/>
      <c r="EZQ1172" s="145"/>
      <c r="EZR1172" s="145"/>
      <c r="EZS1172" s="145"/>
      <c r="EZT1172" s="145"/>
      <c r="EZU1172" s="145"/>
      <c r="EZV1172" s="37"/>
      <c r="EZW1172" s="5"/>
      <c r="EZX1172" s="144"/>
      <c r="EZY1172" s="93"/>
      <c r="EZZ1172" s="145"/>
      <c r="FAA1172" s="145"/>
      <c r="FAB1172" s="145"/>
      <c r="FAC1172" s="145"/>
      <c r="FAD1172" s="145"/>
      <c r="FAE1172" s="37"/>
      <c r="FAF1172" s="5"/>
      <c r="FAG1172" s="144"/>
      <c r="FAH1172" s="93"/>
      <c r="FAI1172" s="145"/>
      <c r="FAJ1172" s="145"/>
      <c r="FAK1172" s="145"/>
      <c r="FAL1172" s="145"/>
      <c r="FAM1172" s="145"/>
      <c r="FAN1172" s="37"/>
      <c r="FAO1172" s="5"/>
      <c r="FAP1172" s="144"/>
      <c r="FAQ1172" s="93"/>
      <c r="FAR1172" s="145"/>
      <c r="FAS1172" s="145"/>
      <c r="FAT1172" s="145"/>
      <c r="FAU1172" s="145"/>
      <c r="FAV1172" s="145"/>
      <c r="FAW1172" s="37"/>
      <c r="FAX1172" s="5"/>
      <c r="FAY1172" s="144"/>
      <c r="FAZ1172" s="93"/>
      <c r="FBA1172" s="145"/>
      <c r="FBB1172" s="145"/>
      <c r="FBC1172" s="145"/>
      <c r="FBD1172" s="145"/>
      <c r="FBE1172" s="145"/>
      <c r="FBF1172" s="37"/>
      <c r="FBG1172" s="5"/>
      <c r="FBH1172" s="144"/>
      <c r="FBI1172" s="93"/>
      <c r="FBJ1172" s="145"/>
      <c r="FBK1172" s="145"/>
      <c r="FBL1172" s="145"/>
      <c r="FBM1172" s="145"/>
      <c r="FBN1172" s="145"/>
      <c r="FBO1172" s="37"/>
      <c r="FBP1172" s="5"/>
      <c r="FBQ1172" s="144"/>
      <c r="FBR1172" s="93"/>
      <c r="FBS1172" s="145"/>
      <c r="FBT1172" s="145"/>
      <c r="FBU1172" s="145"/>
      <c r="FBV1172" s="145"/>
      <c r="FBW1172" s="145"/>
      <c r="FBX1172" s="37"/>
      <c r="FBY1172" s="5"/>
      <c r="FBZ1172" s="144"/>
      <c r="FCA1172" s="93"/>
      <c r="FCB1172" s="145"/>
      <c r="FCC1172" s="145"/>
      <c r="FCD1172" s="145"/>
      <c r="FCE1172" s="145"/>
      <c r="FCF1172" s="145"/>
      <c r="FCG1172" s="37"/>
      <c r="FCH1172" s="5"/>
      <c r="FCI1172" s="144"/>
      <c r="FCJ1172" s="93"/>
      <c r="FCK1172" s="145"/>
      <c r="FCL1172" s="145"/>
      <c r="FCM1172" s="145"/>
      <c r="FCN1172" s="145"/>
      <c r="FCO1172" s="145"/>
      <c r="FCP1172" s="37"/>
      <c r="FCQ1172" s="5"/>
      <c r="FCR1172" s="144"/>
      <c r="FCS1172" s="93"/>
      <c r="FCT1172" s="145"/>
      <c r="FCU1172" s="145"/>
      <c r="FCV1172" s="145"/>
      <c r="FCW1172" s="145"/>
      <c r="FCX1172" s="145"/>
      <c r="FCY1172" s="37"/>
      <c r="FCZ1172" s="5"/>
      <c r="FDA1172" s="144"/>
      <c r="FDB1172" s="93"/>
      <c r="FDC1172" s="145"/>
      <c r="FDD1172" s="145"/>
      <c r="FDE1172" s="145"/>
      <c r="FDF1172" s="145"/>
      <c r="FDG1172" s="145"/>
      <c r="FDH1172" s="37"/>
      <c r="FDI1172" s="5"/>
      <c r="FDJ1172" s="144"/>
      <c r="FDK1172" s="93"/>
      <c r="FDL1172" s="145"/>
      <c r="FDM1172" s="145"/>
      <c r="FDN1172" s="145"/>
      <c r="FDO1172" s="145"/>
      <c r="FDP1172" s="145"/>
      <c r="FDQ1172" s="37"/>
      <c r="FDR1172" s="5"/>
      <c r="FDS1172" s="144"/>
      <c r="FDT1172" s="93"/>
      <c r="FDU1172" s="145"/>
      <c r="FDV1172" s="145"/>
      <c r="FDW1172" s="145"/>
      <c r="FDX1172" s="145"/>
      <c r="FDY1172" s="145"/>
      <c r="FDZ1172" s="37"/>
      <c r="FEA1172" s="5"/>
      <c r="FEB1172" s="144"/>
      <c r="FEC1172" s="93"/>
      <c r="FED1172" s="145"/>
      <c r="FEE1172" s="145"/>
      <c r="FEF1172" s="145"/>
      <c r="FEG1172" s="145"/>
      <c r="FEH1172" s="145"/>
      <c r="FEI1172" s="37"/>
      <c r="FEJ1172" s="5"/>
      <c r="FEK1172" s="144"/>
      <c r="FEL1172" s="93"/>
      <c r="FEM1172" s="145"/>
      <c r="FEN1172" s="145"/>
      <c r="FEO1172" s="145"/>
      <c r="FEP1172" s="145"/>
      <c r="FEQ1172" s="145"/>
      <c r="FER1172" s="37"/>
      <c r="FES1172" s="5"/>
      <c r="FET1172" s="144"/>
      <c r="FEU1172" s="93"/>
      <c r="FEV1172" s="145"/>
      <c r="FEW1172" s="145"/>
      <c r="FEX1172" s="145"/>
      <c r="FEY1172" s="145"/>
      <c r="FEZ1172" s="145"/>
      <c r="FFA1172" s="37"/>
      <c r="FFB1172" s="5"/>
      <c r="FFC1172" s="144"/>
      <c r="FFD1172" s="93"/>
      <c r="FFE1172" s="145"/>
      <c r="FFF1172" s="145"/>
      <c r="FFG1172" s="145"/>
      <c r="FFH1172" s="145"/>
      <c r="FFI1172" s="145"/>
      <c r="FFJ1172" s="37"/>
      <c r="FFK1172" s="5"/>
      <c r="FFL1172" s="144"/>
      <c r="FFM1172" s="93"/>
      <c r="FFN1172" s="145"/>
      <c r="FFO1172" s="145"/>
      <c r="FFP1172" s="145"/>
      <c r="FFQ1172" s="145"/>
      <c r="FFR1172" s="145"/>
      <c r="FFS1172" s="37"/>
      <c r="FFT1172" s="5"/>
      <c r="FFU1172" s="144"/>
      <c r="FFV1172" s="93"/>
      <c r="FFW1172" s="145"/>
      <c r="FFX1172" s="145"/>
      <c r="FFY1172" s="145"/>
      <c r="FFZ1172" s="145"/>
      <c r="FGA1172" s="145"/>
      <c r="FGB1172" s="37"/>
      <c r="FGC1172" s="5"/>
      <c r="FGD1172" s="144"/>
      <c r="FGE1172" s="93"/>
      <c r="FGF1172" s="145"/>
      <c r="FGG1172" s="145"/>
      <c r="FGH1172" s="145"/>
      <c r="FGI1172" s="145"/>
      <c r="FGJ1172" s="145"/>
      <c r="FGK1172" s="37"/>
      <c r="FGL1172" s="5"/>
      <c r="FGM1172" s="144"/>
      <c r="FGN1172" s="93"/>
      <c r="FGO1172" s="145"/>
      <c r="FGP1172" s="145"/>
      <c r="FGQ1172" s="145"/>
      <c r="FGR1172" s="145"/>
      <c r="FGS1172" s="145"/>
      <c r="FGT1172" s="37"/>
      <c r="FGU1172" s="5"/>
      <c r="FGV1172" s="144"/>
      <c r="FGW1172" s="93"/>
      <c r="FGX1172" s="145"/>
      <c r="FGY1172" s="145"/>
      <c r="FGZ1172" s="145"/>
      <c r="FHA1172" s="145"/>
      <c r="FHB1172" s="145"/>
      <c r="FHC1172" s="37"/>
      <c r="FHD1172" s="5"/>
      <c r="FHE1172" s="144"/>
      <c r="FHF1172" s="93"/>
      <c r="FHG1172" s="145"/>
      <c r="FHH1172" s="145"/>
      <c r="FHI1172" s="145"/>
      <c r="FHJ1172" s="145"/>
      <c r="FHK1172" s="145"/>
      <c r="FHL1172" s="37"/>
      <c r="FHM1172" s="5"/>
      <c r="FHN1172" s="144"/>
      <c r="FHO1172" s="93"/>
      <c r="FHP1172" s="145"/>
      <c r="FHQ1172" s="145"/>
      <c r="FHR1172" s="145"/>
      <c r="FHS1172" s="145"/>
      <c r="FHT1172" s="145"/>
      <c r="FHU1172" s="37"/>
      <c r="FHV1172" s="5"/>
      <c r="FHW1172" s="144"/>
      <c r="FHX1172" s="93"/>
      <c r="FHY1172" s="145"/>
      <c r="FHZ1172" s="145"/>
      <c r="FIA1172" s="145"/>
      <c r="FIB1172" s="145"/>
      <c r="FIC1172" s="145"/>
      <c r="FID1172" s="37"/>
      <c r="FIE1172" s="5"/>
      <c r="FIF1172" s="144"/>
      <c r="FIG1172" s="93"/>
      <c r="FIH1172" s="145"/>
      <c r="FII1172" s="145"/>
      <c r="FIJ1172" s="145"/>
      <c r="FIK1172" s="145"/>
      <c r="FIL1172" s="145"/>
      <c r="FIM1172" s="37"/>
      <c r="FIN1172" s="5"/>
      <c r="FIO1172" s="144"/>
      <c r="FIP1172" s="93"/>
      <c r="FIQ1172" s="145"/>
      <c r="FIR1172" s="145"/>
      <c r="FIS1172" s="145"/>
      <c r="FIT1172" s="145"/>
      <c r="FIU1172" s="145"/>
      <c r="FIV1172" s="37"/>
      <c r="FIW1172" s="5"/>
      <c r="FIX1172" s="144"/>
      <c r="FIY1172" s="93"/>
      <c r="FIZ1172" s="145"/>
      <c r="FJA1172" s="145"/>
      <c r="FJB1172" s="145"/>
      <c r="FJC1172" s="145"/>
      <c r="FJD1172" s="145"/>
      <c r="FJE1172" s="37"/>
      <c r="FJF1172" s="5"/>
      <c r="FJG1172" s="144"/>
      <c r="FJH1172" s="93"/>
      <c r="FJI1172" s="145"/>
      <c r="FJJ1172" s="145"/>
      <c r="FJK1172" s="145"/>
      <c r="FJL1172" s="145"/>
      <c r="FJM1172" s="145"/>
      <c r="FJN1172" s="37"/>
      <c r="FJO1172" s="5"/>
      <c r="FJP1172" s="144"/>
      <c r="FJQ1172" s="93"/>
      <c r="FJR1172" s="145"/>
      <c r="FJS1172" s="145"/>
      <c r="FJT1172" s="145"/>
      <c r="FJU1172" s="145"/>
      <c r="FJV1172" s="145"/>
      <c r="FJW1172" s="37"/>
      <c r="FJX1172" s="5"/>
      <c r="FJY1172" s="144"/>
      <c r="FJZ1172" s="93"/>
      <c r="FKA1172" s="145"/>
      <c r="FKB1172" s="145"/>
      <c r="FKC1172" s="145"/>
      <c r="FKD1172" s="145"/>
      <c r="FKE1172" s="145"/>
      <c r="FKF1172" s="37"/>
      <c r="FKG1172" s="5"/>
      <c r="FKH1172" s="144"/>
      <c r="FKI1172" s="93"/>
      <c r="FKJ1172" s="145"/>
      <c r="FKK1172" s="145"/>
      <c r="FKL1172" s="145"/>
      <c r="FKM1172" s="145"/>
      <c r="FKN1172" s="145"/>
      <c r="FKO1172" s="37"/>
      <c r="FKP1172" s="5"/>
      <c r="FKQ1172" s="144"/>
      <c r="FKR1172" s="93"/>
      <c r="FKS1172" s="145"/>
      <c r="FKT1172" s="145"/>
      <c r="FKU1172" s="145"/>
      <c r="FKV1172" s="145"/>
      <c r="FKW1172" s="145"/>
      <c r="FKX1172" s="37"/>
      <c r="FKY1172" s="5"/>
      <c r="FKZ1172" s="144"/>
      <c r="FLA1172" s="93"/>
      <c r="FLB1172" s="145"/>
      <c r="FLC1172" s="145"/>
      <c r="FLD1172" s="145"/>
      <c r="FLE1172" s="145"/>
      <c r="FLF1172" s="145"/>
      <c r="FLG1172" s="37"/>
      <c r="FLH1172" s="5"/>
      <c r="FLI1172" s="144"/>
      <c r="FLJ1172" s="93"/>
      <c r="FLK1172" s="145"/>
      <c r="FLL1172" s="145"/>
      <c r="FLM1172" s="145"/>
      <c r="FLN1172" s="145"/>
      <c r="FLO1172" s="145"/>
      <c r="FLP1172" s="37"/>
      <c r="FLQ1172" s="5"/>
      <c r="FLR1172" s="144"/>
      <c r="FLS1172" s="93"/>
      <c r="FLT1172" s="145"/>
      <c r="FLU1172" s="145"/>
      <c r="FLV1172" s="145"/>
      <c r="FLW1172" s="145"/>
      <c r="FLX1172" s="145"/>
      <c r="FLY1172" s="37"/>
      <c r="FLZ1172" s="5"/>
      <c r="FMA1172" s="144"/>
      <c r="FMB1172" s="93"/>
      <c r="FMC1172" s="145"/>
      <c r="FMD1172" s="145"/>
      <c r="FME1172" s="145"/>
      <c r="FMF1172" s="145"/>
      <c r="FMG1172" s="145"/>
      <c r="FMH1172" s="37"/>
      <c r="FMI1172" s="5"/>
      <c r="FMJ1172" s="144"/>
      <c r="FMK1172" s="93"/>
      <c r="FML1172" s="145"/>
      <c r="FMM1172" s="145"/>
      <c r="FMN1172" s="145"/>
      <c r="FMO1172" s="145"/>
      <c r="FMP1172" s="145"/>
      <c r="FMQ1172" s="37"/>
      <c r="FMR1172" s="5"/>
      <c r="FMS1172" s="144"/>
      <c r="FMT1172" s="93"/>
      <c r="FMU1172" s="145"/>
      <c r="FMV1172" s="145"/>
      <c r="FMW1172" s="145"/>
      <c r="FMX1172" s="145"/>
      <c r="FMY1172" s="145"/>
      <c r="FMZ1172" s="37"/>
      <c r="FNA1172" s="5"/>
      <c r="FNB1172" s="144"/>
      <c r="FNC1172" s="93"/>
      <c r="FND1172" s="145"/>
      <c r="FNE1172" s="145"/>
      <c r="FNF1172" s="145"/>
      <c r="FNG1172" s="145"/>
      <c r="FNH1172" s="145"/>
      <c r="FNI1172" s="37"/>
      <c r="FNJ1172" s="5"/>
      <c r="FNK1172" s="144"/>
      <c r="FNL1172" s="93"/>
      <c r="FNM1172" s="145"/>
      <c r="FNN1172" s="145"/>
      <c r="FNO1172" s="145"/>
      <c r="FNP1172" s="145"/>
      <c r="FNQ1172" s="145"/>
      <c r="FNR1172" s="37"/>
      <c r="FNS1172" s="5"/>
      <c r="FNT1172" s="144"/>
      <c r="FNU1172" s="93"/>
      <c r="FNV1172" s="145"/>
      <c r="FNW1172" s="145"/>
      <c r="FNX1172" s="145"/>
      <c r="FNY1172" s="145"/>
      <c r="FNZ1172" s="145"/>
      <c r="FOA1172" s="37"/>
      <c r="FOB1172" s="5"/>
      <c r="FOC1172" s="144"/>
      <c r="FOD1172" s="93"/>
      <c r="FOE1172" s="145"/>
      <c r="FOF1172" s="145"/>
      <c r="FOG1172" s="145"/>
      <c r="FOH1172" s="145"/>
      <c r="FOI1172" s="145"/>
      <c r="FOJ1172" s="37"/>
      <c r="FOK1172" s="5"/>
      <c r="FOL1172" s="144"/>
      <c r="FOM1172" s="93"/>
      <c r="FON1172" s="145"/>
      <c r="FOO1172" s="145"/>
      <c r="FOP1172" s="145"/>
      <c r="FOQ1172" s="145"/>
      <c r="FOR1172" s="145"/>
      <c r="FOS1172" s="37"/>
      <c r="FOT1172" s="5"/>
      <c r="FOU1172" s="144"/>
      <c r="FOV1172" s="93"/>
      <c r="FOW1172" s="145"/>
      <c r="FOX1172" s="145"/>
      <c r="FOY1172" s="145"/>
      <c r="FOZ1172" s="145"/>
      <c r="FPA1172" s="145"/>
      <c r="FPB1172" s="37"/>
      <c r="FPC1172" s="5"/>
      <c r="FPD1172" s="144"/>
      <c r="FPE1172" s="93"/>
      <c r="FPF1172" s="145"/>
      <c r="FPG1172" s="145"/>
      <c r="FPH1172" s="145"/>
      <c r="FPI1172" s="145"/>
      <c r="FPJ1172" s="145"/>
      <c r="FPK1172" s="37"/>
      <c r="FPL1172" s="5"/>
      <c r="FPM1172" s="144"/>
      <c r="FPN1172" s="93"/>
      <c r="FPO1172" s="145"/>
      <c r="FPP1172" s="145"/>
      <c r="FPQ1172" s="145"/>
      <c r="FPR1172" s="145"/>
      <c r="FPS1172" s="145"/>
      <c r="FPT1172" s="37"/>
      <c r="FPU1172" s="5"/>
      <c r="FPV1172" s="144"/>
      <c r="FPW1172" s="93"/>
      <c r="FPX1172" s="145"/>
      <c r="FPY1172" s="145"/>
      <c r="FPZ1172" s="145"/>
      <c r="FQA1172" s="145"/>
      <c r="FQB1172" s="145"/>
      <c r="FQC1172" s="37"/>
      <c r="FQD1172" s="5"/>
      <c r="FQE1172" s="144"/>
      <c r="FQF1172" s="93"/>
      <c r="FQG1172" s="145"/>
      <c r="FQH1172" s="145"/>
      <c r="FQI1172" s="145"/>
      <c r="FQJ1172" s="145"/>
      <c r="FQK1172" s="145"/>
      <c r="FQL1172" s="37"/>
      <c r="FQM1172" s="5"/>
      <c r="FQN1172" s="144"/>
      <c r="FQO1172" s="93"/>
      <c r="FQP1172" s="145"/>
      <c r="FQQ1172" s="145"/>
      <c r="FQR1172" s="145"/>
      <c r="FQS1172" s="145"/>
      <c r="FQT1172" s="145"/>
      <c r="FQU1172" s="37"/>
      <c r="FQV1172" s="5"/>
      <c r="FQW1172" s="144"/>
      <c r="FQX1172" s="93"/>
      <c r="FQY1172" s="145"/>
      <c r="FQZ1172" s="145"/>
      <c r="FRA1172" s="145"/>
      <c r="FRB1172" s="145"/>
      <c r="FRC1172" s="145"/>
      <c r="FRD1172" s="37"/>
      <c r="FRE1172" s="5"/>
      <c r="FRF1172" s="144"/>
      <c r="FRG1172" s="93"/>
      <c r="FRH1172" s="145"/>
      <c r="FRI1172" s="145"/>
      <c r="FRJ1172" s="145"/>
      <c r="FRK1172" s="145"/>
      <c r="FRL1172" s="145"/>
      <c r="FRM1172" s="37"/>
      <c r="FRN1172" s="5"/>
      <c r="FRO1172" s="144"/>
      <c r="FRP1172" s="93"/>
      <c r="FRQ1172" s="145"/>
      <c r="FRR1172" s="145"/>
      <c r="FRS1172" s="145"/>
      <c r="FRT1172" s="145"/>
      <c r="FRU1172" s="145"/>
      <c r="FRV1172" s="37"/>
      <c r="FRW1172" s="5"/>
      <c r="FRX1172" s="144"/>
      <c r="FRY1172" s="93"/>
      <c r="FRZ1172" s="145"/>
      <c r="FSA1172" s="145"/>
      <c r="FSB1172" s="145"/>
      <c r="FSC1172" s="145"/>
      <c r="FSD1172" s="145"/>
      <c r="FSE1172" s="37"/>
      <c r="FSF1172" s="5"/>
      <c r="FSG1172" s="144"/>
      <c r="FSH1172" s="93"/>
      <c r="FSI1172" s="145"/>
      <c r="FSJ1172" s="145"/>
      <c r="FSK1172" s="145"/>
      <c r="FSL1172" s="145"/>
      <c r="FSM1172" s="145"/>
      <c r="FSN1172" s="37"/>
      <c r="FSO1172" s="5"/>
      <c r="FSP1172" s="144"/>
      <c r="FSQ1172" s="93"/>
      <c r="FSR1172" s="145"/>
      <c r="FSS1172" s="145"/>
      <c r="FST1172" s="145"/>
      <c r="FSU1172" s="145"/>
      <c r="FSV1172" s="145"/>
      <c r="FSW1172" s="37"/>
      <c r="FSX1172" s="5"/>
      <c r="FSY1172" s="144"/>
      <c r="FSZ1172" s="93"/>
      <c r="FTA1172" s="145"/>
      <c r="FTB1172" s="145"/>
      <c r="FTC1172" s="145"/>
      <c r="FTD1172" s="145"/>
      <c r="FTE1172" s="145"/>
      <c r="FTF1172" s="37"/>
      <c r="FTG1172" s="5"/>
      <c r="FTH1172" s="144"/>
      <c r="FTI1172" s="93"/>
      <c r="FTJ1172" s="145"/>
      <c r="FTK1172" s="145"/>
      <c r="FTL1172" s="145"/>
      <c r="FTM1172" s="145"/>
      <c r="FTN1172" s="145"/>
      <c r="FTO1172" s="37"/>
      <c r="FTP1172" s="5"/>
      <c r="FTQ1172" s="144"/>
      <c r="FTR1172" s="93"/>
      <c r="FTS1172" s="145"/>
      <c r="FTT1172" s="145"/>
      <c r="FTU1172" s="145"/>
      <c r="FTV1172" s="145"/>
      <c r="FTW1172" s="145"/>
      <c r="FTX1172" s="37"/>
      <c r="FTY1172" s="5"/>
      <c r="FTZ1172" s="144"/>
      <c r="FUA1172" s="93"/>
      <c r="FUB1172" s="145"/>
      <c r="FUC1172" s="145"/>
      <c r="FUD1172" s="145"/>
      <c r="FUE1172" s="145"/>
      <c r="FUF1172" s="145"/>
      <c r="FUG1172" s="37"/>
      <c r="FUH1172" s="5"/>
      <c r="FUI1172" s="144"/>
      <c r="FUJ1172" s="93"/>
      <c r="FUK1172" s="145"/>
      <c r="FUL1172" s="145"/>
      <c r="FUM1172" s="145"/>
      <c r="FUN1172" s="145"/>
      <c r="FUO1172" s="145"/>
      <c r="FUP1172" s="37"/>
      <c r="FUQ1172" s="5"/>
      <c r="FUR1172" s="144"/>
      <c r="FUS1172" s="93"/>
      <c r="FUT1172" s="145"/>
      <c r="FUU1172" s="145"/>
      <c r="FUV1172" s="145"/>
      <c r="FUW1172" s="145"/>
      <c r="FUX1172" s="145"/>
      <c r="FUY1172" s="37"/>
      <c r="FUZ1172" s="5"/>
      <c r="FVA1172" s="144"/>
      <c r="FVB1172" s="93"/>
      <c r="FVC1172" s="145"/>
      <c r="FVD1172" s="145"/>
      <c r="FVE1172" s="145"/>
      <c r="FVF1172" s="145"/>
      <c r="FVG1172" s="145"/>
      <c r="FVH1172" s="37"/>
      <c r="FVI1172" s="5"/>
      <c r="FVJ1172" s="144"/>
      <c r="FVK1172" s="93"/>
      <c r="FVL1172" s="145"/>
      <c r="FVM1172" s="145"/>
      <c r="FVN1172" s="145"/>
      <c r="FVO1172" s="145"/>
      <c r="FVP1172" s="145"/>
      <c r="FVQ1172" s="37"/>
      <c r="FVR1172" s="5"/>
      <c r="FVS1172" s="144"/>
      <c r="FVT1172" s="93"/>
      <c r="FVU1172" s="145"/>
      <c r="FVV1172" s="145"/>
      <c r="FVW1172" s="145"/>
      <c r="FVX1172" s="145"/>
      <c r="FVY1172" s="145"/>
      <c r="FVZ1172" s="37"/>
      <c r="FWA1172" s="5"/>
      <c r="FWB1172" s="144"/>
      <c r="FWC1172" s="93"/>
      <c r="FWD1172" s="145"/>
      <c r="FWE1172" s="145"/>
      <c r="FWF1172" s="145"/>
      <c r="FWG1172" s="145"/>
      <c r="FWH1172" s="145"/>
      <c r="FWI1172" s="37"/>
      <c r="FWJ1172" s="5"/>
      <c r="FWK1172" s="144"/>
      <c r="FWL1172" s="93"/>
      <c r="FWM1172" s="145"/>
      <c r="FWN1172" s="145"/>
      <c r="FWO1172" s="145"/>
      <c r="FWP1172" s="145"/>
      <c r="FWQ1172" s="145"/>
      <c r="FWR1172" s="37"/>
      <c r="FWS1172" s="5"/>
      <c r="FWT1172" s="144"/>
      <c r="FWU1172" s="93"/>
      <c r="FWV1172" s="145"/>
      <c r="FWW1172" s="145"/>
      <c r="FWX1172" s="145"/>
      <c r="FWY1172" s="145"/>
      <c r="FWZ1172" s="145"/>
      <c r="FXA1172" s="37"/>
      <c r="FXB1172" s="5"/>
      <c r="FXC1172" s="144"/>
      <c r="FXD1172" s="93"/>
      <c r="FXE1172" s="145"/>
      <c r="FXF1172" s="145"/>
      <c r="FXG1172" s="145"/>
      <c r="FXH1172" s="145"/>
      <c r="FXI1172" s="145"/>
      <c r="FXJ1172" s="37"/>
      <c r="FXK1172" s="5"/>
      <c r="FXL1172" s="144"/>
      <c r="FXM1172" s="93"/>
      <c r="FXN1172" s="145"/>
      <c r="FXO1172" s="145"/>
      <c r="FXP1172" s="145"/>
      <c r="FXQ1172" s="145"/>
      <c r="FXR1172" s="145"/>
      <c r="FXS1172" s="37"/>
      <c r="FXT1172" s="5"/>
      <c r="FXU1172" s="144"/>
      <c r="FXV1172" s="93"/>
      <c r="FXW1172" s="145"/>
      <c r="FXX1172" s="145"/>
      <c r="FXY1172" s="145"/>
      <c r="FXZ1172" s="145"/>
      <c r="FYA1172" s="145"/>
      <c r="FYB1172" s="37"/>
      <c r="FYC1172" s="5"/>
      <c r="FYD1172" s="144"/>
      <c r="FYE1172" s="93"/>
      <c r="FYF1172" s="145"/>
      <c r="FYG1172" s="145"/>
      <c r="FYH1172" s="145"/>
      <c r="FYI1172" s="145"/>
      <c r="FYJ1172" s="145"/>
      <c r="FYK1172" s="37"/>
      <c r="FYL1172" s="5"/>
      <c r="FYM1172" s="144"/>
      <c r="FYN1172" s="93"/>
      <c r="FYO1172" s="145"/>
      <c r="FYP1172" s="145"/>
      <c r="FYQ1172" s="145"/>
      <c r="FYR1172" s="145"/>
      <c r="FYS1172" s="145"/>
      <c r="FYT1172" s="37"/>
      <c r="FYU1172" s="5"/>
      <c r="FYV1172" s="144"/>
      <c r="FYW1172" s="93"/>
      <c r="FYX1172" s="145"/>
      <c r="FYY1172" s="145"/>
      <c r="FYZ1172" s="145"/>
      <c r="FZA1172" s="145"/>
      <c r="FZB1172" s="145"/>
      <c r="FZC1172" s="37"/>
      <c r="FZD1172" s="5"/>
      <c r="FZE1172" s="144"/>
      <c r="FZF1172" s="93"/>
      <c r="FZG1172" s="145"/>
      <c r="FZH1172" s="145"/>
      <c r="FZI1172" s="145"/>
      <c r="FZJ1172" s="145"/>
      <c r="FZK1172" s="145"/>
      <c r="FZL1172" s="37"/>
      <c r="FZM1172" s="5"/>
      <c r="FZN1172" s="144"/>
      <c r="FZO1172" s="93"/>
      <c r="FZP1172" s="145"/>
      <c r="FZQ1172" s="145"/>
      <c r="FZR1172" s="145"/>
      <c r="FZS1172" s="145"/>
      <c r="FZT1172" s="145"/>
      <c r="FZU1172" s="37"/>
      <c r="FZV1172" s="5"/>
      <c r="FZW1172" s="144"/>
      <c r="FZX1172" s="93"/>
      <c r="FZY1172" s="145"/>
      <c r="FZZ1172" s="145"/>
      <c r="GAA1172" s="145"/>
      <c r="GAB1172" s="145"/>
      <c r="GAC1172" s="145"/>
      <c r="GAD1172" s="37"/>
      <c r="GAE1172" s="5"/>
      <c r="GAF1172" s="144"/>
      <c r="GAG1172" s="93"/>
      <c r="GAH1172" s="145"/>
      <c r="GAI1172" s="145"/>
      <c r="GAJ1172" s="145"/>
      <c r="GAK1172" s="145"/>
      <c r="GAL1172" s="145"/>
      <c r="GAM1172" s="37"/>
      <c r="GAN1172" s="5"/>
      <c r="GAO1172" s="144"/>
      <c r="GAP1172" s="93"/>
      <c r="GAQ1172" s="145"/>
      <c r="GAR1172" s="145"/>
      <c r="GAS1172" s="145"/>
      <c r="GAT1172" s="145"/>
      <c r="GAU1172" s="145"/>
      <c r="GAV1172" s="37"/>
      <c r="GAW1172" s="5"/>
      <c r="GAX1172" s="144"/>
      <c r="GAY1172" s="93"/>
      <c r="GAZ1172" s="145"/>
      <c r="GBA1172" s="145"/>
      <c r="GBB1172" s="145"/>
      <c r="GBC1172" s="145"/>
      <c r="GBD1172" s="145"/>
      <c r="GBE1172" s="37"/>
      <c r="GBF1172" s="5"/>
      <c r="GBG1172" s="144"/>
      <c r="GBH1172" s="93"/>
      <c r="GBI1172" s="145"/>
      <c r="GBJ1172" s="145"/>
      <c r="GBK1172" s="145"/>
      <c r="GBL1172" s="145"/>
      <c r="GBM1172" s="145"/>
      <c r="GBN1172" s="37"/>
      <c r="GBO1172" s="5"/>
      <c r="GBP1172" s="144"/>
      <c r="GBQ1172" s="93"/>
      <c r="GBR1172" s="145"/>
      <c r="GBS1172" s="145"/>
      <c r="GBT1172" s="145"/>
      <c r="GBU1172" s="145"/>
      <c r="GBV1172" s="145"/>
      <c r="GBW1172" s="37"/>
      <c r="GBX1172" s="5"/>
      <c r="GBY1172" s="144"/>
      <c r="GBZ1172" s="93"/>
      <c r="GCA1172" s="145"/>
      <c r="GCB1172" s="145"/>
      <c r="GCC1172" s="145"/>
      <c r="GCD1172" s="145"/>
      <c r="GCE1172" s="145"/>
      <c r="GCF1172" s="37"/>
      <c r="GCG1172" s="5"/>
      <c r="GCH1172" s="144"/>
      <c r="GCI1172" s="93"/>
      <c r="GCJ1172" s="145"/>
      <c r="GCK1172" s="145"/>
      <c r="GCL1172" s="145"/>
      <c r="GCM1172" s="145"/>
      <c r="GCN1172" s="145"/>
      <c r="GCO1172" s="37"/>
      <c r="GCP1172" s="5"/>
      <c r="GCQ1172" s="144"/>
      <c r="GCR1172" s="93"/>
      <c r="GCS1172" s="145"/>
      <c r="GCT1172" s="145"/>
      <c r="GCU1172" s="145"/>
      <c r="GCV1172" s="145"/>
      <c r="GCW1172" s="145"/>
      <c r="GCX1172" s="37"/>
      <c r="GCY1172" s="5"/>
      <c r="GCZ1172" s="144"/>
      <c r="GDA1172" s="93"/>
      <c r="GDB1172" s="145"/>
      <c r="GDC1172" s="145"/>
      <c r="GDD1172" s="145"/>
      <c r="GDE1172" s="145"/>
      <c r="GDF1172" s="145"/>
      <c r="GDG1172" s="37"/>
      <c r="GDH1172" s="5"/>
      <c r="GDI1172" s="144"/>
      <c r="GDJ1172" s="93"/>
      <c r="GDK1172" s="145"/>
      <c r="GDL1172" s="145"/>
      <c r="GDM1172" s="145"/>
      <c r="GDN1172" s="145"/>
      <c r="GDO1172" s="145"/>
      <c r="GDP1172" s="37"/>
      <c r="GDQ1172" s="5"/>
      <c r="GDR1172" s="144"/>
      <c r="GDS1172" s="93"/>
      <c r="GDT1172" s="145"/>
      <c r="GDU1172" s="145"/>
      <c r="GDV1172" s="145"/>
      <c r="GDW1172" s="145"/>
      <c r="GDX1172" s="145"/>
      <c r="GDY1172" s="37"/>
      <c r="GDZ1172" s="5"/>
      <c r="GEA1172" s="144"/>
      <c r="GEB1172" s="93"/>
      <c r="GEC1172" s="145"/>
      <c r="GED1172" s="145"/>
      <c r="GEE1172" s="145"/>
      <c r="GEF1172" s="145"/>
      <c r="GEG1172" s="145"/>
      <c r="GEH1172" s="37"/>
      <c r="GEI1172" s="5"/>
      <c r="GEJ1172" s="144"/>
      <c r="GEK1172" s="93"/>
      <c r="GEL1172" s="145"/>
      <c r="GEM1172" s="145"/>
      <c r="GEN1172" s="145"/>
      <c r="GEO1172" s="145"/>
      <c r="GEP1172" s="145"/>
      <c r="GEQ1172" s="37"/>
      <c r="GER1172" s="5"/>
      <c r="GES1172" s="144"/>
      <c r="GET1172" s="93"/>
      <c r="GEU1172" s="145"/>
      <c r="GEV1172" s="145"/>
      <c r="GEW1172" s="145"/>
      <c r="GEX1172" s="145"/>
      <c r="GEY1172" s="145"/>
      <c r="GEZ1172" s="37"/>
      <c r="GFA1172" s="5"/>
      <c r="GFB1172" s="144"/>
      <c r="GFC1172" s="93"/>
      <c r="GFD1172" s="145"/>
      <c r="GFE1172" s="145"/>
      <c r="GFF1172" s="145"/>
      <c r="GFG1172" s="145"/>
      <c r="GFH1172" s="145"/>
      <c r="GFI1172" s="37"/>
      <c r="GFJ1172" s="5"/>
      <c r="GFK1172" s="144"/>
      <c r="GFL1172" s="93"/>
      <c r="GFM1172" s="145"/>
      <c r="GFN1172" s="145"/>
      <c r="GFO1172" s="145"/>
      <c r="GFP1172" s="145"/>
      <c r="GFQ1172" s="145"/>
      <c r="GFR1172" s="37"/>
      <c r="GFS1172" s="5"/>
      <c r="GFT1172" s="144"/>
      <c r="GFU1172" s="93"/>
      <c r="GFV1172" s="145"/>
      <c r="GFW1172" s="145"/>
      <c r="GFX1172" s="145"/>
      <c r="GFY1172" s="145"/>
      <c r="GFZ1172" s="145"/>
      <c r="GGA1172" s="37"/>
      <c r="GGB1172" s="5"/>
      <c r="GGC1172" s="144"/>
      <c r="GGD1172" s="93"/>
      <c r="GGE1172" s="145"/>
      <c r="GGF1172" s="145"/>
      <c r="GGG1172" s="145"/>
      <c r="GGH1172" s="145"/>
      <c r="GGI1172" s="145"/>
      <c r="GGJ1172" s="37"/>
      <c r="GGK1172" s="5"/>
      <c r="GGL1172" s="144"/>
      <c r="GGM1172" s="93"/>
      <c r="GGN1172" s="145"/>
      <c r="GGO1172" s="145"/>
      <c r="GGP1172" s="145"/>
      <c r="GGQ1172" s="145"/>
      <c r="GGR1172" s="145"/>
      <c r="GGS1172" s="37"/>
      <c r="GGT1172" s="5"/>
      <c r="GGU1172" s="144"/>
      <c r="GGV1172" s="93"/>
      <c r="GGW1172" s="145"/>
      <c r="GGX1172" s="145"/>
      <c r="GGY1172" s="145"/>
      <c r="GGZ1172" s="145"/>
      <c r="GHA1172" s="145"/>
      <c r="GHB1172" s="37"/>
      <c r="GHC1172" s="5"/>
      <c r="GHD1172" s="144"/>
      <c r="GHE1172" s="93"/>
      <c r="GHF1172" s="145"/>
      <c r="GHG1172" s="145"/>
      <c r="GHH1172" s="145"/>
      <c r="GHI1172" s="145"/>
      <c r="GHJ1172" s="145"/>
      <c r="GHK1172" s="37"/>
      <c r="GHL1172" s="5"/>
      <c r="GHM1172" s="144"/>
      <c r="GHN1172" s="93"/>
      <c r="GHO1172" s="145"/>
      <c r="GHP1172" s="145"/>
      <c r="GHQ1172" s="145"/>
      <c r="GHR1172" s="145"/>
      <c r="GHS1172" s="145"/>
      <c r="GHT1172" s="37"/>
      <c r="GHU1172" s="5"/>
      <c r="GHV1172" s="144"/>
      <c r="GHW1172" s="93"/>
      <c r="GHX1172" s="145"/>
      <c r="GHY1172" s="145"/>
      <c r="GHZ1172" s="145"/>
      <c r="GIA1172" s="145"/>
      <c r="GIB1172" s="145"/>
      <c r="GIC1172" s="37"/>
      <c r="GID1172" s="5"/>
      <c r="GIE1172" s="144"/>
      <c r="GIF1172" s="93"/>
      <c r="GIG1172" s="145"/>
      <c r="GIH1172" s="145"/>
      <c r="GII1172" s="145"/>
      <c r="GIJ1172" s="145"/>
      <c r="GIK1172" s="145"/>
      <c r="GIL1172" s="37"/>
      <c r="GIM1172" s="5"/>
      <c r="GIN1172" s="144"/>
      <c r="GIO1172" s="93"/>
      <c r="GIP1172" s="145"/>
      <c r="GIQ1172" s="145"/>
      <c r="GIR1172" s="145"/>
      <c r="GIS1172" s="145"/>
      <c r="GIT1172" s="145"/>
      <c r="GIU1172" s="37"/>
      <c r="GIV1172" s="5"/>
      <c r="GIW1172" s="144"/>
      <c r="GIX1172" s="93"/>
      <c r="GIY1172" s="145"/>
      <c r="GIZ1172" s="145"/>
      <c r="GJA1172" s="145"/>
      <c r="GJB1172" s="145"/>
      <c r="GJC1172" s="145"/>
      <c r="GJD1172" s="37"/>
      <c r="GJE1172" s="5"/>
      <c r="GJF1172" s="144"/>
      <c r="GJG1172" s="93"/>
      <c r="GJH1172" s="145"/>
      <c r="GJI1172" s="145"/>
      <c r="GJJ1172" s="145"/>
      <c r="GJK1172" s="145"/>
      <c r="GJL1172" s="145"/>
      <c r="GJM1172" s="37"/>
      <c r="GJN1172" s="5"/>
      <c r="GJO1172" s="144"/>
      <c r="GJP1172" s="93"/>
      <c r="GJQ1172" s="145"/>
      <c r="GJR1172" s="145"/>
      <c r="GJS1172" s="145"/>
      <c r="GJT1172" s="145"/>
      <c r="GJU1172" s="145"/>
      <c r="GJV1172" s="37"/>
      <c r="GJW1172" s="5"/>
      <c r="GJX1172" s="144"/>
      <c r="GJY1172" s="93"/>
      <c r="GJZ1172" s="145"/>
      <c r="GKA1172" s="145"/>
      <c r="GKB1172" s="145"/>
      <c r="GKC1172" s="145"/>
      <c r="GKD1172" s="145"/>
      <c r="GKE1172" s="37"/>
      <c r="GKF1172" s="5"/>
      <c r="GKG1172" s="144"/>
      <c r="GKH1172" s="93"/>
      <c r="GKI1172" s="145"/>
      <c r="GKJ1172" s="145"/>
      <c r="GKK1172" s="145"/>
      <c r="GKL1172" s="145"/>
      <c r="GKM1172" s="145"/>
      <c r="GKN1172" s="37"/>
      <c r="GKO1172" s="5"/>
      <c r="GKP1172" s="144"/>
      <c r="GKQ1172" s="93"/>
      <c r="GKR1172" s="145"/>
      <c r="GKS1172" s="145"/>
      <c r="GKT1172" s="145"/>
      <c r="GKU1172" s="145"/>
      <c r="GKV1172" s="145"/>
      <c r="GKW1172" s="37"/>
      <c r="GKX1172" s="5"/>
      <c r="GKY1172" s="144"/>
      <c r="GKZ1172" s="93"/>
      <c r="GLA1172" s="145"/>
      <c r="GLB1172" s="145"/>
      <c r="GLC1172" s="145"/>
      <c r="GLD1172" s="145"/>
      <c r="GLE1172" s="145"/>
      <c r="GLF1172" s="37"/>
      <c r="GLG1172" s="5"/>
      <c r="GLH1172" s="144"/>
      <c r="GLI1172" s="93"/>
      <c r="GLJ1172" s="145"/>
      <c r="GLK1172" s="145"/>
      <c r="GLL1172" s="145"/>
      <c r="GLM1172" s="145"/>
      <c r="GLN1172" s="145"/>
      <c r="GLO1172" s="37"/>
      <c r="GLP1172" s="5"/>
      <c r="GLQ1172" s="144"/>
      <c r="GLR1172" s="93"/>
      <c r="GLS1172" s="145"/>
      <c r="GLT1172" s="145"/>
      <c r="GLU1172" s="145"/>
      <c r="GLV1172" s="145"/>
      <c r="GLW1172" s="145"/>
      <c r="GLX1172" s="37"/>
      <c r="GLY1172" s="5"/>
      <c r="GLZ1172" s="144"/>
      <c r="GMA1172" s="93"/>
      <c r="GMB1172" s="145"/>
      <c r="GMC1172" s="145"/>
      <c r="GMD1172" s="145"/>
      <c r="GME1172" s="145"/>
      <c r="GMF1172" s="145"/>
      <c r="GMG1172" s="37"/>
      <c r="GMH1172" s="5"/>
      <c r="GMI1172" s="144"/>
      <c r="GMJ1172" s="93"/>
      <c r="GMK1172" s="145"/>
      <c r="GML1172" s="145"/>
      <c r="GMM1172" s="145"/>
      <c r="GMN1172" s="145"/>
      <c r="GMO1172" s="145"/>
      <c r="GMP1172" s="37"/>
      <c r="GMQ1172" s="5"/>
      <c r="GMR1172" s="144"/>
      <c r="GMS1172" s="93"/>
      <c r="GMT1172" s="145"/>
      <c r="GMU1172" s="145"/>
      <c r="GMV1172" s="145"/>
      <c r="GMW1172" s="145"/>
      <c r="GMX1172" s="145"/>
      <c r="GMY1172" s="37"/>
      <c r="GMZ1172" s="5"/>
      <c r="GNA1172" s="144"/>
      <c r="GNB1172" s="93"/>
      <c r="GNC1172" s="145"/>
      <c r="GND1172" s="145"/>
      <c r="GNE1172" s="145"/>
      <c r="GNF1172" s="145"/>
      <c r="GNG1172" s="145"/>
      <c r="GNH1172" s="37"/>
      <c r="GNI1172" s="5"/>
      <c r="GNJ1172" s="144"/>
      <c r="GNK1172" s="93"/>
      <c r="GNL1172" s="145"/>
      <c r="GNM1172" s="145"/>
      <c r="GNN1172" s="145"/>
      <c r="GNO1172" s="145"/>
      <c r="GNP1172" s="145"/>
      <c r="GNQ1172" s="37"/>
      <c r="GNR1172" s="5"/>
      <c r="GNS1172" s="144"/>
      <c r="GNT1172" s="93"/>
      <c r="GNU1172" s="145"/>
      <c r="GNV1172" s="145"/>
      <c r="GNW1172" s="145"/>
      <c r="GNX1172" s="145"/>
      <c r="GNY1172" s="145"/>
      <c r="GNZ1172" s="37"/>
      <c r="GOA1172" s="5"/>
      <c r="GOB1172" s="144"/>
      <c r="GOC1172" s="93"/>
      <c r="GOD1172" s="145"/>
      <c r="GOE1172" s="145"/>
      <c r="GOF1172" s="145"/>
      <c r="GOG1172" s="145"/>
      <c r="GOH1172" s="145"/>
      <c r="GOI1172" s="37"/>
      <c r="GOJ1172" s="5"/>
      <c r="GOK1172" s="144"/>
      <c r="GOL1172" s="93"/>
      <c r="GOM1172" s="145"/>
      <c r="GON1172" s="145"/>
      <c r="GOO1172" s="145"/>
      <c r="GOP1172" s="145"/>
      <c r="GOQ1172" s="145"/>
      <c r="GOR1172" s="37"/>
      <c r="GOS1172" s="5"/>
      <c r="GOT1172" s="144"/>
      <c r="GOU1172" s="93"/>
      <c r="GOV1172" s="145"/>
      <c r="GOW1172" s="145"/>
      <c r="GOX1172" s="145"/>
      <c r="GOY1172" s="145"/>
      <c r="GOZ1172" s="145"/>
      <c r="GPA1172" s="37"/>
      <c r="GPB1172" s="5"/>
      <c r="GPC1172" s="144"/>
      <c r="GPD1172" s="93"/>
      <c r="GPE1172" s="145"/>
      <c r="GPF1172" s="145"/>
      <c r="GPG1172" s="145"/>
      <c r="GPH1172" s="145"/>
      <c r="GPI1172" s="145"/>
      <c r="GPJ1172" s="37"/>
      <c r="GPK1172" s="5"/>
      <c r="GPL1172" s="144"/>
      <c r="GPM1172" s="93"/>
      <c r="GPN1172" s="145"/>
      <c r="GPO1172" s="145"/>
      <c r="GPP1172" s="145"/>
      <c r="GPQ1172" s="145"/>
      <c r="GPR1172" s="145"/>
      <c r="GPS1172" s="37"/>
      <c r="GPT1172" s="5"/>
      <c r="GPU1172" s="144"/>
      <c r="GPV1172" s="93"/>
      <c r="GPW1172" s="145"/>
      <c r="GPX1172" s="145"/>
      <c r="GPY1172" s="145"/>
      <c r="GPZ1172" s="145"/>
      <c r="GQA1172" s="145"/>
      <c r="GQB1172" s="37"/>
      <c r="GQC1172" s="5"/>
      <c r="GQD1172" s="144"/>
      <c r="GQE1172" s="93"/>
      <c r="GQF1172" s="145"/>
      <c r="GQG1172" s="145"/>
      <c r="GQH1172" s="145"/>
      <c r="GQI1172" s="145"/>
      <c r="GQJ1172" s="145"/>
      <c r="GQK1172" s="37"/>
      <c r="GQL1172" s="5"/>
      <c r="GQM1172" s="144"/>
      <c r="GQN1172" s="93"/>
      <c r="GQO1172" s="145"/>
      <c r="GQP1172" s="145"/>
      <c r="GQQ1172" s="145"/>
      <c r="GQR1172" s="145"/>
      <c r="GQS1172" s="145"/>
      <c r="GQT1172" s="37"/>
      <c r="GQU1172" s="5"/>
      <c r="GQV1172" s="144"/>
      <c r="GQW1172" s="93"/>
      <c r="GQX1172" s="145"/>
      <c r="GQY1172" s="145"/>
      <c r="GQZ1172" s="145"/>
      <c r="GRA1172" s="145"/>
      <c r="GRB1172" s="145"/>
      <c r="GRC1172" s="37"/>
      <c r="GRD1172" s="5"/>
      <c r="GRE1172" s="144"/>
      <c r="GRF1172" s="93"/>
      <c r="GRG1172" s="145"/>
      <c r="GRH1172" s="145"/>
      <c r="GRI1172" s="145"/>
      <c r="GRJ1172" s="145"/>
      <c r="GRK1172" s="145"/>
      <c r="GRL1172" s="37"/>
      <c r="GRM1172" s="5"/>
      <c r="GRN1172" s="144"/>
      <c r="GRO1172" s="93"/>
      <c r="GRP1172" s="145"/>
      <c r="GRQ1172" s="145"/>
      <c r="GRR1172" s="145"/>
      <c r="GRS1172" s="145"/>
      <c r="GRT1172" s="145"/>
      <c r="GRU1172" s="37"/>
      <c r="GRV1172" s="5"/>
      <c r="GRW1172" s="144"/>
      <c r="GRX1172" s="93"/>
      <c r="GRY1172" s="145"/>
      <c r="GRZ1172" s="145"/>
      <c r="GSA1172" s="145"/>
      <c r="GSB1172" s="145"/>
      <c r="GSC1172" s="145"/>
      <c r="GSD1172" s="37"/>
      <c r="GSE1172" s="5"/>
      <c r="GSF1172" s="144"/>
      <c r="GSG1172" s="93"/>
      <c r="GSH1172" s="145"/>
      <c r="GSI1172" s="145"/>
      <c r="GSJ1172" s="145"/>
      <c r="GSK1172" s="145"/>
      <c r="GSL1172" s="145"/>
      <c r="GSM1172" s="37"/>
      <c r="GSN1172" s="5"/>
      <c r="GSO1172" s="144"/>
      <c r="GSP1172" s="93"/>
      <c r="GSQ1172" s="145"/>
      <c r="GSR1172" s="145"/>
      <c r="GSS1172" s="145"/>
      <c r="GST1172" s="145"/>
      <c r="GSU1172" s="145"/>
      <c r="GSV1172" s="37"/>
      <c r="GSW1172" s="5"/>
      <c r="GSX1172" s="144"/>
      <c r="GSY1172" s="93"/>
      <c r="GSZ1172" s="145"/>
      <c r="GTA1172" s="145"/>
      <c r="GTB1172" s="145"/>
      <c r="GTC1172" s="145"/>
      <c r="GTD1172" s="145"/>
      <c r="GTE1172" s="37"/>
      <c r="GTF1172" s="5"/>
      <c r="GTG1172" s="144"/>
      <c r="GTH1172" s="93"/>
      <c r="GTI1172" s="145"/>
      <c r="GTJ1172" s="145"/>
      <c r="GTK1172" s="145"/>
      <c r="GTL1172" s="145"/>
      <c r="GTM1172" s="145"/>
      <c r="GTN1172" s="37"/>
      <c r="GTO1172" s="5"/>
      <c r="GTP1172" s="144"/>
      <c r="GTQ1172" s="93"/>
      <c r="GTR1172" s="145"/>
      <c r="GTS1172" s="145"/>
      <c r="GTT1172" s="145"/>
      <c r="GTU1172" s="145"/>
      <c r="GTV1172" s="145"/>
      <c r="GTW1172" s="37"/>
      <c r="GTX1172" s="5"/>
      <c r="GTY1172" s="144"/>
      <c r="GTZ1172" s="93"/>
      <c r="GUA1172" s="145"/>
      <c r="GUB1172" s="145"/>
      <c r="GUC1172" s="145"/>
      <c r="GUD1172" s="145"/>
      <c r="GUE1172" s="145"/>
      <c r="GUF1172" s="37"/>
      <c r="GUG1172" s="5"/>
      <c r="GUH1172" s="144"/>
      <c r="GUI1172" s="93"/>
      <c r="GUJ1172" s="145"/>
      <c r="GUK1172" s="145"/>
      <c r="GUL1172" s="145"/>
      <c r="GUM1172" s="145"/>
      <c r="GUN1172" s="145"/>
      <c r="GUO1172" s="37"/>
      <c r="GUP1172" s="5"/>
      <c r="GUQ1172" s="144"/>
      <c r="GUR1172" s="93"/>
      <c r="GUS1172" s="145"/>
      <c r="GUT1172" s="145"/>
      <c r="GUU1172" s="145"/>
      <c r="GUV1172" s="145"/>
      <c r="GUW1172" s="145"/>
      <c r="GUX1172" s="37"/>
      <c r="GUY1172" s="5"/>
      <c r="GUZ1172" s="144"/>
      <c r="GVA1172" s="93"/>
      <c r="GVB1172" s="145"/>
      <c r="GVC1172" s="145"/>
      <c r="GVD1172" s="145"/>
      <c r="GVE1172" s="145"/>
      <c r="GVF1172" s="145"/>
      <c r="GVG1172" s="37"/>
      <c r="GVH1172" s="5"/>
      <c r="GVI1172" s="144"/>
      <c r="GVJ1172" s="93"/>
      <c r="GVK1172" s="145"/>
      <c r="GVL1172" s="145"/>
      <c r="GVM1172" s="145"/>
      <c r="GVN1172" s="145"/>
      <c r="GVO1172" s="145"/>
      <c r="GVP1172" s="37"/>
      <c r="GVQ1172" s="5"/>
      <c r="GVR1172" s="144"/>
      <c r="GVS1172" s="93"/>
      <c r="GVT1172" s="145"/>
      <c r="GVU1172" s="145"/>
      <c r="GVV1172" s="145"/>
      <c r="GVW1172" s="145"/>
      <c r="GVX1172" s="145"/>
      <c r="GVY1172" s="37"/>
      <c r="GVZ1172" s="5"/>
      <c r="GWA1172" s="144"/>
      <c r="GWB1172" s="93"/>
      <c r="GWC1172" s="145"/>
      <c r="GWD1172" s="145"/>
      <c r="GWE1172" s="145"/>
      <c r="GWF1172" s="145"/>
      <c r="GWG1172" s="145"/>
      <c r="GWH1172" s="37"/>
      <c r="GWI1172" s="5"/>
      <c r="GWJ1172" s="144"/>
      <c r="GWK1172" s="93"/>
      <c r="GWL1172" s="145"/>
      <c r="GWM1172" s="145"/>
      <c r="GWN1172" s="145"/>
      <c r="GWO1172" s="145"/>
      <c r="GWP1172" s="145"/>
      <c r="GWQ1172" s="37"/>
      <c r="GWR1172" s="5"/>
      <c r="GWS1172" s="144"/>
      <c r="GWT1172" s="93"/>
      <c r="GWU1172" s="145"/>
      <c r="GWV1172" s="145"/>
      <c r="GWW1172" s="145"/>
      <c r="GWX1172" s="145"/>
      <c r="GWY1172" s="145"/>
      <c r="GWZ1172" s="37"/>
      <c r="GXA1172" s="5"/>
      <c r="GXB1172" s="144"/>
      <c r="GXC1172" s="93"/>
      <c r="GXD1172" s="145"/>
      <c r="GXE1172" s="145"/>
      <c r="GXF1172" s="145"/>
      <c r="GXG1172" s="145"/>
      <c r="GXH1172" s="145"/>
      <c r="GXI1172" s="37"/>
      <c r="GXJ1172" s="5"/>
      <c r="GXK1172" s="144"/>
      <c r="GXL1172" s="93"/>
      <c r="GXM1172" s="145"/>
      <c r="GXN1172" s="145"/>
      <c r="GXO1172" s="145"/>
      <c r="GXP1172" s="145"/>
      <c r="GXQ1172" s="145"/>
      <c r="GXR1172" s="37"/>
      <c r="GXS1172" s="5"/>
      <c r="GXT1172" s="144"/>
      <c r="GXU1172" s="93"/>
      <c r="GXV1172" s="145"/>
      <c r="GXW1172" s="145"/>
      <c r="GXX1172" s="145"/>
      <c r="GXY1172" s="145"/>
      <c r="GXZ1172" s="145"/>
      <c r="GYA1172" s="37"/>
      <c r="GYB1172" s="5"/>
      <c r="GYC1172" s="144"/>
      <c r="GYD1172" s="93"/>
      <c r="GYE1172" s="145"/>
      <c r="GYF1172" s="145"/>
      <c r="GYG1172" s="145"/>
      <c r="GYH1172" s="145"/>
      <c r="GYI1172" s="145"/>
      <c r="GYJ1172" s="37"/>
      <c r="GYK1172" s="5"/>
      <c r="GYL1172" s="144"/>
      <c r="GYM1172" s="93"/>
      <c r="GYN1172" s="145"/>
      <c r="GYO1172" s="145"/>
      <c r="GYP1172" s="145"/>
      <c r="GYQ1172" s="145"/>
      <c r="GYR1172" s="145"/>
      <c r="GYS1172" s="37"/>
      <c r="GYT1172" s="5"/>
      <c r="GYU1172" s="144"/>
      <c r="GYV1172" s="93"/>
      <c r="GYW1172" s="145"/>
      <c r="GYX1172" s="145"/>
      <c r="GYY1172" s="145"/>
      <c r="GYZ1172" s="145"/>
      <c r="GZA1172" s="145"/>
      <c r="GZB1172" s="37"/>
      <c r="GZC1172" s="5"/>
      <c r="GZD1172" s="144"/>
      <c r="GZE1172" s="93"/>
      <c r="GZF1172" s="145"/>
      <c r="GZG1172" s="145"/>
      <c r="GZH1172" s="145"/>
      <c r="GZI1172" s="145"/>
      <c r="GZJ1172" s="145"/>
      <c r="GZK1172" s="37"/>
      <c r="GZL1172" s="5"/>
      <c r="GZM1172" s="144"/>
      <c r="GZN1172" s="93"/>
      <c r="GZO1172" s="145"/>
      <c r="GZP1172" s="145"/>
      <c r="GZQ1172" s="145"/>
      <c r="GZR1172" s="145"/>
      <c r="GZS1172" s="145"/>
      <c r="GZT1172" s="37"/>
      <c r="GZU1172" s="5"/>
      <c r="GZV1172" s="144"/>
      <c r="GZW1172" s="93"/>
      <c r="GZX1172" s="145"/>
      <c r="GZY1172" s="145"/>
      <c r="GZZ1172" s="145"/>
      <c r="HAA1172" s="145"/>
      <c r="HAB1172" s="145"/>
      <c r="HAC1172" s="37"/>
      <c r="HAD1172" s="5"/>
      <c r="HAE1172" s="144"/>
      <c r="HAF1172" s="93"/>
      <c r="HAG1172" s="145"/>
      <c r="HAH1172" s="145"/>
      <c r="HAI1172" s="145"/>
      <c r="HAJ1172" s="145"/>
      <c r="HAK1172" s="145"/>
      <c r="HAL1172" s="37"/>
      <c r="HAM1172" s="5"/>
      <c r="HAN1172" s="144"/>
      <c r="HAO1172" s="93"/>
      <c r="HAP1172" s="145"/>
      <c r="HAQ1172" s="145"/>
      <c r="HAR1172" s="145"/>
      <c r="HAS1172" s="145"/>
      <c r="HAT1172" s="145"/>
      <c r="HAU1172" s="37"/>
      <c r="HAV1172" s="5"/>
      <c r="HAW1172" s="144"/>
      <c r="HAX1172" s="93"/>
      <c r="HAY1172" s="145"/>
      <c r="HAZ1172" s="145"/>
      <c r="HBA1172" s="145"/>
      <c r="HBB1172" s="145"/>
      <c r="HBC1172" s="145"/>
      <c r="HBD1172" s="37"/>
      <c r="HBE1172" s="5"/>
      <c r="HBF1172" s="144"/>
      <c r="HBG1172" s="93"/>
      <c r="HBH1172" s="145"/>
      <c r="HBI1172" s="145"/>
      <c r="HBJ1172" s="145"/>
      <c r="HBK1172" s="145"/>
      <c r="HBL1172" s="145"/>
      <c r="HBM1172" s="37"/>
      <c r="HBN1172" s="5"/>
      <c r="HBO1172" s="144"/>
      <c r="HBP1172" s="93"/>
      <c r="HBQ1172" s="145"/>
      <c r="HBR1172" s="145"/>
      <c r="HBS1172" s="145"/>
      <c r="HBT1172" s="145"/>
      <c r="HBU1172" s="145"/>
      <c r="HBV1172" s="37"/>
      <c r="HBW1172" s="5"/>
      <c r="HBX1172" s="144"/>
      <c r="HBY1172" s="93"/>
      <c r="HBZ1172" s="145"/>
      <c r="HCA1172" s="145"/>
      <c r="HCB1172" s="145"/>
      <c r="HCC1172" s="145"/>
      <c r="HCD1172" s="145"/>
      <c r="HCE1172" s="37"/>
      <c r="HCF1172" s="5"/>
      <c r="HCG1172" s="144"/>
      <c r="HCH1172" s="93"/>
      <c r="HCI1172" s="145"/>
      <c r="HCJ1172" s="145"/>
      <c r="HCK1172" s="145"/>
      <c r="HCL1172" s="145"/>
      <c r="HCM1172" s="145"/>
      <c r="HCN1172" s="37"/>
      <c r="HCO1172" s="5"/>
      <c r="HCP1172" s="144"/>
      <c r="HCQ1172" s="93"/>
      <c r="HCR1172" s="145"/>
      <c r="HCS1172" s="145"/>
      <c r="HCT1172" s="145"/>
      <c r="HCU1172" s="145"/>
      <c r="HCV1172" s="145"/>
      <c r="HCW1172" s="37"/>
      <c r="HCX1172" s="5"/>
      <c r="HCY1172" s="144"/>
      <c r="HCZ1172" s="93"/>
      <c r="HDA1172" s="145"/>
      <c r="HDB1172" s="145"/>
      <c r="HDC1172" s="145"/>
      <c r="HDD1172" s="145"/>
      <c r="HDE1172" s="145"/>
      <c r="HDF1172" s="37"/>
      <c r="HDG1172" s="5"/>
      <c r="HDH1172" s="144"/>
      <c r="HDI1172" s="93"/>
      <c r="HDJ1172" s="145"/>
      <c r="HDK1172" s="145"/>
      <c r="HDL1172" s="145"/>
      <c r="HDM1172" s="145"/>
      <c r="HDN1172" s="145"/>
      <c r="HDO1172" s="37"/>
      <c r="HDP1172" s="5"/>
      <c r="HDQ1172" s="144"/>
      <c r="HDR1172" s="93"/>
      <c r="HDS1172" s="145"/>
      <c r="HDT1172" s="145"/>
      <c r="HDU1172" s="145"/>
      <c r="HDV1172" s="145"/>
      <c r="HDW1172" s="145"/>
      <c r="HDX1172" s="37"/>
      <c r="HDY1172" s="5"/>
      <c r="HDZ1172" s="144"/>
      <c r="HEA1172" s="93"/>
      <c r="HEB1172" s="145"/>
      <c r="HEC1172" s="145"/>
      <c r="HED1172" s="145"/>
      <c r="HEE1172" s="145"/>
      <c r="HEF1172" s="145"/>
      <c r="HEG1172" s="37"/>
      <c r="HEH1172" s="5"/>
      <c r="HEI1172" s="144"/>
      <c r="HEJ1172" s="93"/>
      <c r="HEK1172" s="145"/>
      <c r="HEL1172" s="145"/>
      <c r="HEM1172" s="145"/>
      <c r="HEN1172" s="145"/>
      <c r="HEO1172" s="145"/>
      <c r="HEP1172" s="37"/>
      <c r="HEQ1172" s="5"/>
      <c r="HER1172" s="144"/>
      <c r="HES1172" s="93"/>
      <c r="HET1172" s="145"/>
      <c r="HEU1172" s="145"/>
      <c r="HEV1172" s="145"/>
      <c r="HEW1172" s="145"/>
      <c r="HEX1172" s="145"/>
      <c r="HEY1172" s="37"/>
      <c r="HEZ1172" s="5"/>
      <c r="HFA1172" s="144"/>
      <c r="HFB1172" s="93"/>
      <c r="HFC1172" s="145"/>
      <c r="HFD1172" s="145"/>
      <c r="HFE1172" s="145"/>
      <c r="HFF1172" s="145"/>
      <c r="HFG1172" s="145"/>
      <c r="HFH1172" s="37"/>
      <c r="HFI1172" s="5"/>
      <c r="HFJ1172" s="144"/>
      <c r="HFK1172" s="93"/>
      <c r="HFL1172" s="145"/>
      <c r="HFM1172" s="145"/>
      <c r="HFN1172" s="145"/>
      <c r="HFO1172" s="145"/>
      <c r="HFP1172" s="145"/>
      <c r="HFQ1172" s="37"/>
      <c r="HFR1172" s="5"/>
      <c r="HFS1172" s="144"/>
      <c r="HFT1172" s="93"/>
      <c r="HFU1172" s="145"/>
      <c r="HFV1172" s="145"/>
      <c r="HFW1172" s="145"/>
      <c r="HFX1172" s="145"/>
      <c r="HFY1172" s="145"/>
      <c r="HFZ1172" s="37"/>
      <c r="HGA1172" s="5"/>
      <c r="HGB1172" s="144"/>
      <c r="HGC1172" s="93"/>
      <c r="HGD1172" s="145"/>
      <c r="HGE1172" s="145"/>
      <c r="HGF1172" s="145"/>
      <c r="HGG1172" s="145"/>
      <c r="HGH1172" s="145"/>
      <c r="HGI1172" s="37"/>
      <c r="HGJ1172" s="5"/>
      <c r="HGK1172" s="144"/>
      <c r="HGL1172" s="93"/>
      <c r="HGM1172" s="145"/>
      <c r="HGN1172" s="145"/>
      <c r="HGO1172" s="145"/>
      <c r="HGP1172" s="145"/>
      <c r="HGQ1172" s="145"/>
      <c r="HGR1172" s="37"/>
      <c r="HGS1172" s="5"/>
      <c r="HGT1172" s="144"/>
      <c r="HGU1172" s="93"/>
      <c r="HGV1172" s="145"/>
      <c r="HGW1172" s="145"/>
      <c r="HGX1172" s="145"/>
      <c r="HGY1172" s="145"/>
      <c r="HGZ1172" s="145"/>
      <c r="HHA1172" s="37"/>
      <c r="HHB1172" s="5"/>
      <c r="HHC1172" s="144"/>
      <c r="HHD1172" s="93"/>
      <c r="HHE1172" s="145"/>
      <c r="HHF1172" s="145"/>
      <c r="HHG1172" s="145"/>
      <c r="HHH1172" s="145"/>
      <c r="HHI1172" s="145"/>
      <c r="HHJ1172" s="37"/>
      <c r="HHK1172" s="5"/>
      <c r="HHL1172" s="144"/>
      <c r="HHM1172" s="93"/>
      <c r="HHN1172" s="145"/>
      <c r="HHO1172" s="145"/>
      <c r="HHP1172" s="145"/>
      <c r="HHQ1172" s="145"/>
      <c r="HHR1172" s="145"/>
      <c r="HHS1172" s="37"/>
      <c r="HHT1172" s="5"/>
      <c r="HHU1172" s="144"/>
      <c r="HHV1172" s="93"/>
      <c r="HHW1172" s="145"/>
      <c r="HHX1172" s="145"/>
      <c r="HHY1172" s="145"/>
      <c r="HHZ1172" s="145"/>
      <c r="HIA1172" s="145"/>
      <c r="HIB1172" s="37"/>
      <c r="HIC1172" s="5"/>
      <c r="HID1172" s="144"/>
      <c r="HIE1172" s="93"/>
      <c r="HIF1172" s="145"/>
      <c r="HIG1172" s="145"/>
      <c r="HIH1172" s="145"/>
      <c r="HII1172" s="145"/>
      <c r="HIJ1172" s="145"/>
      <c r="HIK1172" s="37"/>
      <c r="HIL1172" s="5"/>
      <c r="HIM1172" s="144"/>
      <c r="HIN1172" s="93"/>
      <c r="HIO1172" s="145"/>
      <c r="HIP1172" s="145"/>
      <c r="HIQ1172" s="145"/>
      <c r="HIR1172" s="145"/>
      <c r="HIS1172" s="145"/>
      <c r="HIT1172" s="37"/>
      <c r="HIU1172" s="5"/>
      <c r="HIV1172" s="144"/>
      <c r="HIW1172" s="93"/>
      <c r="HIX1172" s="145"/>
      <c r="HIY1172" s="145"/>
      <c r="HIZ1172" s="145"/>
      <c r="HJA1172" s="145"/>
      <c r="HJB1172" s="145"/>
      <c r="HJC1172" s="37"/>
      <c r="HJD1172" s="5"/>
      <c r="HJE1172" s="144"/>
      <c r="HJF1172" s="93"/>
      <c r="HJG1172" s="145"/>
      <c r="HJH1172" s="145"/>
      <c r="HJI1172" s="145"/>
      <c r="HJJ1172" s="145"/>
      <c r="HJK1172" s="145"/>
      <c r="HJL1172" s="37"/>
      <c r="HJM1172" s="5"/>
      <c r="HJN1172" s="144"/>
      <c r="HJO1172" s="93"/>
      <c r="HJP1172" s="145"/>
      <c r="HJQ1172" s="145"/>
      <c r="HJR1172" s="145"/>
      <c r="HJS1172" s="145"/>
      <c r="HJT1172" s="145"/>
      <c r="HJU1172" s="37"/>
      <c r="HJV1172" s="5"/>
      <c r="HJW1172" s="144"/>
      <c r="HJX1172" s="93"/>
      <c r="HJY1172" s="145"/>
      <c r="HJZ1172" s="145"/>
      <c r="HKA1172" s="145"/>
      <c r="HKB1172" s="145"/>
      <c r="HKC1172" s="145"/>
      <c r="HKD1172" s="37"/>
      <c r="HKE1172" s="5"/>
      <c r="HKF1172" s="144"/>
      <c r="HKG1172" s="93"/>
      <c r="HKH1172" s="145"/>
      <c r="HKI1172" s="145"/>
      <c r="HKJ1172" s="145"/>
      <c r="HKK1172" s="145"/>
      <c r="HKL1172" s="145"/>
      <c r="HKM1172" s="37"/>
      <c r="HKN1172" s="5"/>
      <c r="HKO1172" s="144"/>
      <c r="HKP1172" s="93"/>
      <c r="HKQ1172" s="145"/>
      <c r="HKR1172" s="145"/>
      <c r="HKS1172" s="145"/>
      <c r="HKT1172" s="145"/>
      <c r="HKU1172" s="145"/>
      <c r="HKV1172" s="37"/>
      <c r="HKW1172" s="5"/>
      <c r="HKX1172" s="144"/>
      <c r="HKY1172" s="93"/>
      <c r="HKZ1172" s="145"/>
      <c r="HLA1172" s="145"/>
      <c r="HLB1172" s="145"/>
      <c r="HLC1172" s="145"/>
      <c r="HLD1172" s="145"/>
      <c r="HLE1172" s="37"/>
      <c r="HLF1172" s="5"/>
      <c r="HLG1172" s="144"/>
      <c r="HLH1172" s="93"/>
      <c r="HLI1172" s="145"/>
      <c r="HLJ1172" s="145"/>
      <c r="HLK1172" s="145"/>
      <c r="HLL1172" s="145"/>
      <c r="HLM1172" s="145"/>
      <c r="HLN1172" s="37"/>
      <c r="HLO1172" s="5"/>
      <c r="HLP1172" s="144"/>
      <c r="HLQ1172" s="93"/>
      <c r="HLR1172" s="145"/>
      <c r="HLS1172" s="145"/>
      <c r="HLT1172" s="145"/>
      <c r="HLU1172" s="145"/>
      <c r="HLV1172" s="145"/>
      <c r="HLW1172" s="37"/>
      <c r="HLX1172" s="5"/>
      <c r="HLY1172" s="144"/>
      <c r="HLZ1172" s="93"/>
      <c r="HMA1172" s="145"/>
      <c r="HMB1172" s="145"/>
      <c r="HMC1172" s="145"/>
      <c r="HMD1172" s="145"/>
      <c r="HME1172" s="145"/>
      <c r="HMF1172" s="37"/>
      <c r="HMG1172" s="5"/>
      <c r="HMH1172" s="144"/>
      <c r="HMI1172" s="93"/>
      <c r="HMJ1172" s="145"/>
      <c r="HMK1172" s="145"/>
      <c r="HML1172" s="145"/>
      <c r="HMM1172" s="145"/>
      <c r="HMN1172" s="145"/>
      <c r="HMO1172" s="37"/>
      <c r="HMP1172" s="5"/>
      <c r="HMQ1172" s="144"/>
      <c r="HMR1172" s="93"/>
      <c r="HMS1172" s="145"/>
      <c r="HMT1172" s="145"/>
      <c r="HMU1172" s="145"/>
      <c r="HMV1172" s="145"/>
      <c r="HMW1172" s="145"/>
      <c r="HMX1172" s="37"/>
      <c r="HMY1172" s="5"/>
      <c r="HMZ1172" s="144"/>
      <c r="HNA1172" s="93"/>
      <c r="HNB1172" s="145"/>
      <c r="HNC1172" s="145"/>
      <c r="HND1172" s="145"/>
      <c r="HNE1172" s="145"/>
      <c r="HNF1172" s="145"/>
      <c r="HNG1172" s="37"/>
      <c r="HNH1172" s="5"/>
      <c r="HNI1172" s="144"/>
      <c r="HNJ1172" s="93"/>
      <c r="HNK1172" s="145"/>
      <c r="HNL1172" s="145"/>
      <c r="HNM1172" s="145"/>
      <c r="HNN1172" s="145"/>
      <c r="HNO1172" s="145"/>
      <c r="HNP1172" s="37"/>
      <c r="HNQ1172" s="5"/>
      <c r="HNR1172" s="144"/>
      <c r="HNS1172" s="93"/>
      <c r="HNT1172" s="145"/>
      <c r="HNU1172" s="145"/>
      <c r="HNV1172" s="145"/>
      <c r="HNW1172" s="145"/>
      <c r="HNX1172" s="145"/>
      <c r="HNY1172" s="37"/>
      <c r="HNZ1172" s="5"/>
      <c r="HOA1172" s="144"/>
      <c r="HOB1172" s="93"/>
      <c r="HOC1172" s="145"/>
      <c r="HOD1172" s="145"/>
      <c r="HOE1172" s="145"/>
      <c r="HOF1172" s="145"/>
      <c r="HOG1172" s="145"/>
      <c r="HOH1172" s="37"/>
      <c r="HOI1172" s="5"/>
      <c r="HOJ1172" s="144"/>
      <c r="HOK1172" s="93"/>
      <c r="HOL1172" s="145"/>
      <c r="HOM1172" s="145"/>
      <c r="HON1172" s="145"/>
      <c r="HOO1172" s="145"/>
      <c r="HOP1172" s="145"/>
      <c r="HOQ1172" s="37"/>
      <c r="HOR1172" s="5"/>
      <c r="HOS1172" s="144"/>
      <c r="HOT1172" s="93"/>
      <c r="HOU1172" s="145"/>
      <c r="HOV1172" s="145"/>
      <c r="HOW1172" s="145"/>
      <c r="HOX1172" s="145"/>
      <c r="HOY1172" s="145"/>
      <c r="HOZ1172" s="37"/>
      <c r="HPA1172" s="5"/>
      <c r="HPB1172" s="144"/>
      <c r="HPC1172" s="93"/>
      <c r="HPD1172" s="145"/>
      <c r="HPE1172" s="145"/>
      <c r="HPF1172" s="145"/>
      <c r="HPG1172" s="145"/>
      <c r="HPH1172" s="145"/>
      <c r="HPI1172" s="37"/>
      <c r="HPJ1172" s="5"/>
      <c r="HPK1172" s="144"/>
      <c r="HPL1172" s="93"/>
      <c r="HPM1172" s="145"/>
      <c r="HPN1172" s="145"/>
      <c r="HPO1172" s="145"/>
      <c r="HPP1172" s="145"/>
      <c r="HPQ1172" s="145"/>
      <c r="HPR1172" s="37"/>
      <c r="HPS1172" s="5"/>
      <c r="HPT1172" s="144"/>
      <c r="HPU1172" s="93"/>
      <c r="HPV1172" s="145"/>
      <c r="HPW1172" s="145"/>
      <c r="HPX1172" s="145"/>
      <c r="HPY1172" s="145"/>
      <c r="HPZ1172" s="145"/>
      <c r="HQA1172" s="37"/>
      <c r="HQB1172" s="5"/>
      <c r="HQC1172" s="144"/>
      <c r="HQD1172" s="93"/>
      <c r="HQE1172" s="145"/>
      <c r="HQF1172" s="145"/>
      <c r="HQG1172" s="145"/>
      <c r="HQH1172" s="145"/>
      <c r="HQI1172" s="145"/>
      <c r="HQJ1172" s="37"/>
      <c r="HQK1172" s="5"/>
      <c r="HQL1172" s="144"/>
      <c r="HQM1172" s="93"/>
      <c r="HQN1172" s="145"/>
      <c r="HQO1172" s="145"/>
      <c r="HQP1172" s="145"/>
      <c r="HQQ1172" s="145"/>
      <c r="HQR1172" s="145"/>
      <c r="HQS1172" s="37"/>
      <c r="HQT1172" s="5"/>
      <c r="HQU1172" s="144"/>
      <c r="HQV1172" s="93"/>
      <c r="HQW1172" s="145"/>
      <c r="HQX1172" s="145"/>
      <c r="HQY1172" s="145"/>
      <c r="HQZ1172" s="145"/>
      <c r="HRA1172" s="145"/>
      <c r="HRB1172" s="37"/>
      <c r="HRC1172" s="5"/>
      <c r="HRD1172" s="144"/>
      <c r="HRE1172" s="93"/>
      <c r="HRF1172" s="145"/>
      <c r="HRG1172" s="145"/>
      <c r="HRH1172" s="145"/>
      <c r="HRI1172" s="145"/>
      <c r="HRJ1172" s="145"/>
      <c r="HRK1172" s="37"/>
      <c r="HRL1172" s="5"/>
      <c r="HRM1172" s="144"/>
      <c r="HRN1172" s="93"/>
      <c r="HRO1172" s="145"/>
      <c r="HRP1172" s="145"/>
      <c r="HRQ1172" s="145"/>
      <c r="HRR1172" s="145"/>
      <c r="HRS1172" s="145"/>
      <c r="HRT1172" s="37"/>
      <c r="HRU1172" s="5"/>
      <c r="HRV1172" s="144"/>
      <c r="HRW1172" s="93"/>
      <c r="HRX1172" s="145"/>
      <c r="HRY1172" s="145"/>
      <c r="HRZ1172" s="145"/>
      <c r="HSA1172" s="145"/>
      <c r="HSB1172" s="145"/>
      <c r="HSC1172" s="37"/>
      <c r="HSD1172" s="5"/>
      <c r="HSE1172" s="144"/>
      <c r="HSF1172" s="93"/>
      <c r="HSG1172" s="145"/>
      <c r="HSH1172" s="145"/>
      <c r="HSI1172" s="145"/>
      <c r="HSJ1172" s="145"/>
      <c r="HSK1172" s="145"/>
      <c r="HSL1172" s="37"/>
      <c r="HSM1172" s="5"/>
      <c r="HSN1172" s="144"/>
      <c r="HSO1172" s="93"/>
      <c r="HSP1172" s="145"/>
      <c r="HSQ1172" s="145"/>
      <c r="HSR1172" s="145"/>
      <c r="HSS1172" s="145"/>
      <c r="HST1172" s="145"/>
      <c r="HSU1172" s="37"/>
      <c r="HSV1172" s="5"/>
      <c r="HSW1172" s="144"/>
      <c r="HSX1172" s="93"/>
      <c r="HSY1172" s="145"/>
      <c r="HSZ1172" s="145"/>
      <c r="HTA1172" s="145"/>
      <c r="HTB1172" s="145"/>
      <c r="HTC1172" s="145"/>
      <c r="HTD1172" s="37"/>
      <c r="HTE1172" s="5"/>
      <c r="HTF1172" s="144"/>
      <c r="HTG1172" s="93"/>
      <c r="HTH1172" s="145"/>
      <c r="HTI1172" s="145"/>
      <c r="HTJ1172" s="145"/>
      <c r="HTK1172" s="145"/>
      <c r="HTL1172" s="145"/>
      <c r="HTM1172" s="37"/>
      <c r="HTN1172" s="5"/>
      <c r="HTO1172" s="144"/>
      <c r="HTP1172" s="93"/>
      <c r="HTQ1172" s="145"/>
      <c r="HTR1172" s="145"/>
      <c r="HTS1172" s="145"/>
      <c r="HTT1172" s="145"/>
      <c r="HTU1172" s="145"/>
      <c r="HTV1172" s="37"/>
      <c r="HTW1172" s="5"/>
      <c r="HTX1172" s="144"/>
      <c r="HTY1172" s="93"/>
      <c r="HTZ1172" s="145"/>
      <c r="HUA1172" s="145"/>
      <c r="HUB1172" s="145"/>
      <c r="HUC1172" s="145"/>
      <c r="HUD1172" s="145"/>
      <c r="HUE1172" s="37"/>
      <c r="HUF1172" s="5"/>
      <c r="HUG1172" s="144"/>
      <c r="HUH1172" s="93"/>
      <c r="HUI1172" s="145"/>
      <c r="HUJ1172" s="145"/>
      <c r="HUK1172" s="145"/>
      <c r="HUL1172" s="145"/>
      <c r="HUM1172" s="145"/>
      <c r="HUN1172" s="37"/>
      <c r="HUO1172" s="5"/>
      <c r="HUP1172" s="144"/>
      <c r="HUQ1172" s="93"/>
      <c r="HUR1172" s="145"/>
      <c r="HUS1172" s="145"/>
      <c r="HUT1172" s="145"/>
      <c r="HUU1172" s="145"/>
      <c r="HUV1172" s="145"/>
      <c r="HUW1172" s="37"/>
      <c r="HUX1172" s="5"/>
      <c r="HUY1172" s="144"/>
      <c r="HUZ1172" s="93"/>
      <c r="HVA1172" s="145"/>
      <c r="HVB1172" s="145"/>
      <c r="HVC1172" s="145"/>
      <c r="HVD1172" s="145"/>
      <c r="HVE1172" s="145"/>
      <c r="HVF1172" s="37"/>
      <c r="HVG1172" s="5"/>
      <c r="HVH1172" s="144"/>
      <c r="HVI1172" s="93"/>
      <c r="HVJ1172" s="145"/>
      <c r="HVK1172" s="145"/>
      <c r="HVL1172" s="145"/>
      <c r="HVM1172" s="145"/>
      <c r="HVN1172" s="145"/>
      <c r="HVO1172" s="37"/>
      <c r="HVP1172" s="5"/>
      <c r="HVQ1172" s="144"/>
      <c r="HVR1172" s="93"/>
      <c r="HVS1172" s="145"/>
      <c r="HVT1172" s="145"/>
      <c r="HVU1172" s="145"/>
      <c r="HVV1172" s="145"/>
      <c r="HVW1172" s="145"/>
      <c r="HVX1172" s="37"/>
      <c r="HVY1172" s="5"/>
      <c r="HVZ1172" s="144"/>
      <c r="HWA1172" s="93"/>
      <c r="HWB1172" s="145"/>
      <c r="HWC1172" s="145"/>
      <c r="HWD1172" s="145"/>
      <c r="HWE1172" s="145"/>
      <c r="HWF1172" s="145"/>
      <c r="HWG1172" s="37"/>
      <c r="HWH1172" s="5"/>
      <c r="HWI1172" s="144"/>
      <c r="HWJ1172" s="93"/>
      <c r="HWK1172" s="145"/>
      <c r="HWL1172" s="145"/>
      <c r="HWM1172" s="145"/>
      <c r="HWN1172" s="145"/>
      <c r="HWO1172" s="145"/>
      <c r="HWP1172" s="37"/>
      <c r="HWQ1172" s="5"/>
      <c r="HWR1172" s="144"/>
      <c r="HWS1172" s="93"/>
      <c r="HWT1172" s="145"/>
      <c r="HWU1172" s="145"/>
      <c r="HWV1172" s="145"/>
      <c r="HWW1172" s="145"/>
      <c r="HWX1172" s="145"/>
      <c r="HWY1172" s="37"/>
      <c r="HWZ1172" s="5"/>
      <c r="HXA1172" s="144"/>
      <c r="HXB1172" s="93"/>
      <c r="HXC1172" s="145"/>
      <c r="HXD1172" s="145"/>
      <c r="HXE1172" s="145"/>
      <c r="HXF1172" s="145"/>
      <c r="HXG1172" s="145"/>
      <c r="HXH1172" s="37"/>
      <c r="HXI1172" s="5"/>
      <c r="HXJ1172" s="144"/>
      <c r="HXK1172" s="93"/>
      <c r="HXL1172" s="145"/>
      <c r="HXM1172" s="145"/>
      <c r="HXN1172" s="145"/>
      <c r="HXO1172" s="145"/>
      <c r="HXP1172" s="145"/>
      <c r="HXQ1172" s="37"/>
      <c r="HXR1172" s="5"/>
      <c r="HXS1172" s="144"/>
      <c r="HXT1172" s="93"/>
      <c r="HXU1172" s="145"/>
      <c r="HXV1172" s="145"/>
      <c r="HXW1172" s="145"/>
      <c r="HXX1172" s="145"/>
      <c r="HXY1172" s="145"/>
      <c r="HXZ1172" s="37"/>
      <c r="HYA1172" s="5"/>
      <c r="HYB1172" s="144"/>
      <c r="HYC1172" s="93"/>
      <c r="HYD1172" s="145"/>
      <c r="HYE1172" s="145"/>
      <c r="HYF1172" s="145"/>
      <c r="HYG1172" s="145"/>
      <c r="HYH1172" s="145"/>
      <c r="HYI1172" s="37"/>
      <c r="HYJ1172" s="5"/>
      <c r="HYK1172" s="144"/>
      <c r="HYL1172" s="93"/>
      <c r="HYM1172" s="145"/>
      <c r="HYN1172" s="145"/>
      <c r="HYO1172" s="145"/>
      <c r="HYP1172" s="145"/>
      <c r="HYQ1172" s="145"/>
      <c r="HYR1172" s="37"/>
      <c r="HYS1172" s="5"/>
      <c r="HYT1172" s="144"/>
      <c r="HYU1172" s="93"/>
      <c r="HYV1172" s="145"/>
      <c r="HYW1172" s="145"/>
      <c r="HYX1172" s="145"/>
      <c r="HYY1172" s="145"/>
      <c r="HYZ1172" s="145"/>
      <c r="HZA1172" s="37"/>
      <c r="HZB1172" s="5"/>
      <c r="HZC1172" s="144"/>
      <c r="HZD1172" s="93"/>
      <c r="HZE1172" s="145"/>
      <c r="HZF1172" s="145"/>
      <c r="HZG1172" s="145"/>
      <c r="HZH1172" s="145"/>
      <c r="HZI1172" s="145"/>
      <c r="HZJ1172" s="37"/>
      <c r="HZK1172" s="5"/>
      <c r="HZL1172" s="144"/>
      <c r="HZM1172" s="93"/>
      <c r="HZN1172" s="145"/>
      <c r="HZO1172" s="145"/>
      <c r="HZP1172" s="145"/>
      <c r="HZQ1172" s="145"/>
      <c r="HZR1172" s="145"/>
      <c r="HZS1172" s="37"/>
      <c r="HZT1172" s="5"/>
      <c r="HZU1172" s="144"/>
      <c r="HZV1172" s="93"/>
      <c r="HZW1172" s="145"/>
      <c r="HZX1172" s="145"/>
      <c r="HZY1172" s="145"/>
      <c r="HZZ1172" s="145"/>
      <c r="IAA1172" s="145"/>
      <c r="IAB1172" s="37"/>
      <c r="IAC1172" s="5"/>
      <c r="IAD1172" s="144"/>
      <c r="IAE1172" s="93"/>
      <c r="IAF1172" s="145"/>
      <c r="IAG1172" s="145"/>
      <c r="IAH1172" s="145"/>
      <c r="IAI1172" s="145"/>
      <c r="IAJ1172" s="145"/>
      <c r="IAK1172" s="37"/>
      <c r="IAL1172" s="5"/>
      <c r="IAM1172" s="144"/>
      <c r="IAN1172" s="93"/>
      <c r="IAO1172" s="145"/>
      <c r="IAP1172" s="145"/>
      <c r="IAQ1172" s="145"/>
      <c r="IAR1172" s="145"/>
      <c r="IAS1172" s="145"/>
      <c r="IAT1172" s="37"/>
      <c r="IAU1172" s="5"/>
      <c r="IAV1172" s="144"/>
      <c r="IAW1172" s="93"/>
      <c r="IAX1172" s="145"/>
      <c r="IAY1172" s="145"/>
      <c r="IAZ1172" s="145"/>
      <c r="IBA1172" s="145"/>
      <c r="IBB1172" s="145"/>
      <c r="IBC1172" s="37"/>
      <c r="IBD1172" s="5"/>
      <c r="IBE1172" s="144"/>
      <c r="IBF1172" s="93"/>
      <c r="IBG1172" s="145"/>
      <c r="IBH1172" s="145"/>
      <c r="IBI1172" s="145"/>
      <c r="IBJ1172" s="145"/>
      <c r="IBK1172" s="145"/>
      <c r="IBL1172" s="37"/>
      <c r="IBM1172" s="5"/>
      <c r="IBN1172" s="144"/>
      <c r="IBO1172" s="93"/>
      <c r="IBP1172" s="145"/>
      <c r="IBQ1172" s="145"/>
      <c r="IBR1172" s="145"/>
      <c r="IBS1172" s="145"/>
      <c r="IBT1172" s="145"/>
      <c r="IBU1172" s="37"/>
      <c r="IBV1172" s="5"/>
      <c r="IBW1172" s="144"/>
      <c r="IBX1172" s="93"/>
      <c r="IBY1172" s="145"/>
      <c r="IBZ1172" s="145"/>
      <c r="ICA1172" s="145"/>
      <c r="ICB1172" s="145"/>
      <c r="ICC1172" s="145"/>
      <c r="ICD1172" s="37"/>
      <c r="ICE1172" s="5"/>
      <c r="ICF1172" s="144"/>
      <c r="ICG1172" s="93"/>
      <c r="ICH1172" s="145"/>
      <c r="ICI1172" s="145"/>
      <c r="ICJ1172" s="145"/>
      <c r="ICK1172" s="145"/>
      <c r="ICL1172" s="145"/>
      <c r="ICM1172" s="37"/>
      <c r="ICN1172" s="5"/>
      <c r="ICO1172" s="144"/>
      <c r="ICP1172" s="93"/>
      <c r="ICQ1172" s="145"/>
      <c r="ICR1172" s="145"/>
      <c r="ICS1172" s="145"/>
      <c r="ICT1172" s="145"/>
      <c r="ICU1172" s="145"/>
      <c r="ICV1172" s="37"/>
      <c r="ICW1172" s="5"/>
      <c r="ICX1172" s="144"/>
      <c r="ICY1172" s="93"/>
      <c r="ICZ1172" s="145"/>
      <c r="IDA1172" s="145"/>
      <c r="IDB1172" s="145"/>
      <c r="IDC1172" s="145"/>
      <c r="IDD1172" s="145"/>
      <c r="IDE1172" s="37"/>
      <c r="IDF1172" s="5"/>
      <c r="IDG1172" s="144"/>
      <c r="IDH1172" s="93"/>
      <c r="IDI1172" s="145"/>
      <c r="IDJ1172" s="145"/>
      <c r="IDK1172" s="145"/>
      <c r="IDL1172" s="145"/>
      <c r="IDM1172" s="145"/>
      <c r="IDN1172" s="37"/>
      <c r="IDO1172" s="5"/>
      <c r="IDP1172" s="144"/>
      <c r="IDQ1172" s="93"/>
      <c r="IDR1172" s="145"/>
      <c r="IDS1172" s="145"/>
      <c r="IDT1172" s="145"/>
      <c r="IDU1172" s="145"/>
      <c r="IDV1172" s="145"/>
      <c r="IDW1172" s="37"/>
      <c r="IDX1172" s="5"/>
      <c r="IDY1172" s="144"/>
      <c r="IDZ1172" s="93"/>
      <c r="IEA1172" s="145"/>
      <c r="IEB1172" s="145"/>
      <c r="IEC1172" s="145"/>
      <c r="IED1172" s="145"/>
      <c r="IEE1172" s="145"/>
      <c r="IEF1172" s="37"/>
      <c r="IEG1172" s="5"/>
      <c r="IEH1172" s="144"/>
      <c r="IEI1172" s="93"/>
      <c r="IEJ1172" s="145"/>
      <c r="IEK1172" s="145"/>
      <c r="IEL1172" s="145"/>
      <c r="IEM1172" s="145"/>
      <c r="IEN1172" s="145"/>
      <c r="IEO1172" s="37"/>
      <c r="IEP1172" s="5"/>
      <c r="IEQ1172" s="144"/>
      <c r="IER1172" s="93"/>
      <c r="IES1172" s="145"/>
      <c r="IET1172" s="145"/>
      <c r="IEU1172" s="145"/>
      <c r="IEV1172" s="145"/>
      <c r="IEW1172" s="145"/>
      <c r="IEX1172" s="37"/>
      <c r="IEY1172" s="5"/>
      <c r="IEZ1172" s="144"/>
      <c r="IFA1172" s="93"/>
      <c r="IFB1172" s="145"/>
      <c r="IFC1172" s="145"/>
      <c r="IFD1172" s="145"/>
      <c r="IFE1172" s="145"/>
      <c r="IFF1172" s="145"/>
      <c r="IFG1172" s="37"/>
      <c r="IFH1172" s="5"/>
      <c r="IFI1172" s="144"/>
      <c r="IFJ1172" s="93"/>
      <c r="IFK1172" s="145"/>
      <c r="IFL1172" s="145"/>
      <c r="IFM1172" s="145"/>
      <c r="IFN1172" s="145"/>
      <c r="IFO1172" s="145"/>
      <c r="IFP1172" s="37"/>
      <c r="IFQ1172" s="5"/>
      <c r="IFR1172" s="144"/>
      <c r="IFS1172" s="93"/>
      <c r="IFT1172" s="145"/>
      <c r="IFU1172" s="145"/>
      <c r="IFV1172" s="145"/>
      <c r="IFW1172" s="145"/>
      <c r="IFX1172" s="145"/>
      <c r="IFY1172" s="37"/>
      <c r="IFZ1172" s="5"/>
      <c r="IGA1172" s="144"/>
      <c r="IGB1172" s="93"/>
      <c r="IGC1172" s="145"/>
      <c r="IGD1172" s="145"/>
      <c r="IGE1172" s="145"/>
      <c r="IGF1172" s="145"/>
      <c r="IGG1172" s="145"/>
      <c r="IGH1172" s="37"/>
      <c r="IGI1172" s="5"/>
      <c r="IGJ1172" s="144"/>
      <c r="IGK1172" s="93"/>
      <c r="IGL1172" s="145"/>
      <c r="IGM1172" s="145"/>
      <c r="IGN1172" s="145"/>
      <c r="IGO1172" s="145"/>
      <c r="IGP1172" s="145"/>
      <c r="IGQ1172" s="37"/>
      <c r="IGR1172" s="5"/>
      <c r="IGS1172" s="144"/>
      <c r="IGT1172" s="93"/>
      <c r="IGU1172" s="145"/>
      <c r="IGV1172" s="145"/>
      <c r="IGW1172" s="145"/>
      <c r="IGX1172" s="145"/>
      <c r="IGY1172" s="145"/>
      <c r="IGZ1172" s="37"/>
      <c r="IHA1172" s="5"/>
      <c r="IHB1172" s="144"/>
      <c r="IHC1172" s="93"/>
      <c r="IHD1172" s="145"/>
      <c r="IHE1172" s="145"/>
      <c r="IHF1172" s="145"/>
      <c r="IHG1172" s="145"/>
      <c r="IHH1172" s="145"/>
      <c r="IHI1172" s="37"/>
      <c r="IHJ1172" s="5"/>
      <c r="IHK1172" s="144"/>
      <c r="IHL1172" s="93"/>
      <c r="IHM1172" s="145"/>
      <c r="IHN1172" s="145"/>
      <c r="IHO1172" s="145"/>
      <c r="IHP1172" s="145"/>
      <c r="IHQ1172" s="145"/>
      <c r="IHR1172" s="37"/>
      <c r="IHS1172" s="5"/>
      <c r="IHT1172" s="144"/>
      <c r="IHU1172" s="93"/>
      <c r="IHV1172" s="145"/>
      <c r="IHW1172" s="145"/>
      <c r="IHX1172" s="145"/>
      <c r="IHY1172" s="145"/>
      <c r="IHZ1172" s="145"/>
      <c r="IIA1172" s="37"/>
      <c r="IIB1172" s="5"/>
      <c r="IIC1172" s="144"/>
      <c r="IID1172" s="93"/>
      <c r="IIE1172" s="145"/>
      <c r="IIF1172" s="145"/>
      <c r="IIG1172" s="145"/>
      <c r="IIH1172" s="145"/>
      <c r="III1172" s="145"/>
      <c r="IIJ1172" s="37"/>
      <c r="IIK1172" s="5"/>
      <c r="IIL1172" s="144"/>
      <c r="IIM1172" s="93"/>
      <c r="IIN1172" s="145"/>
      <c r="IIO1172" s="145"/>
      <c r="IIP1172" s="145"/>
      <c r="IIQ1172" s="145"/>
      <c r="IIR1172" s="145"/>
      <c r="IIS1172" s="37"/>
      <c r="IIT1172" s="5"/>
      <c r="IIU1172" s="144"/>
      <c r="IIV1172" s="93"/>
      <c r="IIW1172" s="145"/>
      <c r="IIX1172" s="145"/>
      <c r="IIY1172" s="145"/>
      <c r="IIZ1172" s="145"/>
      <c r="IJA1172" s="145"/>
      <c r="IJB1172" s="37"/>
      <c r="IJC1172" s="5"/>
      <c r="IJD1172" s="144"/>
      <c r="IJE1172" s="93"/>
      <c r="IJF1172" s="145"/>
      <c r="IJG1172" s="145"/>
      <c r="IJH1172" s="145"/>
      <c r="IJI1172" s="145"/>
      <c r="IJJ1172" s="145"/>
      <c r="IJK1172" s="37"/>
      <c r="IJL1172" s="5"/>
      <c r="IJM1172" s="144"/>
      <c r="IJN1172" s="93"/>
      <c r="IJO1172" s="145"/>
      <c r="IJP1172" s="145"/>
      <c r="IJQ1172" s="145"/>
      <c r="IJR1172" s="145"/>
      <c r="IJS1172" s="145"/>
      <c r="IJT1172" s="37"/>
      <c r="IJU1172" s="5"/>
      <c r="IJV1172" s="144"/>
      <c r="IJW1172" s="93"/>
      <c r="IJX1172" s="145"/>
      <c r="IJY1172" s="145"/>
      <c r="IJZ1172" s="145"/>
      <c r="IKA1172" s="145"/>
      <c r="IKB1172" s="145"/>
      <c r="IKC1172" s="37"/>
      <c r="IKD1172" s="5"/>
      <c r="IKE1172" s="144"/>
      <c r="IKF1172" s="93"/>
      <c r="IKG1172" s="145"/>
      <c r="IKH1172" s="145"/>
      <c r="IKI1172" s="145"/>
      <c r="IKJ1172" s="145"/>
      <c r="IKK1172" s="145"/>
      <c r="IKL1172" s="37"/>
      <c r="IKM1172" s="5"/>
      <c r="IKN1172" s="144"/>
      <c r="IKO1172" s="93"/>
      <c r="IKP1172" s="145"/>
      <c r="IKQ1172" s="145"/>
      <c r="IKR1172" s="145"/>
      <c r="IKS1172" s="145"/>
      <c r="IKT1172" s="145"/>
      <c r="IKU1172" s="37"/>
      <c r="IKV1172" s="5"/>
      <c r="IKW1172" s="144"/>
      <c r="IKX1172" s="93"/>
      <c r="IKY1172" s="145"/>
      <c r="IKZ1172" s="145"/>
      <c r="ILA1172" s="145"/>
      <c r="ILB1172" s="145"/>
      <c r="ILC1172" s="145"/>
      <c r="ILD1172" s="37"/>
      <c r="ILE1172" s="5"/>
      <c r="ILF1172" s="144"/>
      <c r="ILG1172" s="93"/>
      <c r="ILH1172" s="145"/>
      <c r="ILI1172" s="145"/>
      <c r="ILJ1172" s="145"/>
      <c r="ILK1172" s="145"/>
      <c r="ILL1172" s="145"/>
      <c r="ILM1172" s="37"/>
      <c r="ILN1172" s="5"/>
      <c r="ILO1172" s="144"/>
      <c r="ILP1172" s="93"/>
      <c r="ILQ1172" s="145"/>
      <c r="ILR1172" s="145"/>
      <c r="ILS1172" s="145"/>
      <c r="ILT1172" s="145"/>
      <c r="ILU1172" s="145"/>
      <c r="ILV1172" s="37"/>
      <c r="ILW1172" s="5"/>
      <c r="ILX1172" s="144"/>
      <c r="ILY1172" s="93"/>
      <c r="ILZ1172" s="145"/>
      <c r="IMA1172" s="145"/>
      <c r="IMB1172" s="145"/>
      <c r="IMC1172" s="145"/>
      <c r="IMD1172" s="145"/>
      <c r="IME1172" s="37"/>
      <c r="IMF1172" s="5"/>
      <c r="IMG1172" s="144"/>
      <c r="IMH1172" s="93"/>
      <c r="IMI1172" s="145"/>
      <c r="IMJ1172" s="145"/>
      <c r="IMK1172" s="145"/>
      <c r="IML1172" s="145"/>
      <c r="IMM1172" s="145"/>
      <c r="IMN1172" s="37"/>
      <c r="IMO1172" s="5"/>
      <c r="IMP1172" s="144"/>
      <c r="IMQ1172" s="93"/>
      <c r="IMR1172" s="145"/>
      <c r="IMS1172" s="145"/>
      <c r="IMT1172" s="145"/>
      <c r="IMU1172" s="145"/>
      <c r="IMV1172" s="145"/>
      <c r="IMW1172" s="37"/>
      <c r="IMX1172" s="5"/>
      <c r="IMY1172" s="144"/>
      <c r="IMZ1172" s="93"/>
      <c r="INA1172" s="145"/>
      <c r="INB1172" s="145"/>
      <c r="INC1172" s="145"/>
      <c r="IND1172" s="145"/>
      <c r="INE1172" s="145"/>
      <c r="INF1172" s="37"/>
      <c r="ING1172" s="5"/>
      <c r="INH1172" s="144"/>
      <c r="INI1172" s="93"/>
      <c r="INJ1172" s="145"/>
      <c r="INK1172" s="145"/>
      <c r="INL1172" s="145"/>
      <c r="INM1172" s="145"/>
      <c r="INN1172" s="145"/>
      <c r="INO1172" s="37"/>
      <c r="INP1172" s="5"/>
      <c r="INQ1172" s="144"/>
      <c r="INR1172" s="93"/>
      <c r="INS1172" s="145"/>
      <c r="INT1172" s="145"/>
      <c r="INU1172" s="145"/>
      <c r="INV1172" s="145"/>
      <c r="INW1172" s="145"/>
      <c r="INX1172" s="37"/>
      <c r="INY1172" s="5"/>
      <c r="INZ1172" s="144"/>
      <c r="IOA1172" s="93"/>
      <c r="IOB1172" s="145"/>
      <c r="IOC1172" s="145"/>
      <c r="IOD1172" s="145"/>
      <c r="IOE1172" s="145"/>
      <c r="IOF1172" s="145"/>
      <c r="IOG1172" s="37"/>
      <c r="IOH1172" s="5"/>
      <c r="IOI1172" s="144"/>
      <c r="IOJ1172" s="93"/>
      <c r="IOK1172" s="145"/>
      <c r="IOL1172" s="145"/>
      <c r="IOM1172" s="145"/>
      <c r="ION1172" s="145"/>
      <c r="IOO1172" s="145"/>
      <c r="IOP1172" s="37"/>
      <c r="IOQ1172" s="5"/>
      <c r="IOR1172" s="144"/>
      <c r="IOS1172" s="93"/>
      <c r="IOT1172" s="145"/>
      <c r="IOU1172" s="145"/>
      <c r="IOV1172" s="145"/>
      <c r="IOW1172" s="145"/>
      <c r="IOX1172" s="145"/>
      <c r="IOY1172" s="37"/>
      <c r="IOZ1172" s="5"/>
      <c r="IPA1172" s="144"/>
      <c r="IPB1172" s="93"/>
      <c r="IPC1172" s="145"/>
      <c r="IPD1172" s="145"/>
      <c r="IPE1172" s="145"/>
      <c r="IPF1172" s="145"/>
      <c r="IPG1172" s="145"/>
      <c r="IPH1172" s="37"/>
      <c r="IPI1172" s="5"/>
      <c r="IPJ1172" s="144"/>
      <c r="IPK1172" s="93"/>
      <c r="IPL1172" s="145"/>
      <c r="IPM1172" s="145"/>
      <c r="IPN1172" s="145"/>
      <c r="IPO1172" s="145"/>
      <c r="IPP1172" s="145"/>
      <c r="IPQ1172" s="37"/>
      <c r="IPR1172" s="5"/>
      <c r="IPS1172" s="144"/>
      <c r="IPT1172" s="93"/>
      <c r="IPU1172" s="145"/>
      <c r="IPV1172" s="145"/>
      <c r="IPW1172" s="145"/>
      <c r="IPX1172" s="145"/>
      <c r="IPY1172" s="145"/>
      <c r="IPZ1172" s="37"/>
      <c r="IQA1172" s="5"/>
      <c r="IQB1172" s="144"/>
      <c r="IQC1172" s="93"/>
      <c r="IQD1172" s="145"/>
      <c r="IQE1172" s="145"/>
      <c r="IQF1172" s="145"/>
      <c r="IQG1172" s="145"/>
      <c r="IQH1172" s="145"/>
      <c r="IQI1172" s="37"/>
      <c r="IQJ1172" s="5"/>
      <c r="IQK1172" s="144"/>
      <c r="IQL1172" s="93"/>
      <c r="IQM1172" s="145"/>
      <c r="IQN1172" s="145"/>
      <c r="IQO1172" s="145"/>
      <c r="IQP1172" s="145"/>
      <c r="IQQ1172" s="145"/>
      <c r="IQR1172" s="37"/>
      <c r="IQS1172" s="5"/>
      <c r="IQT1172" s="144"/>
      <c r="IQU1172" s="93"/>
      <c r="IQV1172" s="145"/>
      <c r="IQW1172" s="145"/>
      <c r="IQX1172" s="145"/>
      <c r="IQY1172" s="145"/>
      <c r="IQZ1172" s="145"/>
      <c r="IRA1172" s="37"/>
      <c r="IRB1172" s="5"/>
      <c r="IRC1172" s="144"/>
      <c r="IRD1172" s="93"/>
      <c r="IRE1172" s="145"/>
      <c r="IRF1172" s="145"/>
      <c r="IRG1172" s="145"/>
      <c r="IRH1172" s="145"/>
      <c r="IRI1172" s="145"/>
      <c r="IRJ1172" s="37"/>
      <c r="IRK1172" s="5"/>
      <c r="IRL1172" s="144"/>
      <c r="IRM1172" s="93"/>
      <c r="IRN1172" s="145"/>
      <c r="IRO1172" s="145"/>
      <c r="IRP1172" s="145"/>
      <c r="IRQ1172" s="145"/>
      <c r="IRR1172" s="145"/>
      <c r="IRS1172" s="37"/>
      <c r="IRT1172" s="5"/>
      <c r="IRU1172" s="144"/>
      <c r="IRV1172" s="93"/>
      <c r="IRW1172" s="145"/>
      <c r="IRX1172" s="145"/>
      <c r="IRY1172" s="145"/>
      <c r="IRZ1172" s="145"/>
      <c r="ISA1172" s="145"/>
      <c r="ISB1172" s="37"/>
      <c r="ISC1172" s="5"/>
      <c r="ISD1172" s="144"/>
      <c r="ISE1172" s="93"/>
      <c r="ISF1172" s="145"/>
      <c r="ISG1172" s="145"/>
      <c r="ISH1172" s="145"/>
      <c r="ISI1172" s="145"/>
      <c r="ISJ1172" s="145"/>
      <c r="ISK1172" s="37"/>
      <c r="ISL1172" s="5"/>
      <c r="ISM1172" s="144"/>
      <c r="ISN1172" s="93"/>
      <c r="ISO1172" s="145"/>
      <c r="ISP1172" s="145"/>
      <c r="ISQ1172" s="145"/>
      <c r="ISR1172" s="145"/>
      <c r="ISS1172" s="145"/>
      <c r="IST1172" s="37"/>
      <c r="ISU1172" s="5"/>
      <c r="ISV1172" s="144"/>
      <c r="ISW1172" s="93"/>
      <c r="ISX1172" s="145"/>
      <c r="ISY1172" s="145"/>
      <c r="ISZ1172" s="145"/>
      <c r="ITA1172" s="145"/>
      <c r="ITB1172" s="145"/>
      <c r="ITC1172" s="37"/>
      <c r="ITD1172" s="5"/>
      <c r="ITE1172" s="144"/>
      <c r="ITF1172" s="93"/>
      <c r="ITG1172" s="145"/>
      <c r="ITH1172" s="145"/>
      <c r="ITI1172" s="145"/>
      <c r="ITJ1172" s="145"/>
      <c r="ITK1172" s="145"/>
      <c r="ITL1172" s="37"/>
      <c r="ITM1172" s="5"/>
      <c r="ITN1172" s="144"/>
      <c r="ITO1172" s="93"/>
      <c r="ITP1172" s="145"/>
      <c r="ITQ1172" s="145"/>
      <c r="ITR1172" s="145"/>
      <c r="ITS1172" s="145"/>
      <c r="ITT1172" s="145"/>
      <c r="ITU1172" s="37"/>
      <c r="ITV1172" s="5"/>
      <c r="ITW1172" s="144"/>
      <c r="ITX1172" s="93"/>
      <c r="ITY1172" s="145"/>
      <c r="ITZ1172" s="145"/>
      <c r="IUA1172" s="145"/>
      <c r="IUB1172" s="145"/>
      <c r="IUC1172" s="145"/>
      <c r="IUD1172" s="37"/>
      <c r="IUE1172" s="5"/>
      <c r="IUF1172" s="144"/>
      <c r="IUG1172" s="93"/>
      <c r="IUH1172" s="145"/>
      <c r="IUI1172" s="145"/>
      <c r="IUJ1172" s="145"/>
      <c r="IUK1172" s="145"/>
      <c r="IUL1172" s="145"/>
      <c r="IUM1172" s="37"/>
      <c r="IUN1172" s="5"/>
      <c r="IUO1172" s="144"/>
      <c r="IUP1172" s="93"/>
      <c r="IUQ1172" s="145"/>
      <c r="IUR1172" s="145"/>
      <c r="IUS1172" s="145"/>
      <c r="IUT1172" s="145"/>
      <c r="IUU1172" s="145"/>
      <c r="IUV1172" s="37"/>
      <c r="IUW1172" s="5"/>
      <c r="IUX1172" s="144"/>
      <c r="IUY1172" s="93"/>
      <c r="IUZ1172" s="145"/>
      <c r="IVA1172" s="145"/>
      <c r="IVB1172" s="145"/>
      <c r="IVC1172" s="145"/>
      <c r="IVD1172" s="145"/>
      <c r="IVE1172" s="37"/>
      <c r="IVF1172" s="5"/>
      <c r="IVG1172" s="144"/>
      <c r="IVH1172" s="93"/>
      <c r="IVI1172" s="145"/>
      <c r="IVJ1172" s="145"/>
      <c r="IVK1172" s="145"/>
      <c r="IVL1172" s="145"/>
      <c r="IVM1172" s="145"/>
      <c r="IVN1172" s="37"/>
      <c r="IVO1172" s="5"/>
      <c r="IVP1172" s="144"/>
      <c r="IVQ1172" s="93"/>
      <c r="IVR1172" s="145"/>
      <c r="IVS1172" s="145"/>
      <c r="IVT1172" s="145"/>
      <c r="IVU1172" s="145"/>
      <c r="IVV1172" s="145"/>
      <c r="IVW1172" s="37"/>
      <c r="IVX1172" s="5"/>
      <c r="IVY1172" s="144"/>
      <c r="IVZ1172" s="93"/>
      <c r="IWA1172" s="145"/>
      <c r="IWB1172" s="145"/>
      <c r="IWC1172" s="145"/>
      <c r="IWD1172" s="145"/>
      <c r="IWE1172" s="145"/>
      <c r="IWF1172" s="37"/>
      <c r="IWG1172" s="5"/>
      <c r="IWH1172" s="144"/>
      <c r="IWI1172" s="93"/>
      <c r="IWJ1172" s="145"/>
      <c r="IWK1172" s="145"/>
      <c r="IWL1172" s="145"/>
      <c r="IWM1172" s="145"/>
      <c r="IWN1172" s="145"/>
      <c r="IWO1172" s="37"/>
      <c r="IWP1172" s="5"/>
      <c r="IWQ1172" s="144"/>
      <c r="IWR1172" s="93"/>
      <c r="IWS1172" s="145"/>
      <c r="IWT1172" s="145"/>
      <c r="IWU1172" s="145"/>
      <c r="IWV1172" s="145"/>
      <c r="IWW1172" s="145"/>
      <c r="IWX1172" s="37"/>
      <c r="IWY1172" s="5"/>
      <c r="IWZ1172" s="144"/>
      <c r="IXA1172" s="93"/>
      <c r="IXB1172" s="145"/>
      <c r="IXC1172" s="145"/>
      <c r="IXD1172" s="145"/>
      <c r="IXE1172" s="145"/>
      <c r="IXF1172" s="145"/>
      <c r="IXG1172" s="37"/>
      <c r="IXH1172" s="5"/>
      <c r="IXI1172" s="144"/>
      <c r="IXJ1172" s="93"/>
      <c r="IXK1172" s="145"/>
      <c r="IXL1172" s="145"/>
      <c r="IXM1172" s="145"/>
      <c r="IXN1172" s="145"/>
      <c r="IXO1172" s="145"/>
      <c r="IXP1172" s="37"/>
      <c r="IXQ1172" s="5"/>
      <c r="IXR1172" s="144"/>
      <c r="IXS1172" s="93"/>
      <c r="IXT1172" s="145"/>
      <c r="IXU1172" s="145"/>
      <c r="IXV1172" s="145"/>
      <c r="IXW1172" s="145"/>
      <c r="IXX1172" s="145"/>
      <c r="IXY1172" s="37"/>
      <c r="IXZ1172" s="5"/>
      <c r="IYA1172" s="144"/>
      <c r="IYB1172" s="93"/>
      <c r="IYC1172" s="145"/>
      <c r="IYD1172" s="145"/>
      <c r="IYE1172" s="145"/>
      <c r="IYF1172" s="145"/>
      <c r="IYG1172" s="145"/>
      <c r="IYH1172" s="37"/>
      <c r="IYI1172" s="5"/>
      <c r="IYJ1172" s="144"/>
      <c r="IYK1172" s="93"/>
      <c r="IYL1172" s="145"/>
      <c r="IYM1172" s="145"/>
      <c r="IYN1172" s="145"/>
      <c r="IYO1172" s="145"/>
      <c r="IYP1172" s="145"/>
      <c r="IYQ1172" s="37"/>
      <c r="IYR1172" s="5"/>
      <c r="IYS1172" s="144"/>
      <c r="IYT1172" s="93"/>
      <c r="IYU1172" s="145"/>
      <c r="IYV1172" s="145"/>
      <c r="IYW1172" s="145"/>
      <c r="IYX1172" s="145"/>
      <c r="IYY1172" s="145"/>
      <c r="IYZ1172" s="37"/>
      <c r="IZA1172" s="5"/>
      <c r="IZB1172" s="144"/>
      <c r="IZC1172" s="93"/>
      <c r="IZD1172" s="145"/>
      <c r="IZE1172" s="145"/>
      <c r="IZF1172" s="145"/>
      <c r="IZG1172" s="145"/>
      <c r="IZH1172" s="145"/>
      <c r="IZI1172" s="37"/>
      <c r="IZJ1172" s="5"/>
      <c r="IZK1172" s="144"/>
      <c r="IZL1172" s="93"/>
      <c r="IZM1172" s="145"/>
      <c r="IZN1172" s="145"/>
      <c r="IZO1172" s="145"/>
      <c r="IZP1172" s="145"/>
      <c r="IZQ1172" s="145"/>
      <c r="IZR1172" s="37"/>
      <c r="IZS1172" s="5"/>
      <c r="IZT1172" s="144"/>
      <c r="IZU1172" s="93"/>
      <c r="IZV1172" s="145"/>
      <c r="IZW1172" s="145"/>
      <c r="IZX1172" s="145"/>
      <c r="IZY1172" s="145"/>
      <c r="IZZ1172" s="145"/>
      <c r="JAA1172" s="37"/>
      <c r="JAB1172" s="5"/>
      <c r="JAC1172" s="144"/>
      <c r="JAD1172" s="93"/>
      <c r="JAE1172" s="145"/>
      <c r="JAF1172" s="145"/>
      <c r="JAG1172" s="145"/>
      <c r="JAH1172" s="145"/>
      <c r="JAI1172" s="145"/>
      <c r="JAJ1172" s="37"/>
      <c r="JAK1172" s="5"/>
      <c r="JAL1172" s="144"/>
      <c r="JAM1172" s="93"/>
      <c r="JAN1172" s="145"/>
      <c r="JAO1172" s="145"/>
      <c r="JAP1172" s="145"/>
      <c r="JAQ1172" s="145"/>
      <c r="JAR1172" s="145"/>
      <c r="JAS1172" s="37"/>
      <c r="JAT1172" s="5"/>
      <c r="JAU1172" s="144"/>
      <c r="JAV1172" s="93"/>
      <c r="JAW1172" s="145"/>
      <c r="JAX1172" s="145"/>
      <c r="JAY1172" s="145"/>
      <c r="JAZ1172" s="145"/>
      <c r="JBA1172" s="145"/>
      <c r="JBB1172" s="37"/>
      <c r="JBC1172" s="5"/>
      <c r="JBD1172" s="144"/>
      <c r="JBE1172" s="93"/>
      <c r="JBF1172" s="145"/>
      <c r="JBG1172" s="145"/>
      <c r="JBH1172" s="145"/>
      <c r="JBI1172" s="145"/>
      <c r="JBJ1172" s="145"/>
      <c r="JBK1172" s="37"/>
      <c r="JBL1172" s="5"/>
      <c r="JBM1172" s="144"/>
      <c r="JBN1172" s="93"/>
      <c r="JBO1172" s="145"/>
      <c r="JBP1172" s="145"/>
      <c r="JBQ1172" s="145"/>
      <c r="JBR1172" s="145"/>
      <c r="JBS1172" s="145"/>
      <c r="JBT1172" s="37"/>
      <c r="JBU1172" s="5"/>
      <c r="JBV1172" s="144"/>
      <c r="JBW1172" s="93"/>
      <c r="JBX1172" s="145"/>
      <c r="JBY1172" s="145"/>
      <c r="JBZ1172" s="145"/>
      <c r="JCA1172" s="145"/>
      <c r="JCB1172" s="145"/>
      <c r="JCC1172" s="37"/>
      <c r="JCD1172" s="5"/>
      <c r="JCE1172" s="144"/>
      <c r="JCF1172" s="93"/>
      <c r="JCG1172" s="145"/>
      <c r="JCH1172" s="145"/>
      <c r="JCI1172" s="145"/>
      <c r="JCJ1172" s="145"/>
      <c r="JCK1172" s="145"/>
      <c r="JCL1172" s="37"/>
      <c r="JCM1172" s="5"/>
      <c r="JCN1172" s="144"/>
      <c r="JCO1172" s="93"/>
      <c r="JCP1172" s="145"/>
      <c r="JCQ1172" s="145"/>
      <c r="JCR1172" s="145"/>
      <c r="JCS1172" s="145"/>
      <c r="JCT1172" s="145"/>
      <c r="JCU1172" s="37"/>
      <c r="JCV1172" s="5"/>
      <c r="JCW1172" s="144"/>
      <c r="JCX1172" s="93"/>
      <c r="JCY1172" s="145"/>
      <c r="JCZ1172" s="145"/>
      <c r="JDA1172" s="145"/>
      <c r="JDB1172" s="145"/>
      <c r="JDC1172" s="145"/>
      <c r="JDD1172" s="37"/>
      <c r="JDE1172" s="5"/>
      <c r="JDF1172" s="144"/>
      <c r="JDG1172" s="93"/>
      <c r="JDH1172" s="145"/>
      <c r="JDI1172" s="145"/>
      <c r="JDJ1172" s="145"/>
      <c r="JDK1172" s="145"/>
      <c r="JDL1172" s="145"/>
      <c r="JDM1172" s="37"/>
      <c r="JDN1172" s="5"/>
      <c r="JDO1172" s="144"/>
      <c r="JDP1172" s="93"/>
      <c r="JDQ1172" s="145"/>
      <c r="JDR1172" s="145"/>
      <c r="JDS1172" s="145"/>
      <c r="JDT1172" s="145"/>
      <c r="JDU1172" s="145"/>
      <c r="JDV1172" s="37"/>
      <c r="JDW1172" s="5"/>
      <c r="JDX1172" s="144"/>
      <c r="JDY1172" s="93"/>
      <c r="JDZ1172" s="145"/>
      <c r="JEA1172" s="145"/>
      <c r="JEB1172" s="145"/>
      <c r="JEC1172" s="145"/>
      <c r="JED1172" s="145"/>
      <c r="JEE1172" s="37"/>
      <c r="JEF1172" s="5"/>
      <c r="JEG1172" s="144"/>
      <c r="JEH1172" s="93"/>
      <c r="JEI1172" s="145"/>
      <c r="JEJ1172" s="145"/>
      <c r="JEK1172" s="145"/>
      <c r="JEL1172" s="145"/>
      <c r="JEM1172" s="145"/>
      <c r="JEN1172" s="37"/>
      <c r="JEO1172" s="5"/>
      <c r="JEP1172" s="144"/>
      <c r="JEQ1172" s="93"/>
      <c r="JER1172" s="145"/>
      <c r="JES1172" s="145"/>
      <c r="JET1172" s="145"/>
      <c r="JEU1172" s="145"/>
      <c r="JEV1172" s="145"/>
      <c r="JEW1172" s="37"/>
      <c r="JEX1172" s="5"/>
      <c r="JEY1172" s="144"/>
      <c r="JEZ1172" s="93"/>
      <c r="JFA1172" s="145"/>
      <c r="JFB1172" s="145"/>
      <c r="JFC1172" s="145"/>
      <c r="JFD1172" s="145"/>
      <c r="JFE1172" s="145"/>
      <c r="JFF1172" s="37"/>
      <c r="JFG1172" s="5"/>
      <c r="JFH1172" s="144"/>
      <c r="JFI1172" s="93"/>
      <c r="JFJ1172" s="145"/>
      <c r="JFK1172" s="145"/>
      <c r="JFL1172" s="145"/>
      <c r="JFM1172" s="145"/>
      <c r="JFN1172" s="145"/>
      <c r="JFO1172" s="37"/>
      <c r="JFP1172" s="5"/>
      <c r="JFQ1172" s="144"/>
      <c r="JFR1172" s="93"/>
      <c r="JFS1172" s="145"/>
      <c r="JFT1172" s="145"/>
      <c r="JFU1172" s="145"/>
      <c r="JFV1172" s="145"/>
      <c r="JFW1172" s="145"/>
      <c r="JFX1172" s="37"/>
      <c r="JFY1172" s="5"/>
      <c r="JFZ1172" s="144"/>
      <c r="JGA1172" s="93"/>
      <c r="JGB1172" s="145"/>
      <c r="JGC1172" s="145"/>
      <c r="JGD1172" s="145"/>
      <c r="JGE1172" s="145"/>
      <c r="JGF1172" s="145"/>
      <c r="JGG1172" s="37"/>
      <c r="JGH1172" s="5"/>
      <c r="JGI1172" s="144"/>
      <c r="JGJ1172" s="93"/>
      <c r="JGK1172" s="145"/>
      <c r="JGL1172" s="145"/>
      <c r="JGM1172" s="145"/>
      <c r="JGN1172" s="145"/>
      <c r="JGO1172" s="145"/>
      <c r="JGP1172" s="37"/>
      <c r="JGQ1172" s="5"/>
      <c r="JGR1172" s="144"/>
      <c r="JGS1172" s="93"/>
      <c r="JGT1172" s="145"/>
      <c r="JGU1172" s="145"/>
      <c r="JGV1172" s="145"/>
      <c r="JGW1172" s="145"/>
      <c r="JGX1172" s="145"/>
      <c r="JGY1172" s="37"/>
      <c r="JGZ1172" s="5"/>
      <c r="JHA1172" s="144"/>
      <c r="JHB1172" s="93"/>
      <c r="JHC1172" s="145"/>
      <c r="JHD1172" s="145"/>
      <c r="JHE1172" s="145"/>
      <c r="JHF1172" s="145"/>
      <c r="JHG1172" s="145"/>
      <c r="JHH1172" s="37"/>
      <c r="JHI1172" s="5"/>
      <c r="JHJ1172" s="144"/>
      <c r="JHK1172" s="93"/>
      <c r="JHL1172" s="145"/>
      <c r="JHM1172" s="145"/>
      <c r="JHN1172" s="145"/>
      <c r="JHO1172" s="145"/>
      <c r="JHP1172" s="145"/>
      <c r="JHQ1172" s="37"/>
      <c r="JHR1172" s="5"/>
      <c r="JHS1172" s="144"/>
      <c r="JHT1172" s="93"/>
      <c r="JHU1172" s="145"/>
      <c r="JHV1172" s="145"/>
      <c r="JHW1172" s="145"/>
      <c r="JHX1172" s="145"/>
      <c r="JHY1172" s="145"/>
      <c r="JHZ1172" s="37"/>
      <c r="JIA1172" s="5"/>
      <c r="JIB1172" s="144"/>
      <c r="JIC1172" s="93"/>
      <c r="JID1172" s="145"/>
      <c r="JIE1172" s="145"/>
      <c r="JIF1172" s="145"/>
      <c r="JIG1172" s="145"/>
      <c r="JIH1172" s="145"/>
      <c r="JII1172" s="37"/>
      <c r="JIJ1172" s="5"/>
      <c r="JIK1172" s="144"/>
      <c r="JIL1172" s="93"/>
      <c r="JIM1172" s="145"/>
      <c r="JIN1172" s="145"/>
      <c r="JIO1172" s="145"/>
      <c r="JIP1172" s="145"/>
      <c r="JIQ1172" s="145"/>
      <c r="JIR1172" s="37"/>
      <c r="JIS1172" s="5"/>
      <c r="JIT1172" s="144"/>
      <c r="JIU1172" s="93"/>
      <c r="JIV1172" s="145"/>
      <c r="JIW1172" s="145"/>
      <c r="JIX1172" s="145"/>
      <c r="JIY1172" s="145"/>
      <c r="JIZ1172" s="145"/>
      <c r="JJA1172" s="37"/>
      <c r="JJB1172" s="5"/>
      <c r="JJC1172" s="144"/>
      <c r="JJD1172" s="93"/>
      <c r="JJE1172" s="145"/>
      <c r="JJF1172" s="145"/>
      <c r="JJG1172" s="145"/>
      <c r="JJH1172" s="145"/>
      <c r="JJI1172" s="145"/>
      <c r="JJJ1172" s="37"/>
      <c r="JJK1172" s="5"/>
      <c r="JJL1172" s="144"/>
      <c r="JJM1172" s="93"/>
      <c r="JJN1172" s="145"/>
      <c r="JJO1172" s="145"/>
      <c r="JJP1172" s="145"/>
      <c r="JJQ1172" s="145"/>
      <c r="JJR1172" s="145"/>
      <c r="JJS1172" s="37"/>
      <c r="JJT1172" s="5"/>
      <c r="JJU1172" s="144"/>
      <c r="JJV1172" s="93"/>
      <c r="JJW1172" s="145"/>
      <c r="JJX1172" s="145"/>
      <c r="JJY1172" s="145"/>
      <c r="JJZ1172" s="145"/>
      <c r="JKA1172" s="145"/>
      <c r="JKB1172" s="37"/>
      <c r="JKC1172" s="5"/>
      <c r="JKD1172" s="144"/>
      <c r="JKE1172" s="93"/>
      <c r="JKF1172" s="145"/>
      <c r="JKG1172" s="145"/>
      <c r="JKH1172" s="145"/>
      <c r="JKI1172" s="145"/>
      <c r="JKJ1172" s="145"/>
      <c r="JKK1172" s="37"/>
      <c r="JKL1172" s="5"/>
      <c r="JKM1172" s="144"/>
      <c r="JKN1172" s="93"/>
      <c r="JKO1172" s="145"/>
      <c r="JKP1172" s="145"/>
      <c r="JKQ1172" s="145"/>
      <c r="JKR1172" s="145"/>
      <c r="JKS1172" s="145"/>
      <c r="JKT1172" s="37"/>
      <c r="JKU1172" s="5"/>
      <c r="JKV1172" s="144"/>
      <c r="JKW1172" s="93"/>
      <c r="JKX1172" s="145"/>
      <c r="JKY1172" s="145"/>
      <c r="JKZ1172" s="145"/>
      <c r="JLA1172" s="145"/>
      <c r="JLB1172" s="145"/>
      <c r="JLC1172" s="37"/>
      <c r="JLD1172" s="5"/>
      <c r="JLE1172" s="144"/>
      <c r="JLF1172" s="93"/>
      <c r="JLG1172" s="145"/>
      <c r="JLH1172" s="145"/>
      <c r="JLI1172" s="145"/>
      <c r="JLJ1172" s="145"/>
      <c r="JLK1172" s="145"/>
      <c r="JLL1172" s="37"/>
      <c r="JLM1172" s="5"/>
      <c r="JLN1172" s="144"/>
      <c r="JLO1172" s="93"/>
      <c r="JLP1172" s="145"/>
      <c r="JLQ1172" s="145"/>
      <c r="JLR1172" s="145"/>
      <c r="JLS1172" s="145"/>
      <c r="JLT1172" s="145"/>
      <c r="JLU1172" s="37"/>
      <c r="JLV1172" s="5"/>
      <c r="JLW1172" s="144"/>
      <c r="JLX1172" s="93"/>
      <c r="JLY1172" s="145"/>
      <c r="JLZ1172" s="145"/>
      <c r="JMA1172" s="145"/>
      <c r="JMB1172" s="145"/>
      <c r="JMC1172" s="145"/>
      <c r="JMD1172" s="37"/>
      <c r="JME1172" s="5"/>
      <c r="JMF1172" s="144"/>
      <c r="JMG1172" s="93"/>
      <c r="JMH1172" s="145"/>
      <c r="JMI1172" s="145"/>
      <c r="JMJ1172" s="145"/>
      <c r="JMK1172" s="145"/>
      <c r="JML1172" s="145"/>
      <c r="JMM1172" s="37"/>
      <c r="JMN1172" s="5"/>
      <c r="JMO1172" s="144"/>
      <c r="JMP1172" s="93"/>
      <c r="JMQ1172" s="145"/>
      <c r="JMR1172" s="145"/>
      <c r="JMS1172" s="145"/>
      <c r="JMT1172" s="145"/>
      <c r="JMU1172" s="145"/>
      <c r="JMV1172" s="37"/>
      <c r="JMW1172" s="5"/>
      <c r="JMX1172" s="144"/>
      <c r="JMY1172" s="93"/>
      <c r="JMZ1172" s="145"/>
      <c r="JNA1172" s="145"/>
      <c r="JNB1172" s="145"/>
      <c r="JNC1172" s="145"/>
      <c r="JND1172" s="145"/>
      <c r="JNE1172" s="37"/>
      <c r="JNF1172" s="5"/>
      <c r="JNG1172" s="144"/>
      <c r="JNH1172" s="93"/>
      <c r="JNI1172" s="145"/>
      <c r="JNJ1172" s="145"/>
      <c r="JNK1172" s="145"/>
      <c r="JNL1172" s="145"/>
      <c r="JNM1172" s="145"/>
      <c r="JNN1172" s="37"/>
      <c r="JNO1172" s="5"/>
      <c r="JNP1172" s="144"/>
      <c r="JNQ1172" s="93"/>
      <c r="JNR1172" s="145"/>
      <c r="JNS1172" s="145"/>
      <c r="JNT1172" s="145"/>
      <c r="JNU1172" s="145"/>
      <c r="JNV1172" s="145"/>
      <c r="JNW1172" s="37"/>
      <c r="JNX1172" s="5"/>
      <c r="JNY1172" s="144"/>
      <c r="JNZ1172" s="93"/>
      <c r="JOA1172" s="145"/>
      <c r="JOB1172" s="145"/>
      <c r="JOC1172" s="145"/>
      <c r="JOD1172" s="145"/>
      <c r="JOE1172" s="145"/>
      <c r="JOF1172" s="37"/>
      <c r="JOG1172" s="5"/>
      <c r="JOH1172" s="144"/>
      <c r="JOI1172" s="93"/>
      <c r="JOJ1172" s="145"/>
      <c r="JOK1172" s="145"/>
      <c r="JOL1172" s="145"/>
      <c r="JOM1172" s="145"/>
      <c r="JON1172" s="145"/>
      <c r="JOO1172" s="37"/>
      <c r="JOP1172" s="5"/>
      <c r="JOQ1172" s="144"/>
      <c r="JOR1172" s="93"/>
      <c r="JOS1172" s="145"/>
      <c r="JOT1172" s="145"/>
      <c r="JOU1172" s="145"/>
      <c r="JOV1172" s="145"/>
      <c r="JOW1172" s="145"/>
      <c r="JOX1172" s="37"/>
      <c r="JOY1172" s="5"/>
      <c r="JOZ1172" s="144"/>
      <c r="JPA1172" s="93"/>
      <c r="JPB1172" s="145"/>
      <c r="JPC1172" s="145"/>
      <c r="JPD1172" s="145"/>
      <c r="JPE1172" s="145"/>
      <c r="JPF1172" s="145"/>
      <c r="JPG1172" s="37"/>
      <c r="JPH1172" s="5"/>
      <c r="JPI1172" s="144"/>
      <c r="JPJ1172" s="93"/>
      <c r="JPK1172" s="145"/>
      <c r="JPL1172" s="145"/>
      <c r="JPM1172" s="145"/>
      <c r="JPN1172" s="145"/>
      <c r="JPO1172" s="145"/>
      <c r="JPP1172" s="37"/>
      <c r="JPQ1172" s="5"/>
      <c r="JPR1172" s="144"/>
      <c r="JPS1172" s="93"/>
      <c r="JPT1172" s="145"/>
      <c r="JPU1172" s="145"/>
      <c r="JPV1172" s="145"/>
      <c r="JPW1172" s="145"/>
      <c r="JPX1172" s="145"/>
      <c r="JPY1172" s="37"/>
      <c r="JPZ1172" s="5"/>
      <c r="JQA1172" s="144"/>
      <c r="JQB1172" s="93"/>
      <c r="JQC1172" s="145"/>
      <c r="JQD1172" s="145"/>
      <c r="JQE1172" s="145"/>
      <c r="JQF1172" s="145"/>
      <c r="JQG1172" s="145"/>
      <c r="JQH1172" s="37"/>
      <c r="JQI1172" s="5"/>
      <c r="JQJ1172" s="144"/>
      <c r="JQK1172" s="93"/>
      <c r="JQL1172" s="145"/>
      <c r="JQM1172" s="145"/>
      <c r="JQN1172" s="145"/>
      <c r="JQO1172" s="145"/>
      <c r="JQP1172" s="145"/>
      <c r="JQQ1172" s="37"/>
      <c r="JQR1172" s="5"/>
      <c r="JQS1172" s="144"/>
      <c r="JQT1172" s="93"/>
      <c r="JQU1172" s="145"/>
      <c r="JQV1172" s="145"/>
      <c r="JQW1172" s="145"/>
      <c r="JQX1172" s="145"/>
      <c r="JQY1172" s="145"/>
      <c r="JQZ1172" s="37"/>
      <c r="JRA1172" s="5"/>
      <c r="JRB1172" s="144"/>
      <c r="JRC1172" s="93"/>
      <c r="JRD1172" s="145"/>
      <c r="JRE1172" s="145"/>
      <c r="JRF1172" s="145"/>
      <c r="JRG1172" s="145"/>
      <c r="JRH1172" s="145"/>
      <c r="JRI1172" s="37"/>
      <c r="JRJ1172" s="5"/>
      <c r="JRK1172" s="144"/>
      <c r="JRL1172" s="93"/>
      <c r="JRM1172" s="145"/>
      <c r="JRN1172" s="145"/>
      <c r="JRO1172" s="145"/>
      <c r="JRP1172" s="145"/>
      <c r="JRQ1172" s="145"/>
      <c r="JRR1172" s="37"/>
      <c r="JRS1172" s="5"/>
      <c r="JRT1172" s="144"/>
      <c r="JRU1172" s="93"/>
      <c r="JRV1172" s="145"/>
      <c r="JRW1172" s="145"/>
      <c r="JRX1172" s="145"/>
      <c r="JRY1172" s="145"/>
      <c r="JRZ1172" s="145"/>
      <c r="JSA1172" s="37"/>
      <c r="JSB1172" s="5"/>
      <c r="JSC1172" s="144"/>
      <c r="JSD1172" s="93"/>
      <c r="JSE1172" s="145"/>
      <c r="JSF1172" s="145"/>
      <c r="JSG1172" s="145"/>
      <c r="JSH1172" s="145"/>
      <c r="JSI1172" s="145"/>
      <c r="JSJ1172" s="37"/>
      <c r="JSK1172" s="5"/>
      <c r="JSL1172" s="144"/>
      <c r="JSM1172" s="93"/>
      <c r="JSN1172" s="145"/>
      <c r="JSO1172" s="145"/>
      <c r="JSP1172" s="145"/>
      <c r="JSQ1172" s="145"/>
      <c r="JSR1172" s="145"/>
      <c r="JSS1172" s="37"/>
      <c r="JST1172" s="5"/>
      <c r="JSU1172" s="144"/>
      <c r="JSV1172" s="93"/>
      <c r="JSW1172" s="145"/>
      <c r="JSX1172" s="145"/>
      <c r="JSY1172" s="145"/>
      <c r="JSZ1172" s="145"/>
      <c r="JTA1172" s="145"/>
      <c r="JTB1172" s="37"/>
      <c r="JTC1172" s="5"/>
      <c r="JTD1172" s="144"/>
      <c r="JTE1172" s="93"/>
      <c r="JTF1172" s="145"/>
      <c r="JTG1172" s="145"/>
      <c r="JTH1172" s="145"/>
      <c r="JTI1172" s="145"/>
      <c r="JTJ1172" s="145"/>
      <c r="JTK1172" s="37"/>
      <c r="JTL1172" s="5"/>
      <c r="JTM1172" s="144"/>
      <c r="JTN1172" s="93"/>
      <c r="JTO1172" s="145"/>
      <c r="JTP1172" s="145"/>
      <c r="JTQ1172" s="145"/>
      <c r="JTR1172" s="145"/>
      <c r="JTS1172" s="145"/>
      <c r="JTT1172" s="37"/>
      <c r="JTU1172" s="5"/>
      <c r="JTV1172" s="144"/>
      <c r="JTW1172" s="93"/>
      <c r="JTX1172" s="145"/>
      <c r="JTY1172" s="145"/>
      <c r="JTZ1172" s="145"/>
      <c r="JUA1172" s="145"/>
      <c r="JUB1172" s="145"/>
      <c r="JUC1172" s="37"/>
      <c r="JUD1172" s="5"/>
      <c r="JUE1172" s="144"/>
      <c r="JUF1172" s="93"/>
      <c r="JUG1172" s="145"/>
      <c r="JUH1172" s="145"/>
      <c r="JUI1172" s="145"/>
      <c r="JUJ1172" s="145"/>
      <c r="JUK1172" s="145"/>
      <c r="JUL1172" s="37"/>
      <c r="JUM1172" s="5"/>
      <c r="JUN1172" s="144"/>
      <c r="JUO1172" s="93"/>
      <c r="JUP1172" s="145"/>
      <c r="JUQ1172" s="145"/>
      <c r="JUR1172" s="145"/>
      <c r="JUS1172" s="145"/>
      <c r="JUT1172" s="145"/>
      <c r="JUU1172" s="37"/>
      <c r="JUV1172" s="5"/>
      <c r="JUW1172" s="144"/>
      <c r="JUX1172" s="93"/>
      <c r="JUY1172" s="145"/>
      <c r="JUZ1172" s="145"/>
      <c r="JVA1172" s="145"/>
      <c r="JVB1172" s="145"/>
      <c r="JVC1172" s="145"/>
      <c r="JVD1172" s="37"/>
      <c r="JVE1172" s="5"/>
      <c r="JVF1172" s="144"/>
      <c r="JVG1172" s="93"/>
      <c r="JVH1172" s="145"/>
      <c r="JVI1172" s="145"/>
      <c r="JVJ1172" s="145"/>
      <c r="JVK1172" s="145"/>
      <c r="JVL1172" s="145"/>
      <c r="JVM1172" s="37"/>
      <c r="JVN1172" s="5"/>
      <c r="JVO1172" s="144"/>
      <c r="JVP1172" s="93"/>
      <c r="JVQ1172" s="145"/>
      <c r="JVR1172" s="145"/>
      <c r="JVS1172" s="145"/>
      <c r="JVT1172" s="145"/>
      <c r="JVU1172" s="145"/>
      <c r="JVV1172" s="37"/>
      <c r="JVW1172" s="5"/>
      <c r="JVX1172" s="144"/>
      <c r="JVY1172" s="93"/>
      <c r="JVZ1172" s="145"/>
      <c r="JWA1172" s="145"/>
      <c r="JWB1172" s="145"/>
      <c r="JWC1172" s="145"/>
      <c r="JWD1172" s="145"/>
      <c r="JWE1172" s="37"/>
      <c r="JWF1172" s="5"/>
      <c r="JWG1172" s="144"/>
      <c r="JWH1172" s="93"/>
      <c r="JWI1172" s="145"/>
      <c r="JWJ1172" s="145"/>
      <c r="JWK1172" s="145"/>
      <c r="JWL1172" s="145"/>
      <c r="JWM1172" s="145"/>
      <c r="JWN1172" s="37"/>
      <c r="JWO1172" s="5"/>
      <c r="JWP1172" s="144"/>
      <c r="JWQ1172" s="93"/>
      <c r="JWR1172" s="145"/>
      <c r="JWS1172" s="145"/>
      <c r="JWT1172" s="145"/>
      <c r="JWU1172" s="145"/>
      <c r="JWV1172" s="145"/>
      <c r="JWW1172" s="37"/>
      <c r="JWX1172" s="5"/>
      <c r="JWY1172" s="144"/>
      <c r="JWZ1172" s="93"/>
      <c r="JXA1172" s="145"/>
      <c r="JXB1172" s="145"/>
      <c r="JXC1172" s="145"/>
      <c r="JXD1172" s="145"/>
      <c r="JXE1172" s="145"/>
      <c r="JXF1172" s="37"/>
      <c r="JXG1172" s="5"/>
      <c r="JXH1172" s="144"/>
      <c r="JXI1172" s="93"/>
      <c r="JXJ1172" s="145"/>
      <c r="JXK1172" s="145"/>
      <c r="JXL1172" s="145"/>
      <c r="JXM1172" s="145"/>
      <c r="JXN1172" s="145"/>
      <c r="JXO1172" s="37"/>
      <c r="JXP1172" s="5"/>
      <c r="JXQ1172" s="144"/>
      <c r="JXR1172" s="93"/>
      <c r="JXS1172" s="145"/>
      <c r="JXT1172" s="145"/>
      <c r="JXU1172" s="145"/>
      <c r="JXV1172" s="145"/>
      <c r="JXW1172" s="145"/>
      <c r="JXX1172" s="37"/>
      <c r="JXY1172" s="5"/>
      <c r="JXZ1172" s="144"/>
      <c r="JYA1172" s="93"/>
      <c r="JYB1172" s="145"/>
      <c r="JYC1172" s="145"/>
      <c r="JYD1172" s="145"/>
      <c r="JYE1172" s="145"/>
      <c r="JYF1172" s="145"/>
      <c r="JYG1172" s="37"/>
      <c r="JYH1172" s="5"/>
      <c r="JYI1172" s="144"/>
      <c r="JYJ1172" s="93"/>
      <c r="JYK1172" s="145"/>
      <c r="JYL1172" s="145"/>
      <c r="JYM1172" s="145"/>
      <c r="JYN1172" s="145"/>
      <c r="JYO1172" s="145"/>
      <c r="JYP1172" s="37"/>
      <c r="JYQ1172" s="5"/>
      <c r="JYR1172" s="144"/>
      <c r="JYS1172" s="93"/>
      <c r="JYT1172" s="145"/>
      <c r="JYU1172" s="145"/>
      <c r="JYV1172" s="145"/>
      <c r="JYW1172" s="145"/>
      <c r="JYX1172" s="145"/>
      <c r="JYY1172" s="37"/>
      <c r="JYZ1172" s="5"/>
      <c r="JZA1172" s="144"/>
      <c r="JZB1172" s="93"/>
      <c r="JZC1172" s="145"/>
      <c r="JZD1172" s="145"/>
      <c r="JZE1172" s="145"/>
      <c r="JZF1172" s="145"/>
      <c r="JZG1172" s="145"/>
      <c r="JZH1172" s="37"/>
      <c r="JZI1172" s="5"/>
      <c r="JZJ1172" s="144"/>
      <c r="JZK1172" s="93"/>
      <c r="JZL1172" s="145"/>
      <c r="JZM1172" s="145"/>
      <c r="JZN1172" s="145"/>
      <c r="JZO1172" s="145"/>
      <c r="JZP1172" s="145"/>
      <c r="JZQ1172" s="37"/>
      <c r="JZR1172" s="5"/>
      <c r="JZS1172" s="144"/>
      <c r="JZT1172" s="93"/>
      <c r="JZU1172" s="145"/>
      <c r="JZV1172" s="145"/>
      <c r="JZW1172" s="145"/>
      <c r="JZX1172" s="145"/>
      <c r="JZY1172" s="145"/>
      <c r="JZZ1172" s="37"/>
      <c r="KAA1172" s="5"/>
      <c r="KAB1172" s="144"/>
      <c r="KAC1172" s="93"/>
      <c r="KAD1172" s="145"/>
      <c r="KAE1172" s="145"/>
      <c r="KAF1172" s="145"/>
      <c r="KAG1172" s="145"/>
      <c r="KAH1172" s="145"/>
      <c r="KAI1172" s="37"/>
      <c r="KAJ1172" s="5"/>
      <c r="KAK1172" s="144"/>
      <c r="KAL1172" s="93"/>
      <c r="KAM1172" s="145"/>
      <c r="KAN1172" s="145"/>
      <c r="KAO1172" s="145"/>
      <c r="KAP1172" s="145"/>
      <c r="KAQ1172" s="145"/>
      <c r="KAR1172" s="37"/>
      <c r="KAS1172" s="5"/>
      <c r="KAT1172" s="144"/>
      <c r="KAU1172" s="93"/>
      <c r="KAV1172" s="145"/>
      <c r="KAW1172" s="145"/>
      <c r="KAX1172" s="145"/>
      <c r="KAY1172" s="145"/>
      <c r="KAZ1172" s="145"/>
      <c r="KBA1172" s="37"/>
      <c r="KBB1172" s="5"/>
      <c r="KBC1172" s="144"/>
      <c r="KBD1172" s="93"/>
      <c r="KBE1172" s="145"/>
      <c r="KBF1172" s="145"/>
      <c r="KBG1172" s="145"/>
      <c r="KBH1172" s="145"/>
      <c r="KBI1172" s="145"/>
      <c r="KBJ1172" s="37"/>
      <c r="KBK1172" s="5"/>
      <c r="KBL1172" s="144"/>
      <c r="KBM1172" s="93"/>
      <c r="KBN1172" s="145"/>
      <c r="KBO1172" s="145"/>
      <c r="KBP1172" s="145"/>
      <c r="KBQ1172" s="145"/>
      <c r="KBR1172" s="145"/>
      <c r="KBS1172" s="37"/>
      <c r="KBT1172" s="5"/>
      <c r="KBU1172" s="144"/>
      <c r="KBV1172" s="93"/>
      <c r="KBW1172" s="145"/>
      <c r="KBX1172" s="145"/>
      <c r="KBY1172" s="145"/>
      <c r="KBZ1172" s="145"/>
      <c r="KCA1172" s="145"/>
      <c r="KCB1172" s="37"/>
      <c r="KCC1172" s="5"/>
      <c r="KCD1172" s="144"/>
      <c r="KCE1172" s="93"/>
      <c r="KCF1172" s="145"/>
      <c r="KCG1172" s="145"/>
      <c r="KCH1172" s="145"/>
      <c r="KCI1172" s="145"/>
      <c r="KCJ1172" s="145"/>
      <c r="KCK1172" s="37"/>
      <c r="KCL1172" s="5"/>
      <c r="KCM1172" s="144"/>
      <c r="KCN1172" s="93"/>
      <c r="KCO1172" s="145"/>
      <c r="KCP1172" s="145"/>
      <c r="KCQ1172" s="145"/>
      <c r="KCR1172" s="145"/>
      <c r="KCS1172" s="145"/>
      <c r="KCT1172" s="37"/>
      <c r="KCU1172" s="5"/>
      <c r="KCV1172" s="144"/>
      <c r="KCW1172" s="93"/>
      <c r="KCX1172" s="145"/>
      <c r="KCY1172" s="145"/>
      <c r="KCZ1172" s="145"/>
      <c r="KDA1172" s="145"/>
      <c r="KDB1172" s="145"/>
      <c r="KDC1172" s="37"/>
      <c r="KDD1172" s="5"/>
      <c r="KDE1172" s="144"/>
      <c r="KDF1172" s="93"/>
      <c r="KDG1172" s="145"/>
      <c r="KDH1172" s="145"/>
      <c r="KDI1172" s="145"/>
      <c r="KDJ1172" s="145"/>
      <c r="KDK1172" s="145"/>
      <c r="KDL1172" s="37"/>
      <c r="KDM1172" s="5"/>
      <c r="KDN1172" s="144"/>
      <c r="KDO1172" s="93"/>
      <c r="KDP1172" s="145"/>
      <c r="KDQ1172" s="145"/>
      <c r="KDR1172" s="145"/>
      <c r="KDS1172" s="145"/>
      <c r="KDT1172" s="145"/>
      <c r="KDU1172" s="37"/>
      <c r="KDV1172" s="5"/>
      <c r="KDW1172" s="144"/>
      <c r="KDX1172" s="93"/>
      <c r="KDY1172" s="145"/>
      <c r="KDZ1172" s="145"/>
      <c r="KEA1172" s="145"/>
      <c r="KEB1172" s="145"/>
      <c r="KEC1172" s="145"/>
      <c r="KED1172" s="37"/>
      <c r="KEE1172" s="5"/>
      <c r="KEF1172" s="144"/>
      <c r="KEG1172" s="93"/>
      <c r="KEH1172" s="145"/>
      <c r="KEI1172" s="145"/>
      <c r="KEJ1172" s="145"/>
      <c r="KEK1172" s="145"/>
      <c r="KEL1172" s="145"/>
      <c r="KEM1172" s="37"/>
      <c r="KEN1172" s="5"/>
      <c r="KEO1172" s="144"/>
      <c r="KEP1172" s="93"/>
      <c r="KEQ1172" s="145"/>
      <c r="KER1172" s="145"/>
      <c r="KES1172" s="145"/>
      <c r="KET1172" s="145"/>
      <c r="KEU1172" s="145"/>
      <c r="KEV1172" s="37"/>
      <c r="KEW1172" s="5"/>
      <c r="KEX1172" s="144"/>
      <c r="KEY1172" s="93"/>
      <c r="KEZ1172" s="145"/>
      <c r="KFA1172" s="145"/>
      <c r="KFB1172" s="145"/>
      <c r="KFC1172" s="145"/>
      <c r="KFD1172" s="145"/>
      <c r="KFE1172" s="37"/>
      <c r="KFF1172" s="5"/>
      <c r="KFG1172" s="144"/>
      <c r="KFH1172" s="93"/>
      <c r="KFI1172" s="145"/>
      <c r="KFJ1172" s="145"/>
      <c r="KFK1172" s="145"/>
      <c r="KFL1172" s="145"/>
      <c r="KFM1172" s="145"/>
      <c r="KFN1172" s="37"/>
      <c r="KFO1172" s="5"/>
      <c r="KFP1172" s="144"/>
      <c r="KFQ1172" s="93"/>
      <c r="KFR1172" s="145"/>
      <c r="KFS1172" s="145"/>
      <c r="KFT1172" s="145"/>
      <c r="KFU1172" s="145"/>
      <c r="KFV1172" s="145"/>
      <c r="KFW1172" s="37"/>
      <c r="KFX1172" s="5"/>
      <c r="KFY1172" s="144"/>
      <c r="KFZ1172" s="93"/>
      <c r="KGA1172" s="145"/>
      <c r="KGB1172" s="145"/>
      <c r="KGC1172" s="145"/>
      <c r="KGD1172" s="145"/>
      <c r="KGE1172" s="145"/>
      <c r="KGF1172" s="37"/>
      <c r="KGG1172" s="5"/>
      <c r="KGH1172" s="144"/>
      <c r="KGI1172" s="93"/>
      <c r="KGJ1172" s="145"/>
      <c r="KGK1172" s="145"/>
      <c r="KGL1172" s="145"/>
      <c r="KGM1172" s="145"/>
      <c r="KGN1172" s="145"/>
      <c r="KGO1172" s="37"/>
      <c r="KGP1172" s="5"/>
      <c r="KGQ1172" s="144"/>
      <c r="KGR1172" s="93"/>
      <c r="KGS1172" s="145"/>
      <c r="KGT1172" s="145"/>
      <c r="KGU1172" s="145"/>
      <c r="KGV1172" s="145"/>
      <c r="KGW1172" s="145"/>
      <c r="KGX1172" s="37"/>
      <c r="KGY1172" s="5"/>
      <c r="KGZ1172" s="144"/>
      <c r="KHA1172" s="93"/>
      <c r="KHB1172" s="145"/>
      <c r="KHC1172" s="145"/>
      <c r="KHD1172" s="145"/>
      <c r="KHE1172" s="145"/>
      <c r="KHF1172" s="145"/>
      <c r="KHG1172" s="37"/>
      <c r="KHH1172" s="5"/>
      <c r="KHI1172" s="144"/>
      <c r="KHJ1172" s="93"/>
      <c r="KHK1172" s="145"/>
      <c r="KHL1172" s="145"/>
      <c r="KHM1172" s="145"/>
      <c r="KHN1172" s="145"/>
      <c r="KHO1172" s="145"/>
      <c r="KHP1172" s="37"/>
      <c r="KHQ1172" s="5"/>
      <c r="KHR1172" s="144"/>
      <c r="KHS1172" s="93"/>
      <c r="KHT1172" s="145"/>
      <c r="KHU1172" s="145"/>
      <c r="KHV1172" s="145"/>
      <c r="KHW1172" s="145"/>
      <c r="KHX1172" s="145"/>
      <c r="KHY1172" s="37"/>
      <c r="KHZ1172" s="5"/>
      <c r="KIA1172" s="144"/>
      <c r="KIB1172" s="93"/>
      <c r="KIC1172" s="145"/>
      <c r="KID1172" s="145"/>
      <c r="KIE1172" s="145"/>
      <c r="KIF1172" s="145"/>
      <c r="KIG1172" s="145"/>
      <c r="KIH1172" s="37"/>
      <c r="KII1172" s="5"/>
      <c r="KIJ1172" s="144"/>
      <c r="KIK1172" s="93"/>
      <c r="KIL1172" s="145"/>
      <c r="KIM1172" s="145"/>
      <c r="KIN1172" s="145"/>
      <c r="KIO1172" s="145"/>
      <c r="KIP1172" s="145"/>
      <c r="KIQ1172" s="37"/>
      <c r="KIR1172" s="5"/>
      <c r="KIS1172" s="144"/>
      <c r="KIT1172" s="93"/>
      <c r="KIU1172" s="145"/>
      <c r="KIV1172" s="145"/>
      <c r="KIW1172" s="145"/>
      <c r="KIX1172" s="145"/>
      <c r="KIY1172" s="145"/>
      <c r="KIZ1172" s="37"/>
      <c r="KJA1172" s="5"/>
      <c r="KJB1172" s="144"/>
      <c r="KJC1172" s="93"/>
      <c r="KJD1172" s="145"/>
      <c r="KJE1172" s="145"/>
      <c r="KJF1172" s="145"/>
      <c r="KJG1172" s="145"/>
      <c r="KJH1172" s="145"/>
      <c r="KJI1172" s="37"/>
      <c r="KJJ1172" s="5"/>
      <c r="KJK1172" s="144"/>
      <c r="KJL1172" s="93"/>
      <c r="KJM1172" s="145"/>
      <c r="KJN1172" s="145"/>
      <c r="KJO1172" s="145"/>
      <c r="KJP1172" s="145"/>
      <c r="KJQ1172" s="145"/>
      <c r="KJR1172" s="37"/>
      <c r="KJS1172" s="5"/>
      <c r="KJT1172" s="144"/>
      <c r="KJU1172" s="93"/>
      <c r="KJV1172" s="145"/>
      <c r="KJW1172" s="145"/>
      <c r="KJX1172" s="145"/>
      <c r="KJY1172" s="145"/>
      <c r="KJZ1172" s="145"/>
      <c r="KKA1172" s="37"/>
      <c r="KKB1172" s="5"/>
      <c r="KKC1172" s="144"/>
      <c r="KKD1172" s="93"/>
      <c r="KKE1172" s="145"/>
      <c r="KKF1172" s="145"/>
      <c r="KKG1172" s="145"/>
      <c r="KKH1172" s="145"/>
      <c r="KKI1172" s="145"/>
      <c r="KKJ1172" s="37"/>
      <c r="KKK1172" s="5"/>
      <c r="KKL1172" s="144"/>
      <c r="KKM1172" s="93"/>
      <c r="KKN1172" s="145"/>
      <c r="KKO1172" s="145"/>
      <c r="KKP1172" s="145"/>
      <c r="KKQ1172" s="145"/>
      <c r="KKR1172" s="145"/>
      <c r="KKS1172" s="37"/>
      <c r="KKT1172" s="5"/>
      <c r="KKU1172" s="144"/>
      <c r="KKV1172" s="93"/>
      <c r="KKW1172" s="145"/>
      <c r="KKX1172" s="145"/>
      <c r="KKY1172" s="145"/>
      <c r="KKZ1172" s="145"/>
      <c r="KLA1172" s="145"/>
      <c r="KLB1172" s="37"/>
      <c r="KLC1172" s="5"/>
      <c r="KLD1172" s="144"/>
      <c r="KLE1172" s="93"/>
      <c r="KLF1172" s="145"/>
      <c r="KLG1172" s="145"/>
      <c r="KLH1172" s="145"/>
      <c r="KLI1172" s="145"/>
      <c r="KLJ1172" s="145"/>
      <c r="KLK1172" s="37"/>
      <c r="KLL1172" s="5"/>
      <c r="KLM1172" s="144"/>
      <c r="KLN1172" s="93"/>
      <c r="KLO1172" s="145"/>
      <c r="KLP1172" s="145"/>
      <c r="KLQ1172" s="145"/>
      <c r="KLR1172" s="145"/>
      <c r="KLS1172" s="145"/>
      <c r="KLT1172" s="37"/>
      <c r="KLU1172" s="5"/>
      <c r="KLV1172" s="144"/>
      <c r="KLW1172" s="93"/>
      <c r="KLX1172" s="145"/>
      <c r="KLY1172" s="145"/>
      <c r="KLZ1172" s="145"/>
      <c r="KMA1172" s="145"/>
      <c r="KMB1172" s="145"/>
      <c r="KMC1172" s="37"/>
      <c r="KMD1172" s="5"/>
      <c r="KME1172" s="144"/>
      <c r="KMF1172" s="93"/>
      <c r="KMG1172" s="145"/>
      <c r="KMH1172" s="145"/>
      <c r="KMI1172" s="145"/>
      <c r="KMJ1172" s="145"/>
      <c r="KMK1172" s="145"/>
      <c r="KML1172" s="37"/>
      <c r="KMM1172" s="5"/>
      <c r="KMN1172" s="144"/>
      <c r="KMO1172" s="93"/>
      <c r="KMP1172" s="145"/>
      <c r="KMQ1172" s="145"/>
      <c r="KMR1172" s="145"/>
      <c r="KMS1172" s="145"/>
      <c r="KMT1172" s="145"/>
      <c r="KMU1172" s="37"/>
      <c r="KMV1172" s="5"/>
      <c r="KMW1172" s="144"/>
      <c r="KMX1172" s="93"/>
      <c r="KMY1172" s="145"/>
      <c r="KMZ1172" s="145"/>
      <c r="KNA1172" s="145"/>
      <c r="KNB1172" s="145"/>
      <c r="KNC1172" s="145"/>
      <c r="KND1172" s="37"/>
      <c r="KNE1172" s="5"/>
      <c r="KNF1172" s="144"/>
      <c r="KNG1172" s="93"/>
      <c r="KNH1172" s="145"/>
      <c r="KNI1172" s="145"/>
      <c r="KNJ1172" s="145"/>
      <c r="KNK1172" s="145"/>
      <c r="KNL1172" s="145"/>
      <c r="KNM1172" s="37"/>
      <c r="KNN1172" s="5"/>
      <c r="KNO1172" s="144"/>
      <c r="KNP1172" s="93"/>
      <c r="KNQ1172" s="145"/>
      <c r="KNR1172" s="145"/>
      <c r="KNS1172" s="145"/>
      <c r="KNT1172" s="145"/>
      <c r="KNU1172" s="145"/>
      <c r="KNV1172" s="37"/>
      <c r="KNW1172" s="5"/>
      <c r="KNX1172" s="144"/>
      <c r="KNY1172" s="93"/>
      <c r="KNZ1172" s="145"/>
      <c r="KOA1172" s="145"/>
      <c r="KOB1172" s="145"/>
      <c r="KOC1172" s="145"/>
      <c r="KOD1172" s="145"/>
      <c r="KOE1172" s="37"/>
      <c r="KOF1172" s="5"/>
      <c r="KOG1172" s="144"/>
      <c r="KOH1172" s="93"/>
      <c r="KOI1172" s="145"/>
      <c r="KOJ1172" s="145"/>
      <c r="KOK1172" s="145"/>
      <c r="KOL1172" s="145"/>
      <c r="KOM1172" s="145"/>
      <c r="KON1172" s="37"/>
      <c r="KOO1172" s="5"/>
      <c r="KOP1172" s="144"/>
      <c r="KOQ1172" s="93"/>
      <c r="KOR1172" s="145"/>
      <c r="KOS1172" s="145"/>
      <c r="KOT1172" s="145"/>
      <c r="KOU1172" s="145"/>
      <c r="KOV1172" s="145"/>
      <c r="KOW1172" s="37"/>
      <c r="KOX1172" s="5"/>
      <c r="KOY1172" s="144"/>
      <c r="KOZ1172" s="93"/>
      <c r="KPA1172" s="145"/>
      <c r="KPB1172" s="145"/>
      <c r="KPC1172" s="145"/>
      <c r="KPD1172" s="145"/>
      <c r="KPE1172" s="145"/>
      <c r="KPF1172" s="37"/>
      <c r="KPG1172" s="5"/>
      <c r="KPH1172" s="144"/>
      <c r="KPI1172" s="93"/>
      <c r="KPJ1172" s="145"/>
      <c r="KPK1172" s="145"/>
      <c r="KPL1172" s="145"/>
      <c r="KPM1172" s="145"/>
      <c r="KPN1172" s="145"/>
      <c r="KPO1172" s="37"/>
      <c r="KPP1172" s="5"/>
      <c r="KPQ1172" s="144"/>
      <c r="KPR1172" s="93"/>
      <c r="KPS1172" s="145"/>
      <c r="KPT1172" s="145"/>
      <c r="KPU1172" s="145"/>
      <c r="KPV1172" s="145"/>
      <c r="KPW1172" s="145"/>
      <c r="KPX1172" s="37"/>
      <c r="KPY1172" s="5"/>
      <c r="KPZ1172" s="144"/>
      <c r="KQA1172" s="93"/>
      <c r="KQB1172" s="145"/>
      <c r="KQC1172" s="145"/>
      <c r="KQD1172" s="145"/>
      <c r="KQE1172" s="145"/>
      <c r="KQF1172" s="145"/>
      <c r="KQG1172" s="37"/>
      <c r="KQH1172" s="5"/>
      <c r="KQI1172" s="144"/>
      <c r="KQJ1172" s="93"/>
      <c r="KQK1172" s="145"/>
      <c r="KQL1172" s="145"/>
      <c r="KQM1172" s="145"/>
      <c r="KQN1172" s="145"/>
      <c r="KQO1172" s="145"/>
      <c r="KQP1172" s="37"/>
      <c r="KQQ1172" s="5"/>
      <c r="KQR1172" s="144"/>
      <c r="KQS1172" s="93"/>
      <c r="KQT1172" s="145"/>
      <c r="KQU1172" s="145"/>
      <c r="KQV1172" s="145"/>
      <c r="KQW1172" s="145"/>
      <c r="KQX1172" s="145"/>
      <c r="KQY1172" s="37"/>
      <c r="KQZ1172" s="5"/>
      <c r="KRA1172" s="144"/>
      <c r="KRB1172" s="93"/>
      <c r="KRC1172" s="145"/>
      <c r="KRD1172" s="145"/>
      <c r="KRE1172" s="145"/>
      <c r="KRF1172" s="145"/>
      <c r="KRG1172" s="145"/>
      <c r="KRH1172" s="37"/>
      <c r="KRI1172" s="5"/>
      <c r="KRJ1172" s="144"/>
      <c r="KRK1172" s="93"/>
      <c r="KRL1172" s="145"/>
      <c r="KRM1172" s="145"/>
      <c r="KRN1172" s="145"/>
      <c r="KRO1172" s="145"/>
      <c r="KRP1172" s="145"/>
      <c r="KRQ1172" s="37"/>
      <c r="KRR1172" s="5"/>
      <c r="KRS1172" s="144"/>
      <c r="KRT1172" s="93"/>
      <c r="KRU1172" s="145"/>
      <c r="KRV1172" s="145"/>
      <c r="KRW1172" s="145"/>
      <c r="KRX1172" s="145"/>
      <c r="KRY1172" s="145"/>
      <c r="KRZ1172" s="37"/>
      <c r="KSA1172" s="5"/>
      <c r="KSB1172" s="144"/>
      <c r="KSC1172" s="93"/>
      <c r="KSD1172" s="145"/>
      <c r="KSE1172" s="145"/>
      <c r="KSF1172" s="145"/>
      <c r="KSG1172" s="145"/>
      <c r="KSH1172" s="145"/>
      <c r="KSI1172" s="37"/>
      <c r="KSJ1172" s="5"/>
      <c r="KSK1172" s="144"/>
      <c r="KSL1172" s="93"/>
      <c r="KSM1172" s="145"/>
      <c r="KSN1172" s="145"/>
      <c r="KSO1172" s="145"/>
      <c r="KSP1172" s="145"/>
      <c r="KSQ1172" s="145"/>
      <c r="KSR1172" s="37"/>
      <c r="KSS1172" s="5"/>
      <c r="KST1172" s="144"/>
      <c r="KSU1172" s="93"/>
      <c r="KSV1172" s="145"/>
      <c r="KSW1172" s="145"/>
      <c r="KSX1172" s="145"/>
      <c r="KSY1172" s="145"/>
      <c r="KSZ1172" s="145"/>
      <c r="KTA1172" s="37"/>
      <c r="KTB1172" s="5"/>
      <c r="KTC1172" s="144"/>
      <c r="KTD1172" s="93"/>
      <c r="KTE1172" s="145"/>
      <c r="KTF1172" s="145"/>
      <c r="KTG1172" s="145"/>
      <c r="KTH1172" s="145"/>
      <c r="KTI1172" s="145"/>
      <c r="KTJ1172" s="37"/>
      <c r="KTK1172" s="5"/>
      <c r="KTL1172" s="144"/>
      <c r="KTM1172" s="93"/>
      <c r="KTN1172" s="145"/>
      <c r="KTO1172" s="145"/>
      <c r="KTP1172" s="145"/>
      <c r="KTQ1172" s="145"/>
      <c r="KTR1172" s="145"/>
      <c r="KTS1172" s="37"/>
      <c r="KTT1172" s="5"/>
      <c r="KTU1172" s="144"/>
      <c r="KTV1172" s="93"/>
      <c r="KTW1172" s="145"/>
      <c r="KTX1172" s="145"/>
      <c r="KTY1172" s="145"/>
      <c r="KTZ1172" s="145"/>
      <c r="KUA1172" s="145"/>
      <c r="KUB1172" s="37"/>
      <c r="KUC1172" s="5"/>
      <c r="KUD1172" s="144"/>
      <c r="KUE1172" s="93"/>
      <c r="KUF1172" s="145"/>
      <c r="KUG1172" s="145"/>
      <c r="KUH1172" s="145"/>
      <c r="KUI1172" s="145"/>
      <c r="KUJ1172" s="145"/>
      <c r="KUK1172" s="37"/>
      <c r="KUL1172" s="5"/>
      <c r="KUM1172" s="144"/>
      <c r="KUN1172" s="93"/>
      <c r="KUO1172" s="145"/>
      <c r="KUP1172" s="145"/>
      <c r="KUQ1172" s="145"/>
      <c r="KUR1172" s="145"/>
      <c r="KUS1172" s="145"/>
      <c r="KUT1172" s="37"/>
      <c r="KUU1172" s="5"/>
      <c r="KUV1172" s="144"/>
      <c r="KUW1172" s="93"/>
      <c r="KUX1172" s="145"/>
      <c r="KUY1172" s="145"/>
      <c r="KUZ1172" s="145"/>
      <c r="KVA1172" s="145"/>
      <c r="KVB1172" s="145"/>
      <c r="KVC1172" s="37"/>
      <c r="KVD1172" s="5"/>
      <c r="KVE1172" s="144"/>
      <c r="KVF1172" s="93"/>
      <c r="KVG1172" s="145"/>
      <c r="KVH1172" s="145"/>
      <c r="KVI1172" s="145"/>
      <c r="KVJ1172" s="145"/>
      <c r="KVK1172" s="145"/>
      <c r="KVL1172" s="37"/>
      <c r="KVM1172" s="5"/>
      <c r="KVN1172" s="144"/>
      <c r="KVO1172" s="93"/>
      <c r="KVP1172" s="145"/>
      <c r="KVQ1172" s="145"/>
      <c r="KVR1172" s="145"/>
      <c r="KVS1172" s="145"/>
      <c r="KVT1172" s="145"/>
      <c r="KVU1172" s="37"/>
      <c r="KVV1172" s="5"/>
      <c r="KVW1172" s="144"/>
      <c r="KVX1172" s="93"/>
      <c r="KVY1172" s="145"/>
      <c r="KVZ1172" s="145"/>
      <c r="KWA1172" s="145"/>
      <c r="KWB1172" s="145"/>
      <c r="KWC1172" s="145"/>
      <c r="KWD1172" s="37"/>
      <c r="KWE1172" s="5"/>
      <c r="KWF1172" s="144"/>
      <c r="KWG1172" s="93"/>
      <c r="KWH1172" s="145"/>
      <c r="KWI1172" s="145"/>
      <c r="KWJ1172" s="145"/>
      <c r="KWK1172" s="145"/>
      <c r="KWL1172" s="145"/>
      <c r="KWM1172" s="37"/>
      <c r="KWN1172" s="5"/>
      <c r="KWO1172" s="144"/>
      <c r="KWP1172" s="93"/>
      <c r="KWQ1172" s="145"/>
      <c r="KWR1172" s="145"/>
      <c r="KWS1172" s="145"/>
      <c r="KWT1172" s="145"/>
      <c r="KWU1172" s="145"/>
      <c r="KWV1172" s="37"/>
      <c r="KWW1172" s="5"/>
      <c r="KWX1172" s="144"/>
      <c r="KWY1172" s="93"/>
      <c r="KWZ1172" s="145"/>
      <c r="KXA1172" s="145"/>
      <c r="KXB1172" s="145"/>
      <c r="KXC1172" s="145"/>
      <c r="KXD1172" s="145"/>
      <c r="KXE1172" s="37"/>
      <c r="KXF1172" s="5"/>
      <c r="KXG1172" s="144"/>
      <c r="KXH1172" s="93"/>
      <c r="KXI1172" s="145"/>
      <c r="KXJ1172" s="145"/>
      <c r="KXK1172" s="145"/>
      <c r="KXL1172" s="145"/>
      <c r="KXM1172" s="145"/>
      <c r="KXN1172" s="37"/>
      <c r="KXO1172" s="5"/>
      <c r="KXP1172" s="144"/>
      <c r="KXQ1172" s="93"/>
      <c r="KXR1172" s="145"/>
      <c r="KXS1172" s="145"/>
      <c r="KXT1172" s="145"/>
      <c r="KXU1172" s="145"/>
      <c r="KXV1172" s="145"/>
      <c r="KXW1172" s="37"/>
      <c r="KXX1172" s="5"/>
      <c r="KXY1172" s="144"/>
      <c r="KXZ1172" s="93"/>
      <c r="KYA1172" s="145"/>
      <c r="KYB1172" s="145"/>
      <c r="KYC1172" s="145"/>
      <c r="KYD1172" s="145"/>
      <c r="KYE1172" s="145"/>
      <c r="KYF1172" s="37"/>
      <c r="KYG1172" s="5"/>
      <c r="KYH1172" s="144"/>
      <c r="KYI1172" s="93"/>
      <c r="KYJ1172" s="145"/>
      <c r="KYK1172" s="145"/>
      <c r="KYL1172" s="145"/>
      <c r="KYM1172" s="145"/>
      <c r="KYN1172" s="145"/>
      <c r="KYO1172" s="37"/>
      <c r="KYP1172" s="5"/>
      <c r="KYQ1172" s="144"/>
      <c r="KYR1172" s="93"/>
      <c r="KYS1172" s="145"/>
      <c r="KYT1172" s="145"/>
      <c r="KYU1172" s="145"/>
      <c r="KYV1172" s="145"/>
      <c r="KYW1172" s="145"/>
      <c r="KYX1172" s="37"/>
      <c r="KYY1172" s="5"/>
      <c r="KYZ1172" s="144"/>
      <c r="KZA1172" s="93"/>
      <c r="KZB1172" s="145"/>
      <c r="KZC1172" s="145"/>
      <c r="KZD1172" s="145"/>
      <c r="KZE1172" s="145"/>
      <c r="KZF1172" s="145"/>
      <c r="KZG1172" s="37"/>
      <c r="KZH1172" s="5"/>
      <c r="KZI1172" s="144"/>
      <c r="KZJ1172" s="93"/>
      <c r="KZK1172" s="145"/>
      <c r="KZL1172" s="145"/>
      <c r="KZM1172" s="145"/>
      <c r="KZN1172" s="145"/>
      <c r="KZO1172" s="145"/>
      <c r="KZP1172" s="37"/>
      <c r="KZQ1172" s="5"/>
      <c r="KZR1172" s="144"/>
      <c r="KZS1172" s="93"/>
      <c r="KZT1172" s="145"/>
      <c r="KZU1172" s="145"/>
      <c r="KZV1172" s="145"/>
      <c r="KZW1172" s="145"/>
      <c r="KZX1172" s="145"/>
      <c r="KZY1172" s="37"/>
      <c r="KZZ1172" s="5"/>
      <c r="LAA1172" s="144"/>
      <c r="LAB1172" s="93"/>
      <c r="LAC1172" s="145"/>
      <c r="LAD1172" s="145"/>
      <c r="LAE1172" s="145"/>
      <c r="LAF1172" s="145"/>
      <c r="LAG1172" s="145"/>
      <c r="LAH1172" s="37"/>
      <c r="LAI1172" s="5"/>
      <c r="LAJ1172" s="144"/>
      <c r="LAK1172" s="93"/>
      <c r="LAL1172" s="145"/>
      <c r="LAM1172" s="145"/>
      <c r="LAN1172" s="145"/>
      <c r="LAO1172" s="145"/>
      <c r="LAP1172" s="145"/>
      <c r="LAQ1172" s="37"/>
      <c r="LAR1172" s="5"/>
      <c r="LAS1172" s="144"/>
      <c r="LAT1172" s="93"/>
      <c r="LAU1172" s="145"/>
      <c r="LAV1172" s="145"/>
      <c r="LAW1172" s="145"/>
      <c r="LAX1172" s="145"/>
      <c r="LAY1172" s="145"/>
      <c r="LAZ1172" s="37"/>
      <c r="LBA1172" s="5"/>
      <c r="LBB1172" s="144"/>
      <c r="LBC1172" s="93"/>
      <c r="LBD1172" s="145"/>
      <c r="LBE1172" s="145"/>
      <c r="LBF1172" s="145"/>
      <c r="LBG1172" s="145"/>
      <c r="LBH1172" s="145"/>
      <c r="LBI1172" s="37"/>
      <c r="LBJ1172" s="5"/>
      <c r="LBK1172" s="144"/>
      <c r="LBL1172" s="93"/>
      <c r="LBM1172" s="145"/>
      <c r="LBN1172" s="145"/>
      <c r="LBO1172" s="145"/>
      <c r="LBP1172" s="145"/>
      <c r="LBQ1172" s="145"/>
      <c r="LBR1172" s="37"/>
      <c r="LBS1172" s="5"/>
      <c r="LBT1172" s="144"/>
      <c r="LBU1172" s="93"/>
      <c r="LBV1172" s="145"/>
      <c r="LBW1172" s="145"/>
      <c r="LBX1172" s="145"/>
      <c r="LBY1172" s="145"/>
      <c r="LBZ1172" s="145"/>
      <c r="LCA1172" s="37"/>
      <c r="LCB1172" s="5"/>
      <c r="LCC1172" s="144"/>
      <c r="LCD1172" s="93"/>
      <c r="LCE1172" s="145"/>
      <c r="LCF1172" s="145"/>
      <c r="LCG1172" s="145"/>
      <c r="LCH1172" s="145"/>
      <c r="LCI1172" s="145"/>
      <c r="LCJ1172" s="37"/>
      <c r="LCK1172" s="5"/>
      <c r="LCL1172" s="144"/>
      <c r="LCM1172" s="93"/>
      <c r="LCN1172" s="145"/>
      <c r="LCO1172" s="145"/>
      <c r="LCP1172" s="145"/>
      <c r="LCQ1172" s="145"/>
      <c r="LCR1172" s="145"/>
      <c r="LCS1172" s="37"/>
      <c r="LCT1172" s="5"/>
      <c r="LCU1172" s="144"/>
      <c r="LCV1172" s="93"/>
      <c r="LCW1172" s="145"/>
      <c r="LCX1172" s="145"/>
      <c r="LCY1172" s="145"/>
      <c r="LCZ1172" s="145"/>
      <c r="LDA1172" s="145"/>
      <c r="LDB1172" s="37"/>
      <c r="LDC1172" s="5"/>
      <c r="LDD1172" s="144"/>
      <c r="LDE1172" s="93"/>
      <c r="LDF1172" s="145"/>
      <c r="LDG1172" s="145"/>
      <c r="LDH1172" s="145"/>
      <c r="LDI1172" s="145"/>
      <c r="LDJ1172" s="145"/>
      <c r="LDK1172" s="37"/>
      <c r="LDL1172" s="5"/>
      <c r="LDM1172" s="144"/>
      <c r="LDN1172" s="93"/>
      <c r="LDO1172" s="145"/>
      <c r="LDP1172" s="145"/>
      <c r="LDQ1172" s="145"/>
      <c r="LDR1172" s="145"/>
      <c r="LDS1172" s="145"/>
      <c r="LDT1172" s="37"/>
      <c r="LDU1172" s="5"/>
      <c r="LDV1172" s="144"/>
      <c r="LDW1172" s="93"/>
      <c r="LDX1172" s="145"/>
      <c r="LDY1172" s="145"/>
      <c r="LDZ1172" s="145"/>
      <c r="LEA1172" s="145"/>
      <c r="LEB1172" s="145"/>
      <c r="LEC1172" s="37"/>
      <c r="LED1172" s="5"/>
      <c r="LEE1172" s="144"/>
      <c r="LEF1172" s="93"/>
      <c r="LEG1172" s="145"/>
      <c r="LEH1172" s="145"/>
      <c r="LEI1172" s="145"/>
      <c r="LEJ1172" s="145"/>
      <c r="LEK1172" s="145"/>
      <c r="LEL1172" s="37"/>
      <c r="LEM1172" s="5"/>
      <c r="LEN1172" s="144"/>
      <c r="LEO1172" s="93"/>
      <c r="LEP1172" s="145"/>
      <c r="LEQ1172" s="145"/>
      <c r="LER1172" s="145"/>
      <c r="LES1172" s="145"/>
      <c r="LET1172" s="145"/>
      <c r="LEU1172" s="37"/>
      <c r="LEV1172" s="5"/>
      <c r="LEW1172" s="144"/>
      <c r="LEX1172" s="93"/>
      <c r="LEY1172" s="145"/>
      <c r="LEZ1172" s="145"/>
      <c r="LFA1172" s="145"/>
      <c r="LFB1172" s="145"/>
      <c r="LFC1172" s="145"/>
      <c r="LFD1172" s="37"/>
      <c r="LFE1172" s="5"/>
      <c r="LFF1172" s="144"/>
      <c r="LFG1172" s="93"/>
      <c r="LFH1172" s="145"/>
      <c r="LFI1172" s="145"/>
      <c r="LFJ1172" s="145"/>
      <c r="LFK1172" s="145"/>
      <c r="LFL1172" s="145"/>
      <c r="LFM1172" s="37"/>
      <c r="LFN1172" s="5"/>
      <c r="LFO1172" s="144"/>
      <c r="LFP1172" s="93"/>
      <c r="LFQ1172" s="145"/>
      <c r="LFR1172" s="145"/>
      <c r="LFS1172" s="145"/>
      <c r="LFT1172" s="145"/>
      <c r="LFU1172" s="145"/>
      <c r="LFV1172" s="37"/>
      <c r="LFW1172" s="5"/>
      <c r="LFX1172" s="144"/>
      <c r="LFY1172" s="93"/>
      <c r="LFZ1172" s="145"/>
      <c r="LGA1172" s="145"/>
      <c r="LGB1172" s="145"/>
      <c r="LGC1172" s="145"/>
      <c r="LGD1172" s="145"/>
      <c r="LGE1172" s="37"/>
      <c r="LGF1172" s="5"/>
      <c r="LGG1172" s="144"/>
      <c r="LGH1172" s="93"/>
      <c r="LGI1172" s="145"/>
      <c r="LGJ1172" s="145"/>
      <c r="LGK1172" s="145"/>
      <c r="LGL1172" s="145"/>
      <c r="LGM1172" s="145"/>
      <c r="LGN1172" s="37"/>
      <c r="LGO1172" s="5"/>
      <c r="LGP1172" s="144"/>
      <c r="LGQ1172" s="93"/>
      <c r="LGR1172" s="145"/>
      <c r="LGS1172" s="145"/>
      <c r="LGT1172" s="145"/>
      <c r="LGU1172" s="145"/>
      <c r="LGV1172" s="145"/>
      <c r="LGW1172" s="37"/>
      <c r="LGX1172" s="5"/>
      <c r="LGY1172" s="144"/>
      <c r="LGZ1172" s="93"/>
      <c r="LHA1172" s="145"/>
      <c r="LHB1172" s="145"/>
      <c r="LHC1172" s="145"/>
      <c r="LHD1172" s="145"/>
      <c r="LHE1172" s="145"/>
      <c r="LHF1172" s="37"/>
      <c r="LHG1172" s="5"/>
      <c r="LHH1172" s="144"/>
      <c r="LHI1172" s="93"/>
      <c r="LHJ1172" s="145"/>
      <c r="LHK1172" s="145"/>
      <c r="LHL1172" s="145"/>
      <c r="LHM1172" s="145"/>
      <c r="LHN1172" s="145"/>
      <c r="LHO1172" s="37"/>
      <c r="LHP1172" s="5"/>
      <c r="LHQ1172" s="144"/>
      <c r="LHR1172" s="93"/>
      <c r="LHS1172" s="145"/>
      <c r="LHT1172" s="145"/>
      <c r="LHU1172" s="145"/>
      <c r="LHV1172" s="145"/>
      <c r="LHW1172" s="145"/>
      <c r="LHX1172" s="37"/>
      <c r="LHY1172" s="5"/>
      <c r="LHZ1172" s="144"/>
      <c r="LIA1172" s="93"/>
      <c r="LIB1172" s="145"/>
      <c r="LIC1172" s="145"/>
      <c r="LID1172" s="145"/>
      <c r="LIE1172" s="145"/>
      <c r="LIF1172" s="145"/>
      <c r="LIG1172" s="37"/>
      <c r="LIH1172" s="5"/>
      <c r="LII1172" s="144"/>
      <c r="LIJ1172" s="93"/>
      <c r="LIK1172" s="145"/>
      <c r="LIL1172" s="145"/>
      <c r="LIM1172" s="145"/>
      <c r="LIN1172" s="145"/>
      <c r="LIO1172" s="145"/>
      <c r="LIP1172" s="37"/>
      <c r="LIQ1172" s="5"/>
      <c r="LIR1172" s="144"/>
      <c r="LIS1172" s="93"/>
      <c r="LIT1172" s="145"/>
      <c r="LIU1172" s="145"/>
      <c r="LIV1172" s="145"/>
      <c r="LIW1172" s="145"/>
      <c r="LIX1172" s="145"/>
      <c r="LIY1172" s="37"/>
      <c r="LIZ1172" s="5"/>
      <c r="LJA1172" s="144"/>
      <c r="LJB1172" s="93"/>
      <c r="LJC1172" s="145"/>
      <c r="LJD1172" s="145"/>
      <c r="LJE1172" s="145"/>
      <c r="LJF1172" s="145"/>
      <c r="LJG1172" s="145"/>
      <c r="LJH1172" s="37"/>
      <c r="LJI1172" s="5"/>
      <c r="LJJ1172" s="144"/>
      <c r="LJK1172" s="93"/>
      <c r="LJL1172" s="145"/>
      <c r="LJM1172" s="145"/>
      <c r="LJN1172" s="145"/>
      <c r="LJO1172" s="145"/>
      <c r="LJP1172" s="145"/>
      <c r="LJQ1172" s="37"/>
      <c r="LJR1172" s="5"/>
      <c r="LJS1172" s="144"/>
      <c r="LJT1172" s="93"/>
      <c r="LJU1172" s="145"/>
      <c r="LJV1172" s="145"/>
      <c r="LJW1172" s="145"/>
      <c r="LJX1172" s="145"/>
      <c r="LJY1172" s="145"/>
      <c r="LJZ1172" s="37"/>
      <c r="LKA1172" s="5"/>
      <c r="LKB1172" s="144"/>
      <c r="LKC1172" s="93"/>
      <c r="LKD1172" s="145"/>
      <c r="LKE1172" s="145"/>
      <c r="LKF1172" s="145"/>
      <c r="LKG1172" s="145"/>
      <c r="LKH1172" s="145"/>
      <c r="LKI1172" s="37"/>
      <c r="LKJ1172" s="5"/>
      <c r="LKK1172" s="144"/>
      <c r="LKL1172" s="93"/>
      <c r="LKM1172" s="145"/>
      <c r="LKN1172" s="145"/>
      <c r="LKO1172" s="145"/>
      <c r="LKP1172" s="145"/>
      <c r="LKQ1172" s="145"/>
      <c r="LKR1172" s="37"/>
      <c r="LKS1172" s="5"/>
      <c r="LKT1172" s="144"/>
      <c r="LKU1172" s="93"/>
      <c r="LKV1172" s="145"/>
      <c r="LKW1172" s="145"/>
      <c r="LKX1172" s="145"/>
      <c r="LKY1172" s="145"/>
      <c r="LKZ1172" s="145"/>
      <c r="LLA1172" s="37"/>
      <c r="LLB1172" s="5"/>
      <c r="LLC1172" s="144"/>
      <c r="LLD1172" s="93"/>
      <c r="LLE1172" s="145"/>
      <c r="LLF1172" s="145"/>
      <c r="LLG1172" s="145"/>
      <c r="LLH1172" s="145"/>
      <c r="LLI1172" s="145"/>
      <c r="LLJ1172" s="37"/>
      <c r="LLK1172" s="5"/>
      <c r="LLL1172" s="144"/>
      <c r="LLM1172" s="93"/>
      <c r="LLN1172" s="145"/>
      <c r="LLO1172" s="145"/>
      <c r="LLP1172" s="145"/>
      <c r="LLQ1172" s="145"/>
      <c r="LLR1172" s="145"/>
      <c r="LLS1172" s="37"/>
      <c r="LLT1172" s="5"/>
      <c r="LLU1172" s="144"/>
      <c r="LLV1172" s="93"/>
      <c r="LLW1172" s="145"/>
      <c r="LLX1172" s="145"/>
      <c r="LLY1172" s="145"/>
      <c r="LLZ1172" s="145"/>
      <c r="LMA1172" s="145"/>
      <c r="LMB1172" s="37"/>
      <c r="LMC1172" s="5"/>
      <c r="LMD1172" s="144"/>
      <c r="LME1172" s="93"/>
      <c r="LMF1172" s="145"/>
      <c r="LMG1172" s="145"/>
      <c r="LMH1172" s="145"/>
      <c r="LMI1172" s="145"/>
      <c r="LMJ1172" s="145"/>
      <c r="LMK1172" s="37"/>
      <c r="LML1172" s="5"/>
      <c r="LMM1172" s="144"/>
      <c r="LMN1172" s="93"/>
      <c r="LMO1172" s="145"/>
      <c r="LMP1172" s="145"/>
      <c r="LMQ1172" s="145"/>
      <c r="LMR1172" s="145"/>
      <c r="LMS1172" s="145"/>
      <c r="LMT1172" s="37"/>
      <c r="LMU1172" s="5"/>
      <c r="LMV1172" s="144"/>
      <c r="LMW1172" s="93"/>
      <c r="LMX1172" s="145"/>
      <c r="LMY1172" s="145"/>
      <c r="LMZ1172" s="145"/>
      <c r="LNA1172" s="145"/>
      <c r="LNB1172" s="145"/>
      <c r="LNC1172" s="37"/>
      <c r="LND1172" s="5"/>
      <c r="LNE1172" s="144"/>
      <c r="LNF1172" s="93"/>
      <c r="LNG1172" s="145"/>
      <c r="LNH1172" s="145"/>
      <c r="LNI1172" s="145"/>
      <c r="LNJ1172" s="145"/>
      <c r="LNK1172" s="145"/>
      <c r="LNL1172" s="37"/>
      <c r="LNM1172" s="5"/>
      <c r="LNN1172" s="144"/>
      <c r="LNO1172" s="93"/>
      <c r="LNP1172" s="145"/>
      <c r="LNQ1172" s="145"/>
      <c r="LNR1172" s="145"/>
      <c r="LNS1172" s="145"/>
      <c r="LNT1172" s="145"/>
      <c r="LNU1172" s="37"/>
      <c r="LNV1172" s="5"/>
      <c r="LNW1172" s="144"/>
      <c r="LNX1172" s="93"/>
      <c r="LNY1172" s="145"/>
      <c r="LNZ1172" s="145"/>
      <c r="LOA1172" s="145"/>
      <c r="LOB1172" s="145"/>
      <c r="LOC1172" s="145"/>
      <c r="LOD1172" s="37"/>
      <c r="LOE1172" s="5"/>
      <c r="LOF1172" s="144"/>
      <c r="LOG1172" s="93"/>
      <c r="LOH1172" s="145"/>
      <c r="LOI1172" s="145"/>
      <c r="LOJ1172" s="145"/>
      <c r="LOK1172" s="145"/>
      <c r="LOL1172" s="145"/>
      <c r="LOM1172" s="37"/>
      <c r="LON1172" s="5"/>
      <c r="LOO1172" s="144"/>
      <c r="LOP1172" s="93"/>
      <c r="LOQ1172" s="145"/>
      <c r="LOR1172" s="145"/>
      <c r="LOS1172" s="145"/>
      <c r="LOT1172" s="145"/>
      <c r="LOU1172" s="145"/>
      <c r="LOV1172" s="37"/>
      <c r="LOW1172" s="5"/>
      <c r="LOX1172" s="144"/>
      <c r="LOY1172" s="93"/>
      <c r="LOZ1172" s="145"/>
      <c r="LPA1172" s="145"/>
      <c r="LPB1172" s="145"/>
      <c r="LPC1172" s="145"/>
      <c r="LPD1172" s="145"/>
      <c r="LPE1172" s="37"/>
      <c r="LPF1172" s="5"/>
      <c r="LPG1172" s="144"/>
      <c r="LPH1172" s="93"/>
      <c r="LPI1172" s="145"/>
      <c r="LPJ1172" s="145"/>
      <c r="LPK1172" s="145"/>
      <c r="LPL1172" s="145"/>
      <c r="LPM1172" s="145"/>
      <c r="LPN1172" s="37"/>
      <c r="LPO1172" s="5"/>
      <c r="LPP1172" s="144"/>
      <c r="LPQ1172" s="93"/>
      <c r="LPR1172" s="145"/>
      <c r="LPS1172" s="145"/>
      <c r="LPT1172" s="145"/>
      <c r="LPU1172" s="145"/>
      <c r="LPV1172" s="145"/>
      <c r="LPW1172" s="37"/>
      <c r="LPX1172" s="5"/>
      <c r="LPY1172" s="144"/>
      <c r="LPZ1172" s="93"/>
      <c r="LQA1172" s="145"/>
      <c r="LQB1172" s="145"/>
      <c r="LQC1172" s="145"/>
      <c r="LQD1172" s="145"/>
      <c r="LQE1172" s="145"/>
      <c r="LQF1172" s="37"/>
      <c r="LQG1172" s="5"/>
      <c r="LQH1172" s="144"/>
      <c r="LQI1172" s="93"/>
      <c r="LQJ1172" s="145"/>
      <c r="LQK1172" s="145"/>
      <c r="LQL1172" s="145"/>
      <c r="LQM1172" s="145"/>
      <c r="LQN1172" s="145"/>
      <c r="LQO1172" s="37"/>
      <c r="LQP1172" s="5"/>
      <c r="LQQ1172" s="144"/>
      <c r="LQR1172" s="93"/>
      <c r="LQS1172" s="145"/>
      <c r="LQT1172" s="145"/>
      <c r="LQU1172" s="145"/>
      <c r="LQV1172" s="145"/>
      <c r="LQW1172" s="145"/>
      <c r="LQX1172" s="37"/>
      <c r="LQY1172" s="5"/>
      <c r="LQZ1172" s="144"/>
      <c r="LRA1172" s="93"/>
      <c r="LRB1172" s="145"/>
      <c r="LRC1172" s="145"/>
      <c r="LRD1172" s="145"/>
      <c r="LRE1172" s="145"/>
      <c r="LRF1172" s="145"/>
      <c r="LRG1172" s="37"/>
      <c r="LRH1172" s="5"/>
      <c r="LRI1172" s="144"/>
      <c r="LRJ1172" s="93"/>
      <c r="LRK1172" s="145"/>
      <c r="LRL1172" s="145"/>
      <c r="LRM1172" s="145"/>
      <c r="LRN1172" s="145"/>
      <c r="LRO1172" s="145"/>
      <c r="LRP1172" s="37"/>
      <c r="LRQ1172" s="5"/>
      <c r="LRR1172" s="144"/>
      <c r="LRS1172" s="93"/>
      <c r="LRT1172" s="145"/>
      <c r="LRU1172" s="145"/>
      <c r="LRV1172" s="145"/>
      <c r="LRW1172" s="145"/>
      <c r="LRX1172" s="145"/>
      <c r="LRY1172" s="37"/>
      <c r="LRZ1172" s="5"/>
      <c r="LSA1172" s="144"/>
      <c r="LSB1172" s="93"/>
      <c r="LSC1172" s="145"/>
      <c r="LSD1172" s="145"/>
      <c r="LSE1172" s="145"/>
      <c r="LSF1172" s="145"/>
      <c r="LSG1172" s="145"/>
      <c r="LSH1172" s="37"/>
      <c r="LSI1172" s="5"/>
      <c r="LSJ1172" s="144"/>
      <c r="LSK1172" s="93"/>
      <c r="LSL1172" s="145"/>
      <c r="LSM1172" s="145"/>
      <c r="LSN1172" s="145"/>
      <c r="LSO1172" s="145"/>
      <c r="LSP1172" s="145"/>
      <c r="LSQ1172" s="37"/>
      <c r="LSR1172" s="5"/>
      <c r="LSS1172" s="144"/>
      <c r="LST1172" s="93"/>
      <c r="LSU1172" s="145"/>
      <c r="LSV1172" s="145"/>
      <c r="LSW1172" s="145"/>
      <c r="LSX1172" s="145"/>
      <c r="LSY1172" s="145"/>
      <c r="LSZ1172" s="37"/>
      <c r="LTA1172" s="5"/>
      <c r="LTB1172" s="144"/>
      <c r="LTC1172" s="93"/>
      <c r="LTD1172" s="145"/>
      <c r="LTE1172" s="145"/>
      <c r="LTF1172" s="145"/>
      <c r="LTG1172" s="145"/>
      <c r="LTH1172" s="145"/>
      <c r="LTI1172" s="37"/>
      <c r="LTJ1172" s="5"/>
      <c r="LTK1172" s="144"/>
      <c r="LTL1172" s="93"/>
      <c r="LTM1172" s="145"/>
      <c r="LTN1172" s="145"/>
      <c r="LTO1172" s="145"/>
      <c r="LTP1172" s="145"/>
      <c r="LTQ1172" s="145"/>
      <c r="LTR1172" s="37"/>
      <c r="LTS1172" s="5"/>
      <c r="LTT1172" s="144"/>
      <c r="LTU1172" s="93"/>
      <c r="LTV1172" s="145"/>
      <c r="LTW1172" s="145"/>
      <c r="LTX1172" s="145"/>
      <c r="LTY1172" s="145"/>
      <c r="LTZ1172" s="145"/>
      <c r="LUA1172" s="37"/>
      <c r="LUB1172" s="5"/>
      <c r="LUC1172" s="144"/>
      <c r="LUD1172" s="93"/>
      <c r="LUE1172" s="145"/>
      <c r="LUF1172" s="145"/>
      <c r="LUG1172" s="145"/>
      <c r="LUH1172" s="145"/>
      <c r="LUI1172" s="145"/>
      <c r="LUJ1172" s="37"/>
      <c r="LUK1172" s="5"/>
      <c r="LUL1172" s="144"/>
      <c r="LUM1172" s="93"/>
      <c r="LUN1172" s="145"/>
      <c r="LUO1172" s="145"/>
      <c r="LUP1172" s="145"/>
      <c r="LUQ1172" s="145"/>
      <c r="LUR1172" s="145"/>
      <c r="LUS1172" s="37"/>
      <c r="LUT1172" s="5"/>
      <c r="LUU1172" s="144"/>
      <c r="LUV1172" s="93"/>
      <c r="LUW1172" s="145"/>
      <c r="LUX1172" s="145"/>
      <c r="LUY1172" s="145"/>
      <c r="LUZ1172" s="145"/>
      <c r="LVA1172" s="145"/>
      <c r="LVB1172" s="37"/>
      <c r="LVC1172" s="5"/>
      <c r="LVD1172" s="144"/>
      <c r="LVE1172" s="93"/>
      <c r="LVF1172" s="145"/>
      <c r="LVG1172" s="145"/>
      <c r="LVH1172" s="145"/>
      <c r="LVI1172" s="145"/>
      <c r="LVJ1172" s="145"/>
      <c r="LVK1172" s="37"/>
      <c r="LVL1172" s="5"/>
      <c r="LVM1172" s="144"/>
      <c r="LVN1172" s="93"/>
      <c r="LVO1172" s="145"/>
      <c r="LVP1172" s="145"/>
      <c r="LVQ1172" s="145"/>
      <c r="LVR1172" s="145"/>
      <c r="LVS1172" s="145"/>
      <c r="LVT1172" s="37"/>
      <c r="LVU1172" s="5"/>
      <c r="LVV1172" s="144"/>
      <c r="LVW1172" s="93"/>
      <c r="LVX1172" s="145"/>
      <c r="LVY1172" s="145"/>
      <c r="LVZ1172" s="145"/>
      <c r="LWA1172" s="145"/>
      <c r="LWB1172" s="145"/>
      <c r="LWC1172" s="37"/>
      <c r="LWD1172" s="5"/>
      <c r="LWE1172" s="144"/>
      <c r="LWF1172" s="93"/>
      <c r="LWG1172" s="145"/>
      <c r="LWH1172" s="145"/>
      <c r="LWI1172" s="145"/>
      <c r="LWJ1172" s="145"/>
      <c r="LWK1172" s="145"/>
      <c r="LWL1172" s="37"/>
      <c r="LWM1172" s="5"/>
      <c r="LWN1172" s="144"/>
      <c r="LWO1172" s="93"/>
      <c r="LWP1172" s="145"/>
      <c r="LWQ1172" s="145"/>
      <c r="LWR1172" s="145"/>
      <c r="LWS1172" s="145"/>
      <c r="LWT1172" s="145"/>
      <c r="LWU1172" s="37"/>
      <c r="LWV1172" s="5"/>
      <c r="LWW1172" s="144"/>
      <c r="LWX1172" s="93"/>
      <c r="LWY1172" s="145"/>
      <c r="LWZ1172" s="145"/>
      <c r="LXA1172" s="145"/>
      <c r="LXB1172" s="145"/>
      <c r="LXC1172" s="145"/>
      <c r="LXD1172" s="37"/>
      <c r="LXE1172" s="5"/>
      <c r="LXF1172" s="144"/>
      <c r="LXG1172" s="93"/>
      <c r="LXH1172" s="145"/>
      <c r="LXI1172" s="145"/>
      <c r="LXJ1172" s="145"/>
      <c r="LXK1172" s="145"/>
      <c r="LXL1172" s="145"/>
      <c r="LXM1172" s="37"/>
      <c r="LXN1172" s="5"/>
      <c r="LXO1172" s="144"/>
      <c r="LXP1172" s="93"/>
      <c r="LXQ1172" s="145"/>
      <c r="LXR1172" s="145"/>
      <c r="LXS1172" s="145"/>
      <c r="LXT1172" s="145"/>
      <c r="LXU1172" s="145"/>
      <c r="LXV1172" s="37"/>
      <c r="LXW1172" s="5"/>
      <c r="LXX1172" s="144"/>
      <c r="LXY1172" s="93"/>
      <c r="LXZ1172" s="145"/>
      <c r="LYA1172" s="145"/>
      <c r="LYB1172" s="145"/>
      <c r="LYC1172" s="145"/>
      <c r="LYD1172" s="145"/>
      <c r="LYE1172" s="37"/>
      <c r="LYF1172" s="5"/>
      <c r="LYG1172" s="144"/>
      <c r="LYH1172" s="93"/>
      <c r="LYI1172" s="145"/>
      <c r="LYJ1172" s="145"/>
      <c r="LYK1172" s="145"/>
      <c r="LYL1172" s="145"/>
      <c r="LYM1172" s="145"/>
      <c r="LYN1172" s="37"/>
      <c r="LYO1172" s="5"/>
      <c r="LYP1172" s="144"/>
      <c r="LYQ1172" s="93"/>
      <c r="LYR1172" s="145"/>
      <c r="LYS1172" s="145"/>
      <c r="LYT1172" s="145"/>
      <c r="LYU1172" s="145"/>
      <c r="LYV1172" s="145"/>
      <c r="LYW1172" s="37"/>
      <c r="LYX1172" s="5"/>
      <c r="LYY1172" s="144"/>
      <c r="LYZ1172" s="93"/>
      <c r="LZA1172" s="145"/>
      <c r="LZB1172" s="145"/>
      <c r="LZC1172" s="145"/>
      <c r="LZD1172" s="145"/>
      <c r="LZE1172" s="145"/>
      <c r="LZF1172" s="37"/>
      <c r="LZG1172" s="5"/>
      <c r="LZH1172" s="144"/>
      <c r="LZI1172" s="93"/>
      <c r="LZJ1172" s="145"/>
      <c r="LZK1172" s="145"/>
      <c r="LZL1172" s="145"/>
      <c r="LZM1172" s="145"/>
      <c r="LZN1172" s="145"/>
      <c r="LZO1172" s="37"/>
      <c r="LZP1172" s="5"/>
      <c r="LZQ1172" s="144"/>
      <c r="LZR1172" s="93"/>
      <c r="LZS1172" s="145"/>
      <c r="LZT1172" s="145"/>
      <c r="LZU1172" s="145"/>
      <c r="LZV1172" s="145"/>
      <c r="LZW1172" s="145"/>
      <c r="LZX1172" s="37"/>
      <c r="LZY1172" s="5"/>
      <c r="LZZ1172" s="144"/>
      <c r="MAA1172" s="93"/>
      <c r="MAB1172" s="145"/>
      <c r="MAC1172" s="145"/>
      <c r="MAD1172" s="145"/>
      <c r="MAE1172" s="145"/>
      <c r="MAF1172" s="145"/>
      <c r="MAG1172" s="37"/>
      <c r="MAH1172" s="5"/>
      <c r="MAI1172" s="144"/>
      <c r="MAJ1172" s="93"/>
      <c r="MAK1172" s="145"/>
      <c r="MAL1172" s="145"/>
      <c r="MAM1172" s="145"/>
      <c r="MAN1172" s="145"/>
      <c r="MAO1172" s="145"/>
      <c r="MAP1172" s="37"/>
      <c r="MAQ1172" s="5"/>
      <c r="MAR1172" s="144"/>
      <c r="MAS1172" s="93"/>
      <c r="MAT1172" s="145"/>
      <c r="MAU1172" s="145"/>
      <c r="MAV1172" s="145"/>
      <c r="MAW1172" s="145"/>
      <c r="MAX1172" s="145"/>
      <c r="MAY1172" s="37"/>
      <c r="MAZ1172" s="5"/>
      <c r="MBA1172" s="144"/>
      <c r="MBB1172" s="93"/>
      <c r="MBC1172" s="145"/>
      <c r="MBD1172" s="145"/>
      <c r="MBE1172" s="145"/>
      <c r="MBF1172" s="145"/>
      <c r="MBG1172" s="145"/>
      <c r="MBH1172" s="37"/>
      <c r="MBI1172" s="5"/>
      <c r="MBJ1172" s="144"/>
      <c r="MBK1172" s="93"/>
      <c r="MBL1172" s="145"/>
      <c r="MBM1172" s="145"/>
      <c r="MBN1172" s="145"/>
      <c r="MBO1172" s="145"/>
      <c r="MBP1172" s="145"/>
      <c r="MBQ1172" s="37"/>
      <c r="MBR1172" s="5"/>
      <c r="MBS1172" s="144"/>
      <c r="MBT1172" s="93"/>
      <c r="MBU1172" s="145"/>
      <c r="MBV1172" s="145"/>
      <c r="MBW1172" s="145"/>
      <c r="MBX1172" s="145"/>
      <c r="MBY1172" s="145"/>
      <c r="MBZ1172" s="37"/>
      <c r="MCA1172" s="5"/>
      <c r="MCB1172" s="144"/>
      <c r="MCC1172" s="93"/>
      <c r="MCD1172" s="145"/>
      <c r="MCE1172" s="145"/>
      <c r="MCF1172" s="145"/>
      <c r="MCG1172" s="145"/>
      <c r="MCH1172" s="145"/>
      <c r="MCI1172" s="37"/>
      <c r="MCJ1172" s="5"/>
      <c r="MCK1172" s="144"/>
      <c r="MCL1172" s="93"/>
      <c r="MCM1172" s="145"/>
      <c r="MCN1172" s="145"/>
      <c r="MCO1172" s="145"/>
      <c r="MCP1172" s="145"/>
      <c r="MCQ1172" s="145"/>
      <c r="MCR1172" s="37"/>
      <c r="MCS1172" s="5"/>
      <c r="MCT1172" s="144"/>
      <c r="MCU1172" s="93"/>
      <c r="MCV1172" s="145"/>
      <c r="MCW1172" s="145"/>
      <c r="MCX1172" s="145"/>
      <c r="MCY1172" s="145"/>
      <c r="MCZ1172" s="145"/>
      <c r="MDA1172" s="37"/>
      <c r="MDB1172" s="5"/>
      <c r="MDC1172" s="144"/>
      <c r="MDD1172" s="93"/>
      <c r="MDE1172" s="145"/>
      <c r="MDF1172" s="145"/>
      <c r="MDG1172" s="145"/>
      <c r="MDH1172" s="145"/>
      <c r="MDI1172" s="145"/>
      <c r="MDJ1172" s="37"/>
      <c r="MDK1172" s="5"/>
      <c r="MDL1172" s="144"/>
      <c r="MDM1172" s="93"/>
      <c r="MDN1172" s="145"/>
      <c r="MDO1172" s="145"/>
      <c r="MDP1172" s="145"/>
      <c r="MDQ1172" s="145"/>
      <c r="MDR1172" s="145"/>
      <c r="MDS1172" s="37"/>
      <c r="MDT1172" s="5"/>
      <c r="MDU1172" s="144"/>
      <c r="MDV1172" s="93"/>
      <c r="MDW1172" s="145"/>
      <c r="MDX1172" s="145"/>
      <c r="MDY1172" s="145"/>
      <c r="MDZ1172" s="145"/>
      <c r="MEA1172" s="145"/>
      <c r="MEB1172" s="37"/>
      <c r="MEC1172" s="5"/>
      <c r="MED1172" s="144"/>
      <c r="MEE1172" s="93"/>
      <c r="MEF1172" s="145"/>
      <c r="MEG1172" s="145"/>
      <c r="MEH1172" s="145"/>
      <c r="MEI1172" s="145"/>
      <c r="MEJ1172" s="145"/>
      <c r="MEK1172" s="37"/>
      <c r="MEL1172" s="5"/>
      <c r="MEM1172" s="144"/>
      <c r="MEN1172" s="93"/>
      <c r="MEO1172" s="145"/>
      <c r="MEP1172" s="145"/>
      <c r="MEQ1172" s="145"/>
      <c r="MER1172" s="145"/>
      <c r="MES1172" s="145"/>
      <c r="MET1172" s="37"/>
      <c r="MEU1172" s="5"/>
      <c r="MEV1172" s="144"/>
      <c r="MEW1172" s="93"/>
      <c r="MEX1172" s="145"/>
      <c r="MEY1172" s="145"/>
      <c r="MEZ1172" s="145"/>
      <c r="MFA1172" s="145"/>
      <c r="MFB1172" s="145"/>
      <c r="MFC1172" s="37"/>
      <c r="MFD1172" s="5"/>
      <c r="MFE1172" s="144"/>
      <c r="MFF1172" s="93"/>
      <c r="MFG1172" s="145"/>
      <c r="MFH1172" s="145"/>
      <c r="MFI1172" s="145"/>
      <c r="MFJ1172" s="145"/>
      <c r="MFK1172" s="145"/>
      <c r="MFL1172" s="37"/>
      <c r="MFM1172" s="5"/>
      <c r="MFN1172" s="144"/>
      <c r="MFO1172" s="93"/>
      <c r="MFP1172" s="145"/>
      <c r="MFQ1172" s="145"/>
      <c r="MFR1172" s="145"/>
      <c r="MFS1172" s="145"/>
      <c r="MFT1172" s="145"/>
      <c r="MFU1172" s="37"/>
      <c r="MFV1172" s="5"/>
      <c r="MFW1172" s="144"/>
      <c r="MFX1172" s="93"/>
      <c r="MFY1172" s="145"/>
      <c r="MFZ1172" s="145"/>
      <c r="MGA1172" s="145"/>
      <c r="MGB1172" s="145"/>
      <c r="MGC1172" s="145"/>
      <c r="MGD1172" s="37"/>
      <c r="MGE1172" s="5"/>
      <c r="MGF1172" s="144"/>
      <c r="MGG1172" s="93"/>
      <c r="MGH1172" s="145"/>
      <c r="MGI1172" s="145"/>
      <c r="MGJ1172" s="145"/>
      <c r="MGK1172" s="145"/>
      <c r="MGL1172" s="145"/>
      <c r="MGM1172" s="37"/>
      <c r="MGN1172" s="5"/>
      <c r="MGO1172" s="144"/>
      <c r="MGP1172" s="93"/>
      <c r="MGQ1172" s="145"/>
      <c r="MGR1172" s="145"/>
      <c r="MGS1172" s="145"/>
      <c r="MGT1172" s="145"/>
      <c r="MGU1172" s="145"/>
      <c r="MGV1172" s="37"/>
      <c r="MGW1172" s="5"/>
      <c r="MGX1172" s="144"/>
      <c r="MGY1172" s="93"/>
      <c r="MGZ1172" s="145"/>
      <c r="MHA1172" s="145"/>
      <c r="MHB1172" s="145"/>
      <c r="MHC1172" s="145"/>
      <c r="MHD1172" s="145"/>
      <c r="MHE1172" s="37"/>
      <c r="MHF1172" s="5"/>
      <c r="MHG1172" s="144"/>
      <c r="MHH1172" s="93"/>
      <c r="MHI1172" s="145"/>
      <c r="MHJ1172" s="145"/>
      <c r="MHK1172" s="145"/>
      <c r="MHL1172" s="145"/>
      <c r="MHM1172" s="145"/>
      <c r="MHN1172" s="37"/>
      <c r="MHO1172" s="5"/>
      <c r="MHP1172" s="144"/>
      <c r="MHQ1172" s="93"/>
      <c r="MHR1172" s="145"/>
      <c r="MHS1172" s="145"/>
      <c r="MHT1172" s="145"/>
      <c r="MHU1172" s="145"/>
      <c r="MHV1172" s="145"/>
      <c r="MHW1172" s="37"/>
      <c r="MHX1172" s="5"/>
      <c r="MHY1172" s="144"/>
      <c r="MHZ1172" s="93"/>
      <c r="MIA1172" s="145"/>
      <c r="MIB1172" s="145"/>
      <c r="MIC1172" s="145"/>
      <c r="MID1172" s="145"/>
      <c r="MIE1172" s="145"/>
      <c r="MIF1172" s="37"/>
      <c r="MIG1172" s="5"/>
      <c r="MIH1172" s="144"/>
      <c r="MII1172" s="93"/>
      <c r="MIJ1172" s="145"/>
      <c r="MIK1172" s="145"/>
      <c r="MIL1172" s="145"/>
      <c r="MIM1172" s="145"/>
      <c r="MIN1172" s="145"/>
      <c r="MIO1172" s="37"/>
      <c r="MIP1172" s="5"/>
      <c r="MIQ1172" s="144"/>
      <c r="MIR1172" s="93"/>
      <c r="MIS1172" s="145"/>
      <c r="MIT1172" s="145"/>
      <c r="MIU1172" s="145"/>
      <c r="MIV1172" s="145"/>
      <c r="MIW1172" s="145"/>
      <c r="MIX1172" s="37"/>
      <c r="MIY1172" s="5"/>
      <c r="MIZ1172" s="144"/>
      <c r="MJA1172" s="93"/>
      <c r="MJB1172" s="145"/>
      <c r="MJC1172" s="145"/>
      <c r="MJD1172" s="145"/>
      <c r="MJE1172" s="145"/>
      <c r="MJF1172" s="145"/>
      <c r="MJG1172" s="37"/>
      <c r="MJH1172" s="5"/>
      <c r="MJI1172" s="144"/>
      <c r="MJJ1172" s="93"/>
      <c r="MJK1172" s="145"/>
      <c r="MJL1172" s="145"/>
      <c r="MJM1172" s="145"/>
      <c r="MJN1172" s="145"/>
      <c r="MJO1172" s="145"/>
      <c r="MJP1172" s="37"/>
      <c r="MJQ1172" s="5"/>
      <c r="MJR1172" s="144"/>
      <c r="MJS1172" s="93"/>
      <c r="MJT1172" s="145"/>
      <c r="MJU1172" s="145"/>
      <c r="MJV1172" s="145"/>
      <c r="MJW1172" s="145"/>
      <c r="MJX1172" s="145"/>
      <c r="MJY1172" s="37"/>
      <c r="MJZ1172" s="5"/>
      <c r="MKA1172" s="144"/>
      <c r="MKB1172" s="93"/>
      <c r="MKC1172" s="145"/>
      <c r="MKD1172" s="145"/>
      <c r="MKE1172" s="145"/>
      <c r="MKF1172" s="145"/>
      <c r="MKG1172" s="145"/>
      <c r="MKH1172" s="37"/>
      <c r="MKI1172" s="5"/>
      <c r="MKJ1172" s="144"/>
      <c r="MKK1172" s="93"/>
      <c r="MKL1172" s="145"/>
      <c r="MKM1172" s="145"/>
      <c r="MKN1172" s="145"/>
      <c r="MKO1172" s="145"/>
      <c r="MKP1172" s="145"/>
      <c r="MKQ1172" s="37"/>
      <c r="MKR1172" s="5"/>
      <c r="MKS1172" s="144"/>
      <c r="MKT1172" s="93"/>
      <c r="MKU1172" s="145"/>
      <c r="MKV1172" s="145"/>
      <c r="MKW1172" s="145"/>
      <c r="MKX1172" s="145"/>
      <c r="MKY1172" s="145"/>
      <c r="MKZ1172" s="37"/>
      <c r="MLA1172" s="5"/>
      <c r="MLB1172" s="144"/>
      <c r="MLC1172" s="93"/>
      <c r="MLD1172" s="145"/>
      <c r="MLE1172" s="145"/>
      <c r="MLF1172" s="145"/>
      <c r="MLG1172" s="145"/>
      <c r="MLH1172" s="145"/>
      <c r="MLI1172" s="37"/>
      <c r="MLJ1172" s="5"/>
      <c r="MLK1172" s="144"/>
      <c r="MLL1172" s="93"/>
      <c r="MLM1172" s="145"/>
      <c r="MLN1172" s="145"/>
      <c r="MLO1172" s="145"/>
      <c r="MLP1172" s="145"/>
      <c r="MLQ1172" s="145"/>
      <c r="MLR1172" s="37"/>
      <c r="MLS1172" s="5"/>
      <c r="MLT1172" s="144"/>
      <c r="MLU1172" s="93"/>
      <c r="MLV1172" s="145"/>
      <c r="MLW1172" s="145"/>
      <c r="MLX1172" s="145"/>
      <c r="MLY1172" s="145"/>
      <c r="MLZ1172" s="145"/>
      <c r="MMA1172" s="37"/>
      <c r="MMB1172" s="5"/>
      <c r="MMC1172" s="144"/>
      <c r="MMD1172" s="93"/>
      <c r="MME1172" s="145"/>
      <c r="MMF1172" s="145"/>
      <c r="MMG1172" s="145"/>
      <c r="MMH1172" s="145"/>
      <c r="MMI1172" s="145"/>
      <c r="MMJ1172" s="37"/>
      <c r="MMK1172" s="5"/>
      <c r="MML1172" s="144"/>
      <c r="MMM1172" s="93"/>
      <c r="MMN1172" s="145"/>
      <c r="MMO1172" s="145"/>
      <c r="MMP1172" s="145"/>
      <c r="MMQ1172" s="145"/>
      <c r="MMR1172" s="145"/>
      <c r="MMS1172" s="37"/>
      <c r="MMT1172" s="5"/>
      <c r="MMU1172" s="144"/>
      <c r="MMV1172" s="93"/>
      <c r="MMW1172" s="145"/>
      <c r="MMX1172" s="145"/>
      <c r="MMY1172" s="145"/>
      <c r="MMZ1172" s="145"/>
      <c r="MNA1172" s="145"/>
      <c r="MNB1172" s="37"/>
      <c r="MNC1172" s="5"/>
      <c r="MND1172" s="144"/>
      <c r="MNE1172" s="93"/>
      <c r="MNF1172" s="145"/>
      <c r="MNG1172" s="145"/>
      <c r="MNH1172" s="145"/>
      <c r="MNI1172" s="145"/>
      <c r="MNJ1172" s="145"/>
      <c r="MNK1172" s="37"/>
      <c r="MNL1172" s="5"/>
      <c r="MNM1172" s="144"/>
      <c r="MNN1172" s="93"/>
      <c r="MNO1172" s="145"/>
      <c r="MNP1172" s="145"/>
      <c r="MNQ1172" s="145"/>
      <c r="MNR1172" s="145"/>
      <c r="MNS1172" s="145"/>
      <c r="MNT1172" s="37"/>
      <c r="MNU1172" s="5"/>
      <c r="MNV1172" s="144"/>
      <c r="MNW1172" s="93"/>
      <c r="MNX1172" s="145"/>
      <c r="MNY1172" s="145"/>
      <c r="MNZ1172" s="145"/>
      <c r="MOA1172" s="145"/>
      <c r="MOB1172" s="145"/>
      <c r="MOC1172" s="37"/>
      <c r="MOD1172" s="5"/>
      <c r="MOE1172" s="144"/>
      <c r="MOF1172" s="93"/>
      <c r="MOG1172" s="145"/>
      <c r="MOH1172" s="145"/>
      <c r="MOI1172" s="145"/>
      <c r="MOJ1172" s="145"/>
      <c r="MOK1172" s="145"/>
      <c r="MOL1172" s="37"/>
      <c r="MOM1172" s="5"/>
      <c r="MON1172" s="144"/>
      <c r="MOO1172" s="93"/>
      <c r="MOP1172" s="145"/>
      <c r="MOQ1172" s="145"/>
      <c r="MOR1172" s="145"/>
      <c r="MOS1172" s="145"/>
      <c r="MOT1172" s="145"/>
      <c r="MOU1172" s="37"/>
      <c r="MOV1172" s="5"/>
      <c r="MOW1172" s="144"/>
      <c r="MOX1172" s="93"/>
      <c r="MOY1172" s="145"/>
      <c r="MOZ1172" s="145"/>
      <c r="MPA1172" s="145"/>
      <c r="MPB1172" s="145"/>
      <c r="MPC1172" s="145"/>
      <c r="MPD1172" s="37"/>
      <c r="MPE1172" s="5"/>
      <c r="MPF1172" s="144"/>
      <c r="MPG1172" s="93"/>
      <c r="MPH1172" s="145"/>
      <c r="MPI1172" s="145"/>
      <c r="MPJ1172" s="145"/>
      <c r="MPK1172" s="145"/>
      <c r="MPL1172" s="145"/>
      <c r="MPM1172" s="37"/>
      <c r="MPN1172" s="5"/>
      <c r="MPO1172" s="144"/>
      <c r="MPP1172" s="93"/>
      <c r="MPQ1172" s="145"/>
      <c r="MPR1172" s="145"/>
      <c r="MPS1172" s="145"/>
      <c r="MPT1172" s="145"/>
      <c r="MPU1172" s="145"/>
      <c r="MPV1172" s="37"/>
      <c r="MPW1172" s="5"/>
      <c r="MPX1172" s="144"/>
      <c r="MPY1172" s="93"/>
      <c r="MPZ1172" s="145"/>
      <c r="MQA1172" s="145"/>
      <c r="MQB1172" s="145"/>
      <c r="MQC1172" s="145"/>
      <c r="MQD1172" s="145"/>
      <c r="MQE1172" s="37"/>
      <c r="MQF1172" s="5"/>
      <c r="MQG1172" s="144"/>
      <c r="MQH1172" s="93"/>
      <c r="MQI1172" s="145"/>
      <c r="MQJ1172" s="145"/>
      <c r="MQK1172" s="145"/>
      <c r="MQL1172" s="145"/>
      <c r="MQM1172" s="145"/>
      <c r="MQN1172" s="37"/>
      <c r="MQO1172" s="5"/>
      <c r="MQP1172" s="144"/>
      <c r="MQQ1172" s="93"/>
      <c r="MQR1172" s="145"/>
      <c r="MQS1172" s="145"/>
      <c r="MQT1172" s="145"/>
      <c r="MQU1172" s="145"/>
      <c r="MQV1172" s="145"/>
      <c r="MQW1172" s="37"/>
      <c r="MQX1172" s="5"/>
      <c r="MQY1172" s="144"/>
      <c r="MQZ1172" s="93"/>
      <c r="MRA1172" s="145"/>
      <c r="MRB1172" s="145"/>
      <c r="MRC1172" s="145"/>
      <c r="MRD1172" s="145"/>
      <c r="MRE1172" s="145"/>
      <c r="MRF1172" s="37"/>
      <c r="MRG1172" s="5"/>
      <c r="MRH1172" s="144"/>
      <c r="MRI1172" s="93"/>
      <c r="MRJ1172" s="145"/>
      <c r="MRK1172" s="145"/>
      <c r="MRL1172" s="145"/>
      <c r="MRM1172" s="145"/>
      <c r="MRN1172" s="145"/>
      <c r="MRO1172" s="37"/>
      <c r="MRP1172" s="5"/>
      <c r="MRQ1172" s="144"/>
      <c r="MRR1172" s="93"/>
      <c r="MRS1172" s="145"/>
      <c r="MRT1172" s="145"/>
      <c r="MRU1172" s="145"/>
      <c r="MRV1172" s="145"/>
      <c r="MRW1172" s="145"/>
      <c r="MRX1172" s="37"/>
      <c r="MRY1172" s="5"/>
      <c r="MRZ1172" s="144"/>
      <c r="MSA1172" s="93"/>
      <c r="MSB1172" s="145"/>
      <c r="MSC1172" s="145"/>
      <c r="MSD1172" s="145"/>
      <c r="MSE1172" s="145"/>
      <c r="MSF1172" s="145"/>
      <c r="MSG1172" s="37"/>
      <c r="MSH1172" s="5"/>
      <c r="MSI1172" s="144"/>
      <c r="MSJ1172" s="93"/>
      <c r="MSK1172" s="145"/>
      <c r="MSL1172" s="145"/>
      <c r="MSM1172" s="145"/>
      <c r="MSN1172" s="145"/>
      <c r="MSO1172" s="145"/>
      <c r="MSP1172" s="37"/>
      <c r="MSQ1172" s="5"/>
      <c r="MSR1172" s="144"/>
      <c r="MSS1172" s="93"/>
      <c r="MST1172" s="145"/>
      <c r="MSU1172" s="145"/>
      <c r="MSV1172" s="145"/>
      <c r="MSW1172" s="145"/>
      <c r="MSX1172" s="145"/>
      <c r="MSY1172" s="37"/>
      <c r="MSZ1172" s="5"/>
      <c r="MTA1172" s="144"/>
      <c r="MTB1172" s="93"/>
      <c r="MTC1172" s="145"/>
      <c r="MTD1172" s="145"/>
      <c r="MTE1172" s="145"/>
      <c r="MTF1172" s="145"/>
      <c r="MTG1172" s="145"/>
      <c r="MTH1172" s="37"/>
      <c r="MTI1172" s="5"/>
      <c r="MTJ1172" s="144"/>
      <c r="MTK1172" s="93"/>
      <c r="MTL1172" s="145"/>
      <c r="MTM1172" s="145"/>
      <c r="MTN1172" s="145"/>
      <c r="MTO1172" s="145"/>
      <c r="MTP1172" s="145"/>
      <c r="MTQ1172" s="37"/>
      <c r="MTR1172" s="5"/>
      <c r="MTS1172" s="144"/>
      <c r="MTT1172" s="93"/>
      <c r="MTU1172" s="145"/>
      <c r="MTV1172" s="145"/>
      <c r="MTW1172" s="145"/>
      <c r="MTX1172" s="145"/>
      <c r="MTY1172" s="145"/>
      <c r="MTZ1172" s="37"/>
      <c r="MUA1172" s="5"/>
      <c r="MUB1172" s="144"/>
      <c r="MUC1172" s="93"/>
      <c r="MUD1172" s="145"/>
      <c r="MUE1172" s="145"/>
      <c r="MUF1172" s="145"/>
      <c r="MUG1172" s="145"/>
      <c r="MUH1172" s="145"/>
      <c r="MUI1172" s="37"/>
      <c r="MUJ1172" s="5"/>
      <c r="MUK1172" s="144"/>
      <c r="MUL1172" s="93"/>
      <c r="MUM1172" s="145"/>
      <c r="MUN1172" s="145"/>
      <c r="MUO1172" s="145"/>
      <c r="MUP1172" s="145"/>
      <c r="MUQ1172" s="145"/>
      <c r="MUR1172" s="37"/>
      <c r="MUS1172" s="5"/>
      <c r="MUT1172" s="144"/>
      <c r="MUU1172" s="93"/>
      <c r="MUV1172" s="145"/>
      <c r="MUW1172" s="145"/>
      <c r="MUX1172" s="145"/>
      <c r="MUY1172" s="145"/>
      <c r="MUZ1172" s="145"/>
      <c r="MVA1172" s="37"/>
      <c r="MVB1172" s="5"/>
      <c r="MVC1172" s="144"/>
      <c r="MVD1172" s="93"/>
      <c r="MVE1172" s="145"/>
      <c r="MVF1172" s="145"/>
      <c r="MVG1172" s="145"/>
      <c r="MVH1172" s="145"/>
      <c r="MVI1172" s="145"/>
      <c r="MVJ1172" s="37"/>
      <c r="MVK1172" s="5"/>
      <c r="MVL1172" s="144"/>
      <c r="MVM1172" s="93"/>
      <c r="MVN1172" s="145"/>
      <c r="MVO1172" s="145"/>
      <c r="MVP1172" s="145"/>
      <c r="MVQ1172" s="145"/>
      <c r="MVR1172" s="145"/>
      <c r="MVS1172" s="37"/>
      <c r="MVT1172" s="5"/>
      <c r="MVU1172" s="144"/>
      <c r="MVV1172" s="93"/>
      <c r="MVW1172" s="145"/>
      <c r="MVX1172" s="145"/>
      <c r="MVY1172" s="145"/>
      <c r="MVZ1172" s="145"/>
      <c r="MWA1172" s="145"/>
      <c r="MWB1172" s="37"/>
      <c r="MWC1172" s="5"/>
      <c r="MWD1172" s="144"/>
      <c r="MWE1172" s="93"/>
      <c r="MWF1172" s="145"/>
      <c r="MWG1172" s="145"/>
      <c r="MWH1172" s="145"/>
      <c r="MWI1172" s="145"/>
      <c r="MWJ1172" s="145"/>
      <c r="MWK1172" s="37"/>
      <c r="MWL1172" s="5"/>
      <c r="MWM1172" s="144"/>
      <c r="MWN1172" s="93"/>
      <c r="MWO1172" s="145"/>
      <c r="MWP1172" s="145"/>
      <c r="MWQ1172" s="145"/>
      <c r="MWR1172" s="145"/>
      <c r="MWS1172" s="145"/>
      <c r="MWT1172" s="37"/>
      <c r="MWU1172" s="5"/>
      <c r="MWV1172" s="144"/>
      <c r="MWW1172" s="93"/>
      <c r="MWX1172" s="145"/>
      <c r="MWY1172" s="145"/>
      <c r="MWZ1172" s="145"/>
      <c r="MXA1172" s="145"/>
      <c r="MXB1172" s="145"/>
      <c r="MXC1172" s="37"/>
      <c r="MXD1172" s="5"/>
      <c r="MXE1172" s="144"/>
      <c r="MXF1172" s="93"/>
      <c r="MXG1172" s="145"/>
      <c r="MXH1172" s="145"/>
      <c r="MXI1172" s="145"/>
      <c r="MXJ1172" s="145"/>
      <c r="MXK1172" s="145"/>
      <c r="MXL1172" s="37"/>
      <c r="MXM1172" s="5"/>
      <c r="MXN1172" s="144"/>
      <c r="MXO1172" s="93"/>
      <c r="MXP1172" s="145"/>
      <c r="MXQ1172" s="145"/>
      <c r="MXR1172" s="145"/>
      <c r="MXS1172" s="145"/>
      <c r="MXT1172" s="145"/>
      <c r="MXU1172" s="37"/>
      <c r="MXV1172" s="5"/>
      <c r="MXW1172" s="144"/>
      <c r="MXX1172" s="93"/>
      <c r="MXY1172" s="145"/>
      <c r="MXZ1172" s="145"/>
      <c r="MYA1172" s="145"/>
      <c r="MYB1172" s="145"/>
      <c r="MYC1172" s="145"/>
      <c r="MYD1172" s="37"/>
      <c r="MYE1172" s="5"/>
      <c r="MYF1172" s="144"/>
      <c r="MYG1172" s="93"/>
      <c r="MYH1172" s="145"/>
      <c r="MYI1172" s="145"/>
      <c r="MYJ1172" s="145"/>
      <c r="MYK1172" s="145"/>
      <c r="MYL1172" s="145"/>
      <c r="MYM1172" s="37"/>
      <c r="MYN1172" s="5"/>
      <c r="MYO1172" s="144"/>
      <c r="MYP1172" s="93"/>
      <c r="MYQ1172" s="145"/>
      <c r="MYR1172" s="145"/>
      <c r="MYS1172" s="145"/>
      <c r="MYT1172" s="145"/>
      <c r="MYU1172" s="145"/>
      <c r="MYV1172" s="37"/>
      <c r="MYW1172" s="5"/>
      <c r="MYX1172" s="144"/>
      <c r="MYY1172" s="93"/>
      <c r="MYZ1172" s="145"/>
      <c r="MZA1172" s="145"/>
      <c r="MZB1172" s="145"/>
      <c r="MZC1172" s="145"/>
      <c r="MZD1172" s="145"/>
      <c r="MZE1172" s="37"/>
      <c r="MZF1172" s="5"/>
      <c r="MZG1172" s="144"/>
      <c r="MZH1172" s="93"/>
      <c r="MZI1172" s="145"/>
      <c r="MZJ1172" s="145"/>
      <c r="MZK1172" s="145"/>
      <c r="MZL1172" s="145"/>
      <c r="MZM1172" s="145"/>
      <c r="MZN1172" s="37"/>
      <c r="MZO1172" s="5"/>
      <c r="MZP1172" s="144"/>
      <c r="MZQ1172" s="93"/>
      <c r="MZR1172" s="145"/>
      <c r="MZS1172" s="145"/>
      <c r="MZT1172" s="145"/>
      <c r="MZU1172" s="145"/>
      <c r="MZV1172" s="145"/>
      <c r="MZW1172" s="37"/>
      <c r="MZX1172" s="5"/>
      <c r="MZY1172" s="144"/>
      <c r="MZZ1172" s="93"/>
      <c r="NAA1172" s="145"/>
      <c r="NAB1172" s="145"/>
      <c r="NAC1172" s="145"/>
      <c r="NAD1172" s="145"/>
      <c r="NAE1172" s="145"/>
      <c r="NAF1172" s="37"/>
      <c r="NAG1172" s="5"/>
      <c r="NAH1172" s="144"/>
      <c r="NAI1172" s="93"/>
      <c r="NAJ1172" s="145"/>
      <c r="NAK1172" s="145"/>
      <c r="NAL1172" s="145"/>
      <c r="NAM1172" s="145"/>
      <c r="NAN1172" s="145"/>
      <c r="NAO1172" s="37"/>
      <c r="NAP1172" s="5"/>
      <c r="NAQ1172" s="144"/>
      <c r="NAR1172" s="93"/>
      <c r="NAS1172" s="145"/>
      <c r="NAT1172" s="145"/>
      <c r="NAU1172" s="145"/>
      <c r="NAV1172" s="145"/>
      <c r="NAW1172" s="145"/>
      <c r="NAX1172" s="37"/>
      <c r="NAY1172" s="5"/>
      <c r="NAZ1172" s="144"/>
      <c r="NBA1172" s="93"/>
      <c r="NBB1172" s="145"/>
      <c r="NBC1172" s="145"/>
      <c r="NBD1172" s="145"/>
      <c r="NBE1172" s="145"/>
      <c r="NBF1172" s="145"/>
      <c r="NBG1172" s="37"/>
      <c r="NBH1172" s="5"/>
      <c r="NBI1172" s="144"/>
      <c r="NBJ1172" s="93"/>
      <c r="NBK1172" s="145"/>
      <c r="NBL1172" s="145"/>
      <c r="NBM1172" s="145"/>
      <c r="NBN1172" s="145"/>
      <c r="NBO1172" s="145"/>
      <c r="NBP1172" s="37"/>
      <c r="NBQ1172" s="5"/>
      <c r="NBR1172" s="144"/>
      <c r="NBS1172" s="93"/>
      <c r="NBT1172" s="145"/>
      <c r="NBU1172" s="145"/>
      <c r="NBV1172" s="145"/>
      <c r="NBW1172" s="145"/>
      <c r="NBX1172" s="145"/>
      <c r="NBY1172" s="37"/>
      <c r="NBZ1172" s="5"/>
      <c r="NCA1172" s="144"/>
      <c r="NCB1172" s="93"/>
      <c r="NCC1172" s="145"/>
      <c r="NCD1172" s="145"/>
      <c r="NCE1172" s="145"/>
      <c r="NCF1172" s="145"/>
      <c r="NCG1172" s="145"/>
      <c r="NCH1172" s="37"/>
      <c r="NCI1172" s="5"/>
      <c r="NCJ1172" s="144"/>
      <c r="NCK1172" s="93"/>
      <c r="NCL1172" s="145"/>
      <c r="NCM1172" s="145"/>
      <c r="NCN1172" s="145"/>
      <c r="NCO1172" s="145"/>
      <c r="NCP1172" s="145"/>
      <c r="NCQ1172" s="37"/>
      <c r="NCR1172" s="5"/>
      <c r="NCS1172" s="144"/>
      <c r="NCT1172" s="93"/>
      <c r="NCU1172" s="145"/>
      <c r="NCV1172" s="145"/>
      <c r="NCW1172" s="145"/>
      <c r="NCX1172" s="145"/>
      <c r="NCY1172" s="145"/>
      <c r="NCZ1172" s="37"/>
      <c r="NDA1172" s="5"/>
      <c r="NDB1172" s="144"/>
      <c r="NDC1172" s="93"/>
      <c r="NDD1172" s="145"/>
      <c r="NDE1172" s="145"/>
      <c r="NDF1172" s="145"/>
      <c r="NDG1172" s="145"/>
      <c r="NDH1172" s="145"/>
      <c r="NDI1172" s="37"/>
      <c r="NDJ1172" s="5"/>
      <c r="NDK1172" s="144"/>
      <c r="NDL1172" s="93"/>
      <c r="NDM1172" s="145"/>
      <c r="NDN1172" s="145"/>
      <c r="NDO1172" s="145"/>
      <c r="NDP1172" s="145"/>
      <c r="NDQ1172" s="145"/>
      <c r="NDR1172" s="37"/>
      <c r="NDS1172" s="5"/>
      <c r="NDT1172" s="144"/>
      <c r="NDU1172" s="93"/>
      <c r="NDV1172" s="145"/>
      <c r="NDW1172" s="145"/>
      <c r="NDX1172" s="145"/>
      <c r="NDY1172" s="145"/>
      <c r="NDZ1172" s="145"/>
      <c r="NEA1172" s="37"/>
      <c r="NEB1172" s="5"/>
      <c r="NEC1172" s="144"/>
      <c r="NED1172" s="93"/>
      <c r="NEE1172" s="145"/>
      <c r="NEF1172" s="145"/>
      <c r="NEG1172" s="145"/>
      <c r="NEH1172" s="145"/>
      <c r="NEI1172" s="145"/>
      <c r="NEJ1172" s="37"/>
      <c r="NEK1172" s="5"/>
      <c r="NEL1172" s="144"/>
      <c r="NEM1172" s="93"/>
      <c r="NEN1172" s="145"/>
      <c r="NEO1172" s="145"/>
      <c r="NEP1172" s="145"/>
      <c r="NEQ1172" s="145"/>
      <c r="NER1172" s="145"/>
      <c r="NES1172" s="37"/>
      <c r="NET1172" s="5"/>
      <c r="NEU1172" s="144"/>
      <c r="NEV1172" s="93"/>
      <c r="NEW1172" s="145"/>
      <c r="NEX1172" s="145"/>
      <c r="NEY1172" s="145"/>
      <c r="NEZ1172" s="145"/>
      <c r="NFA1172" s="145"/>
      <c r="NFB1172" s="37"/>
      <c r="NFC1172" s="5"/>
      <c r="NFD1172" s="144"/>
      <c r="NFE1172" s="93"/>
      <c r="NFF1172" s="145"/>
      <c r="NFG1172" s="145"/>
      <c r="NFH1172" s="145"/>
      <c r="NFI1172" s="145"/>
      <c r="NFJ1172" s="145"/>
      <c r="NFK1172" s="37"/>
      <c r="NFL1172" s="5"/>
      <c r="NFM1172" s="144"/>
      <c r="NFN1172" s="93"/>
      <c r="NFO1172" s="145"/>
      <c r="NFP1172" s="145"/>
      <c r="NFQ1172" s="145"/>
      <c r="NFR1172" s="145"/>
      <c r="NFS1172" s="145"/>
      <c r="NFT1172" s="37"/>
      <c r="NFU1172" s="5"/>
      <c r="NFV1172" s="144"/>
      <c r="NFW1172" s="93"/>
      <c r="NFX1172" s="145"/>
      <c r="NFY1172" s="145"/>
      <c r="NFZ1172" s="145"/>
      <c r="NGA1172" s="145"/>
      <c r="NGB1172" s="145"/>
      <c r="NGC1172" s="37"/>
      <c r="NGD1172" s="5"/>
      <c r="NGE1172" s="144"/>
      <c r="NGF1172" s="93"/>
      <c r="NGG1172" s="145"/>
      <c r="NGH1172" s="145"/>
      <c r="NGI1172" s="145"/>
      <c r="NGJ1172" s="145"/>
      <c r="NGK1172" s="145"/>
      <c r="NGL1172" s="37"/>
      <c r="NGM1172" s="5"/>
      <c r="NGN1172" s="144"/>
      <c r="NGO1172" s="93"/>
      <c r="NGP1172" s="145"/>
      <c r="NGQ1172" s="145"/>
      <c r="NGR1172" s="145"/>
      <c r="NGS1172" s="145"/>
      <c r="NGT1172" s="145"/>
      <c r="NGU1172" s="37"/>
      <c r="NGV1172" s="5"/>
      <c r="NGW1172" s="144"/>
      <c r="NGX1172" s="93"/>
      <c r="NGY1172" s="145"/>
      <c r="NGZ1172" s="145"/>
      <c r="NHA1172" s="145"/>
      <c r="NHB1172" s="145"/>
      <c r="NHC1172" s="145"/>
      <c r="NHD1172" s="37"/>
      <c r="NHE1172" s="5"/>
      <c r="NHF1172" s="144"/>
      <c r="NHG1172" s="93"/>
      <c r="NHH1172" s="145"/>
      <c r="NHI1172" s="145"/>
      <c r="NHJ1172" s="145"/>
      <c r="NHK1172" s="145"/>
      <c r="NHL1172" s="145"/>
      <c r="NHM1172" s="37"/>
      <c r="NHN1172" s="5"/>
      <c r="NHO1172" s="144"/>
      <c r="NHP1172" s="93"/>
      <c r="NHQ1172" s="145"/>
      <c r="NHR1172" s="145"/>
      <c r="NHS1172" s="145"/>
      <c r="NHT1172" s="145"/>
      <c r="NHU1172" s="145"/>
      <c r="NHV1172" s="37"/>
      <c r="NHW1172" s="5"/>
      <c r="NHX1172" s="144"/>
      <c r="NHY1172" s="93"/>
      <c r="NHZ1172" s="145"/>
      <c r="NIA1172" s="145"/>
      <c r="NIB1172" s="145"/>
      <c r="NIC1172" s="145"/>
      <c r="NID1172" s="145"/>
      <c r="NIE1172" s="37"/>
      <c r="NIF1172" s="5"/>
      <c r="NIG1172" s="144"/>
      <c r="NIH1172" s="93"/>
      <c r="NII1172" s="145"/>
      <c r="NIJ1172" s="145"/>
      <c r="NIK1172" s="145"/>
      <c r="NIL1172" s="145"/>
      <c r="NIM1172" s="145"/>
      <c r="NIN1172" s="37"/>
      <c r="NIO1172" s="5"/>
      <c r="NIP1172" s="144"/>
      <c r="NIQ1172" s="93"/>
      <c r="NIR1172" s="145"/>
      <c r="NIS1172" s="145"/>
      <c r="NIT1172" s="145"/>
      <c r="NIU1172" s="145"/>
      <c r="NIV1172" s="145"/>
      <c r="NIW1172" s="37"/>
      <c r="NIX1172" s="5"/>
      <c r="NIY1172" s="144"/>
      <c r="NIZ1172" s="93"/>
      <c r="NJA1172" s="145"/>
      <c r="NJB1172" s="145"/>
      <c r="NJC1172" s="145"/>
      <c r="NJD1172" s="145"/>
      <c r="NJE1172" s="145"/>
      <c r="NJF1172" s="37"/>
      <c r="NJG1172" s="5"/>
      <c r="NJH1172" s="144"/>
      <c r="NJI1172" s="93"/>
      <c r="NJJ1172" s="145"/>
      <c r="NJK1172" s="145"/>
      <c r="NJL1172" s="145"/>
      <c r="NJM1172" s="145"/>
      <c r="NJN1172" s="145"/>
      <c r="NJO1172" s="37"/>
      <c r="NJP1172" s="5"/>
      <c r="NJQ1172" s="144"/>
      <c r="NJR1172" s="93"/>
      <c r="NJS1172" s="145"/>
      <c r="NJT1172" s="145"/>
      <c r="NJU1172" s="145"/>
      <c r="NJV1172" s="145"/>
      <c r="NJW1172" s="145"/>
      <c r="NJX1172" s="37"/>
      <c r="NJY1172" s="5"/>
      <c r="NJZ1172" s="144"/>
      <c r="NKA1172" s="93"/>
      <c r="NKB1172" s="145"/>
      <c r="NKC1172" s="145"/>
      <c r="NKD1172" s="145"/>
      <c r="NKE1172" s="145"/>
      <c r="NKF1172" s="145"/>
      <c r="NKG1172" s="37"/>
      <c r="NKH1172" s="5"/>
      <c r="NKI1172" s="144"/>
      <c r="NKJ1172" s="93"/>
      <c r="NKK1172" s="145"/>
      <c r="NKL1172" s="145"/>
      <c r="NKM1172" s="145"/>
      <c r="NKN1172" s="145"/>
      <c r="NKO1172" s="145"/>
      <c r="NKP1172" s="37"/>
      <c r="NKQ1172" s="5"/>
      <c r="NKR1172" s="144"/>
      <c r="NKS1172" s="93"/>
      <c r="NKT1172" s="145"/>
      <c r="NKU1172" s="145"/>
      <c r="NKV1172" s="145"/>
      <c r="NKW1172" s="145"/>
      <c r="NKX1172" s="145"/>
      <c r="NKY1172" s="37"/>
      <c r="NKZ1172" s="5"/>
      <c r="NLA1172" s="144"/>
      <c r="NLB1172" s="93"/>
      <c r="NLC1172" s="145"/>
      <c r="NLD1172" s="145"/>
      <c r="NLE1172" s="145"/>
      <c r="NLF1172" s="145"/>
      <c r="NLG1172" s="145"/>
      <c r="NLH1172" s="37"/>
      <c r="NLI1172" s="5"/>
      <c r="NLJ1172" s="144"/>
      <c r="NLK1172" s="93"/>
      <c r="NLL1172" s="145"/>
      <c r="NLM1172" s="145"/>
      <c r="NLN1172" s="145"/>
      <c r="NLO1172" s="145"/>
      <c r="NLP1172" s="145"/>
      <c r="NLQ1172" s="37"/>
      <c r="NLR1172" s="5"/>
      <c r="NLS1172" s="144"/>
      <c r="NLT1172" s="93"/>
      <c r="NLU1172" s="145"/>
      <c r="NLV1172" s="145"/>
      <c r="NLW1172" s="145"/>
      <c r="NLX1172" s="145"/>
      <c r="NLY1172" s="145"/>
      <c r="NLZ1172" s="37"/>
      <c r="NMA1172" s="5"/>
      <c r="NMB1172" s="144"/>
      <c r="NMC1172" s="93"/>
      <c r="NMD1172" s="145"/>
      <c r="NME1172" s="145"/>
      <c r="NMF1172" s="145"/>
      <c r="NMG1172" s="145"/>
      <c r="NMH1172" s="145"/>
      <c r="NMI1172" s="37"/>
      <c r="NMJ1172" s="5"/>
      <c r="NMK1172" s="144"/>
      <c r="NML1172" s="93"/>
      <c r="NMM1172" s="145"/>
      <c r="NMN1172" s="145"/>
      <c r="NMO1172" s="145"/>
      <c r="NMP1172" s="145"/>
      <c r="NMQ1172" s="145"/>
      <c r="NMR1172" s="37"/>
      <c r="NMS1172" s="5"/>
      <c r="NMT1172" s="144"/>
      <c r="NMU1172" s="93"/>
      <c r="NMV1172" s="145"/>
      <c r="NMW1172" s="145"/>
      <c r="NMX1172" s="145"/>
      <c r="NMY1172" s="145"/>
      <c r="NMZ1172" s="145"/>
      <c r="NNA1172" s="37"/>
      <c r="NNB1172" s="5"/>
      <c r="NNC1172" s="144"/>
      <c r="NND1172" s="93"/>
      <c r="NNE1172" s="145"/>
      <c r="NNF1172" s="145"/>
      <c r="NNG1172" s="145"/>
      <c r="NNH1172" s="145"/>
      <c r="NNI1172" s="145"/>
      <c r="NNJ1172" s="37"/>
      <c r="NNK1172" s="5"/>
      <c r="NNL1172" s="144"/>
      <c r="NNM1172" s="93"/>
      <c r="NNN1172" s="145"/>
      <c r="NNO1172" s="145"/>
      <c r="NNP1172" s="145"/>
      <c r="NNQ1172" s="145"/>
      <c r="NNR1172" s="145"/>
      <c r="NNS1172" s="37"/>
      <c r="NNT1172" s="5"/>
      <c r="NNU1172" s="144"/>
      <c r="NNV1172" s="93"/>
      <c r="NNW1172" s="145"/>
      <c r="NNX1172" s="145"/>
      <c r="NNY1172" s="145"/>
      <c r="NNZ1172" s="145"/>
      <c r="NOA1172" s="145"/>
      <c r="NOB1172" s="37"/>
      <c r="NOC1172" s="5"/>
      <c r="NOD1172" s="144"/>
      <c r="NOE1172" s="93"/>
      <c r="NOF1172" s="145"/>
      <c r="NOG1172" s="145"/>
      <c r="NOH1172" s="145"/>
      <c r="NOI1172" s="145"/>
      <c r="NOJ1172" s="145"/>
      <c r="NOK1172" s="37"/>
      <c r="NOL1172" s="5"/>
      <c r="NOM1172" s="144"/>
      <c r="NON1172" s="93"/>
      <c r="NOO1172" s="145"/>
      <c r="NOP1172" s="145"/>
      <c r="NOQ1172" s="145"/>
      <c r="NOR1172" s="145"/>
      <c r="NOS1172" s="145"/>
      <c r="NOT1172" s="37"/>
      <c r="NOU1172" s="5"/>
      <c r="NOV1172" s="144"/>
      <c r="NOW1172" s="93"/>
      <c r="NOX1172" s="145"/>
      <c r="NOY1172" s="145"/>
      <c r="NOZ1172" s="145"/>
      <c r="NPA1172" s="145"/>
      <c r="NPB1172" s="145"/>
      <c r="NPC1172" s="37"/>
      <c r="NPD1172" s="5"/>
      <c r="NPE1172" s="144"/>
      <c r="NPF1172" s="93"/>
      <c r="NPG1172" s="145"/>
      <c r="NPH1172" s="145"/>
      <c r="NPI1172" s="145"/>
      <c r="NPJ1172" s="145"/>
      <c r="NPK1172" s="145"/>
      <c r="NPL1172" s="37"/>
      <c r="NPM1172" s="5"/>
      <c r="NPN1172" s="144"/>
      <c r="NPO1172" s="93"/>
      <c r="NPP1172" s="145"/>
      <c r="NPQ1172" s="145"/>
      <c r="NPR1172" s="145"/>
      <c r="NPS1172" s="145"/>
      <c r="NPT1172" s="145"/>
      <c r="NPU1172" s="37"/>
      <c r="NPV1172" s="5"/>
      <c r="NPW1172" s="144"/>
      <c r="NPX1172" s="93"/>
      <c r="NPY1172" s="145"/>
      <c r="NPZ1172" s="145"/>
      <c r="NQA1172" s="145"/>
      <c r="NQB1172" s="145"/>
      <c r="NQC1172" s="145"/>
      <c r="NQD1172" s="37"/>
      <c r="NQE1172" s="5"/>
      <c r="NQF1172" s="144"/>
      <c r="NQG1172" s="93"/>
      <c r="NQH1172" s="145"/>
      <c r="NQI1172" s="145"/>
      <c r="NQJ1172" s="145"/>
      <c r="NQK1172" s="145"/>
      <c r="NQL1172" s="145"/>
      <c r="NQM1172" s="37"/>
      <c r="NQN1172" s="5"/>
      <c r="NQO1172" s="144"/>
      <c r="NQP1172" s="93"/>
      <c r="NQQ1172" s="145"/>
      <c r="NQR1172" s="145"/>
      <c r="NQS1172" s="145"/>
      <c r="NQT1172" s="145"/>
      <c r="NQU1172" s="145"/>
      <c r="NQV1172" s="37"/>
      <c r="NQW1172" s="5"/>
      <c r="NQX1172" s="144"/>
      <c r="NQY1172" s="93"/>
      <c r="NQZ1172" s="145"/>
      <c r="NRA1172" s="145"/>
      <c r="NRB1172" s="145"/>
      <c r="NRC1172" s="145"/>
      <c r="NRD1172" s="145"/>
      <c r="NRE1172" s="37"/>
      <c r="NRF1172" s="5"/>
      <c r="NRG1172" s="144"/>
      <c r="NRH1172" s="93"/>
      <c r="NRI1172" s="145"/>
      <c r="NRJ1172" s="145"/>
      <c r="NRK1172" s="145"/>
      <c r="NRL1172" s="145"/>
      <c r="NRM1172" s="145"/>
      <c r="NRN1172" s="37"/>
      <c r="NRO1172" s="5"/>
      <c r="NRP1172" s="144"/>
      <c r="NRQ1172" s="93"/>
      <c r="NRR1172" s="145"/>
      <c r="NRS1172" s="145"/>
      <c r="NRT1172" s="145"/>
      <c r="NRU1172" s="145"/>
      <c r="NRV1172" s="145"/>
      <c r="NRW1172" s="37"/>
      <c r="NRX1172" s="5"/>
      <c r="NRY1172" s="144"/>
      <c r="NRZ1172" s="93"/>
      <c r="NSA1172" s="145"/>
      <c r="NSB1172" s="145"/>
      <c r="NSC1172" s="145"/>
      <c r="NSD1172" s="145"/>
      <c r="NSE1172" s="145"/>
      <c r="NSF1172" s="37"/>
      <c r="NSG1172" s="5"/>
      <c r="NSH1172" s="144"/>
      <c r="NSI1172" s="93"/>
      <c r="NSJ1172" s="145"/>
      <c r="NSK1172" s="145"/>
      <c r="NSL1172" s="145"/>
      <c r="NSM1172" s="145"/>
      <c r="NSN1172" s="145"/>
      <c r="NSO1172" s="37"/>
      <c r="NSP1172" s="5"/>
      <c r="NSQ1172" s="144"/>
      <c r="NSR1172" s="93"/>
      <c r="NSS1172" s="145"/>
      <c r="NST1172" s="145"/>
      <c r="NSU1172" s="145"/>
      <c r="NSV1172" s="145"/>
      <c r="NSW1172" s="145"/>
      <c r="NSX1172" s="37"/>
      <c r="NSY1172" s="5"/>
      <c r="NSZ1172" s="144"/>
      <c r="NTA1172" s="93"/>
      <c r="NTB1172" s="145"/>
      <c r="NTC1172" s="145"/>
      <c r="NTD1172" s="145"/>
      <c r="NTE1172" s="145"/>
      <c r="NTF1172" s="145"/>
      <c r="NTG1172" s="37"/>
      <c r="NTH1172" s="5"/>
      <c r="NTI1172" s="144"/>
      <c r="NTJ1172" s="93"/>
      <c r="NTK1172" s="145"/>
      <c r="NTL1172" s="145"/>
      <c r="NTM1172" s="145"/>
      <c r="NTN1172" s="145"/>
      <c r="NTO1172" s="145"/>
      <c r="NTP1172" s="37"/>
      <c r="NTQ1172" s="5"/>
      <c r="NTR1172" s="144"/>
      <c r="NTS1172" s="93"/>
      <c r="NTT1172" s="145"/>
      <c r="NTU1172" s="145"/>
      <c r="NTV1172" s="145"/>
      <c r="NTW1172" s="145"/>
      <c r="NTX1172" s="145"/>
      <c r="NTY1172" s="37"/>
      <c r="NTZ1172" s="5"/>
      <c r="NUA1172" s="144"/>
      <c r="NUB1172" s="93"/>
      <c r="NUC1172" s="145"/>
      <c r="NUD1172" s="145"/>
      <c r="NUE1172" s="145"/>
      <c r="NUF1172" s="145"/>
      <c r="NUG1172" s="145"/>
      <c r="NUH1172" s="37"/>
      <c r="NUI1172" s="5"/>
      <c r="NUJ1172" s="144"/>
      <c r="NUK1172" s="93"/>
      <c r="NUL1172" s="145"/>
      <c r="NUM1172" s="145"/>
      <c r="NUN1172" s="145"/>
      <c r="NUO1172" s="145"/>
      <c r="NUP1172" s="145"/>
      <c r="NUQ1172" s="37"/>
      <c r="NUR1172" s="5"/>
      <c r="NUS1172" s="144"/>
      <c r="NUT1172" s="93"/>
      <c r="NUU1172" s="145"/>
      <c r="NUV1172" s="145"/>
      <c r="NUW1172" s="145"/>
      <c r="NUX1172" s="145"/>
      <c r="NUY1172" s="145"/>
      <c r="NUZ1172" s="37"/>
      <c r="NVA1172" s="5"/>
      <c r="NVB1172" s="144"/>
      <c r="NVC1172" s="93"/>
      <c r="NVD1172" s="145"/>
      <c r="NVE1172" s="145"/>
      <c r="NVF1172" s="145"/>
      <c r="NVG1172" s="145"/>
      <c r="NVH1172" s="145"/>
      <c r="NVI1172" s="37"/>
      <c r="NVJ1172" s="5"/>
      <c r="NVK1172" s="144"/>
      <c r="NVL1172" s="93"/>
      <c r="NVM1172" s="145"/>
      <c r="NVN1172" s="145"/>
      <c r="NVO1172" s="145"/>
      <c r="NVP1172" s="145"/>
      <c r="NVQ1172" s="145"/>
      <c r="NVR1172" s="37"/>
      <c r="NVS1172" s="5"/>
      <c r="NVT1172" s="144"/>
      <c r="NVU1172" s="93"/>
      <c r="NVV1172" s="145"/>
      <c r="NVW1172" s="145"/>
      <c r="NVX1172" s="145"/>
      <c r="NVY1172" s="145"/>
      <c r="NVZ1172" s="145"/>
      <c r="NWA1172" s="37"/>
      <c r="NWB1172" s="5"/>
      <c r="NWC1172" s="144"/>
      <c r="NWD1172" s="93"/>
      <c r="NWE1172" s="145"/>
      <c r="NWF1172" s="145"/>
      <c r="NWG1172" s="145"/>
      <c r="NWH1172" s="145"/>
      <c r="NWI1172" s="145"/>
      <c r="NWJ1172" s="37"/>
      <c r="NWK1172" s="5"/>
      <c r="NWL1172" s="144"/>
      <c r="NWM1172" s="93"/>
      <c r="NWN1172" s="145"/>
      <c r="NWO1172" s="145"/>
      <c r="NWP1172" s="145"/>
      <c r="NWQ1172" s="145"/>
      <c r="NWR1172" s="145"/>
      <c r="NWS1172" s="37"/>
      <c r="NWT1172" s="5"/>
      <c r="NWU1172" s="144"/>
      <c r="NWV1172" s="93"/>
      <c r="NWW1172" s="145"/>
      <c r="NWX1172" s="145"/>
      <c r="NWY1172" s="145"/>
      <c r="NWZ1172" s="145"/>
      <c r="NXA1172" s="145"/>
      <c r="NXB1172" s="37"/>
      <c r="NXC1172" s="5"/>
      <c r="NXD1172" s="144"/>
      <c r="NXE1172" s="93"/>
      <c r="NXF1172" s="145"/>
      <c r="NXG1172" s="145"/>
      <c r="NXH1172" s="145"/>
      <c r="NXI1172" s="145"/>
      <c r="NXJ1172" s="145"/>
      <c r="NXK1172" s="37"/>
      <c r="NXL1172" s="5"/>
      <c r="NXM1172" s="144"/>
      <c r="NXN1172" s="93"/>
      <c r="NXO1172" s="145"/>
      <c r="NXP1172" s="145"/>
      <c r="NXQ1172" s="145"/>
      <c r="NXR1172" s="145"/>
      <c r="NXS1172" s="145"/>
      <c r="NXT1172" s="37"/>
      <c r="NXU1172" s="5"/>
      <c r="NXV1172" s="144"/>
      <c r="NXW1172" s="93"/>
      <c r="NXX1172" s="145"/>
      <c r="NXY1172" s="145"/>
      <c r="NXZ1172" s="145"/>
      <c r="NYA1172" s="145"/>
      <c r="NYB1172" s="145"/>
      <c r="NYC1172" s="37"/>
      <c r="NYD1172" s="5"/>
      <c r="NYE1172" s="144"/>
      <c r="NYF1172" s="93"/>
      <c r="NYG1172" s="145"/>
      <c r="NYH1172" s="145"/>
      <c r="NYI1172" s="145"/>
      <c r="NYJ1172" s="145"/>
      <c r="NYK1172" s="145"/>
      <c r="NYL1172" s="37"/>
      <c r="NYM1172" s="5"/>
      <c r="NYN1172" s="144"/>
      <c r="NYO1172" s="93"/>
      <c r="NYP1172" s="145"/>
      <c r="NYQ1172" s="145"/>
      <c r="NYR1172" s="145"/>
      <c r="NYS1172" s="145"/>
      <c r="NYT1172" s="145"/>
      <c r="NYU1172" s="37"/>
      <c r="NYV1172" s="5"/>
      <c r="NYW1172" s="144"/>
      <c r="NYX1172" s="93"/>
      <c r="NYY1172" s="145"/>
      <c r="NYZ1172" s="145"/>
      <c r="NZA1172" s="145"/>
      <c r="NZB1172" s="145"/>
      <c r="NZC1172" s="145"/>
      <c r="NZD1172" s="37"/>
      <c r="NZE1172" s="5"/>
      <c r="NZF1172" s="144"/>
      <c r="NZG1172" s="93"/>
      <c r="NZH1172" s="145"/>
      <c r="NZI1172" s="145"/>
      <c r="NZJ1172" s="145"/>
      <c r="NZK1172" s="145"/>
      <c r="NZL1172" s="145"/>
      <c r="NZM1172" s="37"/>
      <c r="NZN1172" s="5"/>
      <c r="NZO1172" s="144"/>
      <c r="NZP1172" s="93"/>
      <c r="NZQ1172" s="145"/>
      <c r="NZR1172" s="145"/>
      <c r="NZS1172" s="145"/>
      <c r="NZT1172" s="145"/>
      <c r="NZU1172" s="145"/>
      <c r="NZV1172" s="37"/>
      <c r="NZW1172" s="5"/>
      <c r="NZX1172" s="144"/>
      <c r="NZY1172" s="93"/>
      <c r="NZZ1172" s="145"/>
      <c r="OAA1172" s="145"/>
      <c r="OAB1172" s="145"/>
      <c r="OAC1172" s="145"/>
      <c r="OAD1172" s="145"/>
      <c r="OAE1172" s="37"/>
      <c r="OAF1172" s="5"/>
      <c r="OAG1172" s="144"/>
      <c r="OAH1172" s="93"/>
      <c r="OAI1172" s="145"/>
      <c r="OAJ1172" s="145"/>
      <c r="OAK1172" s="145"/>
      <c r="OAL1172" s="145"/>
      <c r="OAM1172" s="145"/>
      <c r="OAN1172" s="37"/>
      <c r="OAO1172" s="5"/>
      <c r="OAP1172" s="144"/>
      <c r="OAQ1172" s="93"/>
      <c r="OAR1172" s="145"/>
      <c r="OAS1172" s="145"/>
      <c r="OAT1172" s="145"/>
      <c r="OAU1172" s="145"/>
      <c r="OAV1172" s="145"/>
      <c r="OAW1172" s="37"/>
      <c r="OAX1172" s="5"/>
      <c r="OAY1172" s="144"/>
      <c r="OAZ1172" s="93"/>
      <c r="OBA1172" s="145"/>
      <c r="OBB1172" s="145"/>
      <c r="OBC1172" s="145"/>
      <c r="OBD1172" s="145"/>
      <c r="OBE1172" s="145"/>
      <c r="OBF1172" s="37"/>
      <c r="OBG1172" s="5"/>
      <c r="OBH1172" s="144"/>
      <c r="OBI1172" s="93"/>
      <c r="OBJ1172" s="145"/>
      <c r="OBK1172" s="145"/>
      <c r="OBL1172" s="145"/>
      <c r="OBM1172" s="145"/>
      <c r="OBN1172" s="145"/>
      <c r="OBO1172" s="37"/>
      <c r="OBP1172" s="5"/>
      <c r="OBQ1172" s="144"/>
      <c r="OBR1172" s="93"/>
      <c r="OBS1172" s="145"/>
      <c r="OBT1172" s="145"/>
      <c r="OBU1172" s="145"/>
      <c r="OBV1172" s="145"/>
      <c r="OBW1172" s="145"/>
      <c r="OBX1172" s="37"/>
      <c r="OBY1172" s="5"/>
      <c r="OBZ1172" s="144"/>
      <c r="OCA1172" s="93"/>
      <c r="OCB1172" s="145"/>
      <c r="OCC1172" s="145"/>
      <c r="OCD1172" s="145"/>
      <c r="OCE1172" s="145"/>
      <c r="OCF1172" s="145"/>
      <c r="OCG1172" s="37"/>
      <c r="OCH1172" s="5"/>
      <c r="OCI1172" s="144"/>
      <c r="OCJ1172" s="93"/>
      <c r="OCK1172" s="145"/>
      <c r="OCL1172" s="145"/>
      <c r="OCM1172" s="145"/>
      <c r="OCN1172" s="145"/>
      <c r="OCO1172" s="145"/>
      <c r="OCP1172" s="37"/>
      <c r="OCQ1172" s="5"/>
      <c r="OCR1172" s="144"/>
      <c r="OCS1172" s="93"/>
      <c r="OCT1172" s="145"/>
      <c r="OCU1172" s="145"/>
      <c r="OCV1172" s="145"/>
      <c r="OCW1172" s="145"/>
      <c r="OCX1172" s="145"/>
      <c r="OCY1172" s="37"/>
      <c r="OCZ1172" s="5"/>
      <c r="ODA1172" s="144"/>
      <c r="ODB1172" s="93"/>
      <c r="ODC1172" s="145"/>
      <c r="ODD1172" s="145"/>
      <c r="ODE1172" s="145"/>
      <c r="ODF1172" s="145"/>
      <c r="ODG1172" s="145"/>
      <c r="ODH1172" s="37"/>
      <c r="ODI1172" s="5"/>
      <c r="ODJ1172" s="144"/>
      <c r="ODK1172" s="93"/>
      <c r="ODL1172" s="145"/>
      <c r="ODM1172" s="145"/>
      <c r="ODN1172" s="145"/>
      <c r="ODO1172" s="145"/>
      <c r="ODP1172" s="145"/>
      <c r="ODQ1172" s="37"/>
      <c r="ODR1172" s="5"/>
      <c r="ODS1172" s="144"/>
      <c r="ODT1172" s="93"/>
      <c r="ODU1172" s="145"/>
      <c r="ODV1172" s="145"/>
      <c r="ODW1172" s="145"/>
      <c r="ODX1172" s="145"/>
      <c r="ODY1172" s="145"/>
      <c r="ODZ1172" s="37"/>
      <c r="OEA1172" s="5"/>
      <c r="OEB1172" s="144"/>
      <c r="OEC1172" s="93"/>
      <c r="OED1172" s="145"/>
      <c r="OEE1172" s="145"/>
      <c r="OEF1172" s="145"/>
      <c r="OEG1172" s="145"/>
      <c r="OEH1172" s="145"/>
      <c r="OEI1172" s="37"/>
      <c r="OEJ1172" s="5"/>
      <c r="OEK1172" s="144"/>
      <c r="OEL1172" s="93"/>
      <c r="OEM1172" s="145"/>
      <c r="OEN1172" s="145"/>
      <c r="OEO1172" s="145"/>
      <c r="OEP1172" s="145"/>
      <c r="OEQ1172" s="145"/>
      <c r="OER1172" s="37"/>
      <c r="OES1172" s="5"/>
      <c r="OET1172" s="144"/>
      <c r="OEU1172" s="93"/>
      <c r="OEV1172" s="145"/>
      <c r="OEW1172" s="145"/>
      <c r="OEX1172" s="145"/>
      <c r="OEY1172" s="145"/>
      <c r="OEZ1172" s="145"/>
      <c r="OFA1172" s="37"/>
      <c r="OFB1172" s="5"/>
      <c r="OFC1172" s="144"/>
      <c r="OFD1172" s="93"/>
      <c r="OFE1172" s="145"/>
      <c r="OFF1172" s="145"/>
      <c r="OFG1172" s="145"/>
      <c r="OFH1172" s="145"/>
      <c r="OFI1172" s="145"/>
      <c r="OFJ1172" s="37"/>
      <c r="OFK1172" s="5"/>
      <c r="OFL1172" s="144"/>
      <c r="OFM1172" s="93"/>
      <c r="OFN1172" s="145"/>
      <c r="OFO1172" s="145"/>
      <c r="OFP1172" s="145"/>
      <c r="OFQ1172" s="145"/>
      <c r="OFR1172" s="145"/>
      <c r="OFS1172" s="37"/>
      <c r="OFT1172" s="5"/>
      <c r="OFU1172" s="144"/>
      <c r="OFV1172" s="93"/>
      <c r="OFW1172" s="145"/>
      <c r="OFX1172" s="145"/>
      <c r="OFY1172" s="145"/>
      <c r="OFZ1172" s="145"/>
      <c r="OGA1172" s="145"/>
      <c r="OGB1172" s="37"/>
      <c r="OGC1172" s="5"/>
      <c r="OGD1172" s="144"/>
      <c r="OGE1172" s="93"/>
      <c r="OGF1172" s="145"/>
      <c r="OGG1172" s="145"/>
      <c r="OGH1172" s="145"/>
      <c r="OGI1172" s="145"/>
      <c r="OGJ1172" s="145"/>
      <c r="OGK1172" s="37"/>
      <c r="OGL1172" s="5"/>
      <c r="OGM1172" s="144"/>
      <c r="OGN1172" s="93"/>
      <c r="OGO1172" s="145"/>
      <c r="OGP1172" s="145"/>
      <c r="OGQ1172" s="145"/>
      <c r="OGR1172" s="145"/>
      <c r="OGS1172" s="145"/>
      <c r="OGT1172" s="37"/>
      <c r="OGU1172" s="5"/>
      <c r="OGV1172" s="144"/>
      <c r="OGW1172" s="93"/>
      <c r="OGX1172" s="145"/>
      <c r="OGY1172" s="145"/>
      <c r="OGZ1172" s="145"/>
      <c r="OHA1172" s="145"/>
      <c r="OHB1172" s="145"/>
      <c r="OHC1172" s="37"/>
      <c r="OHD1172" s="5"/>
      <c r="OHE1172" s="144"/>
      <c r="OHF1172" s="93"/>
      <c r="OHG1172" s="145"/>
      <c r="OHH1172" s="145"/>
      <c r="OHI1172" s="145"/>
      <c r="OHJ1172" s="145"/>
      <c r="OHK1172" s="145"/>
      <c r="OHL1172" s="37"/>
      <c r="OHM1172" s="5"/>
      <c r="OHN1172" s="144"/>
      <c r="OHO1172" s="93"/>
      <c r="OHP1172" s="145"/>
      <c r="OHQ1172" s="145"/>
      <c r="OHR1172" s="145"/>
      <c r="OHS1172" s="145"/>
      <c r="OHT1172" s="145"/>
      <c r="OHU1172" s="37"/>
      <c r="OHV1172" s="5"/>
      <c r="OHW1172" s="144"/>
      <c r="OHX1172" s="93"/>
      <c r="OHY1172" s="145"/>
      <c r="OHZ1172" s="145"/>
      <c r="OIA1172" s="145"/>
      <c r="OIB1172" s="145"/>
      <c r="OIC1172" s="145"/>
      <c r="OID1172" s="37"/>
      <c r="OIE1172" s="5"/>
      <c r="OIF1172" s="144"/>
      <c r="OIG1172" s="93"/>
      <c r="OIH1172" s="145"/>
      <c r="OII1172" s="145"/>
      <c r="OIJ1172" s="145"/>
      <c r="OIK1172" s="145"/>
      <c r="OIL1172" s="145"/>
      <c r="OIM1172" s="37"/>
      <c r="OIN1172" s="5"/>
      <c r="OIO1172" s="144"/>
      <c r="OIP1172" s="93"/>
      <c r="OIQ1172" s="145"/>
      <c r="OIR1172" s="145"/>
      <c r="OIS1172" s="145"/>
      <c r="OIT1172" s="145"/>
      <c r="OIU1172" s="145"/>
      <c r="OIV1172" s="37"/>
      <c r="OIW1172" s="5"/>
      <c r="OIX1172" s="144"/>
      <c r="OIY1172" s="93"/>
      <c r="OIZ1172" s="145"/>
      <c r="OJA1172" s="145"/>
      <c r="OJB1172" s="145"/>
      <c r="OJC1172" s="145"/>
      <c r="OJD1172" s="145"/>
      <c r="OJE1172" s="37"/>
      <c r="OJF1172" s="5"/>
      <c r="OJG1172" s="144"/>
      <c r="OJH1172" s="93"/>
      <c r="OJI1172" s="145"/>
      <c r="OJJ1172" s="145"/>
      <c r="OJK1172" s="145"/>
      <c r="OJL1172" s="145"/>
      <c r="OJM1172" s="145"/>
      <c r="OJN1172" s="37"/>
      <c r="OJO1172" s="5"/>
      <c r="OJP1172" s="144"/>
      <c r="OJQ1172" s="93"/>
      <c r="OJR1172" s="145"/>
      <c r="OJS1172" s="145"/>
      <c r="OJT1172" s="145"/>
      <c r="OJU1172" s="145"/>
      <c r="OJV1172" s="145"/>
      <c r="OJW1172" s="37"/>
      <c r="OJX1172" s="5"/>
      <c r="OJY1172" s="144"/>
      <c r="OJZ1172" s="93"/>
      <c r="OKA1172" s="145"/>
      <c r="OKB1172" s="145"/>
      <c r="OKC1172" s="145"/>
      <c r="OKD1172" s="145"/>
      <c r="OKE1172" s="145"/>
      <c r="OKF1172" s="37"/>
      <c r="OKG1172" s="5"/>
      <c r="OKH1172" s="144"/>
      <c r="OKI1172" s="93"/>
      <c r="OKJ1172" s="145"/>
      <c r="OKK1172" s="145"/>
      <c r="OKL1172" s="145"/>
      <c r="OKM1172" s="145"/>
      <c r="OKN1172" s="145"/>
      <c r="OKO1172" s="37"/>
      <c r="OKP1172" s="5"/>
      <c r="OKQ1172" s="144"/>
      <c r="OKR1172" s="93"/>
      <c r="OKS1172" s="145"/>
      <c r="OKT1172" s="145"/>
      <c r="OKU1172" s="145"/>
      <c r="OKV1172" s="145"/>
      <c r="OKW1172" s="145"/>
      <c r="OKX1172" s="37"/>
      <c r="OKY1172" s="5"/>
      <c r="OKZ1172" s="144"/>
      <c r="OLA1172" s="93"/>
      <c r="OLB1172" s="145"/>
      <c r="OLC1172" s="145"/>
      <c r="OLD1172" s="145"/>
      <c r="OLE1172" s="145"/>
      <c r="OLF1172" s="145"/>
      <c r="OLG1172" s="37"/>
      <c r="OLH1172" s="5"/>
      <c r="OLI1172" s="144"/>
      <c r="OLJ1172" s="93"/>
      <c r="OLK1172" s="145"/>
      <c r="OLL1172" s="145"/>
      <c r="OLM1172" s="145"/>
      <c r="OLN1172" s="145"/>
      <c r="OLO1172" s="145"/>
      <c r="OLP1172" s="37"/>
      <c r="OLQ1172" s="5"/>
      <c r="OLR1172" s="144"/>
      <c r="OLS1172" s="93"/>
      <c r="OLT1172" s="145"/>
      <c r="OLU1172" s="145"/>
      <c r="OLV1172" s="145"/>
      <c r="OLW1172" s="145"/>
      <c r="OLX1172" s="145"/>
      <c r="OLY1172" s="37"/>
      <c r="OLZ1172" s="5"/>
      <c r="OMA1172" s="144"/>
      <c r="OMB1172" s="93"/>
      <c r="OMC1172" s="145"/>
      <c r="OMD1172" s="145"/>
      <c r="OME1172" s="145"/>
      <c r="OMF1172" s="145"/>
      <c r="OMG1172" s="145"/>
      <c r="OMH1172" s="37"/>
      <c r="OMI1172" s="5"/>
      <c r="OMJ1172" s="144"/>
      <c r="OMK1172" s="93"/>
      <c r="OML1172" s="145"/>
      <c r="OMM1172" s="145"/>
      <c r="OMN1172" s="145"/>
      <c r="OMO1172" s="145"/>
      <c r="OMP1172" s="145"/>
      <c r="OMQ1172" s="37"/>
      <c r="OMR1172" s="5"/>
      <c r="OMS1172" s="144"/>
      <c r="OMT1172" s="93"/>
      <c r="OMU1172" s="145"/>
      <c r="OMV1172" s="145"/>
      <c r="OMW1172" s="145"/>
      <c r="OMX1172" s="145"/>
      <c r="OMY1172" s="145"/>
      <c r="OMZ1172" s="37"/>
      <c r="ONA1172" s="5"/>
      <c r="ONB1172" s="144"/>
      <c r="ONC1172" s="93"/>
      <c r="OND1172" s="145"/>
      <c r="ONE1172" s="145"/>
      <c r="ONF1172" s="145"/>
      <c r="ONG1172" s="145"/>
      <c r="ONH1172" s="145"/>
      <c r="ONI1172" s="37"/>
      <c r="ONJ1172" s="5"/>
      <c r="ONK1172" s="144"/>
      <c r="ONL1172" s="93"/>
      <c r="ONM1172" s="145"/>
      <c r="ONN1172" s="145"/>
      <c r="ONO1172" s="145"/>
      <c r="ONP1172" s="145"/>
      <c r="ONQ1172" s="145"/>
      <c r="ONR1172" s="37"/>
      <c r="ONS1172" s="5"/>
      <c r="ONT1172" s="144"/>
      <c r="ONU1172" s="93"/>
      <c r="ONV1172" s="145"/>
      <c r="ONW1172" s="145"/>
      <c r="ONX1172" s="145"/>
      <c r="ONY1172" s="145"/>
      <c r="ONZ1172" s="145"/>
      <c r="OOA1172" s="37"/>
      <c r="OOB1172" s="5"/>
      <c r="OOC1172" s="144"/>
      <c r="OOD1172" s="93"/>
      <c r="OOE1172" s="145"/>
      <c r="OOF1172" s="145"/>
      <c r="OOG1172" s="145"/>
      <c r="OOH1172" s="145"/>
      <c r="OOI1172" s="145"/>
      <c r="OOJ1172" s="37"/>
      <c r="OOK1172" s="5"/>
      <c r="OOL1172" s="144"/>
      <c r="OOM1172" s="93"/>
      <c r="OON1172" s="145"/>
      <c r="OOO1172" s="145"/>
      <c r="OOP1172" s="145"/>
      <c r="OOQ1172" s="145"/>
      <c r="OOR1172" s="145"/>
      <c r="OOS1172" s="37"/>
      <c r="OOT1172" s="5"/>
      <c r="OOU1172" s="144"/>
      <c r="OOV1172" s="93"/>
      <c r="OOW1172" s="145"/>
      <c r="OOX1172" s="145"/>
      <c r="OOY1172" s="145"/>
      <c r="OOZ1172" s="145"/>
      <c r="OPA1172" s="145"/>
      <c r="OPB1172" s="37"/>
      <c r="OPC1172" s="5"/>
      <c r="OPD1172" s="144"/>
      <c r="OPE1172" s="93"/>
      <c r="OPF1172" s="145"/>
      <c r="OPG1172" s="145"/>
      <c r="OPH1172" s="145"/>
      <c r="OPI1172" s="145"/>
      <c r="OPJ1172" s="145"/>
      <c r="OPK1172" s="37"/>
      <c r="OPL1172" s="5"/>
      <c r="OPM1172" s="144"/>
      <c r="OPN1172" s="93"/>
      <c r="OPO1172" s="145"/>
      <c r="OPP1172" s="145"/>
      <c r="OPQ1172" s="145"/>
      <c r="OPR1172" s="145"/>
      <c r="OPS1172" s="145"/>
      <c r="OPT1172" s="37"/>
      <c r="OPU1172" s="5"/>
      <c r="OPV1172" s="144"/>
      <c r="OPW1172" s="93"/>
      <c r="OPX1172" s="145"/>
      <c r="OPY1172" s="145"/>
      <c r="OPZ1172" s="145"/>
      <c r="OQA1172" s="145"/>
      <c r="OQB1172" s="145"/>
      <c r="OQC1172" s="37"/>
      <c r="OQD1172" s="5"/>
      <c r="OQE1172" s="144"/>
      <c r="OQF1172" s="93"/>
      <c r="OQG1172" s="145"/>
      <c r="OQH1172" s="145"/>
      <c r="OQI1172" s="145"/>
      <c r="OQJ1172" s="145"/>
      <c r="OQK1172" s="145"/>
      <c r="OQL1172" s="37"/>
      <c r="OQM1172" s="5"/>
      <c r="OQN1172" s="144"/>
      <c r="OQO1172" s="93"/>
      <c r="OQP1172" s="145"/>
      <c r="OQQ1172" s="145"/>
      <c r="OQR1172" s="145"/>
      <c r="OQS1172" s="145"/>
      <c r="OQT1172" s="145"/>
      <c r="OQU1172" s="37"/>
      <c r="OQV1172" s="5"/>
      <c r="OQW1172" s="144"/>
      <c r="OQX1172" s="93"/>
      <c r="OQY1172" s="145"/>
      <c r="OQZ1172" s="145"/>
      <c r="ORA1172" s="145"/>
      <c r="ORB1172" s="145"/>
      <c r="ORC1172" s="145"/>
      <c r="ORD1172" s="37"/>
      <c r="ORE1172" s="5"/>
      <c r="ORF1172" s="144"/>
      <c r="ORG1172" s="93"/>
      <c r="ORH1172" s="145"/>
      <c r="ORI1172" s="145"/>
      <c r="ORJ1172" s="145"/>
      <c r="ORK1172" s="145"/>
      <c r="ORL1172" s="145"/>
      <c r="ORM1172" s="37"/>
      <c r="ORN1172" s="5"/>
      <c r="ORO1172" s="144"/>
      <c r="ORP1172" s="93"/>
      <c r="ORQ1172" s="145"/>
      <c r="ORR1172" s="145"/>
      <c r="ORS1172" s="145"/>
      <c r="ORT1172" s="145"/>
      <c r="ORU1172" s="145"/>
      <c r="ORV1172" s="37"/>
      <c r="ORW1172" s="5"/>
      <c r="ORX1172" s="144"/>
      <c r="ORY1172" s="93"/>
      <c r="ORZ1172" s="145"/>
      <c r="OSA1172" s="145"/>
      <c r="OSB1172" s="145"/>
      <c r="OSC1172" s="145"/>
      <c r="OSD1172" s="145"/>
      <c r="OSE1172" s="37"/>
      <c r="OSF1172" s="5"/>
      <c r="OSG1172" s="144"/>
      <c r="OSH1172" s="93"/>
      <c r="OSI1172" s="145"/>
      <c r="OSJ1172" s="145"/>
      <c r="OSK1172" s="145"/>
      <c r="OSL1172" s="145"/>
      <c r="OSM1172" s="145"/>
      <c r="OSN1172" s="37"/>
      <c r="OSO1172" s="5"/>
      <c r="OSP1172" s="144"/>
      <c r="OSQ1172" s="93"/>
      <c r="OSR1172" s="145"/>
      <c r="OSS1172" s="145"/>
      <c r="OST1172" s="145"/>
      <c r="OSU1172" s="145"/>
      <c r="OSV1172" s="145"/>
      <c r="OSW1172" s="37"/>
      <c r="OSX1172" s="5"/>
      <c r="OSY1172" s="144"/>
      <c r="OSZ1172" s="93"/>
      <c r="OTA1172" s="145"/>
      <c r="OTB1172" s="145"/>
      <c r="OTC1172" s="145"/>
      <c r="OTD1172" s="145"/>
      <c r="OTE1172" s="145"/>
      <c r="OTF1172" s="37"/>
      <c r="OTG1172" s="5"/>
      <c r="OTH1172" s="144"/>
      <c r="OTI1172" s="93"/>
      <c r="OTJ1172" s="145"/>
      <c r="OTK1172" s="145"/>
      <c r="OTL1172" s="145"/>
      <c r="OTM1172" s="145"/>
      <c r="OTN1172" s="145"/>
      <c r="OTO1172" s="37"/>
      <c r="OTP1172" s="5"/>
      <c r="OTQ1172" s="144"/>
      <c r="OTR1172" s="93"/>
      <c r="OTS1172" s="145"/>
      <c r="OTT1172" s="145"/>
      <c r="OTU1172" s="145"/>
      <c r="OTV1172" s="145"/>
      <c r="OTW1172" s="145"/>
      <c r="OTX1172" s="37"/>
      <c r="OTY1172" s="5"/>
      <c r="OTZ1172" s="144"/>
      <c r="OUA1172" s="93"/>
      <c r="OUB1172" s="145"/>
      <c r="OUC1172" s="145"/>
      <c r="OUD1172" s="145"/>
      <c r="OUE1172" s="145"/>
      <c r="OUF1172" s="145"/>
      <c r="OUG1172" s="37"/>
      <c r="OUH1172" s="5"/>
      <c r="OUI1172" s="144"/>
      <c r="OUJ1172" s="93"/>
      <c r="OUK1172" s="145"/>
      <c r="OUL1172" s="145"/>
      <c r="OUM1172" s="145"/>
      <c r="OUN1172" s="145"/>
      <c r="OUO1172" s="145"/>
      <c r="OUP1172" s="37"/>
      <c r="OUQ1172" s="5"/>
      <c r="OUR1172" s="144"/>
      <c r="OUS1172" s="93"/>
      <c r="OUT1172" s="145"/>
      <c r="OUU1172" s="145"/>
      <c r="OUV1172" s="145"/>
      <c r="OUW1172" s="145"/>
      <c r="OUX1172" s="145"/>
      <c r="OUY1172" s="37"/>
      <c r="OUZ1172" s="5"/>
      <c r="OVA1172" s="144"/>
      <c r="OVB1172" s="93"/>
      <c r="OVC1172" s="145"/>
      <c r="OVD1172" s="145"/>
      <c r="OVE1172" s="145"/>
      <c r="OVF1172" s="145"/>
      <c r="OVG1172" s="145"/>
      <c r="OVH1172" s="37"/>
      <c r="OVI1172" s="5"/>
      <c r="OVJ1172" s="144"/>
      <c r="OVK1172" s="93"/>
      <c r="OVL1172" s="145"/>
      <c r="OVM1172" s="145"/>
      <c r="OVN1172" s="145"/>
      <c r="OVO1172" s="145"/>
      <c r="OVP1172" s="145"/>
      <c r="OVQ1172" s="37"/>
      <c r="OVR1172" s="5"/>
      <c r="OVS1172" s="144"/>
      <c r="OVT1172" s="93"/>
      <c r="OVU1172" s="145"/>
      <c r="OVV1172" s="145"/>
      <c r="OVW1172" s="145"/>
      <c r="OVX1172" s="145"/>
      <c r="OVY1172" s="145"/>
      <c r="OVZ1172" s="37"/>
      <c r="OWA1172" s="5"/>
      <c r="OWB1172" s="144"/>
      <c r="OWC1172" s="93"/>
      <c r="OWD1172" s="145"/>
      <c r="OWE1172" s="145"/>
      <c r="OWF1172" s="145"/>
      <c r="OWG1172" s="145"/>
      <c r="OWH1172" s="145"/>
      <c r="OWI1172" s="37"/>
      <c r="OWJ1172" s="5"/>
      <c r="OWK1172" s="144"/>
      <c r="OWL1172" s="93"/>
      <c r="OWM1172" s="145"/>
      <c r="OWN1172" s="145"/>
      <c r="OWO1172" s="145"/>
      <c r="OWP1172" s="145"/>
      <c r="OWQ1172" s="145"/>
      <c r="OWR1172" s="37"/>
      <c r="OWS1172" s="5"/>
      <c r="OWT1172" s="144"/>
      <c r="OWU1172" s="93"/>
      <c r="OWV1172" s="145"/>
      <c r="OWW1172" s="145"/>
      <c r="OWX1172" s="145"/>
      <c r="OWY1172" s="145"/>
      <c r="OWZ1172" s="145"/>
      <c r="OXA1172" s="37"/>
      <c r="OXB1172" s="5"/>
      <c r="OXC1172" s="144"/>
      <c r="OXD1172" s="93"/>
      <c r="OXE1172" s="145"/>
      <c r="OXF1172" s="145"/>
      <c r="OXG1172" s="145"/>
      <c r="OXH1172" s="145"/>
      <c r="OXI1172" s="145"/>
      <c r="OXJ1172" s="37"/>
      <c r="OXK1172" s="5"/>
      <c r="OXL1172" s="144"/>
      <c r="OXM1172" s="93"/>
      <c r="OXN1172" s="145"/>
      <c r="OXO1172" s="145"/>
      <c r="OXP1172" s="145"/>
      <c r="OXQ1172" s="145"/>
      <c r="OXR1172" s="145"/>
      <c r="OXS1172" s="37"/>
      <c r="OXT1172" s="5"/>
      <c r="OXU1172" s="144"/>
      <c r="OXV1172" s="93"/>
      <c r="OXW1172" s="145"/>
      <c r="OXX1172" s="145"/>
      <c r="OXY1172" s="145"/>
      <c r="OXZ1172" s="145"/>
      <c r="OYA1172" s="145"/>
      <c r="OYB1172" s="37"/>
      <c r="OYC1172" s="5"/>
      <c r="OYD1172" s="144"/>
      <c r="OYE1172" s="93"/>
      <c r="OYF1172" s="145"/>
      <c r="OYG1172" s="145"/>
      <c r="OYH1172" s="145"/>
      <c r="OYI1172" s="145"/>
      <c r="OYJ1172" s="145"/>
      <c r="OYK1172" s="37"/>
      <c r="OYL1172" s="5"/>
      <c r="OYM1172" s="144"/>
      <c r="OYN1172" s="93"/>
      <c r="OYO1172" s="145"/>
      <c r="OYP1172" s="145"/>
      <c r="OYQ1172" s="145"/>
      <c r="OYR1172" s="145"/>
      <c r="OYS1172" s="145"/>
      <c r="OYT1172" s="37"/>
      <c r="OYU1172" s="5"/>
      <c r="OYV1172" s="144"/>
      <c r="OYW1172" s="93"/>
      <c r="OYX1172" s="145"/>
      <c r="OYY1172" s="145"/>
      <c r="OYZ1172" s="145"/>
      <c r="OZA1172" s="145"/>
      <c r="OZB1172" s="145"/>
      <c r="OZC1172" s="37"/>
      <c r="OZD1172" s="5"/>
      <c r="OZE1172" s="144"/>
      <c r="OZF1172" s="93"/>
      <c r="OZG1172" s="145"/>
      <c r="OZH1172" s="145"/>
      <c r="OZI1172" s="145"/>
      <c r="OZJ1172" s="145"/>
      <c r="OZK1172" s="145"/>
      <c r="OZL1172" s="37"/>
      <c r="OZM1172" s="5"/>
      <c r="OZN1172" s="144"/>
      <c r="OZO1172" s="93"/>
      <c r="OZP1172" s="145"/>
      <c r="OZQ1172" s="145"/>
      <c r="OZR1172" s="145"/>
      <c r="OZS1172" s="145"/>
      <c r="OZT1172" s="145"/>
      <c r="OZU1172" s="37"/>
      <c r="OZV1172" s="5"/>
      <c r="OZW1172" s="144"/>
      <c r="OZX1172" s="93"/>
      <c r="OZY1172" s="145"/>
      <c r="OZZ1172" s="145"/>
      <c r="PAA1172" s="145"/>
      <c r="PAB1172" s="145"/>
      <c r="PAC1172" s="145"/>
      <c r="PAD1172" s="37"/>
      <c r="PAE1172" s="5"/>
      <c r="PAF1172" s="144"/>
      <c r="PAG1172" s="93"/>
      <c r="PAH1172" s="145"/>
      <c r="PAI1172" s="145"/>
      <c r="PAJ1172" s="145"/>
      <c r="PAK1172" s="145"/>
      <c r="PAL1172" s="145"/>
      <c r="PAM1172" s="37"/>
      <c r="PAN1172" s="5"/>
      <c r="PAO1172" s="144"/>
      <c r="PAP1172" s="93"/>
      <c r="PAQ1172" s="145"/>
      <c r="PAR1172" s="145"/>
      <c r="PAS1172" s="145"/>
      <c r="PAT1172" s="145"/>
      <c r="PAU1172" s="145"/>
      <c r="PAV1172" s="37"/>
      <c r="PAW1172" s="5"/>
      <c r="PAX1172" s="144"/>
      <c r="PAY1172" s="93"/>
      <c r="PAZ1172" s="145"/>
      <c r="PBA1172" s="145"/>
      <c r="PBB1172" s="145"/>
      <c r="PBC1172" s="145"/>
      <c r="PBD1172" s="145"/>
      <c r="PBE1172" s="37"/>
      <c r="PBF1172" s="5"/>
      <c r="PBG1172" s="144"/>
      <c r="PBH1172" s="93"/>
      <c r="PBI1172" s="145"/>
      <c r="PBJ1172" s="145"/>
      <c r="PBK1172" s="145"/>
      <c r="PBL1172" s="145"/>
      <c r="PBM1172" s="145"/>
      <c r="PBN1172" s="37"/>
      <c r="PBO1172" s="5"/>
      <c r="PBP1172" s="144"/>
      <c r="PBQ1172" s="93"/>
      <c r="PBR1172" s="145"/>
      <c r="PBS1172" s="145"/>
      <c r="PBT1172" s="145"/>
      <c r="PBU1172" s="145"/>
      <c r="PBV1172" s="145"/>
      <c r="PBW1172" s="37"/>
      <c r="PBX1172" s="5"/>
      <c r="PBY1172" s="144"/>
      <c r="PBZ1172" s="93"/>
      <c r="PCA1172" s="145"/>
      <c r="PCB1172" s="145"/>
      <c r="PCC1172" s="145"/>
      <c r="PCD1172" s="145"/>
      <c r="PCE1172" s="145"/>
      <c r="PCF1172" s="37"/>
      <c r="PCG1172" s="5"/>
      <c r="PCH1172" s="144"/>
      <c r="PCI1172" s="93"/>
      <c r="PCJ1172" s="145"/>
      <c r="PCK1172" s="145"/>
      <c r="PCL1172" s="145"/>
      <c r="PCM1172" s="145"/>
      <c r="PCN1172" s="145"/>
      <c r="PCO1172" s="37"/>
      <c r="PCP1172" s="5"/>
      <c r="PCQ1172" s="144"/>
      <c r="PCR1172" s="93"/>
      <c r="PCS1172" s="145"/>
      <c r="PCT1172" s="145"/>
      <c r="PCU1172" s="145"/>
      <c r="PCV1172" s="145"/>
      <c r="PCW1172" s="145"/>
      <c r="PCX1172" s="37"/>
      <c r="PCY1172" s="5"/>
      <c r="PCZ1172" s="144"/>
      <c r="PDA1172" s="93"/>
      <c r="PDB1172" s="145"/>
      <c r="PDC1172" s="145"/>
      <c r="PDD1172" s="145"/>
      <c r="PDE1172" s="145"/>
      <c r="PDF1172" s="145"/>
      <c r="PDG1172" s="37"/>
      <c r="PDH1172" s="5"/>
      <c r="PDI1172" s="144"/>
      <c r="PDJ1172" s="93"/>
      <c r="PDK1172" s="145"/>
      <c r="PDL1172" s="145"/>
      <c r="PDM1172" s="145"/>
      <c r="PDN1172" s="145"/>
      <c r="PDO1172" s="145"/>
      <c r="PDP1172" s="37"/>
      <c r="PDQ1172" s="5"/>
      <c r="PDR1172" s="144"/>
      <c r="PDS1172" s="93"/>
      <c r="PDT1172" s="145"/>
      <c r="PDU1172" s="145"/>
      <c r="PDV1172" s="145"/>
      <c r="PDW1172" s="145"/>
      <c r="PDX1172" s="145"/>
      <c r="PDY1172" s="37"/>
      <c r="PDZ1172" s="5"/>
      <c r="PEA1172" s="144"/>
      <c r="PEB1172" s="93"/>
      <c r="PEC1172" s="145"/>
      <c r="PED1172" s="145"/>
      <c r="PEE1172" s="145"/>
      <c r="PEF1172" s="145"/>
      <c r="PEG1172" s="145"/>
      <c r="PEH1172" s="37"/>
      <c r="PEI1172" s="5"/>
      <c r="PEJ1172" s="144"/>
      <c r="PEK1172" s="93"/>
      <c r="PEL1172" s="145"/>
      <c r="PEM1172" s="145"/>
      <c r="PEN1172" s="145"/>
      <c r="PEO1172" s="145"/>
      <c r="PEP1172" s="145"/>
      <c r="PEQ1172" s="37"/>
      <c r="PER1172" s="5"/>
      <c r="PES1172" s="144"/>
      <c r="PET1172" s="93"/>
      <c r="PEU1172" s="145"/>
      <c r="PEV1172" s="145"/>
      <c r="PEW1172" s="145"/>
      <c r="PEX1172" s="145"/>
      <c r="PEY1172" s="145"/>
      <c r="PEZ1172" s="37"/>
      <c r="PFA1172" s="5"/>
      <c r="PFB1172" s="144"/>
      <c r="PFC1172" s="93"/>
      <c r="PFD1172" s="145"/>
      <c r="PFE1172" s="145"/>
      <c r="PFF1172" s="145"/>
      <c r="PFG1172" s="145"/>
      <c r="PFH1172" s="145"/>
      <c r="PFI1172" s="37"/>
      <c r="PFJ1172" s="5"/>
      <c r="PFK1172" s="144"/>
      <c r="PFL1172" s="93"/>
      <c r="PFM1172" s="145"/>
      <c r="PFN1172" s="145"/>
      <c r="PFO1172" s="145"/>
      <c r="PFP1172" s="145"/>
      <c r="PFQ1172" s="145"/>
      <c r="PFR1172" s="37"/>
      <c r="PFS1172" s="5"/>
      <c r="PFT1172" s="144"/>
      <c r="PFU1172" s="93"/>
      <c r="PFV1172" s="145"/>
      <c r="PFW1172" s="145"/>
      <c r="PFX1172" s="145"/>
      <c r="PFY1172" s="145"/>
      <c r="PFZ1172" s="145"/>
      <c r="PGA1172" s="37"/>
      <c r="PGB1172" s="5"/>
      <c r="PGC1172" s="144"/>
      <c r="PGD1172" s="93"/>
      <c r="PGE1172" s="145"/>
      <c r="PGF1172" s="145"/>
      <c r="PGG1172" s="145"/>
      <c r="PGH1172" s="145"/>
      <c r="PGI1172" s="145"/>
      <c r="PGJ1172" s="37"/>
      <c r="PGK1172" s="5"/>
      <c r="PGL1172" s="144"/>
      <c r="PGM1172" s="93"/>
      <c r="PGN1172" s="145"/>
      <c r="PGO1172" s="145"/>
      <c r="PGP1172" s="145"/>
      <c r="PGQ1172" s="145"/>
      <c r="PGR1172" s="145"/>
      <c r="PGS1172" s="37"/>
      <c r="PGT1172" s="5"/>
      <c r="PGU1172" s="144"/>
      <c r="PGV1172" s="93"/>
      <c r="PGW1172" s="145"/>
      <c r="PGX1172" s="145"/>
      <c r="PGY1172" s="145"/>
      <c r="PGZ1172" s="145"/>
      <c r="PHA1172" s="145"/>
      <c r="PHB1172" s="37"/>
      <c r="PHC1172" s="5"/>
      <c r="PHD1172" s="144"/>
      <c r="PHE1172" s="93"/>
      <c r="PHF1172" s="145"/>
      <c r="PHG1172" s="145"/>
      <c r="PHH1172" s="145"/>
      <c r="PHI1172" s="145"/>
      <c r="PHJ1172" s="145"/>
      <c r="PHK1172" s="37"/>
      <c r="PHL1172" s="5"/>
      <c r="PHM1172" s="144"/>
      <c r="PHN1172" s="93"/>
      <c r="PHO1172" s="145"/>
      <c r="PHP1172" s="145"/>
      <c r="PHQ1172" s="145"/>
      <c r="PHR1172" s="145"/>
      <c r="PHS1172" s="145"/>
      <c r="PHT1172" s="37"/>
      <c r="PHU1172" s="5"/>
      <c r="PHV1172" s="144"/>
      <c r="PHW1172" s="93"/>
      <c r="PHX1172" s="145"/>
      <c r="PHY1172" s="145"/>
      <c r="PHZ1172" s="145"/>
      <c r="PIA1172" s="145"/>
      <c r="PIB1172" s="145"/>
      <c r="PIC1172" s="37"/>
      <c r="PID1172" s="5"/>
      <c r="PIE1172" s="144"/>
      <c r="PIF1172" s="93"/>
      <c r="PIG1172" s="145"/>
      <c r="PIH1172" s="145"/>
      <c r="PII1172" s="145"/>
      <c r="PIJ1172" s="145"/>
      <c r="PIK1172" s="145"/>
      <c r="PIL1172" s="37"/>
      <c r="PIM1172" s="5"/>
      <c r="PIN1172" s="144"/>
      <c r="PIO1172" s="93"/>
      <c r="PIP1172" s="145"/>
      <c r="PIQ1172" s="145"/>
      <c r="PIR1172" s="145"/>
      <c r="PIS1172" s="145"/>
      <c r="PIT1172" s="145"/>
      <c r="PIU1172" s="37"/>
      <c r="PIV1172" s="5"/>
      <c r="PIW1172" s="144"/>
      <c r="PIX1172" s="93"/>
      <c r="PIY1172" s="145"/>
      <c r="PIZ1172" s="145"/>
      <c r="PJA1172" s="145"/>
      <c r="PJB1172" s="145"/>
      <c r="PJC1172" s="145"/>
      <c r="PJD1172" s="37"/>
      <c r="PJE1172" s="5"/>
      <c r="PJF1172" s="144"/>
      <c r="PJG1172" s="93"/>
      <c r="PJH1172" s="145"/>
      <c r="PJI1172" s="145"/>
      <c r="PJJ1172" s="145"/>
      <c r="PJK1172" s="145"/>
      <c r="PJL1172" s="145"/>
      <c r="PJM1172" s="37"/>
      <c r="PJN1172" s="5"/>
      <c r="PJO1172" s="144"/>
      <c r="PJP1172" s="93"/>
      <c r="PJQ1172" s="145"/>
      <c r="PJR1172" s="145"/>
      <c r="PJS1172" s="145"/>
      <c r="PJT1172" s="145"/>
      <c r="PJU1172" s="145"/>
      <c r="PJV1172" s="37"/>
      <c r="PJW1172" s="5"/>
      <c r="PJX1172" s="144"/>
      <c r="PJY1172" s="93"/>
      <c r="PJZ1172" s="145"/>
      <c r="PKA1172" s="145"/>
      <c r="PKB1172" s="145"/>
      <c r="PKC1172" s="145"/>
      <c r="PKD1172" s="145"/>
      <c r="PKE1172" s="37"/>
      <c r="PKF1172" s="5"/>
      <c r="PKG1172" s="144"/>
      <c r="PKH1172" s="93"/>
      <c r="PKI1172" s="145"/>
      <c r="PKJ1172" s="145"/>
      <c r="PKK1172" s="145"/>
      <c r="PKL1172" s="145"/>
      <c r="PKM1172" s="145"/>
      <c r="PKN1172" s="37"/>
      <c r="PKO1172" s="5"/>
      <c r="PKP1172" s="144"/>
      <c r="PKQ1172" s="93"/>
      <c r="PKR1172" s="145"/>
      <c r="PKS1172" s="145"/>
      <c r="PKT1172" s="145"/>
      <c r="PKU1172" s="145"/>
      <c r="PKV1172" s="145"/>
      <c r="PKW1172" s="37"/>
      <c r="PKX1172" s="5"/>
      <c r="PKY1172" s="144"/>
      <c r="PKZ1172" s="93"/>
      <c r="PLA1172" s="145"/>
      <c r="PLB1172" s="145"/>
      <c r="PLC1172" s="145"/>
      <c r="PLD1172" s="145"/>
      <c r="PLE1172" s="145"/>
      <c r="PLF1172" s="37"/>
      <c r="PLG1172" s="5"/>
      <c r="PLH1172" s="144"/>
      <c r="PLI1172" s="93"/>
      <c r="PLJ1172" s="145"/>
      <c r="PLK1172" s="145"/>
      <c r="PLL1172" s="145"/>
      <c r="PLM1172" s="145"/>
      <c r="PLN1172" s="145"/>
      <c r="PLO1172" s="37"/>
      <c r="PLP1172" s="5"/>
      <c r="PLQ1172" s="144"/>
      <c r="PLR1172" s="93"/>
      <c r="PLS1172" s="145"/>
      <c r="PLT1172" s="145"/>
      <c r="PLU1172" s="145"/>
      <c r="PLV1172" s="145"/>
      <c r="PLW1172" s="145"/>
      <c r="PLX1172" s="37"/>
      <c r="PLY1172" s="5"/>
      <c r="PLZ1172" s="144"/>
      <c r="PMA1172" s="93"/>
      <c r="PMB1172" s="145"/>
      <c r="PMC1172" s="145"/>
      <c r="PMD1172" s="145"/>
      <c r="PME1172" s="145"/>
      <c r="PMF1172" s="145"/>
      <c r="PMG1172" s="37"/>
      <c r="PMH1172" s="5"/>
      <c r="PMI1172" s="144"/>
      <c r="PMJ1172" s="93"/>
      <c r="PMK1172" s="145"/>
      <c r="PML1172" s="145"/>
      <c r="PMM1172" s="145"/>
      <c r="PMN1172" s="145"/>
      <c r="PMO1172" s="145"/>
      <c r="PMP1172" s="37"/>
      <c r="PMQ1172" s="5"/>
      <c r="PMR1172" s="144"/>
      <c r="PMS1172" s="93"/>
      <c r="PMT1172" s="145"/>
      <c r="PMU1172" s="145"/>
      <c r="PMV1172" s="145"/>
      <c r="PMW1172" s="145"/>
      <c r="PMX1172" s="145"/>
      <c r="PMY1172" s="37"/>
      <c r="PMZ1172" s="5"/>
      <c r="PNA1172" s="144"/>
      <c r="PNB1172" s="93"/>
      <c r="PNC1172" s="145"/>
      <c r="PND1172" s="145"/>
      <c r="PNE1172" s="145"/>
      <c r="PNF1172" s="145"/>
      <c r="PNG1172" s="145"/>
      <c r="PNH1172" s="37"/>
      <c r="PNI1172" s="5"/>
      <c r="PNJ1172" s="144"/>
      <c r="PNK1172" s="93"/>
      <c r="PNL1172" s="145"/>
      <c r="PNM1172" s="145"/>
      <c r="PNN1172" s="145"/>
      <c r="PNO1172" s="145"/>
      <c r="PNP1172" s="145"/>
      <c r="PNQ1172" s="37"/>
      <c r="PNR1172" s="5"/>
      <c r="PNS1172" s="144"/>
      <c r="PNT1172" s="93"/>
      <c r="PNU1172" s="145"/>
      <c r="PNV1172" s="145"/>
      <c r="PNW1172" s="145"/>
      <c r="PNX1172" s="145"/>
      <c r="PNY1172" s="145"/>
      <c r="PNZ1172" s="37"/>
      <c r="POA1172" s="5"/>
      <c r="POB1172" s="144"/>
      <c r="POC1172" s="93"/>
      <c r="POD1172" s="145"/>
      <c r="POE1172" s="145"/>
      <c r="POF1172" s="145"/>
      <c r="POG1172" s="145"/>
      <c r="POH1172" s="145"/>
      <c r="POI1172" s="37"/>
      <c r="POJ1172" s="5"/>
      <c r="POK1172" s="144"/>
      <c r="POL1172" s="93"/>
      <c r="POM1172" s="145"/>
      <c r="PON1172" s="145"/>
      <c r="POO1172" s="145"/>
      <c r="POP1172" s="145"/>
      <c r="POQ1172" s="145"/>
      <c r="POR1172" s="37"/>
      <c r="POS1172" s="5"/>
      <c r="POT1172" s="144"/>
      <c r="POU1172" s="93"/>
      <c r="POV1172" s="145"/>
      <c r="POW1172" s="145"/>
      <c r="POX1172" s="145"/>
      <c r="POY1172" s="145"/>
      <c r="POZ1172" s="145"/>
      <c r="PPA1172" s="37"/>
      <c r="PPB1172" s="5"/>
      <c r="PPC1172" s="144"/>
      <c r="PPD1172" s="93"/>
      <c r="PPE1172" s="145"/>
      <c r="PPF1172" s="145"/>
      <c r="PPG1172" s="145"/>
      <c r="PPH1172" s="145"/>
      <c r="PPI1172" s="145"/>
      <c r="PPJ1172" s="37"/>
      <c r="PPK1172" s="5"/>
      <c r="PPL1172" s="144"/>
      <c r="PPM1172" s="93"/>
      <c r="PPN1172" s="145"/>
      <c r="PPO1172" s="145"/>
      <c r="PPP1172" s="145"/>
      <c r="PPQ1172" s="145"/>
      <c r="PPR1172" s="145"/>
      <c r="PPS1172" s="37"/>
      <c r="PPT1172" s="5"/>
      <c r="PPU1172" s="144"/>
      <c r="PPV1172" s="93"/>
      <c r="PPW1172" s="145"/>
      <c r="PPX1172" s="145"/>
      <c r="PPY1172" s="145"/>
      <c r="PPZ1172" s="145"/>
      <c r="PQA1172" s="145"/>
      <c r="PQB1172" s="37"/>
      <c r="PQC1172" s="5"/>
      <c r="PQD1172" s="144"/>
      <c r="PQE1172" s="93"/>
      <c r="PQF1172" s="145"/>
      <c r="PQG1172" s="145"/>
      <c r="PQH1172" s="145"/>
      <c r="PQI1172" s="145"/>
      <c r="PQJ1172" s="145"/>
      <c r="PQK1172" s="37"/>
      <c r="PQL1172" s="5"/>
      <c r="PQM1172" s="144"/>
      <c r="PQN1172" s="93"/>
      <c r="PQO1172" s="145"/>
      <c r="PQP1172" s="145"/>
      <c r="PQQ1172" s="145"/>
      <c r="PQR1172" s="145"/>
      <c r="PQS1172" s="145"/>
      <c r="PQT1172" s="37"/>
      <c r="PQU1172" s="5"/>
      <c r="PQV1172" s="144"/>
      <c r="PQW1172" s="93"/>
      <c r="PQX1172" s="145"/>
      <c r="PQY1172" s="145"/>
      <c r="PQZ1172" s="145"/>
      <c r="PRA1172" s="145"/>
      <c r="PRB1172" s="145"/>
      <c r="PRC1172" s="37"/>
      <c r="PRD1172" s="5"/>
      <c r="PRE1172" s="144"/>
      <c r="PRF1172" s="93"/>
      <c r="PRG1172" s="145"/>
      <c r="PRH1172" s="145"/>
      <c r="PRI1172" s="145"/>
      <c r="PRJ1172" s="145"/>
      <c r="PRK1172" s="145"/>
      <c r="PRL1172" s="37"/>
      <c r="PRM1172" s="5"/>
      <c r="PRN1172" s="144"/>
      <c r="PRO1172" s="93"/>
      <c r="PRP1172" s="145"/>
      <c r="PRQ1172" s="145"/>
      <c r="PRR1172" s="145"/>
      <c r="PRS1172" s="145"/>
      <c r="PRT1172" s="145"/>
      <c r="PRU1172" s="37"/>
      <c r="PRV1172" s="5"/>
      <c r="PRW1172" s="144"/>
      <c r="PRX1172" s="93"/>
      <c r="PRY1172" s="145"/>
      <c r="PRZ1172" s="145"/>
      <c r="PSA1172" s="145"/>
      <c r="PSB1172" s="145"/>
      <c r="PSC1172" s="145"/>
      <c r="PSD1172" s="37"/>
      <c r="PSE1172" s="5"/>
      <c r="PSF1172" s="144"/>
      <c r="PSG1172" s="93"/>
      <c r="PSH1172" s="145"/>
      <c r="PSI1172" s="145"/>
      <c r="PSJ1172" s="145"/>
      <c r="PSK1172" s="145"/>
      <c r="PSL1172" s="145"/>
      <c r="PSM1172" s="37"/>
      <c r="PSN1172" s="5"/>
      <c r="PSO1172" s="144"/>
      <c r="PSP1172" s="93"/>
      <c r="PSQ1172" s="145"/>
      <c r="PSR1172" s="145"/>
      <c r="PSS1172" s="145"/>
      <c r="PST1172" s="145"/>
      <c r="PSU1172" s="145"/>
      <c r="PSV1172" s="37"/>
      <c r="PSW1172" s="5"/>
      <c r="PSX1172" s="144"/>
      <c r="PSY1172" s="93"/>
      <c r="PSZ1172" s="145"/>
      <c r="PTA1172" s="145"/>
      <c r="PTB1172" s="145"/>
      <c r="PTC1172" s="145"/>
      <c r="PTD1172" s="145"/>
      <c r="PTE1172" s="37"/>
      <c r="PTF1172" s="5"/>
      <c r="PTG1172" s="144"/>
      <c r="PTH1172" s="93"/>
      <c r="PTI1172" s="145"/>
      <c r="PTJ1172" s="145"/>
      <c r="PTK1172" s="145"/>
      <c r="PTL1172" s="145"/>
      <c r="PTM1172" s="145"/>
      <c r="PTN1172" s="37"/>
      <c r="PTO1172" s="5"/>
      <c r="PTP1172" s="144"/>
      <c r="PTQ1172" s="93"/>
      <c r="PTR1172" s="145"/>
      <c r="PTS1172" s="145"/>
      <c r="PTT1172" s="145"/>
      <c r="PTU1172" s="145"/>
      <c r="PTV1172" s="145"/>
      <c r="PTW1172" s="37"/>
      <c r="PTX1172" s="5"/>
      <c r="PTY1172" s="144"/>
      <c r="PTZ1172" s="93"/>
      <c r="PUA1172" s="145"/>
      <c r="PUB1172" s="145"/>
      <c r="PUC1172" s="145"/>
      <c r="PUD1172" s="145"/>
      <c r="PUE1172" s="145"/>
      <c r="PUF1172" s="37"/>
      <c r="PUG1172" s="5"/>
      <c r="PUH1172" s="144"/>
      <c r="PUI1172" s="93"/>
      <c r="PUJ1172" s="145"/>
      <c r="PUK1172" s="145"/>
      <c r="PUL1172" s="145"/>
      <c r="PUM1172" s="145"/>
      <c r="PUN1172" s="145"/>
      <c r="PUO1172" s="37"/>
      <c r="PUP1172" s="5"/>
      <c r="PUQ1172" s="144"/>
      <c r="PUR1172" s="93"/>
      <c r="PUS1172" s="145"/>
      <c r="PUT1172" s="145"/>
      <c r="PUU1172" s="145"/>
      <c r="PUV1172" s="145"/>
      <c r="PUW1172" s="145"/>
      <c r="PUX1172" s="37"/>
      <c r="PUY1172" s="5"/>
      <c r="PUZ1172" s="144"/>
      <c r="PVA1172" s="93"/>
      <c r="PVB1172" s="145"/>
      <c r="PVC1172" s="145"/>
      <c r="PVD1172" s="145"/>
      <c r="PVE1172" s="145"/>
      <c r="PVF1172" s="145"/>
      <c r="PVG1172" s="37"/>
      <c r="PVH1172" s="5"/>
      <c r="PVI1172" s="144"/>
      <c r="PVJ1172" s="93"/>
      <c r="PVK1172" s="145"/>
      <c r="PVL1172" s="145"/>
      <c r="PVM1172" s="145"/>
      <c r="PVN1172" s="145"/>
      <c r="PVO1172" s="145"/>
      <c r="PVP1172" s="37"/>
      <c r="PVQ1172" s="5"/>
      <c r="PVR1172" s="144"/>
      <c r="PVS1172" s="93"/>
      <c r="PVT1172" s="145"/>
      <c r="PVU1172" s="145"/>
      <c r="PVV1172" s="145"/>
      <c r="PVW1172" s="145"/>
      <c r="PVX1172" s="145"/>
      <c r="PVY1172" s="37"/>
      <c r="PVZ1172" s="5"/>
      <c r="PWA1172" s="144"/>
      <c r="PWB1172" s="93"/>
      <c r="PWC1172" s="145"/>
      <c r="PWD1172" s="145"/>
      <c r="PWE1172" s="145"/>
      <c r="PWF1172" s="145"/>
      <c r="PWG1172" s="145"/>
      <c r="PWH1172" s="37"/>
      <c r="PWI1172" s="5"/>
      <c r="PWJ1172" s="144"/>
      <c r="PWK1172" s="93"/>
      <c r="PWL1172" s="145"/>
      <c r="PWM1172" s="145"/>
      <c r="PWN1172" s="145"/>
      <c r="PWO1172" s="145"/>
      <c r="PWP1172" s="145"/>
      <c r="PWQ1172" s="37"/>
      <c r="PWR1172" s="5"/>
      <c r="PWS1172" s="144"/>
      <c r="PWT1172" s="93"/>
      <c r="PWU1172" s="145"/>
      <c r="PWV1172" s="145"/>
      <c r="PWW1172" s="145"/>
      <c r="PWX1172" s="145"/>
      <c r="PWY1172" s="145"/>
      <c r="PWZ1172" s="37"/>
      <c r="PXA1172" s="5"/>
      <c r="PXB1172" s="144"/>
      <c r="PXC1172" s="93"/>
      <c r="PXD1172" s="145"/>
      <c r="PXE1172" s="145"/>
      <c r="PXF1172" s="145"/>
      <c r="PXG1172" s="145"/>
      <c r="PXH1172" s="145"/>
      <c r="PXI1172" s="37"/>
      <c r="PXJ1172" s="5"/>
      <c r="PXK1172" s="144"/>
      <c r="PXL1172" s="93"/>
      <c r="PXM1172" s="145"/>
      <c r="PXN1172" s="145"/>
      <c r="PXO1172" s="145"/>
      <c r="PXP1172" s="145"/>
      <c r="PXQ1172" s="145"/>
      <c r="PXR1172" s="37"/>
      <c r="PXS1172" s="5"/>
      <c r="PXT1172" s="144"/>
      <c r="PXU1172" s="93"/>
      <c r="PXV1172" s="145"/>
      <c r="PXW1172" s="145"/>
      <c r="PXX1172" s="145"/>
      <c r="PXY1172" s="145"/>
      <c r="PXZ1172" s="145"/>
      <c r="PYA1172" s="37"/>
      <c r="PYB1172" s="5"/>
      <c r="PYC1172" s="144"/>
      <c r="PYD1172" s="93"/>
      <c r="PYE1172" s="145"/>
      <c r="PYF1172" s="145"/>
      <c r="PYG1172" s="145"/>
      <c r="PYH1172" s="145"/>
      <c r="PYI1172" s="145"/>
      <c r="PYJ1172" s="37"/>
      <c r="PYK1172" s="5"/>
      <c r="PYL1172" s="144"/>
      <c r="PYM1172" s="93"/>
      <c r="PYN1172" s="145"/>
      <c r="PYO1172" s="145"/>
      <c r="PYP1172" s="145"/>
      <c r="PYQ1172" s="145"/>
      <c r="PYR1172" s="145"/>
      <c r="PYS1172" s="37"/>
      <c r="PYT1172" s="5"/>
      <c r="PYU1172" s="144"/>
      <c r="PYV1172" s="93"/>
      <c r="PYW1172" s="145"/>
      <c r="PYX1172" s="145"/>
      <c r="PYY1172" s="145"/>
      <c r="PYZ1172" s="145"/>
      <c r="PZA1172" s="145"/>
      <c r="PZB1172" s="37"/>
      <c r="PZC1172" s="5"/>
      <c r="PZD1172" s="144"/>
      <c r="PZE1172" s="93"/>
      <c r="PZF1172" s="145"/>
      <c r="PZG1172" s="145"/>
      <c r="PZH1172" s="145"/>
      <c r="PZI1172" s="145"/>
      <c r="PZJ1172" s="145"/>
      <c r="PZK1172" s="37"/>
      <c r="PZL1172" s="5"/>
      <c r="PZM1172" s="144"/>
      <c r="PZN1172" s="93"/>
      <c r="PZO1172" s="145"/>
      <c r="PZP1172" s="145"/>
      <c r="PZQ1172" s="145"/>
      <c r="PZR1172" s="145"/>
      <c r="PZS1172" s="145"/>
      <c r="PZT1172" s="37"/>
      <c r="PZU1172" s="5"/>
      <c r="PZV1172" s="144"/>
      <c r="PZW1172" s="93"/>
      <c r="PZX1172" s="145"/>
      <c r="PZY1172" s="145"/>
      <c r="PZZ1172" s="145"/>
      <c r="QAA1172" s="145"/>
      <c r="QAB1172" s="145"/>
      <c r="QAC1172" s="37"/>
      <c r="QAD1172" s="5"/>
      <c r="QAE1172" s="144"/>
      <c r="QAF1172" s="93"/>
      <c r="QAG1172" s="145"/>
      <c r="QAH1172" s="145"/>
      <c r="QAI1172" s="145"/>
      <c r="QAJ1172" s="145"/>
      <c r="QAK1172" s="145"/>
      <c r="QAL1172" s="37"/>
      <c r="QAM1172" s="5"/>
      <c r="QAN1172" s="144"/>
      <c r="QAO1172" s="93"/>
      <c r="QAP1172" s="145"/>
      <c r="QAQ1172" s="145"/>
      <c r="QAR1172" s="145"/>
      <c r="QAS1172" s="145"/>
      <c r="QAT1172" s="145"/>
      <c r="QAU1172" s="37"/>
      <c r="QAV1172" s="5"/>
      <c r="QAW1172" s="144"/>
      <c r="QAX1172" s="93"/>
      <c r="QAY1172" s="145"/>
      <c r="QAZ1172" s="145"/>
      <c r="QBA1172" s="145"/>
      <c r="QBB1172" s="145"/>
      <c r="QBC1172" s="145"/>
      <c r="QBD1172" s="37"/>
      <c r="QBE1172" s="5"/>
      <c r="QBF1172" s="144"/>
      <c r="QBG1172" s="93"/>
      <c r="QBH1172" s="145"/>
      <c r="QBI1172" s="145"/>
      <c r="QBJ1172" s="145"/>
      <c r="QBK1172" s="145"/>
      <c r="QBL1172" s="145"/>
      <c r="QBM1172" s="37"/>
      <c r="QBN1172" s="5"/>
      <c r="QBO1172" s="144"/>
      <c r="QBP1172" s="93"/>
      <c r="QBQ1172" s="145"/>
      <c r="QBR1172" s="145"/>
      <c r="QBS1172" s="145"/>
      <c r="QBT1172" s="145"/>
      <c r="QBU1172" s="145"/>
      <c r="QBV1172" s="37"/>
      <c r="QBW1172" s="5"/>
      <c r="QBX1172" s="144"/>
      <c r="QBY1172" s="93"/>
      <c r="QBZ1172" s="145"/>
      <c r="QCA1172" s="145"/>
      <c r="QCB1172" s="145"/>
      <c r="QCC1172" s="145"/>
      <c r="QCD1172" s="145"/>
      <c r="QCE1172" s="37"/>
      <c r="QCF1172" s="5"/>
      <c r="QCG1172" s="144"/>
      <c r="QCH1172" s="93"/>
      <c r="QCI1172" s="145"/>
      <c r="QCJ1172" s="145"/>
      <c r="QCK1172" s="145"/>
      <c r="QCL1172" s="145"/>
      <c r="QCM1172" s="145"/>
      <c r="QCN1172" s="37"/>
      <c r="QCO1172" s="5"/>
      <c r="QCP1172" s="144"/>
      <c r="QCQ1172" s="93"/>
      <c r="QCR1172" s="145"/>
      <c r="QCS1172" s="145"/>
      <c r="QCT1172" s="145"/>
      <c r="QCU1172" s="145"/>
      <c r="QCV1172" s="145"/>
      <c r="QCW1172" s="37"/>
      <c r="QCX1172" s="5"/>
      <c r="QCY1172" s="144"/>
      <c r="QCZ1172" s="93"/>
      <c r="QDA1172" s="145"/>
      <c r="QDB1172" s="145"/>
      <c r="QDC1172" s="145"/>
      <c r="QDD1172" s="145"/>
      <c r="QDE1172" s="145"/>
      <c r="QDF1172" s="37"/>
      <c r="QDG1172" s="5"/>
      <c r="QDH1172" s="144"/>
      <c r="QDI1172" s="93"/>
      <c r="QDJ1172" s="145"/>
      <c r="QDK1172" s="145"/>
      <c r="QDL1172" s="145"/>
      <c r="QDM1172" s="145"/>
      <c r="QDN1172" s="145"/>
      <c r="QDO1172" s="37"/>
      <c r="QDP1172" s="5"/>
      <c r="QDQ1172" s="144"/>
      <c r="QDR1172" s="93"/>
      <c r="QDS1172" s="145"/>
      <c r="QDT1172" s="145"/>
      <c r="QDU1172" s="145"/>
      <c r="QDV1172" s="145"/>
      <c r="QDW1172" s="145"/>
      <c r="QDX1172" s="37"/>
      <c r="QDY1172" s="5"/>
      <c r="QDZ1172" s="144"/>
      <c r="QEA1172" s="93"/>
      <c r="QEB1172" s="145"/>
      <c r="QEC1172" s="145"/>
      <c r="QED1172" s="145"/>
      <c r="QEE1172" s="145"/>
      <c r="QEF1172" s="145"/>
      <c r="QEG1172" s="37"/>
      <c r="QEH1172" s="5"/>
      <c r="QEI1172" s="144"/>
      <c r="QEJ1172" s="93"/>
      <c r="QEK1172" s="145"/>
      <c r="QEL1172" s="145"/>
      <c r="QEM1172" s="145"/>
      <c r="QEN1172" s="145"/>
      <c r="QEO1172" s="145"/>
      <c r="QEP1172" s="37"/>
      <c r="QEQ1172" s="5"/>
      <c r="QER1172" s="144"/>
      <c r="QES1172" s="93"/>
      <c r="QET1172" s="145"/>
      <c r="QEU1172" s="145"/>
      <c r="QEV1172" s="145"/>
      <c r="QEW1172" s="145"/>
      <c r="QEX1172" s="145"/>
      <c r="QEY1172" s="37"/>
      <c r="QEZ1172" s="5"/>
      <c r="QFA1172" s="144"/>
      <c r="QFB1172" s="93"/>
      <c r="QFC1172" s="145"/>
      <c r="QFD1172" s="145"/>
      <c r="QFE1172" s="145"/>
      <c r="QFF1172" s="145"/>
      <c r="QFG1172" s="145"/>
      <c r="QFH1172" s="37"/>
      <c r="QFI1172" s="5"/>
      <c r="QFJ1172" s="144"/>
      <c r="QFK1172" s="93"/>
      <c r="QFL1172" s="145"/>
      <c r="QFM1172" s="145"/>
      <c r="QFN1172" s="145"/>
      <c r="QFO1172" s="145"/>
      <c r="QFP1172" s="145"/>
      <c r="QFQ1172" s="37"/>
      <c r="QFR1172" s="5"/>
      <c r="QFS1172" s="144"/>
      <c r="QFT1172" s="93"/>
      <c r="QFU1172" s="145"/>
      <c r="QFV1172" s="145"/>
      <c r="QFW1172" s="145"/>
      <c r="QFX1172" s="145"/>
      <c r="QFY1172" s="145"/>
      <c r="QFZ1172" s="37"/>
      <c r="QGA1172" s="5"/>
      <c r="QGB1172" s="144"/>
      <c r="QGC1172" s="93"/>
      <c r="QGD1172" s="145"/>
      <c r="QGE1172" s="145"/>
      <c r="QGF1172" s="145"/>
      <c r="QGG1172" s="145"/>
      <c r="QGH1172" s="145"/>
      <c r="QGI1172" s="37"/>
      <c r="QGJ1172" s="5"/>
      <c r="QGK1172" s="144"/>
      <c r="QGL1172" s="93"/>
      <c r="QGM1172" s="145"/>
      <c r="QGN1172" s="145"/>
      <c r="QGO1172" s="145"/>
      <c r="QGP1172" s="145"/>
      <c r="QGQ1172" s="145"/>
      <c r="QGR1172" s="37"/>
      <c r="QGS1172" s="5"/>
      <c r="QGT1172" s="144"/>
      <c r="QGU1172" s="93"/>
      <c r="QGV1172" s="145"/>
      <c r="QGW1172" s="145"/>
      <c r="QGX1172" s="145"/>
      <c r="QGY1172" s="145"/>
      <c r="QGZ1172" s="145"/>
      <c r="QHA1172" s="37"/>
      <c r="QHB1172" s="5"/>
      <c r="QHC1172" s="144"/>
      <c r="QHD1172" s="93"/>
      <c r="QHE1172" s="145"/>
      <c r="QHF1172" s="145"/>
      <c r="QHG1172" s="145"/>
      <c r="QHH1172" s="145"/>
      <c r="QHI1172" s="145"/>
      <c r="QHJ1172" s="37"/>
      <c r="QHK1172" s="5"/>
      <c r="QHL1172" s="144"/>
      <c r="QHM1172" s="93"/>
      <c r="QHN1172" s="145"/>
      <c r="QHO1172" s="145"/>
      <c r="QHP1172" s="145"/>
      <c r="QHQ1172" s="145"/>
      <c r="QHR1172" s="145"/>
      <c r="QHS1172" s="37"/>
      <c r="QHT1172" s="5"/>
      <c r="QHU1172" s="144"/>
      <c r="QHV1172" s="93"/>
      <c r="QHW1172" s="145"/>
      <c r="QHX1172" s="145"/>
      <c r="QHY1172" s="145"/>
      <c r="QHZ1172" s="145"/>
      <c r="QIA1172" s="145"/>
      <c r="QIB1172" s="37"/>
      <c r="QIC1172" s="5"/>
      <c r="QID1172" s="144"/>
      <c r="QIE1172" s="93"/>
      <c r="QIF1172" s="145"/>
      <c r="QIG1172" s="145"/>
      <c r="QIH1172" s="145"/>
      <c r="QII1172" s="145"/>
      <c r="QIJ1172" s="145"/>
      <c r="QIK1172" s="37"/>
      <c r="QIL1172" s="5"/>
      <c r="QIM1172" s="144"/>
      <c r="QIN1172" s="93"/>
      <c r="QIO1172" s="145"/>
      <c r="QIP1172" s="145"/>
      <c r="QIQ1172" s="145"/>
      <c r="QIR1172" s="145"/>
      <c r="QIS1172" s="145"/>
      <c r="QIT1172" s="37"/>
      <c r="QIU1172" s="5"/>
      <c r="QIV1172" s="144"/>
      <c r="QIW1172" s="93"/>
      <c r="QIX1172" s="145"/>
      <c r="QIY1172" s="145"/>
      <c r="QIZ1172" s="145"/>
      <c r="QJA1172" s="145"/>
      <c r="QJB1172" s="145"/>
      <c r="QJC1172" s="37"/>
      <c r="QJD1172" s="5"/>
      <c r="QJE1172" s="144"/>
      <c r="QJF1172" s="93"/>
      <c r="QJG1172" s="145"/>
      <c r="QJH1172" s="145"/>
      <c r="QJI1172" s="145"/>
      <c r="QJJ1172" s="145"/>
      <c r="QJK1172" s="145"/>
      <c r="QJL1172" s="37"/>
      <c r="QJM1172" s="5"/>
      <c r="QJN1172" s="144"/>
      <c r="QJO1172" s="93"/>
      <c r="QJP1172" s="145"/>
      <c r="QJQ1172" s="145"/>
      <c r="QJR1172" s="145"/>
      <c r="QJS1172" s="145"/>
      <c r="QJT1172" s="145"/>
      <c r="QJU1172" s="37"/>
      <c r="QJV1172" s="5"/>
      <c r="QJW1172" s="144"/>
      <c r="QJX1172" s="93"/>
      <c r="QJY1172" s="145"/>
      <c r="QJZ1172" s="145"/>
      <c r="QKA1172" s="145"/>
      <c r="QKB1172" s="145"/>
      <c r="QKC1172" s="145"/>
      <c r="QKD1172" s="37"/>
      <c r="QKE1172" s="5"/>
      <c r="QKF1172" s="144"/>
      <c r="QKG1172" s="93"/>
      <c r="QKH1172" s="145"/>
      <c r="QKI1172" s="145"/>
      <c r="QKJ1172" s="145"/>
      <c r="QKK1172" s="145"/>
      <c r="QKL1172" s="145"/>
      <c r="QKM1172" s="37"/>
      <c r="QKN1172" s="5"/>
      <c r="QKO1172" s="144"/>
      <c r="QKP1172" s="93"/>
      <c r="QKQ1172" s="145"/>
      <c r="QKR1172" s="145"/>
      <c r="QKS1172" s="145"/>
      <c r="QKT1172" s="145"/>
      <c r="QKU1172" s="145"/>
      <c r="QKV1172" s="37"/>
      <c r="QKW1172" s="5"/>
      <c r="QKX1172" s="144"/>
      <c r="QKY1172" s="93"/>
      <c r="QKZ1172" s="145"/>
      <c r="QLA1172" s="145"/>
      <c r="QLB1172" s="145"/>
      <c r="QLC1172" s="145"/>
      <c r="QLD1172" s="145"/>
      <c r="QLE1172" s="37"/>
      <c r="QLF1172" s="5"/>
      <c r="QLG1172" s="144"/>
      <c r="QLH1172" s="93"/>
      <c r="QLI1172" s="145"/>
      <c r="QLJ1172" s="145"/>
      <c r="QLK1172" s="145"/>
      <c r="QLL1172" s="145"/>
      <c r="QLM1172" s="145"/>
      <c r="QLN1172" s="37"/>
      <c r="QLO1172" s="5"/>
      <c r="QLP1172" s="144"/>
      <c r="QLQ1172" s="93"/>
      <c r="QLR1172" s="145"/>
      <c r="QLS1172" s="145"/>
      <c r="QLT1172" s="145"/>
      <c r="QLU1172" s="145"/>
      <c r="QLV1172" s="145"/>
      <c r="QLW1172" s="37"/>
      <c r="QLX1172" s="5"/>
      <c r="QLY1172" s="144"/>
      <c r="QLZ1172" s="93"/>
      <c r="QMA1172" s="145"/>
      <c r="QMB1172" s="145"/>
      <c r="QMC1172" s="145"/>
      <c r="QMD1172" s="145"/>
      <c r="QME1172" s="145"/>
      <c r="QMF1172" s="37"/>
      <c r="QMG1172" s="5"/>
      <c r="QMH1172" s="144"/>
      <c r="QMI1172" s="93"/>
      <c r="QMJ1172" s="145"/>
      <c r="QMK1172" s="145"/>
      <c r="QML1172" s="145"/>
      <c r="QMM1172" s="145"/>
      <c r="QMN1172" s="145"/>
      <c r="QMO1172" s="37"/>
      <c r="QMP1172" s="5"/>
      <c r="QMQ1172" s="144"/>
      <c r="QMR1172" s="93"/>
      <c r="QMS1172" s="145"/>
      <c r="QMT1172" s="145"/>
      <c r="QMU1172" s="145"/>
      <c r="QMV1172" s="145"/>
      <c r="QMW1172" s="145"/>
      <c r="QMX1172" s="37"/>
      <c r="QMY1172" s="5"/>
      <c r="QMZ1172" s="144"/>
      <c r="QNA1172" s="93"/>
      <c r="QNB1172" s="145"/>
      <c r="QNC1172" s="145"/>
      <c r="QND1172" s="145"/>
      <c r="QNE1172" s="145"/>
      <c r="QNF1172" s="145"/>
      <c r="QNG1172" s="37"/>
      <c r="QNH1172" s="5"/>
      <c r="QNI1172" s="144"/>
      <c r="QNJ1172" s="93"/>
      <c r="QNK1172" s="145"/>
      <c r="QNL1172" s="145"/>
      <c r="QNM1172" s="145"/>
      <c r="QNN1172" s="145"/>
      <c r="QNO1172" s="145"/>
      <c r="QNP1172" s="37"/>
      <c r="QNQ1172" s="5"/>
      <c r="QNR1172" s="144"/>
      <c r="QNS1172" s="93"/>
      <c r="QNT1172" s="145"/>
      <c r="QNU1172" s="145"/>
      <c r="QNV1172" s="145"/>
      <c r="QNW1172" s="145"/>
      <c r="QNX1172" s="145"/>
      <c r="QNY1172" s="37"/>
      <c r="QNZ1172" s="5"/>
      <c r="QOA1172" s="144"/>
      <c r="QOB1172" s="93"/>
      <c r="QOC1172" s="145"/>
      <c r="QOD1172" s="145"/>
      <c r="QOE1172" s="145"/>
      <c r="QOF1172" s="145"/>
      <c r="QOG1172" s="145"/>
      <c r="QOH1172" s="37"/>
      <c r="QOI1172" s="5"/>
      <c r="QOJ1172" s="144"/>
      <c r="QOK1172" s="93"/>
      <c r="QOL1172" s="145"/>
      <c r="QOM1172" s="145"/>
      <c r="QON1172" s="145"/>
      <c r="QOO1172" s="145"/>
      <c r="QOP1172" s="145"/>
      <c r="QOQ1172" s="37"/>
      <c r="QOR1172" s="5"/>
      <c r="QOS1172" s="144"/>
      <c r="QOT1172" s="93"/>
      <c r="QOU1172" s="145"/>
      <c r="QOV1172" s="145"/>
      <c r="QOW1172" s="145"/>
      <c r="QOX1172" s="145"/>
      <c r="QOY1172" s="145"/>
      <c r="QOZ1172" s="37"/>
      <c r="QPA1172" s="5"/>
      <c r="QPB1172" s="144"/>
      <c r="QPC1172" s="93"/>
      <c r="QPD1172" s="145"/>
      <c r="QPE1172" s="145"/>
      <c r="QPF1172" s="145"/>
      <c r="QPG1172" s="145"/>
      <c r="QPH1172" s="145"/>
      <c r="QPI1172" s="37"/>
      <c r="QPJ1172" s="5"/>
      <c r="QPK1172" s="144"/>
      <c r="QPL1172" s="93"/>
      <c r="QPM1172" s="145"/>
      <c r="QPN1172" s="145"/>
      <c r="QPO1172" s="145"/>
      <c r="QPP1172" s="145"/>
      <c r="QPQ1172" s="145"/>
      <c r="QPR1172" s="37"/>
      <c r="QPS1172" s="5"/>
      <c r="QPT1172" s="144"/>
      <c r="QPU1172" s="93"/>
      <c r="QPV1172" s="145"/>
      <c r="QPW1172" s="145"/>
      <c r="QPX1172" s="145"/>
      <c r="QPY1172" s="145"/>
      <c r="QPZ1172" s="145"/>
      <c r="QQA1172" s="37"/>
      <c r="QQB1172" s="5"/>
      <c r="QQC1172" s="144"/>
      <c r="QQD1172" s="93"/>
      <c r="QQE1172" s="145"/>
      <c r="QQF1172" s="145"/>
      <c r="QQG1172" s="145"/>
      <c r="QQH1172" s="145"/>
      <c r="QQI1172" s="145"/>
      <c r="QQJ1172" s="37"/>
      <c r="QQK1172" s="5"/>
      <c r="QQL1172" s="144"/>
      <c r="QQM1172" s="93"/>
      <c r="QQN1172" s="145"/>
      <c r="QQO1172" s="145"/>
      <c r="QQP1172" s="145"/>
      <c r="QQQ1172" s="145"/>
      <c r="QQR1172" s="145"/>
      <c r="QQS1172" s="37"/>
      <c r="QQT1172" s="5"/>
      <c r="QQU1172" s="144"/>
      <c r="QQV1172" s="93"/>
      <c r="QQW1172" s="145"/>
      <c r="QQX1172" s="145"/>
      <c r="QQY1172" s="145"/>
      <c r="QQZ1172" s="145"/>
      <c r="QRA1172" s="145"/>
      <c r="QRB1172" s="37"/>
      <c r="QRC1172" s="5"/>
      <c r="QRD1172" s="144"/>
      <c r="QRE1172" s="93"/>
      <c r="QRF1172" s="145"/>
      <c r="QRG1172" s="145"/>
      <c r="QRH1172" s="145"/>
      <c r="QRI1172" s="145"/>
      <c r="QRJ1172" s="145"/>
      <c r="QRK1172" s="37"/>
      <c r="QRL1172" s="5"/>
      <c r="QRM1172" s="144"/>
      <c r="QRN1172" s="93"/>
      <c r="QRO1172" s="145"/>
      <c r="QRP1172" s="145"/>
      <c r="QRQ1172" s="145"/>
      <c r="QRR1172" s="145"/>
      <c r="QRS1172" s="145"/>
      <c r="QRT1172" s="37"/>
      <c r="QRU1172" s="5"/>
      <c r="QRV1172" s="144"/>
      <c r="QRW1172" s="93"/>
      <c r="QRX1172" s="145"/>
      <c r="QRY1172" s="145"/>
      <c r="QRZ1172" s="145"/>
      <c r="QSA1172" s="145"/>
      <c r="QSB1172" s="145"/>
      <c r="QSC1172" s="37"/>
      <c r="QSD1172" s="5"/>
      <c r="QSE1172" s="144"/>
      <c r="QSF1172" s="93"/>
      <c r="QSG1172" s="145"/>
      <c r="QSH1172" s="145"/>
      <c r="QSI1172" s="145"/>
      <c r="QSJ1172" s="145"/>
      <c r="QSK1172" s="145"/>
      <c r="QSL1172" s="37"/>
      <c r="QSM1172" s="5"/>
      <c r="QSN1172" s="144"/>
      <c r="QSO1172" s="93"/>
      <c r="QSP1172" s="145"/>
      <c r="QSQ1172" s="145"/>
      <c r="QSR1172" s="145"/>
      <c r="QSS1172" s="145"/>
      <c r="QST1172" s="145"/>
      <c r="QSU1172" s="37"/>
      <c r="QSV1172" s="5"/>
      <c r="QSW1172" s="144"/>
      <c r="QSX1172" s="93"/>
      <c r="QSY1172" s="145"/>
      <c r="QSZ1172" s="145"/>
      <c r="QTA1172" s="145"/>
      <c r="QTB1172" s="145"/>
      <c r="QTC1172" s="145"/>
      <c r="QTD1172" s="37"/>
      <c r="QTE1172" s="5"/>
      <c r="QTF1172" s="144"/>
      <c r="QTG1172" s="93"/>
      <c r="QTH1172" s="145"/>
      <c r="QTI1172" s="145"/>
      <c r="QTJ1172" s="145"/>
      <c r="QTK1172" s="145"/>
      <c r="QTL1172" s="145"/>
      <c r="QTM1172" s="37"/>
      <c r="QTN1172" s="5"/>
      <c r="QTO1172" s="144"/>
      <c r="QTP1172" s="93"/>
      <c r="QTQ1172" s="145"/>
      <c r="QTR1172" s="145"/>
      <c r="QTS1172" s="145"/>
      <c r="QTT1172" s="145"/>
      <c r="QTU1172" s="145"/>
      <c r="QTV1172" s="37"/>
      <c r="QTW1172" s="5"/>
      <c r="QTX1172" s="144"/>
      <c r="QTY1172" s="93"/>
      <c r="QTZ1172" s="145"/>
      <c r="QUA1172" s="145"/>
      <c r="QUB1172" s="145"/>
      <c r="QUC1172" s="145"/>
      <c r="QUD1172" s="145"/>
      <c r="QUE1172" s="37"/>
      <c r="QUF1172" s="5"/>
      <c r="QUG1172" s="144"/>
      <c r="QUH1172" s="93"/>
      <c r="QUI1172" s="145"/>
      <c r="QUJ1172" s="145"/>
      <c r="QUK1172" s="145"/>
      <c r="QUL1172" s="145"/>
      <c r="QUM1172" s="145"/>
      <c r="QUN1172" s="37"/>
      <c r="QUO1172" s="5"/>
      <c r="QUP1172" s="144"/>
      <c r="QUQ1172" s="93"/>
      <c r="QUR1172" s="145"/>
      <c r="QUS1172" s="145"/>
      <c r="QUT1172" s="145"/>
      <c r="QUU1172" s="145"/>
      <c r="QUV1172" s="145"/>
      <c r="QUW1172" s="37"/>
      <c r="QUX1172" s="5"/>
      <c r="QUY1172" s="144"/>
      <c r="QUZ1172" s="93"/>
      <c r="QVA1172" s="145"/>
      <c r="QVB1172" s="145"/>
      <c r="QVC1172" s="145"/>
      <c r="QVD1172" s="145"/>
      <c r="QVE1172" s="145"/>
      <c r="QVF1172" s="37"/>
      <c r="QVG1172" s="5"/>
      <c r="QVH1172" s="144"/>
      <c r="QVI1172" s="93"/>
      <c r="QVJ1172" s="145"/>
      <c r="QVK1172" s="145"/>
      <c r="QVL1172" s="145"/>
      <c r="QVM1172" s="145"/>
      <c r="QVN1172" s="145"/>
      <c r="QVO1172" s="37"/>
      <c r="QVP1172" s="5"/>
      <c r="QVQ1172" s="144"/>
      <c r="QVR1172" s="93"/>
      <c r="QVS1172" s="145"/>
      <c r="QVT1172" s="145"/>
      <c r="QVU1172" s="145"/>
      <c r="QVV1172" s="145"/>
      <c r="QVW1172" s="145"/>
      <c r="QVX1172" s="37"/>
      <c r="QVY1172" s="5"/>
      <c r="QVZ1172" s="144"/>
      <c r="QWA1172" s="93"/>
      <c r="QWB1172" s="145"/>
      <c r="QWC1172" s="145"/>
      <c r="QWD1172" s="145"/>
      <c r="QWE1172" s="145"/>
      <c r="QWF1172" s="145"/>
      <c r="QWG1172" s="37"/>
      <c r="QWH1172" s="5"/>
      <c r="QWI1172" s="144"/>
      <c r="QWJ1172" s="93"/>
      <c r="QWK1172" s="145"/>
      <c r="QWL1172" s="145"/>
      <c r="QWM1172" s="145"/>
      <c r="QWN1172" s="145"/>
      <c r="QWO1172" s="145"/>
      <c r="QWP1172" s="37"/>
      <c r="QWQ1172" s="5"/>
      <c r="QWR1172" s="144"/>
      <c r="QWS1172" s="93"/>
      <c r="QWT1172" s="145"/>
      <c r="QWU1172" s="145"/>
      <c r="QWV1172" s="145"/>
      <c r="QWW1172" s="145"/>
      <c r="QWX1172" s="145"/>
      <c r="QWY1172" s="37"/>
      <c r="QWZ1172" s="5"/>
      <c r="QXA1172" s="144"/>
      <c r="QXB1172" s="93"/>
      <c r="QXC1172" s="145"/>
      <c r="QXD1172" s="145"/>
      <c r="QXE1172" s="145"/>
      <c r="QXF1172" s="145"/>
      <c r="QXG1172" s="145"/>
      <c r="QXH1172" s="37"/>
      <c r="QXI1172" s="5"/>
      <c r="QXJ1172" s="144"/>
      <c r="QXK1172" s="93"/>
      <c r="QXL1172" s="145"/>
      <c r="QXM1172" s="145"/>
      <c r="QXN1172" s="145"/>
      <c r="QXO1172" s="145"/>
      <c r="QXP1172" s="145"/>
      <c r="QXQ1172" s="37"/>
      <c r="QXR1172" s="5"/>
      <c r="QXS1172" s="144"/>
      <c r="QXT1172" s="93"/>
      <c r="QXU1172" s="145"/>
      <c r="QXV1172" s="145"/>
      <c r="QXW1172" s="145"/>
      <c r="QXX1172" s="145"/>
      <c r="QXY1172" s="145"/>
      <c r="QXZ1172" s="37"/>
      <c r="QYA1172" s="5"/>
      <c r="QYB1172" s="144"/>
      <c r="QYC1172" s="93"/>
      <c r="QYD1172" s="145"/>
      <c r="QYE1172" s="145"/>
      <c r="QYF1172" s="145"/>
      <c r="QYG1172" s="145"/>
      <c r="QYH1172" s="145"/>
      <c r="QYI1172" s="37"/>
      <c r="QYJ1172" s="5"/>
      <c r="QYK1172" s="144"/>
      <c r="QYL1172" s="93"/>
      <c r="QYM1172" s="145"/>
      <c r="QYN1172" s="145"/>
      <c r="QYO1172" s="145"/>
      <c r="QYP1172" s="145"/>
      <c r="QYQ1172" s="145"/>
      <c r="QYR1172" s="37"/>
      <c r="QYS1172" s="5"/>
      <c r="QYT1172" s="144"/>
      <c r="QYU1172" s="93"/>
      <c r="QYV1172" s="145"/>
      <c r="QYW1172" s="145"/>
      <c r="QYX1172" s="145"/>
      <c r="QYY1172" s="145"/>
      <c r="QYZ1172" s="145"/>
      <c r="QZA1172" s="37"/>
      <c r="QZB1172" s="5"/>
      <c r="QZC1172" s="144"/>
      <c r="QZD1172" s="93"/>
      <c r="QZE1172" s="145"/>
      <c r="QZF1172" s="145"/>
      <c r="QZG1172" s="145"/>
      <c r="QZH1172" s="145"/>
      <c r="QZI1172" s="145"/>
      <c r="QZJ1172" s="37"/>
      <c r="QZK1172" s="5"/>
      <c r="QZL1172" s="144"/>
      <c r="QZM1172" s="93"/>
      <c r="QZN1172" s="145"/>
      <c r="QZO1172" s="145"/>
      <c r="QZP1172" s="145"/>
      <c r="QZQ1172" s="145"/>
      <c r="QZR1172" s="145"/>
      <c r="QZS1172" s="37"/>
      <c r="QZT1172" s="5"/>
      <c r="QZU1172" s="144"/>
      <c r="QZV1172" s="93"/>
      <c r="QZW1172" s="145"/>
      <c r="QZX1172" s="145"/>
      <c r="QZY1172" s="145"/>
      <c r="QZZ1172" s="145"/>
      <c r="RAA1172" s="145"/>
      <c r="RAB1172" s="37"/>
      <c r="RAC1172" s="5"/>
      <c r="RAD1172" s="144"/>
      <c r="RAE1172" s="93"/>
      <c r="RAF1172" s="145"/>
      <c r="RAG1172" s="145"/>
      <c r="RAH1172" s="145"/>
      <c r="RAI1172" s="145"/>
      <c r="RAJ1172" s="145"/>
      <c r="RAK1172" s="37"/>
      <c r="RAL1172" s="5"/>
      <c r="RAM1172" s="144"/>
      <c r="RAN1172" s="93"/>
      <c r="RAO1172" s="145"/>
      <c r="RAP1172" s="145"/>
      <c r="RAQ1172" s="145"/>
      <c r="RAR1172" s="145"/>
      <c r="RAS1172" s="145"/>
      <c r="RAT1172" s="37"/>
      <c r="RAU1172" s="5"/>
      <c r="RAV1172" s="144"/>
      <c r="RAW1172" s="93"/>
      <c r="RAX1172" s="145"/>
      <c r="RAY1172" s="145"/>
      <c r="RAZ1172" s="145"/>
      <c r="RBA1172" s="145"/>
      <c r="RBB1172" s="145"/>
      <c r="RBC1172" s="37"/>
      <c r="RBD1172" s="5"/>
      <c r="RBE1172" s="144"/>
      <c r="RBF1172" s="93"/>
      <c r="RBG1172" s="145"/>
      <c r="RBH1172" s="145"/>
      <c r="RBI1172" s="145"/>
      <c r="RBJ1172" s="145"/>
      <c r="RBK1172" s="145"/>
      <c r="RBL1172" s="37"/>
      <c r="RBM1172" s="5"/>
      <c r="RBN1172" s="144"/>
      <c r="RBO1172" s="93"/>
      <c r="RBP1172" s="145"/>
      <c r="RBQ1172" s="145"/>
      <c r="RBR1172" s="145"/>
      <c r="RBS1172" s="145"/>
      <c r="RBT1172" s="145"/>
      <c r="RBU1172" s="37"/>
      <c r="RBV1172" s="5"/>
      <c r="RBW1172" s="144"/>
      <c r="RBX1172" s="93"/>
      <c r="RBY1172" s="145"/>
      <c r="RBZ1172" s="145"/>
      <c r="RCA1172" s="145"/>
      <c r="RCB1172" s="145"/>
      <c r="RCC1172" s="145"/>
      <c r="RCD1172" s="37"/>
      <c r="RCE1172" s="5"/>
      <c r="RCF1172" s="144"/>
      <c r="RCG1172" s="93"/>
      <c r="RCH1172" s="145"/>
      <c r="RCI1172" s="145"/>
      <c r="RCJ1172" s="145"/>
      <c r="RCK1172" s="145"/>
      <c r="RCL1172" s="145"/>
      <c r="RCM1172" s="37"/>
      <c r="RCN1172" s="5"/>
      <c r="RCO1172" s="144"/>
      <c r="RCP1172" s="93"/>
      <c r="RCQ1172" s="145"/>
      <c r="RCR1172" s="145"/>
      <c r="RCS1172" s="145"/>
      <c r="RCT1172" s="145"/>
      <c r="RCU1172" s="145"/>
      <c r="RCV1172" s="37"/>
      <c r="RCW1172" s="5"/>
      <c r="RCX1172" s="144"/>
      <c r="RCY1172" s="93"/>
      <c r="RCZ1172" s="145"/>
      <c r="RDA1172" s="145"/>
      <c r="RDB1172" s="145"/>
      <c r="RDC1172" s="145"/>
      <c r="RDD1172" s="145"/>
      <c r="RDE1172" s="37"/>
      <c r="RDF1172" s="5"/>
      <c r="RDG1172" s="144"/>
      <c r="RDH1172" s="93"/>
      <c r="RDI1172" s="145"/>
      <c r="RDJ1172" s="145"/>
      <c r="RDK1172" s="145"/>
      <c r="RDL1172" s="145"/>
      <c r="RDM1172" s="145"/>
      <c r="RDN1172" s="37"/>
      <c r="RDO1172" s="5"/>
      <c r="RDP1172" s="144"/>
      <c r="RDQ1172" s="93"/>
      <c r="RDR1172" s="145"/>
      <c r="RDS1172" s="145"/>
      <c r="RDT1172" s="145"/>
      <c r="RDU1172" s="145"/>
      <c r="RDV1172" s="145"/>
      <c r="RDW1172" s="37"/>
      <c r="RDX1172" s="5"/>
      <c r="RDY1172" s="144"/>
      <c r="RDZ1172" s="93"/>
      <c r="REA1172" s="145"/>
      <c r="REB1172" s="145"/>
      <c r="REC1172" s="145"/>
      <c r="RED1172" s="145"/>
      <c r="REE1172" s="145"/>
      <c r="REF1172" s="37"/>
      <c r="REG1172" s="5"/>
      <c r="REH1172" s="144"/>
      <c r="REI1172" s="93"/>
      <c r="REJ1172" s="145"/>
      <c r="REK1172" s="145"/>
      <c r="REL1172" s="145"/>
      <c r="REM1172" s="145"/>
      <c r="REN1172" s="145"/>
      <c r="REO1172" s="37"/>
      <c r="REP1172" s="5"/>
      <c r="REQ1172" s="144"/>
      <c r="RER1172" s="93"/>
      <c r="RES1172" s="145"/>
      <c r="RET1172" s="145"/>
      <c r="REU1172" s="145"/>
      <c r="REV1172" s="145"/>
      <c r="REW1172" s="145"/>
      <c r="REX1172" s="37"/>
      <c r="REY1172" s="5"/>
      <c r="REZ1172" s="144"/>
      <c r="RFA1172" s="93"/>
      <c r="RFB1172" s="145"/>
      <c r="RFC1172" s="145"/>
      <c r="RFD1172" s="145"/>
      <c r="RFE1172" s="145"/>
      <c r="RFF1172" s="145"/>
      <c r="RFG1172" s="37"/>
      <c r="RFH1172" s="5"/>
      <c r="RFI1172" s="144"/>
      <c r="RFJ1172" s="93"/>
      <c r="RFK1172" s="145"/>
      <c r="RFL1172" s="145"/>
      <c r="RFM1172" s="145"/>
      <c r="RFN1172" s="145"/>
      <c r="RFO1172" s="145"/>
      <c r="RFP1172" s="37"/>
      <c r="RFQ1172" s="5"/>
      <c r="RFR1172" s="144"/>
      <c r="RFS1172" s="93"/>
      <c r="RFT1172" s="145"/>
      <c r="RFU1172" s="145"/>
      <c r="RFV1172" s="145"/>
      <c r="RFW1172" s="145"/>
      <c r="RFX1172" s="145"/>
      <c r="RFY1172" s="37"/>
      <c r="RFZ1172" s="5"/>
      <c r="RGA1172" s="144"/>
      <c r="RGB1172" s="93"/>
      <c r="RGC1172" s="145"/>
      <c r="RGD1172" s="145"/>
      <c r="RGE1172" s="145"/>
      <c r="RGF1172" s="145"/>
      <c r="RGG1172" s="145"/>
      <c r="RGH1172" s="37"/>
      <c r="RGI1172" s="5"/>
      <c r="RGJ1172" s="144"/>
      <c r="RGK1172" s="93"/>
      <c r="RGL1172" s="145"/>
      <c r="RGM1172" s="145"/>
      <c r="RGN1172" s="145"/>
      <c r="RGO1172" s="145"/>
      <c r="RGP1172" s="145"/>
      <c r="RGQ1172" s="37"/>
      <c r="RGR1172" s="5"/>
      <c r="RGS1172" s="144"/>
      <c r="RGT1172" s="93"/>
      <c r="RGU1172" s="145"/>
      <c r="RGV1172" s="145"/>
      <c r="RGW1172" s="145"/>
      <c r="RGX1172" s="145"/>
      <c r="RGY1172" s="145"/>
      <c r="RGZ1172" s="37"/>
      <c r="RHA1172" s="5"/>
      <c r="RHB1172" s="144"/>
      <c r="RHC1172" s="93"/>
      <c r="RHD1172" s="145"/>
      <c r="RHE1172" s="145"/>
      <c r="RHF1172" s="145"/>
      <c r="RHG1172" s="145"/>
      <c r="RHH1172" s="145"/>
      <c r="RHI1172" s="37"/>
      <c r="RHJ1172" s="5"/>
      <c r="RHK1172" s="144"/>
      <c r="RHL1172" s="93"/>
      <c r="RHM1172" s="145"/>
      <c r="RHN1172" s="145"/>
      <c r="RHO1172" s="145"/>
      <c r="RHP1172" s="145"/>
      <c r="RHQ1172" s="145"/>
      <c r="RHR1172" s="37"/>
      <c r="RHS1172" s="5"/>
      <c r="RHT1172" s="144"/>
      <c r="RHU1172" s="93"/>
      <c r="RHV1172" s="145"/>
      <c r="RHW1172" s="145"/>
      <c r="RHX1172" s="145"/>
      <c r="RHY1172" s="145"/>
      <c r="RHZ1172" s="145"/>
      <c r="RIA1172" s="37"/>
      <c r="RIB1172" s="5"/>
      <c r="RIC1172" s="144"/>
      <c r="RID1172" s="93"/>
      <c r="RIE1172" s="145"/>
      <c r="RIF1172" s="145"/>
      <c r="RIG1172" s="145"/>
      <c r="RIH1172" s="145"/>
      <c r="RII1172" s="145"/>
      <c r="RIJ1172" s="37"/>
      <c r="RIK1172" s="5"/>
      <c r="RIL1172" s="144"/>
      <c r="RIM1172" s="93"/>
      <c r="RIN1172" s="145"/>
      <c r="RIO1172" s="145"/>
      <c r="RIP1172" s="145"/>
      <c r="RIQ1172" s="145"/>
      <c r="RIR1172" s="145"/>
      <c r="RIS1172" s="37"/>
      <c r="RIT1172" s="5"/>
      <c r="RIU1172" s="144"/>
      <c r="RIV1172" s="93"/>
      <c r="RIW1172" s="145"/>
      <c r="RIX1172" s="145"/>
      <c r="RIY1172" s="145"/>
      <c r="RIZ1172" s="145"/>
      <c r="RJA1172" s="145"/>
      <c r="RJB1172" s="37"/>
      <c r="RJC1172" s="5"/>
      <c r="RJD1172" s="144"/>
      <c r="RJE1172" s="93"/>
      <c r="RJF1172" s="145"/>
      <c r="RJG1172" s="145"/>
      <c r="RJH1172" s="145"/>
      <c r="RJI1172" s="145"/>
      <c r="RJJ1172" s="145"/>
      <c r="RJK1172" s="37"/>
      <c r="RJL1172" s="5"/>
      <c r="RJM1172" s="144"/>
      <c r="RJN1172" s="93"/>
      <c r="RJO1172" s="145"/>
      <c r="RJP1172" s="145"/>
      <c r="RJQ1172" s="145"/>
      <c r="RJR1172" s="145"/>
      <c r="RJS1172" s="145"/>
      <c r="RJT1172" s="37"/>
      <c r="RJU1172" s="5"/>
      <c r="RJV1172" s="144"/>
      <c r="RJW1172" s="93"/>
      <c r="RJX1172" s="145"/>
      <c r="RJY1172" s="145"/>
      <c r="RJZ1172" s="145"/>
      <c r="RKA1172" s="145"/>
      <c r="RKB1172" s="145"/>
      <c r="RKC1172" s="37"/>
      <c r="RKD1172" s="5"/>
      <c r="RKE1172" s="144"/>
      <c r="RKF1172" s="93"/>
      <c r="RKG1172" s="145"/>
      <c r="RKH1172" s="145"/>
      <c r="RKI1172" s="145"/>
      <c r="RKJ1172" s="145"/>
      <c r="RKK1172" s="145"/>
      <c r="RKL1172" s="37"/>
      <c r="RKM1172" s="5"/>
      <c r="RKN1172" s="144"/>
      <c r="RKO1172" s="93"/>
      <c r="RKP1172" s="145"/>
      <c r="RKQ1172" s="145"/>
      <c r="RKR1172" s="145"/>
      <c r="RKS1172" s="145"/>
      <c r="RKT1172" s="145"/>
      <c r="RKU1172" s="37"/>
      <c r="RKV1172" s="5"/>
      <c r="RKW1172" s="144"/>
      <c r="RKX1172" s="93"/>
      <c r="RKY1172" s="145"/>
      <c r="RKZ1172" s="145"/>
      <c r="RLA1172" s="145"/>
      <c r="RLB1172" s="145"/>
      <c r="RLC1172" s="145"/>
      <c r="RLD1172" s="37"/>
      <c r="RLE1172" s="5"/>
      <c r="RLF1172" s="144"/>
      <c r="RLG1172" s="93"/>
      <c r="RLH1172" s="145"/>
      <c r="RLI1172" s="145"/>
      <c r="RLJ1172" s="145"/>
      <c r="RLK1172" s="145"/>
      <c r="RLL1172" s="145"/>
      <c r="RLM1172" s="37"/>
      <c r="RLN1172" s="5"/>
      <c r="RLO1172" s="144"/>
      <c r="RLP1172" s="93"/>
      <c r="RLQ1172" s="145"/>
      <c r="RLR1172" s="145"/>
      <c r="RLS1172" s="145"/>
      <c r="RLT1172" s="145"/>
      <c r="RLU1172" s="145"/>
      <c r="RLV1172" s="37"/>
      <c r="RLW1172" s="5"/>
      <c r="RLX1172" s="144"/>
      <c r="RLY1172" s="93"/>
      <c r="RLZ1172" s="145"/>
      <c r="RMA1172" s="145"/>
      <c r="RMB1172" s="145"/>
      <c r="RMC1172" s="145"/>
      <c r="RMD1172" s="145"/>
      <c r="RME1172" s="37"/>
      <c r="RMF1172" s="5"/>
      <c r="RMG1172" s="144"/>
      <c r="RMH1172" s="93"/>
      <c r="RMI1172" s="145"/>
      <c r="RMJ1172" s="145"/>
      <c r="RMK1172" s="145"/>
      <c r="RML1172" s="145"/>
      <c r="RMM1172" s="145"/>
      <c r="RMN1172" s="37"/>
      <c r="RMO1172" s="5"/>
      <c r="RMP1172" s="144"/>
      <c r="RMQ1172" s="93"/>
      <c r="RMR1172" s="145"/>
      <c r="RMS1172" s="145"/>
      <c r="RMT1172" s="145"/>
      <c r="RMU1172" s="145"/>
      <c r="RMV1172" s="145"/>
      <c r="RMW1172" s="37"/>
      <c r="RMX1172" s="5"/>
      <c r="RMY1172" s="144"/>
      <c r="RMZ1172" s="93"/>
      <c r="RNA1172" s="145"/>
      <c r="RNB1172" s="145"/>
      <c r="RNC1172" s="145"/>
      <c r="RND1172" s="145"/>
      <c r="RNE1172" s="145"/>
      <c r="RNF1172" s="37"/>
      <c r="RNG1172" s="5"/>
      <c r="RNH1172" s="144"/>
      <c r="RNI1172" s="93"/>
      <c r="RNJ1172" s="145"/>
      <c r="RNK1172" s="145"/>
      <c r="RNL1172" s="145"/>
      <c r="RNM1172" s="145"/>
      <c r="RNN1172" s="145"/>
      <c r="RNO1172" s="37"/>
      <c r="RNP1172" s="5"/>
      <c r="RNQ1172" s="144"/>
      <c r="RNR1172" s="93"/>
      <c r="RNS1172" s="145"/>
      <c r="RNT1172" s="145"/>
      <c r="RNU1172" s="145"/>
      <c r="RNV1172" s="145"/>
      <c r="RNW1172" s="145"/>
      <c r="RNX1172" s="37"/>
      <c r="RNY1172" s="5"/>
      <c r="RNZ1172" s="144"/>
      <c r="ROA1172" s="93"/>
      <c r="ROB1172" s="145"/>
      <c r="ROC1172" s="145"/>
      <c r="ROD1172" s="145"/>
      <c r="ROE1172" s="145"/>
      <c r="ROF1172" s="145"/>
      <c r="ROG1172" s="37"/>
      <c r="ROH1172" s="5"/>
      <c r="ROI1172" s="144"/>
      <c r="ROJ1172" s="93"/>
      <c r="ROK1172" s="145"/>
      <c r="ROL1172" s="145"/>
      <c r="ROM1172" s="145"/>
      <c r="RON1172" s="145"/>
      <c r="ROO1172" s="145"/>
      <c r="ROP1172" s="37"/>
      <c r="ROQ1172" s="5"/>
      <c r="ROR1172" s="144"/>
      <c r="ROS1172" s="93"/>
      <c r="ROT1172" s="145"/>
      <c r="ROU1172" s="145"/>
      <c r="ROV1172" s="145"/>
      <c r="ROW1172" s="145"/>
      <c r="ROX1172" s="145"/>
      <c r="ROY1172" s="37"/>
      <c r="ROZ1172" s="5"/>
      <c r="RPA1172" s="144"/>
      <c r="RPB1172" s="93"/>
      <c r="RPC1172" s="145"/>
      <c r="RPD1172" s="145"/>
      <c r="RPE1172" s="145"/>
      <c r="RPF1172" s="145"/>
      <c r="RPG1172" s="145"/>
      <c r="RPH1172" s="37"/>
      <c r="RPI1172" s="5"/>
      <c r="RPJ1172" s="144"/>
      <c r="RPK1172" s="93"/>
      <c r="RPL1172" s="145"/>
      <c r="RPM1172" s="145"/>
      <c r="RPN1172" s="145"/>
      <c r="RPO1172" s="145"/>
      <c r="RPP1172" s="145"/>
      <c r="RPQ1172" s="37"/>
      <c r="RPR1172" s="5"/>
      <c r="RPS1172" s="144"/>
      <c r="RPT1172" s="93"/>
      <c r="RPU1172" s="145"/>
      <c r="RPV1172" s="145"/>
      <c r="RPW1172" s="145"/>
      <c r="RPX1172" s="145"/>
      <c r="RPY1172" s="145"/>
      <c r="RPZ1172" s="37"/>
      <c r="RQA1172" s="5"/>
      <c r="RQB1172" s="144"/>
      <c r="RQC1172" s="93"/>
      <c r="RQD1172" s="145"/>
      <c r="RQE1172" s="145"/>
      <c r="RQF1172" s="145"/>
      <c r="RQG1172" s="145"/>
      <c r="RQH1172" s="145"/>
      <c r="RQI1172" s="37"/>
      <c r="RQJ1172" s="5"/>
      <c r="RQK1172" s="144"/>
      <c r="RQL1172" s="93"/>
      <c r="RQM1172" s="145"/>
      <c r="RQN1172" s="145"/>
      <c r="RQO1172" s="145"/>
      <c r="RQP1172" s="145"/>
      <c r="RQQ1172" s="145"/>
      <c r="RQR1172" s="37"/>
      <c r="RQS1172" s="5"/>
      <c r="RQT1172" s="144"/>
      <c r="RQU1172" s="93"/>
      <c r="RQV1172" s="145"/>
      <c r="RQW1172" s="145"/>
      <c r="RQX1172" s="145"/>
      <c r="RQY1172" s="145"/>
      <c r="RQZ1172" s="145"/>
      <c r="RRA1172" s="37"/>
      <c r="RRB1172" s="5"/>
      <c r="RRC1172" s="144"/>
      <c r="RRD1172" s="93"/>
      <c r="RRE1172" s="145"/>
      <c r="RRF1172" s="145"/>
      <c r="RRG1172" s="145"/>
      <c r="RRH1172" s="145"/>
      <c r="RRI1172" s="145"/>
      <c r="RRJ1172" s="37"/>
      <c r="RRK1172" s="5"/>
      <c r="RRL1172" s="144"/>
      <c r="RRM1172" s="93"/>
      <c r="RRN1172" s="145"/>
      <c r="RRO1172" s="145"/>
      <c r="RRP1172" s="145"/>
      <c r="RRQ1172" s="145"/>
      <c r="RRR1172" s="145"/>
      <c r="RRS1172" s="37"/>
      <c r="RRT1172" s="5"/>
      <c r="RRU1172" s="144"/>
      <c r="RRV1172" s="93"/>
      <c r="RRW1172" s="145"/>
      <c r="RRX1172" s="145"/>
      <c r="RRY1172" s="145"/>
      <c r="RRZ1172" s="145"/>
      <c r="RSA1172" s="145"/>
      <c r="RSB1172" s="37"/>
      <c r="RSC1172" s="5"/>
      <c r="RSD1172" s="144"/>
      <c r="RSE1172" s="93"/>
      <c r="RSF1172" s="145"/>
      <c r="RSG1172" s="145"/>
      <c r="RSH1172" s="145"/>
      <c r="RSI1172" s="145"/>
      <c r="RSJ1172" s="145"/>
      <c r="RSK1172" s="37"/>
      <c r="RSL1172" s="5"/>
      <c r="RSM1172" s="144"/>
      <c r="RSN1172" s="93"/>
      <c r="RSO1172" s="145"/>
      <c r="RSP1172" s="145"/>
      <c r="RSQ1172" s="145"/>
      <c r="RSR1172" s="145"/>
      <c r="RSS1172" s="145"/>
      <c r="RST1172" s="37"/>
      <c r="RSU1172" s="5"/>
      <c r="RSV1172" s="144"/>
      <c r="RSW1172" s="93"/>
      <c r="RSX1172" s="145"/>
      <c r="RSY1172" s="145"/>
      <c r="RSZ1172" s="145"/>
      <c r="RTA1172" s="145"/>
      <c r="RTB1172" s="145"/>
      <c r="RTC1172" s="37"/>
      <c r="RTD1172" s="5"/>
      <c r="RTE1172" s="144"/>
      <c r="RTF1172" s="93"/>
      <c r="RTG1172" s="145"/>
      <c r="RTH1172" s="145"/>
      <c r="RTI1172" s="145"/>
      <c r="RTJ1172" s="145"/>
      <c r="RTK1172" s="145"/>
      <c r="RTL1172" s="37"/>
      <c r="RTM1172" s="5"/>
      <c r="RTN1172" s="144"/>
      <c r="RTO1172" s="93"/>
      <c r="RTP1172" s="145"/>
      <c r="RTQ1172" s="145"/>
      <c r="RTR1172" s="145"/>
      <c r="RTS1172" s="145"/>
      <c r="RTT1172" s="145"/>
      <c r="RTU1172" s="37"/>
      <c r="RTV1172" s="5"/>
      <c r="RTW1172" s="144"/>
      <c r="RTX1172" s="93"/>
      <c r="RTY1172" s="145"/>
      <c r="RTZ1172" s="145"/>
      <c r="RUA1172" s="145"/>
      <c r="RUB1172" s="145"/>
      <c r="RUC1172" s="145"/>
      <c r="RUD1172" s="37"/>
      <c r="RUE1172" s="5"/>
      <c r="RUF1172" s="144"/>
      <c r="RUG1172" s="93"/>
      <c r="RUH1172" s="145"/>
      <c r="RUI1172" s="145"/>
      <c r="RUJ1172" s="145"/>
      <c r="RUK1172" s="145"/>
      <c r="RUL1172" s="145"/>
      <c r="RUM1172" s="37"/>
      <c r="RUN1172" s="5"/>
      <c r="RUO1172" s="144"/>
      <c r="RUP1172" s="93"/>
      <c r="RUQ1172" s="145"/>
      <c r="RUR1172" s="145"/>
      <c r="RUS1172" s="145"/>
      <c r="RUT1172" s="145"/>
      <c r="RUU1172" s="145"/>
      <c r="RUV1172" s="37"/>
      <c r="RUW1172" s="5"/>
      <c r="RUX1172" s="144"/>
      <c r="RUY1172" s="93"/>
      <c r="RUZ1172" s="145"/>
      <c r="RVA1172" s="145"/>
      <c r="RVB1172" s="145"/>
      <c r="RVC1172" s="145"/>
      <c r="RVD1172" s="145"/>
      <c r="RVE1172" s="37"/>
      <c r="RVF1172" s="5"/>
      <c r="RVG1172" s="144"/>
      <c r="RVH1172" s="93"/>
      <c r="RVI1172" s="145"/>
      <c r="RVJ1172" s="145"/>
      <c r="RVK1172" s="145"/>
      <c r="RVL1172" s="145"/>
      <c r="RVM1172" s="145"/>
      <c r="RVN1172" s="37"/>
      <c r="RVO1172" s="5"/>
      <c r="RVP1172" s="144"/>
      <c r="RVQ1172" s="93"/>
      <c r="RVR1172" s="145"/>
      <c r="RVS1172" s="145"/>
      <c r="RVT1172" s="145"/>
      <c r="RVU1172" s="145"/>
      <c r="RVV1172" s="145"/>
      <c r="RVW1172" s="37"/>
      <c r="RVX1172" s="5"/>
      <c r="RVY1172" s="144"/>
      <c r="RVZ1172" s="93"/>
      <c r="RWA1172" s="145"/>
      <c r="RWB1172" s="145"/>
      <c r="RWC1172" s="145"/>
      <c r="RWD1172" s="145"/>
      <c r="RWE1172" s="145"/>
      <c r="RWF1172" s="37"/>
      <c r="RWG1172" s="5"/>
      <c r="RWH1172" s="144"/>
      <c r="RWI1172" s="93"/>
      <c r="RWJ1172" s="145"/>
      <c r="RWK1172" s="145"/>
      <c r="RWL1172" s="145"/>
      <c r="RWM1172" s="145"/>
      <c r="RWN1172" s="145"/>
      <c r="RWO1172" s="37"/>
      <c r="RWP1172" s="5"/>
      <c r="RWQ1172" s="144"/>
      <c r="RWR1172" s="93"/>
      <c r="RWS1172" s="145"/>
      <c r="RWT1172" s="145"/>
      <c r="RWU1172" s="145"/>
      <c r="RWV1172" s="145"/>
      <c r="RWW1172" s="145"/>
      <c r="RWX1172" s="37"/>
      <c r="RWY1172" s="5"/>
      <c r="RWZ1172" s="144"/>
      <c r="RXA1172" s="93"/>
      <c r="RXB1172" s="145"/>
      <c r="RXC1172" s="145"/>
      <c r="RXD1172" s="145"/>
      <c r="RXE1172" s="145"/>
      <c r="RXF1172" s="145"/>
      <c r="RXG1172" s="37"/>
      <c r="RXH1172" s="5"/>
      <c r="RXI1172" s="144"/>
      <c r="RXJ1172" s="93"/>
      <c r="RXK1172" s="145"/>
      <c r="RXL1172" s="145"/>
      <c r="RXM1172" s="145"/>
      <c r="RXN1172" s="145"/>
      <c r="RXO1172" s="145"/>
      <c r="RXP1172" s="37"/>
      <c r="RXQ1172" s="5"/>
      <c r="RXR1172" s="144"/>
      <c r="RXS1172" s="93"/>
      <c r="RXT1172" s="145"/>
      <c r="RXU1172" s="145"/>
      <c r="RXV1172" s="145"/>
      <c r="RXW1172" s="145"/>
      <c r="RXX1172" s="145"/>
      <c r="RXY1172" s="37"/>
      <c r="RXZ1172" s="5"/>
      <c r="RYA1172" s="144"/>
      <c r="RYB1172" s="93"/>
      <c r="RYC1172" s="145"/>
      <c r="RYD1172" s="145"/>
      <c r="RYE1172" s="145"/>
      <c r="RYF1172" s="145"/>
      <c r="RYG1172" s="145"/>
      <c r="RYH1172" s="37"/>
      <c r="RYI1172" s="5"/>
      <c r="RYJ1172" s="144"/>
      <c r="RYK1172" s="93"/>
      <c r="RYL1172" s="145"/>
      <c r="RYM1172" s="145"/>
      <c r="RYN1172" s="145"/>
      <c r="RYO1172" s="145"/>
      <c r="RYP1172" s="145"/>
      <c r="RYQ1172" s="37"/>
      <c r="RYR1172" s="5"/>
      <c r="RYS1172" s="144"/>
      <c r="RYT1172" s="93"/>
      <c r="RYU1172" s="145"/>
      <c r="RYV1172" s="145"/>
      <c r="RYW1172" s="145"/>
      <c r="RYX1172" s="145"/>
      <c r="RYY1172" s="145"/>
      <c r="RYZ1172" s="37"/>
      <c r="RZA1172" s="5"/>
      <c r="RZB1172" s="144"/>
      <c r="RZC1172" s="93"/>
      <c r="RZD1172" s="145"/>
      <c r="RZE1172" s="145"/>
      <c r="RZF1172" s="145"/>
      <c r="RZG1172" s="145"/>
      <c r="RZH1172" s="145"/>
      <c r="RZI1172" s="37"/>
      <c r="RZJ1172" s="5"/>
      <c r="RZK1172" s="144"/>
      <c r="RZL1172" s="93"/>
      <c r="RZM1172" s="145"/>
      <c r="RZN1172" s="145"/>
      <c r="RZO1172" s="145"/>
      <c r="RZP1172" s="145"/>
      <c r="RZQ1172" s="145"/>
      <c r="RZR1172" s="37"/>
      <c r="RZS1172" s="5"/>
      <c r="RZT1172" s="144"/>
      <c r="RZU1172" s="93"/>
      <c r="RZV1172" s="145"/>
      <c r="RZW1172" s="145"/>
      <c r="RZX1172" s="145"/>
      <c r="RZY1172" s="145"/>
      <c r="RZZ1172" s="145"/>
      <c r="SAA1172" s="37"/>
      <c r="SAB1172" s="5"/>
      <c r="SAC1172" s="144"/>
      <c r="SAD1172" s="93"/>
      <c r="SAE1172" s="145"/>
      <c r="SAF1172" s="145"/>
      <c r="SAG1172" s="145"/>
      <c r="SAH1172" s="145"/>
      <c r="SAI1172" s="145"/>
      <c r="SAJ1172" s="37"/>
      <c r="SAK1172" s="5"/>
      <c r="SAL1172" s="144"/>
      <c r="SAM1172" s="93"/>
      <c r="SAN1172" s="145"/>
      <c r="SAO1172" s="145"/>
      <c r="SAP1172" s="145"/>
      <c r="SAQ1172" s="145"/>
      <c r="SAR1172" s="145"/>
      <c r="SAS1172" s="37"/>
      <c r="SAT1172" s="5"/>
      <c r="SAU1172" s="144"/>
      <c r="SAV1172" s="93"/>
      <c r="SAW1172" s="145"/>
      <c r="SAX1172" s="145"/>
      <c r="SAY1172" s="145"/>
      <c r="SAZ1172" s="145"/>
      <c r="SBA1172" s="145"/>
      <c r="SBB1172" s="37"/>
      <c r="SBC1172" s="5"/>
      <c r="SBD1172" s="144"/>
      <c r="SBE1172" s="93"/>
      <c r="SBF1172" s="145"/>
      <c r="SBG1172" s="145"/>
      <c r="SBH1172" s="145"/>
      <c r="SBI1172" s="145"/>
      <c r="SBJ1172" s="145"/>
      <c r="SBK1172" s="37"/>
      <c r="SBL1172" s="5"/>
      <c r="SBM1172" s="144"/>
      <c r="SBN1172" s="93"/>
      <c r="SBO1172" s="145"/>
      <c r="SBP1172" s="145"/>
      <c r="SBQ1172" s="145"/>
      <c r="SBR1172" s="145"/>
      <c r="SBS1172" s="145"/>
      <c r="SBT1172" s="37"/>
      <c r="SBU1172" s="5"/>
      <c r="SBV1172" s="144"/>
      <c r="SBW1172" s="93"/>
      <c r="SBX1172" s="145"/>
      <c r="SBY1172" s="145"/>
      <c r="SBZ1172" s="145"/>
      <c r="SCA1172" s="145"/>
      <c r="SCB1172" s="145"/>
      <c r="SCC1172" s="37"/>
      <c r="SCD1172" s="5"/>
      <c r="SCE1172" s="144"/>
      <c r="SCF1172" s="93"/>
      <c r="SCG1172" s="145"/>
      <c r="SCH1172" s="145"/>
      <c r="SCI1172" s="145"/>
      <c r="SCJ1172" s="145"/>
      <c r="SCK1172" s="145"/>
      <c r="SCL1172" s="37"/>
      <c r="SCM1172" s="5"/>
      <c r="SCN1172" s="144"/>
      <c r="SCO1172" s="93"/>
      <c r="SCP1172" s="145"/>
      <c r="SCQ1172" s="145"/>
      <c r="SCR1172" s="145"/>
      <c r="SCS1172" s="145"/>
      <c r="SCT1172" s="145"/>
      <c r="SCU1172" s="37"/>
      <c r="SCV1172" s="5"/>
      <c r="SCW1172" s="144"/>
      <c r="SCX1172" s="93"/>
      <c r="SCY1172" s="145"/>
      <c r="SCZ1172" s="145"/>
      <c r="SDA1172" s="145"/>
      <c r="SDB1172" s="145"/>
      <c r="SDC1172" s="145"/>
      <c r="SDD1172" s="37"/>
      <c r="SDE1172" s="5"/>
      <c r="SDF1172" s="144"/>
      <c r="SDG1172" s="93"/>
      <c r="SDH1172" s="145"/>
      <c r="SDI1172" s="145"/>
      <c r="SDJ1172" s="145"/>
      <c r="SDK1172" s="145"/>
      <c r="SDL1172" s="145"/>
      <c r="SDM1172" s="37"/>
      <c r="SDN1172" s="5"/>
      <c r="SDO1172" s="144"/>
      <c r="SDP1172" s="93"/>
      <c r="SDQ1172" s="145"/>
      <c r="SDR1172" s="145"/>
      <c r="SDS1172" s="145"/>
      <c r="SDT1172" s="145"/>
      <c r="SDU1172" s="145"/>
      <c r="SDV1172" s="37"/>
      <c r="SDW1172" s="5"/>
      <c r="SDX1172" s="144"/>
      <c r="SDY1172" s="93"/>
      <c r="SDZ1172" s="145"/>
      <c r="SEA1172" s="145"/>
      <c r="SEB1172" s="145"/>
      <c r="SEC1172" s="145"/>
      <c r="SED1172" s="145"/>
      <c r="SEE1172" s="37"/>
      <c r="SEF1172" s="5"/>
      <c r="SEG1172" s="144"/>
      <c r="SEH1172" s="93"/>
      <c r="SEI1172" s="145"/>
      <c r="SEJ1172" s="145"/>
      <c r="SEK1172" s="145"/>
      <c r="SEL1172" s="145"/>
      <c r="SEM1172" s="145"/>
      <c r="SEN1172" s="37"/>
      <c r="SEO1172" s="5"/>
      <c r="SEP1172" s="144"/>
      <c r="SEQ1172" s="93"/>
      <c r="SER1172" s="145"/>
      <c r="SES1172" s="145"/>
      <c r="SET1172" s="145"/>
      <c r="SEU1172" s="145"/>
      <c r="SEV1172" s="145"/>
      <c r="SEW1172" s="37"/>
      <c r="SEX1172" s="5"/>
      <c r="SEY1172" s="144"/>
      <c r="SEZ1172" s="93"/>
      <c r="SFA1172" s="145"/>
      <c r="SFB1172" s="145"/>
      <c r="SFC1172" s="145"/>
      <c r="SFD1172" s="145"/>
      <c r="SFE1172" s="145"/>
      <c r="SFF1172" s="37"/>
      <c r="SFG1172" s="5"/>
      <c r="SFH1172" s="144"/>
      <c r="SFI1172" s="93"/>
      <c r="SFJ1172" s="145"/>
      <c r="SFK1172" s="145"/>
      <c r="SFL1172" s="145"/>
      <c r="SFM1172" s="145"/>
      <c r="SFN1172" s="145"/>
      <c r="SFO1172" s="37"/>
      <c r="SFP1172" s="5"/>
      <c r="SFQ1172" s="144"/>
      <c r="SFR1172" s="93"/>
      <c r="SFS1172" s="145"/>
      <c r="SFT1172" s="145"/>
      <c r="SFU1172" s="145"/>
      <c r="SFV1172" s="145"/>
      <c r="SFW1172" s="145"/>
      <c r="SFX1172" s="37"/>
      <c r="SFY1172" s="5"/>
      <c r="SFZ1172" s="144"/>
      <c r="SGA1172" s="93"/>
      <c r="SGB1172" s="145"/>
      <c r="SGC1172" s="145"/>
      <c r="SGD1172" s="145"/>
      <c r="SGE1172" s="145"/>
      <c r="SGF1172" s="145"/>
      <c r="SGG1172" s="37"/>
      <c r="SGH1172" s="5"/>
      <c r="SGI1172" s="144"/>
      <c r="SGJ1172" s="93"/>
      <c r="SGK1172" s="145"/>
      <c r="SGL1172" s="145"/>
      <c r="SGM1172" s="145"/>
      <c r="SGN1172" s="145"/>
      <c r="SGO1172" s="145"/>
      <c r="SGP1172" s="37"/>
      <c r="SGQ1172" s="5"/>
      <c r="SGR1172" s="144"/>
      <c r="SGS1172" s="93"/>
      <c r="SGT1172" s="145"/>
      <c r="SGU1172" s="145"/>
      <c r="SGV1172" s="145"/>
      <c r="SGW1172" s="145"/>
      <c r="SGX1172" s="145"/>
      <c r="SGY1172" s="37"/>
      <c r="SGZ1172" s="5"/>
      <c r="SHA1172" s="144"/>
      <c r="SHB1172" s="93"/>
      <c r="SHC1172" s="145"/>
      <c r="SHD1172" s="145"/>
      <c r="SHE1172" s="145"/>
      <c r="SHF1172" s="145"/>
      <c r="SHG1172" s="145"/>
      <c r="SHH1172" s="37"/>
      <c r="SHI1172" s="5"/>
      <c r="SHJ1172" s="144"/>
      <c r="SHK1172" s="93"/>
      <c r="SHL1172" s="145"/>
      <c r="SHM1172" s="145"/>
      <c r="SHN1172" s="145"/>
      <c r="SHO1172" s="145"/>
      <c r="SHP1172" s="145"/>
      <c r="SHQ1172" s="37"/>
      <c r="SHR1172" s="5"/>
      <c r="SHS1172" s="144"/>
      <c r="SHT1172" s="93"/>
      <c r="SHU1172" s="145"/>
      <c r="SHV1172" s="145"/>
      <c r="SHW1172" s="145"/>
      <c r="SHX1172" s="145"/>
      <c r="SHY1172" s="145"/>
      <c r="SHZ1172" s="37"/>
      <c r="SIA1172" s="5"/>
      <c r="SIB1172" s="144"/>
      <c r="SIC1172" s="93"/>
      <c r="SID1172" s="145"/>
      <c r="SIE1172" s="145"/>
      <c r="SIF1172" s="145"/>
      <c r="SIG1172" s="145"/>
      <c r="SIH1172" s="145"/>
      <c r="SII1172" s="37"/>
      <c r="SIJ1172" s="5"/>
      <c r="SIK1172" s="144"/>
      <c r="SIL1172" s="93"/>
      <c r="SIM1172" s="145"/>
      <c r="SIN1172" s="145"/>
      <c r="SIO1172" s="145"/>
      <c r="SIP1172" s="145"/>
      <c r="SIQ1172" s="145"/>
      <c r="SIR1172" s="37"/>
      <c r="SIS1172" s="5"/>
      <c r="SIT1172" s="144"/>
      <c r="SIU1172" s="93"/>
      <c r="SIV1172" s="145"/>
      <c r="SIW1172" s="145"/>
      <c r="SIX1172" s="145"/>
      <c r="SIY1172" s="145"/>
      <c r="SIZ1172" s="145"/>
      <c r="SJA1172" s="37"/>
      <c r="SJB1172" s="5"/>
      <c r="SJC1172" s="144"/>
      <c r="SJD1172" s="93"/>
      <c r="SJE1172" s="145"/>
      <c r="SJF1172" s="145"/>
      <c r="SJG1172" s="145"/>
      <c r="SJH1172" s="145"/>
      <c r="SJI1172" s="145"/>
      <c r="SJJ1172" s="37"/>
      <c r="SJK1172" s="5"/>
      <c r="SJL1172" s="144"/>
      <c r="SJM1172" s="93"/>
      <c r="SJN1172" s="145"/>
      <c r="SJO1172" s="145"/>
      <c r="SJP1172" s="145"/>
      <c r="SJQ1172" s="145"/>
      <c r="SJR1172" s="145"/>
      <c r="SJS1172" s="37"/>
      <c r="SJT1172" s="5"/>
      <c r="SJU1172" s="144"/>
      <c r="SJV1172" s="93"/>
      <c r="SJW1172" s="145"/>
      <c r="SJX1172" s="145"/>
      <c r="SJY1172" s="145"/>
      <c r="SJZ1172" s="145"/>
      <c r="SKA1172" s="145"/>
      <c r="SKB1172" s="37"/>
      <c r="SKC1172" s="5"/>
      <c r="SKD1172" s="144"/>
      <c r="SKE1172" s="93"/>
      <c r="SKF1172" s="145"/>
      <c r="SKG1172" s="145"/>
      <c r="SKH1172" s="145"/>
      <c r="SKI1172" s="145"/>
      <c r="SKJ1172" s="145"/>
      <c r="SKK1172" s="37"/>
      <c r="SKL1172" s="5"/>
      <c r="SKM1172" s="144"/>
      <c r="SKN1172" s="93"/>
      <c r="SKO1172" s="145"/>
      <c r="SKP1172" s="145"/>
      <c r="SKQ1172" s="145"/>
      <c r="SKR1172" s="145"/>
      <c r="SKS1172" s="145"/>
      <c r="SKT1172" s="37"/>
      <c r="SKU1172" s="5"/>
      <c r="SKV1172" s="144"/>
      <c r="SKW1172" s="93"/>
      <c r="SKX1172" s="145"/>
      <c r="SKY1172" s="145"/>
      <c r="SKZ1172" s="145"/>
      <c r="SLA1172" s="145"/>
      <c r="SLB1172" s="145"/>
      <c r="SLC1172" s="37"/>
      <c r="SLD1172" s="5"/>
      <c r="SLE1172" s="144"/>
      <c r="SLF1172" s="93"/>
      <c r="SLG1172" s="145"/>
      <c r="SLH1172" s="145"/>
      <c r="SLI1172" s="145"/>
      <c r="SLJ1172" s="145"/>
      <c r="SLK1172" s="145"/>
      <c r="SLL1172" s="37"/>
      <c r="SLM1172" s="5"/>
      <c r="SLN1172" s="144"/>
      <c r="SLO1172" s="93"/>
      <c r="SLP1172" s="145"/>
      <c r="SLQ1172" s="145"/>
      <c r="SLR1172" s="145"/>
      <c r="SLS1172" s="145"/>
      <c r="SLT1172" s="145"/>
      <c r="SLU1172" s="37"/>
      <c r="SLV1172" s="5"/>
      <c r="SLW1172" s="144"/>
      <c r="SLX1172" s="93"/>
      <c r="SLY1172" s="145"/>
      <c r="SLZ1172" s="145"/>
      <c r="SMA1172" s="145"/>
      <c r="SMB1172" s="145"/>
      <c r="SMC1172" s="145"/>
      <c r="SMD1172" s="37"/>
      <c r="SME1172" s="5"/>
      <c r="SMF1172" s="144"/>
      <c r="SMG1172" s="93"/>
      <c r="SMH1172" s="145"/>
      <c r="SMI1172" s="145"/>
      <c r="SMJ1172" s="145"/>
      <c r="SMK1172" s="145"/>
      <c r="SML1172" s="145"/>
      <c r="SMM1172" s="37"/>
      <c r="SMN1172" s="5"/>
      <c r="SMO1172" s="144"/>
      <c r="SMP1172" s="93"/>
      <c r="SMQ1172" s="145"/>
      <c r="SMR1172" s="145"/>
      <c r="SMS1172" s="145"/>
      <c r="SMT1172" s="145"/>
      <c r="SMU1172" s="145"/>
      <c r="SMV1172" s="37"/>
      <c r="SMW1172" s="5"/>
      <c r="SMX1172" s="144"/>
      <c r="SMY1172" s="93"/>
      <c r="SMZ1172" s="145"/>
      <c r="SNA1172" s="145"/>
      <c r="SNB1172" s="145"/>
      <c r="SNC1172" s="145"/>
      <c r="SND1172" s="145"/>
      <c r="SNE1172" s="37"/>
      <c r="SNF1172" s="5"/>
      <c r="SNG1172" s="144"/>
      <c r="SNH1172" s="93"/>
      <c r="SNI1172" s="145"/>
      <c r="SNJ1172" s="145"/>
      <c r="SNK1172" s="145"/>
      <c r="SNL1172" s="145"/>
      <c r="SNM1172" s="145"/>
      <c r="SNN1172" s="37"/>
      <c r="SNO1172" s="5"/>
      <c r="SNP1172" s="144"/>
      <c r="SNQ1172" s="93"/>
      <c r="SNR1172" s="145"/>
      <c r="SNS1172" s="145"/>
      <c r="SNT1172" s="145"/>
      <c r="SNU1172" s="145"/>
      <c r="SNV1172" s="145"/>
      <c r="SNW1172" s="37"/>
      <c r="SNX1172" s="5"/>
      <c r="SNY1172" s="144"/>
      <c r="SNZ1172" s="93"/>
      <c r="SOA1172" s="145"/>
      <c r="SOB1172" s="145"/>
      <c r="SOC1172" s="145"/>
      <c r="SOD1172" s="145"/>
      <c r="SOE1172" s="145"/>
      <c r="SOF1172" s="37"/>
      <c r="SOG1172" s="5"/>
      <c r="SOH1172" s="144"/>
      <c r="SOI1172" s="93"/>
      <c r="SOJ1172" s="145"/>
      <c r="SOK1172" s="145"/>
      <c r="SOL1172" s="145"/>
      <c r="SOM1172" s="145"/>
      <c r="SON1172" s="145"/>
      <c r="SOO1172" s="37"/>
      <c r="SOP1172" s="5"/>
      <c r="SOQ1172" s="144"/>
      <c r="SOR1172" s="93"/>
      <c r="SOS1172" s="145"/>
      <c r="SOT1172" s="145"/>
      <c r="SOU1172" s="145"/>
      <c r="SOV1172" s="145"/>
      <c r="SOW1172" s="145"/>
      <c r="SOX1172" s="37"/>
      <c r="SOY1172" s="5"/>
      <c r="SOZ1172" s="144"/>
      <c r="SPA1172" s="93"/>
      <c r="SPB1172" s="145"/>
      <c r="SPC1172" s="145"/>
      <c r="SPD1172" s="145"/>
      <c r="SPE1172" s="145"/>
      <c r="SPF1172" s="145"/>
      <c r="SPG1172" s="37"/>
      <c r="SPH1172" s="5"/>
      <c r="SPI1172" s="144"/>
      <c r="SPJ1172" s="93"/>
      <c r="SPK1172" s="145"/>
      <c r="SPL1172" s="145"/>
      <c r="SPM1172" s="145"/>
      <c r="SPN1172" s="145"/>
      <c r="SPO1172" s="145"/>
      <c r="SPP1172" s="37"/>
      <c r="SPQ1172" s="5"/>
      <c r="SPR1172" s="144"/>
      <c r="SPS1172" s="93"/>
      <c r="SPT1172" s="145"/>
      <c r="SPU1172" s="145"/>
      <c r="SPV1172" s="145"/>
      <c r="SPW1172" s="145"/>
      <c r="SPX1172" s="145"/>
      <c r="SPY1172" s="37"/>
      <c r="SPZ1172" s="5"/>
      <c r="SQA1172" s="144"/>
      <c r="SQB1172" s="93"/>
      <c r="SQC1172" s="145"/>
      <c r="SQD1172" s="145"/>
      <c r="SQE1172" s="145"/>
      <c r="SQF1172" s="145"/>
      <c r="SQG1172" s="145"/>
      <c r="SQH1172" s="37"/>
      <c r="SQI1172" s="5"/>
      <c r="SQJ1172" s="144"/>
      <c r="SQK1172" s="93"/>
      <c r="SQL1172" s="145"/>
      <c r="SQM1172" s="145"/>
      <c r="SQN1172" s="145"/>
      <c r="SQO1172" s="145"/>
      <c r="SQP1172" s="145"/>
      <c r="SQQ1172" s="37"/>
      <c r="SQR1172" s="5"/>
      <c r="SQS1172" s="144"/>
      <c r="SQT1172" s="93"/>
      <c r="SQU1172" s="145"/>
      <c r="SQV1172" s="145"/>
      <c r="SQW1172" s="145"/>
      <c r="SQX1172" s="145"/>
      <c r="SQY1172" s="145"/>
      <c r="SQZ1172" s="37"/>
      <c r="SRA1172" s="5"/>
      <c r="SRB1172" s="144"/>
      <c r="SRC1172" s="93"/>
      <c r="SRD1172" s="145"/>
      <c r="SRE1172" s="145"/>
      <c r="SRF1172" s="145"/>
      <c r="SRG1172" s="145"/>
      <c r="SRH1172" s="145"/>
      <c r="SRI1172" s="37"/>
      <c r="SRJ1172" s="5"/>
      <c r="SRK1172" s="144"/>
      <c r="SRL1172" s="93"/>
      <c r="SRM1172" s="145"/>
      <c r="SRN1172" s="145"/>
      <c r="SRO1172" s="145"/>
      <c r="SRP1172" s="145"/>
      <c r="SRQ1172" s="145"/>
      <c r="SRR1172" s="37"/>
      <c r="SRS1172" s="5"/>
      <c r="SRT1172" s="144"/>
      <c r="SRU1172" s="93"/>
      <c r="SRV1172" s="145"/>
      <c r="SRW1172" s="145"/>
      <c r="SRX1172" s="145"/>
      <c r="SRY1172" s="145"/>
      <c r="SRZ1172" s="145"/>
      <c r="SSA1172" s="37"/>
      <c r="SSB1172" s="5"/>
      <c r="SSC1172" s="144"/>
      <c r="SSD1172" s="93"/>
      <c r="SSE1172" s="145"/>
      <c r="SSF1172" s="145"/>
      <c r="SSG1172" s="145"/>
      <c r="SSH1172" s="145"/>
      <c r="SSI1172" s="145"/>
      <c r="SSJ1172" s="37"/>
      <c r="SSK1172" s="5"/>
      <c r="SSL1172" s="144"/>
      <c r="SSM1172" s="93"/>
      <c r="SSN1172" s="145"/>
      <c r="SSO1172" s="145"/>
      <c r="SSP1172" s="145"/>
      <c r="SSQ1172" s="145"/>
      <c r="SSR1172" s="145"/>
      <c r="SSS1172" s="37"/>
      <c r="SST1172" s="5"/>
      <c r="SSU1172" s="144"/>
      <c r="SSV1172" s="93"/>
      <c r="SSW1172" s="145"/>
      <c r="SSX1172" s="145"/>
      <c r="SSY1172" s="145"/>
      <c r="SSZ1172" s="145"/>
      <c r="STA1172" s="145"/>
      <c r="STB1172" s="37"/>
      <c r="STC1172" s="5"/>
      <c r="STD1172" s="144"/>
      <c r="STE1172" s="93"/>
      <c r="STF1172" s="145"/>
      <c r="STG1172" s="145"/>
      <c r="STH1172" s="145"/>
      <c r="STI1172" s="145"/>
      <c r="STJ1172" s="145"/>
      <c r="STK1172" s="37"/>
      <c r="STL1172" s="5"/>
      <c r="STM1172" s="144"/>
      <c r="STN1172" s="93"/>
      <c r="STO1172" s="145"/>
      <c r="STP1172" s="145"/>
      <c r="STQ1172" s="145"/>
      <c r="STR1172" s="145"/>
      <c r="STS1172" s="145"/>
      <c r="STT1172" s="37"/>
      <c r="STU1172" s="5"/>
      <c r="STV1172" s="144"/>
      <c r="STW1172" s="93"/>
      <c r="STX1172" s="145"/>
      <c r="STY1172" s="145"/>
      <c r="STZ1172" s="145"/>
      <c r="SUA1172" s="145"/>
      <c r="SUB1172" s="145"/>
      <c r="SUC1172" s="37"/>
      <c r="SUD1172" s="5"/>
      <c r="SUE1172" s="144"/>
      <c r="SUF1172" s="93"/>
      <c r="SUG1172" s="145"/>
      <c r="SUH1172" s="145"/>
      <c r="SUI1172" s="145"/>
      <c r="SUJ1172" s="145"/>
      <c r="SUK1172" s="145"/>
      <c r="SUL1172" s="37"/>
      <c r="SUM1172" s="5"/>
      <c r="SUN1172" s="144"/>
      <c r="SUO1172" s="93"/>
      <c r="SUP1172" s="145"/>
      <c r="SUQ1172" s="145"/>
      <c r="SUR1172" s="145"/>
      <c r="SUS1172" s="145"/>
      <c r="SUT1172" s="145"/>
      <c r="SUU1172" s="37"/>
      <c r="SUV1172" s="5"/>
      <c r="SUW1172" s="144"/>
      <c r="SUX1172" s="93"/>
      <c r="SUY1172" s="145"/>
      <c r="SUZ1172" s="145"/>
      <c r="SVA1172" s="145"/>
      <c r="SVB1172" s="145"/>
      <c r="SVC1172" s="145"/>
      <c r="SVD1172" s="37"/>
      <c r="SVE1172" s="5"/>
      <c r="SVF1172" s="144"/>
      <c r="SVG1172" s="93"/>
      <c r="SVH1172" s="145"/>
      <c r="SVI1172" s="145"/>
      <c r="SVJ1172" s="145"/>
      <c r="SVK1172" s="145"/>
      <c r="SVL1172" s="145"/>
      <c r="SVM1172" s="37"/>
      <c r="SVN1172" s="5"/>
      <c r="SVO1172" s="144"/>
      <c r="SVP1172" s="93"/>
      <c r="SVQ1172" s="145"/>
      <c r="SVR1172" s="145"/>
      <c r="SVS1172" s="145"/>
      <c r="SVT1172" s="145"/>
      <c r="SVU1172" s="145"/>
      <c r="SVV1172" s="37"/>
      <c r="SVW1172" s="5"/>
      <c r="SVX1172" s="144"/>
      <c r="SVY1172" s="93"/>
      <c r="SVZ1172" s="145"/>
      <c r="SWA1172" s="145"/>
      <c r="SWB1172" s="145"/>
      <c r="SWC1172" s="145"/>
      <c r="SWD1172" s="145"/>
      <c r="SWE1172" s="37"/>
      <c r="SWF1172" s="5"/>
      <c r="SWG1172" s="144"/>
      <c r="SWH1172" s="93"/>
      <c r="SWI1172" s="145"/>
      <c r="SWJ1172" s="145"/>
      <c r="SWK1172" s="145"/>
      <c r="SWL1172" s="145"/>
      <c r="SWM1172" s="145"/>
      <c r="SWN1172" s="37"/>
      <c r="SWO1172" s="5"/>
      <c r="SWP1172" s="144"/>
      <c r="SWQ1172" s="93"/>
      <c r="SWR1172" s="145"/>
      <c r="SWS1172" s="145"/>
      <c r="SWT1172" s="145"/>
      <c r="SWU1172" s="145"/>
      <c r="SWV1172" s="145"/>
      <c r="SWW1172" s="37"/>
      <c r="SWX1172" s="5"/>
      <c r="SWY1172" s="144"/>
      <c r="SWZ1172" s="93"/>
      <c r="SXA1172" s="145"/>
      <c r="SXB1172" s="145"/>
      <c r="SXC1172" s="145"/>
      <c r="SXD1172" s="145"/>
      <c r="SXE1172" s="145"/>
      <c r="SXF1172" s="37"/>
      <c r="SXG1172" s="5"/>
      <c r="SXH1172" s="144"/>
      <c r="SXI1172" s="93"/>
      <c r="SXJ1172" s="145"/>
      <c r="SXK1172" s="145"/>
      <c r="SXL1172" s="145"/>
      <c r="SXM1172" s="145"/>
      <c r="SXN1172" s="145"/>
      <c r="SXO1172" s="37"/>
      <c r="SXP1172" s="5"/>
      <c r="SXQ1172" s="144"/>
      <c r="SXR1172" s="93"/>
      <c r="SXS1172" s="145"/>
      <c r="SXT1172" s="145"/>
      <c r="SXU1172" s="145"/>
      <c r="SXV1172" s="145"/>
      <c r="SXW1172" s="145"/>
      <c r="SXX1172" s="37"/>
      <c r="SXY1172" s="5"/>
      <c r="SXZ1172" s="144"/>
      <c r="SYA1172" s="93"/>
      <c r="SYB1172" s="145"/>
      <c r="SYC1172" s="145"/>
      <c r="SYD1172" s="145"/>
      <c r="SYE1172" s="145"/>
      <c r="SYF1172" s="145"/>
      <c r="SYG1172" s="37"/>
      <c r="SYH1172" s="5"/>
      <c r="SYI1172" s="144"/>
      <c r="SYJ1172" s="93"/>
      <c r="SYK1172" s="145"/>
      <c r="SYL1172" s="145"/>
      <c r="SYM1172" s="145"/>
      <c r="SYN1172" s="145"/>
      <c r="SYO1172" s="145"/>
      <c r="SYP1172" s="37"/>
      <c r="SYQ1172" s="5"/>
      <c r="SYR1172" s="144"/>
      <c r="SYS1172" s="93"/>
      <c r="SYT1172" s="145"/>
      <c r="SYU1172" s="145"/>
      <c r="SYV1172" s="145"/>
      <c r="SYW1172" s="145"/>
      <c r="SYX1172" s="145"/>
      <c r="SYY1172" s="37"/>
      <c r="SYZ1172" s="5"/>
      <c r="SZA1172" s="144"/>
      <c r="SZB1172" s="93"/>
      <c r="SZC1172" s="145"/>
      <c r="SZD1172" s="145"/>
      <c r="SZE1172" s="145"/>
      <c r="SZF1172" s="145"/>
      <c r="SZG1172" s="145"/>
      <c r="SZH1172" s="37"/>
      <c r="SZI1172" s="5"/>
      <c r="SZJ1172" s="144"/>
      <c r="SZK1172" s="93"/>
      <c r="SZL1172" s="145"/>
      <c r="SZM1172" s="145"/>
      <c r="SZN1172" s="145"/>
      <c r="SZO1172" s="145"/>
      <c r="SZP1172" s="145"/>
      <c r="SZQ1172" s="37"/>
      <c r="SZR1172" s="5"/>
      <c r="SZS1172" s="144"/>
      <c r="SZT1172" s="93"/>
      <c r="SZU1172" s="145"/>
      <c r="SZV1172" s="145"/>
      <c r="SZW1172" s="145"/>
      <c r="SZX1172" s="145"/>
      <c r="SZY1172" s="145"/>
      <c r="SZZ1172" s="37"/>
      <c r="TAA1172" s="5"/>
      <c r="TAB1172" s="144"/>
      <c r="TAC1172" s="93"/>
      <c r="TAD1172" s="145"/>
      <c r="TAE1172" s="145"/>
      <c r="TAF1172" s="145"/>
      <c r="TAG1172" s="145"/>
      <c r="TAH1172" s="145"/>
      <c r="TAI1172" s="37"/>
      <c r="TAJ1172" s="5"/>
      <c r="TAK1172" s="144"/>
      <c r="TAL1172" s="93"/>
      <c r="TAM1172" s="145"/>
      <c r="TAN1172" s="145"/>
      <c r="TAO1172" s="145"/>
      <c r="TAP1172" s="145"/>
      <c r="TAQ1172" s="145"/>
      <c r="TAR1172" s="37"/>
      <c r="TAS1172" s="5"/>
      <c r="TAT1172" s="144"/>
      <c r="TAU1172" s="93"/>
      <c r="TAV1172" s="145"/>
      <c r="TAW1172" s="145"/>
      <c r="TAX1172" s="145"/>
      <c r="TAY1172" s="145"/>
      <c r="TAZ1172" s="145"/>
      <c r="TBA1172" s="37"/>
      <c r="TBB1172" s="5"/>
      <c r="TBC1172" s="144"/>
      <c r="TBD1172" s="93"/>
      <c r="TBE1172" s="145"/>
      <c r="TBF1172" s="145"/>
      <c r="TBG1172" s="145"/>
      <c r="TBH1172" s="145"/>
      <c r="TBI1172" s="145"/>
      <c r="TBJ1172" s="37"/>
      <c r="TBK1172" s="5"/>
      <c r="TBL1172" s="144"/>
      <c r="TBM1172" s="93"/>
      <c r="TBN1172" s="145"/>
      <c r="TBO1172" s="145"/>
      <c r="TBP1172" s="145"/>
      <c r="TBQ1172" s="145"/>
      <c r="TBR1172" s="145"/>
      <c r="TBS1172" s="37"/>
      <c r="TBT1172" s="5"/>
      <c r="TBU1172" s="144"/>
      <c r="TBV1172" s="93"/>
      <c r="TBW1172" s="145"/>
      <c r="TBX1172" s="145"/>
      <c r="TBY1172" s="145"/>
      <c r="TBZ1172" s="145"/>
      <c r="TCA1172" s="145"/>
      <c r="TCB1172" s="37"/>
      <c r="TCC1172" s="5"/>
      <c r="TCD1172" s="144"/>
      <c r="TCE1172" s="93"/>
      <c r="TCF1172" s="145"/>
      <c r="TCG1172" s="145"/>
      <c r="TCH1172" s="145"/>
      <c r="TCI1172" s="145"/>
      <c r="TCJ1172" s="145"/>
      <c r="TCK1172" s="37"/>
      <c r="TCL1172" s="5"/>
      <c r="TCM1172" s="144"/>
      <c r="TCN1172" s="93"/>
      <c r="TCO1172" s="145"/>
      <c r="TCP1172" s="145"/>
      <c r="TCQ1172" s="145"/>
      <c r="TCR1172" s="145"/>
      <c r="TCS1172" s="145"/>
      <c r="TCT1172" s="37"/>
      <c r="TCU1172" s="5"/>
      <c r="TCV1172" s="144"/>
      <c r="TCW1172" s="93"/>
      <c r="TCX1172" s="145"/>
      <c r="TCY1172" s="145"/>
      <c r="TCZ1172" s="145"/>
      <c r="TDA1172" s="145"/>
      <c r="TDB1172" s="145"/>
      <c r="TDC1172" s="37"/>
      <c r="TDD1172" s="5"/>
      <c r="TDE1172" s="144"/>
      <c r="TDF1172" s="93"/>
      <c r="TDG1172" s="145"/>
      <c r="TDH1172" s="145"/>
      <c r="TDI1172" s="145"/>
      <c r="TDJ1172" s="145"/>
      <c r="TDK1172" s="145"/>
      <c r="TDL1172" s="37"/>
      <c r="TDM1172" s="5"/>
      <c r="TDN1172" s="144"/>
      <c r="TDO1172" s="93"/>
      <c r="TDP1172" s="145"/>
      <c r="TDQ1172" s="145"/>
      <c r="TDR1172" s="145"/>
      <c r="TDS1172" s="145"/>
      <c r="TDT1172" s="145"/>
      <c r="TDU1172" s="37"/>
      <c r="TDV1172" s="5"/>
      <c r="TDW1172" s="144"/>
      <c r="TDX1172" s="93"/>
      <c r="TDY1172" s="145"/>
      <c r="TDZ1172" s="145"/>
      <c r="TEA1172" s="145"/>
      <c r="TEB1172" s="145"/>
      <c r="TEC1172" s="145"/>
      <c r="TED1172" s="37"/>
      <c r="TEE1172" s="5"/>
      <c r="TEF1172" s="144"/>
      <c r="TEG1172" s="93"/>
      <c r="TEH1172" s="145"/>
      <c r="TEI1172" s="145"/>
      <c r="TEJ1172" s="145"/>
      <c r="TEK1172" s="145"/>
      <c r="TEL1172" s="145"/>
      <c r="TEM1172" s="37"/>
      <c r="TEN1172" s="5"/>
      <c r="TEO1172" s="144"/>
      <c r="TEP1172" s="93"/>
      <c r="TEQ1172" s="145"/>
      <c r="TER1172" s="145"/>
      <c r="TES1172" s="145"/>
      <c r="TET1172" s="145"/>
      <c r="TEU1172" s="145"/>
      <c r="TEV1172" s="37"/>
      <c r="TEW1172" s="5"/>
      <c r="TEX1172" s="144"/>
      <c r="TEY1172" s="93"/>
      <c r="TEZ1172" s="145"/>
      <c r="TFA1172" s="145"/>
      <c r="TFB1172" s="145"/>
      <c r="TFC1172" s="145"/>
      <c r="TFD1172" s="145"/>
      <c r="TFE1172" s="37"/>
      <c r="TFF1172" s="5"/>
      <c r="TFG1172" s="144"/>
      <c r="TFH1172" s="93"/>
      <c r="TFI1172" s="145"/>
      <c r="TFJ1172" s="145"/>
      <c r="TFK1172" s="145"/>
      <c r="TFL1172" s="145"/>
      <c r="TFM1172" s="145"/>
      <c r="TFN1172" s="37"/>
      <c r="TFO1172" s="5"/>
      <c r="TFP1172" s="144"/>
      <c r="TFQ1172" s="93"/>
      <c r="TFR1172" s="145"/>
      <c r="TFS1172" s="145"/>
      <c r="TFT1172" s="145"/>
      <c r="TFU1172" s="145"/>
      <c r="TFV1172" s="145"/>
      <c r="TFW1172" s="37"/>
      <c r="TFX1172" s="5"/>
      <c r="TFY1172" s="144"/>
      <c r="TFZ1172" s="93"/>
      <c r="TGA1172" s="145"/>
      <c r="TGB1172" s="145"/>
      <c r="TGC1172" s="145"/>
      <c r="TGD1172" s="145"/>
      <c r="TGE1172" s="145"/>
      <c r="TGF1172" s="37"/>
      <c r="TGG1172" s="5"/>
      <c r="TGH1172" s="144"/>
      <c r="TGI1172" s="93"/>
      <c r="TGJ1172" s="145"/>
      <c r="TGK1172" s="145"/>
      <c r="TGL1172" s="145"/>
      <c r="TGM1172" s="145"/>
      <c r="TGN1172" s="145"/>
      <c r="TGO1172" s="37"/>
      <c r="TGP1172" s="5"/>
      <c r="TGQ1172" s="144"/>
      <c r="TGR1172" s="93"/>
      <c r="TGS1172" s="145"/>
      <c r="TGT1172" s="145"/>
      <c r="TGU1172" s="145"/>
      <c r="TGV1172" s="145"/>
      <c r="TGW1172" s="145"/>
      <c r="TGX1172" s="37"/>
      <c r="TGY1172" s="5"/>
      <c r="TGZ1172" s="144"/>
      <c r="THA1172" s="93"/>
      <c r="THB1172" s="145"/>
      <c r="THC1172" s="145"/>
      <c r="THD1172" s="145"/>
      <c r="THE1172" s="145"/>
      <c r="THF1172" s="145"/>
      <c r="THG1172" s="37"/>
      <c r="THH1172" s="5"/>
      <c r="THI1172" s="144"/>
      <c r="THJ1172" s="93"/>
      <c r="THK1172" s="145"/>
      <c r="THL1172" s="145"/>
      <c r="THM1172" s="145"/>
      <c r="THN1172" s="145"/>
      <c r="THO1172" s="145"/>
      <c r="THP1172" s="37"/>
      <c r="THQ1172" s="5"/>
      <c r="THR1172" s="144"/>
      <c r="THS1172" s="93"/>
      <c r="THT1172" s="145"/>
      <c r="THU1172" s="145"/>
      <c r="THV1172" s="145"/>
      <c r="THW1172" s="145"/>
      <c r="THX1172" s="145"/>
      <c r="THY1172" s="37"/>
      <c r="THZ1172" s="5"/>
      <c r="TIA1172" s="144"/>
      <c r="TIB1172" s="93"/>
      <c r="TIC1172" s="145"/>
      <c r="TID1172" s="145"/>
      <c r="TIE1172" s="145"/>
      <c r="TIF1172" s="145"/>
      <c r="TIG1172" s="145"/>
      <c r="TIH1172" s="37"/>
      <c r="TII1172" s="5"/>
      <c r="TIJ1172" s="144"/>
      <c r="TIK1172" s="93"/>
      <c r="TIL1172" s="145"/>
      <c r="TIM1172" s="145"/>
      <c r="TIN1172" s="145"/>
      <c r="TIO1172" s="145"/>
      <c r="TIP1172" s="145"/>
      <c r="TIQ1172" s="37"/>
      <c r="TIR1172" s="5"/>
      <c r="TIS1172" s="144"/>
      <c r="TIT1172" s="93"/>
      <c r="TIU1172" s="145"/>
      <c r="TIV1172" s="145"/>
      <c r="TIW1172" s="145"/>
      <c r="TIX1172" s="145"/>
      <c r="TIY1172" s="145"/>
      <c r="TIZ1172" s="37"/>
      <c r="TJA1172" s="5"/>
      <c r="TJB1172" s="144"/>
      <c r="TJC1172" s="93"/>
      <c r="TJD1172" s="145"/>
      <c r="TJE1172" s="145"/>
      <c r="TJF1172" s="145"/>
      <c r="TJG1172" s="145"/>
      <c r="TJH1172" s="145"/>
      <c r="TJI1172" s="37"/>
      <c r="TJJ1172" s="5"/>
      <c r="TJK1172" s="144"/>
      <c r="TJL1172" s="93"/>
      <c r="TJM1172" s="145"/>
      <c r="TJN1172" s="145"/>
      <c r="TJO1172" s="145"/>
      <c r="TJP1172" s="145"/>
      <c r="TJQ1172" s="145"/>
      <c r="TJR1172" s="37"/>
      <c r="TJS1172" s="5"/>
      <c r="TJT1172" s="144"/>
      <c r="TJU1172" s="93"/>
      <c r="TJV1172" s="145"/>
      <c r="TJW1172" s="145"/>
      <c r="TJX1172" s="145"/>
      <c r="TJY1172" s="145"/>
      <c r="TJZ1172" s="145"/>
      <c r="TKA1172" s="37"/>
      <c r="TKB1172" s="5"/>
      <c r="TKC1172" s="144"/>
      <c r="TKD1172" s="93"/>
      <c r="TKE1172" s="145"/>
      <c r="TKF1172" s="145"/>
      <c r="TKG1172" s="145"/>
      <c r="TKH1172" s="145"/>
      <c r="TKI1172" s="145"/>
      <c r="TKJ1172" s="37"/>
      <c r="TKK1172" s="5"/>
      <c r="TKL1172" s="144"/>
      <c r="TKM1172" s="93"/>
      <c r="TKN1172" s="145"/>
      <c r="TKO1172" s="145"/>
      <c r="TKP1172" s="145"/>
      <c r="TKQ1172" s="145"/>
      <c r="TKR1172" s="145"/>
      <c r="TKS1172" s="37"/>
      <c r="TKT1172" s="5"/>
      <c r="TKU1172" s="144"/>
      <c r="TKV1172" s="93"/>
      <c r="TKW1172" s="145"/>
      <c r="TKX1172" s="145"/>
      <c r="TKY1172" s="145"/>
      <c r="TKZ1172" s="145"/>
      <c r="TLA1172" s="145"/>
      <c r="TLB1172" s="37"/>
      <c r="TLC1172" s="5"/>
      <c r="TLD1172" s="144"/>
      <c r="TLE1172" s="93"/>
      <c r="TLF1172" s="145"/>
      <c r="TLG1172" s="145"/>
      <c r="TLH1172" s="145"/>
      <c r="TLI1172" s="145"/>
      <c r="TLJ1172" s="145"/>
      <c r="TLK1172" s="37"/>
      <c r="TLL1172" s="5"/>
      <c r="TLM1172" s="144"/>
      <c r="TLN1172" s="93"/>
      <c r="TLO1172" s="145"/>
      <c r="TLP1172" s="145"/>
      <c r="TLQ1172" s="145"/>
      <c r="TLR1172" s="145"/>
      <c r="TLS1172" s="145"/>
      <c r="TLT1172" s="37"/>
      <c r="TLU1172" s="5"/>
      <c r="TLV1172" s="144"/>
      <c r="TLW1172" s="93"/>
      <c r="TLX1172" s="145"/>
      <c r="TLY1172" s="145"/>
      <c r="TLZ1172" s="145"/>
      <c r="TMA1172" s="145"/>
      <c r="TMB1172" s="145"/>
      <c r="TMC1172" s="37"/>
      <c r="TMD1172" s="5"/>
      <c r="TME1172" s="144"/>
      <c r="TMF1172" s="93"/>
      <c r="TMG1172" s="145"/>
      <c r="TMH1172" s="145"/>
      <c r="TMI1172" s="145"/>
      <c r="TMJ1172" s="145"/>
      <c r="TMK1172" s="145"/>
      <c r="TML1172" s="37"/>
      <c r="TMM1172" s="5"/>
      <c r="TMN1172" s="144"/>
      <c r="TMO1172" s="93"/>
      <c r="TMP1172" s="145"/>
      <c r="TMQ1172" s="145"/>
      <c r="TMR1172" s="145"/>
      <c r="TMS1172" s="145"/>
      <c r="TMT1172" s="145"/>
      <c r="TMU1172" s="37"/>
      <c r="TMV1172" s="5"/>
      <c r="TMW1172" s="144"/>
      <c r="TMX1172" s="93"/>
      <c r="TMY1172" s="145"/>
      <c r="TMZ1172" s="145"/>
      <c r="TNA1172" s="145"/>
      <c r="TNB1172" s="145"/>
      <c r="TNC1172" s="145"/>
      <c r="TND1172" s="37"/>
      <c r="TNE1172" s="5"/>
      <c r="TNF1172" s="144"/>
      <c r="TNG1172" s="93"/>
      <c r="TNH1172" s="145"/>
      <c r="TNI1172" s="145"/>
      <c r="TNJ1172" s="145"/>
      <c r="TNK1172" s="145"/>
      <c r="TNL1172" s="145"/>
      <c r="TNM1172" s="37"/>
      <c r="TNN1172" s="5"/>
      <c r="TNO1172" s="144"/>
      <c r="TNP1172" s="93"/>
      <c r="TNQ1172" s="145"/>
      <c r="TNR1172" s="145"/>
      <c r="TNS1172" s="145"/>
      <c r="TNT1172" s="145"/>
      <c r="TNU1172" s="145"/>
      <c r="TNV1172" s="37"/>
      <c r="TNW1172" s="5"/>
      <c r="TNX1172" s="144"/>
      <c r="TNY1172" s="93"/>
      <c r="TNZ1172" s="145"/>
      <c r="TOA1172" s="145"/>
      <c r="TOB1172" s="145"/>
      <c r="TOC1172" s="145"/>
      <c r="TOD1172" s="145"/>
      <c r="TOE1172" s="37"/>
      <c r="TOF1172" s="5"/>
      <c r="TOG1172" s="144"/>
      <c r="TOH1172" s="93"/>
      <c r="TOI1172" s="145"/>
      <c r="TOJ1172" s="145"/>
      <c r="TOK1172" s="145"/>
      <c r="TOL1172" s="145"/>
      <c r="TOM1172" s="145"/>
      <c r="TON1172" s="37"/>
      <c r="TOO1172" s="5"/>
      <c r="TOP1172" s="144"/>
      <c r="TOQ1172" s="93"/>
      <c r="TOR1172" s="145"/>
      <c r="TOS1172" s="145"/>
      <c r="TOT1172" s="145"/>
      <c r="TOU1172" s="145"/>
      <c r="TOV1172" s="145"/>
      <c r="TOW1172" s="37"/>
      <c r="TOX1172" s="5"/>
      <c r="TOY1172" s="144"/>
      <c r="TOZ1172" s="93"/>
      <c r="TPA1172" s="145"/>
      <c r="TPB1172" s="145"/>
      <c r="TPC1172" s="145"/>
      <c r="TPD1172" s="145"/>
      <c r="TPE1172" s="145"/>
      <c r="TPF1172" s="37"/>
      <c r="TPG1172" s="5"/>
      <c r="TPH1172" s="144"/>
      <c r="TPI1172" s="93"/>
      <c r="TPJ1172" s="145"/>
      <c r="TPK1172" s="145"/>
      <c r="TPL1172" s="145"/>
      <c r="TPM1172" s="145"/>
      <c r="TPN1172" s="145"/>
      <c r="TPO1172" s="37"/>
      <c r="TPP1172" s="5"/>
      <c r="TPQ1172" s="144"/>
      <c r="TPR1172" s="93"/>
      <c r="TPS1172" s="145"/>
      <c r="TPT1172" s="145"/>
      <c r="TPU1172" s="145"/>
      <c r="TPV1172" s="145"/>
      <c r="TPW1172" s="145"/>
      <c r="TPX1172" s="37"/>
      <c r="TPY1172" s="5"/>
      <c r="TPZ1172" s="144"/>
      <c r="TQA1172" s="93"/>
      <c r="TQB1172" s="145"/>
      <c r="TQC1172" s="145"/>
      <c r="TQD1172" s="145"/>
      <c r="TQE1172" s="145"/>
      <c r="TQF1172" s="145"/>
      <c r="TQG1172" s="37"/>
      <c r="TQH1172" s="5"/>
      <c r="TQI1172" s="144"/>
      <c r="TQJ1172" s="93"/>
      <c r="TQK1172" s="145"/>
      <c r="TQL1172" s="145"/>
      <c r="TQM1172" s="145"/>
      <c r="TQN1172" s="145"/>
      <c r="TQO1172" s="145"/>
      <c r="TQP1172" s="37"/>
      <c r="TQQ1172" s="5"/>
      <c r="TQR1172" s="144"/>
      <c r="TQS1172" s="93"/>
      <c r="TQT1172" s="145"/>
      <c r="TQU1172" s="145"/>
      <c r="TQV1172" s="145"/>
      <c r="TQW1172" s="145"/>
      <c r="TQX1172" s="145"/>
      <c r="TQY1172" s="37"/>
      <c r="TQZ1172" s="5"/>
      <c r="TRA1172" s="144"/>
      <c r="TRB1172" s="93"/>
      <c r="TRC1172" s="145"/>
      <c r="TRD1172" s="145"/>
      <c r="TRE1172" s="145"/>
      <c r="TRF1172" s="145"/>
      <c r="TRG1172" s="145"/>
      <c r="TRH1172" s="37"/>
      <c r="TRI1172" s="5"/>
      <c r="TRJ1172" s="144"/>
      <c r="TRK1172" s="93"/>
      <c r="TRL1172" s="145"/>
      <c r="TRM1172" s="145"/>
      <c r="TRN1172" s="145"/>
      <c r="TRO1172" s="145"/>
      <c r="TRP1172" s="145"/>
      <c r="TRQ1172" s="37"/>
      <c r="TRR1172" s="5"/>
      <c r="TRS1172" s="144"/>
      <c r="TRT1172" s="93"/>
      <c r="TRU1172" s="145"/>
      <c r="TRV1172" s="145"/>
      <c r="TRW1172" s="145"/>
      <c r="TRX1172" s="145"/>
      <c r="TRY1172" s="145"/>
      <c r="TRZ1172" s="37"/>
      <c r="TSA1172" s="5"/>
      <c r="TSB1172" s="144"/>
      <c r="TSC1172" s="93"/>
      <c r="TSD1172" s="145"/>
      <c r="TSE1172" s="145"/>
      <c r="TSF1172" s="145"/>
      <c r="TSG1172" s="145"/>
      <c r="TSH1172" s="145"/>
      <c r="TSI1172" s="37"/>
      <c r="TSJ1172" s="5"/>
      <c r="TSK1172" s="144"/>
      <c r="TSL1172" s="93"/>
      <c r="TSM1172" s="145"/>
      <c r="TSN1172" s="145"/>
      <c r="TSO1172" s="145"/>
      <c r="TSP1172" s="145"/>
      <c r="TSQ1172" s="145"/>
      <c r="TSR1172" s="37"/>
      <c r="TSS1172" s="5"/>
      <c r="TST1172" s="144"/>
      <c r="TSU1172" s="93"/>
      <c r="TSV1172" s="145"/>
      <c r="TSW1172" s="145"/>
      <c r="TSX1172" s="145"/>
      <c r="TSY1172" s="145"/>
      <c r="TSZ1172" s="145"/>
      <c r="TTA1172" s="37"/>
      <c r="TTB1172" s="5"/>
      <c r="TTC1172" s="144"/>
      <c r="TTD1172" s="93"/>
      <c r="TTE1172" s="145"/>
      <c r="TTF1172" s="145"/>
      <c r="TTG1172" s="145"/>
      <c r="TTH1172" s="145"/>
      <c r="TTI1172" s="145"/>
      <c r="TTJ1172" s="37"/>
      <c r="TTK1172" s="5"/>
      <c r="TTL1172" s="144"/>
      <c r="TTM1172" s="93"/>
      <c r="TTN1172" s="145"/>
      <c r="TTO1172" s="145"/>
      <c r="TTP1172" s="145"/>
      <c r="TTQ1172" s="145"/>
      <c r="TTR1172" s="145"/>
      <c r="TTS1172" s="37"/>
      <c r="TTT1172" s="5"/>
      <c r="TTU1172" s="144"/>
      <c r="TTV1172" s="93"/>
      <c r="TTW1172" s="145"/>
      <c r="TTX1172" s="145"/>
      <c r="TTY1172" s="145"/>
      <c r="TTZ1172" s="145"/>
      <c r="TUA1172" s="145"/>
      <c r="TUB1172" s="37"/>
      <c r="TUC1172" s="5"/>
      <c r="TUD1172" s="144"/>
      <c r="TUE1172" s="93"/>
      <c r="TUF1172" s="145"/>
      <c r="TUG1172" s="145"/>
      <c r="TUH1172" s="145"/>
      <c r="TUI1172" s="145"/>
      <c r="TUJ1172" s="145"/>
      <c r="TUK1172" s="37"/>
      <c r="TUL1172" s="5"/>
      <c r="TUM1172" s="144"/>
      <c r="TUN1172" s="93"/>
      <c r="TUO1172" s="145"/>
      <c r="TUP1172" s="145"/>
      <c r="TUQ1172" s="145"/>
      <c r="TUR1172" s="145"/>
      <c r="TUS1172" s="145"/>
      <c r="TUT1172" s="37"/>
      <c r="TUU1172" s="5"/>
      <c r="TUV1172" s="144"/>
      <c r="TUW1172" s="93"/>
      <c r="TUX1172" s="145"/>
      <c r="TUY1172" s="145"/>
      <c r="TUZ1172" s="145"/>
      <c r="TVA1172" s="145"/>
      <c r="TVB1172" s="145"/>
      <c r="TVC1172" s="37"/>
      <c r="TVD1172" s="5"/>
      <c r="TVE1172" s="144"/>
      <c r="TVF1172" s="93"/>
      <c r="TVG1172" s="145"/>
      <c r="TVH1172" s="145"/>
      <c r="TVI1172" s="145"/>
      <c r="TVJ1172" s="145"/>
      <c r="TVK1172" s="145"/>
      <c r="TVL1172" s="37"/>
      <c r="TVM1172" s="5"/>
      <c r="TVN1172" s="144"/>
      <c r="TVO1172" s="93"/>
      <c r="TVP1172" s="145"/>
      <c r="TVQ1172" s="145"/>
      <c r="TVR1172" s="145"/>
      <c r="TVS1172" s="145"/>
      <c r="TVT1172" s="145"/>
      <c r="TVU1172" s="37"/>
      <c r="TVV1172" s="5"/>
      <c r="TVW1172" s="144"/>
      <c r="TVX1172" s="93"/>
      <c r="TVY1172" s="145"/>
      <c r="TVZ1172" s="145"/>
      <c r="TWA1172" s="145"/>
      <c r="TWB1172" s="145"/>
      <c r="TWC1172" s="145"/>
      <c r="TWD1172" s="37"/>
      <c r="TWE1172" s="5"/>
      <c r="TWF1172" s="144"/>
      <c r="TWG1172" s="93"/>
      <c r="TWH1172" s="145"/>
      <c r="TWI1172" s="145"/>
      <c r="TWJ1172" s="145"/>
      <c r="TWK1172" s="145"/>
      <c r="TWL1172" s="145"/>
      <c r="TWM1172" s="37"/>
      <c r="TWN1172" s="5"/>
      <c r="TWO1172" s="144"/>
      <c r="TWP1172" s="93"/>
      <c r="TWQ1172" s="145"/>
      <c r="TWR1172" s="145"/>
      <c r="TWS1172" s="145"/>
      <c r="TWT1172" s="145"/>
      <c r="TWU1172" s="145"/>
      <c r="TWV1172" s="37"/>
      <c r="TWW1172" s="5"/>
      <c r="TWX1172" s="144"/>
      <c r="TWY1172" s="93"/>
      <c r="TWZ1172" s="145"/>
      <c r="TXA1172" s="145"/>
      <c r="TXB1172" s="145"/>
      <c r="TXC1172" s="145"/>
      <c r="TXD1172" s="145"/>
      <c r="TXE1172" s="37"/>
      <c r="TXF1172" s="5"/>
      <c r="TXG1172" s="144"/>
      <c r="TXH1172" s="93"/>
      <c r="TXI1172" s="145"/>
      <c r="TXJ1172" s="145"/>
      <c r="TXK1172" s="145"/>
      <c r="TXL1172" s="145"/>
      <c r="TXM1172" s="145"/>
      <c r="TXN1172" s="37"/>
      <c r="TXO1172" s="5"/>
      <c r="TXP1172" s="144"/>
      <c r="TXQ1172" s="93"/>
      <c r="TXR1172" s="145"/>
      <c r="TXS1172" s="145"/>
      <c r="TXT1172" s="145"/>
      <c r="TXU1172" s="145"/>
      <c r="TXV1172" s="145"/>
      <c r="TXW1172" s="37"/>
      <c r="TXX1172" s="5"/>
      <c r="TXY1172" s="144"/>
      <c r="TXZ1172" s="93"/>
      <c r="TYA1172" s="145"/>
      <c r="TYB1172" s="145"/>
      <c r="TYC1172" s="145"/>
      <c r="TYD1172" s="145"/>
      <c r="TYE1172" s="145"/>
      <c r="TYF1172" s="37"/>
      <c r="TYG1172" s="5"/>
      <c r="TYH1172" s="144"/>
      <c r="TYI1172" s="93"/>
      <c r="TYJ1172" s="145"/>
      <c r="TYK1172" s="145"/>
      <c r="TYL1172" s="145"/>
      <c r="TYM1172" s="145"/>
      <c r="TYN1172" s="145"/>
      <c r="TYO1172" s="37"/>
      <c r="TYP1172" s="5"/>
      <c r="TYQ1172" s="144"/>
      <c r="TYR1172" s="93"/>
      <c r="TYS1172" s="145"/>
      <c r="TYT1172" s="145"/>
      <c r="TYU1172" s="145"/>
      <c r="TYV1172" s="145"/>
      <c r="TYW1172" s="145"/>
      <c r="TYX1172" s="37"/>
      <c r="TYY1172" s="5"/>
      <c r="TYZ1172" s="144"/>
      <c r="TZA1172" s="93"/>
      <c r="TZB1172" s="145"/>
      <c r="TZC1172" s="145"/>
      <c r="TZD1172" s="145"/>
      <c r="TZE1172" s="145"/>
      <c r="TZF1172" s="145"/>
      <c r="TZG1172" s="37"/>
      <c r="TZH1172" s="5"/>
      <c r="TZI1172" s="144"/>
      <c r="TZJ1172" s="93"/>
      <c r="TZK1172" s="145"/>
      <c r="TZL1172" s="145"/>
      <c r="TZM1172" s="145"/>
      <c r="TZN1172" s="145"/>
      <c r="TZO1172" s="145"/>
      <c r="TZP1172" s="37"/>
      <c r="TZQ1172" s="5"/>
      <c r="TZR1172" s="144"/>
      <c r="TZS1172" s="93"/>
      <c r="TZT1172" s="145"/>
      <c r="TZU1172" s="145"/>
      <c r="TZV1172" s="145"/>
      <c r="TZW1172" s="145"/>
      <c r="TZX1172" s="145"/>
      <c r="TZY1172" s="37"/>
      <c r="TZZ1172" s="5"/>
      <c r="UAA1172" s="144"/>
      <c r="UAB1172" s="93"/>
      <c r="UAC1172" s="145"/>
      <c r="UAD1172" s="145"/>
      <c r="UAE1172" s="145"/>
      <c r="UAF1172" s="145"/>
      <c r="UAG1172" s="145"/>
      <c r="UAH1172" s="37"/>
      <c r="UAI1172" s="5"/>
      <c r="UAJ1172" s="144"/>
      <c r="UAK1172" s="93"/>
      <c r="UAL1172" s="145"/>
      <c r="UAM1172" s="145"/>
      <c r="UAN1172" s="145"/>
      <c r="UAO1172" s="145"/>
      <c r="UAP1172" s="145"/>
      <c r="UAQ1172" s="37"/>
      <c r="UAR1172" s="5"/>
      <c r="UAS1172" s="144"/>
      <c r="UAT1172" s="93"/>
      <c r="UAU1172" s="145"/>
      <c r="UAV1172" s="145"/>
      <c r="UAW1172" s="145"/>
      <c r="UAX1172" s="145"/>
      <c r="UAY1172" s="145"/>
      <c r="UAZ1172" s="37"/>
      <c r="UBA1172" s="5"/>
      <c r="UBB1172" s="144"/>
      <c r="UBC1172" s="93"/>
      <c r="UBD1172" s="145"/>
      <c r="UBE1172" s="145"/>
      <c r="UBF1172" s="145"/>
      <c r="UBG1172" s="145"/>
      <c r="UBH1172" s="145"/>
      <c r="UBI1172" s="37"/>
      <c r="UBJ1172" s="5"/>
      <c r="UBK1172" s="144"/>
      <c r="UBL1172" s="93"/>
      <c r="UBM1172" s="145"/>
      <c r="UBN1172" s="145"/>
      <c r="UBO1172" s="145"/>
      <c r="UBP1172" s="145"/>
      <c r="UBQ1172" s="145"/>
      <c r="UBR1172" s="37"/>
      <c r="UBS1172" s="5"/>
      <c r="UBT1172" s="144"/>
      <c r="UBU1172" s="93"/>
      <c r="UBV1172" s="145"/>
      <c r="UBW1172" s="145"/>
      <c r="UBX1172" s="145"/>
      <c r="UBY1172" s="145"/>
      <c r="UBZ1172" s="145"/>
      <c r="UCA1172" s="37"/>
      <c r="UCB1172" s="5"/>
      <c r="UCC1172" s="144"/>
      <c r="UCD1172" s="93"/>
      <c r="UCE1172" s="145"/>
      <c r="UCF1172" s="145"/>
      <c r="UCG1172" s="145"/>
      <c r="UCH1172" s="145"/>
      <c r="UCI1172" s="145"/>
      <c r="UCJ1172" s="37"/>
      <c r="UCK1172" s="5"/>
      <c r="UCL1172" s="144"/>
      <c r="UCM1172" s="93"/>
      <c r="UCN1172" s="145"/>
      <c r="UCO1172" s="145"/>
      <c r="UCP1172" s="145"/>
      <c r="UCQ1172" s="145"/>
      <c r="UCR1172" s="145"/>
      <c r="UCS1172" s="37"/>
      <c r="UCT1172" s="5"/>
      <c r="UCU1172" s="144"/>
      <c r="UCV1172" s="93"/>
      <c r="UCW1172" s="145"/>
      <c r="UCX1172" s="145"/>
      <c r="UCY1172" s="145"/>
      <c r="UCZ1172" s="145"/>
      <c r="UDA1172" s="145"/>
      <c r="UDB1172" s="37"/>
      <c r="UDC1172" s="5"/>
      <c r="UDD1172" s="144"/>
      <c r="UDE1172" s="93"/>
      <c r="UDF1172" s="145"/>
      <c r="UDG1172" s="145"/>
      <c r="UDH1172" s="145"/>
      <c r="UDI1172" s="145"/>
      <c r="UDJ1172" s="145"/>
      <c r="UDK1172" s="37"/>
      <c r="UDL1172" s="5"/>
      <c r="UDM1172" s="144"/>
      <c r="UDN1172" s="93"/>
      <c r="UDO1172" s="145"/>
      <c r="UDP1172" s="145"/>
      <c r="UDQ1172" s="145"/>
      <c r="UDR1172" s="145"/>
      <c r="UDS1172" s="145"/>
      <c r="UDT1172" s="37"/>
      <c r="UDU1172" s="5"/>
      <c r="UDV1172" s="144"/>
      <c r="UDW1172" s="93"/>
      <c r="UDX1172" s="145"/>
      <c r="UDY1172" s="145"/>
      <c r="UDZ1172" s="145"/>
      <c r="UEA1172" s="145"/>
      <c r="UEB1172" s="145"/>
      <c r="UEC1172" s="37"/>
      <c r="UED1172" s="5"/>
      <c r="UEE1172" s="144"/>
      <c r="UEF1172" s="93"/>
      <c r="UEG1172" s="145"/>
      <c r="UEH1172" s="145"/>
      <c r="UEI1172" s="145"/>
      <c r="UEJ1172" s="145"/>
      <c r="UEK1172" s="145"/>
      <c r="UEL1172" s="37"/>
      <c r="UEM1172" s="5"/>
      <c r="UEN1172" s="144"/>
      <c r="UEO1172" s="93"/>
      <c r="UEP1172" s="145"/>
      <c r="UEQ1172" s="145"/>
      <c r="UER1172" s="145"/>
      <c r="UES1172" s="145"/>
      <c r="UET1172" s="145"/>
      <c r="UEU1172" s="37"/>
      <c r="UEV1172" s="5"/>
      <c r="UEW1172" s="144"/>
      <c r="UEX1172" s="93"/>
      <c r="UEY1172" s="145"/>
      <c r="UEZ1172" s="145"/>
      <c r="UFA1172" s="145"/>
      <c r="UFB1172" s="145"/>
      <c r="UFC1172" s="145"/>
      <c r="UFD1172" s="37"/>
      <c r="UFE1172" s="5"/>
      <c r="UFF1172" s="144"/>
      <c r="UFG1172" s="93"/>
      <c r="UFH1172" s="145"/>
      <c r="UFI1172" s="145"/>
      <c r="UFJ1172" s="145"/>
      <c r="UFK1172" s="145"/>
      <c r="UFL1172" s="145"/>
      <c r="UFM1172" s="37"/>
      <c r="UFN1172" s="5"/>
      <c r="UFO1172" s="144"/>
      <c r="UFP1172" s="93"/>
      <c r="UFQ1172" s="145"/>
      <c r="UFR1172" s="145"/>
      <c r="UFS1172" s="145"/>
      <c r="UFT1172" s="145"/>
      <c r="UFU1172" s="145"/>
      <c r="UFV1172" s="37"/>
      <c r="UFW1172" s="5"/>
      <c r="UFX1172" s="144"/>
      <c r="UFY1172" s="93"/>
      <c r="UFZ1172" s="145"/>
      <c r="UGA1172" s="145"/>
      <c r="UGB1172" s="145"/>
      <c r="UGC1172" s="145"/>
      <c r="UGD1172" s="145"/>
      <c r="UGE1172" s="37"/>
      <c r="UGF1172" s="5"/>
      <c r="UGG1172" s="144"/>
      <c r="UGH1172" s="93"/>
      <c r="UGI1172" s="145"/>
      <c r="UGJ1172" s="145"/>
      <c r="UGK1172" s="145"/>
      <c r="UGL1172" s="145"/>
      <c r="UGM1172" s="145"/>
      <c r="UGN1172" s="37"/>
      <c r="UGO1172" s="5"/>
      <c r="UGP1172" s="144"/>
      <c r="UGQ1172" s="93"/>
      <c r="UGR1172" s="145"/>
      <c r="UGS1172" s="145"/>
      <c r="UGT1172" s="145"/>
      <c r="UGU1172" s="145"/>
      <c r="UGV1172" s="145"/>
      <c r="UGW1172" s="37"/>
      <c r="UGX1172" s="5"/>
      <c r="UGY1172" s="144"/>
      <c r="UGZ1172" s="93"/>
      <c r="UHA1172" s="145"/>
      <c r="UHB1172" s="145"/>
      <c r="UHC1172" s="145"/>
      <c r="UHD1172" s="145"/>
      <c r="UHE1172" s="145"/>
      <c r="UHF1172" s="37"/>
      <c r="UHG1172" s="5"/>
      <c r="UHH1172" s="144"/>
      <c r="UHI1172" s="93"/>
      <c r="UHJ1172" s="145"/>
      <c r="UHK1172" s="145"/>
      <c r="UHL1172" s="145"/>
      <c r="UHM1172" s="145"/>
      <c r="UHN1172" s="145"/>
      <c r="UHO1172" s="37"/>
      <c r="UHP1172" s="5"/>
      <c r="UHQ1172" s="144"/>
      <c r="UHR1172" s="93"/>
      <c r="UHS1172" s="145"/>
      <c r="UHT1172" s="145"/>
      <c r="UHU1172" s="145"/>
      <c r="UHV1172" s="145"/>
      <c r="UHW1172" s="145"/>
      <c r="UHX1172" s="37"/>
      <c r="UHY1172" s="5"/>
      <c r="UHZ1172" s="144"/>
      <c r="UIA1172" s="93"/>
      <c r="UIB1172" s="145"/>
      <c r="UIC1172" s="145"/>
      <c r="UID1172" s="145"/>
      <c r="UIE1172" s="145"/>
      <c r="UIF1172" s="145"/>
      <c r="UIG1172" s="37"/>
      <c r="UIH1172" s="5"/>
      <c r="UII1172" s="144"/>
      <c r="UIJ1172" s="93"/>
      <c r="UIK1172" s="145"/>
      <c r="UIL1172" s="145"/>
      <c r="UIM1172" s="145"/>
      <c r="UIN1172" s="145"/>
      <c r="UIO1172" s="145"/>
      <c r="UIP1172" s="37"/>
      <c r="UIQ1172" s="5"/>
      <c r="UIR1172" s="144"/>
      <c r="UIS1172" s="93"/>
      <c r="UIT1172" s="145"/>
      <c r="UIU1172" s="145"/>
      <c r="UIV1172" s="145"/>
      <c r="UIW1172" s="145"/>
      <c r="UIX1172" s="145"/>
      <c r="UIY1172" s="37"/>
      <c r="UIZ1172" s="5"/>
      <c r="UJA1172" s="144"/>
      <c r="UJB1172" s="93"/>
      <c r="UJC1172" s="145"/>
      <c r="UJD1172" s="145"/>
      <c r="UJE1172" s="145"/>
      <c r="UJF1172" s="145"/>
      <c r="UJG1172" s="145"/>
      <c r="UJH1172" s="37"/>
      <c r="UJI1172" s="5"/>
      <c r="UJJ1172" s="144"/>
      <c r="UJK1172" s="93"/>
      <c r="UJL1172" s="145"/>
      <c r="UJM1172" s="145"/>
      <c r="UJN1172" s="145"/>
      <c r="UJO1172" s="145"/>
      <c r="UJP1172" s="145"/>
      <c r="UJQ1172" s="37"/>
      <c r="UJR1172" s="5"/>
      <c r="UJS1172" s="144"/>
      <c r="UJT1172" s="93"/>
      <c r="UJU1172" s="145"/>
      <c r="UJV1172" s="145"/>
      <c r="UJW1172" s="145"/>
      <c r="UJX1172" s="145"/>
      <c r="UJY1172" s="145"/>
      <c r="UJZ1172" s="37"/>
      <c r="UKA1172" s="5"/>
      <c r="UKB1172" s="144"/>
      <c r="UKC1172" s="93"/>
      <c r="UKD1172" s="145"/>
      <c r="UKE1172" s="145"/>
      <c r="UKF1172" s="145"/>
      <c r="UKG1172" s="145"/>
      <c r="UKH1172" s="145"/>
      <c r="UKI1172" s="37"/>
      <c r="UKJ1172" s="5"/>
      <c r="UKK1172" s="144"/>
      <c r="UKL1172" s="93"/>
      <c r="UKM1172" s="145"/>
      <c r="UKN1172" s="145"/>
      <c r="UKO1172" s="145"/>
      <c r="UKP1172" s="145"/>
      <c r="UKQ1172" s="145"/>
      <c r="UKR1172" s="37"/>
      <c r="UKS1172" s="5"/>
      <c r="UKT1172" s="144"/>
      <c r="UKU1172" s="93"/>
      <c r="UKV1172" s="145"/>
      <c r="UKW1172" s="145"/>
      <c r="UKX1172" s="145"/>
      <c r="UKY1172" s="145"/>
      <c r="UKZ1172" s="145"/>
      <c r="ULA1172" s="37"/>
      <c r="ULB1172" s="5"/>
      <c r="ULC1172" s="144"/>
      <c r="ULD1172" s="93"/>
      <c r="ULE1172" s="145"/>
      <c r="ULF1172" s="145"/>
      <c r="ULG1172" s="145"/>
      <c r="ULH1172" s="145"/>
      <c r="ULI1172" s="145"/>
      <c r="ULJ1172" s="37"/>
      <c r="ULK1172" s="5"/>
      <c r="ULL1172" s="144"/>
      <c r="ULM1172" s="93"/>
      <c r="ULN1172" s="145"/>
      <c r="ULO1172" s="145"/>
      <c r="ULP1172" s="145"/>
      <c r="ULQ1172" s="145"/>
      <c r="ULR1172" s="145"/>
      <c r="ULS1172" s="37"/>
      <c r="ULT1172" s="5"/>
      <c r="ULU1172" s="144"/>
      <c r="ULV1172" s="93"/>
      <c r="ULW1172" s="145"/>
      <c r="ULX1172" s="145"/>
      <c r="ULY1172" s="145"/>
      <c r="ULZ1172" s="145"/>
      <c r="UMA1172" s="145"/>
      <c r="UMB1172" s="37"/>
      <c r="UMC1172" s="5"/>
      <c r="UMD1172" s="144"/>
      <c r="UME1172" s="93"/>
      <c r="UMF1172" s="145"/>
      <c r="UMG1172" s="145"/>
      <c r="UMH1172" s="145"/>
      <c r="UMI1172" s="145"/>
      <c r="UMJ1172" s="145"/>
      <c r="UMK1172" s="37"/>
      <c r="UML1172" s="5"/>
      <c r="UMM1172" s="144"/>
      <c r="UMN1172" s="93"/>
      <c r="UMO1172" s="145"/>
      <c r="UMP1172" s="145"/>
      <c r="UMQ1172" s="145"/>
      <c r="UMR1172" s="145"/>
      <c r="UMS1172" s="145"/>
      <c r="UMT1172" s="37"/>
      <c r="UMU1172" s="5"/>
      <c r="UMV1172" s="144"/>
      <c r="UMW1172" s="93"/>
      <c r="UMX1172" s="145"/>
      <c r="UMY1172" s="145"/>
      <c r="UMZ1172" s="145"/>
      <c r="UNA1172" s="145"/>
      <c r="UNB1172" s="145"/>
      <c r="UNC1172" s="37"/>
      <c r="UND1172" s="5"/>
      <c r="UNE1172" s="144"/>
      <c r="UNF1172" s="93"/>
      <c r="UNG1172" s="145"/>
      <c r="UNH1172" s="145"/>
      <c r="UNI1172" s="145"/>
      <c r="UNJ1172" s="145"/>
      <c r="UNK1172" s="145"/>
      <c r="UNL1172" s="37"/>
      <c r="UNM1172" s="5"/>
      <c r="UNN1172" s="144"/>
      <c r="UNO1172" s="93"/>
      <c r="UNP1172" s="145"/>
      <c r="UNQ1172" s="145"/>
      <c r="UNR1172" s="145"/>
      <c r="UNS1172" s="145"/>
      <c r="UNT1172" s="145"/>
      <c r="UNU1172" s="37"/>
      <c r="UNV1172" s="5"/>
      <c r="UNW1172" s="144"/>
      <c r="UNX1172" s="93"/>
      <c r="UNY1172" s="145"/>
      <c r="UNZ1172" s="145"/>
      <c r="UOA1172" s="145"/>
      <c r="UOB1172" s="145"/>
      <c r="UOC1172" s="145"/>
      <c r="UOD1172" s="37"/>
      <c r="UOE1172" s="5"/>
      <c r="UOF1172" s="144"/>
      <c r="UOG1172" s="93"/>
      <c r="UOH1172" s="145"/>
      <c r="UOI1172" s="145"/>
      <c r="UOJ1172" s="145"/>
      <c r="UOK1172" s="145"/>
      <c r="UOL1172" s="145"/>
      <c r="UOM1172" s="37"/>
      <c r="UON1172" s="5"/>
      <c r="UOO1172" s="144"/>
      <c r="UOP1172" s="93"/>
      <c r="UOQ1172" s="145"/>
      <c r="UOR1172" s="145"/>
      <c r="UOS1172" s="145"/>
      <c r="UOT1172" s="145"/>
      <c r="UOU1172" s="145"/>
      <c r="UOV1172" s="37"/>
      <c r="UOW1172" s="5"/>
      <c r="UOX1172" s="144"/>
      <c r="UOY1172" s="93"/>
      <c r="UOZ1172" s="145"/>
      <c r="UPA1172" s="145"/>
      <c r="UPB1172" s="145"/>
      <c r="UPC1172" s="145"/>
      <c r="UPD1172" s="145"/>
      <c r="UPE1172" s="37"/>
      <c r="UPF1172" s="5"/>
      <c r="UPG1172" s="144"/>
      <c r="UPH1172" s="93"/>
      <c r="UPI1172" s="145"/>
      <c r="UPJ1172" s="145"/>
      <c r="UPK1172" s="145"/>
      <c r="UPL1172" s="145"/>
      <c r="UPM1172" s="145"/>
      <c r="UPN1172" s="37"/>
      <c r="UPO1172" s="5"/>
      <c r="UPP1172" s="144"/>
      <c r="UPQ1172" s="93"/>
      <c r="UPR1172" s="145"/>
      <c r="UPS1172" s="145"/>
      <c r="UPT1172" s="145"/>
      <c r="UPU1172" s="145"/>
      <c r="UPV1172" s="145"/>
      <c r="UPW1172" s="37"/>
      <c r="UPX1172" s="5"/>
      <c r="UPY1172" s="144"/>
      <c r="UPZ1172" s="93"/>
      <c r="UQA1172" s="145"/>
      <c r="UQB1172" s="145"/>
      <c r="UQC1172" s="145"/>
      <c r="UQD1172" s="145"/>
      <c r="UQE1172" s="145"/>
      <c r="UQF1172" s="37"/>
      <c r="UQG1172" s="5"/>
      <c r="UQH1172" s="144"/>
      <c r="UQI1172" s="93"/>
      <c r="UQJ1172" s="145"/>
      <c r="UQK1172" s="145"/>
      <c r="UQL1172" s="145"/>
      <c r="UQM1172" s="145"/>
      <c r="UQN1172" s="145"/>
      <c r="UQO1172" s="37"/>
      <c r="UQP1172" s="5"/>
      <c r="UQQ1172" s="144"/>
      <c r="UQR1172" s="93"/>
      <c r="UQS1172" s="145"/>
      <c r="UQT1172" s="145"/>
      <c r="UQU1172" s="145"/>
      <c r="UQV1172" s="145"/>
      <c r="UQW1172" s="145"/>
      <c r="UQX1172" s="37"/>
      <c r="UQY1172" s="5"/>
      <c r="UQZ1172" s="144"/>
      <c r="URA1172" s="93"/>
      <c r="URB1172" s="145"/>
      <c r="URC1172" s="145"/>
      <c r="URD1172" s="145"/>
      <c r="URE1172" s="145"/>
      <c r="URF1172" s="145"/>
      <c r="URG1172" s="37"/>
      <c r="URH1172" s="5"/>
      <c r="URI1172" s="144"/>
      <c r="URJ1172" s="93"/>
      <c r="URK1172" s="145"/>
      <c r="URL1172" s="145"/>
      <c r="URM1172" s="145"/>
      <c r="URN1172" s="145"/>
      <c r="URO1172" s="145"/>
      <c r="URP1172" s="37"/>
      <c r="URQ1172" s="5"/>
      <c r="URR1172" s="144"/>
      <c r="URS1172" s="93"/>
      <c r="URT1172" s="145"/>
      <c r="URU1172" s="145"/>
      <c r="URV1172" s="145"/>
      <c r="URW1172" s="145"/>
      <c r="URX1172" s="145"/>
      <c r="URY1172" s="37"/>
      <c r="URZ1172" s="5"/>
      <c r="USA1172" s="144"/>
      <c r="USB1172" s="93"/>
      <c r="USC1172" s="145"/>
      <c r="USD1172" s="145"/>
      <c r="USE1172" s="145"/>
      <c r="USF1172" s="145"/>
      <c r="USG1172" s="145"/>
      <c r="USH1172" s="37"/>
      <c r="USI1172" s="5"/>
      <c r="USJ1172" s="144"/>
      <c r="USK1172" s="93"/>
      <c r="USL1172" s="145"/>
      <c r="USM1172" s="145"/>
      <c r="USN1172" s="145"/>
      <c r="USO1172" s="145"/>
      <c r="USP1172" s="145"/>
      <c r="USQ1172" s="37"/>
      <c r="USR1172" s="5"/>
      <c r="USS1172" s="144"/>
      <c r="UST1172" s="93"/>
      <c r="USU1172" s="145"/>
      <c r="USV1172" s="145"/>
      <c r="USW1172" s="145"/>
      <c r="USX1172" s="145"/>
      <c r="USY1172" s="145"/>
      <c r="USZ1172" s="37"/>
      <c r="UTA1172" s="5"/>
      <c r="UTB1172" s="144"/>
      <c r="UTC1172" s="93"/>
      <c r="UTD1172" s="145"/>
      <c r="UTE1172" s="145"/>
      <c r="UTF1172" s="145"/>
      <c r="UTG1172" s="145"/>
      <c r="UTH1172" s="145"/>
      <c r="UTI1172" s="37"/>
      <c r="UTJ1172" s="5"/>
      <c r="UTK1172" s="144"/>
      <c r="UTL1172" s="93"/>
      <c r="UTM1172" s="145"/>
      <c r="UTN1172" s="145"/>
      <c r="UTO1172" s="145"/>
      <c r="UTP1172" s="145"/>
      <c r="UTQ1172" s="145"/>
      <c r="UTR1172" s="37"/>
      <c r="UTS1172" s="5"/>
      <c r="UTT1172" s="144"/>
      <c r="UTU1172" s="93"/>
      <c r="UTV1172" s="145"/>
      <c r="UTW1172" s="145"/>
      <c r="UTX1172" s="145"/>
      <c r="UTY1172" s="145"/>
      <c r="UTZ1172" s="145"/>
      <c r="UUA1172" s="37"/>
      <c r="UUB1172" s="5"/>
      <c r="UUC1172" s="144"/>
      <c r="UUD1172" s="93"/>
      <c r="UUE1172" s="145"/>
      <c r="UUF1172" s="145"/>
      <c r="UUG1172" s="145"/>
      <c r="UUH1172" s="145"/>
      <c r="UUI1172" s="145"/>
      <c r="UUJ1172" s="37"/>
      <c r="UUK1172" s="5"/>
      <c r="UUL1172" s="144"/>
      <c r="UUM1172" s="93"/>
      <c r="UUN1172" s="145"/>
      <c r="UUO1172" s="145"/>
      <c r="UUP1172" s="145"/>
      <c r="UUQ1172" s="145"/>
      <c r="UUR1172" s="145"/>
      <c r="UUS1172" s="37"/>
      <c r="UUT1172" s="5"/>
      <c r="UUU1172" s="144"/>
      <c r="UUV1172" s="93"/>
      <c r="UUW1172" s="145"/>
      <c r="UUX1172" s="145"/>
      <c r="UUY1172" s="145"/>
      <c r="UUZ1172" s="145"/>
      <c r="UVA1172" s="145"/>
      <c r="UVB1172" s="37"/>
      <c r="UVC1172" s="5"/>
      <c r="UVD1172" s="144"/>
      <c r="UVE1172" s="93"/>
      <c r="UVF1172" s="145"/>
      <c r="UVG1172" s="145"/>
      <c r="UVH1172" s="145"/>
      <c r="UVI1172" s="145"/>
      <c r="UVJ1172" s="145"/>
      <c r="UVK1172" s="37"/>
      <c r="UVL1172" s="5"/>
      <c r="UVM1172" s="144"/>
      <c r="UVN1172" s="93"/>
      <c r="UVO1172" s="145"/>
      <c r="UVP1172" s="145"/>
      <c r="UVQ1172" s="145"/>
      <c r="UVR1172" s="145"/>
      <c r="UVS1172" s="145"/>
      <c r="UVT1172" s="37"/>
      <c r="UVU1172" s="5"/>
      <c r="UVV1172" s="144"/>
      <c r="UVW1172" s="93"/>
      <c r="UVX1172" s="145"/>
      <c r="UVY1172" s="145"/>
      <c r="UVZ1172" s="145"/>
      <c r="UWA1172" s="145"/>
      <c r="UWB1172" s="145"/>
      <c r="UWC1172" s="37"/>
      <c r="UWD1172" s="5"/>
      <c r="UWE1172" s="144"/>
      <c r="UWF1172" s="93"/>
      <c r="UWG1172" s="145"/>
      <c r="UWH1172" s="145"/>
      <c r="UWI1172" s="145"/>
      <c r="UWJ1172" s="145"/>
      <c r="UWK1172" s="145"/>
      <c r="UWL1172" s="37"/>
      <c r="UWM1172" s="5"/>
      <c r="UWN1172" s="144"/>
      <c r="UWO1172" s="93"/>
      <c r="UWP1172" s="145"/>
      <c r="UWQ1172" s="145"/>
      <c r="UWR1172" s="145"/>
      <c r="UWS1172" s="145"/>
      <c r="UWT1172" s="145"/>
      <c r="UWU1172" s="37"/>
      <c r="UWV1172" s="5"/>
      <c r="UWW1172" s="144"/>
      <c r="UWX1172" s="93"/>
      <c r="UWY1172" s="145"/>
      <c r="UWZ1172" s="145"/>
      <c r="UXA1172" s="145"/>
      <c r="UXB1172" s="145"/>
      <c r="UXC1172" s="145"/>
      <c r="UXD1172" s="37"/>
      <c r="UXE1172" s="5"/>
      <c r="UXF1172" s="144"/>
      <c r="UXG1172" s="93"/>
      <c r="UXH1172" s="145"/>
      <c r="UXI1172" s="145"/>
      <c r="UXJ1172" s="145"/>
      <c r="UXK1172" s="145"/>
      <c r="UXL1172" s="145"/>
      <c r="UXM1172" s="37"/>
      <c r="UXN1172" s="5"/>
      <c r="UXO1172" s="144"/>
      <c r="UXP1172" s="93"/>
      <c r="UXQ1172" s="145"/>
      <c r="UXR1172" s="145"/>
      <c r="UXS1172" s="145"/>
      <c r="UXT1172" s="145"/>
      <c r="UXU1172" s="145"/>
      <c r="UXV1172" s="37"/>
      <c r="UXW1172" s="5"/>
      <c r="UXX1172" s="144"/>
      <c r="UXY1172" s="93"/>
      <c r="UXZ1172" s="145"/>
      <c r="UYA1172" s="145"/>
      <c r="UYB1172" s="145"/>
      <c r="UYC1172" s="145"/>
      <c r="UYD1172" s="145"/>
      <c r="UYE1172" s="37"/>
      <c r="UYF1172" s="5"/>
      <c r="UYG1172" s="144"/>
      <c r="UYH1172" s="93"/>
      <c r="UYI1172" s="145"/>
      <c r="UYJ1172" s="145"/>
      <c r="UYK1172" s="145"/>
      <c r="UYL1172" s="145"/>
      <c r="UYM1172" s="145"/>
      <c r="UYN1172" s="37"/>
      <c r="UYO1172" s="5"/>
      <c r="UYP1172" s="144"/>
      <c r="UYQ1172" s="93"/>
      <c r="UYR1172" s="145"/>
      <c r="UYS1172" s="145"/>
      <c r="UYT1172" s="145"/>
      <c r="UYU1172" s="145"/>
      <c r="UYV1172" s="145"/>
      <c r="UYW1172" s="37"/>
      <c r="UYX1172" s="5"/>
      <c r="UYY1172" s="144"/>
      <c r="UYZ1172" s="93"/>
      <c r="UZA1172" s="145"/>
      <c r="UZB1172" s="145"/>
      <c r="UZC1172" s="145"/>
      <c r="UZD1172" s="145"/>
      <c r="UZE1172" s="145"/>
      <c r="UZF1172" s="37"/>
      <c r="UZG1172" s="5"/>
      <c r="UZH1172" s="144"/>
      <c r="UZI1172" s="93"/>
      <c r="UZJ1172" s="145"/>
      <c r="UZK1172" s="145"/>
      <c r="UZL1172" s="145"/>
      <c r="UZM1172" s="145"/>
      <c r="UZN1172" s="145"/>
      <c r="UZO1172" s="37"/>
      <c r="UZP1172" s="5"/>
      <c r="UZQ1172" s="144"/>
      <c r="UZR1172" s="93"/>
      <c r="UZS1172" s="145"/>
      <c r="UZT1172" s="145"/>
      <c r="UZU1172" s="145"/>
      <c r="UZV1172" s="145"/>
      <c r="UZW1172" s="145"/>
      <c r="UZX1172" s="37"/>
      <c r="UZY1172" s="5"/>
      <c r="UZZ1172" s="144"/>
      <c r="VAA1172" s="93"/>
      <c r="VAB1172" s="145"/>
      <c r="VAC1172" s="145"/>
      <c r="VAD1172" s="145"/>
      <c r="VAE1172" s="145"/>
      <c r="VAF1172" s="145"/>
      <c r="VAG1172" s="37"/>
      <c r="VAH1172" s="5"/>
      <c r="VAI1172" s="144"/>
      <c r="VAJ1172" s="93"/>
      <c r="VAK1172" s="145"/>
      <c r="VAL1172" s="145"/>
      <c r="VAM1172" s="145"/>
      <c r="VAN1172" s="145"/>
      <c r="VAO1172" s="145"/>
      <c r="VAP1172" s="37"/>
      <c r="VAQ1172" s="5"/>
      <c r="VAR1172" s="144"/>
      <c r="VAS1172" s="93"/>
      <c r="VAT1172" s="145"/>
      <c r="VAU1172" s="145"/>
      <c r="VAV1172" s="145"/>
      <c r="VAW1172" s="145"/>
      <c r="VAX1172" s="145"/>
      <c r="VAY1172" s="37"/>
      <c r="VAZ1172" s="5"/>
      <c r="VBA1172" s="144"/>
      <c r="VBB1172" s="93"/>
      <c r="VBC1172" s="145"/>
      <c r="VBD1172" s="145"/>
      <c r="VBE1172" s="145"/>
      <c r="VBF1172" s="145"/>
      <c r="VBG1172" s="145"/>
      <c r="VBH1172" s="37"/>
      <c r="VBI1172" s="5"/>
      <c r="VBJ1172" s="144"/>
      <c r="VBK1172" s="93"/>
      <c r="VBL1172" s="145"/>
      <c r="VBM1172" s="145"/>
      <c r="VBN1172" s="145"/>
      <c r="VBO1172" s="145"/>
      <c r="VBP1172" s="145"/>
      <c r="VBQ1172" s="37"/>
      <c r="VBR1172" s="5"/>
      <c r="VBS1172" s="144"/>
      <c r="VBT1172" s="93"/>
      <c r="VBU1172" s="145"/>
      <c r="VBV1172" s="145"/>
      <c r="VBW1172" s="145"/>
      <c r="VBX1172" s="145"/>
      <c r="VBY1172" s="145"/>
      <c r="VBZ1172" s="37"/>
      <c r="VCA1172" s="5"/>
      <c r="VCB1172" s="144"/>
      <c r="VCC1172" s="93"/>
      <c r="VCD1172" s="145"/>
      <c r="VCE1172" s="145"/>
      <c r="VCF1172" s="145"/>
      <c r="VCG1172" s="145"/>
      <c r="VCH1172" s="145"/>
      <c r="VCI1172" s="37"/>
      <c r="VCJ1172" s="5"/>
      <c r="VCK1172" s="144"/>
      <c r="VCL1172" s="93"/>
      <c r="VCM1172" s="145"/>
      <c r="VCN1172" s="145"/>
      <c r="VCO1172" s="145"/>
      <c r="VCP1172" s="145"/>
      <c r="VCQ1172" s="145"/>
      <c r="VCR1172" s="37"/>
      <c r="VCS1172" s="5"/>
      <c r="VCT1172" s="144"/>
      <c r="VCU1172" s="93"/>
      <c r="VCV1172" s="145"/>
      <c r="VCW1172" s="145"/>
      <c r="VCX1172" s="145"/>
      <c r="VCY1172" s="145"/>
      <c r="VCZ1172" s="145"/>
      <c r="VDA1172" s="37"/>
      <c r="VDB1172" s="5"/>
      <c r="VDC1172" s="144"/>
      <c r="VDD1172" s="93"/>
      <c r="VDE1172" s="145"/>
      <c r="VDF1172" s="145"/>
      <c r="VDG1172" s="145"/>
      <c r="VDH1172" s="145"/>
      <c r="VDI1172" s="145"/>
      <c r="VDJ1172" s="37"/>
      <c r="VDK1172" s="5"/>
      <c r="VDL1172" s="144"/>
      <c r="VDM1172" s="93"/>
      <c r="VDN1172" s="145"/>
      <c r="VDO1172" s="145"/>
      <c r="VDP1172" s="145"/>
      <c r="VDQ1172" s="145"/>
      <c r="VDR1172" s="145"/>
      <c r="VDS1172" s="37"/>
      <c r="VDT1172" s="5"/>
      <c r="VDU1172" s="144"/>
      <c r="VDV1172" s="93"/>
      <c r="VDW1172" s="145"/>
      <c r="VDX1172" s="145"/>
      <c r="VDY1172" s="145"/>
      <c r="VDZ1172" s="145"/>
      <c r="VEA1172" s="145"/>
      <c r="VEB1172" s="37"/>
      <c r="VEC1172" s="5"/>
      <c r="VED1172" s="144"/>
      <c r="VEE1172" s="93"/>
      <c r="VEF1172" s="145"/>
      <c r="VEG1172" s="145"/>
      <c r="VEH1172" s="145"/>
      <c r="VEI1172" s="145"/>
      <c r="VEJ1172" s="145"/>
      <c r="VEK1172" s="37"/>
      <c r="VEL1172" s="5"/>
      <c r="VEM1172" s="144"/>
      <c r="VEN1172" s="93"/>
      <c r="VEO1172" s="145"/>
      <c r="VEP1172" s="145"/>
      <c r="VEQ1172" s="145"/>
      <c r="VER1172" s="145"/>
      <c r="VES1172" s="145"/>
      <c r="VET1172" s="37"/>
      <c r="VEU1172" s="5"/>
      <c r="VEV1172" s="144"/>
      <c r="VEW1172" s="93"/>
      <c r="VEX1172" s="145"/>
      <c r="VEY1172" s="145"/>
      <c r="VEZ1172" s="145"/>
      <c r="VFA1172" s="145"/>
      <c r="VFB1172" s="145"/>
      <c r="VFC1172" s="37"/>
      <c r="VFD1172" s="5"/>
      <c r="VFE1172" s="144"/>
      <c r="VFF1172" s="93"/>
      <c r="VFG1172" s="145"/>
      <c r="VFH1172" s="145"/>
      <c r="VFI1172" s="145"/>
      <c r="VFJ1172" s="145"/>
      <c r="VFK1172" s="145"/>
      <c r="VFL1172" s="37"/>
      <c r="VFM1172" s="5"/>
      <c r="VFN1172" s="144"/>
      <c r="VFO1172" s="93"/>
      <c r="VFP1172" s="145"/>
      <c r="VFQ1172" s="145"/>
      <c r="VFR1172" s="145"/>
      <c r="VFS1172" s="145"/>
      <c r="VFT1172" s="145"/>
      <c r="VFU1172" s="37"/>
      <c r="VFV1172" s="5"/>
      <c r="VFW1172" s="144"/>
      <c r="VFX1172" s="93"/>
      <c r="VFY1172" s="145"/>
      <c r="VFZ1172" s="145"/>
      <c r="VGA1172" s="145"/>
      <c r="VGB1172" s="145"/>
      <c r="VGC1172" s="145"/>
      <c r="VGD1172" s="37"/>
      <c r="VGE1172" s="5"/>
      <c r="VGF1172" s="144"/>
      <c r="VGG1172" s="93"/>
      <c r="VGH1172" s="145"/>
      <c r="VGI1172" s="145"/>
      <c r="VGJ1172" s="145"/>
      <c r="VGK1172" s="145"/>
      <c r="VGL1172" s="145"/>
      <c r="VGM1172" s="37"/>
      <c r="VGN1172" s="5"/>
      <c r="VGO1172" s="144"/>
      <c r="VGP1172" s="93"/>
      <c r="VGQ1172" s="145"/>
      <c r="VGR1172" s="145"/>
      <c r="VGS1172" s="145"/>
      <c r="VGT1172" s="145"/>
      <c r="VGU1172" s="145"/>
      <c r="VGV1172" s="37"/>
      <c r="VGW1172" s="5"/>
      <c r="VGX1172" s="144"/>
      <c r="VGY1172" s="93"/>
      <c r="VGZ1172" s="145"/>
      <c r="VHA1172" s="145"/>
      <c r="VHB1172" s="145"/>
      <c r="VHC1172" s="145"/>
      <c r="VHD1172" s="145"/>
      <c r="VHE1172" s="37"/>
      <c r="VHF1172" s="5"/>
      <c r="VHG1172" s="144"/>
      <c r="VHH1172" s="93"/>
      <c r="VHI1172" s="145"/>
      <c r="VHJ1172" s="145"/>
      <c r="VHK1172" s="145"/>
      <c r="VHL1172" s="145"/>
      <c r="VHM1172" s="145"/>
      <c r="VHN1172" s="37"/>
      <c r="VHO1172" s="5"/>
      <c r="VHP1172" s="144"/>
      <c r="VHQ1172" s="93"/>
      <c r="VHR1172" s="145"/>
      <c r="VHS1172" s="145"/>
      <c r="VHT1172" s="145"/>
      <c r="VHU1172" s="145"/>
      <c r="VHV1172" s="145"/>
      <c r="VHW1172" s="37"/>
      <c r="VHX1172" s="5"/>
      <c r="VHY1172" s="144"/>
      <c r="VHZ1172" s="93"/>
      <c r="VIA1172" s="145"/>
      <c r="VIB1172" s="145"/>
      <c r="VIC1172" s="145"/>
      <c r="VID1172" s="145"/>
      <c r="VIE1172" s="145"/>
      <c r="VIF1172" s="37"/>
      <c r="VIG1172" s="5"/>
      <c r="VIH1172" s="144"/>
      <c r="VII1172" s="93"/>
      <c r="VIJ1172" s="145"/>
      <c r="VIK1172" s="145"/>
      <c r="VIL1172" s="145"/>
      <c r="VIM1172" s="145"/>
      <c r="VIN1172" s="145"/>
      <c r="VIO1172" s="37"/>
      <c r="VIP1172" s="5"/>
      <c r="VIQ1172" s="144"/>
      <c r="VIR1172" s="93"/>
      <c r="VIS1172" s="145"/>
      <c r="VIT1172" s="145"/>
      <c r="VIU1172" s="145"/>
      <c r="VIV1172" s="145"/>
      <c r="VIW1172" s="145"/>
      <c r="VIX1172" s="37"/>
      <c r="VIY1172" s="5"/>
      <c r="VIZ1172" s="144"/>
      <c r="VJA1172" s="93"/>
      <c r="VJB1172" s="145"/>
      <c r="VJC1172" s="145"/>
      <c r="VJD1172" s="145"/>
      <c r="VJE1172" s="145"/>
      <c r="VJF1172" s="145"/>
      <c r="VJG1172" s="37"/>
      <c r="VJH1172" s="5"/>
      <c r="VJI1172" s="144"/>
      <c r="VJJ1172" s="93"/>
      <c r="VJK1172" s="145"/>
      <c r="VJL1172" s="145"/>
      <c r="VJM1172" s="145"/>
      <c r="VJN1172" s="145"/>
      <c r="VJO1172" s="145"/>
      <c r="VJP1172" s="37"/>
      <c r="VJQ1172" s="5"/>
      <c r="VJR1172" s="144"/>
      <c r="VJS1172" s="93"/>
      <c r="VJT1172" s="145"/>
      <c r="VJU1172" s="145"/>
      <c r="VJV1172" s="145"/>
      <c r="VJW1172" s="145"/>
      <c r="VJX1172" s="145"/>
      <c r="VJY1172" s="37"/>
      <c r="VJZ1172" s="5"/>
      <c r="VKA1172" s="144"/>
      <c r="VKB1172" s="93"/>
      <c r="VKC1172" s="145"/>
      <c r="VKD1172" s="145"/>
      <c r="VKE1172" s="145"/>
      <c r="VKF1172" s="145"/>
      <c r="VKG1172" s="145"/>
      <c r="VKH1172" s="37"/>
      <c r="VKI1172" s="5"/>
      <c r="VKJ1172" s="144"/>
      <c r="VKK1172" s="93"/>
      <c r="VKL1172" s="145"/>
      <c r="VKM1172" s="145"/>
      <c r="VKN1172" s="145"/>
      <c r="VKO1172" s="145"/>
      <c r="VKP1172" s="145"/>
      <c r="VKQ1172" s="37"/>
      <c r="VKR1172" s="5"/>
      <c r="VKS1172" s="144"/>
      <c r="VKT1172" s="93"/>
      <c r="VKU1172" s="145"/>
      <c r="VKV1172" s="145"/>
      <c r="VKW1172" s="145"/>
      <c r="VKX1172" s="145"/>
      <c r="VKY1172" s="145"/>
      <c r="VKZ1172" s="37"/>
      <c r="VLA1172" s="5"/>
      <c r="VLB1172" s="144"/>
      <c r="VLC1172" s="93"/>
      <c r="VLD1172" s="145"/>
      <c r="VLE1172" s="145"/>
      <c r="VLF1172" s="145"/>
      <c r="VLG1172" s="145"/>
      <c r="VLH1172" s="145"/>
      <c r="VLI1172" s="37"/>
      <c r="VLJ1172" s="5"/>
      <c r="VLK1172" s="144"/>
      <c r="VLL1172" s="93"/>
      <c r="VLM1172" s="145"/>
      <c r="VLN1172" s="145"/>
      <c r="VLO1172" s="145"/>
      <c r="VLP1172" s="145"/>
      <c r="VLQ1172" s="145"/>
      <c r="VLR1172" s="37"/>
      <c r="VLS1172" s="5"/>
      <c r="VLT1172" s="144"/>
      <c r="VLU1172" s="93"/>
      <c r="VLV1172" s="145"/>
      <c r="VLW1172" s="145"/>
      <c r="VLX1172" s="145"/>
      <c r="VLY1172" s="145"/>
      <c r="VLZ1172" s="145"/>
      <c r="VMA1172" s="37"/>
      <c r="VMB1172" s="5"/>
      <c r="VMC1172" s="144"/>
      <c r="VMD1172" s="93"/>
      <c r="VME1172" s="145"/>
      <c r="VMF1172" s="145"/>
      <c r="VMG1172" s="145"/>
      <c r="VMH1172" s="145"/>
      <c r="VMI1172" s="145"/>
      <c r="VMJ1172" s="37"/>
      <c r="VMK1172" s="5"/>
      <c r="VML1172" s="144"/>
      <c r="VMM1172" s="93"/>
      <c r="VMN1172" s="145"/>
      <c r="VMO1172" s="145"/>
      <c r="VMP1172" s="145"/>
      <c r="VMQ1172" s="145"/>
      <c r="VMR1172" s="145"/>
      <c r="VMS1172" s="37"/>
      <c r="VMT1172" s="5"/>
      <c r="VMU1172" s="144"/>
      <c r="VMV1172" s="93"/>
      <c r="VMW1172" s="145"/>
      <c r="VMX1172" s="145"/>
      <c r="VMY1172" s="145"/>
      <c r="VMZ1172" s="145"/>
      <c r="VNA1172" s="145"/>
      <c r="VNB1172" s="37"/>
      <c r="VNC1172" s="5"/>
      <c r="VND1172" s="144"/>
      <c r="VNE1172" s="93"/>
      <c r="VNF1172" s="145"/>
      <c r="VNG1172" s="145"/>
      <c r="VNH1172" s="145"/>
      <c r="VNI1172" s="145"/>
      <c r="VNJ1172" s="145"/>
      <c r="VNK1172" s="37"/>
      <c r="VNL1172" s="5"/>
      <c r="VNM1172" s="144"/>
      <c r="VNN1172" s="93"/>
      <c r="VNO1172" s="145"/>
      <c r="VNP1172" s="145"/>
      <c r="VNQ1172" s="145"/>
      <c r="VNR1172" s="145"/>
      <c r="VNS1172" s="145"/>
      <c r="VNT1172" s="37"/>
      <c r="VNU1172" s="5"/>
      <c r="VNV1172" s="144"/>
      <c r="VNW1172" s="93"/>
      <c r="VNX1172" s="145"/>
      <c r="VNY1172" s="145"/>
      <c r="VNZ1172" s="145"/>
      <c r="VOA1172" s="145"/>
      <c r="VOB1172" s="145"/>
      <c r="VOC1172" s="37"/>
      <c r="VOD1172" s="5"/>
      <c r="VOE1172" s="144"/>
      <c r="VOF1172" s="93"/>
      <c r="VOG1172" s="145"/>
      <c r="VOH1172" s="145"/>
      <c r="VOI1172" s="145"/>
      <c r="VOJ1172" s="145"/>
      <c r="VOK1172" s="145"/>
      <c r="VOL1172" s="37"/>
      <c r="VOM1172" s="5"/>
      <c r="VON1172" s="144"/>
      <c r="VOO1172" s="93"/>
      <c r="VOP1172" s="145"/>
      <c r="VOQ1172" s="145"/>
      <c r="VOR1172" s="145"/>
      <c r="VOS1172" s="145"/>
      <c r="VOT1172" s="145"/>
      <c r="VOU1172" s="37"/>
      <c r="VOV1172" s="5"/>
      <c r="VOW1172" s="144"/>
      <c r="VOX1172" s="93"/>
      <c r="VOY1172" s="145"/>
      <c r="VOZ1172" s="145"/>
      <c r="VPA1172" s="145"/>
      <c r="VPB1172" s="145"/>
      <c r="VPC1172" s="145"/>
      <c r="VPD1172" s="37"/>
      <c r="VPE1172" s="5"/>
      <c r="VPF1172" s="144"/>
      <c r="VPG1172" s="93"/>
      <c r="VPH1172" s="145"/>
      <c r="VPI1172" s="145"/>
      <c r="VPJ1172" s="145"/>
      <c r="VPK1172" s="145"/>
      <c r="VPL1172" s="145"/>
      <c r="VPM1172" s="37"/>
      <c r="VPN1172" s="5"/>
      <c r="VPO1172" s="144"/>
      <c r="VPP1172" s="93"/>
      <c r="VPQ1172" s="145"/>
      <c r="VPR1172" s="145"/>
      <c r="VPS1172" s="145"/>
      <c r="VPT1172" s="145"/>
      <c r="VPU1172" s="145"/>
      <c r="VPV1172" s="37"/>
      <c r="VPW1172" s="5"/>
      <c r="VPX1172" s="144"/>
      <c r="VPY1172" s="93"/>
      <c r="VPZ1172" s="145"/>
      <c r="VQA1172" s="145"/>
      <c r="VQB1172" s="145"/>
      <c r="VQC1172" s="145"/>
      <c r="VQD1172" s="145"/>
      <c r="VQE1172" s="37"/>
      <c r="VQF1172" s="5"/>
      <c r="VQG1172" s="144"/>
      <c r="VQH1172" s="93"/>
      <c r="VQI1172" s="145"/>
      <c r="VQJ1172" s="145"/>
      <c r="VQK1172" s="145"/>
      <c r="VQL1172" s="145"/>
      <c r="VQM1172" s="145"/>
      <c r="VQN1172" s="37"/>
      <c r="VQO1172" s="5"/>
      <c r="VQP1172" s="144"/>
      <c r="VQQ1172" s="93"/>
      <c r="VQR1172" s="145"/>
      <c r="VQS1172" s="145"/>
      <c r="VQT1172" s="145"/>
      <c r="VQU1172" s="145"/>
      <c r="VQV1172" s="145"/>
      <c r="VQW1172" s="37"/>
      <c r="VQX1172" s="5"/>
      <c r="VQY1172" s="144"/>
      <c r="VQZ1172" s="93"/>
      <c r="VRA1172" s="145"/>
      <c r="VRB1172" s="145"/>
      <c r="VRC1172" s="145"/>
      <c r="VRD1172" s="145"/>
      <c r="VRE1172" s="145"/>
      <c r="VRF1172" s="37"/>
      <c r="VRG1172" s="5"/>
      <c r="VRH1172" s="144"/>
      <c r="VRI1172" s="93"/>
      <c r="VRJ1172" s="145"/>
      <c r="VRK1172" s="145"/>
      <c r="VRL1172" s="145"/>
      <c r="VRM1172" s="145"/>
      <c r="VRN1172" s="145"/>
      <c r="VRO1172" s="37"/>
      <c r="VRP1172" s="5"/>
      <c r="VRQ1172" s="144"/>
      <c r="VRR1172" s="93"/>
      <c r="VRS1172" s="145"/>
      <c r="VRT1172" s="145"/>
      <c r="VRU1172" s="145"/>
      <c r="VRV1172" s="145"/>
      <c r="VRW1172" s="145"/>
      <c r="VRX1172" s="37"/>
      <c r="VRY1172" s="5"/>
      <c r="VRZ1172" s="144"/>
      <c r="VSA1172" s="93"/>
      <c r="VSB1172" s="145"/>
      <c r="VSC1172" s="145"/>
      <c r="VSD1172" s="145"/>
      <c r="VSE1172" s="145"/>
      <c r="VSF1172" s="145"/>
      <c r="VSG1172" s="37"/>
      <c r="VSH1172" s="5"/>
      <c r="VSI1172" s="144"/>
      <c r="VSJ1172" s="93"/>
      <c r="VSK1172" s="145"/>
      <c r="VSL1172" s="145"/>
      <c r="VSM1172" s="145"/>
      <c r="VSN1172" s="145"/>
      <c r="VSO1172" s="145"/>
      <c r="VSP1172" s="37"/>
      <c r="VSQ1172" s="5"/>
      <c r="VSR1172" s="144"/>
      <c r="VSS1172" s="93"/>
      <c r="VST1172" s="145"/>
      <c r="VSU1172" s="145"/>
      <c r="VSV1172" s="145"/>
      <c r="VSW1172" s="145"/>
      <c r="VSX1172" s="145"/>
      <c r="VSY1172" s="37"/>
      <c r="VSZ1172" s="5"/>
      <c r="VTA1172" s="144"/>
      <c r="VTB1172" s="93"/>
      <c r="VTC1172" s="145"/>
      <c r="VTD1172" s="145"/>
      <c r="VTE1172" s="145"/>
      <c r="VTF1172" s="145"/>
      <c r="VTG1172" s="145"/>
      <c r="VTH1172" s="37"/>
      <c r="VTI1172" s="5"/>
      <c r="VTJ1172" s="144"/>
      <c r="VTK1172" s="93"/>
      <c r="VTL1172" s="145"/>
      <c r="VTM1172" s="145"/>
      <c r="VTN1172" s="145"/>
      <c r="VTO1172" s="145"/>
      <c r="VTP1172" s="145"/>
      <c r="VTQ1172" s="37"/>
      <c r="VTR1172" s="5"/>
      <c r="VTS1172" s="144"/>
      <c r="VTT1172" s="93"/>
      <c r="VTU1172" s="145"/>
      <c r="VTV1172" s="145"/>
      <c r="VTW1172" s="145"/>
      <c r="VTX1172" s="145"/>
      <c r="VTY1172" s="145"/>
      <c r="VTZ1172" s="37"/>
      <c r="VUA1172" s="5"/>
      <c r="VUB1172" s="144"/>
      <c r="VUC1172" s="93"/>
      <c r="VUD1172" s="145"/>
      <c r="VUE1172" s="145"/>
      <c r="VUF1172" s="145"/>
      <c r="VUG1172" s="145"/>
      <c r="VUH1172" s="145"/>
      <c r="VUI1172" s="37"/>
      <c r="VUJ1172" s="5"/>
      <c r="VUK1172" s="144"/>
      <c r="VUL1172" s="93"/>
      <c r="VUM1172" s="145"/>
      <c r="VUN1172" s="145"/>
      <c r="VUO1172" s="145"/>
      <c r="VUP1172" s="145"/>
      <c r="VUQ1172" s="145"/>
      <c r="VUR1172" s="37"/>
      <c r="VUS1172" s="5"/>
      <c r="VUT1172" s="144"/>
      <c r="VUU1172" s="93"/>
      <c r="VUV1172" s="145"/>
      <c r="VUW1172" s="145"/>
      <c r="VUX1172" s="145"/>
      <c r="VUY1172" s="145"/>
      <c r="VUZ1172" s="145"/>
      <c r="VVA1172" s="37"/>
      <c r="VVB1172" s="5"/>
      <c r="VVC1172" s="144"/>
      <c r="VVD1172" s="93"/>
      <c r="VVE1172" s="145"/>
      <c r="VVF1172" s="145"/>
      <c r="VVG1172" s="145"/>
      <c r="VVH1172" s="145"/>
      <c r="VVI1172" s="145"/>
      <c r="VVJ1172" s="37"/>
      <c r="VVK1172" s="5"/>
      <c r="VVL1172" s="144"/>
      <c r="VVM1172" s="93"/>
      <c r="VVN1172" s="145"/>
      <c r="VVO1172" s="145"/>
      <c r="VVP1172" s="145"/>
      <c r="VVQ1172" s="145"/>
      <c r="VVR1172" s="145"/>
      <c r="VVS1172" s="37"/>
      <c r="VVT1172" s="5"/>
      <c r="VVU1172" s="144"/>
      <c r="VVV1172" s="93"/>
      <c r="VVW1172" s="145"/>
      <c r="VVX1172" s="145"/>
      <c r="VVY1172" s="145"/>
      <c r="VVZ1172" s="145"/>
      <c r="VWA1172" s="145"/>
      <c r="VWB1172" s="37"/>
      <c r="VWC1172" s="5"/>
      <c r="VWD1172" s="144"/>
      <c r="VWE1172" s="93"/>
      <c r="VWF1172" s="145"/>
      <c r="VWG1172" s="145"/>
      <c r="VWH1172" s="145"/>
      <c r="VWI1172" s="145"/>
      <c r="VWJ1172" s="145"/>
      <c r="VWK1172" s="37"/>
      <c r="VWL1172" s="5"/>
      <c r="VWM1172" s="144"/>
      <c r="VWN1172" s="93"/>
      <c r="VWO1172" s="145"/>
      <c r="VWP1172" s="145"/>
      <c r="VWQ1172" s="145"/>
      <c r="VWR1172" s="145"/>
      <c r="VWS1172" s="145"/>
      <c r="VWT1172" s="37"/>
      <c r="VWU1172" s="5"/>
      <c r="VWV1172" s="144"/>
      <c r="VWW1172" s="93"/>
      <c r="VWX1172" s="145"/>
      <c r="VWY1172" s="145"/>
      <c r="VWZ1172" s="145"/>
      <c r="VXA1172" s="145"/>
      <c r="VXB1172" s="145"/>
      <c r="VXC1172" s="37"/>
      <c r="VXD1172" s="5"/>
      <c r="VXE1172" s="144"/>
      <c r="VXF1172" s="93"/>
      <c r="VXG1172" s="145"/>
      <c r="VXH1172" s="145"/>
      <c r="VXI1172" s="145"/>
      <c r="VXJ1172" s="145"/>
      <c r="VXK1172" s="145"/>
      <c r="VXL1172" s="37"/>
      <c r="VXM1172" s="5"/>
      <c r="VXN1172" s="144"/>
      <c r="VXO1172" s="93"/>
      <c r="VXP1172" s="145"/>
      <c r="VXQ1172" s="145"/>
      <c r="VXR1172" s="145"/>
      <c r="VXS1172" s="145"/>
      <c r="VXT1172" s="145"/>
      <c r="VXU1172" s="37"/>
      <c r="VXV1172" s="5"/>
      <c r="VXW1172" s="144"/>
      <c r="VXX1172" s="93"/>
      <c r="VXY1172" s="145"/>
      <c r="VXZ1172" s="145"/>
      <c r="VYA1172" s="145"/>
      <c r="VYB1172" s="145"/>
      <c r="VYC1172" s="145"/>
      <c r="VYD1172" s="37"/>
      <c r="VYE1172" s="5"/>
      <c r="VYF1172" s="144"/>
      <c r="VYG1172" s="93"/>
      <c r="VYH1172" s="145"/>
      <c r="VYI1172" s="145"/>
      <c r="VYJ1172" s="145"/>
      <c r="VYK1172" s="145"/>
      <c r="VYL1172" s="145"/>
      <c r="VYM1172" s="37"/>
      <c r="VYN1172" s="5"/>
      <c r="VYO1172" s="144"/>
      <c r="VYP1172" s="93"/>
      <c r="VYQ1172" s="145"/>
      <c r="VYR1172" s="145"/>
      <c r="VYS1172" s="145"/>
      <c r="VYT1172" s="145"/>
      <c r="VYU1172" s="145"/>
      <c r="VYV1172" s="37"/>
      <c r="VYW1172" s="5"/>
      <c r="VYX1172" s="144"/>
      <c r="VYY1172" s="93"/>
      <c r="VYZ1172" s="145"/>
      <c r="VZA1172" s="145"/>
      <c r="VZB1172" s="145"/>
      <c r="VZC1172" s="145"/>
      <c r="VZD1172" s="145"/>
      <c r="VZE1172" s="37"/>
      <c r="VZF1172" s="5"/>
      <c r="VZG1172" s="144"/>
      <c r="VZH1172" s="93"/>
      <c r="VZI1172" s="145"/>
      <c r="VZJ1172" s="145"/>
      <c r="VZK1172" s="145"/>
      <c r="VZL1172" s="145"/>
      <c r="VZM1172" s="145"/>
      <c r="VZN1172" s="37"/>
      <c r="VZO1172" s="5"/>
      <c r="VZP1172" s="144"/>
      <c r="VZQ1172" s="93"/>
      <c r="VZR1172" s="145"/>
      <c r="VZS1172" s="145"/>
      <c r="VZT1172" s="145"/>
      <c r="VZU1172" s="145"/>
      <c r="VZV1172" s="145"/>
      <c r="VZW1172" s="37"/>
      <c r="VZX1172" s="5"/>
      <c r="VZY1172" s="144"/>
      <c r="VZZ1172" s="93"/>
      <c r="WAA1172" s="145"/>
      <c r="WAB1172" s="145"/>
      <c r="WAC1172" s="145"/>
      <c r="WAD1172" s="145"/>
      <c r="WAE1172" s="145"/>
      <c r="WAF1172" s="37"/>
      <c r="WAG1172" s="5"/>
      <c r="WAH1172" s="144"/>
      <c r="WAI1172" s="93"/>
      <c r="WAJ1172" s="145"/>
      <c r="WAK1172" s="145"/>
      <c r="WAL1172" s="145"/>
      <c r="WAM1172" s="145"/>
      <c r="WAN1172" s="145"/>
      <c r="WAO1172" s="37"/>
      <c r="WAP1172" s="5"/>
      <c r="WAQ1172" s="144"/>
      <c r="WAR1172" s="93"/>
      <c r="WAS1172" s="145"/>
      <c r="WAT1172" s="145"/>
      <c r="WAU1172" s="145"/>
      <c r="WAV1172" s="145"/>
      <c r="WAW1172" s="145"/>
      <c r="WAX1172" s="37"/>
      <c r="WAY1172" s="5"/>
      <c r="WAZ1172" s="144"/>
      <c r="WBA1172" s="93"/>
      <c r="WBB1172" s="145"/>
      <c r="WBC1172" s="145"/>
      <c r="WBD1172" s="145"/>
      <c r="WBE1172" s="145"/>
      <c r="WBF1172" s="145"/>
      <c r="WBG1172" s="37"/>
      <c r="WBH1172" s="5"/>
      <c r="WBI1172" s="144"/>
      <c r="WBJ1172" s="93"/>
      <c r="WBK1172" s="145"/>
      <c r="WBL1172" s="145"/>
      <c r="WBM1172" s="145"/>
      <c r="WBN1172" s="145"/>
      <c r="WBO1172" s="145"/>
      <c r="WBP1172" s="37"/>
      <c r="WBQ1172" s="5"/>
      <c r="WBR1172" s="144"/>
      <c r="WBS1172" s="93"/>
      <c r="WBT1172" s="145"/>
      <c r="WBU1172" s="145"/>
      <c r="WBV1172" s="145"/>
      <c r="WBW1172" s="145"/>
      <c r="WBX1172" s="145"/>
      <c r="WBY1172" s="37"/>
      <c r="WBZ1172" s="5"/>
      <c r="WCA1172" s="144"/>
      <c r="WCB1172" s="93"/>
      <c r="WCC1172" s="145"/>
      <c r="WCD1172" s="145"/>
      <c r="WCE1172" s="145"/>
      <c r="WCF1172" s="145"/>
      <c r="WCG1172" s="145"/>
      <c r="WCH1172" s="37"/>
      <c r="WCI1172" s="5"/>
      <c r="WCJ1172" s="144"/>
      <c r="WCK1172" s="93"/>
      <c r="WCL1172" s="145"/>
      <c r="WCM1172" s="145"/>
      <c r="WCN1172" s="145"/>
      <c r="WCO1172" s="145"/>
      <c r="WCP1172" s="145"/>
      <c r="WCQ1172" s="37"/>
      <c r="WCR1172" s="5"/>
      <c r="WCS1172" s="144"/>
      <c r="WCT1172" s="93"/>
      <c r="WCU1172" s="145"/>
      <c r="WCV1172" s="145"/>
      <c r="WCW1172" s="145"/>
      <c r="WCX1172" s="145"/>
      <c r="WCY1172" s="145"/>
      <c r="WCZ1172" s="37"/>
      <c r="WDA1172" s="5"/>
      <c r="WDB1172" s="144"/>
      <c r="WDC1172" s="93"/>
      <c r="WDD1172" s="145"/>
      <c r="WDE1172" s="145"/>
      <c r="WDF1172" s="145"/>
      <c r="WDG1172" s="145"/>
      <c r="WDH1172" s="145"/>
      <c r="WDI1172" s="37"/>
      <c r="WDJ1172" s="5"/>
      <c r="WDK1172" s="144"/>
      <c r="WDL1172" s="93"/>
      <c r="WDM1172" s="145"/>
      <c r="WDN1172" s="145"/>
      <c r="WDO1172" s="145"/>
      <c r="WDP1172" s="145"/>
      <c r="WDQ1172" s="145"/>
      <c r="WDR1172" s="37"/>
      <c r="WDS1172" s="5"/>
      <c r="WDT1172" s="144"/>
      <c r="WDU1172" s="93"/>
      <c r="WDV1172" s="145"/>
      <c r="WDW1172" s="145"/>
      <c r="WDX1172" s="145"/>
      <c r="WDY1172" s="145"/>
      <c r="WDZ1172" s="145"/>
      <c r="WEA1172" s="37"/>
      <c r="WEB1172" s="5"/>
      <c r="WEC1172" s="144"/>
      <c r="WED1172" s="93"/>
      <c r="WEE1172" s="145"/>
      <c r="WEF1172" s="145"/>
      <c r="WEG1172" s="145"/>
      <c r="WEH1172" s="145"/>
      <c r="WEI1172" s="145"/>
      <c r="WEJ1172" s="37"/>
      <c r="WEK1172" s="5"/>
      <c r="WEL1172" s="144"/>
      <c r="WEM1172" s="93"/>
      <c r="WEN1172" s="145"/>
      <c r="WEO1172" s="145"/>
      <c r="WEP1172" s="145"/>
      <c r="WEQ1172" s="145"/>
      <c r="WER1172" s="145"/>
      <c r="WES1172" s="37"/>
      <c r="WET1172" s="5"/>
      <c r="WEU1172" s="144"/>
      <c r="WEV1172" s="93"/>
      <c r="WEW1172" s="145"/>
      <c r="WEX1172" s="145"/>
      <c r="WEY1172" s="145"/>
      <c r="WEZ1172" s="145"/>
      <c r="WFA1172" s="145"/>
      <c r="WFB1172" s="37"/>
      <c r="WFC1172" s="5"/>
      <c r="WFD1172" s="144"/>
      <c r="WFE1172" s="93"/>
      <c r="WFF1172" s="145"/>
      <c r="WFG1172" s="145"/>
      <c r="WFH1172" s="145"/>
      <c r="WFI1172" s="145"/>
      <c r="WFJ1172" s="145"/>
      <c r="WFK1172" s="37"/>
      <c r="WFL1172" s="5"/>
      <c r="WFM1172" s="144"/>
      <c r="WFN1172" s="93"/>
      <c r="WFO1172" s="145"/>
      <c r="WFP1172" s="145"/>
      <c r="WFQ1172" s="145"/>
      <c r="WFR1172" s="145"/>
      <c r="WFS1172" s="145"/>
      <c r="WFT1172" s="37"/>
      <c r="WFU1172" s="5"/>
      <c r="WFV1172" s="144"/>
      <c r="WFW1172" s="93"/>
      <c r="WFX1172" s="145"/>
      <c r="WFY1172" s="145"/>
      <c r="WFZ1172" s="145"/>
      <c r="WGA1172" s="145"/>
      <c r="WGB1172" s="145"/>
      <c r="WGC1172" s="37"/>
      <c r="WGD1172" s="5"/>
      <c r="WGE1172" s="144"/>
      <c r="WGF1172" s="93"/>
      <c r="WGG1172" s="145"/>
      <c r="WGH1172" s="145"/>
      <c r="WGI1172" s="145"/>
      <c r="WGJ1172" s="145"/>
      <c r="WGK1172" s="145"/>
      <c r="WGL1172" s="37"/>
      <c r="WGM1172" s="5"/>
      <c r="WGN1172" s="144"/>
      <c r="WGO1172" s="93"/>
      <c r="WGP1172" s="145"/>
      <c r="WGQ1172" s="145"/>
      <c r="WGR1172" s="145"/>
      <c r="WGS1172" s="145"/>
      <c r="WGT1172" s="145"/>
      <c r="WGU1172" s="37"/>
      <c r="WGV1172" s="5"/>
      <c r="WGW1172" s="144"/>
      <c r="WGX1172" s="93"/>
      <c r="WGY1172" s="145"/>
      <c r="WGZ1172" s="145"/>
      <c r="WHA1172" s="145"/>
      <c r="WHB1172" s="145"/>
      <c r="WHC1172" s="145"/>
      <c r="WHD1172" s="37"/>
      <c r="WHE1172" s="5"/>
      <c r="WHF1172" s="144"/>
      <c r="WHG1172" s="93"/>
      <c r="WHH1172" s="145"/>
      <c r="WHI1172" s="145"/>
      <c r="WHJ1172" s="145"/>
      <c r="WHK1172" s="145"/>
      <c r="WHL1172" s="145"/>
      <c r="WHM1172" s="37"/>
      <c r="WHN1172" s="5"/>
      <c r="WHO1172" s="144"/>
      <c r="WHP1172" s="93"/>
      <c r="WHQ1172" s="145"/>
      <c r="WHR1172" s="145"/>
      <c r="WHS1172" s="145"/>
      <c r="WHT1172" s="145"/>
      <c r="WHU1172" s="145"/>
      <c r="WHV1172" s="37"/>
      <c r="WHW1172" s="5"/>
      <c r="WHX1172" s="144"/>
      <c r="WHY1172" s="93"/>
      <c r="WHZ1172" s="145"/>
      <c r="WIA1172" s="145"/>
      <c r="WIB1172" s="145"/>
      <c r="WIC1172" s="145"/>
      <c r="WID1172" s="145"/>
      <c r="WIE1172" s="37"/>
      <c r="WIF1172" s="5"/>
      <c r="WIG1172" s="144"/>
      <c r="WIH1172" s="93"/>
      <c r="WII1172" s="145"/>
      <c r="WIJ1172" s="145"/>
      <c r="WIK1172" s="145"/>
      <c r="WIL1172" s="145"/>
      <c r="WIM1172" s="145"/>
      <c r="WIN1172" s="37"/>
      <c r="WIO1172" s="5"/>
      <c r="WIP1172" s="144"/>
      <c r="WIQ1172" s="93"/>
      <c r="WIR1172" s="145"/>
      <c r="WIS1172" s="145"/>
      <c r="WIT1172" s="145"/>
      <c r="WIU1172" s="145"/>
      <c r="WIV1172" s="145"/>
      <c r="WIW1172" s="37"/>
      <c r="WIX1172" s="5"/>
      <c r="WIY1172" s="144"/>
      <c r="WIZ1172" s="93"/>
      <c r="WJA1172" s="145"/>
      <c r="WJB1172" s="145"/>
      <c r="WJC1172" s="145"/>
      <c r="WJD1172" s="145"/>
      <c r="WJE1172" s="145"/>
      <c r="WJF1172" s="37"/>
      <c r="WJG1172" s="5"/>
      <c r="WJH1172" s="144"/>
      <c r="WJI1172" s="93"/>
      <c r="WJJ1172" s="145"/>
      <c r="WJK1172" s="145"/>
      <c r="WJL1172" s="145"/>
      <c r="WJM1172" s="145"/>
      <c r="WJN1172" s="145"/>
      <c r="WJO1172" s="37"/>
      <c r="WJP1172" s="5"/>
      <c r="WJQ1172" s="144"/>
      <c r="WJR1172" s="93"/>
      <c r="WJS1172" s="145"/>
      <c r="WJT1172" s="145"/>
      <c r="WJU1172" s="145"/>
      <c r="WJV1172" s="145"/>
      <c r="WJW1172" s="145"/>
      <c r="WJX1172" s="37"/>
      <c r="WJY1172" s="5"/>
      <c r="WJZ1172" s="144"/>
      <c r="WKA1172" s="93"/>
      <c r="WKB1172" s="145"/>
      <c r="WKC1172" s="145"/>
      <c r="WKD1172" s="145"/>
      <c r="WKE1172" s="145"/>
      <c r="WKF1172" s="145"/>
      <c r="WKG1172" s="37"/>
      <c r="WKH1172" s="5"/>
      <c r="WKI1172" s="144"/>
      <c r="WKJ1172" s="93"/>
      <c r="WKK1172" s="145"/>
      <c r="WKL1172" s="145"/>
      <c r="WKM1172" s="145"/>
      <c r="WKN1172" s="145"/>
      <c r="WKO1172" s="145"/>
      <c r="WKP1172" s="37"/>
      <c r="WKQ1172" s="5"/>
      <c r="WKR1172" s="144"/>
      <c r="WKS1172" s="93"/>
      <c r="WKT1172" s="145"/>
      <c r="WKU1172" s="145"/>
      <c r="WKV1172" s="145"/>
      <c r="WKW1172" s="145"/>
      <c r="WKX1172" s="145"/>
      <c r="WKY1172" s="37"/>
      <c r="WKZ1172" s="5"/>
      <c r="WLA1172" s="144"/>
      <c r="WLB1172" s="93"/>
      <c r="WLC1172" s="145"/>
      <c r="WLD1172" s="145"/>
      <c r="WLE1172" s="145"/>
      <c r="WLF1172" s="145"/>
      <c r="WLG1172" s="145"/>
      <c r="WLH1172" s="37"/>
      <c r="WLI1172" s="5"/>
      <c r="WLJ1172" s="144"/>
      <c r="WLK1172" s="93"/>
      <c r="WLL1172" s="145"/>
      <c r="WLM1172" s="145"/>
      <c r="WLN1172" s="145"/>
      <c r="WLO1172" s="145"/>
      <c r="WLP1172" s="145"/>
      <c r="WLQ1172" s="37"/>
      <c r="WLR1172" s="5"/>
      <c r="WLS1172" s="144"/>
      <c r="WLT1172" s="93"/>
      <c r="WLU1172" s="145"/>
      <c r="WLV1172" s="145"/>
      <c r="WLW1172" s="145"/>
      <c r="WLX1172" s="145"/>
      <c r="WLY1172" s="145"/>
      <c r="WLZ1172" s="37"/>
      <c r="WMA1172" s="5"/>
      <c r="WMB1172" s="144"/>
      <c r="WMC1172" s="93"/>
      <c r="WMD1172" s="145"/>
      <c r="WME1172" s="145"/>
      <c r="WMF1172" s="145"/>
      <c r="WMG1172" s="145"/>
      <c r="WMH1172" s="145"/>
      <c r="WMI1172" s="37"/>
      <c r="WMJ1172" s="5"/>
      <c r="WMK1172" s="144"/>
      <c r="WML1172" s="93"/>
      <c r="WMM1172" s="145"/>
      <c r="WMN1172" s="145"/>
      <c r="WMO1172" s="145"/>
      <c r="WMP1172" s="145"/>
      <c r="WMQ1172" s="145"/>
      <c r="WMR1172" s="37"/>
      <c r="WMS1172" s="5"/>
      <c r="WMT1172" s="144"/>
      <c r="WMU1172" s="93"/>
      <c r="WMV1172" s="145"/>
      <c r="WMW1172" s="145"/>
      <c r="WMX1172" s="145"/>
      <c r="WMY1172" s="145"/>
      <c r="WMZ1172" s="145"/>
      <c r="WNA1172" s="37"/>
      <c r="WNB1172" s="5"/>
      <c r="WNC1172" s="144"/>
      <c r="WND1172" s="93"/>
      <c r="WNE1172" s="145"/>
      <c r="WNF1172" s="145"/>
      <c r="WNG1172" s="145"/>
      <c r="WNH1172" s="145"/>
      <c r="WNI1172" s="145"/>
      <c r="WNJ1172" s="37"/>
      <c r="WNK1172" s="5"/>
      <c r="WNL1172" s="144"/>
      <c r="WNM1172" s="93"/>
      <c r="WNN1172" s="145"/>
      <c r="WNO1172" s="145"/>
      <c r="WNP1172" s="145"/>
      <c r="WNQ1172" s="145"/>
      <c r="WNR1172" s="145"/>
      <c r="WNS1172" s="37"/>
      <c r="WNT1172" s="5"/>
      <c r="WNU1172" s="144"/>
      <c r="WNV1172" s="93"/>
      <c r="WNW1172" s="145"/>
      <c r="WNX1172" s="145"/>
      <c r="WNY1172" s="145"/>
      <c r="WNZ1172" s="145"/>
      <c r="WOA1172" s="145"/>
      <c r="WOB1172" s="37"/>
      <c r="WOC1172" s="5"/>
      <c r="WOD1172" s="144"/>
      <c r="WOE1172" s="93"/>
      <c r="WOF1172" s="145"/>
      <c r="WOG1172" s="145"/>
      <c r="WOH1172" s="145"/>
      <c r="WOI1172" s="145"/>
      <c r="WOJ1172" s="145"/>
      <c r="WOK1172" s="37"/>
      <c r="WOL1172" s="5"/>
      <c r="WOM1172" s="144"/>
      <c r="WON1172" s="93"/>
      <c r="WOO1172" s="145"/>
      <c r="WOP1172" s="145"/>
      <c r="WOQ1172" s="145"/>
      <c r="WOR1172" s="145"/>
      <c r="WOS1172" s="145"/>
      <c r="WOT1172" s="37"/>
      <c r="WOU1172" s="5"/>
      <c r="WOV1172" s="144"/>
      <c r="WOW1172" s="93"/>
      <c r="WOX1172" s="145"/>
      <c r="WOY1172" s="145"/>
      <c r="WOZ1172" s="145"/>
      <c r="WPA1172" s="145"/>
      <c r="WPB1172" s="145"/>
      <c r="WPC1172" s="37"/>
      <c r="WPD1172" s="5"/>
      <c r="WPE1172" s="144"/>
      <c r="WPF1172" s="93"/>
      <c r="WPG1172" s="145"/>
      <c r="WPH1172" s="145"/>
      <c r="WPI1172" s="145"/>
      <c r="WPJ1172" s="145"/>
      <c r="WPK1172" s="145"/>
      <c r="WPL1172" s="37"/>
      <c r="WPM1172" s="5"/>
      <c r="WPN1172" s="144"/>
      <c r="WPO1172" s="93"/>
      <c r="WPP1172" s="145"/>
      <c r="WPQ1172" s="145"/>
      <c r="WPR1172" s="145"/>
      <c r="WPS1172" s="145"/>
      <c r="WPT1172" s="145"/>
      <c r="WPU1172" s="37"/>
      <c r="WPV1172" s="5"/>
      <c r="WPW1172" s="144"/>
      <c r="WPX1172" s="93"/>
      <c r="WPY1172" s="145"/>
      <c r="WPZ1172" s="145"/>
      <c r="WQA1172" s="145"/>
      <c r="WQB1172" s="145"/>
      <c r="WQC1172" s="145"/>
      <c r="WQD1172" s="37"/>
      <c r="WQE1172" s="5"/>
      <c r="WQF1172" s="144"/>
      <c r="WQG1172" s="93"/>
      <c r="WQH1172" s="145"/>
      <c r="WQI1172" s="145"/>
      <c r="WQJ1172" s="145"/>
      <c r="WQK1172" s="145"/>
      <c r="WQL1172" s="145"/>
      <c r="WQM1172" s="37"/>
      <c r="WQN1172" s="5"/>
      <c r="WQO1172" s="144"/>
      <c r="WQP1172" s="93"/>
      <c r="WQQ1172" s="145"/>
      <c r="WQR1172" s="145"/>
      <c r="WQS1172" s="145"/>
      <c r="WQT1172" s="145"/>
      <c r="WQU1172" s="145"/>
      <c r="WQV1172" s="37"/>
      <c r="WQW1172" s="5"/>
      <c r="WQX1172" s="144"/>
      <c r="WQY1172" s="93"/>
      <c r="WQZ1172" s="145"/>
      <c r="WRA1172" s="145"/>
      <c r="WRB1172" s="145"/>
      <c r="WRC1172" s="145"/>
      <c r="WRD1172" s="145"/>
      <c r="WRE1172" s="37"/>
      <c r="WRF1172" s="5"/>
      <c r="WRG1172" s="144"/>
      <c r="WRH1172" s="93"/>
      <c r="WRI1172" s="145"/>
      <c r="WRJ1172" s="145"/>
      <c r="WRK1172" s="145"/>
      <c r="WRL1172" s="145"/>
      <c r="WRM1172" s="145"/>
      <c r="WRN1172" s="37"/>
      <c r="WRO1172" s="5"/>
      <c r="WRP1172" s="144"/>
      <c r="WRQ1172" s="93"/>
      <c r="WRR1172" s="145"/>
      <c r="WRS1172" s="145"/>
      <c r="WRT1172" s="145"/>
      <c r="WRU1172" s="145"/>
      <c r="WRV1172" s="145"/>
      <c r="WRW1172" s="37"/>
      <c r="WRX1172" s="5"/>
      <c r="WRY1172" s="144"/>
      <c r="WRZ1172" s="93"/>
      <c r="WSA1172" s="145"/>
      <c r="WSB1172" s="145"/>
      <c r="WSC1172" s="145"/>
      <c r="WSD1172" s="145"/>
      <c r="WSE1172" s="145"/>
      <c r="WSF1172" s="37"/>
      <c r="WSG1172" s="5"/>
      <c r="WSH1172" s="144"/>
      <c r="WSI1172" s="93"/>
      <c r="WSJ1172" s="145"/>
      <c r="WSK1172" s="145"/>
      <c r="WSL1172" s="145"/>
      <c r="WSM1172" s="145"/>
      <c r="WSN1172" s="145"/>
      <c r="WSO1172" s="37"/>
      <c r="WSP1172" s="5"/>
      <c r="WSQ1172" s="144"/>
      <c r="WSR1172" s="93"/>
      <c r="WSS1172" s="145"/>
      <c r="WST1172" s="145"/>
      <c r="WSU1172" s="145"/>
      <c r="WSV1172" s="145"/>
      <c r="WSW1172" s="145"/>
      <c r="WSX1172" s="37"/>
      <c r="WSY1172" s="5"/>
      <c r="WSZ1172" s="144"/>
      <c r="WTA1172" s="93"/>
      <c r="WTB1172" s="145"/>
      <c r="WTC1172" s="145"/>
      <c r="WTD1172" s="145"/>
      <c r="WTE1172" s="145"/>
      <c r="WTF1172" s="145"/>
      <c r="WTG1172" s="37"/>
      <c r="WTH1172" s="5"/>
      <c r="WTI1172" s="144"/>
      <c r="WTJ1172" s="93"/>
      <c r="WTK1172" s="145"/>
      <c r="WTL1172" s="145"/>
      <c r="WTM1172" s="145"/>
      <c r="WTN1172" s="145"/>
      <c r="WTO1172" s="145"/>
      <c r="WTP1172" s="37"/>
      <c r="WTQ1172" s="5"/>
      <c r="WTR1172" s="144"/>
      <c r="WTS1172" s="93"/>
      <c r="WTT1172" s="145"/>
      <c r="WTU1172" s="145"/>
      <c r="WTV1172" s="145"/>
      <c r="WTW1172" s="145"/>
      <c r="WTX1172" s="145"/>
      <c r="WTY1172" s="37"/>
      <c r="WTZ1172" s="5"/>
      <c r="WUA1172" s="144"/>
      <c r="WUB1172" s="93"/>
      <c r="WUC1172" s="145"/>
      <c r="WUD1172" s="145"/>
      <c r="WUE1172" s="145"/>
      <c r="WUF1172" s="145"/>
      <c r="WUG1172" s="145"/>
      <c r="WUH1172" s="37"/>
      <c r="WUI1172" s="5"/>
      <c r="WUJ1172" s="144"/>
      <c r="WUK1172" s="93"/>
      <c r="WUL1172" s="145"/>
      <c r="WUM1172" s="145"/>
      <c r="WUN1172" s="145"/>
      <c r="WUO1172" s="145"/>
      <c r="WUP1172" s="145"/>
      <c r="WUQ1172" s="37"/>
      <c r="WUR1172" s="5"/>
      <c r="WUS1172" s="144"/>
      <c r="WUT1172" s="93"/>
      <c r="WUU1172" s="145"/>
      <c r="WUV1172" s="145"/>
      <c r="WUW1172" s="145"/>
      <c r="WUX1172" s="145"/>
      <c r="WUY1172" s="145"/>
      <c r="WUZ1172" s="37"/>
      <c r="WVA1172" s="5"/>
      <c r="WVB1172" s="144"/>
      <c r="WVC1172" s="93"/>
      <c r="WVD1172" s="145"/>
      <c r="WVE1172" s="145"/>
      <c r="WVF1172" s="145"/>
      <c r="WVG1172" s="145"/>
      <c r="WVH1172" s="145"/>
      <c r="WVI1172" s="37"/>
      <c r="WVJ1172" s="5"/>
      <c r="WVK1172" s="144"/>
      <c r="WVL1172" s="93"/>
      <c r="WVM1172" s="145"/>
      <c r="WVN1172" s="145"/>
      <c r="WVO1172" s="145"/>
      <c r="WVP1172" s="145"/>
      <c r="WVQ1172" s="145"/>
      <c r="WVR1172" s="37"/>
      <c r="WVS1172" s="5"/>
      <c r="WVT1172" s="144"/>
      <c r="WVU1172" s="93"/>
      <c r="WVV1172" s="145"/>
      <c r="WVW1172" s="145"/>
      <c r="WVX1172" s="145"/>
      <c r="WVY1172" s="145"/>
      <c r="WVZ1172" s="145"/>
      <c r="WWA1172" s="37"/>
      <c r="WWB1172" s="5"/>
      <c r="WWC1172" s="144"/>
      <c r="WWD1172" s="93"/>
      <c r="WWE1172" s="145"/>
      <c r="WWF1172" s="145"/>
      <c r="WWG1172" s="145"/>
      <c r="WWH1172" s="145"/>
      <c r="WWI1172" s="145"/>
      <c r="WWJ1172" s="37"/>
      <c r="WWK1172" s="5"/>
      <c r="WWL1172" s="144"/>
      <c r="WWM1172" s="93"/>
      <c r="WWN1172" s="145"/>
      <c r="WWO1172" s="145"/>
      <c r="WWP1172" s="145"/>
      <c r="WWQ1172" s="145"/>
      <c r="WWR1172" s="145"/>
      <c r="WWS1172" s="37"/>
      <c r="WWT1172" s="5"/>
      <c r="WWU1172" s="144"/>
      <c r="WWV1172" s="93"/>
      <c r="WWW1172" s="145"/>
      <c r="WWX1172" s="145"/>
      <c r="WWY1172" s="145"/>
      <c r="WWZ1172" s="145"/>
      <c r="WXA1172" s="145"/>
      <c r="WXB1172" s="37"/>
      <c r="WXC1172" s="5"/>
      <c r="WXD1172" s="144"/>
      <c r="WXE1172" s="93"/>
      <c r="WXF1172" s="145"/>
      <c r="WXG1172" s="145"/>
      <c r="WXH1172" s="145"/>
      <c r="WXI1172" s="145"/>
      <c r="WXJ1172" s="145"/>
      <c r="WXK1172" s="37"/>
      <c r="WXL1172" s="5"/>
      <c r="WXM1172" s="144"/>
      <c r="WXN1172" s="93"/>
      <c r="WXO1172" s="145"/>
      <c r="WXP1172" s="145"/>
      <c r="WXQ1172" s="145"/>
      <c r="WXR1172" s="145"/>
      <c r="WXS1172" s="145"/>
      <c r="WXT1172" s="37"/>
      <c r="WXU1172" s="5"/>
      <c r="WXV1172" s="144"/>
      <c r="WXW1172" s="93"/>
      <c r="WXX1172" s="145"/>
      <c r="WXY1172" s="145"/>
      <c r="WXZ1172" s="145"/>
      <c r="WYA1172" s="145"/>
      <c r="WYB1172" s="145"/>
      <c r="WYC1172" s="37"/>
      <c r="WYD1172" s="5"/>
      <c r="WYE1172" s="144"/>
      <c r="WYF1172" s="93"/>
      <c r="WYG1172" s="145"/>
      <c r="WYH1172" s="145"/>
      <c r="WYI1172" s="145"/>
      <c r="WYJ1172" s="145"/>
      <c r="WYK1172" s="145"/>
      <c r="WYL1172" s="37"/>
      <c r="WYM1172" s="5"/>
      <c r="WYN1172" s="144"/>
      <c r="WYO1172" s="93"/>
      <c r="WYP1172" s="145"/>
      <c r="WYQ1172" s="145"/>
      <c r="WYR1172" s="145"/>
      <c r="WYS1172" s="145"/>
      <c r="WYT1172" s="145"/>
      <c r="WYU1172" s="37"/>
      <c r="WYV1172" s="5"/>
      <c r="WYW1172" s="144"/>
      <c r="WYX1172" s="93"/>
      <c r="WYY1172" s="145"/>
      <c r="WYZ1172" s="145"/>
      <c r="WZA1172" s="145"/>
      <c r="WZB1172" s="145"/>
      <c r="WZC1172" s="145"/>
      <c r="WZD1172" s="37"/>
      <c r="WZE1172" s="5"/>
      <c r="WZF1172" s="144"/>
      <c r="WZG1172" s="93"/>
      <c r="WZH1172" s="145"/>
      <c r="WZI1172" s="145"/>
      <c r="WZJ1172" s="145"/>
      <c r="WZK1172" s="145"/>
      <c r="WZL1172" s="145"/>
      <c r="WZM1172" s="37"/>
      <c r="WZN1172" s="5"/>
      <c r="WZO1172" s="144"/>
      <c r="WZP1172" s="93"/>
      <c r="WZQ1172" s="145"/>
      <c r="WZR1172" s="145"/>
      <c r="WZS1172" s="145"/>
      <c r="WZT1172" s="145"/>
      <c r="WZU1172" s="145"/>
      <c r="WZV1172" s="37"/>
      <c r="WZW1172" s="5"/>
      <c r="WZX1172" s="144"/>
      <c r="WZY1172" s="93"/>
      <c r="WZZ1172" s="145"/>
      <c r="XAA1172" s="145"/>
      <c r="XAB1172" s="145"/>
      <c r="XAC1172" s="145"/>
      <c r="XAD1172" s="145"/>
      <c r="XAE1172" s="37"/>
      <c r="XAF1172" s="5"/>
      <c r="XAG1172" s="144"/>
      <c r="XAH1172" s="93"/>
      <c r="XAI1172" s="145"/>
      <c r="XAJ1172" s="145"/>
      <c r="XAK1172" s="145"/>
      <c r="XAL1172" s="145"/>
      <c r="XAM1172" s="145"/>
      <c r="XAN1172" s="37"/>
      <c r="XAO1172" s="5"/>
      <c r="XAP1172" s="144"/>
      <c r="XAQ1172" s="93"/>
      <c r="XAR1172" s="145"/>
      <c r="XAS1172" s="145"/>
      <c r="XAT1172" s="145"/>
      <c r="XAU1172" s="145"/>
      <c r="XAV1172" s="145"/>
      <c r="XAW1172" s="37"/>
      <c r="XAX1172" s="5"/>
      <c r="XAY1172" s="144"/>
      <c r="XAZ1172" s="93"/>
      <c r="XBA1172" s="145"/>
      <c r="XBB1172" s="145"/>
      <c r="XBC1172" s="145"/>
      <c r="XBD1172" s="145"/>
      <c r="XBE1172" s="145"/>
      <c r="XBF1172" s="37"/>
      <c r="XBG1172" s="5"/>
      <c r="XBH1172" s="144"/>
      <c r="XBI1172" s="93"/>
      <c r="XBJ1172" s="145"/>
      <c r="XBK1172" s="145"/>
      <c r="XBL1172" s="145"/>
      <c r="XBM1172" s="145"/>
      <c r="XBN1172" s="145"/>
      <c r="XBO1172" s="37"/>
      <c r="XBP1172" s="5"/>
      <c r="XBQ1172" s="144"/>
      <c r="XBR1172" s="93"/>
      <c r="XBS1172" s="145"/>
      <c r="XBT1172" s="145"/>
      <c r="XBU1172" s="145"/>
      <c r="XBV1172" s="145"/>
      <c r="XBW1172" s="145"/>
      <c r="XBX1172" s="37"/>
      <c r="XBY1172" s="5"/>
      <c r="XBZ1172" s="144"/>
      <c r="XCA1172" s="93"/>
      <c r="XCB1172" s="145"/>
      <c r="XCC1172" s="145"/>
      <c r="XCD1172" s="145"/>
      <c r="XCE1172" s="145"/>
      <c r="XCF1172" s="145"/>
      <c r="XCG1172" s="37"/>
      <c r="XCH1172" s="5"/>
      <c r="XCI1172" s="144"/>
      <c r="XCJ1172" s="93"/>
      <c r="XCK1172" s="145"/>
      <c r="XCL1172" s="145"/>
      <c r="XCM1172" s="145"/>
      <c r="XCN1172" s="145"/>
      <c r="XCO1172" s="145"/>
      <c r="XCP1172" s="37"/>
      <c r="XCQ1172" s="5"/>
      <c r="XCR1172" s="144"/>
      <c r="XCS1172" s="93"/>
      <c r="XCT1172" s="145"/>
      <c r="XCU1172" s="145"/>
      <c r="XCV1172" s="145"/>
      <c r="XCW1172" s="145"/>
      <c r="XCX1172" s="145"/>
      <c r="XCY1172" s="37"/>
      <c r="XCZ1172" s="5"/>
      <c r="XDA1172" s="144"/>
      <c r="XDB1172" s="93"/>
      <c r="XDC1172" s="145"/>
      <c r="XDD1172" s="145"/>
      <c r="XDE1172" s="145"/>
      <c r="XDF1172" s="145"/>
      <c r="XDG1172" s="145"/>
      <c r="XDH1172" s="37"/>
      <c r="XDI1172" s="5"/>
      <c r="XDJ1172" s="144"/>
      <c r="XDK1172" s="93"/>
      <c r="XDL1172" s="145"/>
      <c r="XDM1172" s="145"/>
      <c r="XDN1172" s="145"/>
      <c r="XDO1172" s="145"/>
      <c r="XDP1172" s="145"/>
      <c r="XDQ1172" s="37"/>
      <c r="XDR1172" s="5"/>
      <c r="XDS1172" s="144"/>
      <c r="XDT1172" s="93"/>
      <c r="XDU1172" s="145"/>
      <c r="XDV1172" s="145"/>
      <c r="XDW1172" s="145"/>
      <c r="XDX1172" s="145"/>
      <c r="XDY1172" s="145"/>
      <c r="XDZ1172" s="37"/>
      <c r="XEA1172" s="5"/>
      <c r="XEB1172" s="144"/>
      <c r="XEC1172" s="93"/>
      <c r="XED1172" s="145"/>
      <c r="XEE1172" s="145"/>
      <c r="XEF1172" s="145"/>
      <c r="XEG1172" s="145"/>
      <c r="XEH1172" s="145"/>
      <c r="XEI1172" s="37"/>
      <c r="XEJ1172" s="5"/>
      <c r="XEK1172" s="144"/>
      <c r="XEL1172" s="93"/>
      <c r="XEM1172" s="145"/>
      <c r="XEN1172" s="145"/>
      <c r="XEO1172" s="145"/>
      <c r="XEP1172" s="145"/>
      <c r="XEQ1172" s="145"/>
      <c r="XER1172" s="37"/>
      <c r="XES1172" s="5"/>
      <c r="XET1172" s="144"/>
      <c r="XEU1172" s="93"/>
      <c r="XEV1172" s="145"/>
      <c r="XEW1172" s="145"/>
      <c r="XEX1172" s="145"/>
      <c r="XEY1172" s="145"/>
      <c r="XEZ1172" s="145"/>
      <c r="XFA1172" s="37"/>
      <c r="XFB1172" s="5"/>
      <c r="XFC1172" s="144"/>
      <c r="XFD1172" s="93"/>
    </row>
    <row r="1173" spans="1:16384" x14ac:dyDescent="0.2">
      <c r="A1173" s="183">
        <v>13</v>
      </c>
      <c r="B1173" s="112" t="s">
        <v>7</v>
      </c>
      <c r="C1173" s="461">
        <f t="shared" ref="C1173" si="1311">D1173-7</f>
        <v>46099</v>
      </c>
      <c r="D1173" s="165">
        <f t="shared" si="1249"/>
        <v>46106</v>
      </c>
      <c r="E1173" s="454">
        <f t="shared" ref="E1173" si="1312">D1173+26</f>
        <v>46132</v>
      </c>
      <c r="F1173" s="454">
        <f t="shared" ref="F1173" si="1313">D1173+27</f>
        <v>46133</v>
      </c>
      <c r="G1173" s="454">
        <f t="shared" ref="G1173" si="1314">D1173+29</f>
        <v>46135</v>
      </c>
      <c r="H1173" s="454">
        <f t="shared" ref="H1173" si="1315">D1173+31</f>
        <v>46137</v>
      </c>
      <c r="I1173" s="454">
        <f t="shared" ref="I1173" si="1316">D1173+32</f>
        <v>46138</v>
      </c>
    </row>
    <row r="1174" spans="1:16384" x14ac:dyDescent="0.2">
      <c r="A1174" s="109"/>
      <c r="B1174" s="5"/>
      <c r="C1174" s="144"/>
      <c r="D1174" s="93"/>
      <c r="E1174" s="145"/>
      <c r="F1174" s="145"/>
      <c r="G1174" s="145"/>
      <c r="H1174" s="145"/>
      <c r="I1174" s="145"/>
    </row>
    <row r="1175" spans="1:16384" x14ac:dyDescent="0.2">
      <c r="A1175" s="378" t="s">
        <v>436</v>
      </c>
      <c r="B1175" s="379" t="s">
        <v>2571</v>
      </c>
      <c r="C1175" s="379"/>
      <c r="D1175" s="453"/>
      <c r="E1175" s="20"/>
      <c r="F1175" s="20"/>
      <c r="G1175" s="20"/>
      <c r="H1175" s="20"/>
      <c r="I1175" s="20"/>
    </row>
    <row r="1176" spans="1:16384" x14ac:dyDescent="0.2">
      <c r="A1176" s="381" t="s">
        <v>435</v>
      </c>
      <c r="B1176" s="359" t="s">
        <v>445</v>
      </c>
      <c r="C1176" s="359"/>
      <c r="D1176" s="382"/>
      <c r="E1176" s="20"/>
      <c r="F1176" s="20"/>
      <c r="G1176" s="20"/>
      <c r="H1176" s="20"/>
      <c r="I1176" s="20"/>
    </row>
    <row r="1177" spans="1:16384" x14ac:dyDescent="0.2">
      <c r="A1177" s="383" t="s">
        <v>437</v>
      </c>
      <c r="B1177" s="384" t="s">
        <v>2652</v>
      </c>
      <c r="C1177" s="384"/>
      <c r="D1177" s="385"/>
      <c r="E1177" s="20"/>
      <c r="F1177" s="20"/>
      <c r="G1177" s="20"/>
      <c r="H1177" s="20"/>
      <c r="I1177" s="20"/>
    </row>
    <row r="1178" spans="1:16384" ht="5.75" customHeight="1" x14ac:dyDescent="0.2">
      <c r="A1178" s="5"/>
      <c r="B1178" s="5"/>
      <c r="C1178" s="74"/>
      <c r="D1178" s="20"/>
      <c r="E1178" s="20"/>
      <c r="F1178" s="20"/>
      <c r="G1178" s="20"/>
      <c r="H1178" s="20"/>
      <c r="I1178" s="20"/>
    </row>
    <row r="1179" spans="1:16384" x14ac:dyDescent="0.2">
      <c r="A1179" s="64" t="s">
        <v>434</v>
      </c>
      <c r="B1179" s="64" t="s">
        <v>431</v>
      </c>
      <c r="C1179" s="64" t="s">
        <v>0</v>
      </c>
      <c r="D1179" s="64" t="s">
        <v>1</v>
      </c>
      <c r="E1179" s="64" t="s">
        <v>2595</v>
      </c>
      <c r="F1179" s="64" t="s">
        <v>2574</v>
      </c>
      <c r="G1179" s="64" t="s">
        <v>2710</v>
      </c>
      <c r="H1179" s="64" t="s">
        <v>2662</v>
      </c>
      <c r="I1179" s="64" t="s">
        <v>2615</v>
      </c>
      <c r="J1179" s="64" t="s">
        <v>2596</v>
      </c>
    </row>
    <row r="1180" spans="1:16384" ht="15" hidden="1" customHeight="1" x14ac:dyDescent="0.2">
      <c r="A1180" s="5"/>
      <c r="B1180" s="34" t="s">
        <v>11</v>
      </c>
      <c r="C1180" s="23">
        <v>43233</v>
      </c>
      <c r="D1180" s="24">
        <v>43240</v>
      </c>
      <c r="E1180" s="24">
        <v>43270</v>
      </c>
      <c r="F1180" s="15">
        <v>43281</v>
      </c>
      <c r="G1180" s="24">
        <v>43275</v>
      </c>
      <c r="H1180" s="24"/>
      <c r="I1180" s="24"/>
      <c r="J1180" s="24">
        <v>43279</v>
      </c>
    </row>
    <row r="1181" spans="1:16384" ht="15" hidden="1" customHeight="1" x14ac:dyDescent="0.2">
      <c r="A1181" s="5"/>
      <c r="B1181" s="34" t="s">
        <v>12</v>
      </c>
      <c r="C1181" s="23">
        <f t="shared" ref="C1181:C1184" si="1317">C1180+7</f>
        <v>43240</v>
      </c>
      <c r="D1181" s="24">
        <f t="shared" ref="D1181:D1184" si="1318">D1180+7</f>
        <v>43247</v>
      </c>
      <c r="E1181" s="24">
        <f t="shared" ref="E1181:J1182" si="1319">E1180+7</f>
        <v>43277</v>
      </c>
      <c r="F1181" s="15">
        <f t="shared" si="1319"/>
        <v>43288</v>
      </c>
      <c r="G1181" s="24">
        <f t="shared" si="1319"/>
        <v>43282</v>
      </c>
      <c r="H1181" s="24"/>
      <c r="I1181" s="24"/>
      <c r="J1181" s="24">
        <f t="shared" si="1319"/>
        <v>43286</v>
      </c>
    </row>
    <row r="1182" spans="1:16384" ht="15" hidden="1" customHeight="1" x14ac:dyDescent="0.2">
      <c r="A1182" s="5"/>
      <c r="B1182" s="34" t="s">
        <v>13</v>
      </c>
      <c r="C1182" s="23">
        <f t="shared" si="1317"/>
        <v>43247</v>
      </c>
      <c r="D1182" s="24">
        <f t="shared" si="1318"/>
        <v>43254</v>
      </c>
      <c r="E1182" s="24">
        <f t="shared" si="1319"/>
        <v>43284</v>
      </c>
      <c r="F1182" s="15">
        <f t="shared" si="1319"/>
        <v>43295</v>
      </c>
      <c r="G1182" s="24">
        <f t="shared" si="1319"/>
        <v>43289</v>
      </c>
      <c r="H1182" s="24"/>
      <c r="I1182" s="24"/>
      <c r="J1182" s="24">
        <f t="shared" si="1319"/>
        <v>43293</v>
      </c>
    </row>
    <row r="1183" spans="1:16384" ht="15" hidden="1" customHeight="1" x14ac:dyDescent="0.2">
      <c r="A1183" s="5"/>
      <c r="B1183" s="34" t="s">
        <v>14</v>
      </c>
      <c r="C1183" s="23">
        <f t="shared" si="1317"/>
        <v>43254</v>
      </c>
      <c r="D1183" s="24">
        <f t="shared" si="1318"/>
        <v>43261</v>
      </c>
      <c r="E1183" s="24">
        <f t="shared" ref="E1183" si="1320">E1182+7</f>
        <v>43291</v>
      </c>
      <c r="F1183" s="15"/>
      <c r="G1183" s="24">
        <f t="shared" ref="G1183:G1196" si="1321">G1182+7</f>
        <v>43296</v>
      </c>
      <c r="H1183" s="24"/>
      <c r="I1183" s="24"/>
      <c r="J1183" s="24">
        <f t="shared" ref="J1183:J1196" si="1322">J1182+7</f>
        <v>43300</v>
      </c>
    </row>
    <row r="1184" spans="1:16384" ht="15" hidden="1" customHeight="1" x14ac:dyDescent="0.2">
      <c r="A1184" s="5"/>
      <c r="B1184" s="34" t="s">
        <v>15</v>
      </c>
      <c r="C1184" s="23">
        <f t="shared" si="1317"/>
        <v>43261</v>
      </c>
      <c r="D1184" s="24">
        <f t="shared" si="1318"/>
        <v>43268</v>
      </c>
      <c r="E1184" s="24">
        <f t="shared" ref="E1184" si="1323">E1183+7</f>
        <v>43298</v>
      </c>
      <c r="F1184" s="15">
        <v>43310</v>
      </c>
      <c r="G1184" s="24">
        <f t="shared" si="1321"/>
        <v>43303</v>
      </c>
      <c r="H1184" s="24"/>
      <c r="I1184" s="24"/>
      <c r="J1184" s="24">
        <f t="shared" si="1322"/>
        <v>43307</v>
      </c>
    </row>
    <row r="1185" spans="1:10" ht="15" hidden="1" customHeight="1" x14ac:dyDescent="0.2">
      <c r="A1185" s="5"/>
      <c r="B1185" s="34" t="s">
        <v>20</v>
      </c>
      <c r="C1185" s="23">
        <f t="shared" ref="C1185:C1191" si="1324">C1184+7</f>
        <v>43268</v>
      </c>
      <c r="D1185" s="24">
        <f>D1184+7</f>
        <v>43275</v>
      </c>
      <c r="E1185" s="24">
        <f t="shared" ref="E1185" si="1325">E1184+7</f>
        <v>43305</v>
      </c>
      <c r="F1185" s="15">
        <f t="shared" ref="F1185:F1194" si="1326">F1184+7</f>
        <v>43317</v>
      </c>
      <c r="G1185" s="24">
        <f t="shared" si="1321"/>
        <v>43310</v>
      </c>
      <c r="H1185" s="24"/>
      <c r="I1185" s="24"/>
      <c r="J1185" s="24">
        <f t="shared" si="1322"/>
        <v>43314</v>
      </c>
    </row>
    <row r="1186" spans="1:10" ht="15" hidden="1" customHeight="1" x14ac:dyDescent="0.2">
      <c r="A1186" s="5"/>
      <c r="B1186" s="34" t="s">
        <v>25</v>
      </c>
      <c r="C1186" s="23">
        <f t="shared" si="1324"/>
        <v>43275</v>
      </c>
      <c r="D1186" s="24">
        <f>D1185+7</f>
        <v>43282</v>
      </c>
      <c r="E1186" s="24">
        <f t="shared" ref="E1186" si="1327">E1185+7</f>
        <v>43312</v>
      </c>
      <c r="F1186" s="15">
        <f t="shared" si="1326"/>
        <v>43324</v>
      </c>
      <c r="G1186" s="24">
        <f t="shared" si="1321"/>
        <v>43317</v>
      </c>
      <c r="H1186" s="24"/>
      <c r="I1186" s="24"/>
      <c r="J1186" s="24">
        <f t="shared" si="1322"/>
        <v>43321</v>
      </c>
    </row>
    <row r="1187" spans="1:10" ht="15" hidden="1" customHeight="1" x14ac:dyDescent="0.2">
      <c r="A1187" s="5"/>
      <c r="B1187" s="34" t="s">
        <v>26</v>
      </c>
      <c r="C1187" s="23">
        <f t="shared" si="1324"/>
        <v>43282</v>
      </c>
      <c r="D1187" s="24">
        <f t="shared" ref="D1187:D1196" si="1328">D1186+7</f>
        <v>43289</v>
      </c>
      <c r="E1187" s="24">
        <f t="shared" ref="E1187" si="1329">E1186+7</f>
        <v>43319</v>
      </c>
      <c r="F1187" s="15">
        <f t="shared" si="1326"/>
        <v>43331</v>
      </c>
      <c r="G1187" s="24">
        <f t="shared" si="1321"/>
        <v>43324</v>
      </c>
      <c r="H1187" s="24"/>
      <c r="I1187" s="24"/>
      <c r="J1187" s="24">
        <f t="shared" si="1322"/>
        <v>43328</v>
      </c>
    </row>
    <row r="1188" spans="1:10" ht="15" hidden="1" customHeight="1" x14ac:dyDescent="0.2">
      <c r="A1188" s="5"/>
      <c r="B1188" s="34" t="s">
        <v>18</v>
      </c>
      <c r="C1188" s="23">
        <f t="shared" si="1324"/>
        <v>43289</v>
      </c>
      <c r="D1188" s="24">
        <f t="shared" si="1328"/>
        <v>43296</v>
      </c>
      <c r="E1188" s="24">
        <f t="shared" ref="E1188" si="1330">E1187+7</f>
        <v>43326</v>
      </c>
      <c r="F1188" s="13">
        <f t="shared" si="1326"/>
        <v>43338</v>
      </c>
      <c r="G1188" s="24">
        <f t="shared" si="1321"/>
        <v>43331</v>
      </c>
      <c r="H1188" s="24"/>
      <c r="I1188" s="24"/>
      <c r="J1188" s="24">
        <f t="shared" si="1322"/>
        <v>43335</v>
      </c>
    </row>
    <row r="1189" spans="1:10" ht="15" hidden="1" customHeight="1" x14ac:dyDescent="0.2">
      <c r="A1189" s="5"/>
      <c r="B1189" s="34" t="s">
        <v>27</v>
      </c>
      <c r="C1189" s="23">
        <f t="shared" si="1324"/>
        <v>43296</v>
      </c>
      <c r="D1189" s="24">
        <f t="shared" si="1328"/>
        <v>43303</v>
      </c>
      <c r="E1189" s="24">
        <f t="shared" ref="E1189" si="1331">E1188+7</f>
        <v>43333</v>
      </c>
      <c r="F1189" s="13">
        <f t="shared" si="1326"/>
        <v>43345</v>
      </c>
      <c r="G1189" s="24">
        <f t="shared" si="1321"/>
        <v>43338</v>
      </c>
      <c r="H1189" s="24"/>
      <c r="I1189" s="24"/>
      <c r="J1189" s="24">
        <f t="shared" si="1322"/>
        <v>43342</v>
      </c>
    </row>
    <row r="1190" spans="1:10" ht="15" hidden="1" customHeight="1" x14ac:dyDescent="0.2">
      <c r="A1190" s="5"/>
      <c r="B1190" s="34" t="s">
        <v>28</v>
      </c>
      <c r="C1190" s="23">
        <f t="shared" si="1324"/>
        <v>43303</v>
      </c>
      <c r="D1190" s="24">
        <f t="shared" si="1328"/>
        <v>43310</v>
      </c>
      <c r="E1190" s="24">
        <f t="shared" ref="E1190" si="1332">E1189+7</f>
        <v>43340</v>
      </c>
      <c r="F1190" s="15">
        <f t="shared" si="1326"/>
        <v>43352</v>
      </c>
      <c r="G1190" s="24">
        <f t="shared" si="1321"/>
        <v>43345</v>
      </c>
      <c r="H1190" s="24"/>
      <c r="I1190" s="24"/>
      <c r="J1190" s="24">
        <f t="shared" si="1322"/>
        <v>43349</v>
      </c>
    </row>
    <row r="1191" spans="1:10" ht="15" hidden="1" customHeight="1" x14ac:dyDescent="0.2">
      <c r="A1191" s="5"/>
      <c r="B1191" s="34" t="s">
        <v>29</v>
      </c>
      <c r="C1191" s="23">
        <f t="shared" si="1324"/>
        <v>43310</v>
      </c>
      <c r="D1191" s="24">
        <f t="shared" si="1328"/>
        <v>43317</v>
      </c>
      <c r="E1191" s="24">
        <f t="shared" ref="E1191" si="1333">E1190+7</f>
        <v>43347</v>
      </c>
      <c r="F1191" s="15">
        <f t="shared" si="1326"/>
        <v>43359</v>
      </c>
      <c r="G1191" s="24">
        <f t="shared" si="1321"/>
        <v>43352</v>
      </c>
      <c r="H1191" s="24"/>
      <c r="I1191" s="24"/>
      <c r="J1191" s="24">
        <f t="shared" si="1322"/>
        <v>43356</v>
      </c>
    </row>
    <row r="1192" spans="1:10" ht="15" hidden="1" customHeight="1" x14ac:dyDescent="0.2">
      <c r="A1192" s="5"/>
      <c r="B1192" s="34" t="s">
        <v>32</v>
      </c>
      <c r="C1192" s="23">
        <f t="shared" ref="C1192:C1196" si="1334">C1191+7</f>
        <v>43317</v>
      </c>
      <c r="D1192" s="24">
        <f t="shared" si="1328"/>
        <v>43324</v>
      </c>
      <c r="E1192" s="24">
        <f t="shared" ref="E1192" si="1335">E1191+7</f>
        <v>43354</v>
      </c>
      <c r="F1192" s="15">
        <f t="shared" si="1326"/>
        <v>43366</v>
      </c>
      <c r="G1192" s="24">
        <f t="shared" si="1321"/>
        <v>43359</v>
      </c>
      <c r="H1192" s="24"/>
      <c r="I1192" s="24"/>
      <c r="J1192" s="24">
        <f t="shared" si="1322"/>
        <v>43363</v>
      </c>
    </row>
    <row r="1193" spans="1:10" ht="15" hidden="1" customHeight="1" x14ac:dyDescent="0.2">
      <c r="A1193" s="5"/>
      <c r="B1193" s="34" t="s">
        <v>33</v>
      </c>
      <c r="C1193" s="23">
        <f t="shared" si="1334"/>
        <v>43324</v>
      </c>
      <c r="D1193" s="24">
        <f t="shared" si="1328"/>
        <v>43331</v>
      </c>
      <c r="E1193" s="24">
        <f t="shared" ref="E1193" si="1336">E1192+7</f>
        <v>43361</v>
      </c>
      <c r="F1193" s="15">
        <f t="shared" si="1326"/>
        <v>43373</v>
      </c>
      <c r="G1193" s="24">
        <f t="shared" si="1321"/>
        <v>43366</v>
      </c>
      <c r="H1193" s="24"/>
      <c r="I1193" s="24"/>
      <c r="J1193" s="24">
        <f t="shared" si="1322"/>
        <v>43370</v>
      </c>
    </row>
    <row r="1194" spans="1:10" ht="15" hidden="1" customHeight="1" x14ac:dyDescent="0.2">
      <c r="A1194" s="5"/>
      <c r="B1194" s="34" t="s">
        <v>34</v>
      </c>
      <c r="C1194" s="23">
        <f t="shared" si="1334"/>
        <v>43331</v>
      </c>
      <c r="D1194" s="24">
        <f t="shared" si="1328"/>
        <v>43338</v>
      </c>
      <c r="E1194" s="24">
        <f t="shared" ref="E1194" si="1337">E1193+7</f>
        <v>43368</v>
      </c>
      <c r="F1194" s="18">
        <f t="shared" si="1326"/>
        <v>43380</v>
      </c>
      <c r="G1194" s="24">
        <f t="shared" si="1321"/>
        <v>43373</v>
      </c>
      <c r="H1194" s="24"/>
      <c r="I1194" s="24"/>
      <c r="J1194" s="24">
        <f t="shared" si="1322"/>
        <v>43377</v>
      </c>
    </row>
    <row r="1195" spans="1:10" ht="15" hidden="1" customHeight="1" x14ac:dyDescent="0.2">
      <c r="A1195" s="5"/>
      <c r="B1195" s="34" t="s">
        <v>36</v>
      </c>
      <c r="C1195" s="23">
        <f t="shared" si="1334"/>
        <v>43338</v>
      </c>
      <c r="D1195" s="24">
        <f t="shared" si="1328"/>
        <v>43345</v>
      </c>
      <c r="E1195" s="24">
        <f t="shared" ref="E1195" si="1338">E1194+7</f>
        <v>43375</v>
      </c>
      <c r="F1195" s="69">
        <v>43409</v>
      </c>
      <c r="G1195" s="24">
        <f t="shared" si="1321"/>
        <v>43380</v>
      </c>
      <c r="H1195" s="24"/>
      <c r="I1195" s="24"/>
      <c r="J1195" s="24">
        <f t="shared" si="1322"/>
        <v>43384</v>
      </c>
    </row>
    <row r="1196" spans="1:10" ht="15" hidden="1" customHeight="1" x14ac:dyDescent="0.2">
      <c r="A1196" s="5"/>
      <c r="B1196" s="34" t="s">
        <v>37</v>
      </c>
      <c r="C1196" s="23">
        <f t="shared" si="1334"/>
        <v>43345</v>
      </c>
      <c r="D1196" s="24">
        <f t="shared" si="1328"/>
        <v>43352</v>
      </c>
      <c r="E1196" s="24">
        <f t="shared" ref="E1196" si="1339">E1195+7</f>
        <v>43382</v>
      </c>
      <c r="F1196" s="70">
        <f>F1195+7</f>
        <v>43416</v>
      </c>
      <c r="G1196" s="24">
        <f t="shared" si="1321"/>
        <v>43387</v>
      </c>
      <c r="H1196" s="24"/>
      <c r="I1196" s="24"/>
      <c r="J1196" s="24">
        <f t="shared" si="1322"/>
        <v>43391</v>
      </c>
    </row>
    <row r="1197" spans="1:10" ht="15" hidden="1" customHeight="1" x14ac:dyDescent="0.2">
      <c r="A1197" s="5"/>
      <c r="B1197" s="34" t="s">
        <v>56</v>
      </c>
      <c r="C1197" s="23">
        <v>43366</v>
      </c>
      <c r="D1197" s="24">
        <v>43373</v>
      </c>
      <c r="E1197" s="24">
        <v>43403</v>
      </c>
      <c r="F1197" s="70">
        <f t="shared" ref="F1197" si="1340">F1196+7</f>
        <v>43423</v>
      </c>
      <c r="G1197" s="24">
        <v>43408</v>
      </c>
      <c r="H1197" s="24"/>
      <c r="I1197" s="24"/>
      <c r="J1197" s="24">
        <v>43412</v>
      </c>
    </row>
    <row r="1198" spans="1:10" ht="15" hidden="1" customHeight="1" x14ac:dyDescent="0.2">
      <c r="A1198" s="5"/>
      <c r="B1198" s="34" t="s">
        <v>48</v>
      </c>
      <c r="C1198" s="23">
        <f t="shared" ref="C1198:C1209" si="1341">C1197+7</f>
        <v>43373</v>
      </c>
      <c r="D1198" s="24">
        <f t="shared" ref="D1198:D1209" si="1342">D1197+7</f>
        <v>43380</v>
      </c>
      <c r="E1198" s="24">
        <f t="shared" ref="E1198:E1201" si="1343">E1197+7</f>
        <v>43410</v>
      </c>
      <c r="F1198" s="70">
        <f t="shared" ref="F1198" si="1344">F1197+7</f>
        <v>43430</v>
      </c>
      <c r="G1198" s="24">
        <f t="shared" ref="G1198:G1211" si="1345">G1197+7</f>
        <v>43415</v>
      </c>
      <c r="H1198" s="24"/>
      <c r="I1198" s="24"/>
      <c r="J1198" s="24">
        <f t="shared" ref="J1198:J1211" si="1346">J1197+7</f>
        <v>43419</v>
      </c>
    </row>
    <row r="1199" spans="1:10" ht="15" hidden="1" customHeight="1" x14ac:dyDescent="0.2">
      <c r="A1199" s="5"/>
      <c r="B1199" s="34" t="s">
        <v>49</v>
      </c>
      <c r="C1199" s="23">
        <f t="shared" si="1341"/>
        <v>43380</v>
      </c>
      <c r="D1199" s="24">
        <f t="shared" si="1342"/>
        <v>43387</v>
      </c>
      <c r="E1199" s="24">
        <f t="shared" si="1343"/>
        <v>43417</v>
      </c>
      <c r="F1199" s="70">
        <f>F1198+7</f>
        <v>43437</v>
      </c>
      <c r="G1199" s="24">
        <f t="shared" si="1345"/>
        <v>43422</v>
      </c>
      <c r="H1199" s="24"/>
      <c r="I1199" s="24"/>
      <c r="J1199" s="24">
        <f t="shared" si="1346"/>
        <v>43426</v>
      </c>
    </row>
    <row r="1200" spans="1:10" ht="15" hidden="1" customHeight="1" x14ac:dyDescent="0.2">
      <c r="A1200" s="5"/>
      <c r="B1200" s="34" t="s">
        <v>50</v>
      </c>
      <c r="C1200" s="23">
        <f t="shared" si="1341"/>
        <v>43387</v>
      </c>
      <c r="D1200" s="24">
        <f t="shared" si="1342"/>
        <v>43394</v>
      </c>
      <c r="E1200" s="24">
        <f t="shared" si="1343"/>
        <v>43424</v>
      </c>
      <c r="F1200" s="70">
        <f>F1199+7</f>
        <v>43444</v>
      </c>
      <c r="G1200" s="24">
        <f t="shared" si="1345"/>
        <v>43429</v>
      </c>
      <c r="H1200" s="24"/>
      <c r="I1200" s="24"/>
      <c r="J1200" s="24">
        <f t="shared" si="1346"/>
        <v>43433</v>
      </c>
    </row>
    <row r="1201" spans="1:10" ht="15" hidden="1" customHeight="1" x14ac:dyDescent="0.2">
      <c r="A1201" s="5"/>
      <c r="B1201" s="34" t="s">
        <v>51</v>
      </c>
      <c r="C1201" s="23">
        <f t="shared" si="1341"/>
        <v>43394</v>
      </c>
      <c r="D1201" s="24">
        <f t="shared" si="1342"/>
        <v>43401</v>
      </c>
      <c r="E1201" s="24">
        <f t="shared" si="1343"/>
        <v>43431</v>
      </c>
      <c r="F1201" s="70">
        <f>F1200+7</f>
        <v>43451</v>
      </c>
      <c r="G1201" s="24">
        <f t="shared" si="1345"/>
        <v>43436</v>
      </c>
      <c r="H1201" s="24"/>
      <c r="I1201" s="24"/>
      <c r="J1201" s="24">
        <f t="shared" si="1346"/>
        <v>43440</v>
      </c>
    </row>
    <row r="1202" spans="1:10" ht="15" hidden="1" customHeight="1" x14ac:dyDescent="0.2">
      <c r="A1202" s="5"/>
      <c r="B1202" s="34" t="s">
        <v>52</v>
      </c>
      <c r="C1202" s="23">
        <f t="shared" si="1341"/>
        <v>43401</v>
      </c>
      <c r="D1202" s="24">
        <f t="shared" si="1342"/>
        <v>43408</v>
      </c>
      <c r="E1202" s="24">
        <f t="shared" ref="E1202" si="1347">E1201+7</f>
        <v>43438</v>
      </c>
      <c r="F1202" s="69">
        <f>F1201+14</f>
        <v>43465</v>
      </c>
      <c r="G1202" s="24">
        <f t="shared" si="1345"/>
        <v>43443</v>
      </c>
      <c r="H1202" s="24"/>
      <c r="I1202" s="24"/>
      <c r="J1202" s="24">
        <f t="shared" si="1346"/>
        <v>43447</v>
      </c>
    </row>
    <row r="1203" spans="1:10" ht="15" hidden="1" customHeight="1" x14ac:dyDescent="0.2">
      <c r="A1203" s="5"/>
      <c r="B1203" s="34" t="s">
        <v>53</v>
      </c>
      <c r="C1203" s="23">
        <f t="shared" si="1341"/>
        <v>43408</v>
      </c>
      <c r="D1203" s="24">
        <f t="shared" si="1342"/>
        <v>43415</v>
      </c>
      <c r="E1203" s="24">
        <f t="shared" ref="E1203" si="1348">E1202+7</f>
        <v>43445</v>
      </c>
      <c r="F1203" s="69">
        <v>43105</v>
      </c>
      <c r="G1203" s="24">
        <f t="shared" si="1345"/>
        <v>43450</v>
      </c>
      <c r="H1203" s="24"/>
      <c r="I1203" s="24"/>
      <c r="J1203" s="24">
        <f t="shared" si="1346"/>
        <v>43454</v>
      </c>
    </row>
    <row r="1204" spans="1:10" ht="15" hidden="1" customHeight="1" x14ac:dyDescent="0.2">
      <c r="A1204" s="5"/>
      <c r="B1204" s="34" t="s">
        <v>54</v>
      </c>
      <c r="C1204" s="23">
        <f t="shared" si="1341"/>
        <v>43415</v>
      </c>
      <c r="D1204" s="24">
        <f t="shared" si="1342"/>
        <v>43422</v>
      </c>
      <c r="E1204" s="24">
        <f t="shared" ref="E1204:E1220" si="1349">E1203+7</f>
        <v>43452</v>
      </c>
      <c r="F1204" s="70">
        <f t="shared" ref="F1204:F1220" si="1350">F1203+7</f>
        <v>43112</v>
      </c>
      <c r="G1204" s="24">
        <f t="shared" si="1345"/>
        <v>43457</v>
      </c>
      <c r="H1204" s="24"/>
      <c r="I1204" s="24"/>
      <c r="J1204" s="24">
        <f t="shared" si="1346"/>
        <v>43461</v>
      </c>
    </row>
    <row r="1205" spans="1:10" ht="15" hidden="1" customHeight="1" x14ac:dyDescent="0.2">
      <c r="A1205" s="5"/>
      <c r="B1205" s="34" t="s">
        <v>55</v>
      </c>
      <c r="C1205" s="23">
        <f t="shared" si="1341"/>
        <v>43422</v>
      </c>
      <c r="D1205" s="24">
        <f t="shared" si="1342"/>
        <v>43429</v>
      </c>
      <c r="E1205" s="24">
        <f t="shared" si="1349"/>
        <v>43459</v>
      </c>
      <c r="F1205" s="69">
        <f t="shared" si="1350"/>
        <v>43119</v>
      </c>
      <c r="G1205" s="24">
        <f t="shared" si="1345"/>
        <v>43464</v>
      </c>
      <c r="H1205" s="24"/>
      <c r="I1205" s="24"/>
      <c r="J1205" s="24">
        <f t="shared" si="1346"/>
        <v>43468</v>
      </c>
    </row>
    <row r="1206" spans="1:10" ht="15" hidden="1" customHeight="1" x14ac:dyDescent="0.2">
      <c r="A1206" s="5"/>
      <c r="B1206" s="34" t="s">
        <v>59</v>
      </c>
      <c r="C1206" s="23">
        <f t="shared" si="1341"/>
        <v>43429</v>
      </c>
      <c r="D1206" s="24">
        <f t="shared" si="1342"/>
        <v>43436</v>
      </c>
      <c r="E1206" s="24">
        <f t="shared" si="1349"/>
        <v>43466</v>
      </c>
      <c r="F1206" s="70">
        <f t="shared" si="1350"/>
        <v>43126</v>
      </c>
      <c r="G1206" s="24">
        <f t="shared" si="1345"/>
        <v>43471</v>
      </c>
      <c r="H1206" s="24"/>
      <c r="I1206" s="24"/>
      <c r="J1206" s="24">
        <f t="shared" si="1346"/>
        <v>43475</v>
      </c>
    </row>
    <row r="1207" spans="1:10" ht="15" hidden="1" customHeight="1" x14ac:dyDescent="0.2">
      <c r="A1207" s="5"/>
      <c r="B1207" s="34" t="s">
        <v>60</v>
      </c>
      <c r="C1207" s="23">
        <f t="shared" si="1341"/>
        <v>43436</v>
      </c>
      <c r="D1207" s="24">
        <f t="shared" si="1342"/>
        <v>43443</v>
      </c>
      <c r="E1207" s="24">
        <f t="shared" si="1349"/>
        <v>43473</v>
      </c>
      <c r="F1207" s="69">
        <f t="shared" si="1350"/>
        <v>43133</v>
      </c>
      <c r="G1207" s="24">
        <f t="shared" si="1345"/>
        <v>43478</v>
      </c>
      <c r="H1207" s="24"/>
      <c r="I1207" s="24"/>
      <c r="J1207" s="24">
        <f t="shared" si="1346"/>
        <v>43482</v>
      </c>
    </row>
    <row r="1208" spans="1:10" ht="15" hidden="1" customHeight="1" x14ac:dyDescent="0.2">
      <c r="A1208" s="5"/>
      <c r="B1208" s="34" t="s">
        <v>61</v>
      </c>
      <c r="C1208" s="23">
        <f t="shared" si="1341"/>
        <v>43443</v>
      </c>
      <c r="D1208" s="24">
        <f t="shared" si="1342"/>
        <v>43450</v>
      </c>
      <c r="E1208" s="24">
        <f t="shared" si="1349"/>
        <v>43480</v>
      </c>
      <c r="F1208" s="70">
        <f t="shared" si="1350"/>
        <v>43140</v>
      </c>
      <c r="G1208" s="24">
        <f t="shared" si="1345"/>
        <v>43485</v>
      </c>
      <c r="H1208" s="24"/>
      <c r="I1208" s="24"/>
      <c r="J1208" s="24">
        <f t="shared" si="1346"/>
        <v>43489</v>
      </c>
    </row>
    <row r="1209" spans="1:10" ht="15" hidden="1" customHeight="1" x14ac:dyDescent="0.2">
      <c r="A1209" s="5"/>
      <c r="B1209" s="34" t="s">
        <v>62</v>
      </c>
      <c r="C1209" s="23">
        <f t="shared" si="1341"/>
        <v>43450</v>
      </c>
      <c r="D1209" s="24">
        <f t="shared" si="1342"/>
        <v>43457</v>
      </c>
      <c r="E1209" s="24">
        <f t="shared" si="1349"/>
        <v>43487</v>
      </c>
      <c r="F1209" s="69">
        <f t="shared" si="1350"/>
        <v>43147</v>
      </c>
      <c r="G1209" s="24">
        <f t="shared" si="1345"/>
        <v>43492</v>
      </c>
      <c r="H1209" s="24"/>
      <c r="I1209" s="24"/>
      <c r="J1209" s="24">
        <f t="shared" si="1346"/>
        <v>43496</v>
      </c>
    </row>
    <row r="1210" spans="1:10" ht="15" hidden="1" customHeight="1" x14ac:dyDescent="0.2">
      <c r="A1210" s="5"/>
      <c r="B1210" s="34" t="s">
        <v>67</v>
      </c>
      <c r="C1210" s="23">
        <f>C1209+7</f>
        <v>43457</v>
      </c>
      <c r="D1210" s="24">
        <f>D1209+7</f>
        <v>43464</v>
      </c>
      <c r="E1210" s="24">
        <f t="shared" si="1349"/>
        <v>43494</v>
      </c>
      <c r="F1210" s="70">
        <f t="shared" si="1350"/>
        <v>43154</v>
      </c>
      <c r="G1210" s="24">
        <f t="shared" si="1345"/>
        <v>43499</v>
      </c>
      <c r="H1210" s="24"/>
      <c r="I1210" s="24"/>
      <c r="J1210" s="24">
        <f t="shared" si="1346"/>
        <v>43503</v>
      </c>
    </row>
    <row r="1211" spans="1:10" ht="15" hidden="1" customHeight="1" x14ac:dyDescent="0.2">
      <c r="A1211" s="5"/>
      <c r="B1211" s="34" t="s">
        <v>65</v>
      </c>
      <c r="C1211" s="23">
        <f t="shared" ref="C1211:C1220" si="1351">C1210+7</f>
        <v>43464</v>
      </c>
      <c r="D1211" s="24">
        <f t="shared" ref="D1211:D1220" si="1352">D1210+7</f>
        <v>43471</v>
      </c>
      <c r="E1211" s="24">
        <f t="shared" si="1349"/>
        <v>43501</v>
      </c>
      <c r="F1211" s="69">
        <f t="shared" si="1350"/>
        <v>43161</v>
      </c>
      <c r="G1211" s="24">
        <f t="shared" si="1345"/>
        <v>43506</v>
      </c>
      <c r="H1211" s="24"/>
      <c r="I1211" s="24"/>
      <c r="J1211" s="24">
        <f t="shared" si="1346"/>
        <v>43510</v>
      </c>
    </row>
    <row r="1212" spans="1:10" ht="15" hidden="1" customHeight="1" x14ac:dyDescent="0.2">
      <c r="A1212" s="5"/>
      <c r="B1212" s="34" t="s">
        <v>66</v>
      </c>
      <c r="C1212" s="23">
        <f t="shared" si="1351"/>
        <v>43471</v>
      </c>
      <c r="D1212" s="24">
        <f t="shared" si="1352"/>
        <v>43478</v>
      </c>
      <c r="E1212" s="24">
        <f t="shared" si="1349"/>
        <v>43508</v>
      </c>
      <c r="F1212" s="70">
        <f t="shared" si="1350"/>
        <v>43168</v>
      </c>
      <c r="G1212" s="24">
        <f t="shared" ref="G1212:G1220" si="1353">G1211+7</f>
        <v>43513</v>
      </c>
      <c r="H1212" s="24"/>
      <c r="I1212" s="24"/>
      <c r="J1212" s="24">
        <f>J1211+8</f>
        <v>43518</v>
      </c>
    </row>
    <row r="1213" spans="1:10" ht="15" hidden="1" customHeight="1" x14ac:dyDescent="0.2">
      <c r="A1213" s="5"/>
      <c r="B1213" s="34" t="s">
        <v>73</v>
      </c>
      <c r="C1213" s="23">
        <f t="shared" si="1351"/>
        <v>43478</v>
      </c>
      <c r="D1213" s="24">
        <f t="shared" si="1352"/>
        <v>43485</v>
      </c>
      <c r="E1213" s="24">
        <f t="shared" si="1349"/>
        <v>43515</v>
      </c>
      <c r="F1213" s="69">
        <f t="shared" si="1350"/>
        <v>43175</v>
      </c>
      <c r="G1213" s="24">
        <f t="shared" si="1353"/>
        <v>43520</v>
      </c>
      <c r="H1213" s="24"/>
      <c r="I1213" s="24"/>
      <c r="J1213" s="24">
        <f t="shared" ref="J1213:J1220" si="1354">J1212+7</f>
        <v>43525</v>
      </c>
    </row>
    <row r="1214" spans="1:10" ht="15" hidden="1" customHeight="1" x14ac:dyDescent="0.2">
      <c r="A1214" s="5"/>
      <c r="B1214" s="34" t="s">
        <v>74</v>
      </c>
      <c r="C1214" s="23">
        <f t="shared" si="1351"/>
        <v>43485</v>
      </c>
      <c r="D1214" s="24">
        <f t="shared" si="1352"/>
        <v>43492</v>
      </c>
      <c r="E1214" s="24">
        <f t="shared" si="1349"/>
        <v>43522</v>
      </c>
      <c r="F1214" s="70">
        <f t="shared" si="1350"/>
        <v>43182</v>
      </c>
      <c r="G1214" s="24">
        <f t="shared" si="1353"/>
        <v>43527</v>
      </c>
      <c r="H1214" s="24"/>
      <c r="I1214" s="24"/>
      <c r="J1214" s="24">
        <f t="shared" si="1354"/>
        <v>43532</v>
      </c>
    </row>
    <row r="1215" spans="1:10" ht="15" hidden="1" customHeight="1" x14ac:dyDescent="0.2">
      <c r="A1215" s="5"/>
      <c r="B1215" s="34" t="s">
        <v>75</v>
      </c>
      <c r="C1215" s="23">
        <f t="shared" si="1351"/>
        <v>43492</v>
      </c>
      <c r="D1215" s="24">
        <f t="shared" si="1352"/>
        <v>43499</v>
      </c>
      <c r="E1215" s="24">
        <f t="shared" si="1349"/>
        <v>43529</v>
      </c>
      <c r="F1215" s="69">
        <f t="shared" si="1350"/>
        <v>43189</v>
      </c>
      <c r="G1215" s="24">
        <f t="shared" si="1353"/>
        <v>43534</v>
      </c>
      <c r="H1215" s="24"/>
      <c r="I1215" s="24"/>
      <c r="J1215" s="24">
        <f t="shared" si="1354"/>
        <v>43539</v>
      </c>
    </row>
    <row r="1216" spans="1:10" ht="15" hidden="1" customHeight="1" x14ac:dyDescent="0.2">
      <c r="A1216" s="5"/>
      <c r="B1216" s="34" t="s">
        <v>82</v>
      </c>
      <c r="C1216" s="23">
        <f t="shared" si="1351"/>
        <v>43499</v>
      </c>
      <c r="D1216" s="24">
        <f t="shared" si="1352"/>
        <v>43506</v>
      </c>
      <c r="E1216" s="24">
        <f t="shared" si="1349"/>
        <v>43536</v>
      </c>
      <c r="F1216" s="69">
        <f t="shared" si="1350"/>
        <v>43196</v>
      </c>
      <c r="G1216" s="24">
        <f t="shared" si="1353"/>
        <v>43541</v>
      </c>
      <c r="H1216" s="24"/>
      <c r="I1216" s="24"/>
      <c r="J1216" s="24">
        <f t="shared" si="1354"/>
        <v>43546</v>
      </c>
    </row>
    <row r="1217" spans="1:10" ht="15" hidden="1" customHeight="1" x14ac:dyDescent="0.2">
      <c r="A1217" s="5"/>
      <c r="B1217" s="34" t="s">
        <v>81</v>
      </c>
      <c r="C1217" s="23">
        <f t="shared" si="1351"/>
        <v>43506</v>
      </c>
      <c r="D1217" s="24">
        <f t="shared" si="1352"/>
        <v>43513</v>
      </c>
      <c r="E1217" s="24">
        <f t="shared" si="1349"/>
        <v>43543</v>
      </c>
      <c r="F1217" s="70">
        <f t="shared" si="1350"/>
        <v>43203</v>
      </c>
      <c r="G1217" s="24">
        <f t="shared" si="1353"/>
        <v>43548</v>
      </c>
      <c r="H1217" s="24"/>
      <c r="I1217" s="24"/>
      <c r="J1217" s="24">
        <f t="shared" si="1354"/>
        <v>43553</v>
      </c>
    </row>
    <row r="1218" spans="1:10" ht="15" hidden="1" customHeight="1" x14ac:dyDescent="0.2">
      <c r="A1218" s="5"/>
      <c r="B1218" s="34" t="s">
        <v>77</v>
      </c>
      <c r="C1218" s="23">
        <f t="shared" si="1351"/>
        <v>43513</v>
      </c>
      <c r="D1218" s="24">
        <f t="shared" si="1352"/>
        <v>43520</v>
      </c>
      <c r="E1218" s="24">
        <f t="shared" si="1349"/>
        <v>43550</v>
      </c>
      <c r="F1218" s="69">
        <f t="shared" si="1350"/>
        <v>43210</v>
      </c>
      <c r="G1218" s="24">
        <f t="shared" si="1353"/>
        <v>43555</v>
      </c>
      <c r="H1218" s="24"/>
      <c r="I1218" s="24"/>
      <c r="J1218" s="24">
        <f t="shared" si="1354"/>
        <v>43560</v>
      </c>
    </row>
    <row r="1219" spans="1:10" ht="15" hidden="1" customHeight="1" x14ac:dyDescent="0.2">
      <c r="A1219" s="5"/>
      <c r="B1219" s="34" t="s">
        <v>80</v>
      </c>
      <c r="C1219" s="23">
        <f t="shared" si="1351"/>
        <v>43520</v>
      </c>
      <c r="D1219" s="24">
        <f t="shared" si="1352"/>
        <v>43527</v>
      </c>
      <c r="E1219" s="24">
        <f t="shared" si="1349"/>
        <v>43557</v>
      </c>
      <c r="F1219" s="72">
        <f t="shared" si="1350"/>
        <v>43217</v>
      </c>
      <c r="G1219" s="24">
        <f t="shared" si="1353"/>
        <v>43562</v>
      </c>
      <c r="H1219" s="24"/>
      <c r="I1219" s="24"/>
      <c r="J1219" s="24">
        <f t="shared" si="1354"/>
        <v>43567</v>
      </c>
    </row>
    <row r="1220" spans="1:10" ht="15" hidden="1" customHeight="1" x14ac:dyDescent="0.2">
      <c r="A1220" s="5"/>
      <c r="B1220" s="34" t="s">
        <v>85</v>
      </c>
      <c r="C1220" s="23">
        <f t="shared" si="1351"/>
        <v>43527</v>
      </c>
      <c r="D1220" s="24">
        <f t="shared" si="1352"/>
        <v>43534</v>
      </c>
      <c r="E1220" s="24">
        <f t="shared" si="1349"/>
        <v>43564</v>
      </c>
      <c r="F1220" s="70">
        <f t="shared" si="1350"/>
        <v>43224</v>
      </c>
      <c r="G1220" s="24">
        <f t="shared" si="1353"/>
        <v>43569</v>
      </c>
      <c r="H1220" s="24"/>
      <c r="I1220" s="24"/>
      <c r="J1220" s="24">
        <f t="shared" si="1354"/>
        <v>43574</v>
      </c>
    </row>
    <row r="1221" spans="1:10" ht="15" hidden="1" customHeight="1" x14ac:dyDescent="0.2">
      <c r="A1221" s="5"/>
      <c r="B1221" s="34" t="s">
        <v>57</v>
      </c>
      <c r="C1221" s="23"/>
      <c r="D1221" s="24"/>
      <c r="E1221" s="24"/>
      <c r="F1221" s="69">
        <f t="shared" ref="F1221" si="1355">F1220+7</f>
        <v>43231</v>
      </c>
      <c r="G1221" s="24"/>
      <c r="H1221" s="24"/>
      <c r="I1221" s="24"/>
      <c r="J1221" s="24"/>
    </row>
    <row r="1222" spans="1:10" ht="15" hidden="1" customHeight="1" x14ac:dyDescent="0.2">
      <c r="A1222" s="5"/>
      <c r="B1222" s="33" t="s">
        <v>57</v>
      </c>
      <c r="C1222" s="21"/>
      <c r="D1222" s="22"/>
      <c r="E1222" s="22"/>
      <c r="F1222" s="69">
        <f t="shared" ref="F1222" si="1356">F1221+7</f>
        <v>43238</v>
      </c>
      <c r="G1222" s="22"/>
      <c r="H1222" s="22"/>
      <c r="I1222" s="22"/>
      <c r="J1222" s="22"/>
    </row>
    <row r="1223" spans="1:10" ht="15" hidden="1" customHeight="1" x14ac:dyDescent="0.2">
      <c r="A1223" s="5"/>
      <c r="B1223" s="33" t="s">
        <v>87</v>
      </c>
      <c r="C1223" s="21">
        <f t="shared" ref="C1223" si="1357">C1220+21</f>
        <v>43548</v>
      </c>
      <c r="D1223" s="22">
        <f t="shared" ref="D1223" si="1358">D1220+21</f>
        <v>43555</v>
      </c>
      <c r="E1223" s="22">
        <f>E1220+21</f>
        <v>43585</v>
      </c>
      <c r="F1223" s="70">
        <f t="shared" ref="F1223" si="1359">F1222+7</f>
        <v>43245</v>
      </c>
      <c r="G1223" s="22">
        <f>G1220+21</f>
        <v>43590</v>
      </c>
      <c r="H1223" s="22"/>
      <c r="I1223" s="22"/>
      <c r="J1223" s="22">
        <f>J1220+21</f>
        <v>43595</v>
      </c>
    </row>
    <row r="1224" spans="1:10" ht="15" hidden="1" customHeight="1" x14ac:dyDescent="0.2">
      <c r="A1224" s="5"/>
      <c r="B1224" s="33" t="s">
        <v>89</v>
      </c>
      <c r="C1224" s="21">
        <f t="shared" ref="C1224:C1239" si="1360">C1223+7</f>
        <v>43555</v>
      </c>
      <c r="D1224" s="22">
        <f t="shared" ref="D1224:D1239" si="1361">D1223+7</f>
        <v>43562</v>
      </c>
      <c r="E1224" s="22">
        <f t="shared" ref="E1224" si="1362">E1223+7</f>
        <v>43592</v>
      </c>
      <c r="F1224" s="69">
        <f>F1223+14</f>
        <v>43259</v>
      </c>
      <c r="G1224" s="22">
        <f t="shared" ref="G1224:G1248" si="1363">G1223+7</f>
        <v>43597</v>
      </c>
      <c r="H1224" s="22"/>
      <c r="I1224" s="22"/>
      <c r="J1224" s="22">
        <f t="shared" ref="J1224:J1248" si="1364">J1223+7</f>
        <v>43602</v>
      </c>
    </row>
    <row r="1225" spans="1:10" ht="15" hidden="1" customHeight="1" x14ac:dyDescent="0.2">
      <c r="A1225" s="5"/>
      <c r="B1225" s="33" t="s">
        <v>91</v>
      </c>
      <c r="C1225" s="21">
        <f t="shared" si="1360"/>
        <v>43562</v>
      </c>
      <c r="D1225" s="22">
        <f t="shared" si="1361"/>
        <v>43569</v>
      </c>
      <c r="E1225" s="22">
        <f t="shared" ref="E1225" si="1365">E1224+7</f>
        <v>43599</v>
      </c>
      <c r="F1225" s="69">
        <f t="shared" ref="F1225:F1248" si="1366">F1224+7</f>
        <v>43266</v>
      </c>
      <c r="G1225" s="22">
        <f t="shared" si="1363"/>
        <v>43604</v>
      </c>
      <c r="H1225" s="22"/>
      <c r="I1225" s="22"/>
      <c r="J1225" s="22">
        <f t="shared" si="1364"/>
        <v>43609</v>
      </c>
    </row>
    <row r="1226" spans="1:10" ht="15" hidden="1" customHeight="1" x14ac:dyDescent="0.2">
      <c r="A1226" s="5"/>
      <c r="B1226" s="33" t="s">
        <v>94</v>
      </c>
      <c r="C1226" s="21">
        <f t="shared" si="1360"/>
        <v>43569</v>
      </c>
      <c r="D1226" s="22">
        <f t="shared" si="1361"/>
        <v>43576</v>
      </c>
      <c r="E1226" s="22">
        <f t="shared" ref="E1226:E1248" si="1367">E1225+7</f>
        <v>43606</v>
      </c>
      <c r="F1226" s="69">
        <f t="shared" si="1366"/>
        <v>43273</v>
      </c>
      <c r="G1226" s="22">
        <f t="shared" si="1363"/>
        <v>43611</v>
      </c>
      <c r="H1226" s="22"/>
      <c r="I1226" s="22"/>
      <c r="J1226" s="22">
        <f t="shared" si="1364"/>
        <v>43616</v>
      </c>
    </row>
    <row r="1227" spans="1:10" ht="15" hidden="1" customHeight="1" x14ac:dyDescent="0.2">
      <c r="A1227" s="5"/>
      <c r="B1227" s="33" t="s">
        <v>96</v>
      </c>
      <c r="C1227" s="21">
        <f t="shared" si="1360"/>
        <v>43576</v>
      </c>
      <c r="D1227" s="22">
        <f t="shared" si="1361"/>
        <v>43583</v>
      </c>
      <c r="E1227" s="22">
        <f t="shared" si="1367"/>
        <v>43613</v>
      </c>
      <c r="F1227" s="70">
        <f t="shared" si="1366"/>
        <v>43280</v>
      </c>
      <c r="G1227" s="22">
        <f t="shared" si="1363"/>
        <v>43618</v>
      </c>
      <c r="H1227" s="22"/>
      <c r="I1227" s="22"/>
      <c r="J1227" s="22">
        <f t="shared" si="1364"/>
        <v>43623</v>
      </c>
    </row>
    <row r="1228" spans="1:10" ht="15" hidden="1" customHeight="1" x14ac:dyDescent="0.2">
      <c r="A1228" s="5"/>
      <c r="B1228" s="33" t="s">
        <v>98</v>
      </c>
      <c r="C1228" s="21">
        <f t="shared" si="1360"/>
        <v>43583</v>
      </c>
      <c r="D1228" s="22">
        <f t="shared" si="1361"/>
        <v>43590</v>
      </c>
      <c r="E1228" s="22">
        <f t="shared" si="1367"/>
        <v>43620</v>
      </c>
      <c r="F1228" s="69">
        <f t="shared" si="1366"/>
        <v>43287</v>
      </c>
      <c r="G1228" s="22">
        <f t="shared" si="1363"/>
        <v>43625</v>
      </c>
      <c r="H1228" s="22"/>
      <c r="I1228" s="22"/>
      <c r="J1228" s="22">
        <f t="shared" si="1364"/>
        <v>43630</v>
      </c>
    </row>
    <row r="1229" spans="1:10" ht="15" hidden="1" customHeight="1" x14ac:dyDescent="0.2">
      <c r="A1229" s="5"/>
      <c r="B1229" s="33" t="s">
        <v>100</v>
      </c>
      <c r="C1229" s="21">
        <f t="shared" si="1360"/>
        <v>43590</v>
      </c>
      <c r="D1229" s="22">
        <f t="shared" si="1361"/>
        <v>43597</v>
      </c>
      <c r="E1229" s="22">
        <f t="shared" si="1367"/>
        <v>43627</v>
      </c>
      <c r="F1229" s="69">
        <f t="shared" si="1366"/>
        <v>43294</v>
      </c>
      <c r="G1229" s="22">
        <f t="shared" si="1363"/>
        <v>43632</v>
      </c>
      <c r="H1229" s="22"/>
      <c r="I1229" s="22"/>
      <c r="J1229" s="22">
        <f t="shared" si="1364"/>
        <v>43637</v>
      </c>
    </row>
    <row r="1230" spans="1:10" ht="15" hidden="1" customHeight="1" x14ac:dyDescent="0.2">
      <c r="A1230" s="5"/>
      <c r="B1230" s="33" t="s">
        <v>101</v>
      </c>
      <c r="C1230" s="21">
        <f t="shared" si="1360"/>
        <v>43597</v>
      </c>
      <c r="D1230" s="22">
        <f t="shared" si="1361"/>
        <v>43604</v>
      </c>
      <c r="E1230" s="22">
        <f t="shared" si="1367"/>
        <v>43634</v>
      </c>
      <c r="F1230" s="69">
        <f t="shared" si="1366"/>
        <v>43301</v>
      </c>
      <c r="G1230" s="22">
        <f t="shared" si="1363"/>
        <v>43639</v>
      </c>
      <c r="H1230" s="22"/>
      <c r="I1230" s="22"/>
      <c r="J1230" s="22">
        <f t="shared" si="1364"/>
        <v>43644</v>
      </c>
    </row>
    <row r="1231" spans="1:10" ht="15" hidden="1" customHeight="1" x14ac:dyDescent="0.2">
      <c r="A1231" s="5"/>
      <c r="B1231" s="34" t="s">
        <v>103</v>
      </c>
      <c r="C1231" s="23">
        <f t="shared" si="1360"/>
        <v>43604</v>
      </c>
      <c r="D1231" s="24">
        <f t="shared" si="1361"/>
        <v>43611</v>
      </c>
      <c r="E1231" s="24">
        <f t="shared" si="1367"/>
        <v>43641</v>
      </c>
      <c r="F1231" s="69">
        <f t="shared" si="1366"/>
        <v>43308</v>
      </c>
      <c r="G1231" s="24">
        <f t="shared" si="1363"/>
        <v>43646</v>
      </c>
      <c r="H1231" s="24"/>
      <c r="I1231" s="24"/>
      <c r="J1231" s="24">
        <f t="shared" si="1364"/>
        <v>43651</v>
      </c>
    </row>
    <row r="1232" spans="1:10" ht="15" hidden="1" customHeight="1" x14ac:dyDescent="0.2">
      <c r="A1232" s="5"/>
      <c r="B1232" s="33" t="s">
        <v>105</v>
      </c>
      <c r="C1232" s="21">
        <f t="shared" si="1360"/>
        <v>43611</v>
      </c>
      <c r="D1232" s="22">
        <f t="shared" si="1361"/>
        <v>43618</v>
      </c>
      <c r="E1232" s="22">
        <f t="shared" si="1367"/>
        <v>43648</v>
      </c>
      <c r="F1232" s="69">
        <f t="shared" si="1366"/>
        <v>43315</v>
      </c>
      <c r="G1232" s="22">
        <f t="shared" si="1363"/>
        <v>43653</v>
      </c>
      <c r="H1232" s="22"/>
      <c r="I1232" s="22"/>
      <c r="J1232" s="22">
        <f t="shared" si="1364"/>
        <v>43658</v>
      </c>
    </row>
    <row r="1233" spans="1:10" ht="15" hidden="1" customHeight="1" x14ac:dyDescent="0.2">
      <c r="A1233" s="5"/>
      <c r="B1233" s="33" t="s">
        <v>107</v>
      </c>
      <c r="C1233" s="21">
        <f t="shared" si="1360"/>
        <v>43618</v>
      </c>
      <c r="D1233" s="22">
        <f t="shared" si="1361"/>
        <v>43625</v>
      </c>
      <c r="E1233" s="22">
        <f t="shared" si="1367"/>
        <v>43655</v>
      </c>
      <c r="F1233" s="69">
        <f t="shared" si="1366"/>
        <v>43322</v>
      </c>
      <c r="G1233" s="22">
        <f t="shared" si="1363"/>
        <v>43660</v>
      </c>
      <c r="H1233" s="22"/>
      <c r="I1233" s="22"/>
      <c r="J1233" s="22">
        <f t="shared" si="1364"/>
        <v>43665</v>
      </c>
    </row>
    <row r="1234" spans="1:10" ht="15" hidden="1" customHeight="1" x14ac:dyDescent="0.2">
      <c r="A1234" s="5"/>
      <c r="B1234" s="33" t="s">
        <v>109</v>
      </c>
      <c r="C1234" s="21">
        <f t="shared" si="1360"/>
        <v>43625</v>
      </c>
      <c r="D1234" s="22">
        <f t="shared" si="1361"/>
        <v>43632</v>
      </c>
      <c r="E1234" s="22">
        <f t="shared" si="1367"/>
        <v>43662</v>
      </c>
      <c r="F1234" s="69">
        <f t="shared" si="1366"/>
        <v>43329</v>
      </c>
      <c r="G1234" s="22">
        <f t="shared" si="1363"/>
        <v>43667</v>
      </c>
      <c r="H1234" s="22"/>
      <c r="I1234" s="22"/>
      <c r="J1234" s="22">
        <f t="shared" si="1364"/>
        <v>43672</v>
      </c>
    </row>
    <row r="1235" spans="1:10" ht="15" hidden="1" customHeight="1" x14ac:dyDescent="0.2">
      <c r="A1235" s="5"/>
      <c r="B1235" s="33" t="s">
        <v>111</v>
      </c>
      <c r="C1235" s="21">
        <f t="shared" si="1360"/>
        <v>43632</v>
      </c>
      <c r="D1235" s="22">
        <f t="shared" si="1361"/>
        <v>43639</v>
      </c>
      <c r="E1235" s="22">
        <f t="shared" si="1367"/>
        <v>43669</v>
      </c>
      <c r="F1235" s="69">
        <f t="shared" si="1366"/>
        <v>43336</v>
      </c>
      <c r="G1235" s="22">
        <f t="shared" si="1363"/>
        <v>43674</v>
      </c>
      <c r="H1235" s="22"/>
      <c r="I1235" s="22"/>
      <c r="J1235" s="22">
        <f t="shared" si="1364"/>
        <v>43679</v>
      </c>
    </row>
    <row r="1236" spans="1:10" ht="15" hidden="1" customHeight="1" x14ac:dyDescent="0.2">
      <c r="A1236" s="5"/>
      <c r="B1236" s="33" t="s">
        <v>113</v>
      </c>
      <c r="C1236" s="21">
        <f t="shared" si="1360"/>
        <v>43639</v>
      </c>
      <c r="D1236" s="22">
        <f t="shared" si="1361"/>
        <v>43646</v>
      </c>
      <c r="E1236" s="22">
        <f t="shared" si="1367"/>
        <v>43676</v>
      </c>
      <c r="F1236" s="69">
        <f t="shared" si="1366"/>
        <v>43343</v>
      </c>
      <c r="G1236" s="22">
        <f t="shared" si="1363"/>
        <v>43681</v>
      </c>
      <c r="H1236" s="22"/>
      <c r="I1236" s="22"/>
      <c r="J1236" s="22">
        <f t="shared" si="1364"/>
        <v>43686</v>
      </c>
    </row>
    <row r="1237" spans="1:10" ht="15" hidden="1" customHeight="1" x14ac:dyDescent="0.2">
      <c r="A1237" s="5"/>
      <c r="B1237" s="33" t="s">
        <v>115</v>
      </c>
      <c r="C1237" s="21">
        <f t="shared" si="1360"/>
        <v>43646</v>
      </c>
      <c r="D1237" s="22">
        <f t="shared" si="1361"/>
        <v>43653</v>
      </c>
      <c r="E1237" s="22">
        <f t="shared" si="1367"/>
        <v>43683</v>
      </c>
      <c r="F1237" s="69">
        <f t="shared" si="1366"/>
        <v>43350</v>
      </c>
      <c r="G1237" s="22">
        <f t="shared" si="1363"/>
        <v>43688</v>
      </c>
      <c r="H1237" s="22"/>
      <c r="I1237" s="22"/>
      <c r="J1237" s="22">
        <f t="shared" si="1364"/>
        <v>43693</v>
      </c>
    </row>
    <row r="1238" spans="1:10" ht="15" hidden="1" customHeight="1" x14ac:dyDescent="0.2">
      <c r="A1238" s="5"/>
      <c r="B1238" s="33" t="s">
        <v>117</v>
      </c>
      <c r="C1238" s="21">
        <f t="shared" si="1360"/>
        <v>43653</v>
      </c>
      <c r="D1238" s="22">
        <f t="shared" si="1361"/>
        <v>43660</v>
      </c>
      <c r="E1238" s="22">
        <f t="shared" si="1367"/>
        <v>43690</v>
      </c>
      <c r="F1238" s="69">
        <f t="shared" si="1366"/>
        <v>43357</v>
      </c>
      <c r="G1238" s="22">
        <f t="shared" si="1363"/>
        <v>43695</v>
      </c>
      <c r="H1238" s="22"/>
      <c r="I1238" s="22"/>
      <c r="J1238" s="22">
        <f t="shared" si="1364"/>
        <v>43700</v>
      </c>
    </row>
    <row r="1239" spans="1:10" ht="15" hidden="1" customHeight="1" x14ac:dyDescent="0.2">
      <c r="A1239" s="5"/>
      <c r="B1239" s="33" t="s">
        <v>119</v>
      </c>
      <c r="C1239" s="21">
        <f t="shared" si="1360"/>
        <v>43660</v>
      </c>
      <c r="D1239" s="22">
        <f t="shared" si="1361"/>
        <v>43667</v>
      </c>
      <c r="E1239" s="22">
        <f t="shared" si="1367"/>
        <v>43697</v>
      </c>
      <c r="F1239" s="69">
        <f t="shared" si="1366"/>
        <v>43364</v>
      </c>
      <c r="G1239" s="22">
        <f t="shared" si="1363"/>
        <v>43702</v>
      </c>
      <c r="H1239" s="22"/>
      <c r="I1239" s="22"/>
      <c r="J1239" s="22">
        <f t="shared" si="1364"/>
        <v>43707</v>
      </c>
    </row>
    <row r="1240" spans="1:10" ht="15" hidden="1" customHeight="1" x14ac:dyDescent="0.2">
      <c r="A1240" s="5"/>
      <c r="B1240" s="33" t="s">
        <v>121</v>
      </c>
      <c r="C1240" s="21">
        <f t="shared" ref="C1240:C1255" si="1368">C1239+7</f>
        <v>43667</v>
      </c>
      <c r="D1240" s="22">
        <f t="shared" ref="D1240:D1255" si="1369">D1239+7</f>
        <v>43674</v>
      </c>
      <c r="E1240" s="22">
        <f t="shared" si="1367"/>
        <v>43704</v>
      </c>
      <c r="F1240" s="70">
        <f t="shared" si="1366"/>
        <v>43371</v>
      </c>
      <c r="G1240" s="22">
        <f t="shared" si="1363"/>
        <v>43709</v>
      </c>
      <c r="H1240" s="22"/>
      <c r="I1240" s="22"/>
      <c r="J1240" s="22">
        <f t="shared" si="1364"/>
        <v>43714</v>
      </c>
    </row>
    <row r="1241" spans="1:10" ht="15" hidden="1" customHeight="1" x14ac:dyDescent="0.2">
      <c r="A1241" s="5"/>
      <c r="B1241" s="33" t="s">
        <v>123</v>
      </c>
      <c r="C1241" s="21">
        <f t="shared" si="1368"/>
        <v>43674</v>
      </c>
      <c r="D1241" s="22">
        <f t="shared" si="1369"/>
        <v>43681</v>
      </c>
      <c r="E1241" s="22">
        <f t="shared" si="1367"/>
        <v>43711</v>
      </c>
      <c r="F1241" s="69">
        <f t="shared" si="1366"/>
        <v>43378</v>
      </c>
      <c r="G1241" s="22">
        <f t="shared" si="1363"/>
        <v>43716</v>
      </c>
      <c r="H1241" s="22"/>
      <c r="I1241" s="22"/>
      <c r="J1241" s="22">
        <f t="shared" si="1364"/>
        <v>43721</v>
      </c>
    </row>
    <row r="1242" spans="1:10" ht="15" hidden="1" customHeight="1" x14ac:dyDescent="0.2">
      <c r="A1242" s="5"/>
      <c r="B1242" s="33" t="s">
        <v>125</v>
      </c>
      <c r="C1242" s="21">
        <f t="shared" si="1368"/>
        <v>43681</v>
      </c>
      <c r="D1242" s="22">
        <f t="shared" si="1369"/>
        <v>43688</v>
      </c>
      <c r="E1242" s="22">
        <f t="shared" si="1367"/>
        <v>43718</v>
      </c>
      <c r="F1242" s="70">
        <f t="shared" si="1366"/>
        <v>43385</v>
      </c>
      <c r="G1242" s="22">
        <f t="shared" si="1363"/>
        <v>43723</v>
      </c>
      <c r="H1242" s="22"/>
      <c r="I1242" s="22"/>
      <c r="J1242" s="22">
        <f t="shared" si="1364"/>
        <v>43728</v>
      </c>
    </row>
    <row r="1243" spans="1:10" ht="15" hidden="1" customHeight="1" x14ac:dyDescent="0.2">
      <c r="A1243" s="5"/>
      <c r="B1243" s="33" t="s">
        <v>127</v>
      </c>
      <c r="C1243" s="21">
        <f t="shared" si="1368"/>
        <v>43688</v>
      </c>
      <c r="D1243" s="22">
        <f t="shared" si="1369"/>
        <v>43695</v>
      </c>
      <c r="E1243" s="22">
        <f t="shared" si="1367"/>
        <v>43725</v>
      </c>
      <c r="F1243" s="70">
        <f t="shared" si="1366"/>
        <v>43392</v>
      </c>
      <c r="G1243" s="22">
        <f t="shared" si="1363"/>
        <v>43730</v>
      </c>
      <c r="H1243" s="22"/>
      <c r="I1243" s="22"/>
      <c r="J1243" s="22">
        <f t="shared" si="1364"/>
        <v>43735</v>
      </c>
    </row>
    <row r="1244" spans="1:10" ht="15" hidden="1" customHeight="1" x14ac:dyDescent="0.2">
      <c r="A1244" s="5"/>
      <c r="B1244" s="34" t="s">
        <v>129</v>
      </c>
      <c r="C1244" s="23">
        <f t="shared" si="1368"/>
        <v>43695</v>
      </c>
      <c r="D1244" s="24">
        <f t="shared" si="1369"/>
        <v>43702</v>
      </c>
      <c r="E1244" s="24">
        <f t="shared" si="1367"/>
        <v>43732</v>
      </c>
      <c r="F1244" s="20">
        <f t="shared" si="1366"/>
        <v>43399</v>
      </c>
      <c r="G1244" s="24">
        <f t="shared" si="1363"/>
        <v>43737</v>
      </c>
      <c r="H1244" s="24"/>
      <c r="I1244" s="24"/>
      <c r="J1244" s="24">
        <f t="shared" si="1364"/>
        <v>43742</v>
      </c>
    </row>
    <row r="1245" spans="1:10" ht="15" hidden="1" customHeight="1" x14ac:dyDescent="0.2">
      <c r="A1245" s="5"/>
      <c r="B1245" s="33" t="s">
        <v>131</v>
      </c>
      <c r="C1245" s="21">
        <f t="shared" si="1368"/>
        <v>43702</v>
      </c>
      <c r="D1245" s="22">
        <f t="shared" si="1369"/>
        <v>43709</v>
      </c>
      <c r="E1245" s="22">
        <f t="shared" si="1367"/>
        <v>43739</v>
      </c>
      <c r="F1245" s="69">
        <f t="shared" si="1366"/>
        <v>43406</v>
      </c>
      <c r="G1245" s="22">
        <f t="shared" si="1363"/>
        <v>43744</v>
      </c>
      <c r="H1245" s="22"/>
      <c r="I1245" s="22"/>
      <c r="J1245" s="22">
        <f t="shared" si="1364"/>
        <v>43749</v>
      </c>
    </row>
    <row r="1246" spans="1:10" ht="15" hidden="1" customHeight="1" x14ac:dyDescent="0.2">
      <c r="A1246" s="5"/>
      <c r="B1246" s="34" t="s">
        <v>137</v>
      </c>
      <c r="C1246" s="23">
        <f t="shared" si="1368"/>
        <v>43709</v>
      </c>
      <c r="D1246" s="24">
        <f t="shared" si="1369"/>
        <v>43716</v>
      </c>
      <c r="E1246" s="24">
        <f t="shared" si="1367"/>
        <v>43746</v>
      </c>
      <c r="F1246" s="70">
        <f t="shared" si="1366"/>
        <v>43413</v>
      </c>
      <c r="G1246" s="24">
        <f t="shared" si="1363"/>
        <v>43751</v>
      </c>
      <c r="H1246" s="24"/>
      <c r="I1246" s="24"/>
      <c r="J1246" s="24">
        <f t="shared" si="1364"/>
        <v>43756</v>
      </c>
    </row>
    <row r="1247" spans="1:10" ht="15" hidden="1" customHeight="1" x14ac:dyDescent="0.2">
      <c r="A1247" s="5"/>
      <c r="B1247" s="34" t="s">
        <v>144</v>
      </c>
      <c r="C1247" s="23">
        <f t="shared" si="1368"/>
        <v>43716</v>
      </c>
      <c r="D1247" s="24">
        <f t="shared" si="1369"/>
        <v>43723</v>
      </c>
      <c r="E1247" s="24">
        <f t="shared" si="1367"/>
        <v>43753</v>
      </c>
      <c r="F1247" s="70">
        <f t="shared" si="1366"/>
        <v>43420</v>
      </c>
      <c r="G1247" s="24">
        <f t="shared" si="1363"/>
        <v>43758</v>
      </c>
      <c r="H1247" s="24"/>
      <c r="I1247" s="24"/>
      <c r="J1247" s="24">
        <f t="shared" si="1364"/>
        <v>43763</v>
      </c>
    </row>
    <row r="1248" spans="1:10" ht="15" hidden="1" customHeight="1" x14ac:dyDescent="0.2">
      <c r="A1248" s="5"/>
      <c r="B1248" s="34" t="s">
        <v>145</v>
      </c>
      <c r="C1248" s="23">
        <f t="shared" si="1368"/>
        <v>43723</v>
      </c>
      <c r="D1248" s="24">
        <f t="shared" si="1369"/>
        <v>43730</v>
      </c>
      <c r="E1248" s="24">
        <f t="shared" si="1367"/>
        <v>43760</v>
      </c>
      <c r="F1248" s="70">
        <f t="shared" si="1366"/>
        <v>43427</v>
      </c>
      <c r="G1248" s="24">
        <f t="shared" si="1363"/>
        <v>43765</v>
      </c>
      <c r="H1248" s="24"/>
      <c r="I1248" s="24"/>
      <c r="J1248" s="24">
        <f t="shared" si="1364"/>
        <v>43770</v>
      </c>
    </row>
    <row r="1249" spans="1:10" ht="15" hidden="1" customHeight="1" x14ac:dyDescent="0.2">
      <c r="A1249" s="5"/>
      <c r="B1249" s="33" t="s">
        <v>146</v>
      </c>
      <c r="C1249" s="21">
        <f t="shared" si="1368"/>
        <v>43730</v>
      </c>
      <c r="D1249" s="22">
        <f t="shared" si="1369"/>
        <v>43737</v>
      </c>
      <c r="E1249" s="22" t="e">
        <f>#REF!+30</f>
        <v>#REF!</v>
      </c>
      <c r="F1249" s="20">
        <f t="shared" ref="F1249" si="1370">F1248+7</f>
        <v>43434</v>
      </c>
      <c r="G1249" s="22" t="e">
        <f>E1249+5</f>
        <v>#REF!</v>
      </c>
      <c r="H1249" s="22"/>
      <c r="I1249" s="22"/>
      <c r="J1249" s="22" t="e">
        <f>G1249+4</f>
        <v>#REF!</v>
      </c>
    </row>
    <row r="1250" spans="1:10" ht="15" hidden="1" customHeight="1" x14ac:dyDescent="0.2">
      <c r="A1250" s="5"/>
      <c r="B1250" s="34" t="s">
        <v>157</v>
      </c>
      <c r="C1250" s="23">
        <f t="shared" si="1368"/>
        <v>43737</v>
      </c>
      <c r="D1250" s="24">
        <f t="shared" si="1369"/>
        <v>43744</v>
      </c>
      <c r="E1250" s="24" t="e">
        <f t="shared" ref="E1250:J1251" si="1371">E1249+7</f>
        <v>#REF!</v>
      </c>
      <c r="F1250" s="20">
        <f t="shared" si="1371"/>
        <v>43441</v>
      </c>
      <c r="G1250" s="24" t="e">
        <f t="shared" si="1371"/>
        <v>#REF!</v>
      </c>
      <c r="H1250" s="24"/>
      <c r="I1250" s="24"/>
      <c r="J1250" s="24" t="e">
        <f t="shared" si="1371"/>
        <v>#REF!</v>
      </c>
    </row>
    <row r="1251" spans="1:10" ht="15" hidden="1" customHeight="1" x14ac:dyDescent="0.2">
      <c r="A1251" s="5"/>
      <c r="B1251" s="33" t="s">
        <v>158</v>
      </c>
      <c r="C1251" s="21">
        <f t="shared" si="1368"/>
        <v>43744</v>
      </c>
      <c r="D1251" s="22">
        <f t="shared" si="1369"/>
        <v>43751</v>
      </c>
      <c r="E1251" s="22" t="e">
        <f t="shared" si="1371"/>
        <v>#REF!</v>
      </c>
      <c r="F1251" s="69">
        <f t="shared" si="1371"/>
        <v>43448</v>
      </c>
      <c r="G1251" s="22" t="e">
        <f t="shared" si="1371"/>
        <v>#REF!</v>
      </c>
      <c r="H1251" s="22"/>
      <c r="I1251" s="22"/>
      <c r="J1251" s="22" t="e">
        <f t="shared" si="1371"/>
        <v>#REF!</v>
      </c>
    </row>
    <row r="1252" spans="1:10" ht="15" hidden="1" customHeight="1" x14ac:dyDescent="0.2">
      <c r="A1252" s="5"/>
      <c r="B1252" s="34" t="s">
        <v>159</v>
      </c>
      <c r="C1252" s="23">
        <f t="shared" si="1368"/>
        <v>43751</v>
      </c>
      <c r="D1252" s="24">
        <f t="shared" si="1369"/>
        <v>43758</v>
      </c>
      <c r="E1252" s="24" t="e">
        <f t="shared" ref="E1252" si="1372">E1251+7</f>
        <v>#REF!</v>
      </c>
      <c r="F1252" s="70"/>
      <c r="G1252" s="24" t="e">
        <f t="shared" ref="G1252:J1255" si="1373">G1251+7</f>
        <v>#REF!</v>
      </c>
      <c r="H1252" s="24"/>
      <c r="I1252" s="24"/>
      <c r="J1252" s="24" t="e">
        <f t="shared" si="1373"/>
        <v>#REF!</v>
      </c>
    </row>
    <row r="1253" spans="1:10" ht="15" hidden="1" customHeight="1" x14ac:dyDescent="0.2">
      <c r="A1253" s="5"/>
      <c r="B1253" s="34" t="s">
        <v>160</v>
      </c>
      <c r="C1253" s="23">
        <f t="shared" si="1368"/>
        <v>43758</v>
      </c>
      <c r="D1253" s="24">
        <f t="shared" si="1369"/>
        <v>43765</v>
      </c>
      <c r="E1253" s="24" t="e">
        <f t="shared" ref="E1253" si="1374">E1252+7</f>
        <v>#REF!</v>
      </c>
      <c r="F1253" s="69">
        <v>43827</v>
      </c>
      <c r="G1253" s="24" t="e">
        <f t="shared" si="1373"/>
        <v>#REF!</v>
      </c>
      <c r="H1253" s="24"/>
      <c r="I1253" s="24"/>
      <c r="J1253" s="24" t="e">
        <f t="shared" si="1373"/>
        <v>#REF!</v>
      </c>
    </row>
    <row r="1254" spans="1:10" ht="15" hidden="1" customHeight="1" x14ac:dyDescent="0.2">
      <c r="A1254" s="5"/>
      <c r="B1254" s="33" t="s">
        <v>161</v>
      </c>
      <c r="C1254" s="21">
        <f t="shared" si="1368"/>
        <v>43765</v>
      </c>
      <c r="D1254" s="22">
        <f t="shared" si="1369"/>
        <v>43772</v>
      </c>
      <c r="E1254" s="22" t="e">
        <f t="shared" ref="E1254" si="1375">E1253+7</f>
        <v>#REF!</v>
      </c>
      <c r="F1254" s="70"/>
      <c r="G1254" s="22" t="e">
        <f t="shared" si="1373"/>
        <v>#REF!</v>
      </c>
      <c r="H1254" s="22"/>
      <c r="I1254" s="22"/>
      <c r="J1254" s="22" t="e">
        <f t="shared" si="1373"/>
        <v>#REF!</v>
      </c>
    </row>
    <row r="1255" spans="1:10" ht="15" hidden="1" customHeight="1" x14ac:dyDescent="0.2">
      <c r="A1255" s="5"/>
      <c r="B1255" s="34" t="s">
        <v>162</v>
      </c>
      <c r="C1255" s="23">
        <f t="shared" si="1368"/>
        <v>43772</v>
      </c>
      <c r="D1255" s="24">
        <f t="shared" si="1369"/>
        <v>43779</v>
      </c>
      <c r="E1255" s="24" t="e">
        <f t="shared" ref="E1255" si="1376">E1254+7</f>
        <v>#REF!</v>
      </c>
      <c r="F1255" s="70"/>
      <c r="G1255" s="24" t="e">
        <f t="shared" si="1373"/>
        <v>#REF!</v>
      </c>
      <c r="H1255" s="24"/>
      <c r="I1255" s="24"/>
      <c r="J1255" s="24" t="e">
        <f t="shared" si="1373"/>
        <v>#REF!</v>
      </c>
    </row>
    <row r="1256" spans="1:10" ht="15" hidden="1" customHeight="1" x14ac:dyDescent="0.2">
      <c r="A1256" s="5"/>
      <c r="B1256" s="34" t="s">
        <v>180</v>
      </c>
      <c r="C1256" s="78"/>
      <c r="D1256" s="34"/>
      <c r="E1256" s="34"/>
      <c r="F1256" s="70"/>
      <c r="G1256" s="34"/>
      <c r="H1256" s="34"/>
      <c r="I1256" s="34"/>
      <c r="J1256" s="34"/>
    </row>
    <row r="1257" spans="1:10" ht="15" hidden="1" customHeight="1" x14ac:dyDescent="0.2">
      <c r="A1257" s="5"/>
      <c r="B1257" s="33" t="s">
        <v>203</v>
      </c>
      <c r="C1257" s="21" t="e">
        <f>#REF!-7</f>
        <v>#REF!</v>
      </c>
      <c r="D1257" s="22">
        <v>43828</v>
      </c>
      <c r="E1257" s="22" t="e">
        <f>#REF!+30</f>
        <v>#REF!</v>
      </c>
      <c r="F1257" s="70"/>
      <c r="G1257" s="22" t="e">
        <f t="shared" ref="G1257:G1267" si="1377">E1257+5</f>
        <v>#REF!</v>
      </c>
      <c r="H1257" s="22"/>
      <c r="I1257" s="22"/>
      <c r="J1257" s="22" t="e">
        <f t="shared" ref="J1257:J1267" si="1378">G1257+5</f>
        <v>#REF!</v>
      </c>
    </row>
    <row r="1258" spans="1:10" ht="15" hidden="1" customHeight="1" x14ac:dyDescent="0.2">
      <c r="A1258" s="5"/>
      <c r="B1258" s="34" t="s">
        <v>204</v>
      </c>
      <c r="C1258" s="23" t="e">
        <f>#REF!-7</f>
        <v>#REF!</v>
      </c>
      <c r="D1258" s="24">
        <f>D1257+7</f>
        <v>43835</v>
      </c>
      <c r="E1258" s="24" t="e">
        <f>#REF!+30</f>
        <v>#REF!</v>
      </c>
      <c r="F1258" s="40"/>
      <c r="G1258" s="24" t="e">
        <f t="shared" si="1377"/>
        <v>#REF!</v>
      </c>
      <c r="H1258" s="24"/>
      <c r="I1258" s="24"/>
      <c r="J1258" s="24" t="e">
        <f t="shared" si="1378"/>
        <v>#REF!</v>
      </c>
    </row>
    <row r="1259" spans="1:10" ht="15" hidden="1" customHeight="1" x14ac:dyDescent="0.2">
      <c r="A1259" s="5"/>
      <c r="B1259" s="34" t="s">
        <v>205</v>
      </c>
      <c r="C1259" s="23" t="e">
        <f>#REF!-7</f>
        <v>#REF!</v>
      </c>
      <c r="D1259" s="24">
        <f>D1258+7</f>
        <v>43842</v>
      </c>
      <c r="E1259" s="24" t="e">
        <f>#REF!+30</f>
        <v>#REF!</v>
      </c>
      <c r="F1259" s="69" t="e">
        <f>#REF!+1</f>
        <v>#REF!</v>
      </c>
      <c r="G1259" s="24" t="e">
        <f t="shared" si="1377"/>
        <v>#REF!</v>
      </c>
      <c r="H1259" s="24"/>
      <c r="I1259" s="24"/>
      <c r="J1259" s="24" t="e">
        <f t="shared" si="1378"/>
        <v>#REF!</v>
      </c>
    </row>
    <row r="1260" spans="1:10" ht="15" hidden="1" customHeight="1" x14ac:dyDescent="0.2">
      <c r="A1260" s="5"/>
      <c r="B1260" s="34" t="s">
        <v>206</v>
      </c>
      <c r="C1260" s="23" t="e">
        <f>#REF!-7</f>
        <v>#REF!</v>
      </c>
      <c r="D1260" s="24">
        <f>D1259+7</f>
        <v>43849</v>
      </c>
      <c r="E1260" s="24" t="e">
        <f>#REF!+30</f>
        <v>#REF!</v>
      </c>
      <c r="F1260" s="70" t="e">
        <f>#REF!+1</f>
        <v>#REF!</v>
      </c>
      <c r="G1260" s="24" t="e">
        <f t="shared" si="1377"/>
        <v>#REF!</v>
      </c>
      <c r="H1260" s="24"/>
      <c r="I1260" s="24"/>
      <c r="J1260" s="24" t="e">
        <f t="shared" si="1378"/>
        <v>#REF!</v>
      </c>
    </row>
    <row r="1261" spans="1:10" ht="15" hidden="1" customHeight="1" x14ac:dyDescent="0.2">
      <c r="A1261" s="5"/>
      <c r="B1261" s="33" t="s">
        <v>207</v>
      </c>
      <c r="C1261" s="21" t="e">
        <f>#REF!-7</f>
        <v>#REF!</v>
      </c>
      <c r="D1261" s="22">
        <f>D1260+7</f>
        <v>43856</v>
      </c>
      <c r="E1261" s="22" t="e">
        <f>#REF!+30</f>
        <v>#REF!</v>
      </c>
      <c r="F1261" s="70" t="e">
        <f>#REF!+1</f>
        <v>#REF!</v>
      </c>
      <c r="G1261" s="22" t="e">
        <f t="shared" si="1377"/>
        <v>#REF!</v>
      </c>
      <c r="H1261" s="22"/>
      <c r="I1261" s="22"/>
      <c r="J1261" s="22" t="e">
        <f t="shared" si="1378"/>
        <v>#REF!</v>
      </c>
    </row>
    <row r="1262" spans="1:10" ht="15" hidden="1" customHeight="1" x14ac:dyDescent="0.2">
      <c r="A1262" s="5"/>
      <c r="B1262" s="34" t="s">
        <v>215</v>
      </c>
      <c r="C1262" s="23" t="e">
        <f>#REF!-7</f>
        <v>#REF!</v>
      </c>
      <c r="D1262" s="24">
        <f t="shared" ref="D1262:D1267" si="1379">D1261+7</f>
        <v>43863</v>
      </c>
      <c r="E1262" s="24" t="e">
        <f>#REF!+30</f>
        <v>#REF!</v>
      </c>
      <c r="F1262" s="69" t="e">
        <f>#REF!+1</f>
        <v>#REF!</v>
      </c>
      <c r="G1262" s="24" t="e">
        <f t="shared" si="1377"/>
        <v>#REF!</v>
      </c>
      <c r="H1262" s="24"/>
      <c r="I1262" s="24"/>
      <c r="J1262" s="24" t="e">
        <f t="shared" si="1378"/>
        <v>#REF!</v>
      </c>
    </row>
    <row r="1263" spans="1:10" ht="15" hidden="1" customHeight="1" x14ac:dyDescent="0.2">
      <c r="A1263" s="5"/>
      <c r="B1263" s="33" t="s">
        <v>216</v>
      </c>
      <c r="C1263" s="21" t="e">
        <f>#REF!-7</f>
        <v>#REF!</v>
      </c>
      <c r="D1263" s="22">
        <f t="shared" si="1379"/>
        <v>43870</v>
      </c>
      <c r="E1263" s="22" t="e">
        <f>#REF!+30</f>
        <v>#REF!</v>
      </c>
      <c r="F1263" s="70" t="e">
        <f>#REF!+1</f>
        <v>#REF!</v>
      </c>
      <c r="G1263" s="22" t="e">
        <f t="shared" si="1377"/>
        <v>#REF!</v>
      </c>
      <c r="H1263" s="22"/>
      <c r="I1263" s="22"/>
      <c r="J1263" s="22" t="e">
        <f t="shared" si="1378"/>
        <v>#REF!</v>
      </c>
    </row>
    <row r="1264" spans="1:10" ht="15" hidden="1" customHeight="1" x14ac:dyDescent="0.2">
      <c r="A1264" s="5"/>
      <c r="B1264" s="33" t="s">
        <v>217</v>
      </c>
      <c r="C1264" s="21" t="e">
        <f>#REF!-7</f>
        <v>#REF!</v>
      </c>
      <c r="D1264" s="22">
        <f>D1263+7</f>
        <v>43877</v>
      </c>
      <c r="E1264" s="22" t="e">
        <f>#REF!+30</f>
        <v>#REF!</v>
      </c>
      <c r="F1264" s="70" t="e">
        <f>#REF!+1</f>
        <v>#REF!</v>
      </c>
      <c r="G1264" s="22" t="e">
        <f t="shared" si="1377"/>
        <v>#REF!</v>
      </c>
      <c r="H1264" s="22"/>
      <c r="I1264" s="22"/>
      <c r="J1264" s="22" t="e">
        <f t="shared" si="1378"/>
        <v>#REF!</v>
      </c>
    </row>
    <row r="1265" spans="1:10" ht="15" hidden="1" customHeight="1" x14ac:dyDescent="0.2">
      <c r="A1265" s="5"/>
      <c r="B1265" s="33" t="s">
        <v>218</v>
      </c>
      <c r="C1265" s="21" t="e">
        <f>#REF!-7</f>
        <v>#REF!</v>
      </c>
      <c r="D1265" s="22">
        <f t="shared" si="1379"/>
        <v>43884</v>
      </c>
      <c r="E1265" s="22" t="e">
        <f>#REF!+30</f>
        <v>#REF!</v>
      </c>
      <c r="F1265" s="70" t="e">
        <f>#REF!+1</f>
        <v>#REF!</v>
      </c>
      <c r="G1265" s="22" t="e">
        <f t="shared" si="1377"/>
        <v>#REF!</v>
      </c>
      <c r="H1265" s="22"/>
      <c r="I1265" s="22"/>
      <c r="J1265" s="22" t="e">
        <f t="shared" si="1378"/>
        <v>#REF!</v>
      </c>
    </row>
    <row r="1266" spans="1:10" ht="15" hidden="1" customHeight="1" x14ac:dyDescent="0.2">
      <c r="A1266" s="5"/>
      <c r="B1266" s="34" t="s">
        <v>219</v>
      </c>
      <c r="C1266" s="23" t="e">
        <f>#REF!-7</f>
        <v>#REF!</v>
      </c>
      <c r="D1266" s="24">
        <f t="shared" si="1379"/>
        <v>43891</v>
      </c>
      <c r="E1266" s="24" t="e">
        <f>#REF!+30</f>
        <v>#REF!</v>
      </c>
      <c r="F1266" s="69" t="e">
        <f>#REF!+1</f>
        <v>#REF!</v>
      </c>
      <c r="G1266" s="24" t="e">
        <f t="shared" si="1377"/>
        <v>#REF!</v>
      </c>
      <c r="H1266" s="24"/>
      <c r="I1266" s="24"/>
      <c r="J1266" s="24" t="e">
        <f t="shared" si="1378"/>
        <v>#REF!</v>
      </c>
    </row>
    <row r="1267" spans="1:10" ht="15" hidden="1" customHeight="1" x14ac:dyDescent="0.2">
      <c r="A1267" s="5"/>
      <c r="B1267" s="33" t="s">
        <v>220</v>
      </c>
      <c r="C1267" s="21" t="e">
        <f>#REF!-7</f>
        <v>#REF!</v>
      </c>
      <c r="D1267" s="22">
        <f t="shared" si="1379"/>
        <v>43898</v>
      </c>
      <c r="E1267" s="22" t="e">
        <f>#REF!+30</f>
        <v>#REF!</v>
      </c>
      <c r="F1267" s="70" t="e">
        <f>#REF!+1</f>
        <v>#REF!</v>
      </c>
      <c r="G1267" s="22" t="e">
        <f t="shared" si="1377"/>
        <v>#REF!</v>
      </c>
      <c r="H1267" s="22"/>
      <c r="I1267" s="22"/>
      <c r="J1267" s="22" t="e">
        <f t="shared" si="1378"/>
        <v>#REF!</v>
      </c>
    </row>
    <row r="1268" spans="1:10" ht="15" hidden="1" customHeight="1" x14ac:dyDescent="0.2">
      <c r="A1268" s="5"/>
      <c r="B1268" s="34" t="s">
        <v>57</v>
      </c>
      <c r="C1268" s="23"/>
      <c r="D1268" s="24"/>
      <c r="E1268" s="24"/>
      <c r="F1268" s="70" t="e">
        <f>#REF!+1</f>
        <v>#REF!</v>
      </c>
      <c r="G1268" s="24"/>
      <c r="H1268" s="24"/>
      <c r="I1268" s="24"/>
      <c r="J1268" s="24"/>
    </row>
    <row r="1269" spans="1:10" ht="15" hidden="1" customHeight="1" x14ac:dyDescent="0.2">
      <c r="A1269" s="5"/>
      <c r="B1269" s="34" t="s">
        <v>57</v>
      </c>
      <c r="C1269" s="23"/>
      <c r="D1269" s="24"/>
      <c r="E1269" s="24"/>
      <c r="F1269" s="70"/>
      <c r="G1269" s="24"/>
      <c r="H1269" s="24"/>
      <c r="I1269" s="24"/>
      <c r="J1269" s="24"/>
    </row>
    <row r="1270" spans="1:10" ht="15" hidden="1" customHeight="1" x14ac:dyDescent="0.2">
      <c r="A1270" s="5"/>
      <c r="B1270" s="34" t="s">
        <v>57</v>
      </c>
      <c r="C1270" s="23"/>
      <c r="D1270" s="24"/>
      <c r="E1270" s="24"/>
      <c r="F1270" s="70"/>
      <c r="G1270" s="24"/>
      <c r="H1270" s="24"/>
      <c r="I1270" s="24"/>
      <c r="J1270" s="24"/>
    </row>
    <row r="1271" spans="1:10" ht="15" hidden="1" customHeight="1" x14ac:dyDescent="0.2">
      <c r="A1271" s="5"/>
      <c r="B1271" s="33" t="s">
        <v>57</v>
      </c>
      <c r="C1271" s="21"/>
      <c r="D1271" s="22"/>
      <c r="E1271" s="22"/>
      <c r="F1271" s="70" t="e">
        <f>#REF!+1</f>
        <v>#REF!</v>
      </c>
      <c r="G1271" s="22"/>
      <c r="H1271" s="22"/>
      <c r="I1271" s="22"/>
      <c r="J1271" s="22"/>
    </row>
    <row r="1272" spans="1:10" ht="15" hidden="1" customHeight="1" x14ac:dyDescent="0.2">
      <c r="A1272" s="5"/>
      <c r="B1272" s="34" t="s">
        <v>252</v>
      </c>
      <c r="C1272" s="23" t="e">
        <f>#REF!-7</f>
        <v>#REF!</v>
      </c>
      <c r="D1272" s="24">
        <v>43933</v>
      </c>
      <c r="E1272" s="24" t="e">
        <f>#REF!+30</f>
        <v>#REF!</v>
      </c>
      <c r="F1272" s="69" t="e">
        <f>#REF!+1</f>
        <v>#REF!</v>
      </c>
      <c r="G1272" s="24" t="e">
        <f t="shared" ref="G1272:G1301" si="1380">E1272+5</f>
        <v>#REF!</v>
      </c>
      <c r="H1272" s="24"/>
      <c r="I1272" s="24"/>
      <c r="J1272" s="24" t="e">
        <f t="shared" ref="J1272:J1301" si="1381">G1272+5</f>
        <v>#REF!</v>
      </c>
    </row>
    <row r="1273" spans="1:10" ht="15" hidden="1" customHeight="1" x14ac:dyDescent="0.2">
      <c r="A1273" s="5"/>
      <c r="B1273" s="34" t="s">
        <v>268</v>
      </c>
      <c r="C1273" s="23" t="e">
        <f>#REF!-7</f>
        <v>#REF!</v>
      </c>
      <c r="D1273" s="24">
        <f t="shared" ref="D1273:D1288" si="1382">D1272+7</f>
        <v>43940</v>
      </c>
      <c r="E1273" s="24" t="e">
        <f>#REF!+30</f>
        <v>#REF!</v>
      </c>
      <c r="F1273" s="70" t="e">
        <f>#REF!+1</f>
        <v>#REF!</v>
      </c>
      <c r="G1273" s="24" t="e">
        <f t="shared" si="1380"/>
        <v>#REF!</v>
      </c>
      <c r="H1273" s="24"/>
      <c r="I1273" s="24"/>
      <c r="J1273" s="24" t="e">
        <f t="shared" si="1381"/>
        <v>#REF!</v>
      </c>
    </row>
    <row r="1274" spans="1:10" ht="15" hidden="1" customHeight="1" x14ac:dyDescent="0.2">
      <c r="A1274" s="5"/>
      <c r="B1274" s="33" t="s">
        <v>269</v>
      </c>
      <c r="C1274" s="21" t="e">
        <f>#REF!-7</f>
        <v>#REF!</v>
      </c>
      <c r="D1274" s="22">
        <f t="shared" si="1382"/>
        <v>43947</v>
      </c>
      <c r="E1274" s="22" t="e">
        <f>#REF!+30</f>
        <v>#REF!</v>
      </c>
      <c r="F1274" s="70" t="e">
        <f>#REF!+1</f>
        <v>#REF!</v>
      </c>
      <c r="G1274" s="22" t="e">
        <f t="shared" si="1380"/>
        <v>#REF!</v>
      </c>
      <c r="H1274" s="22"/>
      <c r="I1274" s="22"/>
      <c r="J1274" s="22" t="e">
        <f t="shared" si="1381"/>
        <v>#REF!</v>
      </c>
    </row>
    <row r="1275" spans="1:10" ht="15" hidden="1" customHeight="1" x14ac:dyDescent="0.2">
      <c r="A1275" s="5"/>
      <c r="B1275" s="33" t="s">
        <v>272</v>
      </c>
      <c r="C1275" s="21" t="e">
        <f>#REF!-7</f>
        <v>#REF!</v>
      </c>
      <c r="D1275" s="22">
        <f t="shared" si="1382"/>
        <v>43954</v>
      </c>
      <c r="E1275" s="22" t="e">
        <f>#REF!+30</f>
        <v>#REF!</v>
      </c>
      <c r="F1275" s="69" t="e">
        <f>#REF!+1</f>
        <v>#REF!</v>
      </c>
      <c r="G1275" s="22" t="e">
        <f t="shared" si="1380"/>
        <v>#REF!</v>
      </c>
      <c r="H1275" s="22"/>
      <c r="I1275" s="22"/>
      <c r="J1275" s="22" t="e">
        <f t="shared" si="1381"/>
        <v>#REF!</v>
      </c>
    </row>
    <row r="1276" spans="1:10" ht="15" hidden="1" customHeight="1" x14ac:dyDescent="0.2">
      <c r="A1276" s="5"/>
      <c r="B1276" s="34" t="s">
        <v>273</v>
      </c>
      <c r="C1276" s="23" t="e">
        <f>#REF!-7</f>
        <v>#REF!</v>
      </c>
      <c r="D1276" s="24">
        <f t="shared" si="1382"/>
        <v>43961</v>
      </c>
      <c r="E1276" s="24" t="e">
        <f>#REF!+30</f>
        <v>#REF!</v>
      </c>
      <c r="F1276" s="70" t="e">
        <f>#REF!+1</f>
        <v>#REF!</v>
      </c>
      <c r="G1276" s="24" t="e">
        <f t="shared" si="1380"/>
        <v>#REF!</v>
      </c>
      <c r="H1276" s="24"/>
      <c r="I1276" s="24"/>
      <c r="J1276" s="24" t="e">
        <f t="shared" si="1381"/>
        <v>#REF!</v>
      </c>
    </row>
    <row r="1277" spans="1:10" ht="15" hidden="1" customHeight="1" x14ac:dyDescent="0.2">
      <c r="A1277" s="5"/>
      <c r="B1277" s="34" t="s">
        <v>286</v>
      </c>
      <c r="C1277" s="23" t="e">
        <f>#REF!-7</f>
        <v>#REF!</v>
      </c>
      <c r="D1277" s="24">
        <f t="shared" si="1382"/>
        <v>43968</v>
      </c>
      <c r="E1277" s="24" t="e">
        <f>#REF!+30</f>
        <v>#REF!</v>
      </c>
      <c r="F1277" s="70" t="e">
        <f>#REF!+1</f>
        <v>#REF!</v>
      </c>
      <c r="G1277" s="24" t="e">
        <f t="shared" si="1380"/>
        <v>#REF!</v>
      </c>
      <c r="H1277" s="24"/>
      <c r="I1277" s="24"/>
      <c r="J1277" s="24" t="e">
        <f t="shared" si="1381"/>
        <v>#REF!</v>
      </c>
    </row>
    <row r="1278" spans="1:10" ht="15" hidden="1" customHeight="1" x14ac:dyDescent="0.2">
      <c r="A1278" s="5"/>
      <c r="B1278" s="33" t="s">
        <v>287</v>
      </c>
      <c r="C1278" s="21" t="e">
        <f>#REF!-7</f>
        <v>#REF!</v>
      </c>
      <c r="D1278" s="22">
        <f t="shared" si="1382"/>
        <v>43975</v>
      </c>
      <c r="E1278" s="22" t="e">
        <f>#REF!+30</f>
        <v>#REF!</v>
      </c>
      <c r="F1278" s="70" t="e">
        <f>#REF!+1</f>
        <v>#REF!</v>
      </c>
      <c r="G1278" s="22" t="e">
        <f t="shared" si="1380"/>
        <v>#REF!</v>
      </c>
      <c r="H1278" s="22"/>
      <c r="I1278" s="22"/>
      <c r="J1278" s="22" t="e">
        <f t="shared" si="1381"/>
        <v>#REF!</v>
      </c>
    </row>
    <row r="1279" spans="1:10" ht="15" hidden="1" customHeight="1" x14ac:dyDescent="0.2">
      <c r="A1279" s="5"/>
      <c r="B1279" s="34" t="s">
        <v>304</v>
      </c>
      <c r="C1279" s="23" t="e">
        <f>#REF!-7</f>
        <v>#REF!</v>
      </c>
      <c r="D1279" s="24">
        <f t="shared" si="1382"/>
        <v>43982</v>
      </c>
      <c r="E1279" s="24" t="e">
        <f>#REF!+30</f>
        <v>#REF!</v>
      </c>
      <c r="F1279" s="69" t="e">
        <f>#REF!+1</f>
        <v>#REF!</v>
      </c>
      <c r="G1279" s="24" t="e">
        <f t="shared" si="1380"/>
        <v>#REF!</v>
      </c>
      <c r="H1279" s="24"/>
      <c r="I1279" s="24"/>
      <c r="J1279" s="24" t="e">
        <f t="shared" si="1381"/>
        <v>#REF!</v>
      </c>
    </row>
    <row r="1280" spans="1:10" ht="15" hidden="1" customHeight="1" x14ac:dyDescent="0.2">
      <c r="A1280" s="5"/>
      <c r="B1280" s="34" t="s">
        <v>305</v>
      </c>
      <c r="C1280" s="23" t="e">
        <f>#REF!-7</f>
        <v>#REF!</v>
      </c>
      <c r="D1280" s="24">
        <f t="shared" si="1382"/>
        <v>43989</v>
      </c>
      <c r="E1280" s="24" t="e">
        <f>#REF!+30</f>
        <v>#REF!</v>
      </c>
      <c r="F1280" s="70" t="e">
        <f>#REF!+1</f>
        <v>#REF!</v>
      </c>
      <c r="G1280" s="24" t="e">
        <f t="shared" si="1380"/>
        <v>#REF!</v>
      </c>
      <c r="H1280" s="24"/>
      <c r="I1280" s="24"/>
      <c r="J1280" s="24" t="e">
        <f t="shared" si="1381"/>
        <v>#REF!</v>
      </c>
    </row>
    <row r="1281" spans="1:10" ht="15" hidden="1" customHeight="1" x14ac:dyDescent="0.2">
      <c r="A1281" s="5"/>
      <c r="B1281" s="33" t="s">
        <v>306</v>
      </c>
      <c r="C1281" s="21" t="e">
        <f>#REF!-7</f>
        <v>#REF!</v>
      </c>
      <c r="D1281" s="22">
        <f t="shared" si="1382"/>
        <v>43996</v>
      </c>
      <c r="E1281" s="22" t="e">
        <f>#REF!+30</f>
        <v>#REF!</v>
      </c>
      <c r="F1281" s="70" t="e">
        <f>#REF!+1</f>
        <v>#REF!</v>
      </c>
      <c r="G1281" s="22" t="e">
        <f t="shared" si="1380"/>
        <v>#REF!</v>
      </c>
      <c r="H1281" s="22"/>
      <c r="I1281" s="22"/>
      <c r="J1281" s="22" t="e">
        <f t="shared" si="1381"/>
        <v>#REF!</v>
      </c>
    </row>
    <row r="1282" spans="1:10" ht="15" hidden="1" customHeight="1" x14ac:dyDescent="0.2">
      <c r="A1282" s="5"/>
      <c r="B1282" s="33" t="s">
        <v>57</v>
      </c>
      <c r="C1282" s="80" t="e">
        <f>#REF!-7</f>
        <v>#REF!</v>
      </c>
      <c r="D1282" s="81">
        <f t="shared" si="1382"/>
        <v>44003</v>
      </c>
      <c r="E1282" s="81" t="e">
        <f>#REF!+30</f>
        <v>#REF!</v>
      </c>
      <c r="F1282" s="69" t="e">
        <f>#REF!+1</f>
        <v>#REF!</v>
      </c>
      <c r="G1282" s="81" t="e">
        <f t="shared" si="1380"/>
        <v>#REF!</v>
      </c>
      <c r="H1282" s="81"/>
      <c r="I1282" s="81"/>
      <c r="J1282" s="81" t="e">
        <f t="shared" si="1381"/>
        <v>#REF!</v>
      </c>
    </row>
    <row r="1283" spans="1:10" ht="15" hidden="1" customHeight="1" x14ac:dyDescent="0.2">
      <c r="A1283" s="5"/>
      <c r="B1283" s="34" t="s">
        <v>317</v>
      </c>
      <c r="C1283" s="23" t="e">
        <f>#REF!-7</f>
        <v>#REF!</v>
      </c>
      <c r="D1283" s="24">
        <f t="shared" si="1382"/>
        <v>44010</v>
      </c>
      <c r="E1283" s="24" t="e">
        <f>#REF!+30</f>
        <v>#REF!</v>
      </c>
      <c r="F1283" s="69" t="e">
        <f>#REF!+1</f>
        <v>#REF!</v>
      </c>
      <c r="G1283" s="24" t="e">
        <f t="shared" si="1380"/>
        <v>#REF!</v>
      </c>
      <c r="H1283" s="24"/>
      <c r="I1283" s="24"/>
      <c r="J1283" s="24" t="e">
        <f t="shared" si="1381"/>
        <v>#REF!</v>
      </c>
    </row>
    <row r="1284" spans="1:10" ht="15" hidden="1" customHeight="1" x14ac:dyDescent="0.2">
      <c r="A1284" s="5"/>
      <c r="B1284" s="33" t="s">
        <v>318</v>
      </c>
      <c r="C1284" s="21" t="e">
        <f>#REF!-7</f>
        <v>#REF!</v>
      </c>
      <c r="D1284" s="22">
        <f t="shared" si="1382"/>
        <v>44017</v>
      </c>
      <c r="E1284" s="22" t="e">
        <f>#REF!+30</f>
        <v>#REF!</v>
      </c>
      <c r="F1284" s="77" t="e">
        <f>#REF!+1</f>
        <v>#REF!</v>
      </c>
      <c r="G1284" s="22" t="e">
        <f t="shared" si="1380"/>
        <v>#REF!</v>
      </c>
      <c r="H1284" s="22"/>
      <c r="I1284" s="22"/>
      <c r="J1284" s="22" t="e">
        <f t="shared" si="1381"/>
        <v>#REF!</v>
      </c>
    </row>
    <row r="1285" spans="1:10" ht="15" hidden="1" customHeight="1" x14ac:dyDescent="0.2">
      <c r="A1285" s="5"/>
      <c r="B1285" s="33" t="s">
        <v>57</v>
      </c>
      <c r="C1285" s="80" t="e">
        <f>#REF!-7</f>
        <v>#REF!</v>
      </c>
      <c r="D1285" s="81">
        <f t="shared" si="1382"/>
        <v>44024</v>
      </c>
      <c r="E1285" s="81" t="e">
        <f>#REF!+30</f>
        <v>#REF!</v>
      </c>
      <c r="F1285" s="70" t="e">
        <f>#REF!+1</f>
        <v>#REF!</v>
      </c>
      <c r="G1285" s="81" t="e">
        <f t="shared" si="1380"/>
        <v>#REF!</v>
      </c>
      <c r="H1285" s="81"/>
      <c r="I1285" s="81"/>
      <c r="J1285" s="81" t="e">
        <f t="shared" si="1381"/>
        <v>#REF!</v>
      </c>
    </row>
    <row r="1286" spans="1:10" ht="15" hidden="1" customHeight="1" x14ac:dyDescent="0.2">
      <c r="A1286" s="5"/>
      <c r="B1286" s="34" t="s">
        <v>319</v>
      </c>
      <c r="C1286" s="23" t="e">
        <f>#REF!-7</f>
        <v>#REF!</v>
      </c>
      <c r="D1286" s="24">
        <f t="shared" si="1382"/>
        <v>44031</v>
      </c>
      <c r="E1286" s="24" t="e">
        <f>#REF!+30</f>
        <v>#REF!</v>
      </c>
      <c r="F1286" s="69" t="e">
        <f>#REF!+1</f>
        <v>#REF!</v>
      </c>
      <c r="G1286" s="24" t="e">
        <f t="shared" si="1380"/>
        <v>#REF!</v>
      </c>
      <c r="H1286" s="24"/>
      <c r="I1286" s="24"/>
      <c r="J1286" s="24" t="e">
        <f t="shared" si="1381"/>
        <v>#REF!</v>
      </c>
    </row>
    <row r="1287" spans="1:10" ht="15" hidden="1" customHeight="1" x14ac:dyDescent="0.2">
      <c r="A1287" s="5"/>
      <c r="B1287" s="34" t="s">
        <v>332</v>
      </c>
      <c r="C1287" s="23" t="e">
        <f>#REF!-7</f>
        <v>#REF!</v>
      </c>
      <c r="D1287" s="24">
        <f t="shared" si="1382"/>
        <v>44038</v>
      </c>
      <c r="E1287" s="24" t="e">
        <f>#REF!+30</f>
        <v>#REF!</v>
      </c>
      <c r="F1287" s="69" t="e">
        <f>#REF!+1</f>
        <v>#REF!</v>
      </c>
      <c r="G1287" s="24" t="e">
        <f t="shared" si="1380"/>
        <v>#REF!</v>
      </c>
      <c r="H1287" s="24"/>
      <c r="I1287" s="24"/>
      <c r="J1287" s="24" t="e">
        <f t="shared" si="1381"/>
        <v>#REF!</v>
      </c>
    </row>
    <row r="1288" spans="1:10" ht="15" hidden="1" customHeight="1" x14ac:dyDescent="0.2">
      <c r="A1288" s="5"/>
      <c r="B1288" s="33" t="s">
        <v>337</v>
      </c>
      <c r="C1288" s="21" t="e">
        <f>#REF!-7</f>
        <v>#REF!</v>
      </c>
      <c r="D1288" s="22">
        <f t="shared" si="1382"/>
        <v>44045</v>
      </c>
      <c r="E1288" s="22" t="e">
        <f>#REF!+30</f>
        <v>#REF!</v>
      </c>
      <c r="F1288" s="69" t="e">
        <f>#REF!+1</f>
        <v>#REF!</v>
      </c>
      <c r="G1288" s="22" t="e">
        <f t="shared" si="1380"/>
        <v>#REF!</v>
      </c>
      <c r="H1288" s="22"/>
      <c r="I1288" s="22"/>
      <c r="J1288" s="22" t="e">
        <f t="shared" si="1381"/>
        <v>#REF!</v>
      </c>
    </row>
    <row r="1289" spans="1:10" ht="15" hidden="1" customHeight="1" x14ac:dyDescent="0.2">
      <c r="A1289" s="5"/>
      <c r="B1289" s="33" t="s">
        <v>338</v>
      </c>
      <c r="C1289" s="21" t="e">
        <f>#REF!-7</f>
        <v>#REF!</v>
      </c>
      <c r="D1289" s="22">
        <f t="shared" ref="D1289:D1304" si="1383">D1288+7</f>
        <v>44052</v>
      </c>
      <c r="E1289" s="22" t="e">
        <f>#REF!+30</f>
        <v>#REF!</v>
      </c>
      <c r="F1289" s="70" t="e">
        <f>#REF!+1</f>
        <v>#REF!</v>
      </c>
      <c r="G1289" s="22" t="e">
        <f t="shared" si="1380"/>
        <v>#REF!</v>
      </c>
      <c r="H1289" s="22"/>
      <c r="I1289" s="22"/>
      <c r="J1289" s="22" t="e">
        <f t="shared" si="1381"/>
        <v>#REF!</v>
      </c>
    </row>
    <row r="1290" spans="1:10" ht="15" hidden="1" customHeight="1" x14ac:dyDescent="0.2">
      <c r="A1290" s="5"/>
      <c r="B1290" s="33" t="s">
        <v>352</v>
      </c>
      <c r="C1290" s="21" t="e">
        <f>#REF!-7</f>
        <v>#REF!</v>
      </c>
      <c r="D1290" s="22">
        <f>D1289+5</f>
        <v>44057</v>
      </c>
      <c r="E1290" s="22" t="e">
        <f>#REF!+30</f>
        <v>#REF!</v>
      </c>
      <c r="F1290" s="69" t="e">
        <f>#REF!+1</f>
        <v>#REF!</v>
      </c>
      <c r="G1290" s="22" t="e">
        <f t="shared" si="1380"/>
        <v>#REF!</v>
      </c>
      <c r="H1290" s="22"/>
      <c r="I1290" s="22"/>
      <c r="J1290" s="22" t="e">
        <f t="shared" si="1381"/>
        <v>#REF!</v>
      </c>
    </row>
    <row r="1291" spans="1:10" ht="15" hidden="1" customHeight="1" x14ac:dyDescent="0.2">
      <c r="A1291" s="5"/>
      <c r="B1291" s="33" t="s">
        <v>353</v>
      </c>
      <c r="C1291" s="21" t="e">
        <f>#REF!-7</f>
        <v>#REF!</v>
      </c>
      <c r="D1291" s="22">
        <f t="shared" si="1383"/>
        <v>44064</v>
      </c>
      <c r="E1291" s="22" t="e">
        <f>#REF!+30</f>
        <v>#REF!</v>
      </c>
      <c r="F1291" s="69" t="e">
        <f>#REF!+1</f>
        <v>#REF!</v>
      </c>
      <c r="G1291" s="22" t="e">
        <f t="shared" si="1380"/>
        <v>#REF!</v>
      </c>
      <c r="H1291" s="22"/>
      <c r="I1291" s="22"/>
      <c r="J1291" s="22" t="e">
        <f t="shared" si="1381"/>
        <v>#REF!</v>
      </c>
    </row>
    <row r="1292" spans="1:10" ht="15" hidden="1" customHeight="1" x14ac:dyDescent="0.2">
      <c r="A1292" s="5"/>
      <c r="B1292" s="33" t="s">
        <v>354</v>
      </c>
      <c r="C1292" s="21" t="e">
        <f>#REF!-7</f>
        <v>#REF!</v>
      </c>
      <c r="D1292" s="22">
        <f t="shared" si="1383"/>
        <v>44071</v>
      </c>
      <c r="E1292" s="22" t="e">
        <f>#REF!+30</f>
        <v>#REF!</v>
      </c>
      <c r="F1292" s="69" t="e">
        <f>#REF!+1</f>
        <v>#REF!</v>
      </c>
      <c r="G1292" s="22" t="e">
        <f t="shared" si="1380"/>
        <v>#REF!</v>
      </c>
      <c r="H1292" s="22"/>
      <c r="I1292" s="22"/>
      <c r="J1292" s="22" t="e">
        <f t="shared" si="1381"/>
        <v>#REF!</v>
      </c>
    </row>
    <row r="1293" spans="1:10" ht="15" hidden="1" customHeight="1" x14ac:dyDescent="0.2">
      <c r="A1293" s="5"/>
      <c r="B1293" s="33" t="s">
        <v>361</v>
      </c>
      <c r="C1293" s="21" t="e">
        <f>#REF!-7</f>
        <v>#REF!</v>
      </c>
      <c r="D1293" s="22">
        <f t="shared" si="1383"/>
        <v>44078</v>
      </c>
      <c r="E1293" s="22" t="e">
        <f>#REF!+30</f>
        <v>#REF!</v>
      </c>
      <c r="F1293" s="69" t="e">
        <f>#REF!+1</f>
        <v>#REF!</v>
      </c>
      <c r="G1293" s="22" t="e">
        <f t="shared" si="1380"/>
        <v>#REF!</v>
      </c>
      <c r="H1293" s="22"/>
      <c r="I1293" s="22"/>
      <c r="J1293" s="22" t="e">
        <f t="shared" si="1381"/>
        <v>#REF!</v>
      </c>
    </row>
    <row r="1294" spans="1:10" ht="15" hidden="1" customHeight="1" x14ac:dyDescent="0.2">
      <c r="A1294" s="5"/>
      <c r="B1294" s="33" t="s">
        <v>362</v>
      </c>
      <c r="C1294" s="21" t="e">
        <f>#REF!-7</f>
        <v>#REF!</v>
      </c>
      <c r="D1294" s="22">
        <f t="shared" si="1383"/>
        <v>44085</v>
      </c>
      <c r="E1294" s="22" t="e">
        <f>#REF!+30</f>
        <v>#REF!</v>
      </c>
      <c r="F1294" s="69" t="e">
        <f>#REF!+1</f>
        <v>#REF!</v>
      </c>
      <c r="G1294" s="22" t="e">
        <f t="shared" si="1380"/>
        <v>#REF!</v>
      </c>
      <c r="H1294" s="22"/>
      <c r="I1294" s="22"/>
      <c r="J1294" s="22" t="e">
        <f t="shared" si="1381"/>
        <v>#REF!</v>
      </c>
    </row>
    <row r="1295" spans="1:10" ht="15" hidden="1" customHeight="1" x14ac:dyDescent="0.2">
      <c r="A1295" s="5"/>
      <c r="B1295" s="33" t="s">
        <v>369</v>
      </c>
      <c r="C1295" s="21" t="e">
        <f>#REF!-7</f>
        <v>#REF!</v>
      </c>
      <c r="D1295" s="22">
        <f t="shared" si="1383"/>
        <v>44092</v>
      </c>
      <c r="E1295" s="22" t="e">
        <f>#REF!+30</f>
        <v>#REF!</v>
      </c>
      <c r="F1295" s="69" t="e">
        <f>#REF!+1</f>
        <v>#REF!</v>
      </c>
      <c r="G1295" s="22" t="e">
        <f t="shared" si="1380"/>
        <v>#REF!</v>
      </c>
      <c r="H1295" s="22"/>
      <c r="I1295" s="22"/>
      <c r="J1295" s="22" t="e">
        <f t="shared" si="1381"/>
        <v>#REF!</v>
      </c>
    </row>
    <row r="1296" spans="1:10" ht="15" hidden="1" customHeight="1" x14ac:dyDescent="0.2">
      <c r="A1296" s="5"/>
      <c r="B1296" s="33" t="s">
        <v>377</v>
      </c>
      <c r="C1296" s="21" t="e">
        <f>#REF!-7</f>
        <v>#REF!</v>
      </c>
      <c r="D1296" s="22">
        <f t="shared" si="1383"/>
        <v>44099</v>
      </c>
      <c r="E1296" s="22" t="e">
        <f>#REF!+30</f>
        <v>#REF!</v>
      </c>
      <c r="F1296" s="69" t="e">
        <f>#REF!+1</f>
        <v>#REF!</v>
      </c>
      <c r="G1296" s="22" t="e">
        <f t="shared" si="1380"/>
        <v>#REF!</v>
      </c>
      <c r="H1296" s="22"/>
      <c r="I1296" s="22"/>
      <c r="J1296" s="22" t="e">
        <f t="shared" si="1381"/>
        <v>#REF!</v>
      </c>
    </row>
    <row r="1297" spans="1:10" ht="15" hidden="1" customHeight="1" x14ac:dyDescent="0.2">
      <c r="A1297" s="5"/>
      <c r="B1297" s="33" t="s">
        <v>381</v>
      </c>
      <c r="C1297" s="21" t="e">
        <f>#REF!-7</f>
        <v>#REF!</v>
      </c>
      <c r="D1297" s="22">
        <f t="shared" si="1383"/>
        <v>44106</v>
      </c>
      <c r="E1297" s="22" t="e">
        <f>#REF!+30</f>
        <v>#REF!</v>
      </c>
      <c r="F1297" s="69" t="e">
        <f>#REF!+1</f>
        <v>#REF!</v>
      </c>
      <c r="G1297" s="22" t="e">
        <f t="shared" si="1380"/>
        <v>#REF!</v>
      </c>
      <c r="H1297" s="22"/>
      <c r="I1297" s="22"/>
      <c r="J1297" s="22" t="e">
        <f t="shared" si="1381"/>
        <v>#REF!</v>
      </c>
    </row>
    <row r="1298" spans="1:10" ht="15" hidden="1" customHeight="1" x14ac:dyDescent="0.2">
      <c r="A1298" s="5"/>
      <c r="B1298" s="33" t="s">
        <v>382</v>
      </c>
      <c r="C1298" s="21" t="e">
        <f>#REF!-7</f>
        <v>#REF!</v>
      </c>
      <c r="D1298" s="22">
        <f t="shared" si="1383"/>
        <v>44113</v>
      </c>
      <c r="E1298" s="22" t="e">
        <f>#REF!+30</f>
        <v>#REF!</v>
      </c>
      <c r="F1298" s="69" t="e">
        <f>#REF!+1</f>
        <v>#REF!</v>
      </c>
      <c r="G1298" s="22" t="e">
        <f t="shared" si="1380"/>
        <v>#REF!</v>
      </c>
      <c r="H1298" s="22"/>
      <c r="I1298" s="22"/>
      <c r="J1298" s="22" t="e">
        <f t="shared" si="1381"/>
        <v>#REF!</v>
      </c>
    </row>
    <row r="1299" spans="1:10" ht="15" hidden="1" customHeight="1" x14ac:dyDescent="0.2">
      <c r="A1299" s="5"/>
      <c r="B1299" s="33" t="s">
        <v>386</v>
      </c>
      <c r="C1299" s="21" t="e">
        <f>#REF!-7</f>
        <v>#REF!</v>
      </c>
      <c r="D1299" s="22">
        <f t="shared" si="1383"/>
        <v>44120</v>
      </c>
      <c r="E1299" s="22" t="e">
        <f>#REF!+30</f>
        <v>#REF!</v>
      </c>
      <c r="F1299" s="69" t="e">
        <f>#REF!+1</f>
        <v>#REF!</v>
      </c>
      <c r="G1299" s="22" t="e">
        <f t="shared" si="1380"/>
        <v>#REF!</v>
      </c>
      <c r="H1299" s="22"/>
      <c r="I1299" s="22"/>
      <c r="J1299" s="22" t="e">
        <f t="shared" si="1381"/>
        <v>#REF!</v>
      </c>
    </row>
    <row r="1300" spans="1:10" ht="15" hidden="1" customHeight="1" x14ac:dyDescent="0.2">
      <c r="A1300" s="5"/>
      <c r="B1300" s="34" t="s">
        <v>390</v>
      </c>
      <c r="C1300" s="23" t="e">
        <f>#REF!-7</f>
        <v>#REF!</v>
      </c>
      <c r="D1300" s="24">
        <f t="shared" si="1383"/>
        <v>44127</v>
      </c>
      <c r="E1300" s="24" t="e">
        <f>#REF!+30</f>
        <v>#REF!</v>
      </c>
      <c r="F1300" s="70" t="e">
        <f>#REF!+1</f>
        <v>#REF!</v>
      </c>
      <c r="G1300" s="24" t="e">
        <f t="shared" si="1380"/>
        <v>#REF!</v>
      </c>
      <c r="H1300" s="24"/>
      <c r="I1300" s="24"/>
      <c r="J1300" s="24" t="e">
        <f t="shared" si="1381"/>
        <v>#REF!</v>
      </c>
    </row>
    <row r="1301" spans="1:10" ht="15" hidden="1" customHeight="1" x14ac:dyDescent="0.2">
      <c r="A1301" s="5"/>
      <c r="B1301" s="33" t="s">
        <v>394</v>
      </c>
      <c r="C1301" s="21" t="e">
        <f>#REF!-7</f>
        <v>#REF!</v>
      </c>
      <c r="D1301" s="22">
        <f>D1300+16</f>
        <v>44143</v>
      </c>
      <c r="E1301" s="22" t="e">
        <f>#REF!+30</f>
        <v>#REF!</v>
      </c>
      <c r="F1301" s="69" t="e">
        <f>#REF!+1</f>
        <v>#REF!</v>
      </c>
      <c r="G1301" s="22" t="e">
        <f t="shared" si="1380"/>
        <v>#REF!</v>
      </c>
      <c r="H1301" s="22"/>
      <c r="I1301" s="22"/>
      <c r="J1301" s="22" t="e">
        <f t="shared" si="1381"/>
        <v>#REF!</v>
      </c>
    </row>
    <row r="1302" spans="1:10" ht="15" hidden="1" customHeight="1" x14ac:dyDescent="0.2">
      <c r="A1302" s="45">
        <v>46</v>
      </c>
      <c r="B1302" s="33" t="s">
        <v>399</v>
      </c>
      <c r="C1302" s="26" t="e">
        <f>#REF!-7</f>
        <v>#REF!</v>
      </c>
      <c r="D1302" s="27">
        <f t="shared" si="1383"/>
        <v>44150</v>
      </c>
      <c r="E1302" s="27" t="e">
        <f>#REF!+30</f>
        <v>#REF!</v>
      </c>
      <c r="F1302" s="69" t="e">
        <f>#REF!+1</f>
        <v>#REF!</v>
      </c>
      <c r="G1302" s="27" t="e">
        <f>#REF!+35</f>
        <v>#REF!</v>
      </c>
      <c r="H1302" s="27"/>
      <c r="I1302" s="27"/>
      <c r="J1302" s="27" t="e">
        <f>#REF!+40</f>
        <v>#REF!</v>
      </c>
    </row>
    <row r="1303" spans="1:10" ht="15" hidden="1" customHeight="1" x14ac:dyDescent="0.2">
      <c r="A1303" s="42">
        <v>47</v>
      </c>
      <c r="B1303" s="34" t="s">
        <v>403</v>
      </c>
      <c r="C1303" s="28" t="e">
        <f>#REF!-7</f>
        <v>#REF!</v>
      </c>
      <c r="D1303" s="29">
        <f t="shared" si="1383"/>
        <v>44157</v>
      </c>
      <c r="E1303" s="29" t="e">
        <f>#REF!+30</f>
        <v>#REF!</v>
      </c>
      <c r="F1303" s="70" t="e">
        <f>#REF!+1</f>
        <v>#REF!</v>
      </c>
      <c r="G1303" s="29" t="e">
        <f>#REF!+35</f>
        <v>#REF!</v>
      </c>
      <c r="H1303" s="29"/>
      <c r="I1303" s="29"/>
      <c r="J1303" s="29" t="e">
        <f>#REF!+40</f>
        <v>#REF!</v>
      </c>
    </row>
    <row r="1304" spans="1:10" ht="15" hidden="1" customHeight="1" x14ac:dyDescent="0.2">
      <c r="A1304" s="42">
        <v>48</v>
      </c>
      <c r="B1304" s="34" t="s">
        <v>407</v>
      </c>
      <c r="C1304" s="28" t="e">
        <f>#REF!-7</f>
        <v>#REF!</v>
      </c>
      <c r="D1304" s="29">
        <f t="shared" si="1383"/>
        <v>44164</v>
      </c>
      <c r="E1304" s="29" t="e">
        <f>#REF!+30</f>
        <v>#REF!</v>
      </c>
      <c r="F1304" s="47" t="e">
        <f>#REF!+1</f>
        <v>#REF!</v>
      </c>
      <c r="G1304" s="29" t="e">
        <f>#REF!+35</f>
        <v>#REF!</v>
      </c>
      <c r="H1304" s="29"/>
      <c r="I1304" s="29"/>
      <c r="J1304" s="29" t="e">
        <f>#REF!+40</f>
        <v>#REF!</v>
      </c>
    </row>
    <row r="1305" spans="1:10" ht="15" hidden="1" customHeight="1" x14ac:dyDescent="0.2">
      <c r="A1305" s="38">
        <v>49</v>
      </c>
      <c r="B1305" s="33" t="s">
        <v>423</v>
      </c>
      <c r="C1305" s="83" t="e">
        <f>#REF!-7</f>
        <v>#REF!</v>
      </c>
      <c r="D1305" s="27">
        <f t="shared" ref="D1305:D1319" si="1384">D1304+7</f>
        <v>44171</v>
      </c>
      <c r="E1305" s="84" t="e">
        <f>#REF!+30</f>
        <v>#REF!</v>
      </c>
      <c r="F1305" s="29" t="e">
        <f>#REF!+1</f>
        <v>#REF!</v>
      </c>
      <c r="G1305" s="27" t="e">
        <f>#REF!+35</f>
        <v>#REF!</v>
      </c>
      <c r="H1305" s="84"/>
      <c r="I1305" s="84"/>
      <c r="J1305" s="84" t="e">
        <f>#REF!+40</f>
        <v>#REF!</v>
      </c>
    </row>
    <row r="1306" spans="1:10" ht="15" hidden="1" customHeight="1" x14ac:dyDescent="0.2">
      <c r="A1306" s="45">
        <v>50</v>
      </c>
      <c r="B1306" s="91" t="s">
        <v>424</v>
      </c>
      <c r="C1306" s="88" t="e">
        <f>#REF!-7</f>
        <v>#REF!</v>
      </c>
      <c r="D1306" s="27">
        <f t="shared" si="1384"/>
        <v>44178</v>
      </c>
      <c r="E1306" s="27" t="e">
        <f>#REF!+23</f>
        <v>#REF!</v>
      </c>
      <c r="F1306" s="35" t="e">
        <f>#REF!+1</f>
        <v>#REF!</v>
      </c>
      <c r="G1306" s="27" t="e">
        <f>#REF!+35</f>
        <v>#REF!</v>
      </c>
      <c r="H1306" s="27"/>
      <c r="I1306" s="27"/>
      <c r="J1306" s="27" t="e">
        <f>#REF!+40</f>
        <v>#REF!</v>
      </c>
    </row>
    <row r="1307" spans="1:10" ht="15" hidden="1" customHeight="1" x14ac:dyDescent="0.2">
      <c r="A1307" s="38">
        <v>51</v>
      </c>
      <c r="B1307" s="91" t="s">
        <v>430</v>
      </c>
      <c r="C1307" s="88" t="e">
        <f>#REF!-7</f>
        <v>#REF!</v>
      </c>
      <c r="D1307" s="27">
        <f t="shared" si="1384"/>
        <v>44185</v>
      </c>
      <c r="E1307" s="27" t="e">
        <f>#REF!+23</f>
        <v>#REF!</v>
      </c>
      <c r="F1307" s="29" t="e">
        <f>#REF!+32</f>
        <v>#REF!</v>
      </c>
      <c r="G1307" s="27" t="e">
        <f>#REF!+35</f>
        <v>#REF!</v>
      </c>
      <c r="H1307" s="27"/>
      <c r="I1307" s="27"/>
      <c r="J1307" s="27" t="e">
        <f>#REF!+40</f>
        <v>#REF!</v>
      </c>
    </row>
    <row r="1308" spans="1:10" ht="15" hidden="1" customHeight="1" x14ac:dyDescent="0.2">
      <c r="A1308" s="38">
        <v>52</v>
      </c>
      <c r="B1308" s="79" t="s">
        <v>454</v>
      </c>
      <c r="C1308" s="83" t="e">
        <f>#REF!-7</f>
        <v>#REF!</v>
      </c>
      <c r="D1308" s="27">
        <f t="shared" si="1384"/>
        <v>44192</v>
      </c>
      <c r="E1308" s="27" t="e">
        <f>#REF!+23</f>
        <v>#REF!</v>
      </c>
      <c r="F1308" s="27" t="e">
        <f>#REF!+32</f>
        <v>#REF!</v>
      </c>
      <c r="G1308" s="27" t="e">
        <f>#REF!+35</f>
        <v>#REF!</v>
      </c>
      <c r="H1308" s="84"/>
      <c r="I1308" s="84"/>
      <c r="J1308" s="84" t="e">
        <f>#REF!+40</f>
        <v>#REF!</v>
      </c>
    </row>
    <row r="1309" spans="1:10" ht="15" hidden="1" customHeight="1" x14ac:dyDescent="0.2">
      <c r="A1309" s="38">
        <v>53</v>
      </c>
      <c r="B1309" s="79" t="s">
        <v>455</v>
      </c>
      <c r="C1309" s="83" t="e">
        <f>#REF!-7</f>
        <v>#REF!</v>
      </c>
      <c r="D1309" s="27">
        <f t="shared" si="1384"/>
        <v>44199</v>
      </c>
      <c r="E1309" s="84" t="e">
        <f>#REF!+23</f>
        <v>#REF!</v>
      </c>
      <c r="F1309" s="27" t="e">
        <f>#REF!+32</f>
        <v>#REF!</v>
      </c>
      <c r="G1309" s="27" t="e">
        <f>#REF!+35</f>
        <v>#REF!</v>
      </c>
      <c r="H1309" s="84"/>
      <c r="I1309" s="84"/>
      <c r="J1309" s="84" t="e">
        <f>#REF!+40</f>
        <v>#REF!</v>
      </c>
    </row>
    <row r="1310" spans="1:10" ht="15" hidden="1" customHeight="1" x14ac:dyDescent="0.2">
      <c r="A1310" s="38">
        <v>1</v>
      </c>
      <c r="B1310" s="91" t="s">
        <v>456</v>
      </c>
      <c r="C1310" s="88" t="e">
        <f>#REF!-7</f>
        <v>#REF!</v>
      </c>
      <c r="D1310" s="27">
        <f t="shared" si="1384"/>
        <v>44206</v>
      </c>
      <c r="E1310" s="27" t="e">
        <f>#REF!+23</f>
        <v>#REF!</v>
      </c>
      <c r="F1310" s="27" t="e">
        <f>#REF!+32</f>
        <v>#REF!</v>
      </c>
      <c r="G1310" s="27" t="e">
        <f>#REF!+35</f>
        <v>#REF!</v>
      </c>
      <c r="H1310" s="27"/>
      <c r="I1310" s="27"/>
      <c r="J1310" s="27" t="e">
        <f>#REF!+40</f>
        <v>#REF!</v>
      </c>
    </row>
    <row r="1311" spans="1:10" ht="15" hidden="1" customHeight="1" x14ac:dyDescent="0.2">
      <c r="A1311" s="38">
        <v>2</v>
      </c>
      <c r="B1311" s="91" t="s">
        <v>464</v>
      </c>
      <c r="C1311" s="88" t="e">
        <f>#REF!-7</f>
        <v>#REF!</v>
      </c>
      <c r="D1311" s="27">
        <f t="shared" si="1384"/>
        <v>44213</v>
      </c>
      <c r="E1311" s="27" t="e">
        <f>#REF!+31</f>
        <v>#REF!</v>
      </c>
      <c r="F1311" s="27" t="e">
        <f>#REF!+32</f>
        <v>#REF!</v>
      </c>
      <c r="G1311" s="27" t="e">
        <f>#REF!+35</f>
        <v>#REF!</v>
      </c>
      <c r="H1311" s="27"/>
      <c r="I1311" s="27"/>
      <c r="J1311" s="27" t="e">
        <f>#REF!+40</f>
        <v>#REF!</v>
      </c>
    </row>
    <row r="1312" spans="1:10" ht="15" hidden="1" customHeight="1" x14ac:dyDescent="0.2">
      <c r="A1312" s="38">
        <v>3</v>
      </c>
      <c r="B1312" s="91" t="s">
        <v>469</v>
      </c>
      <c r="C1312" s="88" t="e">
        <f>#REF!-7</f>
        <v>#REF!</v>
      </c>
      <c r="D1312" s="27">
        <f t="shared" si="1384"/>
        <v>44220</v>
      </c>
      <c r="E1312" s="27" t="e">
        <f>#REF!+31</f>
        <v>#REF!</v>
      </c>
      <c r="F1312" s="27" t="e">
        <f>#REF!+32</f>
        <v>#REF!</v>
      </c>
      <c r="G1312" s="27" t="e">
        <f>#REF!+35</f>
        <v>#REF!</v>
      </c>
      <c r="H1312" s="27"/>
      <c r="I1312" s="27"/>
      <c r="J1312" s="27" t="e">
        <f>#REF!+40</f>
        <v>#REF!</v>
      </c>
    </row>
    <row r="1313" spans="1:10" ht="15" hidden="1" customHeight="1" x14ac:dyDescent="0.2">
      <c r="A1313" s="38">
        <v>4</v>
      </c>
      <c r="B1313" s="91" t="s">
        <v>473</v>
      </c>
      <c r="C1313" s="88" t="e">
        <f>#REF!-7</f>
        <v>#REF!</v>
      </c>
      <c r="D1313" s="27">
        <f t="shared" si="1384"/>
        <v>44227</v>
      </c>
      <c r="E1313" s="27" t="e">
        <f>#REF!+31</f>
        <v>#REF!</v>
      </c>
      <c r="F1313" s="27" t="e">
        <f>#REF!+32</f>
        <v>#REF!</v>
      </c>
      <c r="G1313" s="27" t="e">
        <f>#REF!+35</f>
        <v>#REF!</v>
      </c>
      <c r="H1313" s="27"/>
      <c r="I1313" s="27"/>
      <c r="J1313" s="27" t="e">
        <f>#REF!+40</f>
        <v>#REF!</v>
      </c>
    </row>
    <row r="1314" spans="1:10" ht="15" hidden="1" customHeight="1" x14ac:dyDescent="0.2">
      <c r="A1314" s="38">
        <v>5</v>
      </c>
      <c r="B1314" s="91" t="s">
        <v>489</v>
      </c>
      <c r="C1314" s="88" t="e">
        <f>#REF!-7</f>
        <v>#REF!</v>
      </c>
      <c r="D1314" s="27">
        <f t="shared" si="1384"/>
        <v>44234</v>
      </c>
      <c r="E1314" s="27" t="e">
        <f>#REF!+31</f>
        <v>#REF!</v>
      </c>
      <c r="F1314" s="27" t="e">
        <f>#REF!+33</f>
        <v>#REF!</v>
      </c>
      <c r="G1314" s="27" t="e">
        <f>#REF!+35</f>
        <v>#REF!</v>
      </c>
      <c r="H1314" s="27"/>
      <c r="I1314" s="27"/>
      <c r="J1314" s="27" t="e">
        <f>#REF!+40</f>
        <v>#REF!</v>
      </c>
    </row>
    <row r="1315" spans="1:10" ht="15" hidden="1" customHeight="1" x14ac:dyDescent="0.2">
      <c r="A1315" s="38">
        <v>6</v>
      </c>
      <c r="B1315" s="91" t="s">
        <v>57</v>
      </c>
      <c r="C1315" s="98" t="e">
        <f>#REF!-7</f>
        <v>#REF!</v>
      </c>
      <c r="D1315" s="51">
        <f t="shared" si="1384"/>
        <v>44241</v>
      </c>
      <c r="E1315" s="51" t="e">
        <f>#REF!+31</f>
        <v>#REF!</v>
      </c>
      <c r="F1315" s="27" t="e">
        <f>#REF!+33</f>
        <v>#REF!</v>
      </c>
      <c r="G1315" s="51" t="e">
        <f>#REF!+35</f>
        <v>#REF!</v>
      </c>
      <c r="H1315" s="51"/>
      <c r="I1315" s="51"/>
      <c r="J1315" s="51" t="e">
        <f>#REF!+40</f>
        <v>#REF!</v>
      </c>
    </row>
    <row r="1316" spans="1:10" ht="15" hidden="1" customHeight="1" x14ac:dyDescent="0.2">
      <c r="A1316" s="38">
        <v>7</v>
      </c>
      <c r="B1316" s="91" t="s">
        <v>495</v>
      </c>
      <c r="C1316" s="88" t="e">
        <f>#REF!-7</f>
        <v>#REF!</v>
      </c>
      <c r="D1316" s="27">
        <f t="shared" si="1384"/>
        <v>44248</v>
      </c>
      <c r="E1316" s="27" t="e">
        <f>#REF!+31</f>
        <v>#REF!</v>
      </c>
      <c r="F1316" s="27">
        <f>G909+45</f>
        <v>72</v>
      </c>
      <c r="G1316" s="27" t="e">
        <f>#REF!+35</f>
        <v>#REF!</v>
      </c>
      <c r="H1316" s="27"/>
      <c r="I1316" s="27"/>
      <c r="J1316" s="27" t="e">
        <f>#REF!+40</f>
        <v>#REF!</v>
      </c>
    </row>
    <row r="1317" spans="1:10" ht="15" hidden="1" customHeight="1" x14ac:dyDescent="0.2">
      <c r="A1317" s="38">
        <v>8</v>
      </c>
      <c r="B1317" s="91" t="s">
        <v>57</v>
      </c>
      <c r="C1317" s="88"/>
      <c r="D1317" s="51">
        <f t="shared" si="1384"/>
        <v>44255</v>
      </c>
      <c r="E1317" s="51"/>
      <c r="F1317" s="27">
        <f>G910+45</f>
        <v>74</v>
      </c>
      <c r="G1317" s="51"/>
      <c r="H1317" s="51"/>
      <c r="I1317" s="51"/>
      <c r="J1317" s="51"/>
    </row>
    <row r="1318" spans="1:10" ht="15" hidden="1" customHeight="1" x14ac:dyDescent="0.2">
      <c r="A1318" s="38">
        <v>9</v>
      </c>
      <c r="B1318" s="91" t="s">
        <v>501</v>
      </c>
      <c r="C1318" s="88" t="e">
        <f>#REF!-7</f>
        <v>#REF!</v>
      </c>
      <c r="D1318" s="27">
        <f t="shared" si="1384"/>
        <v>44262</v>
      </c>
      <c r="E1318" s="27" t="e">
        <f>#REF!+31</f>
        <v>#REF!</v>
      </c>
      <c r="F1318" s="27">
        <f t="shared" ref="F1318:F1357" si="1385">G911+47</f>
        <v>76</v>
      </c>
      <c r="G1318" s="27" t="e">
        <f>#REF!+35</f>
        <v>#REF!</v>
      </c>
      <c r="H1318" s="27"/>
      <c r="I1318" s="27"/>
      <c r="J1318" s="27" t="e">
        <f>#REF!+40</f>
        <v>#REF!</v>
      </c>
    </row>
    <row r="1319" spans="1:10" ht="15" hidden="1" customHeight="1" x14ac:dyDescent="0.2">
      <c r="A1319" s="38">
        <v>10</v>
      </c>
      <c r="B1319" s="91" t="s">
        <v>506</v>
      </c>
      <c r="C1319" s="88" t="e">
        <f>#REF!-7</f>
        <v>#REF!</v>
      </c>
      <c r="D1319" s="44">
        <f t="shared" si="1384"/>
        <v>44269</v>
      </c>
      <c r="E1319" s="27" t="e">
        <f>#REF!+31</f>
        <v>#REF!</v>
      </c>
      <c r="F1319" s="27">
        <f t="shared" si="1385"/>
        <v>77</v>
      </c>
      <c r="G1319" s="27" t="e">
        <f>#REF!+35</f>
        <v>#REF!</v>
      </c>
      <c r="H1319" s="27"/>
      <c r="I1319" s="27"/>
      <c r="J1319" s="27" t="e">
        <f>#REF!+40</f>
        <v>#REF!</v>
      </c>
    </row>
    <row r="1320" spans="1:10" ht="15" hidden="1" customHeight="1" x14ac:dyDescent="0.2">
      <c r="A1320" s="38">
        <v>11</v>
      </c>
      <c r="B1320" s="91" t="s">
        <v>511</v>
      </c>
      <c r="C1320" s="88" t="e">
        <f>#REF!-7</f>
        <v>#REF!</v>
      </c>
      <c r="D1320" s="27">
        <v>44275</v>
      </c>
      <c r="E1320" s="27" t="e">
        <f>#REF!+31</f>
        <v>#REF!</v>
      </c>
      <c r="F1320" s="27">
        <f t="shared" si="1385"/>
        <v>77</v>
      </c>
      <c r="G1320" s="27" t="e">
        <f>#REF!+35</f>
        <v>#REF!</v>
      </c>
      <c r="H1320" s="27"/>
      <c r="I1320" s="27"/>
      <c r="J1320" s="27" t="e">
        <f>#REF!+40</f>
        <v>#REF!</v>
      </c>
    </row>
    <row r="1321" spans="1:10" ht="15" hidden="1" customHeight="1" x14ac:dyDescent="0.2">
      <c r="A1321" s="85">
        <v>11</v>
      </c>
      <c r="B1321" s="95" t="s">
        <v>523</v>
      </c>
      <c r="C1321" s="89" t="e">
        <f>#REF!-7</f>
        <v>#REF!</v>
      </c>
      <c r="D1321" s="29">
        <v>44276</v>
      </c>
      <c r="E1321" s="29" t="e">
        <f>#REF!+31</f>
        <v>#REF!</v>
      </c>
      <c r="F1321" s="27">
        <f t="shared" si="1385"/>
        <v>77</v>
      </c>
      <c r="G1321" s="29" t="e">
        <f>#REF!+35</f>
        <v>#REF!</v>
      </c>
      <c r="H1321" s="29"/>
      <c r="I1321" s="29"/>
      <c r="J1321" s="29" t="e">
        <f>#REF!+40</f>
        <v>#REF!</v>
      </c>
    </row>
    <row r="1322" spans="1:10" ht="15" hidden="1" customHeight="1" x14ac:dyDescent="0.2">
      <c r="A1322" s="38">
        <v>13</v>
      </c>
      <c r="B1322" s="91" t="s">
        <v>526</v>
      </c>
      <c r="C1322" s="88" t="e">
        <f>C1321+7</f>
        <v>#REF!</v>
      </c>
      <c r="D1322" s="27">
        <v>44290</v>
      </c>
      <c r="E1322" s="27" t="e">
        <f>#REF!+31</f>
        <v>#REF!</v>
      </c>
      <c r="F1322" s="27">
        <f t="shared" si="1385"/>
        <v>77</v>
      </c>
      <c r="G1322" s="27" t="e">
        <f>#REF!+35</f>
        <v>#REF!</v>
      </c>
      <c r="H1322" s="27"/>
      <c r="I1322" s="27"/>
      <c r="J1322" s="27" t="e">
        <f>#REF!+40</f>
        <v>#REF!</v>
      </c>
    </row>
    <row r="1323" spans="1:10" ht="15" hidden="1" customHeight="1" x14ac:dyDescent="0.2">
      <c r="A1323" s="38">
        <v>14</v>
      </c>
      <c r="B1323" s="11" t="s">
        <v>531</v>
      </c>
      <c r="C1323" s="88" t="e">
        <f>#REF!-7</f>
        <v>#REF!</v>
      </c>
      <c r="D1323" s="27">
        <f>D1322+7</f>
        <v>44297</v>
      </c>
      <c r="E1323" s="27">
        <v>44328</v>
      </c>
      <c r="F1323" s="27">
        <f t="shared" si="1385"/>
        <v>77</v>
      </c>
      <c r="G1323" s="27" t="e">
        <f t="shared" ref="G1323:J1327" si="1386">G1322+7</f>
        <v>#REF!</v>
      </c>
      <c r="H1323" s="27"/>
      <c r="I1323" s="27"/>
      <c r="J1323" s="27" t="e">
        <f t="shared" si="1386"/>
        <v>#REF!</v>
      </c>
    </row>
    <row r="1324" spans="1:10" ht="15" hidden="1" customHeight="1" x14ac:dyDescent="0.2">
      <c r="A1324" s="85">
        <v>14</v>
      </c>
      <c r="B1324" s="14" t="s">
        <v>538</v>
      </c>
      <c r="C1324" s="89" t="e">
        <f>#REF!-7</f>
        <v>#REF!</v>
      </c>
      <c r="D1324" s="29">
        <f>D1323</f>
        <v>44297</v>
      </c>
      <c r="E1324" s="29">
        <v>44323</v>
      </c>
      <c r="F1324" s="29">
        <f t="shared" si="1385"/>
        <v>77</v>
      </c>
      <c r="G1324" s="29" t="e">
        <f t="shared" si="1386"/>
        <v>#REF!</v>
      </c>
      <c r="H1324" s="29"/>
      <c r="I1324" s="29"/>
      <c r="J1324" s="29" t="e">
        <f t="shared" si="1386"/>
        <v>#REF!</v>
      </c>
    </row>
    <row r="1325" spans="1:10" ht="15" hidden="1" customHeight="1" x14ac:dyDescent="0.2">
      <c r="A1325" s="85">
        <v>15</v>
      </c>
      <c r="B1325" s="14" t="s">
        <v>547</v>
      </c>
      <c r="C1325" s="89" t="e">
        <f>#REF!-7</f>
        <v>#REF!</v>
      </c>
      <c r="D1325" s="29">
        <f>D1324+7</f>
        <v>44304</v>
      </c>
      <c r="E1325" s="29" t="e">
        <f>#REF!+31</f>
        <v>#REF!</v>
      </c>
      <c r="F1325" s="29">
        <f t="shared" si="1385"/>
        <v>77</v>
      </c>
      <c r="G1325" s="29" t="e">
        <f t="shared" si="1386"/>
        <v>#REF!</v>
      </c>
      <c r="H1325" s="29"/>
      <c r="I1325" s="29"/>
      <c r="J1325" s="29" t="e">
        <f t="shared" si="1386"/>
        <v>#REF!</v>
      </c>
    </row>
    <row r="1326" spans="1:10" ht="15" hidden="1" customHeight="1" x14ac:dyDescent="0.2">
      <c r="A1326" s="85">
        <v>16</v>
      </c>
      <c r="B1326" s="14" t="s">
        <v>553</v>
      </c>
      <c r="C1326" s="89" t="e">
        <f>#REF!-7</f>
        <v>#REF!</v>
      </c>
      <c r="D1326" s="29">
        <f>D1325+7</f>
        <v>44311</v>
      </c>
      <c r="E1326" s="29" t="e">
        <f>E1325+7</f>
        <v>#REF!</v>
      </c>
      <c r="F1326" s="29">
        <f t="shared" si="1385"/>
        <v>77</v>
      </c>
      <c r="G1326" s="29" t="e">
        <f t="shared" si="1386"/>
        <v>#REF!</v>
      </c>
      <c r="H1326" s="29"/>
      <c r="I1326" s="29"/>
      <c r="J1326" s="29" t="e">
        <f t="shared" si="1386"/>
        <v>#REF!</v>
      </c>
    </row>
    <row r="1327" spans="1:10" ht="15" hidden="1" customHeight="1" x14ac:dyDescent="0.2">
      <c r="A1327" s="85">
        <v>17</v>
      </c>
      <c r="B1327" s="14" t="s">
        <v>559</v>
      </c>
      <c r="C1327" s="89" t="e">
        <f>#REF!-7</f>
        <v>#REF!</v>
      </c>
      <c r="D1327" s="29">
        <f>D1326+7</f>
        <v>44318</v>
      </c>
      <c r="E1327" s="29" t="e">
        <f>E1326+7</f>
        <v>#REF!</v>
      </c>
      <c r="F1327" s="29">
        <f t="shared" si="1385"/>
        <v>77</v>
      </c>
      <c r="G1327" s="29" t="e">
        <f t="shared" si="1386"/>
        <v>#REF!</v>
      </c>
      <c r="H1327" s="29"/>
      <c r="I1327" s="29"/>
      <c r="J1327" s="29" t="e">
        <f t="shared" si="1386"/>
        <v>#REF!</v>
      </c>
    </row>
    <row r="1328" spans="1:10" ht="15" hidden="1" customHeight="1" x14ac:dyDescent="0.2">
      <c r="A1328" s="85">
        <v>18</v>
      </c>
      <c r="B1328" s="14" t="s">
        <v>57</v>
      </c>
      <c r="C1328" s="89"/>
      <c r="D1328" s="29"/>
      <c r="E1328" s="29"/>
      <c r="F1328" s="29">
        <f t="shared" si="1385"/>
        <v>77</v>
      </c>
      <c r="G1328" s="29"/>
      <c r="H1328" s="29"/>
      <c r="I1328" s="29"/>
      <c r="J1328" s="29"/>
    </row>
    <row r="1329" spans="1:10" ht="15" hidden="1" customHeight="1" x14ac:dyDescent="0.2">
      <c r="A1329" s="85">
        <v>19</v>
      </c>
      <c r="B1329" s="14" t="s">
        <v>564</v>
      </c>
      <c r="C1329" s="89" t="e">
        <f>#REF!-7</f>
        <v>#REF!</v>
      </c>
      <c r="D1329" s="29">
        <f>D1327+14</f>
        <v>44332</v>
      </c>
      <c r="E1329" s="29" t="e">
        <f>#REF!+31</f>
        <v>#REF!</v>
      </c>
      <c r="F1329" s="29">
        <f t="shared" si="1385"/>
        <v>77</v>
      </c>
      <c r="G1329" s="29" t="e">
        <f>#REF!+35</f>
        <v>#REF!</v>
      </c>
      <c r="H1329" s="29"/>
      <c r="I1329" s="29"/>
      <c r="J1329" s="29" t="e">
        <f>#REF!+40</f>
        <v>#REF!</v>
      </c>
    </row>
    <row r="1330" spans="1:10" ht="15" hidden="1" customHeight="1" x14ac:dyDescent="0.2">
      <c r="A1330" s="38">
        <v>20</v>
      </c>
      <c r="B1330" s="11" t="s">
        <v>574</v>
      </c>
      <c r="C1330" s="88" t="e">
        <f>#REF!-7</f>
        <v>#REF!</v>
      </c>
      <c r="D1330" s="27">
        <f t="shared" ref="D1330:D1341" si="1387">D1329+7</f>
        <v>44339</v>
      </c>
      <c r="E1330" s="27" t="e">
        <f>#REF!+31</f>
        <v>#REF!</v>
      </c>
      <c r="F1330" s="27">
        <f t="shared" si="1385"/>
        <v>77</v>
      </c>
      <c r="G1330" s="27" t="e">
        <f>#REF!+35</f>
        <v>#REF!</v>
      </c>
      <c r="H1330" s="27"/>
      <c r="I1330" s="27"/>
      <c r="J1330" s="27" t="e">
        <f>#REF!+40</f>
        <v>#REF!</v>
      </c>
    </row>
    <row r="1331" spans="1:10" ht="15" hidden="1" customHeight="1" x14ac:dyDescent="0.2">
      <c r="A1331" s="38">
        <v>21</v>
      </c>
      <c r="B1331" s="11" t="s">
        <v>581</v>
      </c>
      <c r="C1331" s="88" t="e">
        <f>#REF!-7</f>
        <v>#REF!</v>
      </c>
      <c r="D1331" s="27">
        <f t="shared" si="1387"/>
        <v>44346</v>
      </c>
      <c r="E1331" s="27" t="e">
        <f>#REF!+31</f>
        <v>#REF!</v>
      </c>
      <c r="F1331" s="27">
        <f t="shared" si="1385"/>
        <v>77</v>
      </c>
      <c r="G1331" s="27" t="e">
        <f>#REF!+35</f>
        <v>#REF!</v>
      </c>
      <c r="H1331" s="27"/>
      <c r="I1331" s="27"/>
      <c r="J1331" s="27" t="e">
        <f>#REF!+40</f>
        <v>#REF!</v>
      </c>
    </row>
    <row r="1332" spans="1:10" ht="15" hidden="1" customHeight="1" x14ac:dyDescent="0.2">
      <c r="A1332" s="85">
        <v>22</v>
      </c>
      <c r="B1332" s="14" t="s">
        <v>590</v>
      </c>
      <c r="C1332" s="89" t="e">
        <f>#REF!-7</f>
        <v>#REF!</v>
      </c>
      <c r="D1332" s="29">
        <f t="shared" si="1387"/>
        <v>44353</v>
      </c>
      <c r="E1332" s="29" t="e">
        <f>#REF!+31</f>
        <v>#REF!</v>
      </c>
      <c r="F1332" s="29">
        <f t="shared" si="1385"/>
        <v>77</v>
      </c>
      <c r="G1332" s="29" t="e">
        <f>#REF!+35</f>
        <v>#REF!</v>
      </c>
      <c r="H1332" s="29"/>
      <c r="I1332" s="29"/>
      <c r="J1332" s="29" t="e">
        <f>#REF!+40</f>
        <v>#REF!</v>
      </c>
    </row>
    <row r="1333" spans="1:10" ht="15" hidden="1" customHeight="1" x14ac:dyDescent="0.2">
      <c r="A1333" s="85">
        <v>23</v>
      </c>
      <c r="B1333" s="14" t="s">
        <v>597</v>
      </c>
      <c r="C1333" s="89" t="e">
        <f>#REF!-7</f>
        <v>#REF!</v>
      </c>
      <c r="D1333" s="29">
        <f t="shared" si="1387"/>
        <v>44360</v>
      </c>
      <c r="E1333" s="29" t="e">
        <f>#REF!+31</f>
        <v>#REF!</v>
      </c>
      <c r="F1333" s="29">
        <f t="shared" si="1385"/>
        <v>77</v>
      </c>
      <c r="G1333" s="29" t="e">
        <f>#REF!+35</f>
        <v>#REF!</v>
      </c>
      <c r="H1333" s="29"/>
      <c r="I1333" s="29"/>
      <c r="J1333" s="29" t="e">
        <f>#REF!+40</f>
        <v>#REF!</v>
      </c>
    </row>
    <row r="1334" spans="1:10" ht="15" hidden="1" customHeight="1" x14ac:dyDescent="0.2">
      <c r="A1334" s="85">
        <v>24</v>
      </c>
      <c r="B1334" s="14" t="s">
        <v>630</v>
      </c>
      <c r="C1334" s="89" t="e">
        <f>#REF!-7</f>
        <v>#REF!</v>
      </c>
      <c r="D1334" s="29">
        <f t="shared" si="1387"/>
        <v>44367</v>
      </c>
      <c r="E1334" s="29" t="e">
        <f>#REF!+31</f>
        <v>#REF!</v>
      </c>
      <c r="F1334" s="29">
        <f t="shared" si="1385"/>
        <v>77</v>
      </c>
      <c r="G1334" s="29" t="e">
        <f>#REF!+35</f>
        <v>#REF!</v>
      </c>
      <c r="H1334" s="29"/>
      <c r="I1334" s="29"/>
      <c r="J1334" s="29" t="e">
        <f>#REF!+40</f>
        <v>#REF!</v>
      </c>
    </row>
    <row r="1335" spans="1:10" ht="15" hidden="1" customHeight="1" x14ac:dyDescent="0.2">
      <c r="A1335" s="85">
        <v>25</v>
      </c>
      <c r="B1335" s="14" t="s">
        <v>57</v>
      </c>
      <c r="C1335" s="89"/>
      <c r="D1335" s="29"/>
      <c r="E1335" s="29"/>
      <c r="F1335" s="29">
        <f t="shared" si="1385"/>
        <v>77</v>
      </c>
      <c r="G1335" s="29"/>
      <c r="H1335" s="29"/>
      <c r="I1335" s="29"/>
      <c r="J1335" s="29"/>
    </row>
    <row r="1336" spans="1:10" ht="15" hidden="1" customHeight="1" x14ac:dyDescent="0.2">
      <c r="A1336" s="85">
        <v>26</v>
      </c>
      <c r="B1336" s="14" t="s">
        <v>631</v>
      </c>
      <c r="C1336" s="89" t="e">
        <f>#REF!-7</f>
        <v>#REF!</v>
      </c>
      <c r="D1336" s="29">
        <f>D1334+13</f>
        <v>44380</v>
      </c>
      <c r="E1336" s="29" t="e">
        <f>#REF!+31</f>
        <v>#REF!</v>
      </c>
      <c r="F1336" s="29">
        <f t="shared" si="1385"/>
        <v>77</v>
      </c>
      <c r="G1336" s="29" t="e">
        <f>#REF!+35</f>
        <v>#REF!</v>
      </c>
      <c r="H1336" s="29"/>
      <c r="I1336" s="29"/>
      <c r="J1336" s="29" t="e">
        <f>#REF!+40</f>
        <v>#REF!</v>
      </c>
    </row>
    <row r="1337" spans="1:10" ht="15" hidden="1" customHeight="1" x14ac:dyDescent="0.2">
      <c r="A1337" s="85">
        <v>28</v>
      </c>
      <c r="B1337" s="14" t="s">
        <v>632</v>
      </c>
      <c r="C1337" s="89" t="e">
        <f>#REF!-7</f>
        <v>#REF!</v>
      </c>
      <c r="D1337" s="29">
        <f>D1336+13</f>
        <v>44393</v>
      </c>
      <c r="E1337" s="29" t="e">
        <f>#REF!+31</f>
        <v>#REF!</v>
      </c>
      <c r="F1337" s="29">
        <f t="shared" si="1385"/>
        <v>77</v>
      </c>
      <c r="G1337" s="29" t="e">
        <f>#REF!+35</f>
        <v>#REF!</v>
      </c>
      <c r="H1337" s="29"/>
      <c r="I1337" s="29"/>
      <c r="J1337" s="29" t="e">
        <f>#REF!+40</f>
        <v>#REF!</v>
      </c>
    </row>
    <row r="1338" spans="1:10" ht="15" hidden="1" customHeight="1" x14ac:dyDescent="0.2">
      <c r="A1338" s="85">
        <v>28</v>
      </c>
      <c r="B1338" s="14" t="s">
        <v>638</v>
      </c>
      <c r="C1338" s="89" t="e">
        <f>#REF!-7</f>
        <v>#REF!</v>
      </c>
      <c r="D1338" s="29">
        <f>D1337+2</f>
        <v>44395</v>
      </c>
      <c r="E1338" s="29" t="e">
        <f>#REF!+31</f>
        <v>#REF!</v>
      </c>
      <c r="F1338" s="29">
        <f t="shared" si="1385"/>
        <v>77</v>
      </c>
      <c r="G1338" s="29" t="e">
        <f>#REF!+35</f>
        <v>#REF!</v>
      </c>
      <c r="H1338" s="29"/>
      <c r="I1338" s="29"/>
      <c r="J1338" s="29" t="e">
        <f>#REF!+40</f>
        <v>#REF!</v>
      </c>
    </row>
    <row r="1339" spans="1:10" ht="15" hidden="1" customHeight="1" x14ac:dyDescent="0.2">
      <c r="A1339" s="38">
        <v>30</v>
      </c>
      <c r="B1339" s="11" t="s">
        <v>644</v>
      </c>
      <c r="C1339" s="88" t="e">
        <f>#REF!-7</f>
        <v>#REF!</v>
      </c>
      <c r="D1339" s="27">
        <v>44408</v>
      </c>
      <c r="E1339" s="27" t="e">
        <f>#REF!+31</f>
        <v>#REF!</v>
      </c>
      <c r="F1339" s="29">
        <f t="shared" si="1385"/>
        <v>77</v>
      </c>
      <c r="G1339" s="27" t="e">
        <f>#REF!+35</f>
        <v>#REF!</v>
      </c>
      <c r="H1339" s="27"/>
      <c r="I1339" s="27"/>
      <c r="J1339" s="27" t="e">
        <f>#REF!+40</f>
        <v>#REF!</v>
      </c>
    </row>
    <row r="1340" spans="1:10" ht="15" hidden="1" customHeight="1" x14ac:dyDescent="0.2">
      <c r="A1340" s="85">
        <v>31</v>
      </c>
      <c r="B1340" s="14" t="s">
        <v>651</v>
      </c>
      <c r="C1340" s="89" t="e">
        <f>#REF!-7</f>
        <v>#REF!</v>
      </c>
      <c r="D1340" s="29">
        <v>44417</v>
      </c>
      <c r="E1340" s="29" t="e">
        <f>#REF!+31</f>
        <v>#REF!</v>
      </c>
      <c r="F1340" s="27">
        <f t="shared" si="1385"/>
        <v>77</v>
      </c>
      <c r="G1340" s="29" t="e">
        <f>#REF!+35</f>
        <v>#REF!</v>
      </c>
      <c r="H1340" s="29"/>
      <c r="I1340" s="29"/>
      <c r="J1340" s="29" t="e">
        <f>#REF!+40</f>
        <v>#REF!</v>
      </c>
    </row>
    <row r="1341" spans="1:10" ht="15" hidden="1" customHeight="1" x14ac:dyDescent="0.2">
      <c r="A1341" s="85">
        <v>32</v>
      </c>
      <c r="B1341" s="14" t="s">
        <v>660</v>
      </c>
      <c r="C1341" s="89" t="e">
        <f>#REF!-7</f>
        <v>#REF!</v>
      </c>
      <c r="D1341" s="29">
        <f t="shared" si="1387"/>
        <v>44424</v>
      </c>
      <c r="E1341" s="29" t="e">
        <f>#REF!+31</f>
        <v>#REF!</v>
      </c>
      <c r="F1341" s="29">
        <f t="shared" si="1385"/>
        <v>77</v>
      </c>
      <c r="G1341" s="29" t="e">
        <f>#REF!+35</f>
        <v>#REF!</v>
      </c>
      <c r="H1341" s="29"/>
      <c r="I1341" s="29"/>
      <c r="J1341" s="29" t="e">
        <f>#REF!+40</f>
        <v>#REF!</v>
      </c>
    </row>
    <row r="1342" spans="1:10" ht="15" hidden="1" customHeight="1" x14ac:dyDescent="0.2">
      <c r="A1342" s="85">
        <v>35</v>
      </c>
      <c r="B1342" s="14" t="s">
        <v>667</v>
      </c>
      <c r="C1342" s="89" t="e">
        <f>#REF!-7</f>
        <v>#REF!</v>
      </c>
      <c r="D1342" s="29">
        <f>D1341+14</f>
        <v>44438</v>
      </c>
      <c r="E1342" s="29" t="e">
        <f>#REF!+31</f>
        <v>#REF!</v>
      </c>
      <c r="F1342" s="29">
        <f t="shared" si="1385"/>
        <v>77</v>
      </c>
      <c r="G1342" s="29" t="e">
        <f>#REF!+35</f>
        <v>#REF!</v>
      </c>
      <c r="H1342" s="29"/>
      <c r="I1342" s="29"/>
      <c r="J1342" s="29" t="e">
        <f>#REF!+40</f>
        <v>#REF!</v>
      </c>
    </row>
    <row r="1343" spans="1:10" ht="15" hidden="1" customHeight="1" x14ac:dyDescent="0.2">
      <c r="A1343" s="85">
        <v>35</v>
      </c>
      <c r="B1343" s="14" t="s">
        <v>684</v>
      </c>
      <c r="C1343" s="89" t="e">
        <f>#REF!-7</f>
        <v>#REF!</v>
      </c>
      <c r="D1343" s="29">
        <f>D1342+4</f>
        <v>44442</v>
      </c>
      <c r="E1343" s="29" t="e">
        <f>#REF!+31</f>
        <v>#REF!</v>
      </c>
      <c r="F1343" s="29">
        <f t="shared" si="1385"/>
        <v>77</v>
      </c>
      <c r="G1343" s="29" t="e">
        <f>#REF!+35</f>
        <v>#REF!</v>
      </c>
      <c r="H1343" s="29"/>
      <c r="I1343" s="29"/>
      <c r="J1343" s="29" t="e">
        <f>#REF!+40</f>
        <v>#REF!</v>
      </c>
    </row>
    <row r="1344" spans="1:10" ht="15" hidden="1" customHeight="1" x14ac:dyDescent="0.2">
      <c r="A1344" s="85">
        <v>37</v>
      </c>
      <c r="B1344" s="14" t="s">
        <v>685</v>
      </c>
      <c r="C1344" s="89" t="e">
        <f>#REF!-7</f>
        <v>#REF!</v>
      </c>
      <c r="D1344" s="29">
        <f>D1343+14</f>
        <v>44456</v>
      </c>
      <c r="E1344" s="29" t="e">
        <f>#REF!+31</f>
        <v>#REF!</v>
      </c>
      <c r="F1344" s="29">
        <f t="shared" si="1385"/>
        <v>77</v>
      </c>
      <c r="G1344" s="29" t="e">
        <f>#REF!+35</f>
        <v>#REF!</v>
      </c>
      <c r="H1344" s="29"/>
      <c r="I1344" s="29"/>
      <c r="J1344" s="29" t="e">
        <f>#REF!+40</f>
        <v>#REF!</v>
      </c>
    </row>
    <row r="1345" spans="1:10" ht="15" hidden="1" customHeight="1" x14ac:dyDescent="0.2">
      <c r="A1345" s="85">
        <v>37</v>
      </c>
      <c r="B1345" s="14" t="s">
        <v>686</v>
      </c>
      <c r="C1345" s="89" t="e">
        <f>#REF!-7</f>
        <v>#REF!</v>
      </c>
      <c r="D1345" s="29">
        <f>D1344+2</f>
        <v>44458</v>
      </c>
      <c r="E1345" s="29" t="e">
        <f>#REF!+31</f>
        <v>#REF!</v>
      </c>
      <c r="F1345" s="29">
        <f t="shared" si="1385"/>
        <v>77</v>
      </c>
      <c r="G1345" s="29" t="e">
        <f>#REF!+35</f>
        <v>#REF!</v>
      </c>
      <c r="H1345" s="29"/>
      <c r="I1345" s="29"/>
      <c r="J1345" s="29" t="e">
        <f>#REF!+40</f>
        <v>#REF!</v>
      </c>
    </row>
    <row r="1346" spans="1:10" ht="15" hidden="1" customHeight="1" x14ac:dyDescent="0.2">
      <c r="A1346" s="85">
        <v>39</v>
      </c>
      <c r="B1346" s="14" t="s">
        <v>700</v>
      </c>
      <c r="C1346" s="89" t="e">
        <f>#REF!-7</f>
        <v>#REF!</v>
      </c>
      <c r="D1346" s="29">
        <f>D1345+14</f>
        <v>44472</v>
      </c>
      <c r="E1346" s="29" t="e">
        <f>#REF!+31</f>
        <v>#REF!</v>
      </c>
      <c r="F1346" s="29">
        <f t="shared" si="1385"/>
        <v>77</v>
      </c>
      <c r="G1346" s="29" t="e">
        <f>#REF!+35</f>
        <v>#REF!</v>
      </c>
      <c r="H1346" s="29"/>
      <c r="I1346" s="29"/>
      <c r="J1346" s="29" t="e">
        <f>#REF!+40</f>
        <v>#REF!</v>
      </c>
    </row>
    <row r="1347" spans="1:10" ht="15" hidden="1" customHeight="1" x14ac:dyDescent="0.2">
      <c r="A1347" s="85">
        <v>40</v>
      </c>
      <c r="B1347" s="14" t="s">
        <v>712</v>
      </c>
      <c r="C1347" s="89" t="e">
        <f>#REF!-7</f>
        <v>#REF!</v>
      </c>
      <c r="D1347" s="29">
        <f>D1346+7</f>
        <v>44479</v>
      </c>
      <c r="E1347" s="29" t="e">
        <f>#REF!+31</f>
        <v>#REF!</v>
      </c>
      <c r="F1347" s="29">
        <f t="shared" si="1385"/>
        <v>77</v>
      </c>
      <c r="G1347" s="29" t="e">
        <f>#REF!+35</f>
        <v>#REF!</v>
      </c>
      <c r="H1347" s="29"/>
      <c r="I1347" s="29"/>
      <c r="J1347" s="29" t="e">
        <f>#REF!+40</f>
        <v>#REF!</v>
      </c>
    </row>
    <row r="1348" spans="1:10" ht="15" hidden="1" customHeight="1" x14ac:dyDescent="0.2">
      <c r="A1348" s="85">
        <v>40</v>
      </c>
      <c r="B1348" s="14" t="s">
        <v>726</v>
      </c>
      <c r="C1348" s="89" t="e">
        <f>#REF!-7</f>
        <v>#REF!</v>
      </c>
      <c r="D1348" s="29">
        <f>D1347</f>
        <v>44479</v>
      </c>
      <c r="E1348" s="29" t="e">
        <f>#REF!+31</f>
        <v>#REF!</v>
      </c>
      <c r="F1348" s="29">
        <f t="shared" si="1385"/>
        <v>77</v>
      </c>
      <c r="G1348" s="29" t="e">
        <f>#REF!+35</f>
        <v>#REF!</v>
      </c>
      <c r="H1348" s="29"/>
      <c r="I1348" s="29"/>
      <c r="J1348" s="29" t="e">
        <f>#REF!+40</f>
        <v>#REF!</v>
      </c>
    </row>
    <row r="1349" spans="1:10" ht="15" hidden="1" customHeight="1" x14ac:dyDescent="0.2">
      <c r="A1349" s="85">
        <v>41</v>
      </c>
      <c r="B1349" s="33" t="s">
        <v>721</v>
      </c>
      <c r="C1349" s="82" t="e">
        <f>#REF!-7</f>
        <v>#REF!</v>
      </c>
      <c r="D1349" s="29">
        <f>D1348+11</f>
        <v>44490</v>
      </c>
      <c r="E1349" s="29" t="e">
        <f>#REF!+31</f>
        <v>#REF!</v>
      </c>
      <c r="F1349" s="29">
        <f t="shared" si="1385"/>
        <v>77</v>
      </c>
      <c r="G1349" s="29" t="e">
        <f>#REF!+35</f>
        <v>#REF!</v>
      </c>
      <c r="H1349" s="29"/>
      <c r="I1349" s="29"/>
      <c r="J1349" s="29" t="e">
        <f>#REF!+40</f>
        <v>#REF!</v>
      </c>
    </row>
    <row r="1350" spans="1:10" ht="15" hidden="1" customHeight="1" x14ac:dyDescent="0.2">
      <c r="A1350" s="85">
        <v>42</v>
      </c>
      <c r="B1350" s="34" t="s">
        <v>731</v>
      </c>
      <c r="C1350" s="82" t="e">
        <f>#REF!-7</f>
        <v>#REF!</v>
      </c>
      <c r="D1350" s="29">
        <f>D1349+8</f>
        <v>44498</v>
      </c>
      <c r="E1350" s="29" t="e">
        <f>#REF!+31</f>
        <v>#REF!</v>
      </c>
      <c r="F1350" s="29">
        <f t="shared" si="1385"/>
        <v>77</v>
      </c>
      <c r="G1350" s="29" t="e">
        <f>#REF!+35</f>
        <v>#REF!</v>
      </c>
      <c r="H1350" s="29"/>
      <c r="I1350" s="29"/>
      <c r="J1350" s="29" t="e">
        <f>#REF!+40</f>
        <v>#REF!</v>
      </c>
    </row>
    <row r="1351" spans="1:10" ht="15" hidden="1" customHeight="1" x14ac:dyDescent="0.2">
      <c r="A1351" s="85">
        <v>45</v>
      </c>
      <c r="B1351" s="34" t="s">
        <v>739</v>
      </c>
      <c r="C1351" s="82" t="e">
        <f>#REF!-7</f>
        <v>#REF!</v>
      </c>
      <c r="D1351" s="29">
        <f>D1350+13</f>
        <v>44511</v>
      </c>
      <c r="E1351" s="29" t="e">
        <f>#REF!+31</f>
        <v>#REF!</v>
      </c>
      <c r="F1351" s="29">
        <f t="shared" si="1385"/>
        <v>77</v>
      </c>
      <c r="G1351" s="29" t="e">
        <f>#REF!+35</f>
        <v>#REF!</v>
      </c>
      <c r="H1351" s="29"/>
      <c r="I1351" s="29"/>
      <c r="J1351" s="29" t="e">
        <f>#REF!+40</f>
        <v>#REF!</v>
      </c>
    </row>
    <row r="1352" spans="1:10" ht="15" hidden="1" customHeight="1" x14ac:dyDescent="0.2">
      <c r="A1352" s="85">
        <v>46</v>
      </c>
      <c r="B1352" s="34" t="s">
        <v>745</v>
      </c>
      <c r="C1352" s="82" t="e">
        <f>#REF!-7</f>
        <v>#REF!</v>
      </c>
      <c r="D1352" s="29">
        <f>D1351+5</f>
        <v>44516</v>
      </c>
      <c r="E1352" s="29" t="e">
        <f>#REF!+31</f>
        <v>#REF!</v>
      </c>
      <c r="F1352" s="29">
        <f t="shared" si="1385"/>
        <v>77</v>
      </c>
      <c r="G1352" s="29" t="e">
        <f>#REF!+35</f>
        <v>#REF!</v>
      </c>
      <c r="H1352" s="29"/>
      <c r="I1352" s="29"/>
      <c r="J1352" s="29" t="e">
        <f>#REF!+40</f>
        <v>#REF!</v>
      </c>
    </row>
    <row r="1353" spans="1:10" ht="15" hidden="1" customHeight="1" x14ac:dyDescent="0.2">
      <c r="A1353" s="85">
        <v>47</v>
      </c>
      <c r="B1353" s="34" t="s">
        <v>752</v>
      </c>
      <c r="C1353" s="82" t="e">
        <f>#REF!-7</f>
        <v>#REF!</v>
      </c>
      <c r="D1353" s="29">
        <f>D1352+7</f>
        <v>44523</v>
      </c>
      <c r="E1353" s="29" t="e">
        <f>#REF!+31</f>
        <v>#REF!</v>
      </c>
      <c r="F1353" s="29">
        <f t="shared" si="1385"/>
        <v>77</v>
      </c>
      <c r="G1353" s="29" t="e">
        <f>#REF!+35</f>
        <v>#REF!</v>
      </c>
      <c r="H1353" s="29"/>
      <c r="I1353" s="29"/>
      <c r="J1353" s="29" t="e">
        <f>#REF!+40</f>
        <v>#REF!</v>
      </c>
    </row>
    <row r="1354" spans="1:10" ht="15" hidden="1" customHeight="1" x14ac:dyDescent="0.2">
      <c r="A1354" s="104">
        <v>47</v>
      </c>
      <c r="B1354" s="107" t="s">
        <v>786</v>
      </c>
      <c r="C1354" s="108" t="e">
        <f>#REF!-7</f>
        <v>#REF!</v>
      </c>
      <c r="D1354" s="106">
        <f>D1353+7</f>
        <v>44530</v>
      </c>
      <c r="E1354" s="106" t="e">
        <f>#REF!+23</f>
        <v>#REF!</v>
      </c>
      <c r="F1354" s="106">
        <f t="shared" si="1385"/>
        <v>77</v>
      </c>
      <c r="G1354" s="106" t="e">
        <f>#REF!+35</f>
        <v>#REF!</v>
      </c>
      <c r="H1354" s="106"/>
      <c r="I1354" s="106"/>
      <c r="J1354" s="106" t="e">
        <f>#REF!+40</f>
        <v>#REF!</v>
      </c>
    </row>
    <row r="1355" spans="1:10" ht="15" hidden="1" customHeight="1" x14ac:dyDescent="0.2">
      <c r="A1355" s="104">
        <v>49</v>
      </c>
      <c r="B1355" s="107" t="s">
        <v>787</v>
      </c>
      <c r="C1355" s="108" t="e">
        <f>#REF!-7</f>
        <v>#REF!</v>
      </c>
      <c r="D1355" s="106">
        <f>D1354+6</f>
        <v>44536</v>
      </c>
      <c r="E1355" s="106" t="e">
        <f>#REF!+23</f>
        <v>#REF!</v>
      </c>
      <c r="F1355" s="106">
        <f t="shared" si="1385"/>
        <v>77</v>
      </c>
      <c r="G1355" s="106" t="e">
        <f>#REF!+35</f>
        <v>#REF!</v>
      </c>
      <c r="H1355" s="106"/>
      <c r="I1355" s="106"/>
      <c r="J1355" s="106" t="e">
        <f>#REF!+40</f>
        <v>#REF!</v>
      </c>
    </row>
    <row r="1356" spans="1:10" ht="15" hidden="1" customHeight="1" x14ac:dyDescent="0.2">
      <c r="A1356" s="104">
        <v>50</v>
      </c>
      <c r="B1356" s="107" t="s">
        <v>788</v>
      </c>
      <c r="C1356" s="108" t="e">
        <f>#REF!-7</f>
        <v>#REF!</v>
      </c>
      <c r="D1356" s="106">
        <f>D1355+6</f>
        <v>44542</v>
      </c>
      <c r="E1356" s="106" t="e">
        <f>#REF!+23</f>
        <v>#REF!</v>
      </c>
      <c r="F1356" s="106">
        <f t="shared" si="1385"/>
        <v>77</v>
      </c>
      <c r="G1356" s="106" t="e">
        <f>#REF!+35</f>
        <v>#REF!</v>
      </c>
      <c r="H1356" s="106"/>
      <c r="I1356" s="106"/>
      <c r="J1356" s="106" t="e">
        <f>#REF!+40</f>
        <v>#REF!</v>
      </c>
    </row>
    <row r="1357" spans="1:10" ht="15" hidden="1" customHeight="1" x14ac:dyDescent="0.2">
      <c r="A1357" s="104">
        <v>51</v>
      </c>
      <c r="B1357" s="107" t="s">
        <v>789</v>
      </c>
      <c r="C1357" s="108" t="e">
        <f>#REF!-7</f>
        <v>#REF!</v>
      </c>
      <c r="D1357" s="106">
        <f>D1356+7</f>
        <v>44549</v>
      </c>
      <c r="E1357" s="106" t="e">
        <f>#REF!+23</f>
        <v>#REF!</v>
      </c>
      <c r="F1357" s="110">
        <f t="shared" si="1385"/>
        <v>77</v>
      </c>
      <c r="G1357" s="106" t="e">
        <f>#REF!+35</f>
        <v>#REF!</v>
      </c>
      <c r="H1357" s="106"/>
      <c r="I1357" s="106"/>
      <c r="J1357" s="106" t="e">
        <f>#REF!+40</f>
        <v>#REF!</v>
      </c>
    </row>
    <row r="1358" spans="1:10" ht="15" hidden="1" customHeight="1" x14ac:dyDescent="0.2">
      <c r="A1358" s="104">
        <v>52</v>
      </c>
      <c r="B1358" s="107" t="s">
        <v>790</v>
      </c>
      <c r="C1358" s="108" t="e">
        <f>#REF!-7</f>
        <v>#REF!</v>
      </c>
      <c r="D1358" s="106">
        <f>D1357+9</f>
        <v>44558</v>
      </c>
      <c r="E1358" s="106" t="e">
        <f>#REF!+23</f>
        <v>#REF!</v>
      </c>
      <c r="F1358" s="110">
        <f t="shared" ref="F1358:F1364" si="1388">G951+53</f>
        <v>83</v>
      </c>
      <c r="G1358" s="106" t="e">
        <f>#REF!+35</f>
        <v>#REF!</v>
      </c>
      <c r="H1358" s="106"/>
      <c r="I1358" s="106"/>
      <c r="J1358" s="106" t="e">
        <f>#REF!+40</f>
        <v>#REF!</v>
      </c>
    </row>
    <row r="1359" spans="1:10" ht="15" hidden="1" customHeight="1" x14ac:dyDescent="0.2">
      <c r="A1359" s="104">
        <v>1</v>
      </c>
      <c r="B1359" s="107" t="s">
        <v>791</v>
      </c>
      <c r="C1359" s="108" t="e">
        <f>#REF!-7</f>
        <v>#REF!</v>
      </c>
      <c r="D1359" s="106">
        <f>D1358+6</f>
        <v>44564</v>
      </c>
      <c r="E1359" s="106" t="e">
        <f>#REF!+23</f>
        <v>#REF!</v>
      </c>
      <c r="F1359" s="110">
        <f t="shared" si="1388"/>
        <v>83</v>
      </c>
      <c r="G1359" s="106" t="e">
        <f>#REF!+35</f>
        <v>#REF!</v>
      </c>
      <c r="H1359" s="106"/>
      <c r="I1359" s="106"/>
      <c r="J1359" s="106" t="e">
        <f>#REF!+40</f>
        <v>#REF!</v>
      </c>
    </row>
    <row r="1360" spans="1:10" ht="15" hidden="1" customHeight="1" x14ac:dyDescent="0.2">
      <c r="A1360" s="109">
        <v>2</v>
      </c>
      <c r="B1360" s="32" t="s">
        <v>798</v>
      </c>
      <c r="C1360" s="113" t="e">
        <f>#REF!-7</f>
        <v>#REF!</v>
      </c>
      <c r="D1360" s="110">
        <f>D1359+13</f>
        <v>44577</v>
      </c>
      <c r="E1360" s="110" t="e">
        <f>#REF!+31</f>
        <v>#REF!</v>
      </c>
      <c r="F1360" s="110">
        <f t="shared" si="1388"/>
        <v>83</v>
      </c>
      <c r="G1360" s="110" t="e">
        <f>#REF!+40</f>
        <v>#REF!</v>
      </c>
      <c r="H1360" s="110"/>
      <c r="I1360" s="110"/>
      <c r="J1360" s="110" t="e">
        <f>#REF!+46</f>
        <v>#REF!</v>
      </c>
    </row>
    <row r="1361" spans="1:10" ht="15" hidden="1" customHeight="1" x14ac:dyDescent="0.2">
      <c r="A1361" s="109">
        <v>4</v>
      </c>
      <c r="B1361" s="32" t="s">
        <v>805</v>
      </c>
      <c r="C1361" s="113" t="e">
        <f>#REF!-7</f>
        <v>#REF!</v>
      </c>
      <c r="D1361" s="110">
        <f>D1360+9</f>
        <v>44586</v>
      </c>
      <c r="E1361" s="110" t="e">
        <f>#REF!+31</f>
        <v>#REF!</v>
      </c>
      <c r="F1361" s="119">
        <f t="shared" si="1388"/>
        <v>83</v>
      </c>
      <c r="G1361" s="110" t="e">
        <f>#REF!+40</f>
        <v>#REF!</v>
      </c>
      <c r="H1361" s="110"/>
      <c r="I1361" s="110"/>
      <c r="J1361" s="110" t="e">
        <f>#REF!+46</f>
        <v>#REF!</v>
      </c>
    </row>
    <row r="1362" spans="1:10" ht="15" hidden="1" customHeight="1" x14ac:dyDescent="0.2">
      <c r="A1362" s="117">
        <v>5</v>
      </c>
      <c r="B1362" s="7" t="s">
        <v>813</v>
      </c>
      <c r="C1362" s="121" t="e">
        <f>#REF!-7</f>
        <v>#REF!</v>
      </c>
      <c r="D1362" s="119">
        <f>D1361+6</f>
        <v>44592</v>
      </c>
      <c r="E1362" s="119" t="e">
        <f>#REF!+31</f>
        <v>#REF!</v>
      </c>
      <c r="F1362" s="119">
        <f t="shared" si="1388"/>
        <v>83</v>
      </c>
      <c r="G1362" s="119" t="e">
        <f>#REF!+40</f>
        <v>#REF!</v>
      </c>
      <c r="H1362" s="119"/>
      <c r="I1362" s="119"/>
      <c r="J1362" s="119" t="e">
        <f>#REF!+46</f>
        <v>#REF!</v>
      </c>
    </row>
    <row r="1363" spans="1:10" ht="15" hidden="1" customHeight="1" x14ac:dyDescent="0.2">
      <c r="A1363" s="117">
        <v>6</v>
      </c>
      <c r="B1363" s="7" t="s">
        <v>810</v>
      </c>
      <c r="C1363" s="121" t="e">
        <f>#REF!-7</f>
        <v>#REF!</v>
      </c>
      <c r="D1363" s="119">
        <f t="shared" ref="D1363:D1378" si="1389">D1362+7</f>
        <v>44599</v>
      </c>
      <c r="E1363" s="119" t="e">
        <f>#REF!+31</f>
        <v>#REF!</v>
      </c>
      <c r="F1363" s="110">
        <f t="shared" si="1388"/>
        <v>83</v>
      </c>
      <c r="G1363" s="119" t="e">
        <f>#REF!+40</f>
        <v>#REF!</v>
      </c>
      <c r="H1363" s="119"/>
      <c r="I1363" s="119"/>
      <c r="J1363" s="119" t="e">
        <f>#REF!+46</f>
        <v>#REF!</v>
      </c>
    </row>
    <row r="1364" spans="1:10" ht="15" hidden="1" customHeight="1" x14ac:dyDescent="0.2">
      <c r="A1364" s="109">
        <v>7</v>
      </c>
      <c r="B1364" s="1" t="s">
        <v>825</v>
      </c>
      <c r="C1364" s="111" t="e">
        <f>#REF!-7</f>
        <v>#REF!</v>
      </c>
      <c r="D1364" s="110">
        <f>D1363+8</f>
        <v>44607</v>
      </c>
      <c r="E1364" s="110" t="e">
        <f>#REF!+31</f>
        <v>#REF!</v>
      </c>
      <c r="F1364" s="119">
        <f t="shared" si="1388"/>
        <v>53</v>
      </c>
      <c r="G1364" s="110" t="e">
        <f>#REF!+40</f>
        <v>#REF!</v>
      </c>
      <c r="H1364" s="110"/>
      <c r="I1364" s="110"/>
      <c r="J1364" s="110" t="e">
        <f>#REF!+46</f>
        <v>#REF!</v>
      </c>
    </row>
    <row r="1365" spans="1:10" ht="15" hidden="1" customHeight="1" x14ac:dyDescent="0.2">
      <c r="A1365" s="117">
        <v>8</v>
      </c>
      <c r="B1365" s="7" t="s">
        <v>830</v>
      </c>
      <c r="C1365" s="121" t="e">
        <f>#REF!-7</f>
        <v>#REF!</v>
      </c>
      <c r="D1365" s="119">
        <f>D1364+6</f>
        <v>44613</v>
      </c>
      <c r="E1365" s="119" t="e">
        <f>#REF!+31</f>
        <v>#REF!</v>
      </c>
      <c r="F1365" s="119"/>
      <c r="G1365" s="119" t="e">
        <f>#REF!+40</f>
        <v>#REF!</v>
      </c>
      <c r="H1365" s="119"/>
      <c r="I1365" s="119"/>
      <c r="J1365" s="119" t="e">
        <f>#REF!+46</f>
        <v>#REF!</v>
      </c>
    </row>
    <row r="1366" spans="1:10" ht="15" hidden="1" customHeight="1" x14ac:dyDescent="0.2">
      <c r="A1366" s="117">
        <v>9</v>
      </c>
      <c r="B1366" s="7" t="s">
        <v>842</v>
      </c>
      <c r="C1366" s="121" t="e">
        <f>#REF!-7</f>
        <v>#REF!</v>
      </c>
      <c r="D1366" s="119">
        <f t="shared" si="1389"/>
        <v>44620</v>
      </c>
      <c r="E1366" s="119" t="e">
        <f>#REF!+31</f>
        <v>#REF!</v>
      </c>
      <c r="F1366" s="27">
        <f t="shared" ref="F1366:F1378" si="1390">G959+53</f>
        <v>83</v>
      </c>
      <c r="G1366" s="119" t="e">
        <f>#REF!+40</f>
        <v>#REF!</v>
      </c>
      <c r="H1366" s="119"/>
      <c r="I1366" s="119"/>
      <c r="J1366" s="119" t="e">
        <f>#REF!+46</f>
        <v>#REF!</v>
      </c>
    </row>
    <row r="1367" spans="1:10" ht="15" hidden="1" customHeight="1" x14ac:dyDescent="0.2">
      <c r="A1367" s="117">
        <v>10</v>
      </c>
      <c r="B1367" s="7" t="s">
        <v>851</v>
      </c>
      <c r="C1367" s="121" t="e">
        <f>#REF!-7</f>
        <v>#REF!</v>
      </c>
      <c r="D1367" s="125">
        <f t="shared" si="1389"/>
        <v>44627</v>
      </c>
      <c r="E1367" s="119" t="e">
        <f>#REF!+31</f>
        <v>#REF!</v>
      </c>
      <c r="F1367" s="27">
        <f t="shared" si="1390"/>
        <v>83</v>
      </c>
      <c r="G1367" s="119" t="e">
        <f>#REF!+40</f>
        <v>#REF!</v>
      </c>
      <c r="H1367" s="119"/>
      <c r="I1367" s="119"/>
      <c r="J1367" s="119" t="e">
        <f>#REF!+46</f>
        <v>#REF!</v>
      </c>
    </row>
    <row r="1368" spans="1:10" ht="15" hidden="1" customHeight="1" x14ac:dyDescent="0.2">
      <c r="A1368" s="117">
        <v>11</v>
      </c>
      <c r="B1368" s="7" t="s">
        <v>861</v>
      </c>
      <c r="C1368" s="121" t="e">
        <f>#REF!-7</f>
        <v>#REF!</v>
      </c>
      <c r="D1368" s="119">
        <f t="shared" si="1389"/>
        <v>44634</v>
      </c>
      <c r="E1368" s="119" t="e">
        <f>#REF!+31</f>
        <v>#REF!</v>
      </c>
      <c r="F1368" s="27">
        <f t="shared" si="1390"/>
        <v>83</v>
      </c>
      <c r="G1368" s="119" t="e">
        <f>#REF!+40</f>
        <v>#REF!</v>
      </c>
      <c r="H1368" s="119"/>
      <c r="I1368" s="119"/>
      <c r="J1368" s="119" t="e">
        <f>#REF!+46</f>
        <v>#REF!</v>
      </c>
    </row>
    <row r="1369" spans="1:10" ht="15" hidden="1" customHeight="1" x14ac:dyDescent="0.2">
      <c r="A1369" s="117">
        <v>12</v>
      </c>
      <c r="B1369" s="7" t="s">
        <v>867</v>
      </c>
      <c r="C1369" s="121" t="e">
        <f>#REF!-7</f>
        <v>#REF!</v>
      </c>
      <c r="D1369" s="119">
        <f t="shared" si="1389"/>
        <v>44641</v>
      </c>
      <c r="E1369" s="119" t="e">
        <f>#REF!+31</f>
        <v>#REF!</v>
      </c>
      <c r="F1369" s="130">
        <f t="shared" si="1390"/>
        <v>83</v>
      </c>
      <c r="G1369" s="119" t="e">
        <f>#REF!+40</f>
        <v>#REF!</v>
      </c>
      <c r="H1369" s="119"/>
      <c r="I1369" s="119"/>
      <c r="J1369" s="119" t="e">
        <f>#REF!+46</f>
        <v>#REF!</v>
      </c>
    </row>
    <row r="1370" spans="1:10" ht="15" hidden="1" customHeight="1" x14ac:dyDescent="0.2">
      <c r="A1370" s="117">
        <v>13</v>
      </c>
      <c r="B1370" s="7" t="s">
        <v>873</v>
      </c>
      <c r="C1370" s="121" t="e">
        <f>#REF!-7</f>
        <v>#REF!</v>
      </c>
      <c r="D1370" s="119">
        <f t="shared" si="1389"/>
        <v>44648</v>
      </c>
      <c r="E1370" s="119" t="e">
        <f>#REF!+31</f>
        <v>#REF!</v>
      </c>
      <c r="F1370" s="27">
        <f t="shared" si="1390"/>
        <v>83</v>
      </c>
      <c r="G1370" s="119" t="e">
        <f>#REF!+40</f>
        <v>#REF!</v>
      </c>
      <c r="H1370" s="119"/>
      <c r="I1370" s="119"/>
      <c r="J1370" s="119" t="e">
        <f>#REF!+46</f>
        <v>#REF!</v>
      </c>
    </row>
    <row r="1371" spans="1:10" ht="15" hidden="1" customHeight="1" x14ac:dyDescent="0.2">
      <c r="A1371" s="117">
        <v>14</v>
      </c>
      <c r="B1371" s="7" t="s">
        <v>879</v>
      </c>
      <c r="C1371" s="121" t="e">
        <f>#REF!-7</f>
        <v>#REF!</v>
      </c>
      <c r="D1371" s="119">
        <f t="shared" si="1389"/>
        <v>44655</v>
      </c>
      <c r="E1371" s="119" t="e">
        <f>#REF!+31</f>
        <v>#REF!</v>
      </c>
      <c r="F1371" s="29">
        <f t="shared" si="1390"/>
        <v>83</v>
      </c>
      <c r="G1371" s="119" t="e">
        <f>#REF!+40</f>
        <v>#REF!</v>
      </c>
      <c r="H1371" s="119"/>
      <c r="I1371" s="119"/>
      <c r="J1371" s="119" t="e">
        <f>#REF!+46</f>
        <v>#REF!</v>
      </c>
    </row>
    <row r="1372" spans="1:10" ht="15" hidden="1" customHeight="1" x14ac:dyDescent="0.2">
      <c r="A1372" s="117">
        <v>15</v>
      </c>
      <c r="B1372" s="7" t="s">
        <v>885</v>
      </c>
      <c r="C1372" s="121" t="e">
        <f>#REF!-7</f>
        <v>#REF!</v>
      </c>
      <c r="D1372" s="119">
        <f t="shared" si="1389"/>
        <v>44662</v>
      </c>
      <c r="E1372" s="119" t="e">
        <f>#REF!+31</f>
        <v>#REF!</v>
      </c>
      <c r="F1372" s="49">
        <f t="shared" si="1390"/>
        <v>83</v>
      </c>
      <c r="G1372" s="119" t="e">
        <f>#REF!+40</f>
        <v>#REF!</v>
      </c>
      <c r="H1372" s="119"/>
      <c r="I1372" s="119"/>
      <c r="J1372" s="119" t="e">
        <f>#REF!+46</f>
        <v>#REF!</v>
      </c>
    </row>
    <row r="1373" spans="1:10" ht="15" hidden="1" customHeight="1" x14ac:dyDescent="0.2">
      <c r="A1373" s="109">
        <v>16</v>
      </c>
      <c r="B1373" s="1" t="s">
        <v>889</v>
      </c>
      <c r="C1373" s="111" t="e">
        <f>#REF!-7</f>
        <v>#REF!</v>
      </c>
      <c r="D1373" s="110">
        <f t="shared" si="1389"/>
        <v>44669</v>
      </c>
      <c r="E1373" s="110" t="e">
        <f>#REF!+31</f>
        <v>#REF!</v>
      </c>
      <c r="F1373" s="27">
        <f t="shared" si="1390"/>
        <v>83</v>
      </c>
      <c r="G1373" s="110" t="e">
        <f>#REF!+40</f>
        <v>#REF!</v>
      </c>
      <c r="H1373" s="110"/>
      <c r="I1373" s="110"/>
      <c r="J1373" s="110" t="e">
        <f>#REF!+46</f>
        <v>#REF!</v>
      </c>
    </row>
    <row r="1374" spans="1:10" ht="15" hidden="1" customHeight="1" x14ac:dyDescent="0.2">
      <c r="A1374" s="117">
        <v>17</v>
      </c>
      <c r="B1374" s="7" t="s">
        <v>917</v>
      </c>
      <c r="C1374" s="121" t="e">
        <f>#REF!-7</f>
        <v>#REF!</v>
      </c>
      <c r="D1374" s="119">
        <f t="shared" si="1389"/>
        <v>44676</v>
      </c>
      <c r="E1374" s="119" t="e">
        <f>#REF!+31</f>
        <v>#REF!</v>
      </c>
      <c r="F1374" s="29">
        <f t="shared" si="1390"/>
        <v>83</v>
      </c>
      <c r="G1374" s="119" t="e">
        <f>#REF!+40</f>
        <v>#REF!</v>
      </c>
      <c r="H1374" s="119"/>
      <c r="I1374" s="119"/>
      <c r="J1374" s="119" t="e">
        <f>#REF!+46</f>
        <v>#REF!</v>
      </c>
    </row>
    <row r="1375" spans="1:10" ht="15" hidden="1" customHeight="1" x14ac:dyDescent="0.2">
      <c r="A1375" s="109">
        <v>18</v>
      </c>
      <c r="B1375" s="1" t="s">
        <v>900</v>
      </c>
      <c r="C1375" s="111" t="e">
        <f>#REF!-7</f>
        <v>#REF!</v>
      </c>
      <c r="D1375" s="110">
        <f t="shared" si="1389"/>
        <v>44683</v>
      </c>
      <c r="E1375" s="110" t="e">
        <f>#REF!+31</f>
        <v>#REF!</v>
      </c>
      <c r="F1375" s="27">
        <f t="shared" si="1390"/>
        <v>83</v>
      </c>
      <c r="G1375" s="110" t="e">
        <f>#REF!+40</f>
        <v>#REF!</v>
      </c>
      <c r="H1375" s="110"/>
      <c r="I1375" s="110"/>
      <c r="J1375" s="110" t="e">
        <f>#REF!+46</f>
        <v>#REF!</v>
      </c>
    </row>
    <row r="1376" spans="1:10" ht="15" hidden="1" customHeight="1" x14ac:dyDescent="0.2">
      <c r="A1376" s="117">
        <v>19</v>
      </c>
      <c r="B1376" s="7" t="s">
        <v>918</v>
      </c>
      <c r="C1376" s="121" t="e">
        <f>#REF!-7</f>
        <v>#REF!</v>
      </c>
      <c r="D1376" s="119">
        <f t="shared" si="1389"/>
        <v>44690</v>
      </c>
      <c r="E1376" s="119" t="e">
        <f>#REF!+31</f>
        <v>#REF!</v>
      </c>
      <c r="F1376" s="29">
        <f t="shared" si="1390"/>
        <v>83</v>
      </c>
      <c r="G1376" s="119" t="e">
        <f>#REF!+40</f>
        <v>#REF!</v>
      </c>
      <c r="H1376" s="119"/>
      <c r="I1376" s="119"/>
      <c r="J1376" s="119" t="e">
        <f>#REF!+46</f>
        <v>#REF!</v>
      </c>
    </row>
    <row r="1377" spans="1:10" ht="15" hidden="1" customHeight="1" x14ac:dyDescent="0.2">
      <c r="A1377" s="117">
        <v>20</v>
      </c>
      <c r="B1377" s="7" t="s">
        <v>921</v>
      </c>
      <c r="C1377" s="121" t="e">
        <f>#REF!-7</f>
        <v>#REF!</v>
      </c>
      <c r="D1377" s="119">
        <f t="shared" si="1389"/>
        <v>44697</v>
      </c>
      <c r="E1377" s="119" t="e">
        <f>#REF!+31</f>
        <v>#REF!</v>
      </c>
      <c r="F1377" s="27">
        <f t="shared" si="1390"/>
        <v>83</v>
      </c>
      <c r="G1377" s="119" t="e">
        <f>#REF!+40</f>
        <v>#REF!</v>
      </c>
      <c r="H1377" s="119"/>
      <c r="I1377" s="119"/>
      <c r="J1377" s="119" t="e">
        <f>#REF!+46</f>
        <v>#REF!</v>
      </c>
    </row>
    <row r="1378" spans="1:10" ht="15" hidden="1" customHeight="1" x14ac:dyDescent="0.2">
      <c r="A1378" s="117">
        <v>21</v>
      </c>
      <c r="B1378" s="7" t="s">
        <v>928</v>
      </c>
      <c r="C1378" s="121" t="e">
        <f>#REF!-7</f>
        <v>#REF!</v>
      </c>
      <c r="D1378" s="119">
        <f t="shared" si="1389"/>
        <v>44704</v>
      </c>
      <c r="E1378" s="119" t="e">
        <f>#REF!+31</f>
        <v>#REF!</v>
      </c>
      <c r="F1378" s="27">
        <f t="shared" si="1390"/>
        <v>53</v>
      </c>
      <c r="G1378" s="119" t="e">
        <f>#REF!+40</f>
        <v>#REF!</v>
      </c>
      <c r="H1378" s="119"/>
      <c r="I1378" s="119"/>
      <c r="J1378" s="119" t="e">
        <f>#REF!+46</f>
        <v>#REF!</v>
      </c>
    </row>
    <row r="1379" spans="1:10" ht="15" hidden="1" customHeight="1" x14ac:dyDescent="0.2">
      <c r="A1379" s="117">
        <v>22</v>
      </c>
      <c r="B1379" s="7" t="s">
        <v>929</v>
      </c>
      <c r="C1379" s="121" t="e">
        <f>#REF!-7</f>
        <v>#REF!</v>
      </c>
      <c r="D1379" s="119">
        <f t="shared" ref="D1379:D1386" si="1391">D1378+7</f>
        <v>44711</v>
      </c>
      <c r="E1379" s="119" t="e">
        <f>#REF!+31</f>
        <v>#REF!</v>
      </c>
      <c r="F1379" s="29"/>
      <c r="G1379" s="119" t="e">
        <f>#REF!+40</f>
        <v>#REF!</v>
      </c>
      <c r="H1379" s="119"/>
      <c r="I1379" s="119"/>
      <c r="J1379" s="119" t="e">
        <f>#REF!+46</f>
        <v>#REF!</v>
      </c>
    </row>
    <row r="1380" spans="1:10" ht="15" hidden="1" customHeight="1" x14ac:dyDescent="0.2">
      <c r="A1380" s="117">
        <v>23</v>
      </c>
      <c r="B1380" s="7" t="s">
        <v>940</v>
      </c>
      <c r="C1380" s="121" t="e">
        <f>#REF!-7</f>
        <v>#REF!</v>
      </c>
      <c r="D1380" s="119">
        <f t="shared" si="1391"/>
        <v>44718</v>
      </c>
      <c r="E1380" s="119" t="e">
        <f>#REF!+31</f>
        <v>#REF!</v>
      </c>
      <c r="F1380" s="27"/>
      <c r="G1380" s="119" t="e">
        <f>#REF!+40</f>
        <v>#REF!</v>
      </c>
      <c r="H1380" s="119"/>
      <c r="I1380" s="119"/>
      <c r="J1380" s="119" t="e">
        <f>#REF!+46</f>
        <v>#REF!</v>
      </c>
    </row>
    <row r="1381" spans="1:10" ht="15" hidden="1" customHeight="1" x14ac:dyDescent="0.2">
      <c r="A1381" s="117">
        <v>24</v>
      </c>
      <c r="B1381" s="7" t="s">
        <v>945</v>
      </c>
      <c r="C1381" s="121" t="e">
        <f>#REF!-7</f>
        <v>#REF!</v>
      </c>
      <c r="D1381" s="119">
        <f t="shared" si="1391"/>
        <v>44725</v>
      </c>
      <c r="E1381" s="119" t="e">
        <f>#REF!+31</f>
        <v>#REF!</v>
      </c>
      <c r="F1381" s="27">
        <f t="shared" ref="F1381:F1397" si="1392">G974+53</f>
        <v>83</v>
      </c>
      <c r="G1381" s="119" t="e">
        <f>#REF!+40</f>
        <v>#REF!</v>
      </c>
      <c r="H1381" s="119"/>
      <c r="I1381" s="119"/>
      <c r="J1381" s="119" t="e">
        <f>#REF!+46</f>
        <v>#REF!</v>
      </c>
    </row>
    <row r="1382" spans="1:10" ht="15" hidden="1" customHeight="1" x14ac:dyDescent="0.2">
      <c r="A1382" s="123">
        <v>25</v>
      </c>
      <c r="B1382" s="6" t="s">
        <v>952</v>
      </c>
      <c r="C1382" s="121" t="e">
        <f>#REF!-7</f>
        <v>#REF!</v>
      </c>
      <c r="D1382" s="119">
        <v>44736</v>
      </c>
      <c r="E1382" s="119" t="e">
        <f>#REF!+31</f>
        <v>#REF!</v>
      </c>
      <c r="F1382" s="29">
        <f t="shared" si="1392"/>
        <v>83</v>
      </c>
      <c r="G1382" s="119" t="e">
        <f>#REF!+40</f>
        <v>#REF!</v>
      </c>
      <c r="H1382" s="119"/>
      <c r="I1382" s="119"/>
      <c r="J1382" s="119" t="e">
        <f>#REF!+46</f>
        <v>#REF!</v>
      </c>
    </row>
    <row r="1383" spans="1:10" ht="15" hidden="1" customHeight="1" x14ac:dyDescent="0.2">
      <c r="A1383" s="117">
        <v>26</v>
      </c>
      <c r="B1383" s="7" t="s">
        <v>961</v>
      </c>
      <c r="C1383" s="121" t="e">
        <f>#REF!-7</f>
        <v>#REF!</v>
      </c>
      <c r="D1383" s="119">
        <f t="shared" si="1391"/>
        <v>44743</v>
      </c>
      <c r="E1383" s="119" t="e">
        <f>#REF!+31</f>
        <v>#REF!</v>
      </c>
      <c r="F1383" s="27">
        <f t="shared" si="1392"/>
        <v>83</v>
      </c>
      <c r="G1383" s="119" t="e">
        <f>#REF!+40</f>
        <v>#REF!</v>
      </c>
      <c r="H1383" s="119"/>
      <c r="I1383" s="119"/>
      <c r="J1383" s="119" t="e">
        <f>#REF!+46</f>
        <v>#REF!</v>
      </c>
    </row>
    <row r="1384" spans="1:10" ht="15" hidden="1" customHeight="1" x14ac:dyDescent="0.2">
      <c r="A1384" s="117">
        <v>27</v>
      </c>
      <c r="B1384" s="7" t="s">
        <v>969</v>
      </c>
      <c r="C1384" s="121" t="e">
        <f>#REF!-7</f>
        <v>#REF!</v>
      </c>
      <c r="D1384" s="119">
        <f t="shared" si="1391"/>
        <v>44750</v>
      </c>
      <c r="E1384" s="119" t="e">
        <f>#REF!+31</f>
        <v>#REF!</v>
      </c>
      <c r="F1384" s="27">
        <f t="shared" si="1392"/>
        <v>83</v>
      </c>
      <c r="G1384" s="119" t="e">
        <f>#REF!+40</f>
        <v>#REF!</v>
      </c>
      <c r="H1384" s="119"/>
      <c r="I1384" s="119"/>
      <c r="J1384" s="119" t="e">
        <f>#REF!+46</f>
        <v>#REF!</v>
      </c>
    </row>
    <row r="1385" spans="1:10" ht="15" hidden="1" customHeight="1" x14ac:dyDescent="0.2">
      <c r="A1385" s="117">
        <v>28</v>
      </c>
      <c r="B1385" s="7" t="s">
        <v>974</v>
      </c>
      <c r="C1385" s="121" t="e">
        <f>#REF!-7</f>
        <v>#REF!</v>
      </c>
      <c r="D1385" s="119">
        <f t="shared" si="1391"/>
        <v>44757</v>
      </c>
      <c r="E1385" s="119" t="e">
        <f>#REF!+31</f>
        <v>#REF!</v>
      </c>
      <c r="F1385" s="29">
        <f t="shared" si="1392"/>
        <v>83</v>
      </c>
      <c r="G1385" s="119" t="e">
        <f>#REF!+40</f>
        <v>#REF!</v>
      </c>
      <c r="H1385" s="119"/>
      <c r="I1385" s="119"/>
      <c r="J1385" s="119" t="e">
        <f>#REF!+46</f>
        <v>#REF!</v>
      </c>
    </row>
    <row r="1386" spans="1:10" ht="15" hidden="1" customHeight="1" x14ac:dyDescent="0.2">
      <c r="A1386" s="117">
        <v>29</v>
      </c>
      <c r="B1386" s="7" t="s">
        <v>981</v>
      </c>
      <c r="C1386" s="121" t="e">
        <f>#REF!-7</f>
        <v>#REF!</v>
      </c>
      <c r="D1386" s="119">
        <f t="shared" si="1391"/>
        <v>44764</v>
      </c>
      <c r="E1386" s="119" t="e">
        <f>#REF!+31</f>
        <v>#REF!</v>
      </c>
      <c r="F1386" s="49">
        <f t="shared" si="1392"/>
        <v>83</v>
      </c>
      <c r="G1386" s="119" t="e">
        <f>#REF!+40</f>
        <v>#REF!</v>
      </c>
      <c r="H1386" s="119"/>
      <c r="I1386" s="119"/>
      <c r="J1386" s="119" t="e">
        <f>#REF!+46</f>
        <v>#REF!</v>
      </c>
    </row>
    <row r="1387" spans="1:10" ht="15" hidden="1" customHeight="1" x14ac:dyDescent="0.2">
      <c r="A1387" s="117">
        <v>30</v>
      </c>
      <c r="B1387" s="7" t="s">
        <v>988</v>
      </c>
      <c r="C1387" s="121" t="e">
        <f>#REF!-7</f>
        <v>#REF!</v>
      </c>
      <c r="D1387" s="119">
        <v>44768</v>
      </c>
      <c r="E1387" s="119" t="e">
        <f>#REF!+31</f>
        <v>#REF!</v>
      </c>
      <c r="F1387" s="27">
        <f t="shared" si="1392"/>
        <v>83</v>
      </c>
      <c r="G1387" s="119" t="e">
        <f>#REF!+40</f>
        <v>#REF!</v>
      </c>
      <c r="H1387" s="119"/>
      <c r="I1387" s="119"/>
      <c r="J1387" s="119" t="e">
        <f>#REF!+46</f>
        <v>#REF!</v>
      </c>
    </row>
    <row r="1388" spans="1:10" ht="15" hidden="1" customHeight="1" x14ac:dyDescent="0.2">
      <c r="A1388" s="117">
        <v>30</v>
      </c>
      <c r="B1388" s="31" t="s">
        <v>994</v>
      </c>
      <c r="C1388" s="121" t="e">
        <f>#REF!-7</f>
        <v>#REF!</v>
      </c>
      <c r="D1388" s="125">
        <v>44773</v>
      </c>
      <c r="E1388" s="119" t="e">
        <f>#REF!+31</f>
        <v>#REF!</v>
      </c>
      <c r="F1388" s="27">
        <f t="shared" si="1392"/>
        <v>83</v>
      </c>
      <c r="G1388" s="119" t="e">
        <f>#REF!+40</f>
        <v>#REF!</v>
      </c>
      <c r="H1388" s="119"/>
      <c r="I1388" s="119"/>
      <c r="J1388" s="119" t="e">
        <f>#REF!+46</f>
        <v>#REF!</v>
      </c>
    </row>
    <row r="1389" spans="1:10" ht="15" hidden="1" customHeight="1" x14ac:dyDescent="0.2">
      <c r="A1389" s="109">
        <v>31</v>
      </c>
      <c r="B1389" s="32" t="s">
        <v>999</v>
      </c>
      <c r="C1389" s="111" t="e">
        <f>#REF!-7</f>
        <v>#REF!</v>
      </c>
      <c r="D1389" s="133">
        <f>D1388+7</f>
        <v>44780</v>
      </c>
      <c r="E1389" s="110" t="e">
        <f>#REF!+31</f>
        <v>#REF!</v>
      </c>
      <c r="F1389" s="27">
        <f t="shared" si="1392"/>
        <v>83</v>
      </c>
      <c r="G1389" s="110" t="e">
        <f>#REF!+40</f>
        <v>#REF!</v>
      </c>
      <c r="H1389" s="110"/>
      <c r="I1389" s="110"/>
      <c r="J1389" s="110" t="e">
        <f>#REF!+46</f>
        <v>#REF!</v>
      </c>
    </row>
    <row r="1390" spans="1:10" ht="15" hidden="1" customHeight="1" x14ac:dyDescent="0.2">
      <c r="A1390" s="117">
        <v>32</v>
      </c>
      <c r="B1390" s="11" t="s">
        <v>7</v>
      </c>
      <c r="C1390" s="98" t="e">
        <f>#REF!-7</f>
        <v>#REF!</v>
      </c>
      <c r="D1390" s="51">
        <f>D1389+7</f>
        <v>44787</v>
      </c>
      <c r="E1390" s="51" t="e">
        <f>#REF!+31</f>
        <v>#REF!</v>
      </c>
      <c r="F1390" s="47">
        <f t="shared" si="1392"/>
        <v>83</v>
      </c>
      <c r="G1390" s="51" t="e">
        <f>#REF!+40</f>
        <v>#REF!</v>
      </c>
      <c r="H1390" s="51"/>
      <c r="I1390" s="51"/>
      <c r="J1390" s="51" t="e">
        <f>#REF!+46</f>
        <v>#REF!</v>
      </c>
    </row>
    <row r="1391" spans="1:10" ht="15" hidden="1" customHeight="1" x14ac:dyDescent="0.2">
      <c r="A1391" s="117">
        <v>33</v>
      </c>
      <c r="B1391" s="11" t="s">
        <v>1013</v>
      </c>
      <c r="C1391" s="99" t="e">
        <f>#REF!-7</f>
        <v>#REF!</v>
      </c>
      <c r="D1391" s="47">
        <v>44794</v>
      </c>
      <c r="E1391" s="47" t="e">
        <f>#REF!+31</f>
        <v>#REF!</v>
      </c>
      <c r="F1391" s="27">
        <f t="shared" si="1392"/>
        <v>83</v>
      </c>
      <c r="G1391" s="47" t="e">
        <f>#REF!+40</f>
        <v>#REF!</v>
      </c>
      <c r="H1391" s="47"/>
      <c r="I1391" s="47"/>
      <c r="J1391" s="47" t="e">
        <f>#REF!+46</f>
        <v>#REF!</v>
      </c>
    </row>
    <row r="1392" spans="1:10" ht="15" hidden="1" customHeight="1" x14ac:dyDescent="0.2">
      <c r="A1392" s="117">
        <v>34</v>
      </c>
      <c r="B1392" s="11" t="s">
        <v>57</v>
      </c>
      <c r="C1392" s="50" t="e">
        <f>#REF!-7</f>
        <v>#REF!</v>
      </c>
      <c r="D1392" s="51">
        <v>44799</v>
      </c>
      <c r="E1392" s="51" t="e">
        <f>#REF!+31</f>
        <v>#REF!</v>
      </c>
      <c r="F1392" s="47">
        <f t="shared" si="1392"/>
        <v>83</v>
      </c>
      <c r="G1392" s="51" t="e">
        <f>#REF!+40</f>
        <v>#REF!</v>
      </c>
      <c r="H1392" s="51"/>
      <c r="I1392" s="51"/>
      <c r="J1392" s="51" t="e">
        <f>#REF!+46</f>
        <v>#REF!</v>
      </c>
    </row>
    <row r="1393" spans="1:10" ht="15" hidden="1" customHeight="1" x14ac:dyDescent="0.2">
      <c r="A1393" s="117">
        <v>35</v>
      </c>
      <c r="B1393" s="11" t="s">
        <v>57</v>
      </c>
      <c r="C1393" s="98" t="e">
        <f>#REF!-7</f>
        <v>#REF!</v>
      </c>
      <c r="D1393" s="51">
        <v>44808</v>
      </c>
      <c r="E1393" s="51" t="e">
        <f>#REF!+31</f>
        <v>#REF!</v>
      </c>
      <c r="F1393" s="51">
        <f t="shared" si="1392"/>
        <v>83</v>
      </c>
      <c r="G1393" s="51" t="e">
        <f>#REF!+40</f>
        <v>#REF!</v>
      </c>
      <c r="H1393" s="51"/>
      <c r="I1393" s="51"/>
      <c r="J1393" s="51" t="e">
        <f>#REF!+46</f>
        <v>#REF!</v>
      </c>
    </row>
    <row r="1394" spans="1:10" ht="15" hidden="1" customHeight="1" x14ac:dyDescent="0.2">
      <c r="A1394" s="109">
        <v>35</v>
      </c>
      <c r="B1394" s="14" t="s">
        <v>57</v>
      </c>
      <c r="C1394" s="132" t="e">
        <f>#REF!-7</f>
        <v>#REF!</v>
      </c>
      <c r="D1394" s="49"/>
      <c r="E1394" s="49" t="e">
        <f>#REF!+31</f>
        <v>#REF!</v>
      </c>
      <c r="F1394" s="47">
        <f t="shared" si="1392"/>
        <v>83</v>
      </c>
      <c r="G1394" s="49" t="e">
        <f>#REF!+40</f>
        <v>#REF!</v>
      </c>
      <c r="H1394" s="49"/>
      <c r="I1394" s="49"/>
      <c r="J1394" s="49" t="e">
        <f>#REF!+46</f>
        <v>#REF!</v>
      </c>
    </row>
    <row r="1395" spans="1:10" ht="15" hidden="1" customHeight="1" x14ac:dyDescent="0.2">
      <c r="A1395" s="117">
        <v>36</v>
      </c>
      <c r="B1395" s="11" t="s">
        <v>1024</v>
      </c>
      <c r="C1395" s="99" t="e">
        <f>#REF!-7</f>
        <v>#REF!</v>
      </c>
      <c r="D1395" s="47">
        <v>44815</v>
      </c>
      <c r="E1395" s="47" t="e">
        <f>#REF!+31</f>
        <v>#REF!</v>
      </c>
      <c r="F1395" s="49">
        <f t="shared" si="1392"/>
        <v>83</v>
      </c>
      <c r="G1395" s="47" t="e">
        <f>#REF!+40</f>
        <v>#REF!</v>
      </c>
      <c r="H1395" s="47"/>
      <c r="I1395" s="47"/>
      <c r="J1395" s="47" t="e">
        <f>#REF!+46</f>
        <v>#REF!</v>
      </c>
    </row>
    <row r="1396" spans="1:10" ht="15" hidden="1" customHeight="1" x14ac:dyDescent="0.2">
      <c r="A1396" s="117">
        <v>37</v>
      </c>
      <c r="B1396" s="11" t="s">
        <v>1031</v>
      </c>
      <c r="C1396" s="99" t="e">
        <f>#REF!-7</f>
        <v>#REF!</v>
      </c>
      <c r="D1396" s="47">
        <f>D1395+7</f>
        <v>44822</v>
      </c>
      <c r="E1396" s="47" t="e">
        <f>#REF!+31</f>
        <v>#REF!</v>
      </c>
      <c r="F1396" s="48">
        <f t="shared" si="1392"/>
        <v>83</v>
      </c>
      <c r="G1396" s="47" t="e">
        <f>#REF!+40</f>
        <v>#REF!</v>
      </c>
      <c r="H1396" s="47"/>
      <c r="I1396" s="47"/>
      <c r="J1396" s="47" t="e">
        <f>#REF!+46</f>
        <v>#REF!</v>
      </c>
    </row>
    <row r="1397" spans="1:10" ht="15" hidden="1" customHeight="1" x14ac:dyDescent="0.2">
      <c r="A1397" s="109">
        <v>38</v>
      </c>
      <c r="B1397" s="14" t="s">
        <v>1035</v>
      </c>
      <c r="C1397" s="96" t="e">
        <f>#REF!-7</f>
        <v>#REF!</v>
      </c>
      <c r="D1397" s="48">
        <v>44829</v>
      </c>
      <c r="E1397" s="48" t="e">
        <f>#REF!+31</f>
        <v>#REF!</v>
      </c>
      <c r="F1397" s="48" t="e">
        <f t="shared" si="1392"/>
        <v>#REF!</v>
      </c>
      <c r="G1397" s="48" t="e">
        <f>#REF!+40</f>
        <v>#REF!</v>
      </c>
      <c r="H1397" s="48"/>
      <c r="I1397" s="48"/>
      <c r="J1397" s="48" t="e">
        <f>#REF!+46</f>
        <v>#REF!</v>
      </c>
    </row>
    <row r="1398" spans="1:10" ht="15" hidden="1" customHeight="1" x14ac:dyDescent="0.2">
      <c r="A1398" s="109">
        <v>39</v>
      </c>
      <c r="B1398" s="14" t="s">
        <v>1046</v>
      </c>
      <c r="C1398" s="96" t="e">
        <f>#REF!-7</f>
        <v>#REF!</v>
      </c>
      <c r="D1398" s="48">
        <v>44836</v>
      </c>
      <c r="E1398" s="48" t="e">
        <f>#REF!+31</f>
        <v>#REF!</v>
      </c>
      <c r="F1398" s="48" t="e">
        <f>#REF!+53</f>
        <v>#REF!</v>
      </c>
      <c r="G1398" s="48" t="e">
        <f>#REF!+40</f>
        <v>#REF!</v>
      </c>
      <c r="H1398" s="48"/>
      <c r="I1398" s="48"/>
      <c r="J1398" s="48" t="e">
        <f>#REF!+46</f>
        <v>#REF!</v>
      </c>
    </row>
    <row r="1399" spans="1:10" ht="15" hidden="1" customHeight="1" x14ac:dyDescent="0.2">
      <c r="A1399" s="109">
        <v>40</v>
      </c>
      <c r="B1399" s="14" t="s">
        <v>1054</v>
      </c>
      <c r="C1399" s="96" t="e">
        <f>#REF!-7</f>
        <v>#REF!</v>
      </c>
      <c r="D1399" s="48">
        <v>44844</v>
      </c>
      <c r="E1399" s="48" t="e">
        <f>#REF!+31</f>
        <v>#REF!</v>
      </c>
      <c r="F1399" s="48">
        <f t="shared" ref="F1399:F1405" si="1393">G992+53</f>
        <v>83</v>
      </c>
      <c r="G1399" s="48" t="e">
        <f>#REF!+40</f>
        <v>#REF!</v>
      </c>
      <c r="H1399" s="48"/>
      <c r="I1399" s="48"/>
      <c r="J1399" s="48" t="e">
        <f>#REF!+46</f>
        <v>#REF!</v>
      </c>
    </row>
    <row r="1400" spans="1:10" ht="15" hidden="1" customHeight="1" x14ac:dyDescent="0.2">
      <c r="A1400" s="109">
        <v>41</v>
      </c>
      <c r="B1400" s="14" t="s">
        <v>1060</v>
      </c>
      <c r="C1400" s="96" t="e">
        <f>#REF!-7</f>
        <v>#REF!</v>
      </c>
      <c r="D1400" s="48">
        <v>44850</v>
      </c>
      <c r="E1400" s="48" t="e">
        <f>#REF!+31</f>
        <v>#REF!</v>
      </c>
      <c r="F1400" s="48">
        <f t="shared" si="1393"/>
        <v>83</v>
      </c>
      <c r="G1400" s="48" t="e">
        <f>#REF!+40</f>
        <v>#REF!</v>
      </c>
      <c r="H1400" s="48"/>
      <c r="I1400" s="48"/>
      <c r="J1400" s="48" t="e">
        <f>#REF!+46</f>
        <v>#REF!</v>
      </c>
    </row>
    <row r="1401" spans="1:10" ht="15" hidden="1" customHeight="1" x14ac:dyDescent="0.2">
      <c r="A1401" s="109">
        <v>42</v>
      </c>
      <c r="B1401" s="14" t="s">
        <v>1064</v>
      </c>
      <c r="C1401" s="96" t="e">
        <f>#REF!-7</f>
        <v>#REF!</v>
      </c>
      <c r="D1401" s="48">
        <v>44857</v>
      </c>
      <c r="E1401" s="48" t="e">
        <f>#REF!+31</f>
        <v>#REF!</v>
      </c>
      <c r="F1401" s="47">
        <f t="shared" si="1393"/>
        <v>83</v>
      </c>
      <c r="G1401" s="48" t="e">
        <f>#REF!+40</f>
        <v>#REF!</v>
      </c>
      <c r="H1401" s="48"/>
      <c r="I1401" s="48"/>
      <c r="J1401" s="48" t="e">
        <f>#REF!+46</f>
        <v>#REF!</v>
      </c>
    </row>
    <row r="1402" spans="1:10" ht="15" hidden="1" customHeight="1" x14ac:dyDescent="0.2">
      <c r="A1402" s="117">
        <v>43</v>
      </c>
      <c r="B1402" s="11" t="s">
        <v>1074</v>
      </c>
      <c r="C1402" s="99" t="e">
        <f>#REF!-7</f>
        <v>#REF!</v>
      </c>
      <c r="D1402" s="47">
        <v>44865</v>
      </c>
      <c r="E1402" s="47" t="e">
        <f>#REF!+31</f>
        <v>#REF!</v>
      </c>
      <c r="F1402" s="48">
        <f t="shared" si="1393"/>
        <v>83</v>
      </c>
      <c r="G1402" s="47" t="e">
        <f>#REF!+40</f>
        <v>#REF!</v>
      </c>
      <c r="H1402" s="47"/>
      <c r="I1402" s="47"/>
      <c r="J1402" s="47" t="e">
        <f>#REF!+46</f>
        <v>#REF!</v>
      </c>
    </row>
    <row r="1403" spans="1:10" ht="15" hidden="1" customHeight="1" x14ac:dyDescent="0.2">
      <c r="A1403" s="117">
        <v>44</v>
      </c>
      <c r="B1403" s="11" t="s">
        <v>1080</v>
      </c>
      <c r="C1403" s="99" t="e">
        <f>#REF!-7</f>
        <v>#REF!</v>
      </c>
      <c r="D1403" s="47">
        <v>44871</v>
      </c>
      <c r="E1403" s="47" t="e">
        <f>#REF!+31</f>
        <v>#REF!</v>
      </c>
      <c r="F1403" s="47">
        <f t="shared" si="1393"/>
        <v>83</v>
      </c>
      <c r="G1403" s="47" t="e">
        <f>#REF!+40</f>
        <v>#REF!</v>
      </c>
      <c r="H1403" s="47"/>
      <c r="I1403" s="47"/>
      <c r="J1403" s="47" t="e">
        <f>#REF!+33</f>
        <v>#REF!</v>
      </c>
    </row>
    <row r="1404" spans="1:10" ht="15" hidden="1" customHeight="1" x14ac:dyDescent="0.2">
      <c r="A1404" s="117">
        <v>45</v>
      </c>
      <c r="B1404" s="11" t="s">
        <v>1088</v>
      </c>
      <c r="C1404" s="99" t="e">
        <f>#REF!-7</f>
        <v>#REF!</v>
      </c>
      <c r="D1404" s="47">
        <v>44878</v>
      </c>
      <c r="E1404" s="47" t="e">
        <f>#REF!+31</f>
        <v>#REF!</v>
      </c>
      <c r="F1404" s="47">
        <f t="shared" si="1393"/>
        <v>83</v>
      </c>
      <c r="G1404" s="47" t="e">
        <f>#REF!+40</f>
        <v>#REF!</v>
      </c>
      <c r="H1404" s="47"/>
      <c r="I1404" s="47"/>
      <c r="J1404" s="47" t="e">
        <f>#REF!+33</f>
        <v>#REF!</v>
      </c>
    </row>
    <row r="1405" spans="1:10" ht="15" hidden="1" customHeight="1" x14ac:dyDescent="0.2">
      <c r="A1405" s="117">
        <v>46</v>
      </c>
      <c r="B1405" s="11" t="s">
        <v>1093</v>
      </c>
      <c r="C1405" s="99" t="e">
        <f>#REF!-7</f>
        <v>#REF!</v>
      </c>
      <c r="D1405" s="47">
        <v>44881</v>
      </c>
      <c r="E1405" s="47" t="e">
        <f>#REF!+31</f>
        <v>#REF!</v>
      </c>
      <c r="F1405" s="47">
        <f t="shared" si="1393"/>
        <v>53</v>
      </c>
      <c r="G1405" s="47" t="e">
        <f>#REF!+40</f>
        <v>#REF!</v>
      </c>
      <c r="H1405" s="47"/>
      <c r="I1405" s="47"/>
      <c r="J1405" s="47" t="e">
        <f>#REF!+33</f>
        <v>#REF!</v>
      </c>
    </row>
    <row r="1406" spans="1:10" ht="15" hidden="1" customHeight="1" x14ac:dyDescent="0.2">
      <c r="A1406" s="116">
        <v>47</v>
      </c>
      <c r="B1406" s="137" t="s">
        <v>1100</v>
      </c>
      <c r="C1406" s="139" t="e">
        <f>#REF!-7</f>
        <v>#REF!</v>
      </c>
      <c r="D1406" s="140">
        <v>44892</v>
      </c>
      <c r="E1406" s="140" t="e">
        <f>#REF!+23</f>
        <v>#REF!</v>
      </c>
      <c r="F1406" s="47"/>
      <c r="G1406" s="140" t="e">
        <f>#REF!+40</f>
        <v>#REF!</v>
      </c>
      <c r="H1406" s="140"/>
      <c r="I1406" s="140"/>
      <c r="J1406" s="140" t="e">
        <f>#REF!+33</f>
        <v>#REF!</v>
      </c>
    </row>
    <row r="1407" spans="1:10" ht="15" hidden="1" customHeight="1" x14ac:dyDescent="0.2">
      <c r="A1407" s="116">
        <v>48</v>
      </c>
      <c r="B1407" s="137" t="s">
        <v>1108</v>
      </c>
      <c r="C1407" s="139" t="e">
        <f>#REF!-7</f>
        <v>#REF!</v>
      </c>
      <c r="D1407" s="140">
        <f t="shared" ref="D1407:D1416" si="1394">D1406+7</f>
        <v>44899</v>
      </c>
      <c r="E1407" s="140" t="e">
        <f>#REF!+23</f>
        <v>#REF!</v>
      </c>
      <c r="F1407" s="115">
        <f t="shared" ref="F1407:F1412" si="1395">G1000+53</f>
        <v>83</v>
      </c>
      <c r="G1407" s="140" t="e">
        <f>#REF!+40</f>
        <v>#REF!</v>
      </c>
      <c r="H1407" s="140"/>
      <c r="I1407" s="140"/>
      <c r="J1407" s="140" t="e">
        <f>#REF!+25</f>
        <v>#REF!</v>
      </c>
    </row>
    <row r="1408" spans="1:10" ht="15" hidden="1" customHeight="1" x14ac:dyDescent="0.2">
      <c r="A1408" s="104">
        <v>49</v>
      </c>
      <c r="B1408" s="8" t="s">
        <v>1114</v>
      </c>
      <c r="C1408" s="135" t="e">
        <f>#REF!-7</f>
        <v>#REF!</v>
      </c>
      <c r="D1408" s="136">
        <f t="shared" si="1394"/>
        <v>44906</v>
      </c>
      <c r="E1408" s="136" t="e">
        <f>#REF!+23</f>
        <v>#REF!</v>
      </c>
      <c r="F1408" s="106">
        <f t="shared" si="1395"/>
        <v>83</v>
      </c>
      <c r="G1408" s="136" t="e">
        <f>#REF!+40</f>
        <v>#REF!</v>
      </c>
      <c r="H1408" s="136"/>
      <c r="I1408" s="136"/>
      <c r="J1408" s="136" t="e">
        <f>#REF!+25</f>
        <v>#REF!</v>
      </c>
    </row>
    <row r="1409" spans="1:10" ht="15" hidden="1" customHeight="1" x14ac:dyDescent="0.2">
      <c r="A1409" s="104">
        <v>50</v>
      </c>
      <c r="B1409" s="8" t="s">
        <v>1120</v>
      </c>
      <c r="C1409" s="135" t="e">
        <f>#REF!-7</f>
        <v>#REF!</v>
      </c>
      <c r="D1409" s="136">
        <f t="shared" si="1394"/>
        <v>44913</v>
      </c>
      <c r="E1409" s="136" t="e">
        <f>#REF!+23</f>
        <v>#REF!</v>
      </c>
      <c r="F1409" s="106">
        <f t="shared" si="1395"/>
        <v>83</v>
      </c>
      <c r="G1409" s="136" t="e">
        <f>#REF!+40</f>
        <v>#REF!</v>
      </c>
      <c r="H1409" s="136"/>
      <c r="I1409" s="136"/>
      <c r="J1409" s="136" t="e">
        <f>#REF!+25</f>
        <v>#REF!</v>
      </c>
    </row>
    <row r="1410" spans="1:10" ht="15" hidden="1" customHeight="1" x14ac:dyDescent="0.2">
      <c r="A1410" s="104">
        <v>51</v>
      </c>
      <c r="B1410" s="8" t="s">
        <v>1124</v>
      </c>
      <c r="C1410" s="135" t="e">
        <f>#REF!-7</f>
        <v>#REF!</v>
      </c>
      <c r="D1410" s="136">
        <f t="shared" si="1394"/>
        <v>44920</v>
      </c>
      <c r="E1410" s="136" t="e">
        <f>#REF!+23</f>
        <v>#REF!</v>
      </c>
      <c r="F1410" s="106">
        <f t="shared" si="1395"/>
        <v>83</v>
      </c>
      <c r="G1410" s="136" t="e">
        <f>#REF!+40</f>
        <v>#REF!</v>
      </c>
      <c r="H1410" s="136"/>
      <c r="I1410" s="136"/>
      <c r="J1410" s="136" t="e">
        <f>#REF!+25</f>
        <v>#REF!</v>
      </c>
    </row>
    <row r="1411" spans="1:10" ht="15" hidden="1" customHeight="1" x14ac:dyDescent="0.2">
      <c r="A1411" s="109">
        <v>52</v>
      </c>
      <c r="B1411" s="1" t="s">
        <v>1130</v>
      </c>
      <c r="C1411" s="142" t="e">
        <f>#REF!-7</f>
        <v>#REF!</v>
      </c>
      <c r="D1411" s="143">
        <f t="shared" si="1394"/>
        <v>44927</v>
      </c>
      <c r="E1411" s="143" t="e">
        <f>#REF!+31</f>
        <v>#REF!</v>
      </c>
      <c r="F1411" s="110">
        <f t="shared" si="1395"/>
        <v>96</v>
      </c>
      <c r="G1411" s="143" t="e">
        <f>#REF!+35</f>
        <v>#REF!</v>
      </c>
      <c r="H1411" s="143"/>
      <c r="I1411" s="143"/>
      <c r="J1411" s="143" t="e">
        <f>#REF!+39</f>
        <v>#REF!</v>
      </c>
    </row>
    <row r="1412" spans="1:10" ht="15" hidden="1" customHeight="1" x14ac:dyDescent="0.2">
      <c r="A1412" s="109">
        <v>1</v>
      </c>
      <c r="B1412" s="1" t="s">
        <v>7</v>
      </c>
      <c r="C1412" s="142"/>
      <c r="D1412" s="143"/>
      <c r="E1412" s="143"/>
      <c r="F1412" s="110">
        <f t="shared" si="1395"/>
        <v>53</v>
      </c>
      <c r="G1412" s="143"/>
      <c r="H1412" s="143"/>
      <c r="I1412" s="143"/>
      <c r="J1412" s="143"/>
    </row>
    <row r="1413" spans="1:10" ht="15" hidden="1" customHeight="1" x14ac:dyDescent="0.2">
      <c r="A1413" s="109">
        <v>2</v>
      </c>
      <c r="B1413" s="1" t="s">
        <v>1141</v>
      </c>
      <c r="C1413" s="142" t="e">
        <f>#REF!-7</f>
        <v>#REF!</v>
      </c>
      <c r="D1413" s="143">
        <f>D1411+14</f>
        <v>44941</v>
      </c>
      <c r="E1413" s="143" t="e">
        <f>#REF!+31</f>
        <v>#REF!</v>
      </c>
      <c r="F1413" s="110"/>
      <c r="G1413" s="143" t="e">
        <f>#REF!+35</f>
        <v>#REF!</v>
      </c>
      <c r="H1413" s="143"/>
      <c r="I1413" s="143"/>
      <c r="J1413" s="143" t="e">
        <f>#REF!+39</f>
        <v>#REF!</v>
      </c>
    </row>
    <row r="1414" spans="1:10" ht="15" hidden="1" customHeight="1" x14ac:dyDescent="0.2">
      <c r="A1414" s="109">
        <v>3</v>
      </c>
      <c r="B1414" s="1" t="s">
        <v>1148</v>
      </c>
      <c r="C1414" s="142" t="e">
        <f>#REF!-7</f>
        <v>#REF!</v>
      </c>
      <c r="D1414" s="143">
        <f>D1413+7</f>
        <v>44948</v>
      </c>
      <c r="E1414" s="143" t="e">
        <f>#REF!+31</f>
        <v>#REF!</v>
      </c>
      <c r="F1414" s="110">
        <f>G1007+53</f>
        <v>92</v>
      </c>
      <c r="G1414" s="143" t="e">
        <f>#REF!+35</f>
        <v>#REF!</v>
      </c>
      <c r="H1414" s="143"/>
      <c r="I1414" s="143"/>
      <c r="J1414" s="143" t="e">
        <f>#REF!+39</f>
        <v>#REF!</v>
      </c>
    </row>
    <row r="1415" spans="1:10" ht="15" hidden="1" customHeight="1" x14ac:dyDescent="0.2">
      <c r="A1415" s="109">
        <v>4</v>
      </c>
      <c r="B1415" s="1" t="s">
        <v>1155</v>
      </c>
      <c r="C1415" s="142" t="e">
        <f>#REF!-7</f>
        <v>#REF!</v>
      </c>
      <c r="D1415" s="143">
        <f t="shared" si="1394"/>
        <v>44955</v>
      </c>
      <c r="E1415" s="143" t="e">
        <f>#REF!+31</f>
        <v>#REF!</v>
      </c>
      <c r="F1415" s="110">
        <f>G1008+53</f>
        <v>53</v>
      </c>
      <c r="G1415" s="143" t="e">
        <f>#REF!+35</f>
        <v>#REF!</v>
      </c>
      <c r="H1415" s="143"/>
      <c r="I1415" s="143"/>
      <c r="J1415" s="143" t="e">
        <f>#REF!+39</f>
        <v>#REF!</v>
      </c>
    </row>
    <row r="1416" spans="1:10" ht="15" hidden="1" customHeight="1" x14ac:dyDescent="0.2">
      <c r="A1416" s="109">
        <v>5</v>
      </c>
      <c r="B1416" s="1" t="s">
        <v>1168</v>
      </c>
      <c r="C1416" s="142" t="e">
        <f>#REF!-7</f>
        <v>#REF!</v>
      </c>
      <c r="D1416" s="143">
        <f t="shared" si="1394"/>
        <v>44962</v>
      </c>
      <c r="E1416" s="143" t="e">
        <f>#REF!+31</f>
        <v>#REF!</v>
      </c>
      <c r="F1416" s="110"/>
      <c r="G1416" s="143" t="e">
        <f>#REF!+35</f>
        <v>#REF!</v>
      </c>
      <c r="H1416" s="143"/>
      <c r="I1416" s="143"/>
      <c r="J1416" s="143" t="e">
        <f>#REF!+43</f>
        <v>#REF!</v>
      </c>
    </row>
    <row r="1417" spans="1:10" ht="15" hidden="1" customHeight="1" x14ac:dyDescent="0.2">
      <c r="A1417" s="109">
        <v>6</v>
      </c>
      <c r="B1417" s="1" t="s">
        <v>1177</v>
      </c>
      <c r="C1417" s="142" t="e">
        <f>#REF!-7</f>
        <v>#REF!</v>
      </c>
      <c r="D1417" s="143">
        <f>D1416+7</f>
        <v>44969</v>
      </c>
      <c r="E1417" s="143" t="e">
        <f>#REF!+31</f>
        <v>#REF!</v>
      </c>
      <c r="F1417" s="110">
        <f t="shared" ref="F1417:F1427" si="1396">G1010+53</f>
        <v>92</v>
      </c>
      <c r="G1417" s="143" t="e">
        <f>#REF!+35</f>
        <v>#REF!</v>
      </c>
      <c r="H1417" s="143"/>
      <c r="I1417" s="143"/>
      <c r="J1417" s="143" t="e">
        <f>#REF!+43</f>
        <v>#REF!</v>
      </c>
    </row>
    <row r="1418" spans="1:10" ht="15" hidden="1" customHeight="1" x14ac:dyDescent="0.2">
      <c r="A1418" s="109">
        <v>7</v>
      </c>
      <c r="B1418" s="1" t="s">
        <v>1185</v>
      </c>
      <c r="C1418" s="142" t="e">
        <f>#REF!-7</f>
        <v>#REF!</v>
      </c>
      <c r="D1418" s="143">
        <f>D1417+8</f>
        <v>44977</v>
      </c>
      <c r="E1418" s="143" t="e">
        <f>#REF!+31</f>
        <v>#REF!</v>
      </c>
      <c r="F1418" s="110">
        <f t="shared" si="1396"/>
        <v>92</v>
      </c>
      <c r="G1418" s="143" t="e">
        <f>#REF!+35</f>
        <v>#REF!</v>
      </c>
      <c r="H1418" s="143"/>
      <c r="I1418" s="143"/>
      <c r="J1418" s="143" t="e">
        <f>#REF!+43</f>
        <v>#REF!</v>
      </c>
    </row>
    <row r="1419" spans="1:10" ht="15" hidden="1" customHeight="1" x14ac:dyDescent="0.2">
      <c r="A1419" s="109">
        <v>8</v>
      </c>
      <c r="B1419" s="1" t="s">
        <v>1191</v>
      </c>
      <c r="C1419" s="142" t="e">
        <f>#REF!-7</f>
        <v>#REF!</v>
      </c>
      <c r="D1419" s="143">
        <f>D1418+6</f>
        <v>44983</v>
      </c>
      <c r="E1419" s="143" t="e">
        <f>#REF!+39</f>
        <v>#REF!</v>
      </c>
      <c r="F1419" s="110">
        <f t="shared" si="1396"/>
        <v>92</v>
      </c>
      <c r="G1419" s="143" t="e">
        <f>#REF!+45</f>
        <v>#REF!</v>
      </c>
      <c r="H1419" s="143"/>
      <c r="I1419" s="143"/>
      <c r="J1419" s="143" t="e">
        <f>#REF!+50</f>
        <v>#REF!</v>
      </c>
    </row>
    <row r="1420" spans="1:10" ht="15" hidden="1" customHeight="1" x14ac:dyDescent="0.2">
      <c r="A1420" s="109">
        <v>9</v>
      </c>
      <c r="B1420" s="1" t="s">
        <v>1200</v>
      </c>
      <c r="C1420" s="142" t="e">
        <f>#REF!-7</f>
        <v>#REF!</v>
      </c>
      <c r="D1420" s="143">
        <f t="shared" ref="D1420:D1424" si="1397">D1419+7</f>
        <v>44990</v>
      </c>
      <c r="E1420" s="143" t="e">
        <f>#REF!+39</f>
        <v>#REF!</v>
      </c>
      <c r="F1420" s="110">
        <f t="shared" si="1396"/>
        <v>92</v>
      </c>
      <c r="G1420" s="143" t="e">
        <f>#REF!+45</f>
        <v>#REF!</v>
      </c>
      <c r="H1420" s="143"/>
      <c r="I1420" s="143"/>
      <c r="J1420" s="143" t="e">
        <f>#REF!+50</f>
        <v>#REF!</v>
      </c>
    </row>
    <row r="1421" spans="1:10" ht="15" hidden="1" customHeight="1" x14ac:dyDescent="0.2">
      <c r="A1421" s="109">
        <v>10</v>
      </c>
      <c r="B1421" s="1" t="s">
        <v>1209</v>
      </c>
      <c r="C1421" s="142" t="e">
        <f>#REF!-7</f>
        <v>#REF!</v>
      </c>
      <c r="D1421" s="143">
        <f t="shared" si="1397"/>
        <v>44997</v>
      </c>
      <c r="E1421" s="143" t="e">
        <f>#REF!+39</f>
        <v>#REF!</v>
      </c>
      <c r="F1421" s="110">
        <f t="shared" si="1396"/>
        <v>92</v>
      </c>
      <c r="G1421" s="143" t="e">
        <f>#REF!+45</f>
        <v>#REF!</v>
      </c>
      <c r="H1421" s="143"/>
      <c r="I1421" s="143"/>
      <c r="J1421" s="143" t="e">
        <f>#REF!+50</f>
        <v>#REF!</v>
      </c>
    </row>
    <row r="1422" spans="1:10" ht="15" hidden="1" customHeight="1" x14ac:dyDescent="0.2">
      <c r="A1422" s="109">
        <v>11</v>
      </c>
      <c r="B1422" s="1" t="s">
        <v>7</v>
      </c>
      <c r="C1422" s="147" t="e">
        <f>#REF!-7</f>
        <v>#REF!</v>
      </c>
      <c r="D1422" s="148">
        <f t="shared" si="1397"/>
        <v>45004</v>
      </c>
      <c r="E1422" s="148" t="e">
        <f>#REF!+39</f>
        <v>#REF!</v>
      </c>
      <c r="F1422" s="110">
        <f t="shared" si="1396"/>
        <v>92</v>
      </c>
      <c r="G1422" s="148" t="e">
        <f>#REF!+45</f>
        <v>#REF!</v>
      </c>
      <c r="H1422" s="148"/>
      <c r="I1422" s="148"/>
      <c r="J1422" s="148" t="e">
        <f>#REF!+50</f>
        <v>#REF!</v>
      </c>
    </row>
    <row r="1423" spans="1:10" ht="15" hidden="1" customHeight="1" x14ac:dyDescent="0.2">
      <c r="A1423" s="109">
        <v>12</v>
      </c>
      <c r="B1423" s="1" t="s">
        <v>1217</v>
      </c>
      <c r="C1423" s="142" t="e">
        <f>#REF!-7</f>
        <v>#REF!</v>
      </c>
      <c r="D1423" s="143">
        <f t="shared" si="1397"/>
        <v>45011</v>
      </c>
      <c r="E1423" s="143" t="e">
        <f>#REF!+39</f>
        <v>#REF!</v>
      </c>
      <c r="F1423" s="110">
        <f t="shared" si="1396"/>
        <v>92</v>
      </c>
      <c r="G1423" s="143" t="e">
        <f>#REF!+45</f>
        <v>#REF!</v>
      </c>
      <c r="H1423" s="143"/>
      <c r="I1423" s="143"/>
      <c r="J1423" s="143" t="e">
        <f>#REF!+50</f>
        <v>#REF!</v>
      </c>
    </row>
    <row r="1424" spans="1:10" ht="15" hidden="1" customHeight="1" x14ac:dyDescent="0.2">
      <c r="A1424" s="109">
        <v>13</v>
      </c>
      <c r="B1424" s="1" t="s">
        <v>1224</v>
      </c>
      <c r="C1424" s="142" t="e">
        <f>#REF!-7</f>
        <v>#REF!</v>
      </c>
      <c r="D1424" s="143">
        <f t="shared" si="1397"/>
        <v>45018</v>
      </c>
      <c r="E1424" s="143" t="e">
        <f>#REF!+39</f>
        <v>#REF!</v>
      </c>
      <c r="F1424" s="148">
        <f t="shared" si="1396"/>
        <v>92</v>
      </c>
      <c r="G1424" s="143" t="e">
        <f>#REF!+45</f>
        <v>#REF!</v>
      </c>
      <c r="H1424" s="143"/>
      <c r="I1424" s="143"/>
      <c r="J1424" s="143" t="e">
        <f>#REF!+50</f>
        <v>#REF!</v>
      </c>
    </row>
    <row r="1425" spans="1:10" ht="15" hidden="1" customHeight="1" x14ac:dyDescent="0.2">
      <c r="A1425" s="109">
        <v>14</v>
      </c>
      <c r="B1425" s="1" t="s">
        <v>1244</v>
      </c>
      <c r="C1425" s="142" t="e">
        <f>#REF!-7</f>
        <v>#REF!</v>
      </c>
      <c r="D1425" s="143">
        <f>D1424+9</f>
        <v>45027</v>
      </c>
      <c r="E1425" s="143" t="e">
        <f>#REF!+39</f>
        <v>#REF!</v>
      </c>
      <c r="F1425" s="148">
        <f t="shared" si="1396"/>
        <v>92</v>
      </c>
      <c r="G1425" s="143" t="e">
        <f>#REF!+45</f>
        <v>#REF!</v>
      </c>
      <c r="H1425" s="143"/>
      <c r="I1425" s="143"/>
      <c r="J1425" s="143" t="e">
        <f>#REF!+50</f>
        <v>#REF!</v>
      </c>
    </row>
    <row r="1426" spans="1:10" ht="15" hidden="1" customHeight="1" x14ac:dyDescent="0.2">
      <c r="A1426" s="109">
        <v>15</v>
      </c>
      <c r="B1426" s="1" t="s">
        <v>1250</v>
      </c>
      <c r="C1426" s="142" t="e">
        <f>#REF!-7</f>
        <v>#REF!</v>
      </c>
      <c r="D1426" s="143">
        <f>D1425+6</f>
        <v>45033</v>
      </c>
      <c r="E1426" s="143" t="e">
        <f>#REF!+39</f>
        <v>#REF!</v>
      </c>
      <c r="F1426" s="143">
        <f t="shared" si="1396"/>
        <v>92</v>
      </c>
      <c r="G1426" s="143" t="e">
        <f>#REF!+45</f>
        <v>#REF!</v>
      </c>
      <c r="H1426" s="143"/>
      <c r="I1426" s="143"/>
      <c r="J1426" s="143" t="e">
        <f>#REF!+50</f>
        <v>#REF!</v>
      </c>
    </row>
    <row r="1427" spans="1:10" ht="15" hidden="1" customHeight="1" x14ac:dyDescent="0.2">
      <c r="A1427" s="109">
        <v>16</v>
      </c>
      <c r="B1427" s="1" t="s">
        <v>1259</v>
      </c>
      <c r="C1427" s="142" t="e">
        <f>#REF!-7</f>
        <v>#REF!</v>
      </c>
      <c r="D1427" s="143">
        <f>D1426+7</f>
        <v>45040</v>
      </c>
      <c r="E1427" s="143" t="e">
        <f>#REF!+39</f>
        <v>#REF!</v>
      </c>
      <c r="F1427" s="143">
        <f t="shared" si="1396"/>
        <v>92</v>
      </c>
      <c r="G1427" s="143" t="e">
        <f>#REF!+45</f>
        <v>#REF!</v>
      </c>
      <c r="H1427" s="143"/>
      <c r="I1427" s="143"/>
      <c r="J1427" s="143" t="e">
        <f>#REF!+50</f>
        <v>#REF!</v>
      </c>
    </row>
    <row r="1428" spans="1:10" ht="15" hidden="1" customHeight="1" x14ac:dyDescent="0.2">
      <c r="A1428" s="109">
        <v>17</v>
      </c>
      <c r="B1428" s="1" t="s">
        <v>1268</v>
      </c>
      <c r="C1428" s="142" t="e">
        <f>#REF!-7</f>
        <v>#REF!</v>
      </c>
      <c r="D1428" s="143">
        <f>D1427+4</f>
        <v>45044</v>
      </c>
      <c r="E1428" s="143" t="e">
        <f>#REF!+39</f>
        <v>#REF!</v>
      </c>
      <c r="F1428" s="143">
        <f t="shared" ref="F1428:F1458" si="1398">G1021+46</f>
        <v>85</v>
      </c>
      <c r="G1428" s="143" t="e">
        <f>#REF!+45</f>
        <v>#REF!</v>
      </c>
      <c r="H1428" s="143"/>
      <c r="I1428" s="143"/>
      <c r="J1428" s="143" t="e">
        <f>#REF!+50</f>
        <v>#REF!</v>
      </c>
    </row>
    <row r="1429" spans="1:10" ht="15" hidden="1" customHeight="1" x14ac:dyDescent="0.2">
      <c r="A1429" s="109">
        <v>18</v>
      </c>
      <c r="B1429" s="1" t="s">
        <v>1279</v>
      </c>
      <c r="C1429" s="142" t="e">
        <f>#REF!-7</f>
        <v>#REF!</v>
      </c>
      <c r="D1429" s="143">
        <f>D1428+7</f>
        <v>45051</v>
      </c>
      <c r="E1429" s="143" t="e">
        <f>#REF!+39</f>
        <v>#REF!</v>
      </c>
      <c r="F1429" s="143">
        <f t="shared" si="1398"/>
        <v>85</v>
      </c>
      <c r="G1429" s="143" t="e">
        <f>#REF!+45</f>
        <v>#REF!</v>
      </c>
      <c r="H1429" s="143"/>
      <c r="I1429" s="143"/>
      <c r="J1429" s="143" t="e">
        <f>#REF!+50</f>
        <v>#REF!</v>
      </c>
    </row>
    <row r="1430" spans="1:10" ht="15" hidden="1" customHeight="1" x14ac:dyDescent="0.2">
      <c r="A1430" s="109">
        <v>19</v>
      </c>
      <c r="B1430" s="1" t="s">
        <v>7</v>
      </c>
      <c r="C1430" s="142"/>
      <c r="D1430" s="143"/>
      <c r="E1430" s="143"/>
      <c r="F1430" s="143">
        <f t="shared" si="1398"/>
        <v>85</v>
      </c>
      <c r="G1430" s="143"/>
      <c r="H1430" s="143"/>
      <c r="I1430" s="143"/>
      <c r="J1430" s="143"/>
    </row>
    <row r="1431" spans="1:10" ht="15" hidden="1" customHeight="1" x14ac:dyDescent="0.2">
      <c r="A1431" s="109">
        <v>20</v>
      </c>
      <c r="B1431" s="1" t="s">
        <v>1287</v>
      </c>
      <c r="C1431" s="142" t="e">
        <f>#REF!-7</f>
        <v>#REF!</v>
      </c>
      <c r="D1431" s="143">
        <f>D1429+17</f>
        <v>45068</v>
      </c>
      <c r="E1431" s="143" t="e">
        <f>#REF!+39</f>
        <v>#REF!</v>
      </c>
      <c r="F1431" s="143">
        <f t="shared" si="1398"/>
        <v>85</v>
      </c>
      <c r="G1431" s="143" t="e">
        <f>#REF!+45</f>
        <v>#REF!</v>
      </c>
      <c r="H1431" s="143"/>
      <c r="I1431" s="143"/>
      <c r="J1431" s="143" t="e">
        <f>#REF!+50</f>
        <v>#REF!</v>
      </c>
    </row>
    <row r="1432" spans="1:10" ht="15" hidden="1" customHeight="1" x14ac:dyDescent="0.2">
      <c r="A1432" s="109">
        <v>22</v>
      </c>
      <c r="B1432" s="1" t="s">
        <v>1304</v>
      </c>
      <c r="C1432" s="142" t="e">
        <f>#REF!-7</f>
        <v>#REF!</v>
      </c>
      <c r="D1432" s="143">
        <f>D1431+7</f>
        <v>45075</v>
      </c>
      <c r="E1432" s="143" t="e">
        <f>#REF!+39</f>
        <v>#REF!</v>
      </c>
      <c r="F1432" s="143">
        <f t="shared" si="1398"/>
        <v>85</v>
      </c>
      <c r="G1432" s="143" t="e">
        <f>#REF!+45</f>
        <v>#REF!</v>
      </c>
      <c r="H1432" s="143"/>
      <c r="I1432" s="143"/>
      <c r="J1432" s="143" t="e">
        <f>#REF!+50</f>
        <v>#REF!</v>
      </c>
    </row>
    <row r="1433" spans="1:10" ht="15" hidden="1" customHeight="1" x14ac:dyDescent="0.2">
      <c r="A1433" s="109">
        <v>23</v>
      </c>
      <c r="B1433" s="1" t="s">
        <v>1313</v>
      </c>
      <c r="C1433" s="142" t="e">
        <f>#REF!-7</f>
        <v>#REF!</v>
      </c>
      <c r="D1433" s="143">
        <f>D1432+14</f>
        <v>45089</v>
      </c>
      <c r="E1433" s="143" t="e">
        <f>#REF!+39</f>
        <v>#REF!</v>
      </c>
      <c r="F1433" s="143">
        <f t="shared" si="1398"/>
        <v>85</v>
      </c>
      <c r="G1433" s="143" t="e">
        <f>#REF!+45</f>
        <v>#REF!</v>
      </c>
      <c r="H1433" s="143"/>
      <c r="I1433" s="143"/>
      <c r="J1433" s="143" t="e">
        <f>#REF!+50</f>
        <v>#REF!</v>
      </c>
    </row>
    <row r="1434" spans="1:10" ht="15" hidden="1" customHeight="1" x14ac:dyDescent="0.2">
      <c r="A1434" s="109">
        <v>24</v>
      </c>
      <c r="B1434" s="1" t="s">
        <v>1321</v>
      </c>
      <c r="C1434" s="142" t="e">
        <f>#REF!-7</f>
        <v>#REF!</v>
      </c>
      <c r="D1434" s="143">
        <f>D1433+4</f>
        <v>45093</v>
      </c>
      <c r="E1434" s="143" t="e">
        <f>#REF!+39</f>
        <v>#REF!</v>
      </c>
      <c r="F1434" s="143">
        <f t="shared" si="1398"/>
        <v>85</v>
      </c>
      <c r="G1434" s="143" t="e">
        <f>#REF!+45</f>
        <v>#REF!</v>
      </c>
      <c r="H1434" s="143"/>
      <c r="I1434" s="143"/>
      <c r="J1434" s="143" t="e">
        <f>#REF!+50</f>
        <v>#REF!</v>
      </c>
    </row>
    <row r="1435" spans="1:10" ht="15" hidden="1" customHeight="1" x14ac:dyDescent="0.2">
      <c r="A1435" s="109">
        <v>25</v>
      </c>
      <c r="B1435" s="1" t="s">
        <v>1338</v>
      </c>
      <c r="C1435" s="142" t="e">
        <f>#REF!-7</f>
        <v>#REF!</v>
      </c>
      <c r="D1435" s="143">
        <f>D1434+7</f>
        <v>45100</v>
      </c>
      <c r="E1435" s="143" t="e">
        <f>#REF!+39</f>
        <v>#REF!</v>
      </c>
      <c r="F1435" s="143">
        <f t="shared" si="1398"/>
        <v>85</v>
      </c>
      <c r="G1435" s="143" t="e">
        <f>#REF!+45</f>
        <v>#REF!</v>
      </c>
      <c r="H1435" s="143"/>
      <c r="I1435" s="143"/>
      <c r="J1435" s="143" t="e">
        <f>#REF!+50</f>
        <v>#REF!</v>
      </c>
    </row>
    <row r="1436" spans="1:10" ht="15" hidden="1" customHeight="1" x14ac:dyDescent="0.2">
      <c r="A1436" s="109">
        <v>26</v>
      </c>
      <c r="B1436" s="1" t="s">
        <v>1346</v>
      </c>
      <c r="C1436" s="142" t="e">
        <f>#REF!-7</f>
        <v>#REF!</v>
      </c>
      <c r="D1436" s="143">
        <f>D1435+10</f>
        <v>45110</v>
      </c>
      <c r="E1436" s="143" t="e">
        <f>#REF!+39</f>
        <v>#REF!</v>
      </c>
      <c r="F1436" s="143">
        <f t="shared" si="1398"/>
        <v>85</v>
      </c>
      <c r="G1436" s="143" t="e">
        <f>#REF!+45</f>
        <v>#REF!</v>
      </c>
      <c r="H1436" s="143"/>
      <c r="I1436" s="143"/>
      <c r="J1436" s="143" t="e">
        <f>#REF!+50</f>
        <v>#REF!</v>
      </c>
    </row>
    <row r="1437" spans="1:10" ht="15" hidden="1" customHeight="1" x14ac:dyDescent="0.2">
      <c r="A1437" s="109">
        <v>27</v>
      </c>
      <c r="B1437" s="1" t="s">
        <v>1353</v>
      </c>
      <c r="C1437" s="142" t="e">
        <f>#REF!-7</f>
        <v>#REF!</v>
      </c>
      <c r="D1437" s="143">
        <f>D1436+7</f>
        <v>45117</v>
      </c>
      <c r="E1437" s="143" t="e">
        <f>#REF!+39</f>
        <v>#REF!</v>
      </c>
      <c r="F1437" s="143">
        <f t="shared" si="1398"/>
        <v>85</v>
      </c>
      <c r="G1437" s="143" t="e">
        <f>#REF!+45</f>
        <v>#REF!</v>
      </c>
      <c r="H1437" s="143"/>
      <c r="I1437" s="143"/>
      <c r="J1437" s="143" t="e">
        <f>#REF!+50</f>
        <v>#REF!</v>
      </c>
    </row>
    <row r="1438" spans="1:10" ht="15" hidden="1" customHeight="1" x14ac:dyDescent="0.2">
      <c r="A1438" s="109">
        <v>28</v>
      </c>
      <c r="B1438" s="1" t="s">
        <v>1360</v>
      </c>
      <c r="C1438" s="142" t="e">
        <f>#REF!-7</f>
        <v>#REF!</v>
      </c>
      <c r="D1438" s="143">
        <f>D1437+4</f>
        <v>45121</v>
      </c>
      <c r="E1438" s="143" t="e">
        <f>#REF!+39</f>
        <v>#REF!</v>
      </c>
      <c r="F1438" s="143">
        <f t="shared" si="1398"/>
        <v>85</v>
      </c>
      <c r="G1438" s="143" t="e">
        <f>#REF!+45</f>
        <v>#REF!</v>
      </c>
      <c r="H1438" s="143"/>
      <c r="I1438" s="143"/>
      <c r="J1438" s="143" t="e">
        <f>#REF!+50</f>
        <v>#REF!</v>
      </c>
    </row>
    <row r="1439" spans="1:10" ht="15" hidden="1" customHeight="1" x14ac:dyDescent="0.2">
      <c r="A1439" s="109">
        <v>29</v>
      </c>
      <c r="B1439" s="1" t="s">
        <v>1369</v>
      </c>
      <c r="C1439" s="142" t="e">
        <f>#REF!-7</f>
        <v>#REF!</v>
      </c>
      <c r="D1439" s="143">
        <f t="shared" ref="D1439:D1443" si="1399">D1438+7</f>
        <v>45128</v>
      </c>
      <c r="E1439" s="143" t="e">
        <f>#REF!+39</f>
        <v>#REF!</v>
      </c>
      <c r="F1439" s="143">
        <f t="shared" si="1398"/>
        <v>85</v>
      </c>
      <c r="G1439" s="143" t="e">
        <f>#REF!+45</f>
        <v>#REF!</v>
      </c>
      <c r="H1439" s="143"/>
      <c r="I1439" s="143"/>
      <c r="J1439" s="143" t="e">
        <f>#REF!+50</f>
        <v>#REF!</v>
      </c>
    </row>
    <row r="1440" spans="1:10" ht="15" hidden="1" customHeight="1" x14ac:dyDescent="0.2">
      <c r="A1440" s="109">
        <v>30</v>
      </c>
      <c r="B1440" s="1" t="s">
        <v>1381</v>
      </c>
      <c r="C1440" s="142" t="e">
        <f>#REF!-7</f>
        <v>#REF!</v>
      </c>
      <c r="D1440" s="143">
        <f t="shared" si="1399"/>
        <v>45135</v>
      </c>
      <c r="E1440" s="143" t="e">
        <f>#REF!+39</f>
        <v>#REF!</v>
      </c>
      <c r="F1440" s="143">
        <f t="shared" si="1398"/>
        <v>85</v>
      </c>
      <c r="G1440" s="143" t="e">
        <f>#REF!+45</f>
        <v>#REF!</v>
      </c>
      <c r="H1440" s="143"/>
      <c r="I1440" s="143"/>
      <c r="J1440" s="143" t="e">
        <f>#REF!+50</f>
        <v>#REF!</v>
      </c>
    </row>
    <row r="1441" spans="1:10" ht="15" hidden="1" customHeight="1" x14ac:dyDescent="0.2">
      <c r="A1441" s="109">
        <v>31</v>
      </c>
      <c r="B1441" s="1" t="s">
        <v>1391</v>
      </c>
      <c r="C1441" s="142" t="e">
        <f>#REF!-7</f>
        <v>#REF!</v>
      </c>
      <c r="D1441" s="143">
        <f t="shared" si="1399"/>
        <v>45142</v>
      </c>
      <c r="E1441" s="143" t="e">
        <f>#REF!+39</f>
        <v>#REF!</v>
      </c>
      <c r="F1441" s="143">
        <f t="shared" si="1398"/>
        <v>85</v>
      </c>
      <c r="G1441" s="143" t="e">
        <f>#REF!+45</f>
        <v>#REF!</v>
      </c>
      <c r="H1441" s="143"/>
      <c r="I1441" s="143"/>
      <c r="J1441" s="143" t="e">
        <f>#REF!+50</f>
        <v>#REF!</v>
      </c>
    </row>
    <row r="1442" spans="1:10" ht="15" hidden="1" customHeight="1" x14ac:dyDescent="0.2">
      <c r="A1442" s="109">
        <v>32</v>
      </c>
      <c r="B1442" s="1" t="s">
        <v>1398</v>
      </c>
      <c r="C1442" s="142" t="e">
        <f>#REF!-7</f>
        <v>#REF!</v>
      </c>
      <c r="D1442" s="143">
        <f>D1441+6</f>
        <v>45148</v>
      </c>
      <c r="E1442" s="143" t="e">
        <f>#REF!+39</f>
        <v>#REF!</v>
      </c>
      <c r="F1442" s="143">
        <f t="shared" si="1398"/>
        <v>85</v>
      </c>
      <c r="G1442" s="143" t="e">
        <f>#REF!+45</f>
        <v>#REF!</v>
      </c>
      <c r="H1442" s="143"/>
      <c r="I1442" s="143"/>
      <c r="J1442" s="143" t="e">
        <f>#REF!+50</f>
        <v>#REF!</v>
      </c>
    </row>
    <row r="1443" spans="1:10" ht="15" hidden="1" customHeight="1" x14ac:dyDescent="0.2">
      <c r="A1443" s="109">
        <v>33</v>
      </c>
      <c r="B1443" s="1" t="s">
        <v>7</v>
      </c>
      <c r="C1443" s="147" t="e">
        <f>#REF!-7</f>
        <v>#REF!</v>
      </c>
      <c r="D1443" s="148">
        <f t="shared" si="1399"/>
        <v>45155</v>
      </c>
      <c r="E1443" s="148" t="e">
        <f>#REF!+39</f>
        <v>#REF!</v>
      </c>
      <c r="F1443" s="148">
        <f t="shared" si="1398"/>
        <v>85</v>
      </c>
      <c r="G1443" s="148" t="e">
        <f>#REF!+45</f>
        <v>#REF!</v>
      </c>
      <c r="H1443" s="148"/>
      <c r="I1443" s="148"/>
      <c r="J1443" s="148" t="e">
        <f>#REF!+50</f>
        <v>#REF!</v>
      </c>
    </row>
    <row r="1444" spans="1:10" ht="15" hidden="1" customHeight="1" x14ac:dyDescent="0.2">
      <c r="A1444" s="109">
        <v>34</v>
      </c>
      <c r="B1444" s="1" t="s">
        <v>1408</v>
      </c>
      <c r="C1444" s="142" t="e">
        <f>#REF!-7</f>
        <v>#REF!</v>
      </c>
      <c r="D1444" s="143">
        <f>D1443+8</f>
        <v>45163</v>
      </c>
      <c r="E1444" s="143" t="e">
        <f>#REF!+39</f>
        <v>#REF!</v>
      </c>
      <c r="F1444" s="143">
        <f t="shared" si="1398"/>
        <v>85</v>
      </c>
      <c r="G1444" s="143" t="e">
        <f>#REF!+45</f>
        <v>#REF!</v>
      </c>
      <c r="H1444" s="143"/>
      <c r="I1444" s="143"/>
      <c r="J1444" s="143" t="e">
        <f>#REF!+50</f>
        <v>#REF!</v>
      </c>
    </row>
    <row r="1445" spans="1:10" ht="15" hidden="1" customHeight="1" x14ac:dyDescent="0.2">
      <c r="A1445" s="109">
        <v>35</v>
      </c>
      <c r="B1445" s="1" t="s">
        <v>1419</v>
      </c>
      <c r="C1445" s="142" t="e">
        <f>#REF!-7</f>
        <v>#REF!</v>
      </c>
      <c r="D1445" s="143">
        <f>D1444+11</f>
        <v>45174</v>
      </c>
      <c r="E1445" s="143" t="e">
        <f>#REF!+39</f>
        <v>#REF!</v>
      </c>
      <c r="F1445" s="143">
        <f t="shared" si="1398"/>
        <v>85</v>
      </c>
      <c r="G1445" s="143" t="e">
        <f>#REF!+45</f>
        <v>#REF!</v>
      </c>
      <c r="H1445" s="143"/>
      <c r="I1445" s="143"/>
      <c r="J1445" s="143" t="e">
        <f>#REF!+50</f>
        <v>#REF!</v>
      </c>
    </row>
    <row r="1446" spans="1:10" ht="15" hidden="1" customHeight="1" x14ac:dyDescent="0.2">
      <c r="A1446" s="109">
        <v>36</v>
      </c>
      <c r="B1446" s="1" t="s">
        <v>1428</v>
      </c>
      <c r="C1446" s="142" t="e">
        <f>#REF!-7</f>
        <v>#REF!</v>
      </c>
      <c r="D1446" s="143">
        <f>D1445+3</f>
        <v>45177</v>
      </c>
      <c r="E1446" s="143" t="e">
        <f>#REF!+39</f>
        <v>#REF!</v>
      </c>
      <c r="F1446" s="143">
        <f t="shared" si="1398"/>
        <v>85</v>
      </c>
      <c r="G1446" s="143" t="e">
        <f>#REF!+45</f>
        <v>#REF!</v>
      </c>
      <c r="H1446" s="143"/>
      <c r="I1446" s="143"/>
      <c r="J1446" s="143" t="e">
        <f>#REF!+50</f>
        <v>#REF!</v>
      </c>
    </row>
    <row r="1447" spans="1:10" ht="15" hidden="1" customHeight="1" x14ac:dyDescent="0.2">
      <c r="A1447" s="109">
        <v>37</v>
      </c>
      <c r="B1447" s="1" t="s">
        <v>1435</v>
      </c>
      <c r="C1447" s="142" t="e">
        <f>#REF!-7</f>
        <v>#REF!</v>
      </c>
      <c r="D1447" s="143">
        <f>D1446+10</f>
        <v>45187</v>
      </c>
      <c r="E1447" s="143" t="e">
        <f>#REF!+39</f>
        <v>#REF!</v>
      </c>
      <c r="F1447" s="143">
        <f t="shared" si="1398"/>
        <v>85</v>
      </c>
      <c r="G1447" s="143" t="e">
        <f>#REF!+45</f>
        <v>#REF!</v>
      </c>
      <c r="H1447" s="143"/>
      <c r="I1447" s="143"/>
      <c r="J1447" s="143" t="e">
        <f>#REF!+50</f>
        <v>#REF!</v>
      </c>
    </row>
    <row r="1448" spans="1:10" ht="15" hidden="1" customHeight="1" x14ac:dyDescent="0.2">
      <c r="A1448" s="109">
        <v>38</v>
      </c>
      <c r="B1448" s="1" t="s">
        <v>1448</v>
      </c>
      <c r="C1448" s="142" t="e">
        <f>#REF!-7</f>
        <v>#REF!</v>
      </c>
      <c r="D1448" s="143">
        <f>D1447+7</f>
        <v>45194</v>
      </c>
      <c r="E1448" s="143" t="e">
        <f>#REF!+39</f>
        <v>#REF!</v>
      </c>
      <c r="F1448" s="143">
        <f t="shared" si="1398"/>
        <v>85</v>
      </c>
      <c r="G1448" s="143" t="e">
        <f>#REF!+45</f>
        <v>#REF!</v>
      </c>
      <c r="H1448" s="143"/>
      <c r="I1448" s="143"/>
      <c r="J1448" s="143" t="e">
        <f>#REF!+50</f>
        <v>#REF!</v>
      </c>
    </row>
    <row r="1449" spans="1:10" ht="15" hidden="1" customHeight="1" x14ac:dyDescent="0.2">
      <c r="A1449" s="109">
        <v>39</v>
      </c>
      <c r="B1449" s="1" t="s">
        <v>1458</v>
      </c>
      <c r="C1449" s="142" t="e">
        <f>#REF!-7</f>
        <v>#REF!</v>
      </c>
      <c r="D1449" s="143">
        <f>D1448+7</f>
        <v>45201</v>
      </c>
      <c r="E1449" s="143" t="e">
        <f>#REF!+39</f>
        <v>#REF!</v>
      </c>
      <c r="F1449" s="143">
        <f t="shared" si="1398"/>
        <v>85</v>
      </c>
      <c r="G1449" s="143" t="e">
        <f>#REF!+45</f>
        <v>#REF!</v>
      </c>
      <c r="H1449" s="143"/>
      <c r="I1449" s="143"/>
      <c r="J1449" s="143" t="e">
        <f>#REF!+50</f>
        <v>#REF!</v>
      </c>
    </row>
    <row r="1450" spans="1:10" ht="15" hidden="1" customHeight="1" x14ac:dyDescent="0.2">
      <c r="A1450" s="109">
        <v>40</v>
      </c>
      <c r="B1450" s="1" t="s">
        <v>7</v>
      </c>
      <c r="C1450" s="147" t="e">
        <f>#REF!-7</f>
        <v>#REF!</v>
      </c>
      <c r="D1450" s="148">
        <f>D1449+7</f>
        <v>45208</v>
      </c>
      <c r="E1450" s="148" t="e">
        <f>#REF!+39</f>
        <v>#REF!</v>
      </c>
      <c r="F1450" s="143">
        <f t="shared" si="1398"/>
        <v>85</v>
      </c>
      <c r="G1450" s="148" t="e">
        <f>#REF!+45</f>
        <v>#REF!</v>
      </c>
      <c r="H1450" s="148"/>
      <c r="I1450" s="148"/>
      <c r="J1450" s="148" t="e">
        <f>#REF!+50</f>
        <v>#REF!</v>
      </c>
    </row>
    <row r="1451" spans="1:10" ht="15" hidden="1" customHeight="1" x14ac:dyDescent="0.2">
      <c r="A1451" s="109">
        <v>41</v>
      </c>
      <c r="B1451" s="1" t="s">
        <v>1475</v>
      </c>
      <c r="C1451" s="142" t="e">
        <f>#REF!-7</f>
        <v>#REF!</v>
      </c>
      <c r="D1451" s="143">
        <f>D1450+4</f>
        <v>45212</v>
      </c>
      <c r="E1451" s="143" t="e">
        <f>#REF!+39</f>
        <v>#REF!</v>
      </c>
      <c r="F1451" s="143">
        <f t="shared" si="1398"/>
        <v>85</v>
      </c>
      <c r="G1451" s="143" t="e">
        <f>#REF!+45</f>
        <v>#REF!</v>
      </c>
      <c r="H1451" s="143"/>
      <c r="I1451" s="143"/>
      <c r="J1451" s="143" t="e">
        <f>#REF!+50</f>
        <v>#REF!</v>
      </c>
    </row>
    <row r="1452" spans="1:10" ht="15" hidden="1" customHeight="1" x14ac:dyDescent="0.2">
      <c r="A1452" s="109">
        <v>42</v>
      </c>
      <c r="B1452" s="1" t="s">
        <v>1483</v>
      </c>
      <c r="C1452" s="142" t="e">
        <f>#REF!-7</f>
        <v>#REF!</v>
      </c>
      <c r="D1452" s="143">
        <f>D1451+7</f>
        <v>45219</v>
      </c>
      <c r="E1452" s="143" t="e">
        <f>#REF!+39</f>
        <v>#REF!</v>
      </c>
      <c r="F1452" s="143">
        <f t="shared" si="1398"/>
        <v>85</v>
      </c>
      <c r="G1452" s="143" t="e">
        <f>#REF!+45</f>
        <v>#REF!</v>
      </c>
      <c r="H1452" s="143"/>
      <c r="I1452" s="143"/>
      <c r="J1452" s="143" t="e">
        <f>#REF!+50</f>
        <v>#REF!</v>
      </c>
    </row>
    <row r="1453" spans="1:10" ht="15" hidden="1" customHeight="1" x14ac:dyDescent="0.2">
      <c r="A1453" s="109">
        <v>43</v>
      </c>
      <c r="B1453" s="1" t="s">
        <v>1492</v>
      </c>
      <c r="C1453" s="142" t="e">
        <f>#REF!-7</f>
        <v>#REF!</v>
      </c>
      <c r="D1453" s="143">
        <f>D1452+7</f>
        <v>45226</v>
      </c>
      <c r="E1453" s="143" t="e">
        <f>#REF!+39</f>
        <v>#REF!</v>
      </c>
      <c r="F1453" s="143">
        <f t="shared" si="1398"/>
        <v>85</v>
      </c>
      <c r="G1453" s="143" t="e">
        <f>#REF!+45</f>
        <v>#REF!</v>
      </c>
      <c r="H1453" s="143"/>
      <c r="I1453" s="143"/>
      <c r="J1453" s="143" t="e">
        <f>#REF!+50</f>
        <v>#REF!</v>
      </c>
    </row>
    <row r="1454" spans="1:10" ht="15" hidden="1" customHeight="1" x14ac:dyDescent="0.2">
      <c r="A1454" s="109">
        <v>44</v>
      </c>
      <c r="B1454" s="1" t="s">
        <v>1500</v>
      </c>
      <c r="C1454" s="142" t="e">
        <f>#REF!-7</f>
        <v>#REF!</v>
      </c>
      <c r="D1454" s="143">
        <f>D1453+7</f>
        <v>45233</v>
      </c>
      <c r="E1454" s="143" t="e">
        <f>#REF!+39</f>
        <v>#REF!</v>
      </c>
      <c r="F1454" s="143">
        <f t="shared" si="1398"/>
        <v>85</v>
      </c>
      <c r="G1454" s="143" t="e">
        <f>#REF!+45</f>
        <v>#REF!</v>
      </c>
      <c r="H1454" s="143"/>
      <c r="I1454" s="143"/>
      <c r="J1454" s="143" t="e">
        <f>#REF!+50</f>
        <v>#REF!</v>
      </c>
    </row>
    <row r="1455" spans="1:10" ht="15" hidden="1" customHeight="1" x14ac:dyDescent="0.2">
      <c r="A1455" s="109">
        <v>45</v>
      </c>
      <c r="B1455" s="1" t="s">
        <v>1507</v>
      </c>
      <c r="C1455" s="142" t="e">
        <f>#REF!-7</f>
        <v>#REF!</v>
      </c>
      <c r="D1455" s="143">
        <f>D1454+10</f>
        <v>45243</v>
      </c>
      <c r="E1455" s="143" t="e">
        <f>#REF!+39</f>
        <v>#REF!</v>
      </c>
      <c r="F1455" s="143">
        <f t="shared" si="1398"/>
        <v>85</v>
      </c>
      <c r="G1455" s="143" t="e">
        <f>#REF!+45</f>
        <v>#REF!</v>
      </c>
      <c r="H1455" s="143"/>
      <c r="I1455" s="143"/>
      <c r="J1455" s="143" t="e">
        <f>#REF!+50</f>
        <v>#REF!</v>
      </c>
    </row>
    <row r="1456" spans="1:10" ht="15" hidden="1" customHeight="1" x14ac:dyDescent="0.2">
      <c r="A1456" s="109">
        <v>46</v>
      </c>
      <c r="B1456" s="1" t="s">
        <v>7</v>
      </c>
      <c r="C1456" s="147" t="e">
        <f>#REF!-7</f>
        <v>#REF!</v>
      </c>
      <c r="D1456" s="148">
        <f>D1455+7</f>
        <v>45250</v>
      </c>
      <c r="E1456" s="148" t="e">
        <f>#REF!+39</f>
        <v>#REF!</v>
      </c>
      <c r="F1456" s="143">
        <f t="shared" si="1398"/>
        <v>85</v>
      </c>
      <c r="G1456" s="148" t="e">
        <f>#REF!+45</f>
        <v>#REF!</v>
      </c>
      <c r="H1456" s="148"/>
      <c r="I1456" s="148"/>
      <c r="J1456" s="148" t="e">
        <f>#REF!+50</f>
        <v>#REF!</v>
      </c>
    </row>
    <row r="1457" spans="1:10" ht="15" hidden="1" customHeight="1" x14ac:dyDescent="0.2">
      <c r="A1457" s="109">
        <v>47</v>
      </c>
      <c r="B1457" s="1" t="s">
        <v>1529</v>
      </c>
      <c r="C1457" s="142" t="e">
        <f>#REF!-7</f>
        <v>#REF!</v>
      </c>
      <c r="D1457" s="143">
        <f>D1456+4</f>
        <v>45254</v>
      </c>
      <c r="E1457" s="143" t="e">
        <f>#REF!+39</f>
        <v>#REF!</v>
      </c>
      <c r="F1457" s="143">
        <f t="shared" si="1398"/>
        <v>85</v>
      </c>
      <c r="G1457" s="143" t="e">
        <f>#REF!+45</f>
        <v>#REF!</v>
      </c>
      <c r="H1457" s="143"/>
      <c r="I1457" s="143"/>
      <c r="J1457" s="143" t="e">
        <f>#REF!+50</f>
        <v>#REF!</v>
      </c>
    </row>
    <row r="1458" spans="1:10" ht="15" hidden="1" customHeight="1" x14ac:dyDescent="0.2">
      <c r="A1458" s="104">
        <v>48</v>
      </c>
      <c r="B1458" s="8" t="s">
        <v>1530</v>
      </c>
      <c r="C1458" s="142" t="e">
        <f>#REF!-7</f>
        <v>#REF!</v>
      </c>
      <c r="D1458" s="143">
        <f>D1457+11</f>
        <v>45265</v>
      </c>
      <c r="E1458" s="136" t="e">
        <f>#REF!+23</f>
        <v>#REF!</v>
      </c>
      <c r="F1458" s="148">
        <f t="shared" si="1398"/>
        <v>74</v>
      </c>
      <c r="G1458" s="143" t="e">
        <f>#REF!+41</f>
        <v>#REF!</v>
      </c>
      <c r="H1458" s="143"/>
      <c r="I1458" s="143"/>
      <c r="J1458" s="143" t="e">
        <f>#REF!+46</f>
        <v>#REF!</v>
      </c>
    </row>
    <row r="1459" spans="1:10" ht="15" hidden="1" customHeight="1" x14ac:dyDescent="0.2">
      <c r="A1459" s="104">
        <v>49</v>
      </c>
      <c r="B1459" s="8" t="s">
        <v>1545</v>
      </c>
      <c r="C1459" s="142" t="e">
        <f>#REF!-7</f>
        <v>#REF!</v>
      </c>
      <c r="D1459" s="143">
        <f>D1458+6</f>
        <v>45271</v>
      </c>
      <c r="E1459" s="152" t="e">
        <f>#REF!+23</f>
        <v>#REF!</v>
      </c>
      <c r="F1459" s="143">
        <f>G1052+47</f>
        <v>75</v>
      </c>
      <c r="G1459" s="143" t="e">
        <f>#REF!+41</f>
        <v>#REF!</v>
      </c>
      <c r="H1459" s="153"/>
      <c r="I1459" s="153"/>
      <c r="J1459" s="153" t="e">
        <f>#REF!+46</f>
        <v>#REF!</v>
      </c>
    </row>
    <row r="1460" spans="1:10" ht="15" hidden="1" customHeight="1" x14ac:dyDescent="0.2">
      <c r="A1460" s="104">
        <v>50</v>
      </c>
      <c r="B1460" s="8" t="s">
        <v>1546</v>
      </c>
      <c r="C1460" s="142" t="e">
        <f>#REF!-7</f>
        <v>#REF!</v>
      </c>
      <c r="D1460" s="143">
        <f t="shared" ref="D1460:D1467" si="1400">D1459+7</f>
        <v>45278</v>
      </c>
      <c r="E1460" s="152" t="e">
        <f>#REF!+23</f>
        <v>#REF!</v>
      </c>
      <c r="F1460" s="143">
        <f>G1053+47</f>
        <v>75</v>
      </c>
      <c r="G1460" s="143" t="e">
        <f>#REF!+41</f>
        <v>#REF!</v>
      </c>
      <c r="H1460" s="153"/>
      <c r="I1460" s="153"/>
      <c r="J1460" s="153" t="e">
        <f>#REF!+46</f>
        <v>#REF!</v>
      </c>
    </row>
    <row r="1461" spans="1:10" ht="15" hidden="1" customHeight="1" x14ac:dyDescent="0.2">
      <c r="A1461" s="104">
        <v>51</v>
      </c>
      <c r="B1461" s="8" t="s">
        <v>1553</v>
      </c>
      <c r="C1461" s="155" t="e">
        <f>#REF!-7</f>
        <v>#REF!</v>
      </c>
      <c r="D1461" s="143">
        <f t="shared" si="1400"/>
        <v>45285</v>
      </c>
      <c r="E1461" s="136" t="e">
        <f>#REF!+23</f>
        <v>#REF!</v>
      </c>
      <c r="F1461" s="143">
        <f>G1054+47</f>
        <v>75</v>
      </c>
      <c r="G1461" s="143" t="e">
        <f>#REF!+41</f>
        <v>#REF!</v>
      </c>
      <c r="H1461" s="143"/>
      <c r="I1461" s="143"/>
      <c r="J1461" s="143" t="e">
        <f>#REF!+46</f>
        <v>#REF!</v>
      </c>
    </row>
    <row r="1462" spans="1:10" ht="15" hidden="1" customHeight="1" x14ac:dyDescent="0.2">
      <c r="A1462" s="104">
        <v>52</v>
      </c>
      <c r="B1462" s="8" t="s">
        <v>1564</v>
      </c>
      <c r="C1462" s="155" t="e">
        <f>#REF!-7</f>
        <v>#REF!</v>
      </c>
      <c r="D1462" s="143">
        <f t="shared" si="1400"/>
        <v>45292</v>
      </c>
      <c r="E1462" s="136" t="e">
        <f>#REF!+23</f>
        <v>#REF!</v>
      </c>
      <c r="F1462" s="143">
        <f>G1055+47</f>
        <v>75</v>
      </c>
      <c r="G1462" s="143" t="e">
        <f>#REF!+41</f>
        <v>#REF!</v>
      </c>
      <c r="H1462" s="143"/>
      <c r="I1462" s="143"/>
      <c r="J1462" s="143" t="e">
        <f>#REF!+46</f>
        <v>#REF!</v>
      </c>
    </row>
    <row r="1463" spans="1:10" ht="15" hidden="1" customHeight="1" x14ac:dyDescent="0.2">
      <c r="A1463" s="109">
        <v>1</v>
      </c>
      <c r="B1463" s="1" t="s">
        <v>1574</v>
      </c>
      <c r="C1463" s="155" t="e">
        <f>#REF!-7</f>
        <v>#REF!</v>
      </c>
      <c r="D1463" s="143">
        <f t="shared" si="1400"/>
        <v>45299</v>
      </c>
      <c r="E1463" s="143" t="e">
        <f>#REF!+23</f>
        <v>#REF!</v>
      </c>
      <c r="F1463" s="143">
        <f>G1056+47</f>
        <v>75</v>
      </c>
      <c r="G1463" s="143" t="e">
        <f>#REF!+41</f>
        <v>#REF!</v>
      </c>
      <c r="H1463" s="143"/>
      <c r="I1463" s="143"/>
      <c r="J1463" s="143" t="e">
        <f>#REF!+46</f>
        <v>#REF!</v>
      </c>
    </row>
    <row r="1464" spans="1:10" ht="15" hidden="1" customHeight="1" x14ac:dyDescent="0.2">
      <c r="A1464" s="109">
        <v>2</v>
      </c>
      <c r="B1464" s="1" t="s">
        <v>1621</v>
      </c>
      <c r="C1464" s="155" t="e">
        <f>#REF!-7</f>
        <v>#REF!</v>
      </c>
      <c r="D1464" s="143">
        <f t="shared" si="1400"/>
        <v>45306</v>
      </c>
      <c r="E1464" s="143" t="e">
        <f>#REF!+37</f>
        <v>#REF!</v>
      </c>
      <c r="F1464" s="143" t="e">
        <f>#REF!+32</f>
        <v>#REF!</v>
      </c>
      <c r="G1464" s="143" t="e">
        <f>#REF!+41</f>
        <v>#REF!</v>
      </c>
      <c r="H1464" s="143"/>
      <c r="I1464" s="143"/>
      <c r="J1464" s="143" t="e">
        <f>#REF!+46</f>
        <v>#REF!</v>
      </c>
    </row>
    <row r="1465" spans="1:10" ht="15" hidden="1" customHeight="1" x14ac:dyDescent="0.2">
      <c r="A1465" s="109">
        <v>3</v>
      </c>
      <c r="B1465" s="1" t="s">
        <v>7</v>
      </c>
      <c r="C1465" s="159" t="e">
        <f>#REF!-7</f>
        <v>#REF!</v>
      </c>
      <c r="D1465" s="148">
        <f t="shared" si="1400"/>
        <v>45313</v>
      </c>
      <c r="E1465" s="148" t="e">
        <f>#REF!+37</f>
        <v>#REF!</v>
      </c>
      <c r="F1465" s="148" t="e">
        <f>#REF!+32</f>
        <v>#REF!</v>
      </c>
      <c r="G1465" s="148" t="e">
        <f>#REF!+41</f>
        <v>#REF!</v>
      </c>
      <c r="H1465" s="148"/>
      <c r="I1465" s="148"/>
      <c r="J1465" s="148" t="e">
        <f>#REF!+46</f>
        <v>#REF!</v>
      </c>
    </row>
    <row r="1466" spans="1:10" ht="15" hidden="1" customHeight="1" x14ac:dyDescent="0.2">
      <c r="A1466" s="109">
        <v>4</v>
      </c>
      <c r="B1466" s="1" t="s">
        <v>1600</v>
      </c>
      <c r="C1466" s="155" t="e">
        <f>#REF!-7</f>
        <v>#REF!</v>
      </c>
      <c r="D1466" s="143">
        <f>D1465+1</f>
        <v>45314</v>
      </c>
      <c r="E1466" s="143" t="e">
        <f>#REF!+37</f>
        <v>#REF!</v>
      </c>
      <c r="F1466" s="143" t="e">
        <f>#REF!+32</f>
        <v>#REF!</v>
      </c>
      <c r="G1466" s="143" t="e">
        <f>#REF!+41</f>
        <v>#REF!</v>
      </c>
      <c r="H1466" s="143"/>
      <c r="I1466" s="143"/>
      <c r="J1466" s="143" t="e">
        <f>#REF!+46</f>
        <v>#REF!</v>
      </c>
    </row>
    <row r="1467" spans="1:10" ht="15" hidden="1" customHeight="1" x14ac:dyDescent="0.2">
      <c r="A1467" s="109">
        <v>5</v>
      </c>
      <c r="B1467" s="1" t="s">
        <v>1617</v>
      </c>
      <c r="C1467" s="155" t="e">
        <f>#REF!-7</f>
        <v>#REF!</v>
      </c>
      <c r="D1467" s="143">
        <f t="shared" si="1400"/>
        <v>45321</v>
      </c>
      <c r="E1467" s="143" t="e">
        <f>#REF!+37</f>
        <v>#REF!</v>
      </c>
      <c r="F1467" s="143" t="e">
        <f>#REF!+32</f>
        <v>#REF!</v>
      </c>
      <c r="G1467" s="143" t="e">
        <f>#REF!+41</f>
        <v>#REF!</v>
      </c>
      <c r="H1467" s="143"/>
      <c r="I1467" s="143"/>
      <c r="J1467" s="143" t="e">
        <f>#REF!+46</f>
        <v>#REF!</v>
      </c>
    </row>
    <row r="1468" spans="1:10" ht="15" hidden="1" customHeight="1" x14ac:dyDescent="0.2">
      <c r="A1468" s="109">
        <v>6</v>
      </c>
      <c r="B1468" s="1" t="s">
        <v>1618</v>
      </c>
      <c r="C1468" s="155" t="e">
        <f>#REF!-7</f>
        <v>#REF!</v>
      </c>
      <c r="D1468" s="143">
        <f>D1467+9</f>
        <v>45330</v>
      </c>
      <c r="E1468" s="143" t="e">
        <f>#REF!+37</f>
        <v>#REF!</v>
      </c>
      <c r="F1468" s="143" t="e">
        <f>#REF!+32</f>
        <v>#REF!</v>
      </c>
      <c r="G1468" s="143" t="e">
        <f>#REF!+41</f>
        <v>#REF!</v>
      </c>
      <c r="H1468" s="143"/>
      <c r="I1468" s="143"/>
      <c r="J1468" s="143" t="e">
        <f>#REF!+46</f>
        <v>#REF!</v>
      </c>
    </row>
    <row r="1469" spans="1:10" ht="15" hidden="1" customHeight="1" x14ac:dyDescent="0.2">
      <c r="A1469" s="109">
        <v>7</v>
      </c>
      <c r="B1469" s="1" t="s">
        <v>1635</v>
      </c>
      <c r="C1469" s="155" t="e">
        <f>#REF!-7</f>
        <v>#REF!</v>
      </c>
      <c r="D1469" s="143">
        <f>D1468+11</f>
        <v>45341</v>
      </c>
      <c r="E1469" s="143" t="e">
        <f>#REF!+37</f>
        <v>#REF!</v>
      </c>
      <c r="F1469" s="143" t="e">
        <f>#REF!+32</f>
        <v>#REF!</v>
      </c>
      <c r="G1469" s="143" t="e">
        <f>#REF!+41</f>
        <v>#REF!</v>
      </c>
      <c r="H1469" s="143"/>
      <c r="I1469" s="143"/>
      <c r="J1469" s="143" t="e">
        <f>#REF!+46</f>
        <v>#REF!</v>
      </c>
    </row>
    <row r="1470" spans="1:10" ht="15" hidden="1" customHeight="1" x14ac:dyDescent="0.2">
      <c r="A1470" s="109">
        <v>8</v>
      </c>
      <c r="B1470" s="1" t="s">
        <v>1642</v>
      </c>
      <c r="C1470" s="155" t="e">
        <f>#REF!-7</f>
        <v>#REF!</v>
      </c>
      <c r="D1470" s="143">
        <f t="shared" ref="D1470:D1484" si="1401">D1469+7</f>
        <v>45348</v>
      </c>
      <c r="E1470" s="143" t="e">
        <f>#REF!+37</f>
        <v>#REF!</v>
      </c>
      <c r="F1470" s="143" t="e">
        <f>#REF!+32</f>
        <v>#REF!</v>
      </c>
      <c r="G1470" s="143" t="e">
        <f>#REF!+41</f>
        <v>#REF!</v>
      </c>
      <c r="H1470" s="143"/>
      <c r="I1470" s="143"/>
      <c r="J1470" s="143" t="e">
        <f>#REF!+46</f>
        <v>#REF!</v>
      </c>
    </row>
    <row r="1471" spans="1:10" ht="15" hidden="1" customHeight="1" x14ac:dyDescent="0.2">
      <c r="A1471" s="109">
        <v>9</v>
      </c>
      <c r="B1471" s="1" t="s">
        <v>1651</v>
      </c>
      <c r="C1471" s="155" t="e">
        <f>#REF!-7</f>
        <v>#REF!</v>
      </c>
      <c r="D1471" s="143">
        <f t="shared" si="1401"/>
        <v>45355</v>
      </c>
      <c r="E1471" s="143" t="e">
        <f>#REF!+37</f>
        <v>#REF!</v>
      </c>
      <c r="F1471" s="143" t="e">
        <f>#REF!+32</f>
        <v>#REF!</v>
      </c>
      <c r="G1471" s="143" t="e">
        <f>#REF!+41</f>
        <v>#REF!</v>
      </c>
      <c r="H1471" s="143"/>
      <c r="I1471" s="143"/>
      <c r="J1471" s="143" t="e">
        <f>#REF!+46</f>
        <v>#REF!</v>
      </c>
    </row>
    <row r="1472" spans="1:10" ht="15" hidden="1" customHeight="1" x14ac:dyDescent="0.2">
      <c r="A1472" s="109">
        <v>10</v>
      </c>
      <c r="B1472" s="1" t="s">
        <v>1658</v>
      </c>
      <c r="C1472" s="155" t="e">
        <f>#REF!-7</f>
        <v>#REF!</v>
      </c>
      <c r="D1472" s="143">
        <f t="shared" si="1401"/>
        <v>45362</v>
      </c>
      <c r="E1472" s="143" t="e">
        <f>#REF!+37</f>
        <v>#REF!</v>
      </c>
      <c r="F1472" s="143" t="e">
        <f>#REF!+32</f>
        <v>#REF!</v>
      </c>
      <c r="G1472" s="143" t="e">
        <f>#REF!+41</f>
        <v>#REF!</v>
      </c>
      <c r="H1472" s="143"/>
      <c r="I1472" s="143"/>
      <c r="J1472" s="143" t="e">
        <f>#REF!+46</f>
        <v>#REF!</v>
      </c>
    </row>
    <row r="1473" spans="1:10" ht="15" hidden="1" customHeight="1" x14ac:dyDescent="0.2">
      <c r="A1473" s="109">
        <v>11</v>
      </c>
      <c r="B1473" s="1" t="s">
        <v>1687</v>
      </c>
      <c r="C1473" s="155" t="e">
        <f>#REF!-7</f>
        <v>#REF!</v>
      </c>
      <c r="D1473" s="143">
        <f>D1472+4</f>
        <v>45366</v>
      </c>
      <c r="E1473" s="143" t="e">
        <f>#REF!+37</f>
        <v>#REF!</v>
      </c>
      <c r="F1473" s="143" t="e">
        <f>#REF!+32</f>
        <v>#REF!</v>
      </c>
      <c r="G1473" s="143" t="e">
        <f>#REF!+41</f>
        <v>#REF!</v>
      </c>
      <c r="H1473" s="143"/>
      <c r="I1473" s="143"/>
      <c r="J1473" s="143" t="e">
        <f>#REF!+46</f>
        <v>#REF!</v>
      </c>
    </row>
    <row r="1474" spans="1:10" ht="15" hidden="1" customHeight="1" x14ac:dyDescent="0.2">
      <c r="A1474" s="109">
        <v>12</v>
      </c>
      <c r="B1474" s="1" t="s">
        <v>1676</v>
      </c>
      <c r="C1474" s="155" t="e">
        <f>#REF!-7</f>
        <v>#REF!</v>
      </c>
      <c r="D1474" s="143">
        <f t="shared" si="1401"/>
        <v>45373</v>
      </c>
      <c r="E1474" s="143" t="e">
        <f>#REF!+37</f>
        <v>#REF!</v>
      </c>
      <c r="F1474" s="143" t="e">
        <f>#REF!+32</f>
        <v>#REF!</v>
      </c>
      <c r="G1474" s="143" t="e">
        <f>#REF!+41</f>
        <v>#REF!</v>
      </c>
      <c r="H1474" s="143"/>
      <c r="I1474" s="143"/>
      <c r="J1474" s="143" t="e">
        <f>#REF!+46</f>
        <v>#REF!</v>
      </c>
    </row>
    <row r="1475" spans="1:10" ht="15" hidden="1" customHeight="1" x14ac:dyDescent="0.2">
      <c r="A1475" s="109">
        <v>13</v>
      </c>
      <c r="B1475" s="1" t="s">
        <v>1677</v>
      </c>
      <c r="C1475" s="155" t="e">
        <f>#REF!-7</f>
        <v>#REF!</v>
      </c>
      <c r="D1475" s="143">
        <f>D1474+10</f>
        <v>45383</v>
      </c>
      <c r="E1475" s="143" t="e">
        <f>#REF!+37</f>
        <v>#REF!</v>
      </c>
      <c r="F1475" s="143" t="e">
        <f>#REF!+32</f>
        <v>#REF!</v>
      </c>
      <c r="G1475" s="143" t="e">
        <f>#REF!+41</f>
        <v>#REF!</v>
      </c>
      <c r="H1475" s="143"/>
      <c r="I1475" s="143"/>
      <c r="J1475" s="143" t="e">
        <f>#REF!+46</f>
        <v>#REF!</v>
      </c>
    </row>
    <row r="1476" spans="1:10" ht="15" hidden="1" customHeight="1" x14ac:dyDescent="0.2">
      <c r="A1476" s="109">
        <v>14</v>
      </c>
      <c r="B1476" s="1" t="s">
        <v>7</v>
      </c>
      <c r="C1476" s="159" t="e">
        <f>#REF!-7</f>
        <v>#REF!</v>
      </c>
      <c r="D1476" s="148">
        <f t="shared" si="1401"/>
        <v>45390</v>
      </c>
      <c r="E1476" s="148" t="e">
        <f>#REF!+37</f>
        <v>#REF!</v>
      </c>
      <c r="F1476" s="148" t="e">
        <f>#REF!+32</f>
        <v>#REF!</v>
      </c>
      <c r="G1476" s="148" t="e">
        <f>#REF!+41</f>
        <v>#REF!</v>
      </c>
      <c r="H1476" s="148"/>
      <c r="I1476" s="148"/>
      <c r="J1476" s="148" t="e">
        <f>#REF!+46</f>
        <v>#REF!</v>
      </c>
    </row>
    <row r="1477" spans="1:10" ht="15" hidden="1" customHeight="1" x14ac:dyDescent="0.2">
      <c r="A1477" s="109">
        <v>15</v>
      </c>
      <c r="B1477" s="1" t="s">
        <v>1693</v>
      </c>
      <c r="C1477" s="155" t="e">
        <f>#REF!-7</f>
        <v>#REF!</v>
      </c>
      <c r="D1477" s="143">
        <f t="shared" si="1401"/>
        <v>45397</v>
      </c>
      <c r="E1477" s="143" t="e">
        <f>#REF!+37</f>
        <v>#REF!</v>
      </c>
      <c r="F1477" s="143" t="e">
        <f>#REF!+32</f>
        <v>#REF!</v>
      </c>
      <c r="G1477" s="143" t="e">
        <f>#REF!+41</f>
        <v>#REF!</v>
      </c>
      <c r="H1477" s="143"/>
      <c r="I1477" s="143"/>
      <c r="J1477" s="143" t="e">
        <f>#REF!+46</f>
        <v>#REF!</v>
      </c>
    </row>
    <row r="1478" spans="1:10" ht="15" hidden="1" customHeight="1" x14ac:dyDescent="0.2">
      <c r="A1478" s="109">
        <v>16</v>
      </c>
      <c r="B1478" s="1" t="s">
        <v>1701</v>
      </c>
      <c r="C1478" s="155" t="e">
        <f>#REF!-7</f>
        <v>#REF!</v>
      </c>
      <c r="D1478" s="143">
        <f t="shared" si="1401"/>
        <v>45404</v>
      </c>
      <c r="E1478" s="143" t="e">
        <f>#REF!+37</f>
        <v>#REF!</v>
      </c>
      <c r="F1478" s="143" t="e">
        <f>#REF!+32</f>
        <v>#REF!</v>
      </c>
      <c r="G1478" s="143" t="e">
        <f>#REF!+41</f>
        <v>#REF!</v>
      </c>
      <c r="H1478" s="143"/>
      <c r="I1478" s="143"/>
      <c r="J1478" s="143" t="e">
        <f>#REF!+46</f>
        <v>#REF!</v>
      </c>
    </row>
    <row r="1479" spans="1:10" ht="15" hidden="1" customHeight="1" x14ac:dyDescent="0.2">
      <c r="A1479" s="109">
        <v>17</v>
      </c>
      <c r="B1479" s="1" t="s">
        <v>1709</v>
      </c>
      <c r="C1479" s="155" t="e">
        <f>#REF!-7</f>
        <v>#REF!</v>
      </c>
      <c r="D1479" s="143">
        <f>D1478+4</f>
        <v>45408</v>
      </c>
      <c r="E1479" s="143" t="e">
        <f>#REF!+37</f>
        <v>#REF!</v>
      </c>
      <c r="F1479" s="143" t="e">
        <f>#REF!+32</f>
        <v>#REF!</v>
      </c>
      <c r="G1479" s="143" t="e">
        <f>#REF!+41</f>
        <v>#REF!</v>
      </c>
      <c r="H1479" s="143"/>
      <c r="I1479" s="143"/>
      <c r="J1479" s="143" t="e">
        <f>#REF!+46</f>
        <v>#REF!</v>
      </c>
    </row>
    <row r="1480" spans="1:10" ht="15" hidden="1" customHeight="1" x14ac:dyDescent="0.2">
      <c r="A1480" s="109">
        <v>18</v>
      </c>
      <c r="B1480" s="1" t="s">
        <v>7</v>
      </c>
      <c r="C1480" s="159" t="e">
        <f>#REF!-7</f>
        <v>#REF!</v>
      </c>
      <c r="D1480" s="148">
        <f t="shared" si="1401"/>
        <v>45415</v>
      </c>
      <c r="E1480" s="148" t="e">
        <f>#REF!+37</f>
        <v>#REF!</v>
      </c>
      <c r="F1480" s="148" t="e">
        <f>#REF!+32</f>
        <v>#REF!</v>
      </c>
      <c r="G1480" s="148" t="e">
        <f>#REF!+41</f>
        <v>#REF!</v>
      </c>
      <c r="H1480" s="148"/>
      <c r="I1480" s="148"/>
      <c r="J1480" s="148" t="e">
        <f>#REF!+46</f>
        <v>#REF!</v>
      </c>
    </row>
    <row r="1481" spans="1:10" ht="15" hidden="1" customHeight="1" x14ac:dyDescent="0.2">
      <c r="A1481" s="109">
        <v>19</v>
      </c>
      <c r="B1481" s="1" t="s">
        <v>1717</v>
      </c>
      <c r="C1481" s="155" t="e">
        <f>#REF!-7</f>
        <v>#REF!</v>
      </c>
      <c r="D1481" s="143">
        <f>D1480+7</f>
        <v>45422</v>
      </c>
      <c r="E1481" s="143" t="e">
        <f>#REF!+37</f>
        <v>#REF!</v>
      </c>
      <c r="F1481" s="143" t="e">
        <f>#REF!+32</f>
        <v>#REF!</v>
      </c>
      <c r="G1481" s="143" t="e">
        <f>#REF!+41</f>
        <v>#REF!</v>
      </c>
      <c r="H1481" s="143"/>
      <c r="I1481" s="143"/>
      <c r="J1481" s="143" t="e">
        <f>#REF!+46</f>
        <v>#REF!</v>
      </c>
    </row>
    <row r="1482" spans="1:10" ht="15" hidden="1" customHeight="1" x14ac:dyDescent="0.2">
      <c r="A1482" s="109">
        <v>20</v>
      </c>
      <c r="B1482" s="1" t="s">
        <v>1733</v>
      </c>
      <c r="C1482" s="155" t="e">
        <f>#REF!-7</f>
        <v>#REF!</v>
      </c>
      <c r="D1482" s="143">
        <f>D1481+7</f>
        <v>45429</v>
      </c>
      <c r="E1482" s="143" t="e">
        <f>#REF!+37</f>
        <v>#REF!</v>
      </c>
      <c r="F1482" s="143" t="e">
        <f>#REF!+32</f>
        <v>#REF!</v>
      </c>
      <c r="G1482" s="143" t="e">
        <f>#REF!+41</f>
        <v>#REF!</v>
      </c>
      <c r="H1482" s="143"/>
      <c r="I1482" s="143"/>
      <c r="J1482" s="143" t="e">
        <f>#REF!+46</f>
        <v>#REF!</v>
      </c>
    </row>
    <row r="1483" spans="1:10" ht="15" hidden="1" customHeight="1" x14ac:dyDescent="0.2">
      <c r="A1483" s="109">
        <v>21</v>
      </c>
      <c r="B1483" s="1" t="s">
        <v>1741</v>
      </c>
      <c r="C1483" s="155" t="e">
        <f>#REF!-7</f>
        <v>#REF!</v>
      </c>
      <c r="D1483" s="143">
        <f>D1482+10</f>
        <v>45439</v>
      </c>
      <c r="E1483" s="143" t="e">
        <f>#REF!+37</f>
        <v>#REF!</v>
      </c>
      <c r="F1483" s="143" t="e">
        <f>#REF!+32</f>
        <v>#REF!</v>
      </c>
      <c r="G1483" s="143" t="e">
        <f>#REF!+41</f>
        <v>#REF!</v>
      </c>
      <c r="H1483" s="143"/>
      <c r="I1483" s="143"/>
      <c r="J1483" s="143" t="e">
        <f>#REF!+46</f>
        <v>#REF!</v>
      </c>
    </row>
    <row r="1484" spans="1:10" ht="15" hidden="1" customHeight="1" x14ac:dyDescent="0.2">
      <c r="A1484" s="109">
        <v>22</v>
      </c>
      <c r="B1484" s="1" t="s">
        <v>1748</v>
      </c>
      <c r="C1484" s="155" t="e">
        <f>#REF!-7</f>
        <v>#REF!</v>
      </c>
      <c r="D1484" s="143">
        <f t="shared" si="1401"/>
        <v>45446</v>
      </c>
      <c r="E1484" s="143" t="e">
        <f>#REF!+37</f>
        <v>#REF!</v>
      </c>
      <c r="F1484" s="143" t="e">
        <f>#REF!+32</f>
        <v>#REF!</v>
      </c>
      <c r="G1484" s="143" t="e">
        <f>#REF!+41</f>
        <v>#REF!</v>
      </c>
      <c r="H1484" s="143"/>
      <c r="I1484" s="143"/>
      <c r="J1484" s="143" t="e">
        <f>#REF!+46</f>
        <v>#REF!</v>
      </c>
    </row>
    <row r="1485" spans="1:10" ht="15" hidden="1" customHeight="1" x14ac:dyDescent="0.2">
      <c r="A1485" s="109">
        <v>24</v>
      </c>
      <c r="B1485" s="1" t="s">
        <v>1754</v>
      </c>
      <c r="C1485" s="155" t="e">
        <f>#REF!-7</f>
        <v>#REF!</v>
      </c>
      <c r="D1485" s="143">
        <f>D1484+8</f>
        <v>45454</v>
      </c>
      <c r="E1485" s="143" t="e">
        <f>#REF!+37</f>
        <v>#REF!</v>
      </c>
      <c r="F1485" s="143" t="e">
        <f>#REF!+32</f>
        <v>#REF!</v>
      </c>
      <c r="G1485" s="143" t="e">
        <f>#REF!+41</f>
        <v>#REF!</v>
      </c>
      <c r="H1485" s="143"/>
      <c r="I1485" s="143"/>
      <c r="J1485" s="143" t="e">
        <f>#REF!+46</f>
        <v>#REF!</v>
      </c>
    </row>
    <row r="1486" spans="1:10" ht="15" hidden="1" customHeight="1" x14ac:dyDescent="0.2">
      <c r="A1486" s="109">
        <v>25</v>
      </c>
      <c r="B1486" s="1" t="s">
        <v>1763</v>
      </c>
      <c r="C1486" s="155" t="e">
        <f>#REF!-7</f>
        <v>#REF!</v>
      </c>
      <c r="D1486" s="143">
        <f>D1485+10</f>
        <v>45464</v>
      </c>
      <c r="E1486" s="143" t="e">
        <f>#REF!+37</f>
        <v>#REF!</v>
      </c>
      <c r="F1486" s="143" t="e">
        <f>#REF!+32</f>
        <v>#REF!</v>
      </c>
      <c r="G1486" s="143" t="e">
        <f>#REF!+41</f>
        <v>#REF!</v>
      </c>
      <c r="H1486" s="143"/>
      <c r="I1486" s="143"/>
      <c r="J1486" s="143" t="e">
        <f>#REF!+46</f>
        <v>#REF!</v>
      </c>
    </row>
    <row r="1487" spans="1:10" ht="15" hidden="1" customHeight="1" x14ac:dyDescent="0.2">
      <c r="A1487" s="109">
        <v>26</v>
      </c>
      <c r="B1487" s="1" t="s">
        <v>1770</v>
      </c>
      <c r="C1487" s="155" t="e">
        <f>#REF!-7</f>
        <v>#REF!</v>
      </c>
      <c r="D1487" s="143">
        <f t="shared" ref="D1487:D1494" si="1402">D1486+7</f>
        <v>45471</v>
      </c>
      <c r="E1487" s="143" t="e">
        <f>#REF!+37</f>
        <v>#REF!</v>
      </c>
      <c r="F1487" s="143" t="e">
        <f>#REF!+32</f>
        <v>#REF!</v>
      </c>
      <c r="G1487" s="143" t="e">
        <f>#REF!+41</f>
        <v>#REF!</v>
      </c>
      <c r="H1487" s="143"/>
      <c r="I1487" s="143"/>
      <c r="J1487" s="143" t="e">
        <f>#REF!+46</f>
        <v>#REF!</v>
      </c>
    </row>
    <row r="1488" spans="1:10" ht="15" hidden="1" customHeight="1" x14ac:dyDescent="0.2">
      <c r="A1488" s="109">
        <v>27</v>
      </c>
      <c r="B1488" s="1" t="s">
        <v>1798</v>
      </c>
      <c r="C1488" s="155" t="e">
        <f>#REF!-7</f>
        <v>#REF!</v>
      </c>
      <c r="D1488" s="143">
        <f t="shared" si="1402"/>
        <v>45478</v>
      </c>
      <c r="E1488" s="143" t="e">
        <f>#REF!+37</f>
        <v>#REF!</v>
      </c>
      <c r="F1488" s="143" t="e">
        <f>#REF!+32</f>
        <v>#REF!</v>
      </c>
      <c r="G1488" s="143" t="e">
        <f>#REF!+41</f>
        <v>#REF!</v>
      </c>
      <c r="H1488" s="143"/>
      <c r="I1488" s="143"/>
      <c r="J1488" s="143" t="e">
        <f>#REF!+46</f>
        <v>#REF!</v>
      </c>
    </row>
    <row r="1489" spans="1:10" ht="15" hidden="1" customHeight="1" x14ac:dyDescent="0.2">
      <c r="A1489" s="109">
        <v>28</v>
      </c>
      <c r="B1489" s="1" t="s">
        <v>7</v>
      </c>
      <c r="C1489" s="159" t="e">
        <f>#REF!-7</f>
        <v>#REF!</v>
      </c>
      <c r="D1489" s="148">
        <f t="shared" si="1402"/>
        <v>45485</v>
      </c>
      <c r="E1489" s="148" t="e">
        <f>#REF!+37</f>
        <v>#REF!</v>
      </c>
      <c r="F1489" s="148" t="e">
        <f>#REF!+32</f>
        <v>#REF!</v>
      </c>
      <c r="G1489" s="148" t="e">
        <f>#REF!+41</f>
        <v>#REF!</v>
      </c>
      <c r="H1489" s="148"/>
      <c r="I1489" s="148"/>
      <c r="J1489" s="148" t="e">
        <f>#REF!+46</f>
        <v>#REF!</v>
      </c>
    </row>
    <row r="1490" spans="1:10" ht="15" hidden="1" customHeight="1" x14ac:dyDescent="0.2">
      <c r="A1490" s="109">
        <v>29</v>
      </c>
      <c r="B1490" s="1" t="s">
        <v>1789</v>
      </c>
      <c r="C1490" s="155" t="e">
        <f>#REF!-7</f>
        <v>#REF!</v>
      </c>
      <c r="D1490" s="143">
        <f t="shared" si="1402"/>
        <v>45492</v>
      </c>
      <c r="E1490" s="143" t="e">
        <f>#REF!+37</f>
        <v>#REF!</v>
      </c>
      <c r="F1490" s="143" t="e">
        <f>#REF!+32</f>
        <v>#REF!</v>
      </c>
      <c r="G1490" s="143" t="e">
        <f>#REF!+41</f>
        <v>#REF!</v>
      </c>
      <c r="H1490" s="143"/>
      <c r="I1490" s="143"/>
      <c r="J1490" s="143" t="e">
        <f>#REF!+46</f>
        <v>#REF!</v>
      </c>
    </row>
    <row r="1491" spans="1:10" ht="15" hidden="1" customHeight="1" x14ac:dyDescent="0.2">
      <c r="A1491" s="109">
        <v>30</v>
      </c>
      <c r="B1491" s="1" t="s">
        <v>1832</v>
      </c>
      <c r="C1491" s="155" t="e">
        <f>#REF!-7</f>
        <v>#REF!</v>
      </c>
      <c r="D1491" s="143">
        <f t="shared" si="1402"/>
        <v>45499</v>
      </c>
      <c r="E1491" s="143" t="e">
        <f>#REF!+37</f>
        <v>#REF!</v>
      </c>
      <c r="F1491" s="143" t="e">
        <f>#REF!+32</f>
        <v>#REF!</v>
      </c>
      <c r="G1491" s="143" t="e">
        <f>#REF!+41</f>
        <v>#REF!</v>
      </c>
      <c r="H1491" s="143"/>
      <c r="I1491" s="143"/>
      <c r="J1491" s="143" t="e">
        <f>#REF!+46</f>
        <v>#REF!</v>
      </c>
    </row>
    <row r="1492" spans="1:10" ht="15" hidden="1" customHeight="1" x14ac:dyDescent="0.2">
      <c r="A1492" s="109">
        <v>31</v>
      </c>
      <c r="B1492" s="1" t="s">
        <v>1831</v>
      </c>
      <c r="C1492" s="155" t="e">
        <f>#REF!-7</f>
        <v>#REF!</v>
      </c>
      <c r="D1492" s="143">
        <f>D1491+10</f>
        <v>45509</v>
      </c>
      <c r="E1492" s="143" t="e">
        <f>#REF!+37</f>
        <v>#REF!</v>
      </c>
      <c r="F1492" s="143" t="e">
        <f>#REF!+32</f>
        <v>#REF!</v>
      </c>
      <c r="G1492" s="143" t="e">
        <f>#REF!+41</f>
        <v>#REF!</v>
      </c>
      <c r="H1492" s="143"/>
      <c r="I1492" s="143"/>
      <c r="J1492" s="143" t="e">
        <f>#REF!+46</f>
        <v>#REF!</v>
      </c>
    </row>
    <row r="1493" spans="1:10" ht="15" hidden="1" customHeight="1" x14ac:dyDescent="0.2">
      <c r="A1493" s="109">
        <v>32</v>
      </c>
      <c r="B1493" s="1" t="s">
        <v>1830</v>
      </c>
      <c r="C1493" s="155" t="e">
        <f>#REF!-7</f>
        <v>#REF!</v>
      </c>
      <c r="D1493" s="143">
        <f>D1492+7</f>
        <v>45516</v>
      </c>
      <c r="E1493" s="143" t="e">
        <f>#REF!+37</f>
        <v>#REF!</v>
      </c>
      <c r="F1493" s="143" t="e">
        <f>#REF!+32</f>
        <v>#REF!</v>
      </c>
      <c r="G1493" s="143" t="e">
        <f>#REF!+41</f>
        <v>#REF!</v>
      </c>
      <c r="H1493" s="143"/>
      <c r="I1493" s="143"/>
      <c r="J1493" s="143" t="e">
        <f>#REF!+46</f>
        <v>#REF!</v>
      </c>
    </row>
    <row r="1494" spans="1:10" ht="15" hidden="1" customHeight="1" x14ac:dyDescent="0.2">
      <c r="A1494" s="109">
        <v>34</v>
      </c>
      <c r="B1494" s="1" t="s">
        <v>7</v>
      </c>
      <c r="C1494" s="159" t="e">
        <f>#REF!-7</f>
        <v>#REF!</v>
      </c>
      <c r="D1494" s="148">
        <f t="shared" si="1402"/>
        <v>45523</v>
      </c>
      <c r="E1494" s="148" t="e">
        <f>#REF!+37</f>
        <v>#REF!</v>
      </c>
      <c r="F1494" s="148" t="e">
        <f>#REF!+32</f>
        <v>#REF!</v>
      </c>
      <c r="G1494" s="148" t="e">
        <f>#REF!+41</f>
        <v>#REF!</v>
      </c>
      <c r="H1494" s="148"/>
      <c r="I1494" s="148"/>
      <c r="J1494" s="148" t="e">
        <f>#REF!+46</f>
        <v>#REF!</v>
      </c>
    </row>
    <row r="1495" spans="1:10" ht="15" hidden="1" customHeight="1" x14ac:dyDescent="0.2">
      <c r="A1495" s="109">
        <v>35</v>
      </c>
      <c r="B1495" s="1" t="s">
        <v>1829</v>
      </c>
      <c r="C1495" s="155" t="e">
        <f>#REF!-7</f>
        <v>#REF!</v>
      </c>
      <c r="D1495" s="143">
        <f>D1494+7</f>
        <v>45530</v>
      </c>
      <c r="E1495" s="143" t="e">
        <f>#REF!+37</f>
        <v>#REF!</v>
      </c>
      <c r="F1495" s="143" t="e">
        <f>#REF!+32</f>
        <v>#REF!</v>
      </c>
      <c r="G1495" s="143" t="e">
        <f>#REF!+41</f>
        <v>#REF!</v>
      </c>
      <c r="H1495" s="143"/>
      <c r="I1495" s="143"/>
      <c r="J1495" s="143" t="e">
        <f>#REF!+46</f>
        <v>#REF!</v>
      </c>
    </row>
    <row r="1496" spans="1:10" ht="15" hidden="1" customHeight="1" x14ac:dyDescent="0.2">
      <c r="A1496" s="109">
        <v>36</v>
      </c>
      <c r="B1496" s="1" t="s">
        <v>1841</v>
      </c>
      <c r="C1496" s="155" t="e">
        <f>#REF!-7</f>
        <v>#REF!</v>
      </c>
      <c r="D1496" s="143">
        <f>D1495+8</f>
        <v>45538</v>
      </c>
      <c r="E1496" s="143" t="e">
        <f>#REF!+37</f>
        <v>#REF!</v>
      </c>
      <c r="F1496" s="143" t="e">
        <f>#REF!+32</f>
        <v>#REF!</v>
      </c>
      <c r="G1496" s="143" t="e">
        <f>#REF!+41</f>
        <v>#REF!</v>
      </c>
      <c r="H1496" s="143"/>
      <c r="I1496" s="143"/>
      <c r="J1496" s="143" t="e">
        <f>#REF!+46</f>
        <v>#REF!</v>
      </c>
    </row>
    <row r="1497" spans="1:10" ht="15" hidden="1" customHeight="1" x14ac:dyDescent="0.2">
      <c r="A1497" s="109">
        <v>37</v>
      </c>
      <c r="B1497" s="1" t="s">
        <v>1846</v>
      </c>
      <c r="C1497" s="155" t="e">
        <f>#REF!-7</f>
        <v>#REF!</v>
      </c>
      <c r="D1497" s="143">
        <f>D1496+6</f>
        <v>45544</v>
      </c>
      <c r="E1497" s="143" t="e">
        <f>#REF!+37</f>
        <v>#REF!</v>
      </c>
      <c r="F1497" s="143" t="e">
        <f>#REF!+32</f>
        <v>#REF!</v>
      </c>
      <c r="G1497" s="143" t="e">
        <f>#REF!+41</f>
        <v>#REF!</v>
      </c>
      <c r="H1497" s="143"/>
      <c r="I1497" s="143"/>
      <c r="J1497" s="143" t="e">
        <f>#REF!+46</f>
        <v>#REF!</v>
      </c>
    </row>
    <row r="1498" spans="1:10" ht="15" hidden="1" customHeight="1" x14ac:dyDescent="0.2">
      <c r="A1498" s="109">
        <v>38</v>
      </c>
      <c r="B1498" s="1" t="s">
        <v>1855</v>
      </c>
      <c r="C1498" s="155" t="e">
        <f>#REF!-7</f>
        <v>#REF!</v>
      </c>
      <c r="D1498" s="143">
        <f>D1497+7</f>
        <v>45551</v>
      </c>
      <c r="E1498" s="143" t="e">
        <f>#REF!+37</f>
        <v>#REF!</v>
      </c>
      <c r="F1498" s="143" t="e">
        <f>#REF!+32</f>
        <v>#REF!</v>
      </c>
      <c r="G1498" s="143" t="e">
        <f>#REF!+41</f>
        <v>#REF!</v>
      </c>
      <c r="H1498" s="143"/>
      <c r="I1498" s="143"/>
      <c r="J1498" s="143" t="e">
        <f>#REF!+46</f>
        <v>#REF!</v>
      </c>
    </row>
    <row r="1499" spans="1:10" ht="15" hidden="1" customHeight="1" x14ac:dyDescent="0.2">
      <c r="A1499" s="109">
        <v>39</v>
      </c>
      <c r="B1499" s="1" t="s">
        <v>7</v>
      </c>
      <c r="C1499" s="159" t="e">
        <f>#REF!-7</f>
        <v>#REF!</v>
      </c>
      <c r="D1499" s="148">
        <f>D1498+7</f>
        <v>45558</v>
      </c>
      <c r="E1499" s="148" t="e">
        <f>#REF!+37</f>
        <v>#REF!</v>
      </c>
      <c r="F1499" s="148" t="e">
        <f>#REF!+32</f>
        <v>#REF!</v>
      </c>
      <c r="G1499" s="148" t="e">
        <f>#REF!+41</f>
        <v>#REF!</v>
      </c>
      <c r="H1499" s="148"/>
      <c r="I1499" s="148"/>
      <c r="J1499" s="148" t="e">
        <f>#REF!+46</f>
        <v>#REF!</v>
      </c>
    </row>
    <row r="1500" spans="1:10" ht="15" hidden="1" customHeight="1" x14ac:dyDescent="0.2">
      <c r="A1500" s="109">
        <v>40</v>
      </c>
      <c r="B1500" s="1" t="s">
        <v>1877</v>
      </c>
      <c r="C1500" s="155" t="e">
        <f>#REF!-7</f>
        <v>#REF!</v>
      </c>
      <c r="D1500" s="143">
        <f>D1499+7</f>
        <v>45565</v>
      </c>
      <c r="E1500" s="143" t="e">
        <f>#REF!+37</f>
        <v>#REF!</v>
      </c>
      <c r="F1500" s="143" t="e">
        <f>#REF!+32</f>
        <v>#REF!</v>
      </c>
      <c r="G1500" s="143" t="e">
        <f>#REF!+41</f>
        <v>#REF!</v>
      </c>
      <c r="H1500" s="143"/>
      <c r="I1500" s="143"/>
      <c r="J1500" s="143" t="e">
        <f>#REF!+46</f>
        <v>#REF!</v>
      </c>
    </row>
    <row r="1501" spans="1:10" ht="15" hidden="1" customHeight="1" x14ac:dyDescent="0.2">
      <c r="A1501" s="109">
        <v>41</v>
      </c>
      <c r="B1501" s="1" t="s">
        <v>1884</v>
      </c>
      <c r="C1501" s="155" t="e">
        <f>#REF!-7</f>
        <v>#REF!</v>
      </c>
      <c r="D1501" s="143">
        <f>D1500+11</f>
        <v>45576</v>
      </c>
      <c r="E1501" s="143" t="e">
        <f>#REF!+37</f>
        <v>#REF!</v>
      </c>
      <c r="F1501" s="143" t="e">
        <f>#REF!+32</f>
        <v>#REF!</v>
      </c>
      <c r="G1501" s="143" t="e">
        <f>#REF!+41</f>
        <v>#REF!</v>
      </c>
      <c r="H1501" s="143"/>
      <c r="I1501" s="143"/>
      <c r="J1501" s="143" t="e">
        <f>#REF!+46</f>
        <v>#REF!</v>
      </c>
    </row>
    <row r="1502" spans="1:10" ht="15" hidden="1" customHeight="1" x14ac:dyDescent="0.2">
      <c r="A1502" s="109">
        <v>42</v>
      </c>
      <c r="B1502" s="1" t="s">
        <v>1893</v>
      </c>
      <c r="C1502" s="155" t="e">
        <f>#REF!-7</f>
        <v>#REF!</v>
      </c>
      <c r="D1502" s="143">
        <f>D1501+7</f>
        <v>45583</v>
      </c>
      <c r="E1502" s="143" t="e">
        <f>#REF!+37</f>
        <v>#REF!</v>
      </c>
      <c r="F1502" s="143" t="e">
        <f>#REF!+32</f>
        <v>#REF!</v>
      </c>
      <c r="G1502" s="143" t="e">
        <f>#REF!+41</f>
        <v>#REF!</v>
      </c>
      <c r="H1502" s="143"/>
      <c r="I1502" s="143"/>
      <c r="J1502" s="143" t="e">
        <f>#REF!+46</f>
        <v>#REF!</v>
      </c>
    </row>
    <row r="1503" spans="1:10" ht="15" hidden="1" customHeight="1" x14ac:dyDescent="0.2">
      <c r="A1503" s="109">
        <v>43</v>
      </c>
      <c r="B1503" s="1" t="s">
        <v>1899</v>
      </c>
      <c r="C1503" s="155" t="e">
        <f>#REF!-7</f>
        <v>#REF!</v>
      </c>
      <c r="D1503" s="143">
        <f>D1502+7</f>
        <v>45590</v>
      </c>
      <c r="E1503" s="143" t="e">
        <f>#REF!+37</f>
        <v>#REF!</v>
      </c>
      <c r="F1503" s="143" t="e">
        <f>#REF!+32</f>
        <v>#REF!</v>
      </c>
      <c r="G1503" s="143" t="e">
        <f>#REF!+41</f>
        <v>#REF!</v>
      </c>
      <c r="H1503" s="143"/>
      <c r="I1503" s="143"/>
      <c r="J1503" s="143" t="e">
        <f>#REF!+46</f>
        <v>#REF!</v>
      </c>
    </row>
    <row r="1504" spans="1:10" ht="15" hidden="1" customHeight="1" x14ac:dyDescent="0.2">
      <c r="A1504" s="109">
        <v>44</v>
      </c>
      <c r="B1504" s="1" t="s">
        <v>1929</v>
      </c>
      <c r="C1504" s="155" t="e">
        <f>#REF!-7</f>
        <v>#REF!</v>
      </c>
      <c r="D1504" s="143">
        <f>D1503+7</f>
        <v>45597</v>
      </c>
      <c r="E1504" s="143" t="e">
        <f>#REF!+37</f>
        <v>#REF!</v>
      </c>
      <c r="F1504" s="143" t="e">
        <f>#REF!+32</f>
        <v>#REF!</v>
      </c>
      <c r="G1504" s="143" t="e">
        <f>#REF!+41</f>
        <v>#REF!</v>
      </c>
      <c r="H1504" s="143"/>
      <c r="I1504" s="143"/>
      <c r="J1504" s="143" t="e">
        <f>#REF!+46</f>
        <v>#REF!</v>
      </c>
    </row>
    <row r="1505" spans="1:10" ht="15" hidden="1" customHeight="1" x14ac:dyDescent="0.2">
      <c r="A1505" s="109">
        <v>45</v>
      </c>
      <c r="B1505" s="1" t="s">
        <v>1906</v>
      </c>
      <c r="C1505" s="155" t="e">
        <f>#REF!-7</f>
        <v>#REF!</v>
      </c>
      <c r="D1505" s="143">
        <f>D1504+6</f>
        <v>45603</v>
      </c>
      <c r="E1505" s="143" t="e">
        <f>#REF!+37</f>
        <v>#REF!</v>
      </c>
      <c r="F1505" s="143" t="e">
        <f>#REF!+32</f>
        <v>#REF!</v>
      </c>
      <c r="G1505" s="143" t="e">
        <f>#REF!+41</f>
        <v>#REF!</v>
      </c>
      <c r="H1505" s="143"/>
      <c r="I1505" s="143"/>
      <c r="J1505" s="143" t="e">
        <f>#REF!+46</f>
        <v>#REF!</v>
      </c>
    </row>
    <row r="1506" spans="1:10" ht="15" hidden="1" customHeight="1" x14ac:dyDescent="0.2">
      <c r="A1506" s="109">
        <v>46</v>
      </c>
      <c r="B1506" s="1" t="s">
        <v>7</v>
      </c>
      <c r="C1506" s="159" t="e">
        <f>#REF!-7</f>
        <v>#REF!</v>
      </c>
      <c r="D1506" s="148">
        <f t="shared" ref="D1506" si="1403">D1505+7</f>
        <v>45610</v>
      </c>
      <c r="E1506" s="148" t="e">
        <f>#REF!+37</f>
        <v>#REF!</v>
      </c>
      <c r="F1506" s="148" t="e">
        <f>#REF!+32</f>
        <v>#REF!</v>
      </c>
      <c r="G1506" s="148" t="e">
        <f>#REF!+41</f>
        <v>#REF!</v>
      </c>
      <c r="H1506" s="148"/>
      <c r="I1506" s="148"/>
      <c r="J1506" s="148" t="e">
        <f>#REF!+46</f>
        <v>#REF!</v>
      </c>
    </row>
    <row r="1507" spans="1:10" ht="15" hidden="1" customHeight="1" x14ac:dyDescent="0.2">
      <c r="A1507" s="109">
        <v>47</v>
      </c>
      <c r="B1507" s="1" t="s">
        <v>1928</v>
      </c>
      <c r="C1507" s="155" t="e">
        <f>#REF!-7</f>
        <v>#REF!</v>
      </c>
      <c r="D1507" s="143">
        <f>D1506+9</f>
        <v>45619</v>
      </c>
      <c r="E1507" s="143" t="e">
        <f>#REF!+37</f>
        <v>#REF!</v>
      </c>
      <c r="F1507" s="143" t="e">
        <f>#REF!+32</f>
        <v>#REF!</v>
      </c>
      <c r="G1507" s="143" t="e">
        <f>#REF!+41</f>
        <v>#REF!</v>
      </c>
      <c r="H1507" s="143"/>
      <c r="I1507" s="143"/>
      <c r="J1507" s="143" t="e">
        <f>#REF!+46</f>
        <v>#REF!</v>
      </c>
    </row>
    <row r="1508" spans="1:10" ht="15" hidden="1" customHeight="1" x14ac:dyDescent="0.2">
      <c r="A1508" s="104">
        <v>48</v>
      </c>
      <c r="B1508" s="8" t="s">
        <v>1927</v>
      </c>
      <c r="C1508" s="168" t="e">
        <f>#REF!-7</f>
        <v>#REF!</v>
      </c>
      <c r="D1508" s="136">
        <f>D1507+2</f>
        <v>45621</v>
      </c>
      <c r="E1508" s="136" t="e">
        <f>#REF!+23</f>
        <v>#REF!</v>
      </c>
      <c r="F1508" s="136" t="e">
        <f>#REF!+32</f>
        <v>#REF!</v>
      </c>
      <c r="G1508" s="136" t="e">
        <f>#REF!+27</f>
        <v>#REF!</v>
      </c>
      <c r="H1508" s="136"/>
      <c r="I1508" s="136"/>
      <c r="J1508" s="136" t="e">
        <f>#REF!+32</f>
        <v>#REF!</v>
      </c>
    </row>
    <row r="1509" spans="1:10" ht="15" hidden="1" customHeight="1" x14ac:dyDescent="0.2">
      <c r="A1509" s="104">
        <v>49</v>
      </c>
      <c r="B1509" s="8" t="s">
        <v>1938</v>
      </c>
      <c r="C1509" s="168" t="e">
        <f>#REF!-7</f>
        <v>#REF!</v>
      </c>
      <c r="D1509" s="136">
        <f>D1508+7</f>
        <v>45628</v>
      </c>
      <c r="E1509" s="136" t="e">
        <f>#REF!+23</f>
        <v>#REF!</v>
      </c>
      <c r="F1509" s="136" t="e">
        <f>#REF!+32</f>
        <v>#REF!</v>
      </c>
      <c r="G1509" s="136" t="e">
        <f>#REF!+27</f>
        <v>#REF!</v>
      </c>
      <c r="H1509" s="136"/>
      <c r="I1509" s="136"/>
      <c r="J1509" s="136" t="e">
        <f>#REF!+32</f>
        <v>#REF!</v>
      </c>
    </row>
    <row r="1510" spans="1:10" ht="15" hidden="1" customHeight="1" x14ac:dyDescent="0.2">
      <c r="A1510" s="191">
        <v>50</v>
      </c>
      <c r="B1510" s="193" t="s">
        <v>1945</v>
      </c>
      <c r="C1510" s="194" t="e">
        <f>#REF!-7</f>
        <v>#REF!</v>
      </c>
      <c r="D1510" s="140">
        <f>D1509+7</f>
        <v>45635</v>
      </c>
      <c r="E1510" s="140" t="e">
        <f>#REF!+23</f>
        <v>#REF!</v>
      </c>
      <c r="F1510" s="140" t="e">
        <f>#REF!+32</f>
        <v>#REF!</v>
      </c>
      <c r="G1510" s="140" t="e">
        <f>#REF!+27</f>
        <v>#REF!</v>
      </c>
      <c r="H1510" s="140"/>
      <c r="I1510" s="140"/>
      <c r="J1510" s="140" t="e">
        <f>#REF!+32</f>
        <v>#REF!</v>
      </c>
    </row>
    <row r="1511" spans="1:10" ht="15" hidden="1" customHeight="1" x14ac:dyDescent="0.2">
      <c r="A1511" s="192">
        <v>51</v>
      </c>
      <c r="B1511" s="107" t="s">
        <v>1954</v>
      </c>
      <c r="C1511" s="168" t="e">
        <f>#REF!-7</f>
        <v>#REF!</v>
      </c>
      <c r="D1511" s="136">
        <f>D1510+7</f>
        <v>45642</v>
      </c>
      <c r="E1511" s="136" t="e">
        <f>#REF!+23</f>
        <v>#REF!</v>
      </c>
      <c r="F1511" s="136" t="e">
        <f>#REF!+32</f>
        <v>#REF!</v>
      </c>
      <c r="G1511" s="136" t="e">
        <f>#REF!+27</f>
        <v>#REF!</v>
      </c>
      <c r="H1511" s="136"/>
      <c r="I1511" s="136"/>
      <c r="J1511" s="136" t="e">
        <f>#REF!+32</f>
        <v>#REF!</v>
      </c>
    </row>
    <row r="1512" spans="1:10" ht="15" hidden="1" customHeight="1" x14ac:dyDescent="0.2">
      <c r="A1512" s="192">
        <v>52</v>
      </c>
      <c r="B1512" s="107" t="s">
        <v>1966</v>
      </c>
      <c r="C1512" s="168" t="e">
        <f>#REF!-7</f>
        <v>#REF!</v>
      </c>
      <c r="D1512" s="136">
        <f>D1511+8</f>
        <v>45650</v>
      </c>
      <c r="E1512" s="136" t="e">
        <f>#REF!+23</f>
        <v>#REF!</v>
      </c>
      <c r="F1512" s="136" t="e">
        <f>#REF!+32</f>
        <v>#REF!</v>
      </c>
      <c r="G1512" s="136" t="e">
        <f>#REF!+27</f>
        <v>#REF!</v>
      </c>
      <c r="H1512" s="136"/>
      <c r="I1512" s="136"/>
      <c r="J1512" s="136" t="e">
        <f>#REF!+32</f>
        <v>#REF!</v>
      </c>
    </row>
    <row r="1513" spans="1:10" ht="15" hidden="1" customHeight="1" x14ac:dyDescent="0.2">
      <c r="A1513" s="192">
        <v>1</v>
      </c>
      <c r="B1513" s="107" t="s">
        <v>1967</v>
      </c>
      <c r="C1513" s="168" t="e">
        <f>#REF!-7</f>
        <v>#REF!</v>
      </c>
      <c r="D1513" s="136">
        <f>D1512+7</f>
        <v>45657</v>
      </c>
      <c r="E1513" s="136" t="e">
        <f>#REF!+23</f>
        <v>#REF!</v>
      </c>
      <c r="F1513" s="136" t="e">
        <f>#REF!+32</f>
        <v>#REF!</v>
      </c>
      <c r="G1513" s="136" t="e">
        <f>#REF!+27</f>
        <v>#REF!</v>
      </c>
      <c r="H1513" s="136"/>
      <c r="I1513" s="136"/>
      <c r="J1513" s="136" t="e">
        <f>#REF!+32</f>
        <v>#REF!</v>
      </c>
    </row>
    <row r="1514" spans="1:10" ht="15" hidden="1" customHeight="1" x14ac:dyDescent="0.2">
      <c r="A1514" s="120">
        <v>2</v>
      </c>
      <c r="B1514" s="32" t="s">
        <v>1976</v>
      </c>
      <c r="C1514" s="155" t="e">
        <f>#REF!-7</f>
        <v>#REF!</v>
      </c>
      <c r="D1514" s="143">
        <f>D1513+8</f>
        <v>45665</v>
      </c>
      <c r="E1514" s="143" t="e">
        <f>#REF!+33</f>
        <v>#REF!</v>
      </c>
      <c r="F1514" s="143" t="e">
        <f>#REF!+32</f>
        <v>#REF!</v>
      </c>
      <c r="G1514" s="143" t="e">
        <f>#REF!+39</f>
        <v>#REF!</v>
      </c>
      <c r="H1514" s="143"/>
      <c r="I1514" s="143"/>
      <c r="J1514" s="143" t="e">
        <f>#REF!+42</f>
        <v>#REF!</v>
      </c>
    </row>
    <row r="1515" spans="1:10" ht="15" hidden="1" customHeight="1" x14ac:dyDescent="0.2">
      <c r="A1515" s="42">
        <v>3</v>
      </c>
      <c r="B1515" s="34" t="s">
        <v>1985</v>
      </c>
      <c r="C1515" s="155" t="e">
        <f>#REF!-7</f>
        <v>#REF!</v>
      </c>
      <c r="D1515" s="143">
        <f>D1514+12</f>
        <v>45677</v>
      </c>
      <c r="E1515" s="143" t="e">
        <f>#REF!+33</f>
        <v>#REF!</v>
      </c>
      <c r="F1515" s="143" t="e">
        <f>#REF!+32</f>
        <v>#REF!</v>
      </c>
      <c r="G1515" s="143" t="e">
        <f>#REF!+39</f>
        <v>#REF!</v>
      </c>
      <c r="H1515" s="143"/>
      <c r="I1515" s="143"/>
      <c r="J1515" s="143" t="e">
        <f>#REF!+42</f>
        <v>#REF!</v>
      </c>
    </row>
    <row r="1516" spans="1:10" ht="15" hidden="1" customHeight="1" x14ac:dyDescent="0.2">
      <c r="A1516" s="42">
        <v>4</v>
      </c>
      <c r="B1516" s="34" t="s">
        <v>1985</v>
      </c>
      <c r="C1516" s="155" t="e">
        <f>#REF!-7</f>
        <v>#REF!</v>
      </c>
      <c r="D1516" s="143">
        <v>45678</v>
      </c>
      <c r="E1516" s="143" t="e">
        <f>#REF!+33</f>
        <v>#REF!</v>
      </c>
      <c r="F1516" s="143" t="e">
        <f>#REF!+30</f>
        <v>#REF!</v>
      </c>
      <c r="G1516" s="143" t="e">
        <f>#REF!+39</f>
        <v>#REF!</v>
      </c>
      <c r="H1516" s="143"/>
      <c r="I1516" s="143"/>
      <c r="J1516" s="143" t="e">
        <f>#REF!+42</f>
        <v>#REF!</v>
      </c>
    </row>
    <row r="1517" spans="1:10" ht="15" hidden="1" customHeight="1" x14ac:dyDescent="0.2">
      <c r="A1517" s="42">
        <v>5</v>
      </c>
      <c r="B1517" s="34" t="s">
        <v>2004</v>
      </c>
      <c r="C1517" s="155" t="e">
        <f>#REF!-7</f>
        <v>#REF!</v>
      </c>
      <c r="D1517" s="143">
        <v>45688</v>
      </c>
      <c r="E1517" s="143" t="e">
        <f>#REF!+33</f>
        <v>#REF!</v>
      </c>
      <c r="F1517" s="143" t="e">
        <f>#REF!+30</f>
        <v>#REF!</v>
      </c>
      <c r="G1517" s="143" t="e">
        <f>#REF!+39</f>
        <v>#REF!</v>
      </c>
      <c r="H1517" s="143"/>
      <c r="I1517" s="143"/>
      <c r="J1517" s="143" t="e">
        <f>#REF!+42</f>
        <v>#REF!</v>
      </c>
    </row>
    <row r="1518" spans="1:10" ht="15" hidden="1" customHeight="1" x14ac:dyDescent="0.2">
      <c r="A1518" s="42">
        <v>6</v>
      </c>
      <c r="B1518" s="34" t="s">
        <v>2007</v>
      </c>
      <c r="C1518" s="155" t="e">
        <f>#REF!-7</f>
        <v>#REF!</v>
      </c>
      <c r="D1518" s="143">
        <f>D1517+8</f>
        <v>45696</v>
      </c>
      <c r="E1518" s="143" t="e">
        <f>#REF!+33</f>
        <v>#REF!</v>
      </c>
      <c r="F1518" s="143" t="e">
        <f>#REF!+30</f>
        <v>#REF!</v>
      </c>
      <c r="G1518" s="143" t="e">
        <f>#REF!+39</f>
        <v>#REF!</v>
      </c>
      <c r="H1518" s="143"/>
      <c r="I1518" s="143"/>
      <c r="J1518" s="143" t="e">
        <f>#REF!+42</f>
        <v>#REF!</v>
      </c>
    </row>
    <row r="1519" spans="1:10" ht="15" hidden="1" customHeight="1" x14ac:dyDescent="0.2">
      <c r="A1519" s="42">
        <v>7</v>
      </c>
      <c r="B1519" s="34" t="s">
        <v>2009</v>
      </c>
      <c r="C1519" s="155" t="e">
        <f>#REF!-7</f>
        <v>#REF!</v>
      </c>
      <c r="D1519" s="143">
        <f t="shared" ref="D1519:D1520" si="1404">D1518+8</f>
        <v>45704</v>
      </c>
      <c r="E1519" s="143" t="e">
        <f>#REF!+33</f>
        <v>#REF!</v>
      </c>
      <c r="F1519" s="143" t="e">
        <f>#REF!+30</f>
        <v>#REF!</v>
      </c>
      <c r="G1519" s="143" t="e">
        <f>#REF!+39</f>
        <v>#REF!</v>
      </c>
      <c r="H1519" s="143"/>
      <c r="I1519" s="143"/>
      <c r="J1519" s="143" t="e">
        <f>#REF!+42</f>
        <v>#REF!</v>
      </c>
    </row>
    <row r="1520" spans="1:10" ht="15" hidden="1" customHeight="1" x14ac:dyDescent="0.2">
      <c r="A1520" s="42">
        <v>8</v>
      </c>
      <c r="B1520" s="34" t="s">
        <v>7</v>
      </c>
      <c r="C1520" s="159" t="e">
        <f>#REF!-7</f>
        <v>#REF!</v>
      </c>
      <c r="D1520" s="148">
        <f t="shared" si="1404"/>
        <v>45712</v>
      </c>
      <c r="E1520" s="148" t="e">
        <f>#REF!+33</f>
        <v>#REF!</v>
      </c>
      <c r="F1520" s="148" t="e">
        <f>#REF!+30</f>
        <v>#REF!</v>
      </c>
      <c r="G1520" s="148" t="e">
        <f>#REF!+39</f>
        <v>#REF!</v>
      </c>
      <c r="H1520" s="148"/>
      <c r="I1520" s="148"/>
      <c r="J1520" s="148" t="e">
        <f>#REF!+42</f>
        <v>#REF!</v>
      </c>
    </row>
    <row r="1521" spans="1:10" ht="15" hidden="1" customHeight="1" x14ac:dyDescent="0.2">
      <c r="A1521" s="42">
        <v>9</v>
      </c>
      <c r="B1521" s="34" t="s">
        <v>2030</v>
      </c>
      <c r="C1521" s="155" t="e">
        <f>#REF!-7</f>
        <v>#REF!</v>
      </c>
      <c r="D1521" s="143">
        <v>45716</v>
      </c>
      <c r="E1521" s="143" t="e">
        <f>#REF!+33</f>
        <v>#REF!</v>
      </c>
      <c r="F1521" s="143" t="e">
        <f>#REF!+30</f>
        <v>#REF!</v>
      </c>
      <c r="G1521" s="143" t="e">
        <f>#REF!+39</f>
        <v>#REF!</v>
      </c>
      <c r="H1521" s="143"/>
      <c r="I1521" s="143"/>
      <c r="J1521" s="143" t="e">
        <f>#REF!+42</f>
        <v>#REF!</v>
      </c>
    </row>
    <row r="1522" spans="1:10" ht="15" hidden="1" customHeight="1" x14ac:dyDescent="0.2">
      <c r="A1522" s="42">
        <v>10</v>
      </c>
      <c r="B1522" s="34" t="s">
        <v>2045</v>
      </c>
      <c r="C1522" s="155">
        <f>D1522-7</f>
        <v>45719</v>
      </c>
      <c r="D1522" s="143">
        <f>D1521+10</f>
        <v>45726</v>
      </c>
      <c r="E1522" s="143" t="e">
        <f>#REF!+33</f>
        <v>#REF!</v>
      </c>
      <c r="F1522" s="110" t="e">
        <f>#REF!+30</f>
        <v>#REF!</v>
      </c>
      <c r="G1522" s="143" t="e">
        <f>#REF!+39</f>
        <v>#REF!</v>
      </c>
      <c r="H1522" s="143"/>
      <c r="I1522" s="143"/>
      <c r="J1522" s="143" t="e">
        <f>#REF!+42</f>
        <v>#REF!</v>
      </c>
    </row>
    <row r="1523" spans="1:10" ht="15" hidden="1" customHeight="1" x14ac:dyDescent="0.2">
      <c r="A1523" s="42">
        <v>11</v>
      </c>
      <c r="B1523" s="34" t="s">
        <v>2062</v>
      </c>
      <c r="C1523" s="155">
        <f>D1523-7</f>
        <v>45726</v>
      </c>
      <c r="D1523" s="143">
        <f>D1522+7</f>
        <v>45733</v>
      </c>
      <c r="E1523" s="143" t="e">
        <f>#REF!+33</f>
        <v>#REF!</v>
      </c>
      <c r="F1523" s="143" t="e">
        <f>#REF!+30</f>
        <v>#REF!</v>
      </c>
      <c r="G1523" s="143" t="e">
        <f>#REF!+39</f>
        <v>#REF!</v>
      </c>
      <c r="H1523" s="143"/>
      <c r="I1523" s="143"/>
      <c r="J1523" s="143" t="e">
        <f>#REF!+42</f>
        <v>#REF!</v>
      </c>
    </row>
    <row r="1524" spans="1:10" ht="15" hidden="1" customHeight="1" x14ac:dyDescent="0.2">
      <c r="A1524" s="42">
        <v>12</v>
      </c>
      <c r="B1524" s="34" t="s">
        <v>7</v>
      </c>
      <c r="C1524" s="159">
        <f t="shared" ref="C1524:C1534" si="1405">D1524-7</f>
        <v>45733</v>
      </c>
      <c r="D1524" s="148">
        <f>D1523+7</f>
        <v>45740</v>
      </c>
      <c r="E1524" s="148" t="e">
        <f>#REF!+33</f>
        <v>#REF!</v>
      </c>
      <c r="F1524" s="148" t="e">
        <f>#REF!+30</f>
        <v>#REF!</v>
      </c>
      <c r="G1524" s="148" t="e">
        <f>#REF!+39</f>
        <v>#REF!</v>
      </c>
      <c r="H1524" s="148"/>
      <c r="I1524" s="148"/>
      <c r="J1524" s="148" t="e">
        <f>#REF!+42</f>
        <v>#REF!</v>
      </c>
    </row>
    <row r="1525" spans="1:10" ht="15" hidden="1" customHeight="1" x14ac:dyDescent="0.2">
      <c r="A1525" s="42">
        <v>13</v>
      </c>
      <c r="B1525" s="34" t="s">
        <v>2071</v>
      </c>
      <c r="C1525" s="155">
        <f t="shared" si="1405"/>
        <v>45739</v>
      </c>
      <c r="D1525" s="143">
        <f>D1524+6</f>
        <v>45746</v>
      </c>
      <c r="E1525" s="143" t="e">
        <f>#REF!+33</f>
        <v>#REF!</v>
      </c>
      <c r="F1525" s="143" t="e">
        <f>#REF!+30</f>
        <v>#REF!</v>
      </c>
      <c r="G1525" s="143" t="e">
        <f>#REF!+39</f>
        <v>#REF!</v>
      </c>
      <c r="H1525" s="143"/>
      <c r="I1525" s="143"/>
      <c r="J1525" s="143" t="e">
        <f>#REF!+42</f>
        <v>#REF!</v>
      </c>
    </row>
    <row r="1526" spans="1:10" ht="15" hidden="1" customHeight="1" x14ac:dyDescent="0.2">
      <c r="A1526" s="42">
        <v>14</v>
      </c>
      <c r="B1526" s="34" t="s">
        <v>2075</v>
      </c>
      <c r="C1526" s="155">
        <f t="shared" si="1405"/>
        <v>45747</v>
      </c>
      <c r="D1526" s="143">
        <f>D1525+8</f>
        <v>45754</v>
      </c>
      <c r="E1526" s="143" t="e">
        <f>#REF!+33</f>
        <v>#REF!</v>
      </c>
      <c r="F1526" s="143" t="e">
        <f>#REF!+30</f>
        <v>#REF!</v>
      </c>
      <c r="G1526" s="143" t="e">
        <f>#REF!+39</f>
        <v>#REF!</v>
      </c>
      <c r="H1526" s="143"/>
      <c r="I1526" s="143"/>
      <c r="J1526" s="143" t="e">
        <f>#REF!+42</f>
        <v>#REF!</v>
      </c>
    </row>
    <row r="1527" spans="1:10" ht="15" hidden="1" customHeight="1" x14ac:dyDescent="0.2">
      <c r="A1527" s="42">
        <v>15</v>
      </c>
      <c r="B1527" s="34" t="s">
        <v>2107</v>
      </c>
      <c r="C1527" s="114">
        <f t="shared" si="1405"/>
        <v>45754</v>
      </c>
      <c r="D1527" s="110">
        <f t="shared" ref="D1527:D1535" si="1406">D1526+7</f>
        <v>45761</v>
      </c>
      <c r="E1527" s="110" t="e">
        <f>#REF!+33</f>
        <v>#REF!</v>
      </c>
      <c r="F1527" s="110" t="e">
        <f>#REF!+30</f>
        <v>#REF!</v>
      </c>
      <c r="G1527" s="110" t="e">
        <f>#REF!+39</f>
        <v>#REF!</v>
      </c>
      <c r="H1527" s="110"/>
      <c r="I1527" s="110"/>
      <c r="J1527" s="110" t="e">
        <f>#REF!+42</f>
        <v>#REF!</v>
      </c>
    </row>
    <row r="1528" spans="1:10" ht="15" hidden="1" customHeight="1" x14ac:dyDescent="0.2">
      <c r="A1528" s="42">
        <v>16</v>
      </c>
      <c r="B1528" s="34" t="s">
        <v>2100</v>
      </c>
      <c r="C1528" s="114">
        <f t="shared" si="1405"/>
        <v>45761</v>
      </c>
      <c r="D1528" s="110">
        <f t="shared" si="1406"/>
        <v>45768</v>
      </c>
      <c r="E1528" s="110" t="e">
        <f>#REF!+33</f>
        <v>#REF!</v>
      </c>
      <c r="F1528" s="110" t="e">
        <f>#REF!+30</f>
        <v>#REF!</v>
      </c>
      <c r="G1528" s="110" t="e">
        <f>#REF!+39</f>
        <v>#REF!</v>
      </c>
      <c r="H1528" s="110"/>
      <c r="I1528" s="110"/>
      <c r="J1528" s="110" t="e">
        <f>#REF!+42</f>
        <v>#REF!</v>
      </c>
    </row>
    <row r="1529" spans="1:10" ht="15" hidden="1" customHeight="1" x14ac:dyDescent="0.2">
      <c r="A1529" s="42">
        <v>17</v>
      </c>
      <c r="B1529" s="34" t="s">
        <v>2108</v>
      </c>
      <c r="C1529" s="114">
        <f t="shared" si="1405"/>
        <v>45768</v>
      </c>
      <c r="D1529" s="110">
        <f t="shared" si="1406"/>
        <v>45775</v>
      </c>
      <c r="E1529" s="110" t="e">
        <f>#REF!+33</f>
        <v>#REF!</v>
      </c>
      <c r="F1529" s="110" t="e">
        <f>#REF!+30</f>
        <v>#REF!</v>
      </c>
      <c r="G1529" s="110" t="e">
        <f>#REF!+39</f>
        <v>#REF!</v>
      </c>
      <c r="H1529" s="110"/>
      <c r="I1529" s="110"/>
      <c r="J1529" s="110" t="e">
        <f>#REF!+42</f>
        <v>#REF!</v>
      </c>
    </row>
    <row r="1530" spans="1:10" ht="15" hidden="1" customHeight="1" x14ac:dyDescent="0.2">
      <c r="A1530" s="42">
        <v>18</v>
      </c>
      <c r="B1530" s="34" t="s">
        <v>2115</v>
      </c>
      <c r="C1530" s="114">
        <f t="shared" si="1405"/>
        <v>45775</v>
      </c>
      <c r="D1530" s="110">
        <f t="shared" si="1406"/>
        <v>45782</v>
      </c>
      <c r="E1530" s="110" t="e">
        <f>#REF!+33</f>
        <v>#REF!</v>
      </c>
      <c r="F1530" s="110" t="e">
        <f>#REF!+30</f>
        <v>#REF!</v>
      </c>
      <c r="G1530" s="110" t="e">
        <f>#REF!+39</f>
        <v>#REF!</v>
      </c>
      <c r="H1530" s="110"/>
      <c r="I1530" s="110"/>
      <c r="J1530" s="110" t="e">
        <f>#REF!+42</f>
        <v>#REF!</v>
      </c>
    </row>
    <row r="1531" spans="1:10" ht="15" hidden="1" customHeight="1" x14ac:dyDescent="0.2">
      <c r="A1531" s="42">
        <v>19</v>
      </c>
      <c r="B1531" s="34" t="s">
        <v>2126</v>
      </c>
      <c r="C1531" s="114">
        <f t="shared" si="1405"/>
        <v>45780</v>
      </c>
      <c r="D1531" s="110">
        <f>D1530+5</f>
        <v>45787</v>
      </c>
      <c r="E1531" s="110" t="e">
        <f>#REF!+33</f>
        <v>#REF!</v>
      </c>
      <c r="F1531" s="110" t="e">
        <f>#REF!+30</f>
        <v>#REF!</v>
      </c>
      <c r="G1531" s="110" t="e">
        <f>#REF!+39</f>
        <v>#REF!</v>
      </c>
      <c r="H1531" s="110"/>
      <c r="I1531" s="110"/>
      <c r="J1531" s="110" t="e">
        <f>#REF!+42</f>
        <v>#REF!</v>
      </c>
    </row>
    <row r="1532" spans="1:10" ht="15" hidden="1" customHeight="1" x14ac:dyDescent="0.2">
      <c r="A1532" s="42">
        <v>20</v>
      </c>
      <c r="B1532" s="34" t="s">
        <v>2134</v>
      </c>
      <c r="C1532" s="114">
        <f t="shared" si="1405"/>
        <v>45789</v>
      </c>
      <c r="D1532" s="110">
        <f>D1531+9</f>
        <v>45796</v>
      </c>
      <c r="E1532" s="110" t="e">
        <f>#REF!+33</f>
        <v>#REF!</v>
      </c>
      <c r="F1532" s="110" t="e">
        <f>#REF!+30</f>
        <v>#REF!</v>
      </c>
      <c r="G1532" s="110" t="e">
        <f>#REF!+39</f>
        <v>#REF!</v>
      </c>
      <c r="H1532" s="110"/>
      <c r="I1532" s="110"/>
      <c r="J1532" s="110" t="e">
        <f>#REF!+42</f>
        <v>#REF!</v>
      </c>
    </row>
    <row r="1533" spans="1:10" ht="15" hidden="1" customHeight="1" x14ac:dyDescent="0.2">
      <c r="A1533" s="42">
        <v>21</v>
      </c>
      <c r="B1533" s="34" t="s">
        <v>2143</v>
      </c>
      <c r="C1533" s="114">
        <f t="shared" si="1405"/>
        <v>45796</v>
      </c>
      <c r="D1533" s="110">
        <f t="shared" si="1406"/>
        <v>45803</v>
      </c>
      <c r="E1533" s="110" t="e">
        <f>#REF!+33</f>
        <v>#REF!</v>
      </c>
      <c r="F1533" s="110" t="e">
        <f>#REF!+30</f>
        <v>#REF!</v>
      </c>
      <c r="G1533" s="110" t="e">
        <f>#REF!+39</f>
        <v>#REF!</v>
      </c>
      <c r="H1533" s="110"/>
      <c r="I1533" s="110"/>
      <c r="J1533" s="110" t="e">
        <f>#REF!+42</f>
        <v>#REF!</v>
      </c>
    </row>
    <row r="1534" spans="1:10" ht="15" hidden="1" customHeight="1" x14ac:dyDescent="0.2">
      <c r="A1534" s="42">
        <v>22</v>
      </c>
      <c r="B1534" s="34" t="s">
        <v>2150</v>
      </c>
      <c r="C1534" s="114">
        <f t="shared" si="1405"/>
        <v>45803</v>
      </c>
      <c r="D1534" s="110">
        <f t="shared" si="1406"/>
        <v>45810</v>
      </c>
      <c r="E1534" s="110" t="e">
        <f>#REF!+33</f>
        <v>#REF!</v>
      </c>
      <c r="F1534" s="110" t="e">
        <f>#REF!+30</f>
        <v>#REF!</v>
      </c>
      <c r="G1534" s="110" t="e">
        <f>#REF!+39</f>
        <v>#REF!</v>
      </c>
      <c r="H1534" s="110"/>
      <c r="I1534" s="110"/>
      <c r="J1534" s="110" t="e">
        <f>#REF!+42</f>
        <v>#REF!</v>
      </c>
    </row>
    <row r="1535" spans="1:10" ht="15" hidden="1" customHeight="1" x14ac:dyDescent="0.2">
      <c r="A1535" s="42">
        <v>23</v>
      </c>
      <c r="B1535" s="34" t="s">
        <v>7</v>
      </c>
      <c r="C1535" s="159">
        <f t="shared" ref="C1535:C1538" si="1407">D1535-7</f>
        <v>45810</v>
      </c>
      <c r="D1535" s="148">
        <f t="shared" si="1406"/>
        <v>45817</v>
      </c>
      <c r="E1535" s="148" t="e">
        <f>#REF!+33</f>
        <v>#REF!</v>
      </c>
      <c r="F1535" s="148" t="e">
        <f>#REF!+30</f>
        <v>#REF!</v>
      </c>
      <c r="G1535" s="148" t="e">
        <f>#REF!+39</f>
        <v>#REF!</v>
      </c>
      <c r="H1535" s="148"/>
      <c r="I1535" s="148"/>
      <c r="J1535" s="148" t="e">
        <f>#REF!+42</f>
        <v>#REF!</v>
      </c>
    </row>
    <row r="1536" spans="1:10" ht="15" hidden="1" customHeight="1" x14ac:dyDescent="0.2">
      <c r="A1536" s="42">
        <v>24</v>
      </c>
      <c r="B1536" s="34" t="s">
        <v>2165</v>
      </c>
      <c r="C1536" s="114">
        <f t="shared" si="1407"/>
        <v>45814</v>
      </c>
      <c r="D1536" s="110">
        <f>D1535+4</f>
        <v>45821</v>
      </c>
      <c r="E1536" s="110" t="e">
        <f>#REF!+33</f>
        <v>#REF!</v>
      </c>
      <c r="F1536" s="110" t="e">
        <f>#REF!+30</f>
        <v>#REF!</v>
      </c>
      <c r="G1536" s="110" t="e">
        <f>#REF!+39</f>
        <v>#REF!</v>
      </c>
      <c r="H1536" s="110"/>
      <c r="I1536" s="110"/>
      <c r="J1536" s="110" t="e">
        <f>#REF!+42</f>
        <v>#REF!</v>
      </c>
    </row>
    <row r="1537" spans="1:10" ht="15" hidden="1" customHeight="1" x14ac:dyDescent="0.2">
      <c r="A1537" s="42">
        <v>25</v>
      </c>
      <c r="B1537" s="34" t="s">
        <v>2183</v>
      </c>
      <c r="C1537" s="114">
        <f t="shared" si="1407"/>
        <v>45824</v>
      </c>
      <c r="D1537" s="110">
        <f>D1536+10</f>
        <v>45831</v>
      </c>
      <c r="E1537" s="110" t="e">
        <f>#REF!+33</f>
        <v>#REF!</v>
      </c>
      <c r="F1537" s="110" t="e">
        <f>#REF!+30</f>
        <v>#REF!</v>
      </c>
      <c r="G1537" s="110" t="e">
        <f>#REF!+39</f>
        <v>#REF!</v>
      </c>
      <c r="H1537" s="110"/>
      <c r="I1537" s="110"/>
      <c r="J1537" s="110" t="e">
        <f>#REF!+42</f>
        <v>#REF!</v>
      </c>
    </row>
    <row r="1538" spans="1:10" ht="15" hidden="1" customHeight="1" x14ac:dyDescent="0.2">
      <c r="A1538" s="42">
        <v>26</v>
      </c>
      <c r="B1538" s="34" t="s">
        <v>2211</v>
      </c>
      <c r="C1538" s="114">
        <f t="shared" si="1407"/>
        <v>45831</v>
      </c>
      <c r="D1538" s="110">
        <f>D1537+7</f>
        <v>45838</v>
      </c>
      <c r="E1538" s="110" t="e">
        <f>#REF!+33</f>
        <v>#REF!</v>
      </c>
      <c r="F1538" s="110" t="e">
        <f>#REF!+30</f>
        <v>#REF!</v>
      </c>
      <c r="G1538" s="110" t="e">
        <f>#REF!+39</f>
        <v>#REF!</v>
      </c>
      <c r="H1538" s="110"/>
      <c r="I1538" s="110"/>
      <c r="J1538" s="110" t="e">
        <f>#REF!+42</f>
        <v>#REF!</v>
      </c>
    </row>
    <row r="1539" spans="1:10" ht="15" hidden="1" customHeight="1" x14ac:dyDescent="0.2">
      <c r="A1539" s="42">
        <v>27</v>
      </c>
      <c r="B1539" s="34" t="s">
        <v>2211</v>
      </c>
      <c r="C1539" s="155" t="e">
        <f>#REF!-7</f>
        <v>#REF!</v>
      </c>
      <c r="D1539" s="213">
        <f t="shared" ref="D1539:D1555" si="1408">D1538+7</f>
        <v>45845</v>
      </c>
      <c r="E1539" s="110" t="e">
        <f>#REF!+33</f>
        <v>#REF!</v>
      </c>
      <c r="F1539" s="110" t="e">
        <f>#REF!+30</f>
        <v>#REF!</v>
      </c>
      <c r="G1539" s="110" t="e">
        <f>#REF!+39</f>
        <v>#REF!</v>
      </c>
      <c r="H1539" s="110"/>
      <c r="I1539" s="110"/>
      <c r="J1539" s="110" t="e">
        <f>#REF!+42</f>
        <v>#REF!</v>
      </c>
    </row>
    <row r="1540" spans="1:10" ht="15" hidden="1" customHeight="1" x14ac:dyDescent="0.2">
      <c r="A1540" s="42">
        <v>28</v>
      </c>
      <c r="B1540" s="34" t="s">
        <v>2227</v>
      </c>
      <c r="C1540" s="155">
        <f t="shared" ref="C1540:C1553" si="1409">D1540-7</f>
        <v>45845</v>
      </c>
      <c r="D1540" s="110">
        <f t="shared" si="1408"/>
        <v>45852</v>
      </c>
      <c r="E1540" s="110">
        <f t="shared" ref="E1540:E1554" si="1410">D1540+33</f>
        <v>45885</v>
      </c>
      <c r="F1540" s="110">
        <f t="shared" ref="F1540:F1567" si="1411">D1540+30</f>
        <v>45882</v>
      </c>
      <c r="G1540" s="110">
        <f t="shared" ref="G1540:G1567" si="1412">D1540+39</f>
        <v>45891</v>
      </c>
      <c r="H1540" s="110"/>
      <c r="I1540" s="110"/>
      <c r="J1540" s="110">
        <f t="shared" ref="J1540:J1567" si="1413">D1540+42</f>
        <v>45894</v>
      </c>
    </row>
    <row r="1541" spans="1:10" ht="15" hidden="1" customHeight="1" x14ac:dyDescent="0.2">
      <c r="A1541" s="42">
        <v>29</v>
      </c>
      <c r="B1541" s="34" t="s">
        <v>7</v>
      </c>
      <c r="C1541" s="212">
        <f t="shared" si="1409"/>
        <v>45852</v>
      </c>
      <c r="D1541" s="212">
        <f t="shared" si="1408"/>
        <v>45859</v>
      </c>
      <c r="E1541" s="212">
        <f t="shared" si="1410"/>
        <v>45892</v>
      </c>
      <c r="F1541" s="212">
        <f t="shared" si="1411"/>
        <v>45889</v>
      </c>
      <c r="G1541" s="212">
        <f t="shared" si="1412"/>
        <v>45898</v>
      </c>
      <c r="H1541" s="212"/>
      <c r="I1541" s="212"/>
      <c r="J1541" s="212">
        <f t="shared" si="1413"/>
        <v>45901</v>
      </c>
    </row>
    <row r="1542" spans="1:10" ht="15" hidden="1" customHeight="1" x14ac:dyDescent="0.2">
      <c r="A1542" s="42">
        <v>30</v>
      </c>
      <c r="B1542" s="34" t="s">
        <v>2247</v>
      </c>
      <c r="C1542" s="114">
        <f t="shared" si="1409"/>
        <v>45859</v>
      </c>
      <c r="D1542" s="110">
        <f t="shared" si="1408"/>
        <v>45866</v>
      </c>
      <c r="E1542" s="110">
        <f t="shared" si="1410"/>
        <v>45899</v>
      </c>
      <c r="F1542" s="110">
        <f t="shared" si="1411"/>
        <v>45896</v>
      </c>
      <c r="G1542" s="110">
        <f t="shared" si="1412"/>
        <v>45905</v>
      </c>
      <c r="H1542" s="110"/>
      <c r="I1542" s="110"/>
      <c r="J1542" s="110">
        <f t="shared" si="1413"/>
        <v>45908</v>
      </c>
    </row>
    <row r="1543" spans="1:10" ht="15" hidden="1" customHeight="1" x14ac:dyDescent="0.2">
      <c r="A1543" s="42">
        <v>31</v>
      </c>
      <c r="B1543" s="34" t="s">
        <v>7</v>
      </c>
      <c r="C1543" s="212">
        <f t="shared" si="1409"/>
        <v>45866</v>
      </c>
      <c r="D1543" s="212">
        <f t="shared" si="1408"/>
        <v>45873</v>
      </c>
      <c r="E1543" s="212">
        <f t="shared" si="1410"/>
        <v>45906</v>
      </c>
      <c r="F1543" s="212">
        <f t="shared" si="1411"/>
        <v>45903</v>
      </c>
      <c r="G1543" s="212">
        <f t="shared" si="1412"/>
        <v>45912</v>
      </c>
      <c r="H1543" s="212"/>
      <c r="I1543" s="212"/>
      <c r="J1543" s="212">
        <f t="shared" si="1413"/>
        <v>45915</v>
      </c>
    </row>
    <row r="1544" spans="1:10" ht="15" hidden="1" customHeight="1" x14ac:dyDescent="0.2">
      <c r="A1544" s="42">
        <v>32</v>
      </c>
      <c r="B1544" s="34" t="s">
        <v>2265</v>
      </c>
      <c r="C1544" s="155">
        <f t="shared" si="1409"/>
        <v>45873</v>
      </c>
      <c r="D1544" s="143">
        <f t="shared" si="1408"/>
        <v>45880</v>
      </c>
      <c r="E1544" s="143">
        <f t="shared" si="1410"/>
        <v>45913</v>
      </c>
      <c r="F1544" s="143">
        <f t="shared" si="1411"/>
        <v>45910</v>
      </c>
      <c r="G1544" s="143">
        <f t="shared" si="1412"/>
        <v>45919</v>
      </c>
      <c r="H1544" s="143"/>
      <c r="I1544" s="143"/>
      <c r="J1544" s="143">
        <f t="shared" si="1413"/>
        <v>45922</v>
      </c>
    </row>
    <row r="1545" spans="1:10" ht="15" hidden="1" customHeight="1" x14ac:dyDescent="0.2">
      <c r="A1545" s="42">
        <v>33</v>
      </c>
      <c r="B1545" s="34" t="s">
        <v>2277</v>
      </c>
      <c r="C1545" s="155">
        <f t="shared" si="1409"/>
        <v>45880</v>
      </c>
      <c r="D1545" s="143">
        <f t="shared" si="1408"/>
        <v>45887</v>
      </c>
      <c r="E1545" s="143">
        <f t="shared" si="1410"/>
        <v>45920</v>
      </c>
      <c r="F1545" s="143">
        <f t="shared" si="1411"/>
        <v>45917</v>
      </c>
      <c r="G1545" s="143">
        <f t="shared" si="1412"/>
        <v>45926</v>
      </c>
      <c r="H1545" s="143"/>
      <c r="I1545" s="143"/>
      <c r="J1545" s="143">
        <f t="shared" si="1413"/>
        <v>45929</v>
      </c>
    </row>
    <row r="1546" spans="1:10" ht="15" hidden="1" customHeight="1" x14ac:dyDescent="0.2">
      <c r="A1546" s="42">
        <v>34</v>
      </c>
      <c r="B1546" s="34" t="s">
        <v>2289</v>
      </c>
      <c r="C1546" s="155">
        <f t="shared" si="1409"/>
        <v>45887</v>
      </c>
      <c r="D1546" s="143">
        <f t="shared" si="1408"/>
        <v>45894</v>
      </c>
      <c r="E1546" s="143">
        <f t="shared" si="1410"/>
        <v>45927</v>
      </c>
      <c r="F1546" s="143">
        <f t="shared" si="1411"/>
        <v>45924</v>
      </c>
      <c r="G1546" s="143">
        <f t="shared" si="1412"/>
        <v>45933</v>
      </c>
      <c r="H1546" s="143"/>
      <c r="I1546" s="143"/>
      <c r="J1546" s="143">
        <f t="shared" si="1413"/>
        <v>45936</v>
      </c>
    </row>
    <row r="1547" spans="1:10" ht="15" hidden="1" customHeight="1" x14ac:dyDescent="0.2">
      <c r="A1547" s="42">
        <v>35</v>
      </c>
      <c r="B1547" s="34" t="s">
        <v>2296</v>
      </c>
      <c r="C1547" s="155">
        <f t="shared" si="1409"/>
        <v>45894</v>
      </c>
      <c r="D1547" s="143">
        <f t="shared" si="1408"/>
        <v>45901</v>
      </c>
      <c r="E1547" s="143">
        <f t="shared" si="1410"/>
        <v>45934</v>
      </c>
      <c r="F1547" s="143">
        <f t="shared" si="1411"/>
        <v>45931</v>
      </c>
      <c r="G1547" s="143">
        <f t="shared" si="1412"/>
        <v>45940</v>
      </c>
      <c r="H1547" s="143"/>
      <c r="I1547" s="143"/>
      <c r="J1547" s="143">
        <f t="shared" si="1413"/>
        <v>45943</v>
      </c>
    </row>
    <row r="1548" spans="1:10" ht="15" hidden="1" customHeight="1" x14ac:dyDescent="0.2">
      <c r="A1548" s="42">
        <v>36</v>
      </c>
      <c r="B1548" s="34" t="s">
        <v>2314</v>
      </c>
      <c r="C1548" s="155">
        <f t="shared" si="1409"/>
        <v>45901</v>
      </c>
      <c r="D1548" s="143">
        <f t="shared" si="1408"/>
        <v>45908</v>
      </c>
      <c r="E1548" s="143">
        <f t="shared" si="1410"/>
        <v>45941</v>
      </c>
      <c r="F1548" s="143">
        <f t="shared" si="1411"/>
        <v>45938</v>
      </c>
      <c r="G1548" s="143">
        <f t="shared" si="1412"/>
        <v>45947</v>
      </c>
      <c r="H1548" s="143"/>
      <c r="I1548" s="143"/>
      <c r="J1548" s="143">
        <f t="shared" si="1413"/>
        <v>45950</v>
      </c>
    </row>
    <row r="1549" spans="1:10" ht="15" hidden="1" customHeight="1" x14ac:dyDescent="0.2">
      <c r="A1549" s="42">
        <v>37</v>
      </c>
      <c r="B1549" s="34" t="s">
        <v>2322</v>
      </c>
      <c r="C1549" s="155">
        <f t="shared" si="1409"/>
        <v>45908</v>
      </c>
      <c r="D1549" s="143">
        <f t="shared" si="1408"/>
        <v>45915</v>
      </c>
      <c r="E1549" s="143">
        <f t="shared" si="1410"/>
        <v>45948</v>
      </c>
      <c r="F1549" s="143">
        <f t="shared" si="1411"/>
        <v>45945</v>
      </c>
      <c r="G1549" s="143">
        <f t="shared" si="1412"/>
        <v>45954</v>
      </c>
      <c r="H1549" s="143"/>
      <c r="I1549" s="143"/>
      <c r="J1549" s="143">
        <f t="shared" si="1413"/>
        <v>45957</v>
      </c>
    </row>
    <row r="1550" spans="1:10" ht="15" hidden="1" customHeight="1" x14ac:dyDescent="0.2">
      <c r="A1550" s="42">
        <v>38</v>
      </c>
      <c r="B1550" s="34" t="s">
        <v>7</v>
      </c>
      <c r="C1550" s="212">
        <f t="shared" si="1409"/>
        <v>45915</v>
      </c>
      <c r="D1550" s="212">
        <f t="shared" si="1408"/>
        <v>45922</v>
      </c>
      <c r="E1550" s="212">
        <f t="shared" si="1410"/>
        <v>45955</v>
      </c>
      <c r="F1550" s="212">
        <f t="shared" si="1411"/>
        <v>45952</v>
      </c>
      <c r="G1550" s="212">
        <f t="shared" si="1412"/>
        <v>45961</v>
      </c>
      <c r="H1550" s="212"/>
      <c r="I1550" s="212"/>
      <c r="J1550" s="212">
        <f t="shared" si="1413"/>
        <v>45964</v>
      </c>
    </row>
    <row r="1551" spans="1:10" ht="15" hidden="1" customHeight="1" x14ac:dyDescent="0.2">
      <c r="A1551" s="42">
        <v>39</v>
      </c>
      <c r="B1551" s="34" t="s">
        <v>2340</v>
      </c>
      <c r="C1551" s="155">
        <f t="shared" si="1409"/>
        <v>45922</v>
      </c>
      <c r="D1551" s="143">
        <f t="shared" si="1408"/>
        <v>45929</v>
      </c>
      <c r="E1551" s="143">
        <f t="shared" si="1410"/>
        <v>45962</v>
      </c>
      <c r="F1551" s="143">
        <f t="shared" si="1411"/>
        <v>45959</v>
      </c>
      <c r="G1551" s="143">
        <f t="shared" si="1412"/>
        <v>45968</v>
      </c>
      <c r="H1551" s="143"/>
      <c r="I1551" s="143"/>
      <c r="J1551" s="143">
        <f t="shared" si="1413"/>
        <v>45971</v>
      </c>
    </row>
    <row r="1552" spans="1:10" ht="15" hidden="1" customHeight="1" x14ac:dyDescent="0.2">
      <c r="A1552" s="42">
        <v>40</v>
      </c>
      <c r="B1552" s="34" t="s">
        <v>2350</v>
      </c>
      <c r="C1552" s="155">
        <f t="shared" si="1409"/>
        <v>45929</v>
      </c>
      <c r="D1552" s="143">
        <f t="shared" si="1408"/>
        <v>45936</v>
      </c>
      <c r="E1552" s="143">
        <f t="shared" si="1410"/>
        <v>45969</v>
      </c>
      <c r="F1552" s="143">
        <f t="shared" si="1411"/>
        <v>45966</v>
      </c>
      <c r="G1552" s="143">
        <f t="shared" si="1412"/>
        <v>45975</v>
      </c>
      <c r="H1552" s="143"/>
      <c r="I1552" s="143"/>
      <c r="J1552" s="143">
        <f t="shared" si="1413"/>
        <v>45978</v>
      </c>
    </row>
    <row r="1553" spans="1:10" ht="15" hidden="1" customHeight="1" x14ac:dyDescent="0.2">
      <c r="A1553" s="42">
        <v>41</v>
      </c>
      <c r="B1553" s="34" t="s">
        <v>2350</v>
      </c>
      <c r="C1553" s="114">
        <f t="shared" si="1409"/>
        <v>45929</v>
      </c>
      <c r="D1553" s="110">
        <v>45936</v>
      </c>
      <c r="E1553" s="110">
        <f t="shared" si="1410"/>
        <v>45969</v>
      </c>
      <c r="F1553" s="110">
        <f t="shared" si="1411"/>
        <v>45966</v>
      </c>
      <c r="G1553" s="110">
        <f t="shared" si="1412"/>
        <v>45975</v>
      </c>
      <c r="H1553" s="110"/>
      <c r="I1553" s="110"/>
      <c r="J1553" s="110">
        <f t="shared" si="1413"/>
        <v>45978</v>
      </c>
    </row>
    <row r="1554" spans="1:10" ht="15" hidden="1" customHeight="1" x14ac:dyDescent="0.2">
      <c r="A1554" s="42">
        <v>42</v>
      </c>
      <c r="B1554" s="34" t="s">
        <v>7</v>
      </c>
      <c r="C1554" s="159">
        <f t="shared" ref="C1554:C1555" si="1414">D1554-7</f>
        <v>45936</v>
      </c>
      <c r="D1554" s="148">
        <f t="shared" si="1408"/>
        <v>45943</v>
      </c>
      <c r="E1554" s="148">
        <f t="shared" si="1410"/>
        <v>45976</v>
      </c>
      <c r="F1554" s="148">
        <f t="shared" si="1411"/>
        <v>45973</v>
      </c>
      <c r="G1554" s="148">
        <f t="shared" si="1412"/>
        <v>45982</v>
      </c>
      <c r="H1554" s="148"/>
      <c r="I1554" s="148"/>
      <c r="J1554" s="148">
        <f t="shared" si="1413"/>
        <v>45985</v>
      </c>
    </row>
    <row r="1555" spans="1:10" ht="15" hidden="1" customHeight="1" x14ac:dyDescent="0.2">
      <c r="A1555" s="42">
        <v>43</v>
      </c>
      <c r="B1555" s="34" t="s">
        <v>2368</v>
      </c>
      <c r="C1555" s="155">
        <f t="shared" si="1414"/>
        <v>45943</v>
      </c>
      <c r="D1555" s="143">
        <f t="shared" si="1408"/>
        <v>45950</v>
      </c>
      <c r="E1555" s="143">
        <f t="shared" ref="E1555:E1560" si="1415">D1555+34</f>
        <v>45984</v>
      </c>
      <c r="F1555" s="143">
        <f t="shared" si="1411"/>
        <v>45980</v>
      </c>
      <c r="G1555" s="143">
        <f t="shared" si="1412"/>
        <v>45989</v>
      </c>
      <c r="H1555" s="143"/>
      <c r="I1555" s="143"/>
      <c r="J1555" s="143">
        <f t="shared" si="1413"/>
        <v>45992</v>
      </c>
    </row>
    <row r="1556" spans="1:10" ht="15" hidden="1" customHeight="1" x14ac:dyDescent="0.2">
      <c r="A1556" s="42">
        <v>44</v>
      </c>
      <c r="B1556" s="33" t="s">
        <v>7</v>
      </c>
      <c r="C1556" s="159">
        <f t="shared" ref="C1556:C1561" si="1416">D1556-7</f>
        <v>45950</v>
      </c>
      <c r="D1556" s="148">
        <f t="shared" ref="D1556:D1568" si="1417">D1555+7</f>
        <v>45957</v>
      </c>
      <c r="E1556" s="148">
        <f t="shared" si="1415"/>
        <v>45991</v>
      </c>
      <c r="F1556" s="148">
        <f t="shared" si="1411"/>
        <v>45987</v>
      </c>
      <c r="G1556" s="148">
        <f t="shared" si="1412"/>
        <v>45996</v>
      </c>
      <c r="H1556" s="148"/>
      <c r="I1556" s="148"/>
      <c r="J1556" s="148">
        <f t="shared" si="1413"/>
        <v>45999</v>
      </c>
    </row>
    <row r="1557" spans="1:10" hidden="1" x14ac:dyDescent="0.2">
      <c r="A1557" s="42">
        <v>45</v>
      </c>
      <c r="B1557" s="34" t="s">
        <v>2385</v>
      </c>
      <c r="C1557" s="155">
        <f t="shared" si="1416"/>
        <v>45957</v>
      </c>
      <c r="D1557" s="143">
        <f t="shared" si="1417"/>
        <v>45964</v>
      </c>
      <c r="E1557" s="143">
        <f t="shared" si="1415"/>
        <v>45998</v>
      </c>
      <c r="F1557" s="143">
        <f t="shared" si="1411"/>
        <v>45994</v>
      </c>
      <c r="G1557" s="143">
        <f t="shared" si="1412"/>
        <v>46003</v>
      </c>
      <c r="H1557" s="143"/>
      <c r="I1557" s="143"/>
      <c r="J1557" s="143">
        <f t="shared" si="1413"/>
        <v>46006</v>
      </c>
    </row>
    <row r="1558" spans="1:10" hidden="1" x14ac:dyDescent="0.2">
      <c r="A1558" s="42">
        <v>46</v>
      </c>
      <c r="B1558" s="34" t="s">
        <v>2402</v>
      </c>
      <c r="C1558" s="155">
        <f t="shared" si="1416"/>
        <v>45964</v>
      </c>
      <c r="D1558" s="143">
        <f t="shared" si="1417"/>
        <v>45971</v>
      </c>
      <c r="E1558" s="143">
        <f t="shared" si="1415"/>
        <v>46005</v>
      </c>
      <c r="F1558" s="143">
        <f t="shared" si="1411"/>
        <v>46001</v>
      </c>
      <c r="G1558" s="143">
        <f t="shared" si="1412"/>
        <v>46010</v>
      </c>
      <c r="H1558" s="143"/>
      <c r="I1558" s="143"/>
      <c r="J1558" s="143">
        <f t="shared" si="1413"/>
        <v>46013</v>
      </c>
    </row>
    <row r="1559" spans="1:10" hidden="1" x14ac:dyDescent="0.2">
      <c r="A1559" s="42">
        <v>47</v>
      </c>
      <c r="B1559" s="34" t="s">
        <v>2410</v>
      </c>
      <c r="C1559" s="155">
        <f t="shared" si="1416"/>
        <v>45971</v>
      </c>
      <c r="D1559" s="143">
        <f t="shared" si="1417"/>
        <v>45978</v>
      </c>
      <c r="E1559" s="143">
        <f t="shared" si="1415"/>
        <v>46012</v>
      </c>
      <c r="F1559" s="143">
        <f t="shared" si="1411"/>
        <v>46008</v>
      </c>
      <c r="G1559" s="143">
        <f t="shared" si="1412"/>
        <v>46017</v>
      </c>
      <c r="H1559" s="143"/>
      <c r="I1559" s="143"/>
      <c r="J1559" s="143">
        <f t="shared" si="1413"/>
        <v>46020</v>
      </c>
    </row>
    <row r="1560" spans="1:10" hidden="1" x14ac:dyDescent="0.2">
      <c r="A1560" s="42">
        <v>48</v>
      </c>
      <c r="B1560" s="34" t="s">
        <v>7</v>
      </c>
      <c r="C1560" s="159">
        <f t="shared" si="1416"/>
        <v>45978</v>
      </c>
      <c r="D1560" s="148">
        <f t="shared" si="1417"/>
        <v>45985</v>
      </c>
      <c r="E1560" s="148">
        <f t="shared" si="1415"/>
        <v>46019</v>
      </c>
      <c r="F1560" s="148">
        <f t="shared" si="1411"/>
        <v>46015</v>
      </c>
      <c r="G1560" s="148">
        <f t="shared" si="1412"/>
        <v>46024</v>
      </c>
      <c r="H1560" s="148"/>
      <c r="I1560" s="148"/>
      <c r="J1560" s="148">
        <f t="shared" si="1413"/>
        <v>46027</v>
      </c>
    </row>
    <row r="1561" spans="1:10" hidden="1" x14ac:dyDescent="0.2">
      <c r="A1561" s="221">
        <v>49</v>
      </c>
      <c r="B1561" s="222" t="s">
        <v>2477</v>
      </c>
      <c r="C1561" s="231">
        <f t="shared" si="1416"/>
        <v>45987</v>
      </c>
      <c r="D1561" s="232">
        <f>D1560+9</f>
        <v>45994</v>
      </c>
      <c r="E1561" s="232">
        <f t="shared" ref="E1561:E1566" si="1418">D1561+23</f>
        <v>46017</v>
      </c>
      <c r="F1561" s="232">
        <f t="shared" si="1411"/>
        <v>46024</v>
      </c>
      <c r="G1561" s="232">
        <f t="shared" si="1412"/>
        <v>46033</v>
      </c>
      <c r="H1561" s="232"/>
      <c r="I1561" s="232"/>
      <c r="J1561" s="232">
        <f t="shared" si="1413"/>
        <v>46036</v>
      </c>
    </row>
    <row r="1562" spans="1:10" hidden="1" x14ac:dyDescent="0.2">
      <c r="A1562" s="221">
        <v>50</v>
      </c>
      <c r="B1562" s="222" t="s">
        <v>2478</v>
      </c>
      <c r="C1562" s="231">
        <f t="shared" ref="C1562" si="1419">D1562-7</f>
        <v>45992</v>
      </c>
      <c r="D1562" s="232">
        <f>D1561+5</f>
        <v>45999</v>
      </c>
      <c r="E1562" s="232">
        <f t="shared" si="1418"/>
        <v>46022</v>
      </c>
      <c r="F1562" s="232">
        <f t="shared" si="1411"/>
        <v>46029</v>
      </c>
      <c r="G1562" s="232">
        <f t="shared" si="1412"/>
        <v>46038</v>
      </c>
      <c r="H1562" s="232"/>
      <c r="I1562" s="232"/>
      <c r="J1562" s="232">
        <f t="shared" si="1413"/>
        <v>46041</v>
      </c>
    </row>
    <row r="1563" spans="1:10" hidden="1" x14ac:dyDescent="0.2">
      <c r="A1563" s="221">
        <v>51</v>
      </c>
      <c r="B1563" s="222" t="s">
        <v>2479</v>
      </c>
      <c r="C1563" s="231">
        <f t="shared" ref="C1563" si="1420">D1563-7</f>
        <v>45999</v>
      </c>
      <c r="D1563" s="232">
        <f t="shared" si="1417"/>
        <v>46006</v>
      </c>
      <c r="E1563" s="232">
        <f t="shared" si="1418"/>
        <v>46029</v>
      </c>
      <c r="F1563" s="232">
        <f t="shared" si="1411"/>
        <v>46036</v>
      </c>
      <c r="G1563" s="232">
        <f t="shared" si="1412"/>
        <v>46045</v>
      </c>
      <c r="H1563" s="232"/>
      <c r="I1563" s="232"/>
      <c r="J1563" s="232">
        <f t="shared" si="1413"/>
        <v>46048</v>
      </c>
    </row>
    <row r="1564" spans="1:10" hidden="1" x14ac:dyDescent="0.2">
      <c r="A1564" s="221">
        <v>52</v>
      </c>
      <c r="B1564" s="222" t="s">
        <v>2488</v>
      </c>
      <c r="C1564" s="231">
        <f t="shared" ref="C1564" si="1421">D1564-7</f>
        <v>46006</v>
      </c>
      <c r="D1564" s="232">
        <f t="shared" si="1417"/>
        <v>46013</v>
      </c>
      <c r="E1564" s="232">
        <f t="shared" si="1418"/>
        <v>46036</v>
      </c>
      <c r="F1564" s="232">
        <f t="shared" si="1411"/>
        <v>46043</v>
      </c>
      <c r="G1564" s="232">
        <f t="shared" si="1412"/>
        <v>46052</v>
      </c>
      <c r="H1564" s="232"/>
      <c r="I1564" s="232"/>
      <c r="J1564" s="232">
        <f t="shared" si="1413"/>
        <v>46055</v>
      </c>
    </row>
    <row r="1565" spans="1:10" ht="15" hidden="1" customHeight="1" x14ac:dyDescent="0.2">
      <c r="A1565" s="221">
        <v>1</v>
      </c>
      <c r="B1565" s="222" t="s">
        <v>2521</v>
      </c>
      <c r="C1565" s="231">
        <f t="shared" ref="C1565" si="1422">D1565-7</f>
        <v>46013</v>
      </c>
      <c r="D1565" s="232">
        <f t="shared" si="1417"/>
        <v>46020</v>
      </c>
      <c r="E1565" s="232">
        <f t="shared" si="1418"/>
        <v>46043</v>
      </c>
      <c r="F1565" s="232">
        <f t="shared" si="1411"/>
        <v>46050</v>
      </c>
      <c r="G1565" s="232">
        <f t="shared" si="1412"/>
        <v>46059</v>
      </c>
      <c r="H1565" s="232"/>
      <c r="I1565" s="232"/>
      <c r="J1565" s="232">
        <f t="shared" si="1413"/>
        <v>46062</v>
      </c>
    </row>
    <row r="1566" spans="1:10" ht="15" hidden="1" customHeight="1" x14ac:dyDescent="0.2">
      <c r="A1566" s="221">
        <v>2</v>
      </c>
      <c r="B1566" s="222" t="s">
        <v>2551</v>
      </c>
      <c r="C1566" s="231">
        <f t="shared" ref="C1566" si="1423">D1566-7</f>
        <v>46020</v>
      </c>
      <c r="D1566" s="232">
        <f t="shared" si="1417"/>
        <v>46027</v>
      </c>
      <c r="E1566" s="232">
        <f t="shared" si="1418"/>
        <v>46050</v>
      </c>
      <c r="F1566" s="232">
        <f t="shared" si="1411"/>
        <v>46057</v>
      </c>
      <c r="G1566" s="232">
        <f t="shared" si="1412"/>
        <v>46066</v>
      </c>
      <c r="H1566" s="232"/>
      <c r="I1566" s="232"/>
      <c r="J1566" s="232">
        <f t="shared" si="1413"/>
        <v>46069</v>
      </c>
    </row>
    <row r="1567" spans="1:10" ht="15" hidden="1" customHeight="1" x14ac:dyDescent="0.2">
      <c r="A1567" s="221">
        <v>3</v>
      </c>
      <c r="B1567" s="222" t="s">
        <v>2510</v>
      </c>
      <c r="C1567" s="231">
        <f t="shared" ref="C1567" si="1424">D1567-7</f>
        <v>46027</v>
      </c>
      <c r="D1567" s="232">
        <f t="shared" si="1417"/>
        <v>46034</v>
      </c>
      <c r="E1567" s="232">
        <f t="shared" ref="E1567" si="1425">D1567+23</f>
        <v>46057</v>
      </c>
      <c r="F1567" s="232">
        <f t="shared" si="1411"/>
        <v>46064</v>
      </c>
      <c r="G1567" s="411">
        <f t="shared" si="1412"/>
        <v>46073</v>
      </c>
      <c r="H1567" s="232"/>
      <c r="I1567" s="232"/>
      <c r="J1567" s="232">
        <f t="shared" si="1413"/>
        <v>46076</v>
      </c>
    </row>
    <row r="1568" spans="1:10" ht="15" hidden="1" customHeight="1" x14ac:dyDescent="0.2">
      <c r="A1568" s="42">
        <v>4</v>
      </c>
      <c r="B1568" s="34" t="s">
        <v>2552</v>
      </c>
      <c r="C1568" s="122">
        <f t="shared" ref="C1568" si="1426">D1568-7</f>
        <v>46034</v>
      </c>
      <c r="D1568" s="48">
        <f t="shared" si="1417"/>
        <v>46041</v>
      </c>
      <c r="E1568" s="48">
        <f>D1568+31</f>
        <v>46072</v>
      </c>
      <c r="F1568" s="48">
        <f t="shared" ref="F1568:F1573" si="1427">D1568+37</f>
        <v>46078</v>
      </c>
      <c r="G1568" s="48">
        <f>D1568+36</f>
        <v>46077</v>
      </c>
      <c r="H1568" s="48">
        <f>D1568+44</f>
        <v>46085</v>
      </c>
      <c r="I1568" s="47">
        <f>D1568+45</f>
        <v>46086</v>
      </c>
      <c r="J1568" s="48">
        <f>D1568+49</f>
        <v>46090</v>
      </c>
    </row>
    <row r="1569" spans="1:10" ht="15" hidden="1" customHeight="1" x14ac:dyDescent="0.2">
      <c r="A1569" s="42">
        <v>5</v>
      </c>
      <c r="B1569" s="34" t="s">
        <v>2553</v>
      </c>
      <c r="C1569" s="122">
        <v>46041</v>
      </c>
      <c r="D1569" s="48">
        <v>46048</v>
      </c>
      <c r="E1569" s="48">
        <f t="shared" ref="E1569:E1574" si="1428">D1569+34</f>
        <v>46082</v>
      </c>
      <c r="F1569" s="48">
        <f t="shared" si="1427"/>
        <v>46085</v>
      </c>
      <c r="G1569" s="48">
        <f>D1569+35</f>
        <v>46083</v>
      </c>
      <c r="H1569" s="48">
        <f>D1569+40</f>
        <v>46088</v>
      </c>
      <c r="I1569" s="48">
        <f t="shared" ref="I1569:I1572" si="1429">D1569+45</f>
        <v>46093</v>
      </c>
      <c r="J1569" s="48">
        <f t="shared" ref="J1569" si="1430">D1569+45</f>
        <v>46093</v>
      </c>
    </row>
    <row r="1570" spans="1:10" ht="15" hidden="1" customHeight="1" x14ac:dyDescent="0.2">
      <c r="A1570" s="42">
        <v>6</v>
      </c>
      <c r="B1570" s="34" t="s">
        <v>2554</v>
      </c>
      <c r="C1570" s="122">
        <v>46048</v>
      </c>
      <c r="D1570" s="48">
        <v>46055</v>
      </c>
      <c r="E1570" s="48">
        <f t="shared" si="1428"/>
        <v>46089</v>
      </c>
      <c r="F1570" s="48">
        <f t="shared" si="1427"/>
        <v>46092</v>
      </c>
      <c r="G1570" s="48">
        <f t="shared" ref="G1570:G1572" si="1431">D1570+35</f>
        <v>46090</v>
      </c>
      <c r="H1570" s="48">
        <f>D1570+44</f>
        <v>46099</v>
      </c>
      <c r="I1570" s="48">
        <f t="shared" si="1429"/>
        <v>46100</v>
      </c>
      <c r="J1570" s="48">
        <f>D1570+49</f>
        <v>46104</v>
      </c>
    </row>
    <row r="1571" spans="1:10" ht="15" hidden="1" customHeight="1" x14ac:dyDescent="0.2">
      <c r="A1571" s="42">
        <v>7</v>
      </c>
      <c r="B1571" s="34" t="s">
        <v>2569</v>
      </c>
      <c r="C1571" s="122">
        <f t="shared" ref="C1571:D1577" si="1432">+C1570+7</f>
        <v>46055</v>
      </c>
      <c r="D1571" s="48">
        <f t="shared" si="1432"/>
        <v>46062</v>
      </c>
      <c r="E1571" s="48">
        <f t="shared" si="1428"/>
        <v>46096</v>
      </c>
      <c r="F1571" s="48">
        <f t="shared" si="1427"/>
        <v>46099</v>
      </c>
      <c r="G1571" s="48">
        <f t="shared" si="1431"/>
        <v>46097</v>
      </c>
      <c r="H1571" s="48">
        <f t="shared" ref="H1571:H1573" si="1433">D1571+44</f>
        <v>46106</v>
      </c>
      <c r="I1571" s="48">
        <f t="shared" si="1429"/>
        <v>46107</v>
      </c>
      <c r="J1571" s="48">
        <f t="shared" ref="J1571:J1574" si="1434">D1571+49</f>
        <v>46111</v>
      </c>
    </row>
    <row r="1572" spans="1:10" ht="15" hidden="1" customHeight="1" x14ac:dyDescent="0.2">
      <c r="A1572" s="42">
        <v>8</v>
      </c>
      <c r="B1572" s="34" t="s">
        <v>2607</v>
      </c>
      <c r="C1572" s="122">
        <f t="shared" si="1432"/>
        <v>46062</v>
      </c>
      <c r="D1572" s="48">
        <v>46039</v>
      </c>
      <c r="E1572" s="48">
        <f t="shared" si="1428"/>
        <v>46073</v>
      </c>
      <c r="F1572" s="48">
        <f t="shared" si="1427"/>
        <v>46076</v>
      </c>
      <c r="G1572" s="48">
        <f t="shared" si="1431"/>
        <v>46074</v>
      </c>
      <c r="H1572" s="48">
        <f t="shared" si="1433"/>
        <v>46083</v>
      </c>
      <c r="I1572" s="48">
        <f t="shared" si="1429"/>
        <v>46084</v>
      </c>
      <c r="J1572" s="48">
        <f t="shared" si="1434"/>
        <v>46088</v>
      </c>
    </row>
    <row r="1573" spans="1:10" ht="15" customHeight="1" x14ac:dyDescent="0.2">
      <c r="A1573" s="42">
        <v>9</v>
      </c>
      <c r="B1573" s="14" t="s">
        <v>2622</v>
      </c>
      <c r="C1573" s="46">
        <f>D1573-7</f>
        <v>46069</v>
      </c>
      <c r="D1573" s="47">
        <v>46076</v>
      </c>
      <c r="E1573" s="48">
        <f t="shared" si="1428"/>
        <v>46110</v>
      </c>
      <c r="F1573" s="48">
        <f t="shared" si="1427"/>
        <v>46113</v>
      </c>
      <c r="G1573" s="47">
        <f>D1573+36</f>
        <v>46112</v>
      </c>
      <c r="H1573" s="48">
        <f t="shared" si="1433"/>
        <v>46120</v>
      </c>
      <c r="I1573" s="48">
        <f t="shared" ref="I1573" si="1435">D1573+45</f>
        <v>46121</v>
      </c>
      <c r="J1573" s="48">
        <f t="shared" si="1434"/>
        <v>46125</v>
      </c>
    </row>
    <row r="1574" spans="1:10" ht="15" customHeight="1" x14ac:dyDescent="0.2">
      <c r="A1574" s="42">
        <v>10</v>
      </c>
      <c r="B1574" s="14" t="s">
        <v>2638</v>
      </c>
      <c r="C1574" s="122">
        <f t="shared" ref="C1574:C1577" si="1436">D1574-7</f>
        <v>46076</v>
      </c>
      <c r="D1574" s="48">
        <f t="shared" si="1432"/>
        <v>46083</v>
      </c>
      <c r="E1574" s="48">
        <f t="shared" si="1428"/>
        <v>46117</v>
      </c>
      <c r="F1574" s="48">
        <f t="shared" ref="F1574" si="1437">D1574+37</f>
        <v>46120</v>
      </c>
      <c r="G1574" s="48">
        <f t="shared" ref="G1574:G1577" si="1438">D1574+36</f>
        <v>46119</v>
      </c>
      <c r="H1574" s="48">
        <f t="shared" ref="H1574" si="1439">D1574+44</f>
        <v>46127</v>
      </c>
      <c r="I1574" s="48">
        <f t="shared" ref="I1574" si="1440">D1574+45</f>
        <v>46128</v>
      </c>
      <c r="J1574" s="48">
        <f t="shared" si="1434"/>
        <v>46132</v>
      </c>
    </row>
    <row r="1575" spans="1:10" ht="15" customHeight="1" x14ac:dyDescent="0.2">
      <c r="A1575" s="42">
        <v>11</v>
      </c>
      <c r="B1575" s="14" t="s">
        <v>2670</v>
      </c>
      <c r="C1575" s="122">
        <f t="shared" si="1436"/>
        <v>46083</v>
      </c>
      <c r="D1575" s="48">
        <f t="shared" si="1432"/>
        <v>46090</v>
      </c>
      <c r="E1575" s="48">
        <f t="shared" ref="E1575" si="1441">D1575+34</f>
        <v>46124</v>
      </c>
      <c r="F1575" s="48">
        <f t="shared" ref="F1575" si="1442">D1575+37</f>
        <v>46127</v>
      </c>
      <c r="G1575" s="48">
        <f t="shared" si="1438"/>
        <v>46126</v>
      </c>
      <c r="H1575" s="48">
        <f t="shared" ref="H1575" si="1443">D1575+44</f>
        <v>46134</v>
      </c>
      <c r="I1575" s="48">
        <f t="shared" ref="I1575" si="1444">D1575+45</f>
        <v>46135</v>
      </c>
      <c r="J1575" s="48">
        <f t="shared" ref="J1575" si="1445">D1575+49</f>
        <v>46139</v>
      </c>
    </row>
    <row r="1576" spans="1:10" ht="15" customHeight="1" x14ac:dyDescent="0.2">
      <c r="A1576" s="42">
        <v>12</v>
      </c>
      <c r="B1576" s="14" t="s">
        <v>2688</v>
      </c>
      <c r="C1576" s="122">
        <f t="shared" si="1436"/>
        <v>46090</v>
      </c>
      <c r="D1576" s="48">
        <f t="shared" si="1432"/>
        <v>46097</v>
      </c>
      <c r="E1576" s="48">
        <f t="shared" ref="E1576" si="1446">D1576+34</f>
        <v>46131</v>
      </c>
      <c r="F1576" s="48">
        <f t="shared" ref="F1576" si="1447">D1576+37</f>
        <v>46134</v>
      </c>
      <c r="G1576" s="48">
        <f t="shared" si="1438"/>
        <v>46133</v>
      </c>
      <c r="H1576" s="48">
        <f t="shared" ref="H1576" si="1448">D1576+44</f>
        <v>46141</v>
      </c>
      <c r="I1576" s="48">
        <f t="shared" ref="I1576" si="1449">D1576+45</f>
        <v>46142</v>
      </c>
      <c r="J1576" s="48">
        <f t="shared" ref="J1576" si="1450">D1576+49</f>
        <v>46146</v>
      </c>
    </row>
    <row r="1577" spans="1:10" ht="15" customHeight="1" x14ac:dyDescent="0.2">
      <c r="A1577" s="181">
        <v>13</v>
      </c>
      <c r="B1577" s="16" t="s">
        <v>2704</v>
      </c>
      <c r="C1577" s="413">
        <f t="shared" si="1436"/>
        <v>46097</v>
      </c>
      <c r="D1577" s="124">
        <f t="shared" si="1432"/>
        <v>46104</v>
      </c>
      <c r="E1577" s="124">
        <f t="shared" ref="E1577" si="1451">D1577+34</f>
        <v>46138</v>
      </c>
      <c r="F1577" s="124">
        <f t="shared" ref="F1577" si="1452">D1577+37</f>
        <v>46141</v>
      </c>
      <c r="G1577" s="124">
        <f t="shared" si="1438"/>
        <v>46140</v>
      </c>
      <c r="H1577" s="124">
        <f t="shared" ref="H1577" si="1453">D1577+44</f>
        <v>46148</v>
      </c>
      <c r="I1577" s="124">
        <f t="shared" ref="I1577" si="1454">D1577+45</f>
        <v>46149</v>
      </c>
      <c r="J1577" s="124">
        <f t="shared" ref="J1577" si="1455">D1577+49</f>
        <v>46153</v>
      </c>
    </row>
    <row r="1578" spans="1:10" ht="15" customHeight="1" x14ac:dyDescent="0.2">
      <c r="A1578" s="25"/>
      <c r="B1578" s="5"/>
      <c r="C1578" s="113"/>
      <c r="D1578" s="214"/>
      <c r="E1578" s="214"/>
      <c r="F1578" s="214"/>
      <c r="G1578" s="214"/>
      <c r="H1578" s="214"/>
      <c r="I1578" s="214"/>
    </row>
    <row r="1579" spans="1:10" x14ac:dyDescent="0.2">
      <c r="A1579" s="397" t="s">
        <v>436</v>
      </c>
      <c r="B1579" s="398" t="s">
        <v>2535</v>
      </c>
      <c r="C1579" s="398"/>
      <c r="D1579" s="399"/>
      <c r="E1579" s="20"/>
      <c r="F1579" s="20"/>
      <c r="G1579" s="20"/>
      <c r="H1579" s="20"/>
    </row>
    <row r="1580" spans="1:10" x14ac:dyDescent="0.2">
      <c r="A1580" s="400" t="s">
        <v>435</v>
      </c>
      <c r="B1580" s="401" t="s">
        <v>1169</v>
      </c>
      <c r="C1580" s="401"/>
      <c r="D1580" s="402"/>
      <c r="E1580" s="20"/>
      <c r="F1580" s="20"/>
      <c r="G1580" s="20"/>
      <c r="H1580" s="20"/>
    </row>
    <row r="1581" spans="1:10" x14ac:dyDescent="0.2">
      <c r="A1581" s="403" t="s">
        <v>437</v>
      </c>
      <c r="B1581" s="404" t="s">
        <v>2655</v>
      </c>
      <c r="C1581" s="404"/>
      <c r="D1581" s="405"/>
      <c r="E1581" s="20"/>
      <c r="F1581" s="20"/>
      <c r="G1581" s="20"/>
      <c r="H1581" s="20"/>
    </row>
    <row r="1582" spans="1:10" ht="7.25" customHeight="1" x14ac:dyDescent="0.2">
      <c r="A1582" s="5"/>
      <c r="B1582" s="5"/>
      <c r="C1582" s="74"/>
      <c r="D1582" s="20"/>
      <c r="E1582" s="20"/>
      <c r="F1582" s="20"/>
      <c r="G1582" s="20"/>
      <c r="H1582" s="20"/>
    </row>
    <row r="1583" spans="1:10" x14ac:dyDescent="0.2">
      <c r="A1583" s="64" t="s">
        <v>434</v>
      </c>
      <c r="B1583" s="64" t="s">
        <v>431</v>
      </c>
      <c r="C1583" s="64" t="s">
        <v>0</v>
      </c>
      <c r="D1583" s="150" t="s">
        <v>1</v>
      </c>
      <c r="E1583" s="64" t="s">
        <v>2628</v>
      </c>
      <c r="F1583" s="64" t="s">
        <v>2629</v>
      </c>
      <c r="G1583" s="64" t="s">
        <v>2630</v>
      </c>
      <c r="H1583" s="205" t="s">
        <v>2631</v>
      </c>
    </row>
    <row r="1584" spans="1:10" hidden="1" x14ac:dyDescent="0.2">
      <c r="A1584" s="109">
        <v>2</v>
      </c>
      <c r="B1584" s="1" t="s">
        <v>1171</v>
      </c>
      <c r="C1584" s="142" t="e">
        <f>#REF!-7</f>
        <v>#REF!</v>
      </c>
      <c r="D1584" s="153" t="e">
        <f>#REF!+26</f>
        <v>#REF!</v>
      </c>
      <c r="E1584" s="153" t="e">
        <f>D1584+26</f>
        <v>#REF!</v>
      </c>
      <c r="F1584" s="143" t="e">
        <f>D1584+28</f>
        <v>#REF!</v>
      </c>
      <c r="G1584" s="143" t="e">
        <f>D1584+30</f>
        <v>#REF!</v>
      </c>
      <c r="H1584" s="170" t="e">
        <f>D1584+32</f>
        <v>#REF!</v>
      </c>
    </row>
    <row r="1585" spans="1:8" hidden="1" x14ac:dyDescent="0.2">
      <c r="A1585" s="109">
        <v>3</v>
      </c>
      <c r="B1585" s="1" t="s">
        <v>7</v>
      </c>
      <c r="C1585" s="142"/>
      <c r="D1585" s="153"/>
      <c r="E1585" s="153"/>
      <c r="F1585" s="143"/>
      <c r="G1585" s="143"/>
      <c r="H1585" s="170"/>
    </row>
    <row r="1586" spans="1:8" hidden="1" x14ac:dyDescent="0.2">
      <c r="A1586" s="109">
        <v>4</v>
      </c>
      <c r="B1586" s="1" t="s">
        <v>1170</v>
      </c>
      <c r="C1586" s="142" t="e">
        <f>#REF!-7</f>
        <v>#REF!</v>
      </c>
      <c r="D1586" s="153" t="e">
        <f>#REF!+26</f>
        <v>#REF!</v>
      </c>
      <c r="E1586" s="153" t="e">
        <f t="shared" ref="E1586:E1628" si="1456">D1586+26</f>
        <v>#REF!</v>
      </c>
      <c r="F1586" s="143" t="e">
        <f t="shared" ref="F1586:F1628" si="1457">D1586+28</f>
        <v>#REF!</v>
      </c>
      <c r="G1586" s="143" t="e">
        <f t="shared" ref="G1586:G1628" si="1458">D1586+30</f>
        <v>#REF!</v>
      </c>
      <c r="H1586" s="170" t="e">
        <f t="shared" ref="H1586:H1628" si="1459">D1586+32</f>
        <v>#REF!</v>
      </c>
    </row>
    <row r="1587" spans="1:8" hidden="1" x14ac:dyDescent="0.2">
      <c r="A1587" s="109">
        <v>5</v>
      </c>
      <c r="B1587" s="1" t="s">
        <v>1201</v>
      </c>
      <c r="C1587" s="142" t="e">
        <f>#REF!-7</f>
        <v>#REF!</v>
      </c>
      <c r="D1587" s="153" t="e">
        <f>#REF!+26</f>
        <v>#REF!</v>
      </c>
      <c r="E1587" s="153" t="e">
        <f t="shared" si="1456"/>
        <v>#REF!</v>
      </c>
      <c r="F1587" s="143" t="e">
        <f t="shared" si="1457"/>
        <v>#REF!</v>
      </c>
      <c r="G1587" s="143" t="e">
        <f t="shared" si="1458"/>
        <v>#REF!</v>
      </c>
      <c r="H1587" s="170" t="e">
        <f t="shared" si="1459"/>
        <v>#REF!</v>
      </c>
    </row>
    <row r="1588" spans="1:8" hidden="1" x14ac:dyDescent="0.2">
      <c r="A1588" s="109">
        <v>6</v>
      </c>
      <c r="B1588" s="1" t="s">
        <v>1172</v>
      </c>
      <c r="C1588" s="142" t="e">
        <f>#REF!-7</f>
        <v>#REF!</v>
      </c>
      <c r="D1588" s="153" t="e">
        <f>#REF!+26</f>
        <v>#REF!</v>
      </c>
      <c r="E1588" s="153" t="e">
        <f t="shared" si="1456"/>
        <v>#REF!</v>
      </c>
      <c r="F1588" s="143" t="e">
        <f t="shared" si="1457"/>
        <v>#REF!</v>
      </c>
      <c r="G1588" s="143" t="e">
        <f t="shared" si="1458"/>
        <v>#REF!</v>
      </c>
      <c r="H1588" s="170" t="e">
        <f t="shared" si="1459"/>
        <v>#REF!</v>
      </c>
    </row>
    <row r="1589" spans="1:8" hidden="1" x14ac:dyDescent="0.2">
      <c r="A1589" s="109">
        <v>7</v>
      </c>
      <c r="B1589" s="1" t="s">
        <v>1202</v>
      </c>
      <c r="C1589" s="142" t="e">
        <f>#REF!-7</f>
        <v>#REF!</v>
      </c>
      <c r="D1589" s="153" t="e">
        <f>#REF!+26</f>
        <v>#REF!</v>
      </c>
      <c r="E1589" s="153" t="e">
        <f t="shared" si="1456"/>
        <v>#REF!</v>
      </c>
      <c r="F1589" s="143" t="e">
        <f t="shared" si="1457"/>
        <v>#REF!</v>
      </c>
      <c r="G1589" s="143" t="e">
        <f t="shared" si="1458"/>
        <v>#REF!</v>
      </c>
      <c r="H1589" s="170" t="e">
        <f t="shared" si="1459"/>
        <v>#REF!</v>
      </c>
    </row>
    <row r="1590" spans="1:8" hidden="1" x14ac:dyDescent="0.2">
      <c r="A1590" s="109">
        <v>8</v>
      </c>
      <c r="B1590" s="1" t="s">
        <v>1192</v>
      </c>
      <c r="C1590" s="142" t="e">
        <f>#REF!-7</f>
        <v>#REF!</v>
      </c>
      <c r="D1590" s="153" t="e">
        <f>#REF!+26</f>
        <v>#REF!</v>
      </c>
      <c r="E1590" s="153" t="e">
        <f t="shared" si="1456"/>
        <v>#REF!</v>
      </c>
      <c r="F1590" s="143" t="e">
        <f t="shared" si="1457"/>
        <v>#REF!</v>
      </c>
      <c r="G1590" s="143" t="e">
        <f t="shared" si="1458"/>
        <v>#REF!</v>
      </c>
      <c r="H1590" s="170" t="e">
        <f t="shared" si="1459"/>
        <v>#REF!</v>
      </c>
    </row>
    <row r="1591" spans="1:8" hidden="1" x14ac:dyDescent="0.2">
      <c r="A1591" s="109">
        <v>9</v>
      </c>
      <c r="B1591" s="1" t="s">
        <v>1203</v>
      </c>
      <c r="C1591" s="142" t="e">
        <f>#REF!-7</f>
        <v>#REF!</v>
      </c>
      <c r="D1591" s="153" t="e">
        <f>#REF!+26</f>
        <v>#REF!</v>
      </c>
      <c r="E1591" s="153" t="e">
        <f t="shared" si="1456"/>
        <v>#REF!</v>
      </c>
      <c r="F1591" s="143" t="e">
        <f t="shared" si="1457"/>
        <v>#REF!</v>
      </c>
      <c r="G1591" s="143" t="e">
        <f t="shared" si="1458"/>
        <v>#REF!</v>
      </c>
      <c r="H1591" s="170" t="e">
        <f t="shared" si="1459"/>
        <v>#REF!</v>
      </c>
    </row>
    <row r="1592" spans="1:8" hidden="1" x14ac:dyDescent="0.2">
      <c r="A1592" s="109">
        <v>10</v>
      </c>
      <c r="B1592" s="1" t="s">
        <v>1210</v>
      </c>
      <c r="C1592" s="142" t="e">
        <f>#REF!-7</f>
        <v>#REF!</v>
      </c>
      <c r="D1592" s="153" t="e">
        <f>#REF!+26</f>
        <v>#REF!</v>
      </c>
      <c r="E1592" s="153" t="e">
        <f t="shared" si="1456"/>
        <v>#REF!</v>
      </c>
      <c r="F1592" s="143" t="e">
        <f t="shared" si="1457"/>
        <v>#REF!</v>
      </c>
      <c r="G1592" s="143" t="e">
        <f t="shared" si="1458"/>
        <v>#REF!</v>
      </c>
      <c r="H1592" s="170" t="e">
        <f t="shared" si="1459"/>
        <v>#REF!</v>
      </c>
    </row>
    <row r="1593" spans="1:8" hidden="1" x14ac:dyDescent="0.2">
      <c r="A1593" s="109">
        <v>11</v>
      </c>
      <c r="B1593" s="1" t="s">
        <v>7</v>
      </c>
      <c r="C1593" s="132" t="e">
        <f>#REF!-7</f>
        <v>#REF!</v>
      </c>
      <c r="D1593" s="151" t="e">
        <f>#REF!+26</f>
        <v>#REF!</v>
      </c>
      <c r="E1593" s="151" t="e">
        <f t="shared" si="1456"/>
        <v>#REF!</v>
      </c>
      <c r="F1593" s="49" t="e">
        <f t="shared" si="1457"/>
        <v>#REF!</v>
      </c>
      <c r="G1593" s="49" t="e">
        <f t="shared" si="1458"/>
        <v>#REF!</v>
      </c>
      <c r="H1593" s="174" t="e">
        <f t="shared" si="1459"/>
        <v>#REF!</v>
      </c>
    </row>
    <row r="1594" spans="1:8" hidden="1" x14ac:dyDescent="0.2">
      <c r="A1594" s="109">
        <v>12</v>
      </c>
      <c r="B1594" s="1" t="s">
        <v>1225</v>
      </c>
      <c r="C1594" s="96" t="e">
        <f>#REF!-7</f>
        <v>#REF!</v>
      </c>
      <c r="D1594" s="127" t="e">
        <f>#REF!+26</f>
        <v>#REF!</v>
      </c>
      <c r="E1594" s="127" t="e">
        <f t="shared" si="1456"/>
        <v>#REF!</v>
      </c>
      <c r="F1594" s="48" t="e">
        <f t="shared" si="1457"/>
        <v>#REF!</v>
      </c>
      <c r="G1594" s="48" t="e">
        <f t="shared" si="1458"/>
        <v>#REF!</v>
      </c>
      <c r="H1594" s="94" t="e">
        <f t="shared" si="1459"/>
        <v>#REF!</v>
      </c>
    </row>
    <row r="1595" spans="1:8" hidden="1" x14ac:dyDescent="0.2">
      <c r="A1595" s="109">
        <v>13</v>
      </c>
      <c r="B1595" s="1" t="s">
        <v>7</v>
      </c>
      <c r="C1595" s="132" t="e">
        <f>#REF!-7</f>
        <v>#REF!</v>
      </c>
      <c r="D1595" s="151" t="e">
        <f>#REF!+26</f>
        <v>#REF!</v>
      </c>
      <c r="E1595" s="151" t="e">
        <f t="shared" si="1456"/>
        <v>#REF!</v>
      </c>
      <c r="F1595" s="49" t="e">
        <f t="shared" si="1457"/>
        <v>#REF!</v>
      </c>
      <c r="G1595" s="49" t="e">
        <f t="shared" si="1458"/>
        <v>#REF!</v>
      </c>
      <c r="H1595" s="174" t="e">
        <f t="shared" si="1459"/>
        <v>#REF!</v>
      </c>
    </row>
    <row r="1596" spans="1:8" hidden="1" x14ac:dyDescent="0.2">
      <c r="A1596" s="109">
        <v>14</v>
      </c>
      <c r="B1596" s="1" t="s">
        <v>1251</v>
      </c>
      <c r="C1596" s="96" t="e">
        <f>#REF!-7</f>
        <v>#REF!</v>
      </c>
      <c r="D1596" s="127" t="e">
        <f>#REF!+26</f>
        <v>#REF!</v>
      </c>
      <c r="E1596" s="127" t="e">
        <f t="shared" si="1456"/>
        <v>#REF!</v>
      </c>
      <c r="F1596" s="48" t="e">
        <f t="shared" si="1457"/>
        <v>#REF!</v>
      </c>
      <c r="G1596" s="48" t="e">
        <f t="shared" si="1458"/>
        <v>#REF!</v>
      </c>
      <c r="H1596" s="94" t="e">
        <f t="shared" si="1459"/>
        <v>#REF!</v>
      </c>
    </row>
    <row r="1597" spans="1:8" hidden="1" x14ac:dyDescent="0.2">
      <c r="A1597" s="109">
        <v>15</v>
      </c>
      <c r="B1597" s="1" t="s">
        <v>1252</v>
      </c>
      <c r="C1597" s="96" t="e">
        <f>#REF!-7</f>
        <v>#REF!</v>
      </c>
      <c r="D1597" s="127" t="e">
        <f>#REF!+26</f>
        <v>#REF!</v>
      </c>
      <c r="E1597" s="127" t="e">
        <f t="shared" si="1456"/>
        <v>#REF!</v>
      </c>
      <c r="F1597" s="48" t="e">
        <f t="shared" si="1457"/>
        <v>#REF!</v>
      </c>
      <c r="G1597" s="48" t="e">
        <f t="shared" si="1458"/>
        <v>#REF!</v>
      </c>
      <c r="H1597" s="94" t="e">
        <f t="shared" si="1459"/>
        <v>#REF!</v>
      </c>
    </row>
    <row r="1598" spans="1:8" hidden="1" x14ac:dyDescent="0.2">
      <c r="A1598" s="109">
        <v>16</v>
      </c>
      <c r="B1598" s="1" t="s">
        <v>1260</v>
      </c>
      <c r="C1598" s="96" t="e">
        <f>#REF!-7</f>
        <v>#REF!</v>
      </c>
      <c r="D1598" s="127" t="e">
        <f>#REF!+26</f>
        <v>#REF!</v>
      </c>
      <c r="E1598" s="127" t="e">
        <f t="shared" si="1456"/>
        <v>#REF!</v>
      </c>
      <c r="F1598" s="48" t="e">
        <f t="shared" si="1457"/>
        <v>#REF!</v>
      </c>
      <c r="G1598" s="48" t="e">
        <f t="shared" si="1458"/>
        <v>#REF!</v>
      </c>
      <c r="H1598" s="94" t="e">
        <f t="shared" si="1459"/>
        <v>#REF!</v>
      </c>
    </row>
    <row r="1599" spans="1:8" hidden="1" x14ac:dyDescent="0.2">
      <c r="A1599" s="109">
        <v>17</v>
      </c>
      <c r="B1599" s="1" t="s">
        <v>1269</v>
      </c>
      <c r="C1599" s="96" t="e">
        <f>#REF!-7</f>
        <v>#REF!</v>
      </c>
      <c r="D1599" s="127" t="e">
        <f>#REF!+26</f>
        <v>#REF!</v>
      </c>
      <c r="E1599" s="127" t="e">
        <f t="shared" si="1456"/>
        <v>#REF!</v>
      </c>
      <c r="F1599" s="48" t="e">
        <f t="shared" si="1457"/>
        <v>#REF!</v>
      </c>
      <c r="G1599" s="48" t="e">
        <f t="shared" si="1458"/>
        <v>#REF!</v>
      </c>
      <c r="H1599" s="94" t="e">
        <f t="shared" si="1459"/>
        <v>#REF!</v>
      </c>
    </row>
    <row r="1600" spans="1:8" hidden="1" x14ac:dyDescent="0.2">
      <c r="A1600" s="109">
        <v>18</v>
      </c>
      <c r="B1600" s="1" t="s">
        <v>1280</v>
      </c>
      <c r="C1600" s="96" t="e">
        <f>#REF!-7</f>
        <v>#REF!</v>
      </c>
      <c r="D1600" s="127" t="e">
        <f>#REF!+26</f>
        <v>#REF!</v>
      </c>
      <c r="E1600" s="127" t="e">
        <f t="shared" si="1456"/>
        <v>#REF!</v>
      </c>
      <c r="F1600" s="48" t="e">
        <f t="shared" si="1457"/>
        <v>#REF!</v>
      </c>
      <c r="G1600" s="48" t="e">
        <f t="shared" si="1458"/>
        <v>#REF!</v>
      </c>
      <c r="H1600" s="94" t="e">
        <f t="shared" si="1459"/>
        <v>#REF!</v>
      </c>
    </row>
    <row r="1601" spans="1:8" hidden="1" x14ac:dyDescent="0.2">
      <c r="A1601" s="109">
        <v>19</v>
      </c>
      <c r="B1601" s="1" t="s">
        <v>1288</v>
      </c>
      <c r="C1601" s="96" t="e">
        <f>#REF!-7</f>
        <v>#REF!</v>
      </c>
      <c r="D1601" s="127" t="e">
        <f>#REF!+26</f>
        <v>#REF!</v>
      </c>
      <c r="E1601" s="127" t="e">
        <f t="shared" si="1456"/>
        <v>#REF!</v>
      </c>
      <c r="F1601" s="48" t="e">
        <f t="shared" si="1457"/>
        <v>#REF!</v>
      </c>
      <c r="G1601" s="48" t="e">
        <f t="shared" si="1458"/>
        <v>#REF!</v>
      </c>
      <c r="H1601" s="94" t="e">
        <f t="shared" si="1459"/>
        <v>#REF!</v>
      </c>
    </row>
    <row r="1602" spans="1:8" hidden="1" x14ac:dyDescent="0.2">
      <c r="A1602" s="109">
        <v>20</v>
      </c>
      <c r="B1602" s="1" t="s">
        <v>1296</v>
      </c>
      <c r="C1602" s="96" t="e">
        <f>#REF!-7</f>
        <v>#REF!</v>
      </c>
      <c r="D1602" s="127" t="e">
        <f>#REF!+26</f>
        <v>#REF!</v>
      </c>
      <c r="E1602" s="127" t="e">
        <f t="shared" si="1456"/>
        <v>#REF!</v>
      </c>
      <c r="F1602" s="48" t="e">
        <f t="shared" si="1457"/>
        <v>#REF!</v>
      </c>
      <c r="G1602" s="48" t="e">
        <f t="shared" si="1458"/>
        <v>#REF!</v>
      </c>
      <c r="H1602" s="94" t="e">
        <f t="shared" si="1459"/>
        <v>#REF!</v>
      </c>
    </row>
    <row r="1603" spans="1:8" hidden="1" x14ac:dyDescent="0.2">
      <c r="A1603" s="109">
        <v>21</v>
      </c>
      <c r="B1603" s="1" t="s">
        <v>7</v>
      </c>
      <c r="C1603" s="132" t="e">
        <f>#REF!-7</f>
        <v>#REF!</v>
      </c>
      <c r="D1603" s="151" t="e">
        <f>#REF!+26</f>
        <v>#REF!</v>
      </c>
      <c r="E1603" s="151" t="e">
        <f t="shared" si="1456"/>
        <v>#REF!</v>
      </c>
      <c r="F1603" s="49" t="e">
        <f t="shared" si="1457"/>
        <v>#REF!</v>
      </c>
      <c r="G1603" s="49" t="e">
        <f t="shared" si="1458"/>
        <v>#REF!</v>
      </c>
      <c r="H1603" s="174" t="e">
        <f t="shared" si="1459"/>
        <v>#REF!</v>
      </c>
    </row>
    <row r="1604" spans="1:8" hidden="1" x14ac:dyDescent="0.2">
      <c r="A1604" s="109">
        <v>22</v>
      </c>
      <c r="B1604" s="1" t="s">
        <v>1305</v>
      </c>
      <c r="C1604" s="96" t="e">
        <f>#REF!-7</f>
        <v>#REF!</v>
      </c>
      <c r="D1604" s="127" t="e">
        <f>#REF!+26</f>
        <v>#REF!</v>
      </c>
      <c r="E1604" s="127" t="e">
        <f t="shared" si="1456"/>
        <v>#REF!</v>
      </c>
      <c r="F1604" s="48" t="e">
        <f t="shared" si="1457"/>
        <v>#REF!</v>
      </c>
      <c r="G1604" s="48" t="e">
        <f t="shared" si="1458"/>
        <v>#REF!</v>
      </c>
      <c r="H1604" s="94" t="e">
        <f t="shared" si="1459"/>
        <v>#REF!</v>
      </c>
    </row>
    <row r="1605" spans="1:8" hidden="1" x14ac:dyDescent="0.2">
      <c r="A1605" s="109">
        <v>23</v>
      </c>
      <c r="B1605" s="1" t="s">
        <v>7</v>
      </c>
      <c r="C1605" s="132" t="e">
        <f>#REF!-7</f>
        <v>#REF!</v>
      </c>
      <c r="D1605" s="151" t="e">
        <f>#REF!+26</f>
        <v>#REF!</v>
      </c>
      <c r="E1605" s="151" t="e">
        <f t="shared" si="1456"/>
        <v>#REF!</v>
      </c>
      <c r="F1605" s="49" t="e">
        <f t="shared" si="1457"/>
        <v>#REF!</v>
      </c>
      <c r="G1605" s="49" t="e">
        <f t="shared" si="1458"/>
        <v>#REF!</v>
      </c>
      <c r="H1605" s="174" t="e">
        <f t="shared" si="1459"/>
        <v>#REF!</v>
      </c>
    </row>
    <row r="1606" spans="1:8" hidden="1" x14ac:dyDescent="0.2">
      <c r="A1606" s="109">
        <v>24</v>
      </c>
      <c r="B1606" s="1" t="s">
        <v>1327</v>
      </c>
      <c r="C1606" s="96" t="e">
        <f>#REF!-7</f>
        <v>#REF!</v>
      </c>
      <c r="D1606" s="127" t="e">
        <f>#REF!+26</f>
        <v>#REF!</v>
      </c>
      <c r="E1606" s="127" t="e">
        <f t="shared" si="1456"/>
        <v>#REF!</v>
      </c>
      <c r="F1606" s="48" t="e">
        <f t="shared" si="1457"/>
        <v>#REF!</v>
      </c>
      <c r="G1606" s="48" t="e">
        <f t="shared" si="1458"/>
        <v>#REF!</v>
      </c>
      <c r="H1606" s="94" t="e">
        <f t="shared" si="1459"/>
        <v>#REF!</v>
      </c>
    </row>
    <row r="1607" spans="1:8" hidden="1" x14ac:dyDescent="0.2">
      <c r="A1607" s="109">
        <v>25</v>
      </c>
      <c r="B1607" s="1" t="s">
        <v>1339</v>
      </c>
      <c r="C1607" s="96" t="e">
        <f>#REF!-7</f>
        <v>#REF!</v>
      </c>
      <c r="D1607" s="127" t="e">
        <f>#REF!+26</f>
        <v>#REF!</v>
      </c>
      <c r="E1607" s="127" t="e">
        <f t="shared" si="1456"/>
        <v>#REF!</v>
      </c>
      <c r="F1607" s="48" t="e">
        <f t="shared" si="1457"/>
        <v>#REF!</v>
      </c>
      <c r="G1607" s="48" t="e">
        <f t="shared" si="1458"/>
        <v>#REF!</v>
      </c>
      <c r="H1607" s="94" t="e">
        <f t="shared" si="1459"/>
        <v>#REF!</v>
      </c>
    </row>
    <row r="1608" spans="1:8" hidden="1" x14ac:dyDescent="0.2">
      <c r="A1608" s="109">
        <v>26</v>
      </c>
      <c r="B1608" s="1" t="s">
        <v>1347</v>
      </c>
      <c r="C1608" s="96" t="e">
        <f>#REF!-7</f>
        <v>#REF!</v>
      </c>
      <c r="D1608" s="127" t="e">
        <f>#REF!+26</f>
        <v>#REF!</v>
      </c>
      <c r="E1608" s="127" t="e">
        <f t="shared" si="1456"/>
        <v>#REF!</v>
      </c>
      <c r="F1608" s="48" t="e">
        <f t="shared" si="1457"/>
        <v>#REF!</v>
      </c>
      <c r="G1608" s="48" t="e">
        <f t="shared" si="1458"/>
        <v>#REF!</v>
      </c>
      <c r="H1608" s="94" t="e">
        <f t="shared" si="1459"/>
        <v>#REF!</v>
      </c>
    </row>
    <row r="1609" spans="1:8" hidden="1" x14ac:dyDescent="0.2">
      <c r="A1609" s="109">
        <v>27</v>
      </c>
      <c r="B1609" s="1" t="s">
        <v>1354</v>
      </c>
      <c r="C1609" s="96" t="e">
        <f>#REF!-7</f>
        <v>#REF!</v>
      </c>
      <c r="D1609" s="127" t="e">
        <f>#REF!+26</f>
        <v>#REF!</v>
      </c>
      <c r="E1609" s="127" t="e">
        <f t="shared" si="1456"/>
        <v>#REF!</v>
      </c>
      <c r="F1609" s="48" t="e">
        <f t="shared" si="1457"/>
        <v>#REF!</v>
      </c>
      <c r="G1609" s="48" t="e">
        <f t="shared" si="1458"/>
        <v>#REF!</v>
      </c>
      <c r="H1609" s="94" t="e">
        <f t="shared" si="1459"/>
        <v>#REF!</v>
      </c>
    </row>
    <row r="1610" spans="1:8" hidden="1" x14ac:dyDescent="0.2">
      <c r="A1610" s="109">
        <v>28</v>
      </c>
      <c r="B1610" s="1" t="s">
        <v>7</v>
      </c>
      <c r="C1610" s="132" t="e">
        <f>#REF!-7</f>
        <v>#REF!</v>
      </c>
      <c r="D1610" s="151" t="e">
        <f>#REF!+26</f>
        <v>#REF!</v>
      </c>
      <c r="E1610" s="151" t="e">
        <f t="shared" si="1456"/>
        <v>#REF!</v>
      </c>
      <c r="F1610" s="49" t="e">
        <f t="shared" si="1457"/>
        <v>#REF!</v>
      </c>
      <c r="G1610" s="49" t="e">
        <f t="shared" si="1458"/>
        <v>#REF!</v>
      </c>
      <c r="H1610" s="174" t="e">
        <f t="shared" si="1459"/>
        <v>#REF!</v>
      </c>
    </row>
    <row r="1611" spans="1:8" hidden="1" x14ac:dyDescent="0.2">
      <c r="A1611" s="109">
        <v>29</v>
      </c>
      <c r="B1611" s="1" t="s">
        <v>1370</v>
      </c>
      <c r="C1611" s="96" t="e">
        <f>#REF!-7</f>
        <v>#REF!</v>
      </c>
      <c r="D1611" s="127" t="e">
        <f>#REF!+26</f>
        <v>#REF!</v>
      </c>
      <c r="E1611" s="127" t="e">
        <f t="shared" si="1456"/>
        <v>#REF!</v>
      </c>
      <c r="F1611" s="48" t="e">
        <f t="shared" si="1457"/>
        <v>#REF!</v>
      </c>
      <c r="G1611" s="48" t="e">
        <f t="shared" si="1458"/>
        <v>#REF!</v>
      </c>
      <c r="H1611" s="94" t="e">
        <f t="shared" si="1459"/>
        <v>#REF!</v>
      </c>
    </row>
    <row r="1612" spans="1:8" hidden="1" x14ac:dyDescent="0.2">
      <c r="A1612" s="109">
        <v>30</v>
      </c>
      <c r="B1612" s="1" t="s">
        <v>1382</v>
      </c>
      <c r="C1612" s="96" t="e">
        <f>#REF!-7</f>
        <v>#REF!</v>
      </c>
      <c r="D1612" s="127" t="e">
        <f>#REF!+26</f>
        <v>#REF!</v>
      </c>
      <c r="E1612" s="127" t="e">
        <f t="shared" si="1456"/>
        <v>#REF!</v>
      </c>
      <c r="F1612" s="48" t="e">
        <f t="shared" si="1457"/>
        <v>#REF!</v>
      </c>
      <c r="G1612" s="48" t="e">
        <f t="shared" si="1458"/>
        <v>#REF!</v>
      </c>
      <c r="H1612" s="94" t="e">
        <f t="shared" si="1459"/>
        <v>#REF!</v>
      </c>
    </row>
    <row r="1613" spans="1:8" hidden="1" x14ac:dyDescent="0.2">
      <c r="A1613" s="109">
        <v>31</v>
      </c>
      <c r="B1613" s="1" t="s">
        <v>7</v>
      </c>
      <c r="C1613" s="132" t="e">
        <f>#REF!-7</f>
        <v>#REF!</v>
      </c>
      <c r="D1613" s="151" t="e">
        <f>#REF!+26</f>
        <v>#REF!</v>
      </c>
      <c r="E1613" s="151" t="e">
        <f t="shared" si="1456"/>
        <v>#REF!</v>
      </c>
      <c r="F1613" s="49" t="e">
        <f t="shared" si="1457"/>
        <v>#REF!</v>
      </c>
      <c r="G1613" s="49" t="e">
        <f t="shared" si="1458"/>
        <v>#REF!</v>
      </c>
      <c r="H1613" s="174" t="e">
        <f t="shared" si="1459"/>
        <v>#REF!</v>
      </c>
    </row>
    <row r="1614" spans="1:8" hidden="1" x14ac:dyDescent="0.2">
      <c r="A1614" s="109">
        <v>32</v>
      </c>
      <c r="B1614" s="1" t="s">
        <v>1399</v>
      </c>
      <c r="C1614" s="96" t="e">
        <f>#REF!-7</f>
        <v>#REF!</v>
      </c>
      <c r="D1614" s="127" t="e">
        <f>#REF!+26</f>
        <v>#REF!</v>
      </c>
      <c r="E1614" s="127" t="e">
        <f t="shared" si="1456"/>
        <v>#REF!</v>
      </c>
      <c r="F1614" s="48" t="e">
        <f t="shared" si="1457"/>
        <v>#REF!</v>
      </c>
      <c r="G1614" s="48" t="e">
        <f t="shared" si="1458"/>
        <v>#REF!</v>
      </c>
      <c r="H1614" s="94" t="e">
        <f t="shared" si="1459"/>
        <v>#REF!</v>
      </c>
    </row>
    <row r="1615" spans="1:8" hidden="1" x14ac:dyDescent="0.2">
      <c r="A1615" s="109">
        <v>33</v>
      </c>
      <c r="B1615" s="1" t="s">
        <v>7</v>
      </c>
      <c r="C1615" s="132" t="e">
        <f>#REF!-7</f>
        <v>#REF!</v>
      </c>
      <c r="D1615" s="151" t="e">
        <f>#REF!+26</f>
        <v>#REF!</v>
      </c>
      <c r="E1615" s="151" t="e">
        <f t="shared" si="1456"/>
        <v>#REF!</v>
      </c>
      <c r="F1615" s="49" t="e">
        <f t="shared" si="1457"/>
        <v>#REF!</v>
      </c>
      <c r="G1615" s="49" t="e">
        <f t="shared" si="1458"/>
        <v>#REF!</v>
      </c>
      <c r="H1615" s="174" t="e">
        <f t="shared" si="1459"/>
        <v>#REF!</v>
      </c>
    </row>
    <row r="1616" spans="1:8" hidden="1" x14ac:dyDescent="0.2">
      <c r="A1616" s="109">
        <v>34</v>
      </c>
      <c r="B1616" s="1" t="s">
        <v>1409</v>
      </c>
      <c r="C1616" s="96" t="e">
        <f>#REF!-7</f>
        <v>#REF!</v>
      </c>
      <c r="D1616" s="127" t="e">
        <f>#REF!+26</f>
        <v>#REF!</v>
      </c>
      <c r="E1616" s="127" t="e">
        <f t="shared" si="1456"/>
        <v>#REF!</v>
      </c>
      <c r="F1616" s="48" t="e">
        <f t="shared" si="1457"/>
        <v>#REF!</v>
      </c>
      <c r="G1616" s="48" t="e">
        <f t="shared" si="1458"/>
        <v>#REF!</v>
      </c>
      <c r="H1616" s="94" t="e">
        <f t="shared" si="1459"/>
        <v>#REF!</v>
      </c>
    </row>
    <row r="1617" spans="1:8" hidden="1" x14ac:dyDescent="0.2">
      <c r="A1617" s="109">
        <v>35</v>
      </c>
      <c r="B1617" s="1" t="s">
        <v>1420</v>
      </c>
      <c r="C1617" s="96" t="e">
        <f>#REF!-7</f>
        <v>#REF!</v>
      </c>
      <c r="D1617" s="127" t="e">
        <f>#REF!+26</f>
        <v>#REF!</v>
      </c>
      <c r="E1617" s="127" t="e">
        <f t="shared" si="1456"/>
        <v>#REF!</v>
      </c>
      <c r="F1617" s="48" t="e">
        <f t="shared" si="1457"/>
        <v>#REF!</v>
      </c>
      <c r="G1617" s="48" t="e">
        <f t="shared" si="1458"/>
        <v>#REF!</v>
      </c>
      <c r="H1617" s="94" t="e">
        <f t="shared" si="1459"/>
        <v>#REF!</v>
      </c>
    </row>
    <row r="1618" spans="1:8" hidden="1" x14ac:dyDescent="0.2">
      <c r="A1618" s="109">
        <v>36</v>
      </c>
      <c r="B1618" s="1" t="s">
        <v>1429</v>
      </c>
      <c r="C1618" s="96" t="e">
        <f>#REF!-7</f>
        <v>#REF!</v>
      </c>
      <c r="D1618" s="127" t="e">
        <f>#REF!+26</f>
        <v>#REF!</v>
      </c>
      <c r="E1618" s="127" t="e">
        <f t="shared" si="1456"/>
        <v>#REF!</v>
      </c>
      <c r="F1618" s="48" t="e">
        <f t="shared" si="1457"/>
        <v>#REF!</v>
      </c>
      <c r="G1618" s="48" t="e">
        <f t="shared" si="1458"/>
        <v>#REF!</v>
      </c>
      <c r="H1618" s="94" t="e">
        <f t="shared" si="1459"/>
        <v>#REF!</v>
      </c>
    </row>
    <row r="1619" spans="1:8" hidden="1" x14ac:dyDescent="0.2">
      <c r="A1619" s="109">
        <v>37</v>
      </c>
      <c r="B1619" s="1" t="s">
        <v>7</v>
      </c>
      <c r="C1619" s="132" t="e">
        <f>#REF!-7</f>
        <v>#REF!</v>
      </c>
      <c r="D1619" s="151" t="e">
        <f>#REF!+26</f>
        <v>#REF!</v>
      </c>
      <c r="E1619" s="151" t="e">
        <f t="shared" si="1456"/>
        <v>#REF!</v>
      </c>
      <c r="F1619" s="49" t="e">
        <f t="shared" si="1457"/>
        <v>#REF!</v>
      </c>
      <c r="G1619" s="49" t="e">
        <f t="shared" si="1458"/>
        <v>#REF!</v>
      </c>
      <c r="H1619" s="174" t="e">
        <f t="shared" si="1459"/>
        <v>#REF!</v>
      </c>
    </row>
    <row r="1620" spans="1:8" hidden="1" x14ac:dyDescent="0.2">
      <c r="A1620" s="109">
        <v>38</v>
      </c>
      <c r="B1620" s="1" t="s">
        <v>1449</v>
      </c>
      <c r="C1620" s="96" t="e">
        <f>#REF!-7</f>
        <v>#REF!</v>
      </c>
      <c r="D1620" s="127" t="e">
        <f>#REF!+26</f>
        <v>#REF!</v>
      </c>
      <c r="E1620" s="127" t="e">
        <f t="shared" si="1456"/>
        <v>#REF!</v>
      </c>
      <c r="F1620" s="48" t="e">
        <f t="shared" si="1457"/>
        <v>#REF!</v>
      </c>
      <c r="G1620" s="48" t="e">
        <f t="shared" si="1458"/>
        <v>#REF!</v>
      </c>
      <c r="H1620" s="94" t="e">
        <f t="shared" si="1459"/>
        <v>#REF!</v>
      </c>
    </row>
    <row r="1621" spans="1:8" hidden="1" x14ac:dyDescent="0.2">
      <c r="A1621" s="109">
        <v>39</v>
      </c>
      <c r="B1621" s="1" t="s">
        <v>1459</v>
      </c>
      <c r="C1621" s="96" t="e">
        <f>#REF!-7</f>
        <v>#REF!</v>
      </c>
      <c r="D1621" s="127" t="e">
        <f>#REF!+26</f>
        <v>#REF!</v>
      </c>
      <c r="E1621" s="127" t="e">
        <f t="shared" si="1456"/>
        <v>#REF!</v>
      </c>
      <c r="F1621" s="48" t="e">
        <f t="shared" si="1457"/>
        <v>#REF!</v>
      </c>
      <c r="G1621" s="48" t="e">
        <f t="shared" si="1458"/>
        <v>#REF!</v>
      </c>
      <c r="H1621" s="94" t="e">
        <f t="shared" si="1459"/>
        <v>#REF!</v>
      </c>
    </row>
    <row r="1622" spans="1:8" hidden="1" x14ac:dyDescent="0.2">
      <c r="A1622" s="109">
        <v>40</v>
      </c>
      <c r="B1622" s="1" t="s">
        <v>1467</v>
      </c>
      <c r="C1622" s="96" t="e">
        <f>#REF!-7</f>
        <v>#REF!</v>
      </c>
      <c r="D1622" s="127" t="e">
        <f>#REF!+26</f>
        <v>#REF!</v>
      </c>
      <c r="E1622" s="127" t="e">
        <f t="shared" si="1456"/>
        <v>#REF!</v>
      </c>
      <c r="F1622" s="48" t="e">
        <f t="shared" si="1457"/>
        <v>#REF!</v>
      </c>
      <c r="G1622" s="48" t="e">
        <f t="shared" si="1458"/>
        <v>#REF!</v>
      </c>
      <c r="H1622" s="94" t="e">
        <f t="shared" si="1459"/>
        <v>#REF!</v>
      </c>
    </row>
    <row r="1623" spans="1:8" hidden="1" x14ac:dyDescent="0.2">
      <c r="A1623" s="109">
        <v>41</v>
      </c>
      <c r="B1623" s="1" t="s">
        <v>1476</v>
      </c>
      <c r="C1623" s="96" t="e">
        <f>#REF!-7</f>
        <v>#REF!</v>
      </c>
      <c r="D1623" s="127" t="e">
        <f>#REF!+26</f>
        <v>#REF!</v>
      </c>
      <c r="E1623" s="127" t="e">
        <f t="shared" si="1456"/>
        <v>#REF!</v>
      </c>
      <c r="F1623" s="48" t="e">
        <f t="shared" si="1457"/>
        <v>#REF!</v>
      </c>
      <c r="G1623" s="48" t="e">
        <f t="shared" si="1458"/>
        <v>#REF!</v>
      </c>
      <c r="H1623" s="94" t="e">
        <f t="shared" si="1459"/>
        <v>#REF!</v>
      </c>
    </row>
    <row r="1624" spans="1:8" hidden="1" x14ac:dyDescent="0.2">
      <c r="A1624" s="109">
        <v>42</v>
      </c>
      <c r="B1624" s="1" t="s">
        <v>1484</v>
      </c>
      <c r="C1624" s="96" t="e">
        <f>#REF!-7</f>
        <v>#REF!</v>
      </c>
      <c r="D1624" s="127" t="e">
        <f>#REF!+26</f>
        <v>#REF!</v>
      </c>
      <c r="E1624" s="127" t="e">
        <f t="shared" si="1456"/>
        <v>#REF!</v>
      </c>
      <c r="F1624" s="48" t="e">
        <f t="shared" si="1457"/>
        <v>#REF!</v>
      </c>
      <c r="G1624" s="48" t="e">
        <f t="shared" si="1458"/>
        <v>#REF!</v>
      </c>
      <c r="H1624" s="94" t="e">
        <f t="shared" si="1459"/>
        <v>#REF!</v>
      </c>
    </row>
    <row r="1625" spans="1:8" hidden="1" x14ac:dyDescent="0.2">
      <c r="A1625" s="109">
        <v>43</v>
      </c>
      <c r="B1625" s="1" t="s">
        <v>7</v>
      </c>
      <c r="C1625" s="132" t="e">
        <f>#REF!-7</f>
        <v>#REF!</v>
      </c>
      <c r="D1625" s="151" t="e">
        <f>#REF!+26</f>
        <v>#REF!</v>
      </c>
      <c r="E1625" s="151" t="e">
        <f t="shared" si="1456"/>
        <v>#REF!</v>
      </c>
      <c r="F1625" s="49" t="e">
        <f t="shared" si="1457"/>
        <v>#REF!</v>
      </c>
      <c r="G1625" s="49" t="e">
        <f t="shared" si="1458"/>
        <v>#REF!</v>
      </c>
      <c r="H1625" s="174" t="e">
        <f t="shared" si="1459"/>
        <v>#REF!</v>
      </c>
    </row>
    <row r="1626" spans="1:8" hidden="1" x14ac:dyDescent="0.2">
      <c r="A1626" s="109">
        <v>44</v>
      </c>
      <c r="B1626" s="1" t="s">
        <v>1501</v>
      </c>
      <c r="C1626" s="96" t="e">
        <f>#REF!-7</f>
        <v>#REF!</v>
      </c>
      <c r="D1626" s="127" t="e">
        <f>#REF!+26</f>
        <v>#REF!</v>
      </c>
      <c r="E1626" s="127" t="e">
        <f t="shared" si="1456"/>
        <v>#REF!</v>
      </c>
      <c r="F1626" s="48" t="e">
        <f t="shared" si="1457"/>
        <v>#REF!</v>
      </c>
      <c r="G1626" s="48" t="e">
        <f t="shared" si="1458"/>
        <v>#REF!</v>
      </c>
      <c r="H1626" s="94" t="e">
        <f t="shared" si="1459"/>
        <v>#REF!</v>
      </c>
    </row>
    <row r="1627" spans="1:8" hidden="1" x14ac:dyDescent="0.2">
      <c r="A1627" s="109">
        <v>45</v>
      </c>
      <c r="B1627" s="1" t="s">
        <v>1508</v>
      </c>
      <c r="C1627" s="96" t="e">
        <f>#REF!-7</f>
        <v>#REF!</v>
      </c>
      <c r="D1627" s="127" t="e">
        <f>#REF!+26</f>
        <v>#REF!</v>
      </c>
      <c r="E1627" s="127" t="e">
        <f t="shared" si="1456"/>
        <v>#REF!</v>
      </c>
      <c r="F1627" s="48" t="e">
        <f t="shared" si="1457"/>
        <v>#REF!</v>
      </c>
      <c r="G1627" s="48" t="e">
        <f t="shared" si="1458"/>
        <v>#REF!</v>
      </c>
      <c r="H1627" s="94" t="e">
        <f t="shared" si="1459"/>
        <v>#REF!</v>
      </c>
    </row>
    <row r="1628" spans="1:8" hidden="1" x14ac:dyDescent="0.2">
      <c r="A1628" s="109">
        <v>46</v>
      </c>
      <c r="B1628" s="1" t="s">
        <v>7</v>
      </c>
      <c r="C1628" s="132" t="e">
        <f>#REF!-7</f>
        <v>#REF!</v>
      </c>
      <c r="D1628" s="151" t="e">
        <f>#REF!+26</f>
        <v>#REF!</v>
      </c>
      <c r="E1628" s="151" t="e">
        <f t="shared" si="1456"/>
        <v>#REF!</v>
      </c>
      <c r="F1628" s="49" t="e">
        <f t="shared" si="1457"/>
        <v>#REF!</v>
      </c>
      <c r="G1628" s="49" t="e">
        <f t="shared" si="1458"/>
        <v>#REF!</v>
      </c>
      <c r="H1628" s="174" t="e">
        <f t="shared" si="1459"/>
        <v>#REF!</v>
      </c>
    </row>
    <row r="1629" spans="1:8" hidden="1" x14ac:dyDescent="0.2">
      <c r="A1629" s="104">
        <v>47</v>
      </c>
      <c r="B1629" s="8" t="s">
        <v>1531</v>
      </c>
      <c r="C1629" s="96" t="e">
        <f>#REF!-7</f>
        <v>#REF!</v>
      </c>
      <c r="D1629" s="152" t="e">
        <f>#REF!+24</f>
        <v>#REF!</v>
      </c>
      <c r="E1629" s="152" t="e">
        <f t="shared" ref="E1629:E1637" si="1460">D1629+24</f>
        <v>#REF!</v>
      </c>
      <c r="F1629" s="136" t="e">
        <f t="shared" ref="F1629:F1637" si="1461">D1629+23</f>
        <v>#REF!</v>
      </c>
      <c r="G1629" s="136" t="e">
        <f t="shared" ref="G1629:G1635" si="1462">D1629+28</f>
        <v>#REF!</v>
      </c>
      <c r="H1629" s="175" t="e">
        <f t="shared" ref="H1629:H1637" si="1463">D1629+30</f>
        <v>#REF!</v>
      </c>
    </row>
    <row r="1630" spans="1:8" hidden="1" x14ac:dyDescent="0.2">
      <c r="A1630" s="104">
        <v>48</v>
      </c>
      <c r="B1630" s="8" t="s">
        <v>1532</v>
      </c>
      <c r="C1630" s="96" t="e">
        <f>#REF!-7</f>
        <v>#REF!</v>
      </c>
      <c r="D1630" s="152" t="e">
        <f>#REF!+24</f>
        <v>#REF!</v>
      </c>
      <c r="E1630" s="152" t="e">
        <f t="shared" si="1460"/>
        <v>#REF!</v>
      </c>
      <c r="F1630" s="136" t="e">
        <f t="shared" si="1461"/>
        <v>#REF!</v>
      </c>
      <c r="G1630" s="136" t="e">
        <f t="shared" si="1462"/>
        <v>#REF!</v>
      </c>
      <c r="H1630" s="175" t="e">
        <f t="shared" si="1463"/>
        <v>#REF!</v>
      </c>
    </row>
    <row r="1631" spans="1:8" hidden="1" x14ac:dyDescent="0.2">
      <c r="A1631" s="104">
        <v>49</v>
      </c>
      <c r="B1631" s="8" t="s">
        <v>1540</v>
      </c>
      <c r="C1631" s="96" t="e">
        <f>#REF!-7</f>
        <v>#REF!</v>
      </c>
      <c r="D1631" s="152" t="e">
        <f>#REF!+24</f>
        <v>#REF!</v>
      </c>
      <c r="E1631" s="152" t="e">
        <f t="shared" si="1460"/>
        <v>#REF!</v>
      </c>
      <c r="F1631" s="136" t="e">
        <f t="shared" si="1461"/>
        <v>#REF!</v>
      </c>
      <c r="G1631" s="136" t="e">
        <f t="shared" si="1462"/>
        <v>#REF!</v>
      </c>
      <c r="H1631" s="175" t="e">
        <f t="shared" si="1463"/>
        <v>#REF!</v>
      </c>
    </row>
    <row r="1632" spans="1:8" hidden="1" x14ac:dyDescent="0.2">
      <c r="A1632" s="104">
        <v>50</v>
      </c>
      <c r="B1632" s="8" t="s">
        <v>7</v>
      </c>
      <c r="C1632" s="132" t="e">
        <f>#REF!-7</f>
        <v>#REF!</v>
      </c>
      <c r="D1632" s="157" t="e">
        <f>#REF!+24</f>
        <v>#REF!</v>
      </c>
      <c r="E1632" s="157" t="e">
        <f t="shared" si="1460"/>
        <v>#REF!</v>
      </c>
      <c r="F1632" s="158" t="e">
        <f t="shared" si="1461"/>
        <v>#REF!</v>
      </c>
      <c r="G1632" s="158" t="e">
        <f t="shared" si="1462"/>
        <v>#REF!</v>
      </c>
      <c r="H1632" s="177" t="e">
        <f t="shared" si="1463"/>
        <v>#REF!</v>
      </c>
    </row>
    <row r="1633" spans="1:8" s="5" customFormat="1" hidden="1" x14ac:dyDescent="0.2">
      <c r="A1633" s="104">
        <v>51</v>
      </c>
      <c r="B1633" s="8" t="s">
        <v>1547</v>
      </c>
      <c r="C1633" s="96" t="e">
        <f>#REF!-7</f>
        <v>#REF!</v>
      </c>
      <c r="D1633" s="152" t="e">
        <f>#REF!+24</f>
        <v>#REF!</v>
      </c>
      <c r="E1633" s="152" t="e">
        <f t="shared" si="1460"/>
        <v>#REF!</v>
      </c>
      <c r="F1633" s="136" t="e">
        <f t="shared" si="1461"/>
        <v>#REF!</v>
      </c>
      <c r="G1633" s="136" t="e">
        <f t="shared" si="1462"/>
        <v>#REF!</v>
      </c>
      <c r="H1633" s="175" t="e">
        <f t="shared" si="1463"/>
        <v>#REF!</v>
      </c>
    </row>
    <row r="1634" spans="1:8" s="5" customFormat="1" hidden="1" x14ac:dyDescent="0.2">
      <c r="A1634" s="104">
        <v>52</v>
      </c>
      <c r="B1634" s="8" t="s">
        <v>1579</v>
      </c>
      <c r="C1634" s="122" t="e">
        <f>#REF!-7</f>
        <v>#REF!</v>
      </c>
      <c r="D1634" s="152" t="e">
        <f>#REF!+24</f>
        <v>#REF!</v>
      </c>
      <c r="E1634" s="152" t="e">
        <f t="shared" si="1460"/>
        <v>#REF!</v>
      </c>
      <c r="F1634" s="136" t="e">
        <f t="shared" si="1461"/>
        <v>#REF!</v>
      </c>
      <c r="G1634" s="136" t="e">
        <f t="shared" si="1462"/>
        <v>#REF!</v>
      </c>
      <c r="H1634" s="175" t="e">
        <f t="shared" si="1463"/>
        <v>#REF!</v>
      </c>
    </row>
    <row r="1635" spans="1:8" s="5" customFormat="1" hidden="1" x14ac:dyDescent="0.2">
      <c r="A1635" s="104">
        <v>1</v>
      </c>
      <c r="B1635" s="8" t="s">
        <v>1568</v>
      </c>
      <c r="C1635" s="122" t="e">
        <f>#REF!-7</f>
        <v>#REF!</v>
      </c>
      <c r="D1635" s="152" t="e">
        <f>#REF!+24</f>
        <v>#REF!</v>
      </c>
      <c r="E1635" s="152" t="e">
        <f t="shared" si="1460"/>
        <v>#REF!</v>
      </c>
      <c r="F1635" s="136" t="e">
        <f t="shared" si="1461"/>
        <v>#REF!</v>
      </c>
      <c r="G1635" s="136" t="e">
        <f t="shared" si="1462"/>
        <v>#REF!</v>
      </c>
      <c r="H1635" s="175" t="e">
        <f t="shared" si="1463"/>
        <v>#REF!</v>
      </c>
    </row>
    <row r="1636" spans="1:8" s="5" customFormat="1" hidden="1" x14ac:dyDescent="0.2">
      <c r="A1636" s="109">
        <v>2</v>
      </c>
      <c r="B1636" s="1" t="s">
        <v>1586</v>
      </c>
      <c r="C1636" s="155" t="e">
        <f>#REF!-7</f>
        <v>#REF!</v>
      </c>
      <c r="D1636" s="153" t="e">
        <f>#REF!+24</f>
        <v>#REF!</v>
      </c>
      <c r="E1636" s="153" t="e">
        <f t="shared" si="1460"/>
        <v>#REF!</v>
      </c>
      <c r="F1636" s="143" t="e">
        <f t="shared" si="1461"/>
        <v>#REF!</v>
      </c>
      <c r="G1636" s="143" t="e">
        <f t="shared" ref="G1636:G1667" si="1464">D1636+31</f>
        <v>#REF!</v>
      </c>
      <c r="H1636" s="170" t="e">
        <f t="shared" si="1463"/>
        <v>#REF!</v>
      </c>
    </row>
    <row r="1637" spans="1:8" s="5" customFormat="1" hidden="1" x14ac:dyDescent="0.2">
      <c r="A1637" s="109">
        <v>3</v>
      </c>
      <c r="B1637" s="1" t="s">
        <v>7</v>
      </c>
      <c r="C1637" s="159" t="e">
        <f>#REF!-7</f>
        <v>#REF!</v>
      </c>
      <c r="D1637" s="172" t="e">
        <f>#REF!+24</f>
        <v>#REF!</v>
      </c>
      <c r="E1637" s="172" t="e">
        <f t="shared" si="1460"/>
        <v>#REF!</v>
      </c>
      <c r="F1637" s="148" t="e">
        <f t="shared" si="1461"/>
        <v>#REF!</v>
      </c>
      <c r="G1637" s="148" t="e">
        <f t="shared" si="1464"/>
        <v>#REF!</v>
      </c>
      <c r="H1637" s="171" t="e">
        <f t="shared" si="1463"/>
        <v>#REF!</v>
      </c>
    </row>
    <row r="1638" spans="1:8" s="5" customFormat="1" hidden="1" x14ac:dyDescent="0.2">
      <c r="A1638" s="109">
        <v>4</v>
      </c>
      <c r="B1638" s="1" t="s">
        <v>1619</v>
      </c>
      <c r="C1638" s="155" t="e">
        <f>#REF!-7</f>
        <v>#REF!</v>
      </c>
      <c r="D1638" s="153" t="e">
        <f>#REF!+27</f>
        <v>#REF!</v>
      </c>
      <c r="E1638" s="153" t="e">
        <f t="shared" ref="E1638:E1669" si="1465">D1638+27</f>
        <v>#REF!</v>
      </c>
      <c r="F1638" s="143" t="e">
        <f t="shared" ref="F1638:F1682" si="1466">D1638+29</f>
        <v>#REF!</v>
      </c>
      <c r="G1638" s="143" t="e">
        <f t="shared" si="1464"/>
        <v>#REF!</v>
      </c>
      <c r="H1638" s="170" t="e">
        <f t="shared" ref="H1638:H1669" si="1467">D1638+33</f>
        <v>#REF!</v>
      </c>
    </row>
    <row r="1639" spans="1:8" s="5" customFormat="1" hidden="1" x14ac:dyDescent="0.2">
      <c r="A1639" s="109">
        <v>5</v>
      </c>
      <c r="B1639" s="1" t="s">
        <v>7</v>
      </c>
      <c r="C1639" s="159" t="e">
        <f>#REF!-7</f>
        <v>#REF!</v>
      </c>
      <c r="D1639" s="172" t="e">
        <f>#REF!+27</f>
        <v>#REF!</v>
      </c>
      <c r="E1639" s="172" t="e">
        <f t="shared" si="1465"/>
        <v>#REF!</v>
      </c>
      <c r="F1639" s="148" t="e">
        <f t="shared" si="1466"/>
        <v>#REF!</v>
      </c>
      <c r="G1639" s="148" t="e">
        <f t="shared" si="1464"/>
        <v>#REF!</v>
      </c>
      <c r="H1639" s="171" t="e">
        <f t="shared" si="1467"/>
        <v>#REF!</v>
      </c>
    </row>
    <row r="1640" spans="1:8" s="5" customFormat="1" hidden="1" x14ac:dyDescent="0.2">
      <c r="A1640" s="109">
        <v>6</v>
      </c>
      <c r="B1640" s="1" t="s">
        <v>1607</v>
      </c>
      <c r="C1640" s="155" t="e">
        <f>#REF!-7</f>
        <v>#REF!</v>
      </c>
      <c r="D1640" s="153" t="e">
        <f>#REF!+27</f>
        <v>#REF!</v>
      </c>
      <c r="E1640" s="153" t="e">
        <f t="shared" si="1465"/>
        <v>#REF!</v>
      </c>
      <c r="F1640" s="143" t="e">
        <f t="shared" si="1466"/>
        <v>#REF!</v>
      </c>
      <c r="G1640" s="143" t="e">
        <f t="shared" si="1464"/>
        <v>#REF!</v>
      </c>
      <c r="H1640" s="170" t="e">
        <f t="shared" si="1467"/>
        <v>#REF!</v>
      </c>
    </row>
    <row r="1641" spans="1:8" s="5" customFormat="1" hidden="1" x14ac:dyDescent="0.2">
      <c r="A1641" s="109">
        <v>6</v>
      </c>
      <c r="B1641" s="1" t="s">
        <v>1620</v>
      </c>
      <c r="C1641" s="155" t="e">
        <f>#REF!-7</f>
        <v>#REF!</v>
      </c>
      <c r="D1641" s="153" t="e">
        <f>#REF!+27</f>
        <v>#REF!</v>
      </c>
      <c r="E1641" s="153" t="e">
        <f t="shared" si="1465"/>
        <v>#REF!</v>
      </c>
      <c r="F1641" s="143" t="e">
        <f t="shared" si="1466"/>
        <v>#REF!</v>
      </c>
      <c r="G1641" s="143" t="e">
        <f t="shared" si="1464"/>
        <v>#REF!</v>
      </c>
      <c r="H1641" s="170" t="e">
        <f t="shared" si="1467"/>
        <v>#REF!</v>
      </c>
    </row>
    <row r="1642" spans="1:8" s="5" customFormat="1" hidden="1" x14ac:dyDescent="0.2">
      <c r="A1642" s="109">
        <v>7</v>
      </c>
      <c r="B1642" s="1" t="s">
        <v>1636</v>
      </c>
      <c r="C1642" s="155" t="e">
        <f>#REF!-7</f>
        <v>#REF!</v>
      </c>
      <c r="D1642" s="153" t="e">
        <f>#REF!+27</f>
        <v>#REF!</v>
      </c>
      <c r="E1642" s="153" t="e">
        <f t="shared" si="1465"/>
        <v>#REF!</v>
      </c>
      <c r="F1642" s="143" t="e">
        <f t="shared" si="1466"/>
        <v>#REF!</v>
      </c>
      <c r="G1642" s="143" t="e">
        <f t="shared" si="1464"/>
        <v>#REF!</v>
      </c>
      <c r="H1642" s="170" t="e">
        <f t="shared" si="1467"/>
        <v>#REF!</v>
      </c>
    </row>
    <row r="1643" spans="1:8" s="5" customFormat="1" hidden="1" x14ac:dyDescent="0.2">
      <c r="A1643" s="109">
        <v>8</v>
      </c>
      <c r="B1643" s="1" t="s">
        <v>7</v>
      </c>
      <c r="C1643" s="159" t="e">
        <f>#REF!-7</f>
        <v>#REF!</v>
      </c>
      <c r="D1643" s="172" t="e">
        <f>#REF!+27</f>
        <v>#REF!</v>
      </c>
      <c r="E1643" s="172" t="e">
        <f t="shared" si="1465"/>
        <v>#REF!</v>
      </c>
      <c r="F1643" s="148" t="e">
        <f t="shared" si="1466"/>
        <v>#REF!</v>
      </c>
      <c r="G1643" s="148" t="e">
        <f t="shared" si="1464"/>
        <v>#REF!</v>
      </c>
      <c r="H1643" s="171" t="e">
        <f t="shared" si="1467"/>
        <v>#REF!</v>
      </c>
    </row>
    <row r="1644" spans="1:8" s="5" customFormat="1" hidden="1" x14ac:dyDescent="0.2">
      <c r="A1644" s="109">
        <v>9</v>
      </c>
      <c r="B1644" s="1" t="s">
        <v>1652</v>
      </c>
      <c r="C1644" s="155" t="e">
        <f>#REF!-7</f>
        <v>#REF!</v>
      </c>
      <c r="D1644" s="153" t="e">
        <f>#REF!+27</f>
        <v>#REF!</v>
      </c>
      <c r="E1644" s="153" t="e">
        <f t="shared" si="1465"/>
        <v>#REF!</v>
      </c>
      <c r="F1644" s="143" t="e">
        <f t="shared" si="1466"/>
        <v>#REF!</v>
      </c>
      <c r="G1644" s="143" t="e">
        <f t="shared" si="1464"/>
        <v>#REF!</v>
      </c>
      <c r="H1644" s="170" t="e">
        <f t="shared" si="1467"/>
        <v>#REF!</v>
      </c>
    </row>
    <row r="1645" spans="1:8" s="5" customFormat="1" hidden="1" x14ac:dyDescent="0.2">
      <c r="A1645" s="109">
        <v>10</v>
      </c>
      <c r="B1645" s="1" t="s">
        <v>1659</v>
      </c>
      <c r="C1645" s="155" t="e">
        <f>#REF!-7</f>
        <v>#REF!</v>
      </c>
      <c r="D1645" s="153" t="e">
        <f>#REF!+27</f>
        <v>#REF!</v>
      </c>
      <c r="E1645" s="153" t="e">
        <f t="shared" si="1465"/>
        <v>#REF!</v>
      </c>
      <c r="F1645" s="143" t="e">
        <f t="shared" si="1466"/>
        <v>#REF!</v>
      </c>
      <c r="G1645" s="143" t="e">
        <f t="shared" si="1464"/>
        <v>#REF!</v>
      </c>
      <c r="H1645" s="170" t="e">
        <f t="shared" si="1467"/>
        <v>#REF!</v>
      </c>
    </row>
    <row r="1646" spans="1:8" s="5" customFormat="1" hidden="1" x14ac:dyDescent="0.2">
      <c r="A1646" s="109">
        <v>11</v>
      </c>
      <c r="B1646" s="1" t="s">
        <v>7</v>
      </c>
      <c r="C1646" s="159" t="e">
        <f>#REF!-7</f>
        <v>#REF!</v>
      </c>
      <c r="D1646" s="172" t="e">
        <f>#REF!+27</f>
        <v>#REF!</v>
      </c>
      <c r="E1646" s="172" t="e">
        <f t="shared" si="1465"/>
        <v>#REF!</v>
      </c>
      <c r="F1646" s="148" t="e">
        <f t="shared" si="1466"/>
        <v>#REF!</v>
      </c>
      <c r="G1646" s="148" t="e">
        <f t="shared" si="1464"/>
        <v>#REF!</v>
      </c>
      <c r="H1646" s="171" t="e">
        <f t="shared" si="1467"/>
        <v>#REF!</v>
      </c>
    </row>
    <row r="1647" spans="1:8" s="5" customFormat="1" hidden="1" x14ac:dyDescent="0.2">
      <c r="A1647" s="109">
        <v>12</v>
      </c>
      <c r="B1647" s="1" t="s">
        <v>1681</v>
      </c>
      <c r="C1647" s="155" t="e">
        <f>#REF!-7</f>
        <v>#REF!</v>
      </c>
      <c r="D1647" s="153" t="e">
        <f>#REF!+27</f>
        <v>#REF!</v>
      </c>
      <c r="E1647" s="153" t="e">
        <f t="shared" si="1465"/>
        <v>#REF!</v>
      </c>
      <c r="F1647" s="143" t="e">
        <f t="shared" si="1466"/>
        <v>#REF!</v>
      </c>
      <c r="G1647" s="143" t="e">
        <f t="shared" si="1464"/>
        <v>#REF!</v>
      </c>
      <c r="H1647" s="170" t="e">
        <f t="shared" si="1467"/>
        <v>#REF!</v>
      </c>
    </row>
    <row r="1648" spans="1:8" s="5" customFormat="1" hidden="1" x14ac:dyDescent="0.2">
      <c r="A1648" s="109">
        <v>13</v>
      </c>
      <c r="B1648" s="1" t="s">
        <v>1672</v>
      </c>
      <c r="C1648" s="155" t="e">
        <f>#REF!-7</f>
        <v>#REF!</v>
      </c>
      <c r="D1648" s="153" t="e">
        <f>#REF!+27</f>
        <v>#REF!</v>
      </c>
      <c r="E1648" s="153" t="e">
        <f t="shared" si="1465"/>
        <v>#REF!</v>
      </c>
      <c r="F1648" s="143" t="e">
        <f t="shared" si="1466"/>
        <v>#REF!</v>
      </c>
      <c r="G1648" s="143" t="e">
        <f t="shared" si="1464"/>
        <v>#REF!</v>
      </c>
      <c r="H1648" s="170" t="e">
        <f t="shared" si="1467"/>
        <v>#REF!</v>
      </c>
    </row>
    <row r="1649" spans="1:8" s="5" customFormat="1" hidden="1" x14ac:dyDescent="0.2">
      <c r="A1649" s="109">
        <v>14</v>
      </c>
      <c r="B1649" s="1" t="s">
        <v>1694</v>
      </c>
      <c r="C1649" s="155" t="e">
        <f>#REF!-7</f>
        <v>#REF!</v>
      </c>
      <c r="D1649" s="153" t="e">
        <f>#REF!+27</f>
        <v>#REF!</v>
      </c>
      <c r="E1649" s="153" t="e">
        <f t="shared" si="1465"/>
        <v>#REF!</v>
      </c>
      <c r="F1649" s="143" t="e">
        <f t="shared" si="1466"/>
        <v>#REF!</v>
      </c>
      <c r="G1649" s="143" t="e">
        <f t="shared" si="1464"/>
        <v>#REF!</v>
      </c>
      <c r="H1649" s="170" t="e">
        <f t="shared" si="1467"/>
        <v>#REF!</v>
      </c>
    </row>
    <row r="1650" spans="1:8" s="5" customFormat="1" hidden="1" x14ac:dyDescent="0.2">
      <c r="A1650" s="109">
        <v>15</v>
      </c>
      <c r="B1650" s="1" t="s">
        <v>7</v>
      </c>
      <c r="C1650" s="159" t="e">
        <f>#REF!-7</f>
        <v>#REF!</v>
      </c>
      <c r="D1650" s="172" t="e">
        <f>#REF!+27</f>
        <v>#REF!</v>
      </c>
      <c r="E1650" s="172" t="e">
        <f t="shared" si="1465"/>
        <v>#REF!</v>
      </c>
      <c r="F1650" s="148" t="e">
        <f t="shared" si="1466"/>
        <v>#REF!</v>
      </c>
      <c r="G1650" s="148" t="e">
        <f t="shared" si="1464"/>
        <v>#REF!</v>
      </c>
      <c r="H1650" s="171" t="e">
        <f t="shared" si="1467"/>
        <v>#REF!</v>
      </c>
    </row>
    <row r="1651" spans="1:8" s="5" customFormat="1" hidden="1" x14ac:dyDescent="0.2">
      <c r="A1651" s="109">
        <v>16</v>
      </c>
      <c r="B1651" s="1" t="s">
        <v>1702</v>
      </c>
      <c r="C1651" s="155" t="e">
        <f>#REF!-7</f>
        <v>#REF!</v>
      </c>
      <c r="D1651" s="153" t="e">
        <f>#REF!+27</f>
        <v>#REF!</v>
      </c>
      <c r="E1651" s="153" t="e">
        <f t="shared" si="1465"/>
        <v>#REF!</v>
      </c>
      <c r="F1651" s="143" t="e">
        <f t="shared" si="1466"/>
        <v>#REF!</v>
      </c>
      <c r="G1651" s="143" t="e">
        <f t="shared" si="1464"/>
        <v>#REF!</v>
      </c>
      <c r="H1651" s="170" t="e">
        <f t="shared" si="1467"/>
        <v>#REF!</v>
      </c>
    </row>
    <row r="1652" spans="1:8" s="5" customFormat="1" hidden="1" x14ac:dyDescent="0.2">
      <c r="A1652" s="109">
        <v>17</v>
      </c>
      <c r="B1652" s="1" t="s">
        <v>1710</v>
      </c>
      <c r="C1652" s="155" t="e">
        <f>#REF!-7</f>
        <v>#REF!</v>
      </c>
      <c r="D1652" s="153" t="e">
        <f>#REF!+27</f>
        <v>#REF!</v>
      </c>
      <c r="E1652" s="153" t="e">
        <f t="shared" si="1465"/>
        <v>#REF!</v>
      </c>
      <c r="F1652" s="143" t="e">
        <f t="shared" si="1466"/>
        <v>#REF!</v>
      </c>
      <c r="G1652" s="143" t="e">
        <f t="shared" si="1464"/>
        <v>#REF!</v>
      </c>
      <c r="H1652" s="170" t="e">
        <f t="shared" si="1467"/>
        <v>#REF!</v>
      </c>
    </row>
    <row r="1653" spans="1:8" s="5" customFormat="1" hidden="1" x14ac:dyDescent="0.2">
      <c r="A1653" s="109">
        <v>18</v>
      </c>
      <c r="B1653" s="1" t="s">
        <v>1718</v>
      </c>
      <c r="C1653" s="155" t="e">
        <f>#REF!-7</f>
        <v>#REF!</v>
      </c>
      <c r="D1653" s="153" t="e">
        <f>#REF!+27</f>
        <v>#REF!</v>
      </c>
      <c r="E1653" s="153" t="e">
        <f t="shared" si="1465"/>
        <v>#REF!</v>
      </c>
      <c r="F1653" s="143" t="e">
        <f t="shared" si="1466"/>
        <v>#REF!</v>
      </c>
      <c r="G1653" s="143" t="e">
        <f t="shared" si="1464"/>
        <v>#REF!</v>
      </c>
      <c r="H1653" s="170" t="e">
        <f t="shared" si="1467"/>
        <v>#REF!</v>
      </c>
    </row>
    <row r="1654" spans="1:8" s="5" customFormat="1" hidden="1" x14ac:dyDescent="0.2">
      <c r="A1654" s="109">
        <v>19</v>
      </c>
      <c r="B1654" s="1" t="s">
        <v>1726</v>
      </c>
      <c r="C1654" s="155" t="e">
        <f>#REF!-7</f>
        <v>#REF!</v>
      </c>
      <c r="D1654" s="153" t="e">
        <f>#REF!+27</f>
        <v>#REF!</v>
      </c>
      <c r="E1654" s="153" t="e">
        <f t="shared" si="1465"/>
        <v>#REF!</v>
      </c>
      <c r="F1654" s="143" t="e">
        <f t="shared" si="1466"/>
        <v>#REF!</v>
      </c>
      <c r="G1654" s="143" t="e">
        <f t="shared" si="1464"/>
        <v>#REF!</v>
      </c>
      <c r="H1654" s="170" t="e">
        <f t="shared" si="1467"/>
        <v>#REF!</v>
      </c>
    </row>
    <row r="1655" spans="1:8" s="5" customFormat="1" hidden="1" x14ac:dyDescent="0.2">
      <c r="A1655" s="109">
        <v>20</v>
      </c>
      <c r="B1655" s="1" t="s">
        <v>7</v>
      </c>
      <c r="C1655" s="159" t="e">
        <f>#REF!-7</f>
        <v>#REF!</v>
      </c>
      <c r="D1655" s="172" t="e">
        <f>#REF!+27</f>
        <v>#REF!</v>
      </c>
      <c r="E1655" s="172" t="e">
        <f t="shared" si="1465"/>
        <v>#REF!</v>
      </c>
      <c r="F1655" s="148" t="e">
        <f t="shared" si="1466"/>
        <v>#REF!</v>
      </c>
      <c r="G1655" s="148" t="e">
        <f t="shared" si="1464"/>
        <v>#REF!</v>
      </c>
      <c r="H1655" s="171" t="e">
        <f t="shared" si="1467"/>
        <v>#REF!</v>
      </c>
    </row>
    <row r="1656" spans="1:8" s="5" customFormat="1" hidden="1" x14ac:dyDescent="0.2">
      <c r="A1656" s="109">
        <v>21</v>
      </c>
      <c r="B1656" s="1" t="s">
        <v>1734</v>
      </c>
      <c r="C1656" s="155" t="e">
        <f>#REF!-7</f>
        <v>#REF!</v>
      </c>
      <c r="D1656" s="153" t="e">
        <f>#REF!+27</f>
        <v>#REF!</v>
      </c>
      <c r="E1656" s="153" t="e">
        <f t="shared" si="1465"/>
        <v>#REF!</v>
      </c>
      <c r="F1656" s="143" t="e">
        <f t="shared" si="1466"/>
        <v>#REF!</v>
      </c>
      <c r="G1656" s="143" t="e">
        <f t="shared" si="1464"/>
        <v>#REF!</v>
      </c>
      <c r="H1656" s="170" t="e">
        <f t="shared" si="1467"/>
        <v>#REF!</v>
      </c>
    </row>
    <row r="1657" spans="1:8" s="5" customFormat="1" hidden="1" x14ac:dyDescent="0.2">
      <c r="A1657" s="109">
        <v>22</v>
      </c>
      <c r="B1657" s="1" t="s">
        <v>7</v>
      </c>
      <c r="C1657" s="159" t="e">
        <f>#REF!-7</f>
        <v>#REF!</v>
      </c>
      <c r="D1657" s="172" t="e">
        <f>#REF!+27</f>
        <v>#REF!</v>
      </c>
      <c r="E1657" s="172" t="e">
        <f t="shared" si="1465"/>
        <v>#REF!</v>
      </c>
      <c r="F1657" s="148" t="e">
        <f t="shared" si="1466"/>
        <v>#REF!</v>
      </c>
      <c r="G1657" s="148" t="e">
        <f t="shared" si="1464"/>
        <v>#REF!</v>
      </c>
      <c r="H1657" s="171" t="e">
        <f t="shared" si="1467"/>
        <v>#REF!</v>
      </c>
    </row>
    <row r="1658" spans="1:8" s="5" customFormat="1" hidden="1" x14ac:dyDescent="0.2">
      <c r="A1658" s="109">
        <v>23</v>
      </c>
      <c r="B1658" s="1" t="s">
        <v>1749</v>
      </c>
      <c r="C1658" s="155" t="e">
        <f>#REF!-7</f>
        <v>#REF!</v>
      </c>
      <c r="D1658" s="153" t="e">
        <f>#REF!+27</f>
        <v>#REF!</v>
      </c>
      <c r="E1658" s="153" t="e">
        <f t="shared" si="1465"/>
        <v>#REF!</v>
      </c>
      <c r="F1658" s="143" t="e">
        <f t="shared" si="1466"/>
        <v>#REF!</v>
      </c>
      <c r="G1658" s="143" t="e">
        <f t="shared" si="1464"/>
        <v>#REF!</v>
      </c>
      <c r="H1658" s="170" t="e">
        <f t="shared" si="1467"/>
        <v>#REF!</v>
      </c>
    </row>
    <row r="1659" spans="1:8" s="5" customFormat="1" hidden="1" x14ac:dyDescent="0.2">
      <c r="A1659" s="109">
        <v>24</v>
      </c>
      <c r="B1659" s="1" t="s">
        <v>1755</v>
      </c>
      <c r="C1659" s="155" t="e">
        <f>#REF!-7</f>
        <v>#REF!</v>
      </c>
      <c r="D1659" s="153" t="e">
        <f>#REF!+27</f>
        <v>#REF!</v>
      </c>
      <c r="E1659" s="153" t="e">
        <f t="shared" si="1465"/>
        <v>#REF!</v>
      </c>
      <c r="F1659" s="143" t="e">
        <f t="shared" si="1466"/>
        <v>#REF!</v>
      </c>
      <c r="G1659" s="143" t="e">
        <f t="shared" si="1464"/>
        <v>#REF!</v>
      </c>
      <c r="H1659" s="170" t="e">
        <f t="shared" si="1467"/>
        <v>#REF!</v>
      </c>
    </row>
    <row r="1660" spans="1:8" s="5" customFormat="1" hidden="1" x14ac:dyDescent="0.2">
      <c r="A1660" s="109">
        <v>25</v>
      </c>
      <c r="B1660" s="1" t="s">
        <v>1764</v>
      </c>
      <c r="C1660" s="155" t="e">
        <f>#REF!-7</f>
        <v>#REF!</v>
      </c>
      <c r="D1660" s="153" t="e">
        <f>#REF!+27</f>
        <v>#REF!</v>
      </c>
      <c r="E1660" s="153" t="e">
        <f t="shared" si="1465"/>
        <v>#REF!</v>
      </c>
      <c r="F1660" s="143" t="e">
        <f t="shared" si="1466"/>
        <v>#REF!</v>
      </c>
      <c r="G1660" s="143" t="e">
        <f t="shared" si="1464"/>
        <v>#REF!</v>
      </c>
      <c r="H1660" s="170" t="e">
        <f t="shared" si="1467"/>
        <v>#REF!</v>
      </c>
    </row>
    <row r="1661" spans="1:8" s="5" customFormat="1" hidden="1" x14ac:dyDescent="0.2">
      <c r="A1661" s="109">
        <v>26</v>
      </c>
      <c r="B1661" s="1" t="s">
        <v>1775</v>
      </c>
      <c r="C1661" s="155" t="e">
        <f>#REF!-7</f>
        <v>#REF!</v>
      </c>
      <c r="D1661" s="153" t="e">
        <f>#REF!+27</f>
        <v>#REF!</v>
      </c>
      <c r="E1661" s="153" t="e">
        <f t="shared" si="1465"/>
        <v>#REF!</v>
      </c>
      <c r="F1661" s="143" t="e">
        <f t="shared" si="1466"/>
        <v>#REF!</v>
      </c>
      <c r="G1661" s="143" t="e">
        <f t="shared" si="1464"/>
        <v>#REF!</v>
      </c>
      <c r="H1661" s="170" t="e">
        <f t="shared" si="1467"/>
        <v>#REF!</v>
      </c>
    </row>
    <row r="1662" spans="1:8" s="5" customFormat="1" hidden="1" x14ac:dyDescent="0.2">
      <c r="A1662" s="109">
        <v>27</v>
      </c>
      <c r="B1662" s="1" t="s">
        <v>1782</v>
      </c>
      <c r="C1662" s="155" t="e">
        <f>#REF!-7</f>
        <v>#REF!</v>
      </c>
      <c r="D1662" s="153" t="e">
        <f>#REF!+27</f>
        <v>#REF!</v>
      </c>
      <c r="E1662" s="153" t="e">
        <f t="shared" si="1465"/>
        <v>#REF!</v>
      </c>
      <c r="F1662" s="143" t="e">
        <f t="shared" si="1466"/>
        <v>#REF!</v>
      </c>
      <c r="G1662" s="143" t="e">
        <f t="shared" si="1464"/>
        <v>#REF!</v>
      </c>
      <c r="H1662" s="170" t="e">
        <f t="shared" si="1467"/>
        <v>#REF!</v>
      </c>
    </row>
    <row r="1663" spans="1:8" s="5" customFormat="1" hidden="1" x14ac:dyDescent="0.2">
      <c r="A1663" s="109">
        <v>28</v>
      </c>
      <c r="B1663" s="1" t="s">
        <v>1799</v>
      </c>
      <c r="C1663" s="155" t="e">
        <f>#REF!-7</f>
        <v>#REF!</v>
      </c>
      <c r="D1663" s="153" t="e">
        <f>#REF!+27</f>
        <v>#REF!</v>
      </c>
      <c r="E1663" s="153" t="e">
        <f t="shared" si="1465"/>
        <v>#REF!</v>
      </c>
      <c r="F1663" s="143" t="e">
        <f t="shared" si="1466"/>
        <v>#REF!</v>
      </c>
      <c r="G1663" s="143" t="e">
        <f t="shared" si="1464"/>
        <v>#REF!</v>
      </c>
      <c r="H1663" s="170" t="e">
        <f t="shared" si="1467"/>
        <v>#REF!</v>
      </c>
    </row>
    <row r="1664" spans="1:8" s="5" customFormat="1" hidden="1" x14ac:dyDescent="0.2">
      <c r="A1664" s="109">
        <v>29</v>
      </c>
      <c r="B1664" s="1" t="s">
        <v>7</v>
      </c>
      <c r="C1664" s="159" t="e">
        <f>#REF!-7</f>
        <v>#REF!</v>
      </c>
      <c r="D1664" s="172" t="e">
        <f>#REF!+27</f>
        <v>#REF!</v>
      </c>
      <c r="E1664" s="172" t="e">
        <f t="shared" si="1465"/>
        <v>#REF!</v>
      </c>
      <c r="F1664" s="148" t="e">
        <f t="shared" si="1466"/>
        <v>#REF!</v>
      </c>
      <c r="G1664" s="148" t="e">
        <f t="shared" si="1464"/>
        <v>#REF!</v>
      </c>
      <c r="H1664" s="171" t="e">
        <f t="shared" si="1467"/>
        <v>#REF!</v>
      </c>
    </row>
    <row r="1665" spans="1:8" s="5" customFormat="1" hidden="1" x14ac:dyDescent="0.2">
      <c r="A1665" s="109">
        <v>30</v>
      </c>
      <c r="B1665" s="1" t="s">
        <v>1790</v>
      </c>
      <c r="C1665" s="155" t="e">
        <f>#REF!-7</f>
        <v>#REF!</v>
      </c>
      <c r="D1665" s="153" t="e">
        <f>#REF!+27</f>
        <v>#REF!</v>
      </c>
      <c r="E1665" s="153" t="e">
        <f t="shared" si="1465"/>
        <v>#REF!</v>
      </c>
      <c r="F1665" s="143" t="e">
        <f t="shared" si="1466"/>
        <v>#REF!</v>
      </c>
      <c r="G1665" s="143" t="e">
        <f t="shared" si="1464"/>
        <v>#REF!</v>
      </c>
      <c r="H1665" s="170" t="e">
        <f t="shared" si="1467"/>
        <v>#REF!</v>
      </c>
    </row>
    <row r="1666" spans="1:8" s="5" customFormat="1" hidden="1" x14ac:dyDescent="0.2">
      <c r="A1666" s="109">
        <v>31</v>
      </c>
      <c r="B1666" s="1" t="s">
        <v>1799</v>
      </c>
      <c r="C1666" s="155" t="e">
        <f>#REF!-7</f>
        <v>#REF!</v>
      </c>
      <c r="D1666" s="153" t="e">
        <f>#REF!+27</f>
        <v>#REF!</v>
      </c>
      <c r="E1666" s="153" t="e">
        <f t="shared" si="1465"/>
        <v>#REF!</v>
      </c>
      <c r="F1666" s="143" t="e">
        <f t="shared" si="1466"/>
        <v>#REF!</v>
      </c>
      <c r="G1666" s="143" t="e">
        <f t="shared" si="1464"/>
        <v>#REF!</v>
      </c>
      <c r="H1666" s="170" t="e">
        <f t="shared" si="1467"/>
        <v>#REF!</v>
      </c>
    </row>
    <row r="1667" spans="1:8" s="5" customFormat="1" hidden="1" x14ac:dyDescent="0.2">
      <c r="A1667" s="109">
        <v>32</v>
      </c>
      <c r="B1667" s="1" t="s">
        <v>7</v>
      </c>
      <c r="C1667" s="159" t="e">
        <f>#REF!-7</f>
        <v>#REF!</v>
      </c>
      <c r="D1667" s="172" t="e">
        <f>#REF!+27</f>
        <v>#REF!</v>
      </c>
      <c r="E1667" s="172" t="e">
        <f t="shared" si="1465"/>
        <v>#REF!</v>
      </c>
      <c r="F1667" s="148" t="e">
        <f t="shared" si="1466"/>
        <v>#REF!</v>
      </c>
      <c r="G1667" s="148" t="e">
        <f t="shared" si="1464"/>
        <v>#REF!</v>
      </c>
      <c r="H1667" s="171" t="e">
        <f t="shared" si="1467"/>
        <v>#REF!</v>
      </c>
    </row>
    <row r="1668" spans="1:8" s="5" customFormat="1" hidden="1" x14ac:dyDescent="0.2">
      <c r="A1668" s="109">
        <v>33</v>
      </c>
      <c r="B1668" s="1" t="s">
        <v>1812</v>
      </c>
      <c r="C1668" s="155" t="e">
        <f>#REF!-7</f>
        <v>#REF!</v>
      </c>
      <c r="D1668" s="153" t="e">
        <f>#REF!+27</f>
        <v>#REF!</v>
      </c>
      <c r="E1668" s="153" t="e">
        <f t="shared" si="1465"/>
        <v>#REF!</v>
      </c>
      <c r="F1668" s="143" t="e">
        <f t="shared" si="1466"/>
        <v>#REF!</v>
      </c>
      <c r="G1668" s="143" t="e">
        <f t="shared" ref="G1668:G1691" si="1468">D1668+31</f>
        <v>#REF!</v>
      </c>
      <c r="H1668" s="170" t="e">
        <f t="shared" si="1467"/>
        <v>#REF!</v>
      </c>
    </row>
    <row r="1669" spans="1:8" s="5" customFormat="1" hidden="1" x14ac:dyDescent="0.2">
      <c r="A1669" s="109">
        <v>34</v>
      </c>
      <c r="B1669" s="1" t="s">
        <v>7</v>
      </c>
      <c r="C1669" s="159" t="e">
        <f>#REF!-7</f>
        <v>#REF!</v>
      </c>
      <c r="D1669" s="172" t="e">
        <f>#REF!+27</f>
        <v>#REF!</v>
      </c>
      <c r="E1669" s="172" t="e">
        <f t="shared" si="1465"/>
        <v>#REF!</v>
      </c>
      <c r="F1669" s="148" t="e">
        <f t="shared" si="1466"/>
        <v>#REF!</v>
      </c>
      <c r="G1669" s="148" t="e">
        <f t="shared" si="1468"/>
        <v>#REF!</v>
      </c>
      <c r="H1669" s="171" t="e">
        <f t="shared" si="1467"/>
        <v>#REF!</v>
      </c>
    </row>
    <row r="1670" spans="1:8" s="5" customFormat="1" hidden="1" x14ac:dyDescent="0.2">
      <c r="A1670" s="109">
        <v>35</v>
      </c>
      <c r="B1670" s="1" t="s">
        <v>1842</v>
      </c>
      <c r="C1670" s="155" t="e">
        <f>#REF!-7</f>
        <v>#REF!</v>
      </c>
      <c r="D1670" s="153" t="e">
        <f>#REF!+27</f>
        <v>#REF!</v>
      </c>
      <c r="E1670" s="153" t="e">
        <f t="shared" ref="E1670:E1691" si="1469">D1670+27</f>
        <v>#REF!</v>
      </c>
      <c r="F1670" s="143" t="e">
        <f t="shared" si="1466"/>
        <v>#REF!</v>
      </c>
      <c r="G1670" s="143" t="e">
        <f t="shared" si="1468"/>
        <v>#REF!</v>
      </c>
      <c r="H1670" s="170" t="e">
        <f t="shared" ref="H1670:H1691" si="1470">D1670+33</f>
        <v>#REF!</v>
      </c>
    </row>
    <row r="1671" spans="1:8" s="5" customFormat="1" hidden="1" x14ac:dyDescent="0.2">
      <c r="A1671" s="109">
        <v>36</v>
      </c>
      <c r="B1671" s="1" t="s">
        <v>1847</v>
      </c>
      <c r="C1671" s="155" t="e">
        <f>#REF!-7</f>
        <v>#REF!</v>
      </c>
      <c r="D1671" s="153" t="e">
        <f>#REF!+27</f>
        <v>#REF!</v>
      </c>
      <c r="E1671" s="153" t="e">
        <f t="shared" si="1469"/>
        <v>#REF!</v>
      </c>
      <c r="F1671" s="143" t="e">
        <f t="shared" si="1466"/>
        <v>#REF!</v>
      </c>
      <c r="G1671" s="143" t="e">
        <f t="shared" si="1468"/>
        <v>#REF!</v>
      </c>
      <c r="H1671" s="170" t="e">
        <f t="shared" si="1470"/>
        <v>#REF!</v>
      </c>
    </row>
    <row r="1672" spans="1:8" s="5" customFormat="1" hidden="1" x14ac:dyDescent="0.2">
      <c r="A1672" s="109">
        <v>37</v>
      </c>
      <c r="B1672" s="1" t="s">
        <v>1856</v>
      </c>
      <c r="C1672" s="155" t="e">
        <f>#REF!-7</f>
        <v>#REF!</v>
      </c>
      <c r="D1672" s="153" t="e">
        <f>#REF!+27</f>
        <v>#REF!</v>
      </c>
      <c r="E1672" s="153" t="e">
        <f t="shared" si="1469"/>
        <v>#REF!</v>
      </c>
      <c r="F1672" s="143" t="e">
        <f t="shared" si="1466"/>
        <v>#REF!</v>
      </c>
      <c r="G1672" s="143" t="e">
        <f t="shared" si="1468"/>
        <v>#REF!</v>
      </c>
      <c r="H1672" s="170" t="e">
        <f t="shared" si="1470"/>
        <v>#REF!</v>
      </c>
    </row>
    <row r="1673" spans="1:8" s="5" customFormat="1" hidden="1" x14ac:dyDescent="0.2">
      <c r="A1673" s="109">
        <v>38</v>
      </c>
      <c r="B1673" s="1" t="s">
        <v>1863</v>
      </c>
      <c r="C1673" s="155" t="e">
        <f>#REF!-7</f>
        <v>#REF!</v>
      </c>
      <c r="D1673" s="153" t="e">
        <f>#REF!+27</f>
        <v>#REF!</v>
      </c>
      <c r="E1673" s="153" t="e">
        <f t="shared" si="1469"/>
        <v>#REF!</v>
      </c>
      <c r="F1673" s="143" t="e">
        <f t="shared" si="1466"/>
        <v>#REF!</v>
      </c>
      <c r="G1673" s="143" t="e">
        <f t="shared" si="1468"/>
        <v>#REF!</v>
      </c>
      <c r="H1673" s="170" t="e">
        <f t="shared" si="1470"/>
        <v>#REF!</v>
      </c>
    </row>
    <row r="1674" spans="1:8" s="5" customFormat="1" hidden="1" x14ac:dyDescent="0.2">
      <c r="A1674" s="109">
        <v>39</v>
      </c>
      <c r="B1674" s="1" t="s">
        <v>1864</v>
      </c>
      <c r="C1674" s="155" t="e">
        <f>#REF!-7</f>
        <v>#REF!</v>
      </c>
      <c r="D1674" s="153" t="e">
        <f>#REF!+27</f>
        <v>#REF!</v>
      </c>
      <c r="E1674" s="153" t="e">
        <f t="shared" si="1469"/>
        <v>#REF!</v>
      </c>
      <c r="F1674" s="143" t="e">
        <f t="shared" si="1466"/>
        <v>#REF!</v>
      </c>
      <c r="G1674" s="143" t="e">
        <f t="shared" si="1468"/>
        <v>#REF!</v>
      </c>
      <c r="H1674" s="170" t="e">
        <f t="shared" si="1470"/>
        <v>#REF!</v>
      </c>
    </row>
    <row r="1675" spans="1:8" s="5" customFormat="1" hidden="1" x14ac:dyDescent="0.2">
      <c r="A1675" s="109">
        <v>40</v>
      </c>
      <c r="B1675" s="1" t="s">
        <v>1878</v>
      </c>
      <c r="C1675" s="155" t="e">
        <f>#REF!-7</f>
        <v>#REF!</v>
      </c>
      <c r="D1675" s="153" t="e">
        <f>#REF!+27</f>
        <v>#REF!</v>
      </c>
      <c r="E1675" s="153" t="e">
        <f t="shared" si="1469"/>
        <v>#REF!</v>
      </c>
      <c r="F1675" s="143" t="e">
        <f t="shared" si="1466"/>
        <v>#REF!</v>
      </c>
      <c r="G1675" s="143" t="e">
        <f t="shared" si="1468"/>
        <v>#REF!</v>
      </c>
      <c r="H1675" s="170" t="e">
        <f t="shared" si="1470"/>
        <v>#REF!</v>
      </c>
    </row>
    <row r="1676" spans="1:8" s="5" customFormat="1" hidden="1" x14ac:dyDescent="0.2">
      <c r="A1676" s="109">
        <v>41</v>
      </c>
      <c r="B1676" s="1" t="s">
        <v>1885</v>
      </c>
      <c r="C1676" s="155" t="e">
        <f>#REF!-7</f>
        <v>#REF!</v>
      </c>
      <c r="D1676" s="153" t="e">
        <f>#REF!+27</f>
        <v>#REF!</v>
      </c>
      <c r="E1676" s="153" t="e">
        <f t="shared" si="1469"/>
        <v>#REF!</v>
      </c>
      <c r="F1676" s="143" t="e">
        <f t="shared" si="1466"/>
        <v>#REF!</v>
      </c>
      <c r="G1676" s="143" t="e">
        <f t="shared" si="1468"/>
        <v>#REF!</v>
      </c>
      <c r="H1676" s="170" t="e">
        <f t="shared" si="1470"/>
        <v>#REF!</v>
      </c>
    </row>
    <row r="1677" spans="1:8" s="5" customFormat="1" hidden="1" x14ac:dyDescent="0.2">
      <c r="A1677" s="109">
        <v>42</v>
      </c>
      <c r="B1677" s="1" t="s">
        <v>1894</v>
      </c>
      <c r="C1677" s="155" t="e">
        <f>#REF!-7</f>
        <v>#REF!</v>
      </c>
      <c r="D1677" s="153" t="e">
        <f>#REF!+27</f>
        <v>#REF!</v>
      </c>
      <c r="E1677" s="153" t="e">
        <f t="shared" si="1469"/>
        <v>#REF!</v>
      </c>
      <c r="F1677" s="143" t="e">
        <f t="shared" si="1466"/>
        <v>#REF!</v>
      </c>
      <c r="G1677" s="143" t="e">
        <f t="shared" si="1468"/>
        <v>#REF!</v>
      </c>
      <c r="H1677" s="170" t="e">
        <f t="shared" si="1470"/>
        <v>#REF!</v>
      </c>
    </row>
    <row r="1678" spans="1:8" s="5" customFormat="1" hidden="1" x14ac:dyDescent="0.2">
      <c r="A1678" s="109">
        <v>43</v>
      </c>
      <c r="B1678" s="1" t="s">
        <v>1900</v>
      </c>
      <c r="C1678" s="155" t="e">
        <f>#REF!-7</f>
        <v>#REF!</v>
      </c>
      <c r="D1678" s="153" t="e">
        <f>#REF!+27</f>
        <v>#REF!</v>
      </c>
      <c r="E1678" s="153" t="e">
        <f t="shared" si="1469"/>
        <v>#REF!</v>
      </c>
      <c r="F1678" s="143" t="e">
        <f t="shared" si="1466"/>
        <v>#REF!</v>
      </c>
      <c r="G1678" s="143" t="e">
        <f t="shared" si="1468"/>
        <v>#REF!</v>
      </c>
      <c r="H1678" s="170" t="e">
        <f t="shared" si="1470"/>
        <v>#REF!</v>
      </c>
    </row>
    <row r="1679" spans="1:8" s="5" customFormat="1" hidden="1" x14ac:dyDescent="0.2">
      <c r="A1679" s="109">
        <v>44</v>
      </c>
      <c r="B1679" s="1" t="s">
        <v>7</v>
      </c>
      <c r="C1679" s="159" t="e">
        <f>#REF!-7</f>
        <v>#REF!</v>
      </c>
      <c r="D1679" s="172" t="e">
        <f>#REF!+27</f>
        <v>#REF!</v>
      </c>
      <c r="E1679" s="172" t="e">
        <f t="shared" si="1469"/>
        <v>#REF!</v>
      </c>
      <c r="F1679" s="148" t="e">
        <f t="shared" si="1466"/>
        <v>#REF!</v>
      </c>
      <c r="G1679" s="148" t="e">
        <f t="shared" si="1468"/>
        <v>#REF!</v>
      </c>
      <c r="H1679" s="171" t="e">
        <f t="shared" si="1470"/>
        <v>#REF!</v>
      </c>
    </row>
    <row r="1680" spans="1:8" s="5" customFormat="1" hidden="1" x14ac:dyDescent="0.2">
      <c r="A1680" s="109">
        <v>45</v>
      </c>
      <c r="B1680" s="1" t="s">
        <v>1900</v>
      </c>
      <c r="C1680" s="155" t="e">
        <f>#REF!-7</f>
        <v>#REF!</v>
      </c>
      <c r="D1680" s="153" t="e">
        <f>#REF!+27</f>
        <v>#REF!</v>
      </c>
      <c r="E1680" s="153" t="e">
        <f t="shared" si="1469"/>
        <v>#REF!</v>
      </c>
      <c r="F1680" s="143" t="e">
        <f t="shared" si="1466"/>
        <v>#REF!</v>
      </c>
      <c r="G1680" s="143" t="e">
        <f t="shared" si="1468"/>
        <v>#REF!</v>
      </c>
      <c r="H1680" s="170" t="e">
        <f t="shared" si="1470"/>
        <v>#REF!</v>
      </c>
    </row>
    <row r="1681" spans="1:8" s="5" customFormat="1" hidden="1" x14ac:dyDescent="0.2">
      <c r="A1681" s="109">
        <v>45</v>
      </c>
      <c r="B1681" s="1" t="s">
        <v>1907</v>
      </c>
      <c r="C1681" s="155" t="e">
        <f>#REF!-7</f>
        <v>#REF!</v>
      </c>
      <c r="D1681" s="153" t="e">
        <f>#REF!+27</f>
        <v>#REF!</v>
      </c>
      <c r="E1681" s="153" t="e">
        <f t="shared" si="1469"/>
        <v>#REF!</v>
      </c>
      <c r="F1681" s="143" t="e">
        <f t="shared" si="1466"/>
        <v>#REF!</v>
      </c>
      <c r="G1681" s="143" t="e">
        <f t="shared" si="1468"/>
        <v>#REF!</v>
      </c>
      <c r="H1681" s="170" t="e">
        <f t="shared" si="1470"/>
        <v>#REF!</v>
      </c>
    </row>
    <row r="1682" spans="1:8" s="5" customFormat="1" hidden="1" x14ac:dyDescent="0.2">
      <c r="A1682" s="109">
        <v>46</v>
      </c>
      <c r="B1682" s="1" t="s">
        <v>1931</v>
      </c>
      <c r="C1682" s="155" t="e">
        <f>#REF!-7</f>
        <v>#REF!</v>
      </c>
      <c r="D1682" s="153" t="e">
        <f>#REF!+27</f>
        <v>#REF!</v>
      </c>
      <c r="E1682" s="153" t="e">
        <f t="shared" si="1469"/>
        <v>#REF!</v>
      </c>
      <c r="F1682" s="143" t="e">
        <f t="shared" si="1466"/>
        <v>#REF!</v>
      </c>
      <c r="G1682" s="143" t="e">
        <f t="shared" si="1468"/>
        <v>#REF!</v>
      </c>
      <c r="H1682" s="170" t="e">
        <f t="shared" si="1470"/>
        <v>#REF!</v>
      </c>
    </row>
    <row r="1683" spans="1:8" s="5" customFormat="1" hidden="1" x14ac:dyDescent="0.2">
      <c r="A1683" s="104">
        <v>47</v>
      </c>
      <c r="B1683" s="8" t="s">
        <v>1932</v>
      </c>
      <c r="C1683" s="168" t="e">
        <f>#REF!-7</f>
        <v>#REF!</v>
      </c>
      <c r="D1683" s="152" t="e">
        <f>#REF!+27</f>
        <v>#REF!</v>
      </c>
      <c r="E1683" s="152" t="e">
        <f t="shared" si="1469"/>
        <v>#REF!</v>
      </c>
      <c r="F1683" s="136" t="e">
        <f>D1683+26</f>
        <v>#REF!</v>
      </c>
      <c r="G1683" s="136" t="e">
        <f t="shared" si="1468"/>
        <v>#REF!</v>
      </c>
      <c r="H1683" s="175" t="e">
        <f t="shared" si="1470"/>
        <v>#REF!</v>
      </c>
    </row>
    <row r="1684" spans="1:8" s="5" customFormat="1" hidden="1" x14ac:dyDescent="0.2">
      <c r="A1684" s="116">
        <v>48</v>
      </c>
      <c r="B1684" s="137" t="s">
        <v>1930</v>
      </c>
      <c r="C1684" s="194" t="e">
        <f>#REF!-7</f>
        <v>#REF!</v>
      </c>
      <c r="D1684" s="173" t="e">
        <f>#REF!+27</f>
        <v>#REF!</v>
      </c>
      <c r="E1684" s="173" t="e">
        <f t="shared" si="1469"/>
        <v>#REF!</v>
      </c>
      <c r="F1684" s="140" t="e">
        <f t="shared" ref="F1684:F1689" si="1471">D1684+23</f>
        <v>#REF!</v>
      </c>
      <c r="G1684" s="140" t="e">
        <f t="shared" si="1468"/>
        <v>#REF!</v>
      </c>
      <c r="H1684" s="176" t="e">
        <f t="shared" si="1470"/>
        <v>#REF!</v>
      </c>
    </row>
    <row r="1685" spans="1:8" s="5" customFormat="1" hidden="1" x14ac:dyDescent="0.2">
      <c r="A1685" s="104">
        <v>49</v>
      </c>
      <c r="B1685" s="8" t="s">
        <v>1956</v>
      </c>
      <c r="C1685" s="168" t="e">
        <f>#REF!-7</f>
        <v>#REF!</v>
      </c>
      <c r="D1685" s="152" t="e">
        <f>#REF!+27</f>
        <v>#REF!</v>
      </c>
      <c r="E1685" s="152" t="e">
        <f t="shared" si="1469"/>
        <v>#REF!</v>
      </c>
      <c r="F1685" s="136" t="e">
        <f t="shared" si="1471"/>
        <v>#REF!</v>
      </c>
      <c r="G1685" s="136" t="e">
        <f t="shared" si="1468"/>
        <v>#REF!</v>
      </c>
      <c r="H1685" s="175" t="e">
        <f t="shared" si="1470"/>
        <v>#REF!</v>
      </c>
    </row>
    <row r="1686" spans="1:8" s="5" customFormat="1" hidden="1" x14ac:dyDescent="0.2">
      <c r="A1686" s="104">
        <v>50</v>
      </c>
      <c r="B1686" s="8" t="s">
        <v>1939</v>
      </c>
      <c r="C1686" s="168" t="e">
        <f>#REF!-7</f>
        <v>#REF!</v>
      </c>
      <c r="D1686" s="152" t="e">
        <f>#REF!+27</f>
        <v>#REF!</v>
      </c>
      <c r="E1686" s="152" t="e">
        <f t="shared" si="1469"/>
        <v>#REF!</v>
      </c>
      <c r="F1686" s="136" t="e">
        <f t="shared" si="1471"/>
        <v>#REF!</v>
      </c>
      <c r="G1686" s="136" t="e">
        <f t="shared" si="1468"/>
        <v>#REF!</v>
      </c>
      <c r="H1686" s="175" t="e">
        <f t="shared" si="1470"/>
        <v>#REF!</v>
      </c>
    </row>
    <row r="1687" spans="1:8" s="5" customFormat="1" hidden="1" x14ac:dyDescent="0.2">
      <c r="A1687" s="104">
        <v>51</v>
      </c>
      <c r="B1687" s="8" t="s">
        <v>1955</v>
      </c>
      <c r="C1687" s="168" t="e">
        <f>#REF!-7</f>
        <v>#REF!</v>
      </c>
      <c r="D1687" s="152" t="e">
        <f>#REF!+27</f>
        <v>#REF!</v>
      </c>
      <c r="E1687" s="152" t="e">
        <f t="shared" si="1469"/>
        <v>#REF!</v>
      </c>
      <c r="F1687" s="136" t="e">
        <f t="shared" si="1471"/>
        <v>#REF!</v>
      </c>
      <c r="G1687" s="136" t="e">
        <f t="shared" si="1468"/>
        <v>#REF!</v>
      </c>
      <c r="H1687" s="175" t="e">
        <f t="shared" si="1470"/>
        <v>#REF!</v>
      </c>
    </row>
    <row r="1688" spans="1:8" s="5" customFormat="1" hidden="1" x14ac:dyDescent="0.2">
      <c r="A1688" s="104">
        <v>52</v>
      </c>
      <c r="B1688" s="8" t="s">
        <v>1946</v>
      </c>
      <c r="C1688" s="168" t="e">
        <f>#REF!-7</f>
        <v>#REF!</v>
      </c>
      <c r="D1688" s="152" t="e">
        <f>#REF!+27</f>
        <v>#REF!</v>
      </c>
      <c r="E1688" s="152" t="e">
        <f t="shared" si="1469"/>
        <v>#REF!</v>
      </c>
      <c r="F1688" s="136" t="e">
        <f t="shared" si="1471"/>
        <v>#REF!</v>
      </c>
      <c r="G1688" s="136" t="e">
        <f t="shared" si="1468"/>
        <v>#REF!</v>
      </c>
      <c r="H1688" s="175" t="e">
        <f t="shared" si="1470"/>
        <v>#REF!</v>
      </c>
    </row>
    <row r="1689" spans="1:8" s="5" customFormat="1" hidden="1" x14ac:dyDescent="0.2">
      <c r="A1689" s="104">
        <v>1</v>
      </c>
      <c r="B1689" s="8" t="s">
        <v>1957</v>
      </c>
      <c r="C1689" s="168" t="e">
        <f>#REF!-7</f>
        <v>#REF!</v>
      </c>
      <c r="D1689" s="152" t="e">
        <f>#REF!+27</f>
        <v>#REF!</v>
      </c>
      <c r="E1689" s="152" t="e">
        <f t="shared" si="1469"/>
        <v>#REF!</v>
      </c>
      <c r="F1689" s="136" t="e">
        <f t="shared" si="1471"/>
        <v>#REF!</v>
      </c>
      <c r="G1689" s="136" t="e">
        <f t="shared" si="1468"/>
        <v>#REF!</v>
      </c>
      <c r="H1689" s="175" t="e">
        <f t="shared" si="1470"/>
        <v>#REF!</v>
      </c>
    </row>
    <row r="1690" spans="1:8" s="5" customFormat="1" hidden="1" x14ac:dyDescent="0.2">
      <c r="A1690" s="199">
        <v>2</v>
      </c>
      <c r="B1690" s="200" t="s">
        <v>1987</v>
      </c>
      <c r="C1690" s="155" t="e">
        <f>#REF!-7</f>
        <v>#REF!</v>
      </c>
      <c r="D1690" s="153" t="e">
        <f>#REF!+27</f>
        <v>#REF!</v>
      </c>
      <c r="E1690" s="153" t="e">
        <f t="shared" si="1469"/>
        <v>#REF!</v>
      </c>
      <c r="F1690" s="143" t="e">
        <f>D1690+33</f>
        <v>#REF!</v>
      </c>
      <c r="G1690" s="143" t="e">
        <f t="shared" si="1468"/>
        <v>#REF!</v>
      </c>
      <c r="H1690" s="170" t="e">
        <f t="shared" si="1470"/>
        <v>#REF!</v>
      </c>
    </row>
    <row r="1691" spans="1:8" s="5" customFormat="1" hidden="1" x14ac:dyDescent="0.2">
      <c r="A1691" s="42">
        <v>3</v>
      </c>
      <c r="B1691" s="34" t="s">
        <v>1988</v>
      </c>
      <c r="C1691" s="122" t="e">
        <f>#REF!-7</f>
        <v>#REF!</v>
      </c>
      <c r="D1691" s="127" t="e">
        <f>#REF!+27</f>
        <v>#REF!</v>
      </c>
      <c r="E1691" s="127" t="e">
        <f t="shared" si="1469"/>
        <v>#REF!</v>
      </c>
      <c r="F1691" s="48" t="e">
        <f t="shared" ref="F1691:F1706" si="1472">D1691+28</f>
        <v>#REF!</v>
      </c>
      <c r="G1691" s="48" t="e">
        <f t="shared" si="1468"/>
        <v>#REF!</v>
      </c>
      <c r="H1691" s="94" t="e">
        <f t="shared" si="1470"/>
        <v>#REF!</v>
      </c>
    </row>
    <row r="1692" spans="1:8" s="5" customFormat="1" hidden="1" x14ac:dyDescent="0.2">
      <c r="A1692" s="42">
        <v>4</v>
      </c>
      <c r="B1692" s="40" t="s">
        <v>7</v>
      </c>
      <c r="C1692" s="52" t="e">
        <f>#REF!-7</f>
        <v>#REF!</v>
      </c>
      <c r="D1692" s="49" t="e">
        <f>#REF!+26</f>
        <v>#REF!</v>
      </c>
      <c r="E1692" s="49" t="e">
        <f t="shared" ref="E1692:E1706" si="1473">D1692+26</f>
        <v>#REF!</v>
      </c>
      <c r="F1692" s="49" t="e">
        <f t="shared" si="1472"/>
        <v>#REF!</v>
      </c>
      <c r="G1692" s="49" t="e">
        <f t="shared" ref="G1692:G1706" si="1474">D1692+30</f>
        <v>#REF!</v>
      </c>
      <c r="H1692" s="174" t="e">
        <f t="shared" ref="H1692:H1706" si="1475">D1692+32</f>
        <v>#REF!</v>
      </c>
    </row>
    <row r="1693" spans="1:8" s="5" customFormat="1" hidden="1" x14ac:dyDescent="0.2">
      <c r="A1693" s="42">
        <v>5</v>
      </c>
      <c r="B1693" s="34" t="s">
        <v>1995</v>
      </c>
      <c r="C1693" s="122" t="e">
        <f>#REF!-7</f>
        <v>#REF!</v>
      </c>
      <c r="D1693" s="29" t="e">
        <f>#REF!+26</f>
        <v>#REF!</v>
      </c>
      <c r="E1693" s="29" t="e">
        <f t="shared" si="1473"/>
        <v>#REF!</v>
      </c>
      <c r="F1693" s="48" t="e">
        <f t="shared" si="1472"/>
        <v>#REF!</v>
      </c>
      <c r="G1693" s="29" t="e">
        <f t="shared" si="1474"/>
        <v>#REF!</v>
      </c>
      <c r="H1693" s="94" t="e">
        <f t="shared" si="1475"/>
        <v>#REF!</v>
      </c>
    </row>
    <row r="1694" spans="1:8" s="5" customFormat="1" hidden="1" x14ac:dyDescent="0.2">
      <c r="A1694" s="42">
        <v>6</v>
      </c>
      <c r="B1694" s="34" t="s">
        <v>1995</v>
      </c>
      <c r="C1694" s="28" t="e">
        <f>#REF!-7</f>
        <v>#REF!</v>
      </c>
      <c r="D1694" s="29" t="e">
        <f>#REF!+26</f>
        <v>#REF!</v>
      </c>
      <c r="E1694" s="29" t="e">
        <f t="shared" si="1473"/>
        <v>#REF!</v>
      </c>
      <c r="F1694" s="29" t="e">
        <f t="shared" si="1472"/>
        <v>#REF!</v>
      </c>
      <c r="G1694" s="29" t="e">
        <f t="shared" si="1474"/>
        <v>#REF!</v>
      </c>
      <c r="H1694" s="36" t="e">
        <f t="shared" si="1475"/>
        <v>#REF!</v>
      </c>
    </row>
    <row r="1695" spans="1:8" s="5" customFormat="1" hidden="1" x14ac:dyDescent="0.2">
      <c r="A1695" s="42">
        <v>7</v>
      </c>
      <c r="B1695" s="34" t="s">
        <v>7</v>
      </c>
      <c r="C1695" s="52" t="e">
        <f>#REF!-7</f>
        <v>#REF!</v>
      </c>
      <c r="D1695" s="49" t="e">
        <f>#REF!+26</f>
        <v>#REF!</v>
      </c>
      <c r="E1695" s="49" t="e">
        <f t="shared" si="1473"/>
        <v>#REF!</v>
      </c>
      <c r="F1695" s="49" t="e">
        <f t="shared" si="1472"/>
        <v>#REF!</v>
      </c>
      <c r="G1695" s="49" t="e">
        <f t="shared" si="1474"/>
        <v>#REF!</v>
      </c>
      <c r="H1695" s="174" t="e">
        <f t="shared" si="1475"/>
        <v>#REF!</v>
      </c>
    </row>
    <row r="1696" spans="1:8" s="5" customFormat="1" hidden="1" x14ac:dyDescent="0.2">
      <c r="A1696" s="42">
        <v>8</v>
      </c>
      <c r="B1696" s="34" t="s">
        <v>2010</v>
      </c>
      <c r="C1696" s="28" t="e">
        <f>#REF!-7</f>
        <v>#REF!</v>
      </c>
      <c r="D1696" s="29" t="e">
        <f>#REF!+26</f>
        <v>#REF!</v>
      </c>
      <c r="E1696" s="29" t="e">
        <f t="shared" si="1473"/>
        <v>#REF!</v>
      </c>
      <c r="F1696" s="29" t="e">
        <f t="shared" si="1472"/>
        <v>#REF!</v>
      </c>
      <c r="G1696" s="29" t="e">
        <f t="shared" si="1474"/>
        <v>#REF!</v>
      </c>
      <c r="H1696" s="36" t="e">
        <f t="shared" si="1475"/>
        <v>#REF!</v>
      </c>
    </row>
    <row r="1697" spans="1:8" s="5" customFormat="1" hidden="1" x14ac:dyDescent="0.2">
      <c r="A1697" s="42">
        <v>9</v>
      </c>
      <c r="B1697" s="34" t="s">
        <v>2013</v>
      </c>
      <c r="C1697" s="122" t="e">
        <f>#REF!-7</f>
        <v>#REF!</v>
      </c>
      <c r="D1697" s="29" t="e">
        <f>#REF!+26</f>
        <v>#REF!</v>
      </c>
      <c r="E1697" s="29" t="e">
        <f t="shared" si="1473"/>
        <v>#REF!</v>
      </c>
      <c r="F1697" s="29" t="e">
        <f t="shared" si="1472"/>
        <v>#REF!</v>
      </c>
      <c r="G1697" s="29" t="e">
        <f t="shared" si="1474"/>
        <v>#REF!</v>
      </c>
      <c r="H1697" s="36" t="e">
        <f t="shared" si="1475"/>
        <v>#REF!</v>
      </c>
    </row>
    <row r="1698" spans="1:8" s="5" customFormat="1" hidden="1" x14ac:dyDescent="0.2">
      <c r="A1698" s="42">
        <v>10</v>
      </c>
      <c r="B1698" s="34" t="s">
        <v>2036</v>
      </c>
      <c r="C1698" s="122" t="e">
        <f>#REF!-7</f>
        <v>#REF!</v>
      </c>
      <c r="D1698" s="29" t="e">
        <f>#REF!+26</f>
        <v>#REF!</v>
      </c>
      <c r="E1698" s="29" t="e">
        <f t="shared" si="1473"/>
        <v>#REF!</v>
      </c>
      <c r="F1698" s="29" t="e">
        <f t="shared" si="1472"/>
        <v>#REF!</v>
      </c>
      <c r="G1698" s="29" t="e">
        <f t="shared" si="1474"/>
        <v>#REF!</v>
      </c>
      <c r="H1698" s="36" t="e">
        <f t="shared" si="1475"/>
        <v>#REF!</v>
      </c>
    </row>
    <row r="1699" spans="1:8" s="5" customFormat="1" hidden="1" x14ac:dyDescent="0.2">
      <c r="A1699" s="42">
        <v>11</v>
      </c>
      <c r="B1699" s="34" t="s">
        <v>2050</v>
      </c>
      <c r="C1699" s="122" t="e">
        <f>#REF!-7</f>
        <v>#REF!</v>
      </c>
      <c r="D1699" s="29" t="e">
        <f>#REF!+26</f>
        <v>#REF!</v>
      </c>
      <c r="E1699" s="29" t="e">
        <f t="shared" si="1473"/>
        <v>#REF!</v>
      </c>
      <c r="F1699" s="29" t="e">
        <f t="shared" si="1472"/>
        <v>#REF!</v>
      </c>
      <c r="G1699" s="29" t="e">
        <f t="shared" si="1474"/>
        <v>#REF!</v>
      </c>
      <c r="H1699" s="36" t="e">
        <f t="shared" si="1475"/>
        <v>#REF!</v>
      </c>
    </row>
    <row r="1700" spans="1:8" s="5" customFormat="1" hidden="1" x14ac:dyDescent="0.2">
      <c r="A1700" s="42">
        <v>12</v>
      </c>
      <c r="B1700" s="34" t="s">
        <v>2063</v>
      </c>
      <c r="C1700" s="122" t="e">
        <f>#REF!-7</f>
        <v>#REF!</v>
      </c>
      <c r="D1700" s="29" t="e">
        <f>#REF!+26</f>
        <v>#REF!</v>
      </c>
      <c r="E1700" s="29" t="e">
        <f t="shared" si="1473"/>
        <v>#REF!</v>
      </c>
      <c r="F1700" s="29" t="e">
        <f t="shared" si="1472"/>
        <v>#REF!</v>
      </c>
      <c r="G1700" s="29" t="e">
        <f t="shared" si="1474"/>
        <v>#REF!</v>
      </c>
      <c r="H1700" s="36" t="e">
        <f t="shared" si="1475"/>
        <v>#REF!</v>
      </c>
    </row>
    <row r="1701" spans="1:8" s="5" customFormat="1" hidden="1" x14ac:dyDescent="0.2">
      <c r="A1701" s="42">
        <v>13</v>
      </c>
      <c r="B1701" s="34" t="s">
        <v>7</v>
      </c>
      <c r="C1701" s="52" t="e">
        <f>#REF!-7</f>
        <v>#REF!</v>
      </c>
      <c r="D1701" s="49" t="e">
        <f>#REF!+26</f>
        <v>#REF!</v>
      </c>
      <c r="E1701" s="49" t="e">
        <f t="shared" si="1473"/>
        <v>#REF!</v>
      </c>
      <c r="F1701" s="49" t="e">
        <f t="shared" si="1472"/>
        <v>#REF!</v>
      </c>
      <c r="G1701" s="49" t="e">
        <f t="shared" si="1474"/>
        <v>#REF!</v>
      </c>
      <c r="H1701" s="174" t="e">
        <f t="shared" si="1475"/>
        <v>#REF!</v>
      </c>
    </row>
    <row r="1702" spans="1:8" s="5" customFormat="1" hidden="1" x14ac:dyDescent="0.2">
      <c r="A1702" s="42">
        <v>14</v>
      </c>
      <c r="B1702" s="34" t="s">
        <v>2077</v>
      </c>
      <c r="C1702" s="28" t="e">
        <f>#REF!-7</f>
        <v>#REF!</v>
      </c>
      <c r="D1702" s="29" t="e">
        <f>#REF!+26</f>
        <v>#REF!</v>
      </c>
      <c r="E1702" s="29" t="e">
        <f t="shared" si="1473"/>
        <v>#REF!</v>
      </c>
      <c r="F1702" s="29" t="e">
        <f t="shared" si="1472"/>
        <v>#REF!</v>
      </c>
      <c r="G1702" s="29" t="e">
        <f t="shared" si="1474"/>
        <v>#REF!</v>
      </c>
      <c r="H1702" s="36" t="e">
        <f t="shared" si="1475"/>
        <v>#REF!</v>
      </c>
    </row>
    <row r="1703" spans="1:8" s="5" customFormat="1" hidden="1" x14ac:dyDescent="0.2">
      <c r="A1703" s="42">
        <v>15</v>
      </c>
      <c r="B1703" s="34" t="s">
        <v>2087</v>
      </c>
      <c r="C1703" s="28" t="e">
        <f>#REF!-7</f>
        <v>#REF!</v>
      </c>
      <c r="D1703" s="29" t="e">
        <f>#REF!+26</f>
        <v>#REF!</v>
      </c>
      <c r="E1703" s="29" t="e">
        <f t="shared" si="1473"/>
        <v>#REF!</v>
      </c>
      <c r="F1703" s="29" t="e">
        <f t="shared" si="1472"/>
        <v>#REF!</v>
      </c>
      <c r="G1703" s="29" t="e">
        <f t="shared" si="1474"/>
        <v>#REF!</v>
      </c>
      <c r="H1703" s="36" t="e">
        <f t="shared" si="1475"/>
        <v>#REF!</v>
      </c>
    </row>
    <row r="1704" spans="1:8" s="5" customFormat="1" ht="14" hidden="1" customHeight="1" x14ac:dyDescent="0.2">
      <c r="A1704" s="42">
        <v>16</v>
      </c>
      <c r="B1704" s="34" t="s">
        <v>2101</v>
      </c>
      <c r="C1704" s="28" t="e">
        <f>#REF!-7</f>
        <v>#REF!</v>
      </c>
      <c r="D1704" s="29" t="e">
        <f>#REF!+26</f>
        <v>#REF!</v>
      </c>
      <c r="E1704" s="29" t="e">
        <f t="shared" si="1473"/>
        <v>#REF!</v>
      </c>
      <c r="F1704" s="29" t="e">
        <f t="shared" si="1472"/>
        <v>#REF!</v>
      </c>
      <c r="G1704" s="29" t="e">
        <f t="shared" si="1474"/>
        <v>#REF!</v>
      </c>
      <c r="H1704" s="36" t="e">
        <f t="shared" si="1475"/>
        <v>#REF!</v>
      </c>
    </row>
    <row r="1705" spans="1:8" s="5" customFormat="1" ht="14" hidden="1" customHeight="1" x14ac:dyDescent="0.2">
      <c r="A1705" s="42">
        <v>17</v>
      </c>
      <c r="B1705" s="34" t="s">
        <v>2106</v>
      </c>
      <c r="C1705" s="28" t="e">
        <f>#REF!-7</f>
        <v>#REF!</v>
      </c>
      <c r="D1705" s="29" t="e">
        <f>#REF!+26</f>
        <v>#REF!</v>
      </c>
      <c r="E1705" s="29" t="e">
        <f t="shared" si="1473"/>
        <v>#REF!</v>
      </c>
      <c r="F1705" s="29" t="e">
        <f t="shared" si="1472"/>
        <v>#REF!</v>
      </c>
      <c r="G1705" s="29" t="e">
        <f t="shared" si="1474"/>
        <v>#REF!</v>
      </c>
      <c r="H1705" s="36" t="e">
        <f t="shared" si="1475"/>
        <v>#REF!</v>
      </c>
    </row>
    <row r="1706" spans="1:8" s="5" customFormat="1" ht="14" hidden="1" customHeight="1" x14ac:dyDescent="0.2">
      <c r="A1706" s="42">
        <v>18</v>
      </c>
      <c r="B1706" s="34" t="s">
        <v>2152</v>
      </c>
      <c r="C1706" s="52" t="e">
        <f>#REF!-7</f>
        <v>#REF!</v>
      </c>
      <c r="D1706" s="49" t="e">
        <f>#REF!+26</f>
        <v>#REF!</v>
      </c>
      <c r="E1706" s="49" t="e">
        <f t="shared" si="1473"/>
        <v>#REF!</v>
      </c>
      <c r="F1706" s="49" t="e">
        <f t="shared" si="1472"/>
        <v>#REF!</v>
      </c>
      <c r="G1706" s="49" t="e">
        <f t="shared" si="1474"/>
        <v>#REF!</v>
      </c>
      <c r="H1706" s="174" t="e">
        <f t="shared" si="1475"/>
        <v>#REF!</v>
      </c>
    </row>
    <row r="1707" spans="1:8" s="5" customFormat="1" ht="14" hidden="1" customHeight="1" x14ac:dyDescent="0.2">
      <c r="A1707" s="42">
        <v>19</v>
      </c>
      <c r="B1707" s="34" t="s">
        <v>2117</v>
      </c>
      <c r="C1707" s="28" t="e">
        <f>#REF!-7</f>
        <v>#REF!</v>
      </c>
      <c r="D1707" s="49" t="e">
        <f>#REF!+26</f>
        <v>#REF!</v>
      </c>
      <c r="E1707" s="29" t="e">
        <f>#REF!+26</f>
        <v>#REF!</v>
      </c>
      <c r="F1707" s="29" t="e">
        <f>#REF!+28</f>
        <v>#REF!</v>
      </c>
      <c r="G1707" s="29" t="e">
        <f>#REF!+30</f>
        <v>#REF!</v>
      </c>
      <c r="H1707" s="36" t="e">
        <f>#REF!+32</f>
        <v>#REF!</v>
      </c>
    </row>
    <row r="1708" spans="1:8" s="5" customFormat="1" ht="14" hidden="1" customHeight="1" x14ac:dyDescent="0.2">
      <c r="A1708" s="42">
        <v>19</v>
      </c>
      <c r="B1708" s="34" t="s">
        <v>2128</v>
      </c>
      <c r="C1708" s="28" t="e">
        <f>#REF!-7</f>
        <v>#REF!</v>
      </c>
      <c r="D1708" s="49" t="e">
        <f>#REF!+26</f>
        <v>#REF!</v>
      </c>
      <c r="E1708" s="29" t="e">
        <f>#REF!+26</f>
        <v>#REF!</v>
      </c>
      <c r="F1708" s="29" t="e">
        <f>#REF!+28</f>
        <v>#REF!</v>
      </c>
      <c r="G1708" s="29" t="e">
        <f>#REF!+30</f>
        <v>#REF!</v>
      </c>
      <c r="H1708" s="36" t="e">
        <f>#REF!+32</f>
        <v>#REF!</v>
      </c>
    </row>
    <row r="1709" spans="1:8" s="5" customFormat="1" ht="14" hidden="1" customHeight="1" x14ac:dyDescent="0.2">
      <c r="A1709" s="42">
        <v>20</v>
      </c>
      <c r="B1709" s="34" t="s">
        <v>2136</v>
      </c>
      <c r="C1709" s="28" t="e">
        <f>#REF!-7</f>
        <v>#REF!</v>
      </c>
      <c r="D1709" s="49" t="e">
        <f>#REF!+26</f>
        <v>#REF!</v>
      </c>
      <c r="E1709" s="29" t="e">
        <f>#REF!+26</f>
        <v>#REF!</v>
      </c>
      <c r="F1709" s="29" t="e">
        <f>#REF!+28</f>
        <v>#REF!</v>
      </c>
      <c r="G1709" s="29" t="e">
        <f>#REF!+30</f>
        <v>#REF!</v>
      </c>
      <c r="H1709" s="36" t="e">
        <f>#REF!+32</f>
        <v>#REF!</v>
      </c>
    </row>
    <row r="1710" spans="1:8" s="5" customFormat="1" ht="14" hidden="1" customHeight="1" x14ac:dyDescent="0.2">
      <c r="A1710" s="42">
        <v>21</v>
      </c>
      <c r="B1710" s="34" t="s">
        <v>2141</v>
      </c>
      <c r="C1710" s="28">
        <f t="shared" ref="C1710:C1724" si="1476">D1710-7</f>
        <v>45793</v>
      </c>
      <c r="D1710" s="29">
        <v>45800</v>
      </c>
      <c r="E1710" s="29">
        <f t="shared" ref="E1710:E1731" si="1477">D1710+26</f>
        <v>45826</v>
      </c>
      <c r="F1710" s="29">
        <f t="shared" ref="F1710:F1731" si="1478">D1710+28</f>
        <v>45828</v>
      </c>
      <c r="G1710" s="29">
        <f t="shared" ref="G1710:G1731" si="1479">D1710+30</f>
        <v>45830</v>
      </c>
      <c r="H1710" s="36">
        <f t="shared" ref="H1710:H1731" si="1480">D1710+32</f>
        <v>45832</v>
      </c>
    </row>
    <row r="1711" spans="1:8" s="5" customFormat="1" ht="14" hidden="1" customHeight="1" x14ac:dyDescent="0.2">
      <c r="A1711" s="42">
        <v>22</v>
      </c>
      <c r="B1711" s="34" t="s">
        <v>2153</v>
      </c>
      <c r="C1711" s="28">
        <f t="shared" si="1476"/>
        <v>45800</v>
      </c>
      <c r="D1711" s="29">
        <v>45807</v>
      </c>
      <c r="E1711" s="29">
        <f t="shared" si="1477"/>
        <v>45833</v>
      </c>
      <c r="F1711" s="29">
        <f t="shared" si="1478"/>
        <v>45835</v>
      </c>
      <c r="G1711" s="29">
        <f t="shared" si="1479"/>
        <v>45837</v>
      </c>
      <c r="H1711" s="36">
        <f t="shared" si="1480"/>
        <v>45839</v>
      </c>
    </row>
    <row r="1712" spans="1:8" s="5" customFormat="1" ht="14" hidden="1" customHeight="1" x14ac:dyDescent="0.2">
      <c r="A1712" s="42">
        <v>23</v>
      </c>
      <c r="B1712" s="34" t="s">
        <v>2184</v>
      </c>
      <c r="C1712" s="28">
        <f t="shared" si="1476"/>
        <v>45807</v>
      </c>
      <c r="D1712" s="29">
        <f>D1711+7</f>
        <v>45814</v>
      </c>
      <c r="E1712" s="29">
        <f t="shared" si="1477"/>
        <v>45840</v>
      </c>
      <c r="F1712" s="29">
        <f t="shared" si="1478"/>
        <v>45842</v>
      </c>
      <c r="G1712" s="29">
        <f t="shared" si="1479"/>
        <v>45844</v>
      </c>
      <c r="H1712" s="36">
        <f t="shared" si="1480"/>
        <v>45846</v>
      </c>
    </row>
    <row r="1713" spans="1:8" s="5" customFormat="1" ht="14" hidden="1" customHeight="1" x14ac:dyDescent="0.2">
      <c r="A1713" s="42">
        <v>24</v>
      </c>
      <c r="B1713" s="34" t="s">
        <v>2185</v>
      </c>
      <c r="C1713" s="28">
        <f t="shared" si="1476"/>
        <v>45814</v>
      </c>
      <c r="D1713" s="29">
        <f>D1712+7</f>
        <v>45821</v>
      </c>
      <c r="E1713" s="29">
        <f t="shared" si="1477"/>
        <v>45847</v>
      </c>
      <c r="F1713" s="29">
        <f t="shared" si="1478"/>
        <v>45849</v>
      </c>
      <c r="G1713" s="29">
        <f t="shared" si="1479"/>
        <v>45851</v>
      </c>
      <c r="H1713" s="36">
        <f t="shared" si="1480"/>
        <v>45853</v>
      </c>
    </row>
    <row r="1714" spans="1:8" s="5" customFormat="1" ht="14" hidden="1" customHeight="1" x14ac:dyDescent="0.2">
      <c r="A1714" s="42">
        <v>25</v>
      </c>
      <c r="B1714" s="34" t="s">
        <v>2196</v>
      </c>
      <c r="C1714" s="28">
        <f t="shared" si="1476"/>
        <v>45821</v>
      </c>
      <c r="D1714" s="29">
        <f>D1713+7</f>
        <v>45828</v>
      </c>
      <c r="E1714" s="29">
        <f t="shared" si="1477"/>
        <v>45854</v>
      </c>
      <c r="F1714" s="29">
        <f t="shared" si="1478"/>
        <v>45856</v>
      </c>
      <c r="G1714" s="29">
        <f t="shared" si="1479"/>
        <v>45858</v>
      </c>
      <c r="H1714" s="36">
        <f t="shared" si="1480"/>
        <v>45860</v>
      </c>
    </row>
    <row r="1715" spans="1:8" s="5" customFormat="1" ht="14" hidden="1" customHeight="1" x14ac:dyDescent="0.2">
      <c r="A1715" s="42">
        <v>26</v>
      </c>
      <c r="B1715" s="34" t="s">
        <v>2212</v>
      </c>
      <c r="C1715" s="28">
        <f t="shared" si="1476"/>
        <v>45828</v>
      </c>
      <c r="D1715" s="29">
        <f t="shared" ref="D1715:D1733" si="1481">D1714+7</f>
        <v>45835</v>
      </c>
      <c r="E1715" s="29">
        <f t="shared" si="1477"/>
        <v>45861</v>
      </c>
      <c r="F1715" s="29">
        <f t="shared" si="1478"/>
        <v>45863</v>
      </c>
      <c r="G1715" s="29">
        <f t="shared" si="1479"/>
        <v>45865</v>
      </c>
      <c r="H1715" s="36">
        <f t="shared" si="1480"/>
        <v>45867</v>
      </c>
    </row>
    <row r="1716" spans="1:8" s="5" customFormat="1" ht="14" hidden="1" customHeight="1" x14ac:dyDescent="0.2">
      <c r="A1716" s="42">
        <v>27</v>
      </c>
      <c r="B1716" s="34" t="s">
        <v>2218</v>
      </c>
      <c r="C1716" s="28">
        <f t="shared" si="1476"/>
        <v>45835</v>
      </c>
      <c r="D1716" s="29">
        <f t="shared" si="1481"/>
        <v>45842</v>
      </c>
      <c r="E1716" s="29">
        <f t="shared" si="1477"/>
        <v>45868</v>
      </c>
      <c r="F1716" s="29">
        <f t="shared" si="1478"/>
        <v>45870</v>
      </c>
      <c r="G1716" s="29">
        <f t="shared" si="1479"/>
        <v>45872</v>
      </c>
      <c r="H1716" s="36">
        <f t="shared" si="1480"/>
        <v>45874</v>
      </c>
    </row>
    <row r="1717" spans="1:8" s="5" customFormat="1" ht="14" hidden="1" customHeight="1" x14ac:dyDescent="0.2">
      <c r="A1717" s="42">
        <v>28</v>
      </c>
      <c r="B1717" s="34" t="s">
        <v>2230</v>
      </c>
      <c r="C1717" s="28">
        <f t="shared" si="1476"/>
        <v>45842</v>
      </c>
      <c r="D1717" s="29">
        <f t="shared" si="1481"/>
        <v>45849</v>
      </c>
      <c r="E1717" s="29">
        <f t="shared" si="1477"/>
        <v>45875</v>
      </c>
      <c r="F1717" s="29">
        <f t="shared" si="1478"/>
        <v>45877</v>
      </c>
      <c r="G1717" s="29">
        <f t="shared" si="1479"/>
        <v>45879</v>
      </c>
      <c r="H1717" s="36">
        <f t="shared" si="1480"/>
        <v>45881</v>
      </c>
    </row>
    <row r="1718" spans="1:8" s="5" customFormat="1" ht="14" hidden="1" customHeight="1" x14ac:dyDescent="0.2">
      <c r="A1718" s="42">
        <v>29</v>
      </c>
      <c r="B1718" s="34" t="s">
        <v>2240</v>
      </c>
      <c r="C1718" s="28">
        <f t="shared" si="1476"/>
        <v>45849</v>
      </c>
      <c r="D1718" s="29">
        <f t="shared" si="1481"/>
        <v>45856</v>
      </c>
      <c r="E1718" s="29">
        <f t="shared" si="1477"/>
        <v>45882</v>
      </c>
      <c r="F1718" s="29">
        <f t="shared" si="1478"/>
        <v>45884</v>
      </c>
      <c r="G1718" s="29">
        <f t="shared" si="1479"/>
        <v>45886</v>
      </c>
      <c r="H1718" s="36">
        <f t="shared" si="1480"/>
        <v>45888</v>
      </c>
    </row>
    <row r="1719" spans="1:8" s="5" customFormat="1" ht="14" hidden="1" customHeight="1" x14ac:dyDescent="0.2">
      <c r="A1719" s="42">
        <v>30</v>
      </c>
      <c r="B1719" s="34" t="s">
        <v>2249</v>
      </c>
      <c r="C1719" s="28">
        <f t="shared" si="1476"/>
        <v>45856</v>
      </c>
      <c r="D1719" s="29">
        <f t="shared" si="1481"/>
        <v>45863</v>
      </c>
      <c r="E1719" s="29">
        <f t="shared" si="1477"/>
        <v>45889</v>
      </c>
      <c r="F1719" s="29">
        <f t="shared" si="1478"/>
        <v>45891</v>
      </c>
      <c r="G1719" s="29">
        <f t="shared" si="1479"/>
        <v>45893</v>
      </c>
      <c r="H1719" s="36">
        <f t="shared" si="1480"/>
        <v>45895</v>
      </c>
    </row>
    <row r="1720" spans="1:8" s="5" customFormat="1" ht="14" hidden="1" customHeight="1" x14ac:dyDescent="0.2">
      <c r="A1720" s="42">
        <v>31</v>
      </c>
      <c r="B1720" s="34" t="s">
        <v>2288</v>
      </c>
      <c r="C1720" s="28">
        <f t="shared" si="1476"/>
        <v>45863</v>
      </c>
      <c r="D1720" s="29">
        <f t="shared" si="1481"/>
        <v>45870</v>
      </c>
      <c r="E1720" s="29">
        <f t="shared" si="1477"/>
        <v>45896</v>
      </c>
      <c r="F1720" s="29">
        <f t="shared" si="1478"/>
        <v>45898</v>
      </c>
      <c r="G1720" s="29">
        <f t="shared" si="1479"/>
        <v>45900</v>
      </c>
      <c r="H1720" s="36">
        <f t="shared" si="1480"/>
        <v>45902</v>
      </c>
    </row>
    <row r="1721" spans="1:8" s="5" customFormat="1" ht="14" hidden="1" customHeight="1" x14ac:dyDescent="0.2">
      <c r="A1721" s="42">
        <v>32</v>
      </c>
      <c r="B1721" s="34" t="s">
        <v>2269</v>
      </c>
      <c r="C1721" s="28">
        <f t="shared" si="1476"/>
        <v>45870</v>
      </c>
      <c r="D1721" s="29">
        <f t="shared" si="1481"/>
        <v>45877</v>
      </c>
      <c r="E1721" s="29">
        <f t="shared" si="1477"/>
        <v>45903</v>
      </c>
      <c r="F1721" s="29">
        <f t="shared" si="1478"/>
        <v>45905</v>
      </c>
      <c r="G1721" s="29">
        <f t="shared" si="1479"/>
        <v>45907</v>
      </c>
      <c r="H1721" s="36">
        <f t="shared" si="1480"/>
        <v>45909</v>
      </c>
    </row>
    <row r="1722" spans="1:8" s="5" customFormat="1" ht="14" hidden="1" customHeight="1" x14ac:dyDescent="0.2">
      <c r="A1722" s="42">
        <v>33</v>
      </c>
      <c r="B1722" s="34" t="s">
        <v>2287</v>
      </c>
      <c r="C1722" s="28">
        <f t="shared" si="1476"/>
        <v>45877</v>
      </c>
      <c r="D1722" s="29">
        <f t="shared" si="1481"/>
        <v>45884</v>
      </c>
      <c r="E1722" s="29">
        <f t="shared" si="1477"/>
        <v>45910</v>
      </c>
      <c r="F1722" s="29">
        <f t="shared" si="1478"/>
        <v>45912</v>
      </c>
      <c r="G1722" s="29">
        <f t="shared" si="1479"/>
        <v>45914</v>
      </c>
      <c r="H1722" s="36">
        <f t="shared" si="1480"/>
        <v>45916</v>
      </c>
    </row>
    <row r="1723" spans="1:8" s="5" customFormat="1" ht="14" hidden="1" customHeight="1" x14ac:dyDescent="0.2">
      <c r="A1723" s="42">
        <v>34</v>
      </c>
      <c r="B1723" s="34" t="s">
        <v>2286</v>
      </c>
      <c r="C1723" s="28">
        <f t="shared" si="1476"/>
        <v>45884</v>
      </c>
      <c r="D1723" s="29">
        <f t="shared" si="1481"/>
        <v>45891</v>
      </c>
      <c r="E1723" s="29">
        <f t="shared" si="1477"/>
        <v>45917</v>
      </c>
      <c r="F1723" s="29">
        <f t="shared" si="1478"/>
        <v>45919</v>
      </c>
      <c r="G1723" s="29">
        <f t="shared" si="1479"/>
        <v>45921</v>
      </c>
      <c r="H1723" s="36">
        <f t="shared" si="1480"/>
        <v>45923</v>
      </c>
    </row>
    <row r="1724" spans="1:8" s="5" customFormat="1" ht="14" hidden="1" customHeight="1" x14ac:dyDescent="0.2">
      <c r="A1724" s="42">
        <v>35</v>
      </c>
      <c r="B1724" s="34" t="s">
        <v>2301</v>
      </c>
      <c r="C1724" s="28">
        <f t="shared" si="1476"/>
        <v>45891</v>
      </c>
      <c r="D1724" s="29">
        <f t="shared" si="1481"/>
        <v>45898</v>
      </c>
      <c r="E1724" s="29">
        <f t="shared" si="1477"/>
        <v>45924</v>
      </c>
      <c r="F1724" s="29">
        <f t="shared" si="1478"/>
        <v>45926</v>
      </c>
      <c r="G1724" s="29">
        <f t="shared" si="1479"/>
        <v>45928</v>
      </c>
      <c r="H1724" s="36">
        <f t="shared" si="1480"/>
        <v>45930</v>
      </c>
    </row>
    <row r="1725" spans="1:8" s="5" customFormat="1" ht="14" hidden="1" customHeight="1" x14ac:dyDescent="0.2">
      <c r="A1725" s="42">
        <v>36</v>
      </c>
      <c r="B1725" s="34" t="s">
        <v>2312</v>
      </c>
      <c r="C1725" s="28">
        <f t="shared" ref="C1725" si="1482">D1725-7</f>
        <v>45898</v>
      </c>
      <c r="D1725" s="29">
        <f t="shared" si="1481"/>
        <v>45905</v>
      </c>
      <c r="E1725" s="29">
        <f t="shared" si="1477"/>
        <v>45931</v>
      </c>
      <c r="F1725" s="29">
        <f t="shared" si="1478"/>
        <v>45933</v>
      </c>
      <c r="G1725" s="29">
        <f t="shared" si="1479"/>
        <v>45935</v>
      </c>
      <c r="H1725" s="36">
        <f t="shared" si="1480"/>
        <v>45937</v>
      </c>
    </row>
    <row r="1726" spans="1:8" s="5" customFormat="1" ht="14" hidden="1" customHeight="1" x14ac:dyDescent="0.2">
      <c r="A1726" s="42">
        <v>37</v>
      </c>
      <c r="B1726" s="34" t="s">
        <v>2324</v>
      </c>
      <c r="C1726" s="28">
        <f t="shared" ref="C1726" si="1483">D1726-7</f>
        <v>45905</v>
      </c>
      <c r="D1726" s="29">
        <f t="shared" si="1481"/>
        <v>45912</v>
      </c>
      <c r="E1726" s="29">
        <f t="shared" si="1477"/>
        <v>45938</v>
      </c>
      <c r="F1726" s="29">
        <f t="shared" si="1478"/>
        <v>45940</v>
      </c>
      <c r="G1726" s="29">
        <f t="shared" si="1479"/>
        <v>45942</v>
      </c>
      <c r="H1726" s="36">
        <f t="shared" si="1480"/>
        <v>45944</v>
      </c>
    </row>
    <row r="1727" spans="1:8" s="5" customFormat="1" ht="14" hidden="1" customHeight="1" x14ac:dyDescent="0.2">
      <c r="A1727" s="42">
        <v>38</v>
      </c>
      <c r="B1727" s="34" t="s">
        <v>2332</v>
      </c>
      <c r="C1727" s="28">
        <f t="shared" ref="C1727" si="1484">D1727-7</f>
        <v>45912</v>
      </c>
      <c r="D1727" s="29">
        <f t="shared" si="1481"/>
        <v>45919</v>
      </c>
      <c r="E1727" s="29">
        <f t="shared" si="1477"/>
        <v>45945</v>
      </c>
      <c r="F1727" s="29">
        <f t="shared" si="1478"/>
        <v>45947</v>
      </c>
      <c r="G1727" s="29">
        <f t="shared" si="1479"/>
        <v>45949</v>
      </c>
      <c r="H1727" s="36">
        <f t="shared" si="1480"/>
        <v>45951</v>
      </c>
    </row>
    <row r="1728" spans="1:8" s="5" customFormat="1" ht="14" hidden="1" customHeight="1" x14ac:dyDescent="0.2">
      <c r="A1728" s="42">
        <v>39</v>
      </c>
      <c r="B1728" s="34" t="s">
        <v>2344</v>
      </c>
      <c r="C1728" s="28">
        <f t="shared" ref="C1728" si="1485">D1728-7</f>
        <v>45919</v>
      </c>
      <c r="D1728" s="29">
        <f t="shared" si="1481"/>
        <v>45926</v>
      </c>
      <c r="E1728" s="29">
        <f t="shared" si="1477"/>
        <v>45952</v>
      </c>
      <c r="F1728" s="29">
        <f t="shared" si="1478"/>
        <v>45954</v>
      </c>
      <c r="G1728" s="29">
        <f t="shared" si="1479"/>
        <v>45956</v>
      </c>
      <c r="H1728" s="36">
        <f t="shared" si="1480"/>
        <v>45958</v>
      </c>
    </row>
    <row r="1729" spans="1:8" s="5" customFormat="1" ht="14" hidden="1" customHeight="1" x14ac:dyDescent="0.2">
      <c r="A1729" s="42">
        <v>40</v>
      </c>
      <c r="B1729" s="34" t="s">
        <v>2352</v>
      </c>
      <c r="C1729" s="28">
        <f t="shared" ref="C1729" si="1486">D1729-7</f>
        <v>45926</v>
      </c>
      <c r="D1729" s="29">
        <f t="shared" si="1481"/>
        <v>45933</v>
      </c>
      <c r="E1729" s="29">
        <f t="shared" si="1477"/>
        <v>45959</v>
      </c>
      <c r="F1729" s="29">
        <f t="shared" si="1478"/>
        <v>45961</v>
      </c>
      <c r="G1729" s="29">
        <f t="shared" si="1479"/>
        <v>45963</v>
      </c>
      <c r="H1729" s="36">
        <f t="shared" si="1480"/>
        <v>45965</v>
      </c>
    </row>
    <row r="1730" spans="1:8" s="5" customFormat="1" ht="14" hidden="1" customHeight="1" x14ac:dyDescent="0.2">
      <c r="A1730" s="42">
        <v>41</v>
      </c>
      <c r="B1730" s="34" t="s">
        <v>2355</v>
      </c>
      <c r="C1730" s="28">
        <f t="shared" ref="C1730" si="1487">D1730-7</f>
        <v>45933</v>
      </c>
      <c r="D1730" s="29">
        <f t="shared" si="1481"/>
        <v>45940</v>
      </c>
      <c r="E1730" s="29">
        <f t="shared" si="1477"/>
        <v>45966</v>
      </c>
      <c r="F1730" s="29">
        <f t="shared" si="1478"/>
        <v>45968</v>
      </c>
      <c r="G1730" s="29">
        <f t="shared" si="1479"/>
        <v>45970</v>
      </c>
      <c r="H1730" s="36">
        <f t="shared" si="1480"/>
        <v>45972</v>
      </c>
    </row>
    <row r="1731" spans="1:8" s="5" customFormat="1" ht="0.5" hidden="1" customHeight="1" x14ac:dyDescent="0.2">
      <c r="A1731" s="42">
        <v>42</v>
      </c>
      <c r="B1731" s="34" t="s">
        <v>2370</v>
      </c>
      <c r="C1731" s="28">
        <f t="shared" ref="C1731" si="1488">D1731-7</f>
        <v>45940</v>
      </c>
      <c r="D1731" s="29">
        <f t="shared" si="1481"/>
        <v>45947</v>
      </c>
      <c r="E1731" s="29">
        <f t="shared" si="1477"/>
        <v>45973</v>
      </c>
      <c r="F1731" s="29">
        <f t="shared" si="1478"/>
        <v>45975</v>
      </c>
      <c r="G1731" s="29">
        <f t="shared" si="1479"/>
        <v>45977</v>
      </c>
      <c r="H1731" s="36">
        <f t="shared" si="1480"/>
        <v>45979</v>
      </c>
    </row>
    <row r="1732" spans="1:8" s="5" customFormat="1" ht="14" hidden="1" customHeight="1" x14ac:dyDescent="0.2">
      <c r="A1732" s="42">
        <v>43</v>
      </c>
      <c r="B1732" s="34" t="s">
        <v>2376</v>
      </c>
      <c r="C1732" s="28">
        <f t="shared" ref="C1732" si="1489">D1732-7</f>
        <v>45947</v>
      </c>
      <c r="D1732" s="29">
        <f t="shared" si="1481"/>
        <v>45954</v>
      </c>
      <c r="E1732" s="29">
        <f t="shared" ref="E1732:E1737" si="1490">D1732+33</f>
        <v>45987</v>
      </c>
      <c r="F1732" s="29">
        <f t="shared" ref="F1732:F1737" si="1491">D1732+36</f>
        <v>45990</v>
      </c>
      <c r="G1732" s="29">
        <f t="shared" ref="G1732:G1737" si="1492">D1732+38</f>
        <v>45992</v>
      </c>
      <c r="H1732" s="36">
        <f t="shared" ref="H1732:H1737" si="1493">D1732+41</f>
        <v>45995</v>
      </c>
    </row>
    <row r="1733" spans="1:8" s="5" customFormat="1" ht="14" hidden="1" customHeight="1" x14ac:dyDescent="0.2">
      <c r="A1733" s="42">
        <v>44</v>
      </c>
      <c r="B1733" s="34" t="s">
        <v>2389</v>
      </c>
      <c r="C1733" s="28">
        <f t="shared" ref="C1733" si="1494">D1733-7</f>
        <v>45954</v>
      </c>
      <c r="D1733" s="29">
        <f t="shared" si="1481"/>
        <v>45961</v>
      </c>
      <c r="E1733" s="29">
        <f t="shared" si="1490"/>
        <v>45994</v>
      </c>
      <c r="F1733" s="29">
        <f t="shared" si="1491"/>
        <v>45997</v>
      </c>
      <c r="G1733" s="29">
        <f t="shared" si="1492"/>
        <v>45999</v>
      </c>
      <c r="H1733" s="36">
        <f t="shared" si="1493"/>
        <v>46002</v>
      </c>
    </row>
    <row r="1734" spans="1:8" s="5" customFormat="1" ht="14" hidden="1" customHeight="1" x14ac:dyDescent="0.2">
      <c r="A1734" s="42">
        <v>45</v>
      </c>
      <c r="B1734" s="34" t="s">
        <v>2397</v>
      </c>
      <c r="C1734" s="28">
        <f t="shared" ref="C1734:C1739" si="1495">D1734-7</f>
        <v>45961</v>
      </c>
      <c r="D1734" s="29">
        <f t="shared" ref="D1734:D1741" si="1496">D1733+7</f>
        <v>45968</v>
      </c>
      <c r="E1734" s="29">
        <f t="shared" si="1490"/>
        <v>46001</v>
      </c>
      <c r="F1734" s="29">
        <f t="shared" si="1491"/>
        <v>46004</v>
      </c>
      <c r="G1734" s="29">
        <f t="shared" si="1492"/>
        <v>46006</v>
      </c>
      <c r="H1734" s="36">
        <f t="shared" si="1493"/>
        <v>46009</v>
      </c>
    </row>
    <row r="1735" spans="1:8" s="5" customFormat="1" ht="14" hidden="1" customHeight="1" x14ac:dyDescent="0.2">
      <c r="A1735" s="45">
        <v>46</v>
      </c>
      <c r="B1735" s="33" t="s">
        <v>2406</v>
      </c>
      <c r="C1735" s="26">
        <f t="shared" si="1495"/>
        <v>45968</v>
      </c>
      <c r="D1735" s="27">
        <f t="shared" si="1496"/>
        <v>45975</v>
      </c>
      <c r="E1735" s="27">
        <f t="shared" si="1490"/>
        <v>46008</v>
      </c>
      <c r="F1735" s="27">
        <f t="shared" si="1491"/>
        <v>46011</v>
      </c>
      <c r="G1735" s="27">
        <f t="shared" si="1492"/>
        <v>46013</v>
      </c>
      <c r="H1735" s="35">
        <f t="shared" si="1493"/>
        <v>46016</v>
      </c>
    </row>
    <row r="1736" spans="1:8" s="5" customFormat="1" ht="14" hidden="1" customHeight="1" x14ac:dyDescent="0.2">
      <c r="A1736" s="42">
        <v>47</v>
      </c>
      <c r="B1736" s="34" t="s">
        <v>2414</v>
      </c>
      <c r="C1736" s="28">
        <f t="shared" si="1495"/>
        <v>45975</v>
      </c>
      <c r="D1736" s="29">
        <f t="shared" si="1496"/>
        <v>45982</v>
      </c>
      <c r="E1736" s="29">
        <f t="shared" si="1490"/>
        <v>46015</v>
      </c>
      <c r="F1736" s="29">
        <f t="shared" si="1491"/>
        <v>46018</v>
      </c>
      <c r="G1736" s="29">
        <f t="shared" si="1492"/>
        <v>46020</v>
      </c>
      <c r="H1736" s="36">
        <f t="shared" si="1493"/>
        <v>46023</v>
      </c>
    </row>
    <row r="1737" spans="1:8" s="5" customFormat="1" ht="14" hidden="1" customHeight="1" x14ac:dyDescent="0.2">
      <c r="A1737" s="42">
        <v>48</v>
      </c>
      <c r="B1737" s="34" t="s">
        <v>7</v>
      </c>
      <c r="C1737" s="52">
        <f t="shared" si="1495"/>
        <v>45982</v>
      </c>
      <c r="D1737" s="49">
        <f t="shared" si="1496"/>
        <v>45989</v>
      </c>
      <c r="E1737" s="49">
        <f t="shared" si="1490"/>
        <v>46022</v>
      </c>
      <c r="F1737" s="49">
        <f t="shared" si="1491"/>
        <v>46025</v>
      </c>
      <c r="G1737" s="49">
        <f t="shared" si="1492"/>
        <v>46027</v>
      </c>
      <c r="H1737" s="174">
        <f t="shared" si="1493"/>
        <v>46030</v>
      </c>
    </row>
    <row r="1738" spans="1:8" s="5" customFormat="1" ht="14" hidden="1" customHeight="1" x14ac:dyDescent="0.2">
      <c r="A1738" s="221">
        <v>49</v>
      </c>
      <c r="B1738" s="222" t="s">
        <v>2445</v>
      </c>
      <c r="C1738" s="231">
        <f t="shared" si="1495"/>
        <v>45989</v>
      </c>
      <c r="D1738" s="232">
        <f t="shared" si="1496"/>
        <v>45996</v>
      </c>
      <c r="E1738" s="232">
        <f t="shared" ref="E1738:E1745" si="1497">D1738+26</f>
        <v>46022</v>
      </c>
      <c r="F1738" s="232">
        <f t="shared" ref="F1738:F1743" si="1498">D1738+23</f>
        <v>46019</v>
      </c>
      <c r="G1738" s="232">
        <f t="shared" ref="G1738:G1743" si="1499">D1738+28</f>
        <v>46024</v>
      </c>
      <c r="H1738" s="233">
        <f>D1738+34</f>
        <v>46030</v>
      </c>
    </row>
    <row r="1739" spans="1:8" s="5" customFormat="1" ht="14" hidden="1" customHeight="1" x14ac:dyDescent="0.2">
      <c r="A1739" s="221">
        <v>50</v>
      </c>
      <c r="B1739" s="222" t="s">
        <v>2456</v>
      </c>
      <c r="C1739" s="231">
        <f t="shared" si="1495"/>
        <v>45996</v>
      </c>
      <c r="D1739" s="232">
        <f t="shared" si="1496"/>
        <v>46003</v>
      </c>
      <c r="E1739" s="232">
        <f t="shared" si="1497"/>
        <v>46029</v>
      </c>
      <c r="F1739" s="232">
        <f t="shared" si="1498"/>
        <v>46026</v>
      </c>
      <c r="G1739" s="232">
        <f t="shared" si="1499"/>
        <v>46031</v>
      </c>
      <c r="H1739" s="233">
        <f>D1739+34</f>
        <v>46037</v>
      </c>
    </row>
    <row r="1740" spans="1:8" s="5" customFormat="1" ht="14" hidden="1" customHeight="1" x14ac:dyDescent="0.2">
      <c r="A1740" s="221">
        <v>51</v>
      </c>
      <c r="B1740" s="222" t="s">
        <v>2475</v>
      </c>
      <c r="C1740" s="231">
        <f t="shared" ref="C1740" si="1500">D1740-7</f>
        <v>46004</v>
      </c>
      <c r="D1740" s="232">
        <v>46011</v>
      </c>
      <c r="E1740" s="232">
        <f t="shared" si="1497"/>
        <v>46037</v>
      </c>
      <c r="F1740" s="232">
        <f t="shared" si="1498"/>
        <v>46034</v>
      </c>
      <c r="G1740" s="232">
        <f t="shared" si="1499"/>
        <v>46039</v>
      </c>
      <c r="H1740" s="233">
        <f>D1740+34</f>
        <v>46045</v>
      </c>
    </row>
    <row r="1741" spans="1:8" s="5" customFormat="1" ht="14" hidden="1" customHeight="1" x14ac:dyDescent="0.2">
      <c r="A1741" s="221">
        <v>52</v>
      </c>
      <c r="B1741" s="222" t="s">
        <v>2489</v>
      </c>
      <c r="C1741" s="231">
        <f t="shared" ref="C1741" si="1501">D1741-7</f>
        <v>46011</v>
      </c>
      <c r="D1741" s="232">
        <f t="shared" si="1496"/>
        <v>46018</v>
      </c>
      <c r="E1741" s="232">
        <f t="shared" si="1497"/>
        <v>46044</v>
      </c>
      <c r="F1741" s="232">
        <f t="shared" si="1498"/>
        <v>46041</v>
      </c>
      <c r="G1741" s="232">
        <f t="shared" si="1499"/>
        <v>46046</v>
      </c>
      <c r="H1741" s="233">
        <f>D1741+34</f>
        <v>46052</v>
      </c>
    </row>
    <row r="1742" spans="1:8" s="5" customFormat="1" ht="14" hidden="1" customHeight="1" x14ac:dyDescent="0.2">
      <c r="A1742" s="221">
        <v>1</v>
      </c>
      <c r="B1742" s="222" t="s">
        <v>2499</v>
      </c>
      <c r="C1742" s="231">
        <f t="shared" ref="C1742" si="1502">D1742-7</f>
        <v>46018</v>
      </c>
      <c r="D1742" s="232">
        <f>D1741+7</f>
        <v>46025</v>
      </c>
      <c r="E1742" s="232">
        <f t="shared" si="1497"/>
        <v>46051</v>
      </c>
      <c r="F1742" s="232">
        <f t="shared" si="1498"/>
        <v>46048</v>
      </c>
      <c r="G1742" s="232">
        <f t="shared" si="1499"/>
        <v>46053</v>
      </c>
      <c r="H1742" s="233">
        <f>D1742+33</f>
        <v>46058</v>
      </c>
    </row>
    <row r="1743" spans="1:8" s="5" customFormat="1" ht="14" hidden="1" customHeight="1" x14ac:dyDescent="0.2">
      <c r="A1743" s="221">
        <v>2</v>
      </c>
      <c r="B1743" s="222" t="s">
        <v>2511</v>
      </c>
      <c r="C1743" s="231">
        <f t="shared" ref="C1743" si="1503">D1743-7</f>
        <v>46025</v>
      </c>
      <c r="D1743" s="232">
        <f>D1742+7</f>
        <v>46032</v>
      </c>
      <c r="E1743" s="232">
        <f t="shared" si="1497"/>
        <v>46058</v>
      </c>
      <c r="F1743" s="232">
        <f t="shared" si="1498"/>
        <v>46055</v>
      </c>
      <c r="G1743" s="232">
        <f t="shared" si="1499"/>
        <v>46060</v>
      </c>
      <c r="H1743" s="233">
        <f>D1743+33</f>
        <v>46065</v>
      </c>
    </row>
    <row r="1744" spans="1:8" s="5" customFormat="1" hidden="1" x14ac:dyDescent="0.2">
      <c r="A1744" s="42">
        <v>3</v>
      </c>
      <c r="B1744" s="34" t="s">
        <v>2520</v>
      </c>
      <c r="C1744" s="122">
        <f t="shared" ref="C1744" si="1504">D1744-7</f>
        <v>46032</v>
      </c>
      <c r="D1744" s="48">
        <f>D1743+7</f>
        <v>46039</v>
      </c>
      <c r="E1744" s="48">
        <f t="shared" si="1497"/>
        <v>46065</v>
      </c>
      <c r="F1744" s="48">
        <f>D1744+29</f>
        <v>46068</v>
      </c>
      <c r="G1744" s="48">
        <f>D1744+31</f>
        <v>46070</v>
      </c>
      <c r="H1744" s="94">
        <f>D1744+34</f>
        <v>46073</v>
      </c>
    </row>
    <row r="1745" spans="1:9" s="5" customFormat="1" ht="14" hidden="1" customHeight="1" x14ac:dyDescent="0.2">
      <c r="A1745" s="42">
        <v>4</v>
      </c>
      <c r="B1745" s="32" t="s">
        <v>2527</v>
      </c>
      <c r="C1745" s="122">
        <f t="shared" ref="C1745:C1746" si="1505">D1745-7</f>
        <v>46038</v>
      </c>
      <c r="D1745" s="48">
        <v>46045</v>
      </c>
      <c r="E1745" s="48">
        <f t="shared" si="1497"/>
        <v>46071</v>
      </c>
      <c r="F1745" s="48">
        <f>D1745+29</f>
        <v>46074</v>
      </c>
      <c r="G1745" s="48">
        <f>D1745+31</f>
        <v>46076</v>
      </c>
      <c r="H1745" s="94">
        <f>D1745+34</f>
        <v>46079</v>
      </c>
    </row>
    <row r="1746" spans="1:9" s="5" customFormat="1" ht="14" hidden="1" customHeight="1" x14ac:dyDescent="0.2">
      <c r="A1746" s="42">
        <v>5</v>
      </c>
      <c r="B1746" s="32" t="s">
        <v>2534</v>
      </c>
      <c r="C1746" s="122">
        <f t="shared" si="1505"/>
        <v>46045</v>
      </c>
      <c r="D1746" s="48">
        <f t="shared" ref="D1746:D1754" si="1506">D1745+7</f>
        <v>46052</v>
      </c>
      <c r="E1746" s="48">
        <f t="shared" ref="E1746:E1753" si="1507">D1746+33</f>
        <v>46085</v>
      </c>
      <c r="F1746" s="48">
        <f>D1746+34</f>
        <v>46086</v>
      </c>
      <c r="G1746" s="48">
        <f>D1746+35</f>
        <v>46087</v>
      </c>
      <c r="H1746" s="94">
        <f>D1746+34</f>
        <v>46086</v>
      </c>
    </row>
    <row r="1747" spans="1:9" s="5" customFormat="1" ht="14" hidden="1" customHeight="1" x14ac:dyDescent="0.2">
      <c r="A1747" s="42">
        <v>6</v>
      </c>
      <c r="B1747" s="32" t="s">
        <v>2575</v>
      </c>
      <c r="C1747" s="122">
        <f t="shared" ref="C1747" si="1508">D1747-7</f>
        <v>46052</v>
      </c>
      <c r="D1747" s="48">
        <f t="shared" si="1506"/>
        <v>46059</v>
      </c>
      <c r="E1747" s="48">
        <f t="shared" si="1507"/>
        <v>46092</v>
      </c>
      <c r="F1747" s="48">
        <f t="shared" ref="F1747:F1753" si="1509">D1747+36</f>
        <v>46095</v>
      </c>
      <c r="G1747" s="48">
        <f t="shared" ref="G1747:G1753" si="1510">D1747+38</f>
        <v>46097</v>
      </c>
      <c r="H1747" s="94">
        <f t="shared" ref="H1747:H1753" si="1511">D1747+41</f>
        <v>46100</v>
      </c>
    </row>
    <row r="1748" spans="1:9" s="5" customFormat="1" ht="14" hidden="1" customHeight="1" x14ac:dyDescent="0.2">
      <c r="A1748" s="42">
        <v>7</v>
      </c>
      <c r="B1748" s="32" t="s">
        <v>2576</v>
      </c>
      <c r="C1748" s="122">
        <f t="shared" ref="C1748" si="1512">D1748-7</f>
        <v>46059</v>
      </c>
      <c r="D1748" s="48">
        <f t="shared" si="1506"/>
        <v>46066</v>
      </c>
      <c r="E1748" s="48">
        <f t="shared" si="1507"/>
        <v>46099</v>
      </c>
      <c r="F1748" s="48">
        <f t="shared" si="1509"/>
        <v>46102</v>
      </c>
      <c r="G1748" s="48">
        <f t="shared" si="1510"/>
        <v>46104</v>
      </c>
      <c r="H1748" s="94">
        <f t="shared" si="1511"/>
        <v>46107</v>
      </c>
    </row>
    <row r="1749" spans="1:9" s="5" customFormat="1" ht="14" hidden="1" customHeight="1" x14ac:dyDescent="0.2">
      <c r="A1749" s="45">
        <v>8</v>
      </c>
      <c r="B1749" s="31" t="s">
        <v>2616</v>
      </c>
      <c r="C1749" s="46">
        <f t="shared" ref="C1749" si="1513">D1749-7</f>
        <v>46066</v>
      </c>
      <c r="D1749" s="47">
        <f t="shared" si="1506"/>
        <v>46073</v>
      </c>
      <c r="E1749" s="47">
        <f t="shared" si="1507"/>
        <v>46106</v>
      </c>
      <c r="F1749" s="47">
        <f t="shared" si="1509"/>
        <v>46109</v>
      </c>
      <c r="G1749" s="47">
        <f t="shared" si="1510"/>
        <v>46111</v>
      </c>
      <c r="H1749" s="180">
        <f t="shared" si="1511"/>
        <v>46114</v>
      </c>
    </row>
    <row r="1750" spans="1:9" s="5" customFormat="1" ht="14" customHeight="1" x14ac:dyDescent="0.2">
      <c r="A1750" s="42">
        <v>9</v>
      </c>
      <c r="B1750" s="32" t="s">
        <v>2627</v>
      </c>
      <c r="C1750" s="122">
        <f t="shared" ref="C1750" si="1514">D1750-7</f>
        <v>46073</v>
      </c>
      <c r="D1750" s="48">
        <f t="shared" si="1506"/>
        <v>46080</v>
      </c>
      <c r="E1750" s="48">
        <f t="shared" si="1507"/>
        <v>46113</v>
      </c>
      <c r="F1750" s="48">
        <f t="shared" si="1509"/>
        <v>46116</v>
      </c>
      <c r="G1750" s="48">
        <f t="shared" si="1510"/>
        <v>46118</v>
      </c>
      <c r="H1750" s="94">
        <f t="shared" si="1511"/>
        <v>46121</v>
      </c>
    </row>
    <row r="1751" spans="1:9" s="5" customFormat="1" ht="14" customHeight="1" x14ac:dyDescent="0.2">
      <c r="A1751" s="42">
        <v>10</v>
      </c>
      <c r="B1751" s="32" t="s">
        <v>2649</v>
      </c>
      <c r="C1751" s="122">
        <f t="shared" ref="C1751" si="1515">D1751-7</f>
        <v>46080</v>
      </c>
      <c r="D1751" s="48">
        <f t="shared" si="1506"/>
        <v>46087</v>
      </c>
      <c r="E1751" s="48">
        <f t="shared" si="1507"/>
        <v>46120</v>
      </c>
      <c r="F1751" s="48">
        <f t="shared" si="1509"/>
        <v>46123</v>
      </c>
      <c r="G1751" s="48">
        <f t="shared" si="1510"/>
        <v>46125</v>
      </c>
      <c r="H1751" s="94">
        <f t="shared" si="1511"/>
        <v>46128</v>
      </c>
    </row>
    <row r="1752" spans="1:9" s="5" customFormat="1" ht="14" customHeight="1" x14ac:dyDescent="0.2">
      <c r="A1752" s="42">
        <v>11</v>
      </c>
      <c r="B1752" s="32" t="s">
        <v>2675</v>
      </c>
      <c r="C1752" s="122">
        <f t="shared" ref="C1752" si="1516">D1752-7</f>
        <v>46087</v>
      </c>
      <c r="D1752" s="48">
        <f t="shared" si="1506"/>
        <v>46094</v>
      </c>
      <c r="E1752" s="48">
        <f t="shared" si="1507"/>
        <v>46127</v>
      </c>
      <c r="F1752" s="48">
        <f t="shared" si="1509"/>
        <v>46130</v>
      </c>
      <c r="G1752" s="48">
        <f t="shared" si="1510"/>
        <v>46132</v>
      </c>
      <c r="H1752" s="94">
        <f t="shared" si="1511"/>
        <v>46135</v>
      </c>
    </row>
    <row r="1753" spans="1:9" s="5" customFormat="1" ht="14" customHeight="1" x14ac:dyDescent="0.2">
      <c r="A1753" s="42">
        <v>12</v>
      </c>
      <c r="B1753" s="32" t="s">
        <v>2692</v>
      </c>
      <c r="C1753" s="122">
        <f t="shared" ref="C1753" si="1517">D1753-7</f>
        <v>46094</v>
      </c>
      <c r="D1753" s="48">
        <f t="shared" si="1506"/>
        <v>46101</v>
      </c>
      <c r="E1753" s="48">
        <f t="shared" si="1507"/>
        <v>46134</v>
      </c>
      <c r="F1753" s="48">
        <f t="shared" si="1509"/>
        <v>46137</v>
      </c>
      <c r="G1753" s="48">
        <f t="shared" si="1510"/>
        <v>46139</v>
      </c>
      <c r="H1753" s="94">
        <f t="shared" si="1511"/>
        <v>46142</v>
      </c>
    </row>
    <row r="1754" spans="1:9" s="5" customFormat="1" ht="14" customHeight="1" x14ac:dyDescent="0.2">
      <c r="A1754" s="181">
        <v>13</v>
      </c>
      <c r="B1754" s="460" t="s">
        <v>7</v>
      </c>
      <c r="C1754" s="462">
        <f t="shared" ref="C1754" si="1518">D1754-7</f>
        <v>46101</v>
      </c>
      <c r="D1754" s="165">
        <f t="shared" si="1506"/>
        <v>46108</v>
      </c>
      <c r="E1754" s="165">
        <f t="shared" ref="E1754" si="1519">D1754+33</f>
        <v>46141</v>
      </c>
      <c r="F1754" s="165">
        <f t="shared" ref="F1754" si="1520">D1754+36</f>
        <v>46144</v>
      </c>
      <c r="G1754" s="165">
        <f t="shared" ref="G1754" si="1521">D1754+38</f>
        <v>46146</v>
      </c>
      <c r="H1754" s="463">
        <f t="shared" ref="H1754" si="1522">D1754+41</f>
        <v>46149</v>
      </c>
    </row>
    <row r="1755" spans="1:9" s="53" customFormat="1" x14ac:dyDescent="0.2">
      <c r="A1755" s="457"/>
      <c r="B1755" s="5" t="s">
        <v>2711</v>
      </c>
      <c r="C1755" s="197"/>
      <c r="D1755" s="198"/>
      <c r="E1755" s="198"/>
      <c r="F1755" s="198"/>
      <c r="G1755" s="198"/>
      <c r="H1755" s="198"/>
      <c r="I1755" s="198"/>
    </row>
    <row r="1756" spans="1:9" s="5" customFormat="1" x14ac:dyDescent="0.2">
      <c r="A1756" s="4" t="s">
        <v>432</v>
      </c>
      <c r="C1756" s="4"/>
    </row>
    <row r="1757" spans="1:9" s="5" customFormat="1" x14ac:dyDescent="0.2">
      <c r="A1757" s="4" t="s">
        <v>433</v>
      </c>
      <c r="C1757" s="4"/>
    </row>
  </sheetData>
  <mergeCells count="2">
    <mergeCell ref="F4:I4"/>
    <mergeCell ref="G5:H5"/>
  </mergeCells>
  <phoneticPr fontId="1" type="noConversion"/>
  <printOptions horizontalCentered="1"/>
  <pageMargins left="0.39370078740157483" right="0.39370078740157483" top="0.55118110236220474" bottom="0.35433070866141736" header="0" footer="0.31496062992125984"/>
  <pageSetup scale="65" orientation="landscape" horizontalDpi="360" verticalDpi="360" r:id="rId1"/>
  <ignoredErrors>
    <ignoredError sqref="C794 C824 E182:F182 E462 D469 D481:D483 E483 F211 F216 E491 D496 F224 F226 F228 E507:E508 E511:E513 C990 D268 E283:E286 E288 D298:E298 D310 E312 D322:E322 E325:E326 E603 D336:E336 D341 D344 E628 D355 D359 D373:E373 E650 D376 E381 D384 C1112 D385:E385 D1122:D1123 D1120 E672 D661:D679 E399 D680:D681 E682 F406 C1539 E437 H1569" 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348"/>
  <sheetViews>
    <sheetView showGridLines="0" zoomScale="85" zoomScaleNormal="85" workbookViewId="0">
      <selection activeCell="G5" sqref="G5"/>
    </sheetView>
  </sheetViews>
  <sheetFormatPr baseColWidth="10" defaultColWidth="9.33203125" defaultRowHeight="15" x14ac:dyDescent="0.2"/>
  <cols>
    <col min="1" max="1" width="10.83203125" customWidth="1"/>
    <col min="2" max="2" width="45.5" customWidth="1"/>
    <col min="3" max="3" width="17.1640625" style="3" customWidth="1"/>
    <col min="4" max="4" width="13.5" customWidth="1"/>
    <col min="5" max="5" width="14.5" bestFit="1" customWidth="1"/>
    <col min="6" max="6" width="14.5" style="37" hidden="1" customWidth="1"/>
    <col min="7" max="8" width="14.33203125" customWidth="1"/>
    <col min="9" max="9" width="14" customWidth="1"/>
    <col min="10" max="10" width="14.1640625" bestFit="1" customWidth="1"/>
  </cols>
  <sheetData>
    <row r="1" spans="1:13" ht="16.5" customHeight="1" x14ac:dyDescent="0.2">
      <c r="A1" s="5"/>
      <c r="B1" s="5"/>
      <c r="C1" s="4"/>
      <c r="D1" s="5"/>
      <c r="E1" s="5"/>
      <c r="F1" s="25"/>
      <c r="G1" s="5"/>
      <c r="H1" s="5"/>
      <c r="I1" s="5"/>
      <c r="J1" s="5"/>
      <c r="K1" s="5"/>
      <c r="L1" s="5"/>
      <c r="M1" s="5"/>
    </row>
    <row r="2" spans="1:13" x14ac:dyDescent="0.2">
      <c r="A2" s="5"/>
      <c r="B2" s="5"/>
      <c r="C2" s="4"/>
      <c r="D2" s="5"/>
      <c r="E2" s="4"/>
      <c r="F2" s="207"/>
      <c r="G2" s="5"/>
      <c r="H2" s="5"/>
      <c r="I2" s="5"/>
      <c r="J2" s="5"/>
      <c r="K2" s="5"/>
      <c r="L2" s="5"/>
      <c r="M2" s="5"/>
    </row>
    <row r="3" spans="1:13" x14ac:dyDescent="0.2">
      <c r="A3" s="5"/>
      <c r="B3" s="5"/>
      <c r="C3" s="4"/>
      <c r="D3" s="5"/>
      <c r="E3" s="5"/>
      <c r="F3" s="25"/>
      <c r="G3" s="5"/>
      <c r="H3" s="5"/>
      <c r="I3" s="5"/>
      <c r="J3" s="5"/>
      <c r="K3" s="5"/>
      <c r="L3" s="5"/>
      <c r="M3" s="5"/>
    </row>
    <row r="4" spans="1:13" ht="21" x14ac:dyDescent="0.25">
      <c r="A4" s="62"/>
      <c r="B4" s="62"/>
      <c r="C4" s="62"/>
      <c r="D4" s="62"/>
      <c r="E4" s="470" t="s">
        <v>163</v>
      </c>
      <c r="F4" s="470"/>
      <c r="G4" s="470"/>
      <c r="H4" s="470"/>
      <c r="I4" s="62"/>
      <c r="J4" s="62"/>
      <c r="K4" s="62"/>
      <c r="L4" s="62"/>
      <c r="M4" s="62"/>
    </row>
    <row r="5" spans="1:13" ht="21" x14ac:dyDescent="0.25">
      <c r="A5" s="62"/>
      <c r="B5" s="62"/>
      <c r="C5" s="62"/>
      <c r="D5" s="62"/>
      <c r="E5" s="62"/>
      <c r="F5" s="62"/>
      <c r="G5" s="62" t="s">
        <v>2695</v>
      </c>
      <c r="H5" s="62"/>
      <c r="I5" s="62"/>
      <c r="J5" s="62"/>
      <c r="K5" s="62"/>
      <c r="L5" s="62"/>
      <c r="M5" s="62"/>
    </row>
    <row r="6" spans="1:13" x14ac:dyDescent="0.2">
      <c r="A6" s="5"/>
      <c r="B6" s="5"/>
      <c r="C6" s="4"/>
      <c r="D6" s="5"/>
      <c r="E6" s="5"/>
      <c r="F6" s="25"/>
      <c r="G6" s="5"/>
      <c r="H6" s="5"/>
      <c r="I6" s="5"/>
      <c r="J6" s="5"/>
      <c r="K6" s="5"/>
      <c r="L6" s="5"/>
      <c r="M6" s="5"/>
    </row>
    <row r="7" spans="1:13" ht="15" customHeight="1" x14ac:dyDescent="0.2">
      <c r="A7" s="345" t="s">
        <v>436</v>
      </c>
      <c r="B7" s="346" t="s">
        <v>439</v>
      </c>
      <c r="C7" s="346"/>
      <c r="D7" s="347"/>
      <c r="E7" s="10"/>
      <c r="F7" s="39"/>
      <c r="G7" s="10"/>
      <c r="H7" s="10"/>
      <c r="I7" s="10"/>
      <c r="J7" s="5"/>
      <c r="K7" s="5"/>
      <c r="L7" s="5"/>
      <c r="M7" s="5"/>
    </row>
    <row r="8" spans="1:13" ht="15" customHeight="1" x14ac:dyDescent="0.2">
      <c r="A8" s="348" t="s">
        <v>435</v>
      </c>
      <c r="B8" s="349" t="s">
        <v>440</v>
      </c>
      <c r="C8" s="349"/>
      <c r="D8" s="350"/>
      <c r="E8" s="10"/>
      <c r="F8" s="39"/>
      <c r="G8" s="10"/>
      <c r="H8" s="10"/>
      <c r="I8" s="10"/>
      <c r="J8" s="5"/>
      <c r="K8" s="5"/>
      <c r="L8" s="5"/>
      <c r="M8" s="5"/>
    </row>
    <row r="9" spans="1:13" ht="15" customHeight="1" x14ac:dyDescent="0.2">
      <c r="A9" s="351" t="s">
        <v>437</v>
      </c>
      <c r="B9" s="352" t="s">
        <v>2657</v>
      </c>
      <c r="C9" s="352"/>
      <c r="D9" s="353"/>
      <c r="E9" s="10"/>
      <c r="F9" s="39"/>
      <c r="G9" s="10"/>
      <c r="H9" s="10"/>
      <c r="I9" s="10"/>
      <c r="J9" s="5"/>
      <c r="K9" s="5"/>
      <c r="L9" s="5"/>
      <c r="M9" s="5"/>
    </row>
    <row r="10" spans="1:13" x14ac:dyDescent="0.2">
      <c r="A10" s="5"/>
      <c r="B10" s="67"/>
      <c r="C10" s="9"/>
      <c r="D10" s="10"/>
      <c r="E10" s="10"/>
      <c r="F10" s="39"/>
      <c r="G10" s="10"/>
      <c r="H10" s="10"/>
      <c r="I10" s="10"/>
      <c r="J10" s="5"/>
      <c r="K10" s="5"/>
      <c r="L10" s="5"/>
      <c r="M10" s="5"/>
    </row>
    <row r="11" spans="1:13" x14ac:dyDescent="0.2">
      <c r="A11" s="250" t="s">
        <v>434</v>
      </c>
      <c r="B11" s="250" t="s">
        <v>431</v>
      </c>
      <c r="C11" s="250" t="s">
        <v>0</v>
      </c>
      <c r="D11" s="250" t="s">
        <v>6</v>
      </c>
      <c r="E11" s="250" t="s">
        <v>5</v>
      </c>
      <c r="F11" s="431" t="s">
        <v>1</v>
      </c>
      <c r="G11" s="64" t="s">
        <v>1627</v>
      </c>
      <c r="H11" s="64" t="s">
        <v>1630</v>
      </c>
      <c r="I11" s="64" t="s">
        <v>2583</v>
      </c>
      <c r="J11" s="5"/>
      <c r="K11" s="5"/>
      <c r="L11" s="5"/>
    </row>
    <row r="12" spans="1:13" ht="15" hidden="1" customHeight="1" x14ac:dyDescent="0.2">
      <c r="A12" s="437"/>
      <c r="B12" s="5" t="s">
        <v>167</v>
      </c>
      <c r="C12" s="39">
        <f>D12-7</f>
        <v>43776</v>
      </c>
      <c r="D12" s="39">
        <v>43783</v>
      </c>
      <c r="E12" s="39">
        <f>D12+2</f>
        <v>43785</v>
      </c>
      <c r="G12" s="24">
        <f>E12+37</f>
        <v>43822</v>
      </c>
      <c r="H12" s="24">
        <f>G12+1</f>
        <v>43823</v>
      </c>
      <c r="I12" s="24">
        <f>H12+3</f>
        <v>43826</v>
      </c>
      <c r="J12" s="5"/>
      <c r="K12" s="5"/>
      <c r="L12" s="5"/>
    </row>
    <row r="13" spans="1:13" ht="15" hidden="1" customHeight="1" x14ac:dyDescent="0.2">
      <c r="A13" s="14"/>
      <c r="B13" s="5" t="s">
        <v>165</v>
      </c>
      <c r="C13" s="39">
        <f t="shared" ref="C13:E28" si="0">C12+7</f>
        <v>43783</v>
      </c>
      <c r="D13" s="39">
        <f t="shared" si="0"/>
        <v>43790</v>
      </c>
      <c r="E13" s="39">
        <f t="shared" si="0"/>
        <v>43792</v>
      </c>
      <c r="G13" s="24">
        <f t="shared" ref="G13:I14" si="1">G12+7</f>
        <v>43829</v>
      </c>
      <c r="H13" s="24">
        <f t="shared" si="1"/>
        <v>43830</v>
      </c>
      <c r="I13" s="24">
        <f t="shared" si="1"/>
        <v>43833</v>
      </c>
      <c r="J13" s="5"/>
      <c r="K13" s="5"/>
      <c r="L13" s="5"/>
    </row>
    <row r="14" spans="1:13" ht="15" hidden="1" customHeight="1" x14ac:dyDescent="0.2">
      <c r="A14" s="14"/>
      <c r="B14" s="5" t="s">
        <v>166</v>
      </c>
      <c r="C14" s="39">
        <f t="shared" si="0"/>
        <v>43790</v>
      </c>
      <c r="D14" s="39">
        <f t="shared" si="0"/>
        <v>43797</v>
      </c>
      <c r="E14" s="39">
        <f t="shared" si="0"/>
        <v>43799</v>
      </c>
      <c r="G14" s="24">
        <f t="shared" si="1"/>
        <v>43836</v>
      </c>
      <c r="H14" s="24">
        <f t="shared" si="1"/>
        <v>43837</v>
      </c>
      <c r="I14" s="24">
        <f t="shared" si="1"/>
        <v>43840</v>
      </c>
      <c r="J14" s="5"/>
      <c r="K14" s="5"/>
      <c r="L14" s="5"/>
    </row>
    <row r="15" spans="1:13" ht="15" hidden="1" customHeight="1" x14ac:dyDescent="0.2">
      <c r="A15" s="14"/>
      <c r="B15" s="5" t="s">
        <v>172</v>
      </c>
      <c r="C15" s="39">
        <f t="shared" si="0"/>
        <v>43797</v>
      </c>
      <c r="D15" s="39">
        <f t="shared" si="0"/>
        <v>43804</v>
      </c>
      <c r="E15" s="39">
        <f t="shared" si="0"/>
        <v>43806</v>
      </c>
      <c r="G15" s="22">
        <f t="shared" ref="G15:I16" si="2">G14+7</f>
        <v>43843</v>
      </c>
      <c r="H15" s="22">
        <f t="shared" si="2"/>
        <v>43844</v>
      </c>
      <c r="I15" s="22">
        <f t="shared" si="2"/>
        <v>43847</v>
      </c>
      <c r="J15" s="5"/>
      <c r="K15" s="5"/>
      <c r="L15" s="5"/>
    </row>
    <row r="16" spans="1:13" ht="15" hidden="1" customHeight="1" x14ac:dyDescent="0.2">
      <c r="A16" s="14"/>
      <c r="B16" s="5" t="s">
        <v>181</v>
      </c>
      <c r="C16" s="39">
        <f t="shared" si="0"/>
        <v>43804</v>
      </c>
      <c r="D16" s="39">
        <f t="shared" si="0"/>
        <v>43811</v>
      </c>
      <c r="E16" s="39">
        <f t="shared" si="0"/>
        <v>43813</v>
      </c>
      <c r="G16" s="22">
        <f t="shared" si="2"/>
        <v>43850</v>
      </c>
      <c r="H16" s="22">
        <f t="shared" si="2"/>
        <v>43851</v>
      </c>
      <c r="I16" s="22">
        <f t="shared" si="2"/>
        <v>43854</v>
      </c>
      <c r="J16" s="5"/>
      <c r="K16" s="5"/>
      <c r="L16" s="5"/>
    </row>
    <row r="17" spans="1:12" ht="15" hidden="1" customHeight="1" x14ac:dyDescent="0.2">
      <c r="A17" s="14"/>
      <c r="B17" s="5" t="s">
        <v>182</v>
      </c>
      <c r="C17" s="39">
        <f t="shared" si="0"/>
        <v>43811</v>
      </c>
      <c r="D17" s="39">
        <f t="shared" si="0"/>
        <v>43818</v>
      </c>
      <c r="E17" s="39">
        <f t="shared" si="0"/>
        <v>43820</v>
      </c>
      <c r="G17" s="24">
        <f t="shared" ref="G17:I20" si="3">G16+7</f>
        <v>43857</v>
      </c>
      <c r="H17" s="24">
        <f t="shared" si="3"/>
        <v>43858</v>
      </c>
      <c r="I17" s="24">
        <f t="shared" si="3"/>
        <v>43861</v>
      </c>
      <c r="J17" s="5"/>
      <c r="K17" s="5"/>
      <c r="L17" s="5"/>
    </row>
    <row r="18" spans="1:12" ht="15" hidden="1" customHeight="1" x14ac:dyDescent="0.2">
      <c r="A18" s="14"/>
      <c r="B18" s="5" t="s">
        <v>183</v>
      </c>
      <c r="C18" s="39">
        <f t="shared" si="0"/>
        <v>43818</v>
      </c>
      <c r="D18" s="39">
        <f t="shared" si="0"/>
        <v>43825</v>
      </c>
      <c r="E18" s="39">
        <f t="shared" si="0"/>
        <v>43827</v>
      </c>
      <c r="G18" s="22">
        <f t="shared" si="3"/>
        <v>43864</v>
      </c>
      <c r="H18" s="22">
        <f t="shared" si="3"/>
        <v>43865</v>
      </c>
      <c r="I18" s="22">
        <f t="shared" si="3"/>
        <v>43868</v>
      </c>
      <c r="J18" s="5"/>
      <c r="K18" s="5"/>
      <c r="L18" s="5"/>
    </row>
    <row r="19" spans="1:12" ht="15" hidden="1" customHeight="1" x14ac:dyDescent="0.2">
      <c r="A19" s="14"/>
      <c r="B19" s="5" t="s">
        <v>188</v>
      </c>
      <c r="C19" s="39">
        <f t="shared" si="0"/>
        <v>43825</v>
      </c>
      <c r="D19" s="39">
        <f t="shared" si="0"/>
        <v>43832</v>
      </c>
      <c r="E19" s="39">
        <f t="shared" si="0"/>
        <v>43834</v>
      </c>
      <c r="G19" s="24">
        <f t="shared" si="3"/>
        <v>43871</v>
      </c>
      <c r="H19" s="24">
        <f t="shared" ref="H19:I20" si="4">H18+7</f>
        <v>43872</v>
      </c>
      <c r="I19" s="24">
        <f t="shared" si="4"/>
        <v>43875</v>
      </c>
      <c r="J19" s="5"/>
      <c r="K19" s="5"/>
      <c r="L19" s="5"/>
    </row>
    <row r="20" spans="1:12" ht="15" hidden="1" customHeight="1" x14ac:dyDescent="0.2">
      <c r="A20" s="14"/>
      <c r="B20" s="5" t="s">
        <v>189</v>
      </c>
      <c r="C20" s="39">
        <f t="shared" si="0"/>
        <v>43832</v>
      </c>
      <c r="D20" s="39">
        <f t="shared" si="0"/>
        <v>43839</v>
      </c>
      <c r="E20" s="39">
        <f t="shared" si="0"/>
        <v>43841</v>
      </c>
      <c r="G20" s="24">
        <f t="shared" si="3"/>
        <v>43878</v>
      </c>
      <c r="H20" s="24">
        <f t="shared" si="4"/>
        <v>43879</v>
      </c>
      <c r="I20" s="24">
        <f t="shared" si="4"/>
        <v>43882</v>
      </c>
      <c r="J20" s="5"/>
      <c r="K20" s="5"/>
      <c r="L20" s="5"/>
    </row>
    <row r="21" spans="1:12" ht="15" hidden="1" customHeight="1" x14ac:dyDescent="0.2">
      <c r="A21" s="14"/>
      <c r="B21" s="5" t="s">
        <v>208</v>
      </c>
      <c r="C21" s="39">
        <f t="shared" si="0"/>
        <v>43839</v>
      </c>
      <c r="D21" s="39">
        <f t="shared" si="0"/>
        <v>43846</v>
      </c>
      <c r="E21" s="39">
        <f t="shared" si="0"/>
        <v>43848</v>
      </c>
      <c r="G21" s="24">
        <f t="shared" ref="G21:I24" si="5">G20+7</f>
        <v>43885</v>
      </c>
      <c r="H21" s="24">
        <f t="shared" si="5"/>
        <v>43886</v>
      </c>
      <c r="I21" s="24">
        <f t="shared" si="5"/>
        <v>43889</v>
      </c>
      <c r="J21" s="5"/>
      <c r="K21" s="5"/>
      <c r="L21" s="5"/>
    </row>
    <row r="22" spans="1:12" ht="15" hidden="1" customHeight="1" x14ac:dyDescent="0.2">
      <c r="A22" s="14"/>
      <c r="B22" s="5" t="s">
        <v>209</v>
      </c>
      <c r="C22" s="39">
        <f t="shared" si="0"/>
        <v>43846</v>
      </c>
      <c r="D22" s="39">
        <f t="shared" si="0"/>
        <v>43853</v>
      </c>
      <c r="E22" s="39">
        <f t="shared" si="0"/>
        <v>43855</v>
      </c>
      <c r="G22" s="22">
        <f t="shared" si="5"/>
        <v>43892</v>
      </c>
      <c r="H22" s="22">
        <f t="shared" si="5"/>
        <v>43893</v>
      </c>
      <c r="I22" s="22">
        <f t="shared" si="5"/>
        <v>43896</v>
      </c>
      <c r="J22" s="5"/>
      <c r="K22" s="5"/>
      <c r="L22" s="5"/>
    </row>
    <row r="23" spans="1:12" ht="15" hidden="1" customHeight="1" x14ac:dyDescent="0.2">
      <c r="A23" s="14"/>
      <c r="B23" s="5" t="s">
        <v>212</v>
      </c>
      <c r="C23" s="39">
        <f t="shared" si="0"/>
        <v>43853</v>
      </c>
      <c r="D23" s="39">
        <f t="shared" si="0"/>
        <v>43860</v>
      </c>
      <c r="E23" s="39">
        <f t="shared" si="0"/>
        <v>43862</v>
      </c>
      <c r="G23" s="24">
        <f t="shared" si="5"/>
        <v>43899</v>
      </c>
      <c r="H23" s="24">
        <f t="shared" si="5"/>
        <v>43900</v>
      </c>
      <c r="I23" s="24">
        <f t="shared" si="5"/>
        <v>43903</v>
      </c>
      <c r="J23" s="5"/>
      <c r="K23" s="5"/>
      <c r="L23" s="5"/>
    </row>
    <row r="24" spans="1:12" ht="15" hidden="1" customHeight="1" x14ac:dyDescent="0.2">
      <c r="A24" s="14"/>
      <c r="B24" s="5" t="s">
        <v>228</v>
      </c>
      <c r="C24" s="39">
        <f t="shared" si="0"/>
        <v>43860</v>
      </c>
      <c r="D24" s="39">
        <f t="shared" si="0"/>
        <v>43867</v>
      </c>
      <c r="E24" s="39">
        <f t="shared" si="0"/>
        <v>43869</v>
      </c>
      <c r="G24" s="24">
        <f t="shared" si="5"/>
        <v>43906</v>
      </c>
      <c r="H24" s="24">
        <f t="shared" si="5"/>
        <v>43907</v>
      </c>
      <c r="I24" s="24">
        <f t="shared" si="5"/>
        <v>43910</v>
      </c>
      <c r="J24" s="5"/>
      <c r="K24" s="5"/>
      <c r="L24" s="5"/>
    </row>
    <row r="25" spans="1:12" ht="15" hidden="1" customHeight="1" x14ac:dyDescent="0.2">
      <c r="A25" s="14"/>
      <c r="B25" s="5" t="s">
        <v>229</v>
      </c>
      <c r="C25" s="39">
        <f t="shared" si="0"/>
        <v>43867</v>
      </c>
      <c r="D25" s="39">
        <f t="shared" si="0"/>
        <v>43874</v>
      </c>
      <c r="E25" s="39">
        <f t="shared" si="0"/>
        <v>43876</v>
      </c>
      <c r="G25" s="24">
        <f t="shared" ref="G25:I29" si="6">G24+7</f>
        <v>43913</v>
      </c>
      <c r="H25" s="24">
        <f t="shared" si="6"/>
        <v>43914</v>
      </c>
      <c r="I25" s="24">
        <f t="shared" si="6"/>
        <v>43917</v>
      </c>
      <c r="J25" s="5"/>
      <c r="K25" s="5"/>
      <c r="L25" s="5"/>
    </row>
    <row r="26" spans="1:12" ht="15" hidden="1" customHeight="1" x14ac:dyDescent="0.2">
      <c r="A26" s="14"/>
      <c r="B26" s="5" t="s">
        <v>230</v>
      </c>
      <c r="C26" s="39">
        <f t="shared" si="0"/>
        <v>43874</v>
      </c>
      <c r="D26" s="39">
        <f t="shared" si="0"/>
        <v>43881</v>
      </c>
      <c r="E26" s="39">
        <f t="shared" si="0"/>
        <v>43883</v>
      </c>
      <c r="G26" s="22">
        <f t="shared" si="6"/>
        <v>43920</v>
      </c>
      <c r="H26" s="22">
        <f t="shared" si="6"/>
        <v>43921</v>
      </c>
      <c r="I26" s="22">
        <f t="shared" si="6"/>
        <v>43924</v>
      </c>
      <c r="J26" s="5"/>
      <c r="K26" s="5"/>
      <c r="L26" s="5"/>
    </row>
    <row r="27" spans="1:12" ht="15" hidden="1" customHeight="1" x14ac:dyDescent="0.2">
      <c r="A27" s="14"/>
      <c r="B27" s="5" t="s">
        <v>237</v>
      </c>
      <c r="C27" s="39">
        <f t="shared" si="0"/>
        <v>43881</v>
      </c>
      <c r="D27" s="39">
        <f t="shared" si="0"/>
        <v>43888</v>
      </c>
      <c r="E27" s="39">
        <f t="shared" si="0"/>
        <v>43890</v>
      </c>
      <c r="G27" s="24">
        <f t="shared" si="6"/>
        <v>43927</v>
      </c>
      <c r="H27" s="24">
        <f t="shared" si="6"/>
        <v>43928</v>
      </c>
      <c r="I27" s="24">
        <f t="shared" si="6"/>
        <v>43931</v>
      </c>
      <c r="J27" s="5"/>
      <c r="K27" s="5"/>
      <c r="L27" s="5"/>
    </row>
    <row r="28" spans="1:12" ht="15" hidden="1" customHeight="1" x14ac:dyDescent="0.2">
      <c r="A28" s="14"/>
      <c r="B28" s="5" t="s">
        <v>238</v>
      </c>
      <c r="C28" s="39">
        <f t="shared" si="0"/>
        <v>43888</v>
      </c>
      <c r="D28" s="39">
        <f t="shared" si="0"/>
        <v>43895</v>
      </c>
      <c r="E28" s="39">
        <f t="shared" si="0"/>
        <v>43897</v>
      </c>
      <c r="G28" s="22">
        <f t="shared" si="6"/>
        <v>43934</v>
      </c>
      <c r="H28" s="22">
        <f t="shared" si="6"/>
        <v>43935</v>
      </c>
      <c r="I28" s="22">
        <f t="shared" si="6"/>
        <v>43938</v>
      </c>
      <c r="J28" s="5"/>
      <c r="K28" s="5"/>
      <c r="L28" s="5"/>
    </row>
    <row r="29" spans="1:12" ht="15" hidden="1" customHeight="1" x14ac:dyDescent="0.2">
      <c r="A29" s="14"/>
      <c r="B29" s="5" t="s">
        <v>239</v>
      </c>
      <c r="C29" s="39">
        <f t="shared" ref="C29:E44" si="7">C28+7</f>
        <v>43895</v>
      </c>
      <c r="D29" s="39">
        <f t="shared" si="7"/>
        <v>43902</v>
      </c>
      <c r="E29" s="39">
        <f t="shared" si="7"/>
        <v>43904</v>
      </c>
      <c r="G29" s="24">
        <f t="shared" si="6"/>
        <v>43941</v>
      </c>
      <c r="H29" s="24">
        <f t="shared" si="6"/>
        <v>43942</v>
      </c>
      <c r="I29" s="24">
        <f t="shared" si="6"/>
        <v>43945</v>
      </c>
      <c r="J29" s="5"/>
      <c r="K29" s="5"/>
      <c r="L29" s="5"/>
    </row>
    <row r="30" spans="1:12" ht="15" hidden="1" customHeight="1" x14ac:dyDescent="0.2">
      <c r="A30" s="14"/>
      <c r="B30" s="5" t="s">
        <v>240</v>
      </c>
      <c r="C30" s="39">
        <f t="shared" si="7"/>
        <v>43902</v>
      </c>
      <c r="D30" s="39">
        <f t="shared" si="7"/>
        <v>43909</v>
      </c>
      <c r="E30" s="39">
        <f t="shared" si="7"/>
        <v>43911</v>
      </c>
      <c r="G30" s="22">
        <f t="shared" ref="G30:I32" si="8">G29+7</f>
        <v>43948</v>
      </c>
      <c r="H30" s="22">
        <f t="shared" si="8"/>
        <v>43949</v>
      </c>
      <c r="I30" s="22">
        <f t="shared" si="8"/>
        <v>43952</v>
      </c>
      <c r="J30" s="5"/>
      <c r="K30" s="5"/>
      <c r="L30" s="5"/>
    </row>
    <row r="31" spans="1:12" ht="15" hidden="1" customHeight="1" x14ac:dyDescent="0.2">
      <c r="A31" s="14"/>
      <c r="B31" s="5" t="s">
        <v>244</v>
      </c>
      <c r="C31" s="39">
        <f t="shared" si="7"/>
        <v>43909</v>
      </c>
      <c r="D31" s="39">
        <f t="shared" si="7"/>
        <v>43916</v>
      </c>
      <c r="E31" s="39">
        <f t="shared" si="7"/>
        <v>43918</v>
      </c>
      <c r="G31" s="24">
        <f t="shared" si="8"/>
        <v>43955</v>
      </c>
      <c r="H31" s="24">
        <f t="shared" si="8"/>
        <v>43956</v>
      </c>
      <c r="I31" s="24">
        <f t="shared" si="8"/>
        <v>43959</v>
      </c>
      <c r="J31" s="5"/>
      <c r="K31" s="5"/>
      <c r="L31" s="5"/>
    </row>
    <row r="32" spans="1:12" ht="15" hidden="1" customHeight="1" x14ac:dyDescent="0.2">
      <c r="A32" s="14"/>
      <c r="B32" s="5" t="s">
        <v>255</v>
      </c>
      <c r="C32" s="39">
        <f t="shared" si="7"/>
        <v>43916</v>
      </c>
      <c r="D32" s="39">
        <f t="shared" si="7"/>
        <v>43923</v>
      </c>
      <c r="E32" s="39">
        <f t="shared" si="7"/>
        <v>43925</v>
      </c>
      <c r="G32" s="24">
        <f t="shared" si="8"/>
        <v>43962</v>
      </c>
      <c r="H32" s="24">
        <f t="shared" si="8"/>
        <v>43963</v>
      </c>
      <c r="I32" s="24">
        <f t="shared" si="8"/>
        <v>43966</v>
      </c>
      <c r="J32" s="5"/>
      <c r="K32" s="5"/>
      <c r="L32" s="5"/>
    </row>
    <row r="33" spans="1:12" ht="15" hidden="1" customHeight="1" x14ac:dyDescent="0.2">
      <c r="A33" s="14"/>
      <c r="B33" s="5" t="s">
        <v>256</v>
      </c>
      <c r="C33" s="39">
        <f t="shared" si="7"/>
        <v>43923</v>
      </c>
      <c r="D33" s="39">
        <f t="shared" si="7"/>
        <v>43930</v>
      </c>
      <c r="E33" s="39">
        <f t="shared" si="7"/>
        <v>43932</v>
      </c>
      <c r="G33" s="22">
        <f>G32+7</f>
        <v>43969</v>
      </c>
      <c r="H33" s="22">
        <f>H32+7</f>
        <v>43970</v>
      </c>
      <c r="I33" s="22">
        <f>I32+7</f>
        <v>43973</v>
      </c>
      <c r="J33" s="5"/>
      <c r="K33" s="5"/>
      <c r="L33" s="5"/>
    </row>
    <row r="34" spans="1:12" ht="15" hidden="1" customHeight="1" x14ac:dyDescent="0.2">
      <c r="A34" s="14"/>
      <c r="B34" s="5" t="s">
        <v>257</v>
      </c>
      <c r="C34" s="39">
        <f t="shared" si="7"/>
        <v>43930</v>
      </c>
      <c r="D34" s="39">
        <f t="shared" si="7"/>
        <v>43937</v>
      </c>
      <c r="E34" s="39">
        <f t="shared" si="7"/>
        <v>43939</v>
      </c>
      <c r="G34" s="24">
        <f t="shared" ref="G34:I35" si="9">G33+7</f>
        <v>43976</v>
      </c>
      <c r="H34" s="24">
        <f t="shared" si="9"/>
        <v>43977</v>
      </c>
      <c r="I34" s="24">
        <f t="shared" si="9"/>
        <v>43980</v>
      </c>
      <c r="J34" s="5"/>
      <c r="K34" s="5"/>
      <c r="L34" s="5"/>
    </row>
    <row r="35" spans="1:12" ht="15" hidden="1" customHeight="1" x14ac:dyDescent="0.2">
      <c r="A35" s="14"/>
      <c r="B35" s="5" t="s">
        <v>258</v>
      </c>
      <c r="C35" s="39">
        <f t="shared" si="7"/>
        <v>43937</v>
      </c>
      <c r="D35" s="39">
        <f t="shared" si="7"/>
        <v>43944</v>
      </c>
      <c r="E35" s="39">
        <f t="shared" si="7"/>
        <v>43946</v>
      </c>
      <c r="G35" s="24">
        <f t="shared" si="9"/>
        <v>43983</v>
      </c>
      <c r="H35" s="24">
        <f t="shared" si="9"/>
        <v>43984</v>
      </c>
      <c r="I35" s="24">
        <f t="shared" si="9"/>
        <v>43987</v>
      </c>
      <c r="J35" s="5"/>
      <c r="K35" s="5"/>
      <c r="L35" s="5"/>
    </row>
    <row r="36" spans="1:12" ht="15" hidden="1" customHeight="1" x14ac:dyDescent="0.2">
      <c r="A36" s="14"/>
      <c r="B36" s="5" t="s">
        <v>263</v>
      </c>
      <c r="C36" s="39">
        <f t="shared" si="7"/>
        <v>43944</v>
      </c>
      <c r="D36" s="39">
        <f t="shared" si="7"/>
        <v>43951</v>
      </c>
      <c r="E36" s="39">
        <f t="shared" si="7"/>
        <v>43953</v>
      </c>
      <c r="G36" s="22">
        <f t="shared" ref="G36:I39" si="10">G35+7</f>
        <v>43990</v>
      </c>
      <c r="H36" s="22">
        <f t="shared" si="10"/>
        <v>43991</v>
      </c>
      <c r="I36" s="22">
        <f t="shared" si="10"/>
        <v>43994</v>
      </c>
      <c r="J36" s="5"/>
      <c r="K36" s="5"/>
      <c r="L36" s="5"/>
    </row>
    <row r="37" spans="1:12" ht="15" hidden="1" customHeight="1" x14ac:dyDescent="0.2">
      <c r="A37" s="14"/>
      <c r="B37" s="5" t="s">
        <v>275</v>
      </c>
      <c r="C37" s="39">
        <f t="shared" si="7"/>
        <v>43951</v>
      </c>
      <c r="D37" s="39">
        <f t="shared" si="7"/>
        <v>43958</v>
      </c>
      <c r="E37" s="39">
        <f t="shared" si="7"/>
        <v>43960</v>
      </c>
      <c r="G37" s="60">
        <f t="shared" si="10"/>
        <v>43997</v>
      </c>
      <c r="H37" s="60">
        <f t="shared" si="10"/>
        <v>43998</v>
      </c>
      <c r="I37" s="60">
        <f t="shared" si="10"/>
        <v>44001</v>
      </c>
      <c r="J37" s="5"/>
      <c r="K37" s="5"/>
      <c r="L37" s="5"/>
    </row>
    <row r="38" spans="1:12" ht="15" hidden="1" customHeight="1" x14ac:dyDescent="0.2">
      <c r="A38" s="14"/>
      <c r="B38" s="5" t="s">
        <v>274</v>
      </c>
      <c r="C38" s="39">
        <f t="shared" si="7"/>
        <v>43958</v>
      </c>
      <c r="D38" s="39">
        <f t="shared" si="7"/>
        <v>43965</v>
      </c>
      <c r="E38" s="39">
        <f t="shared" si="7"/>
        <v>43967</v>
      </c>
      <c r="G38" s="24">
        <f t="shared" si="10"/>
        <v>44004</v>
      </c>
      <c r="H38" s="24">
        <f t="shared" si="10"/>
        <v>44005</v>
      </c>
      <c r="I38" s="24">
        <f t="shared" si="10"/>
        <v>44008</v>
      </c>
      <c r="J38" s="5"/>
      <c r="K38" s="5"/>
      <c r="L38" s="5"/>
    </row>
    <row r="39" spans="1:12" ht="15" hidden="1" customHeight="1" x14ac:dyDescent="0.2">
      <c r="A39" s="14"/>
      <c r="B39" s="5" t="s">
        <v>276</v>
      </c>
      <c r="C39" s="39">
        <f t="shared" si="7"/>
        <v>43965</v>
      </c>
      <c r="D39" s="39">
        <f t="shared" si="7"/>
        <v>43972</v>
      </c>
      <c r="E39" s="39">
        <f t="shared" si="7"/>
        <v>43974</v>
      </c>
      <c r="G39" s="22">
        <f t="shared" si="10"/>
        <v>44011</v>
      </c>
      <c r="H39" s="22">
        <f t="shared" si="10"/>
        <v>44012</v>
      </c>
      <c r="I39" s="22">
        <f t="shared" si="10"/>
        <v>44015</v>
      </c>
      <c r="J39" s="5"/>
      <c r="K39" s="5"/>
      <c r="L39" s="5"/>
    </row>
    <row r="40" spans="1:12" ht="15" hidden="1" customHeight="1" x14ac:dyDescent="0.2">
      <c r="A40" s="14"/>
      <c r="B40" s="10" t="s">
        <v>277</v>
      </c>
      <c r="C40" s="39">
        <f t="shared" si="7"/>
        <v>43972</v>
      </c>
      <c r="D40" s="39">
        <f t="shared" si="7"/>
        <v>43979</v>
      </c>
      <c r="E40" s="39">
        <f t="shared" si="7"/>
        <v>43981</v>
      </c>
      <c r="G40" s="24">
        <f t="shared" ref="G40:I42" si="11">G39+7</f>
        <v>44018</v>
      </c>
      <c r="H40" s="24">
        <f t="shared" si="11"/>
        <v>44019</v>
      </c>
      <c r="I40" s="24">
        <f t="shared" si="11"/>
        <v>44022</v>
      </c>
      <c r="J40" s="5"/>
      <c r="K40" s="5"/>
      <c r="L40" s="5"/>
    </row>
    <row r="41" spans="1:12" ht="15" hidden="1" customHeight="1" x14ac:dyDescent="0.2">
      <c r="A41" s="14"/>
      <c r="B41" s="10" t="s">
        <v>288</v>
      </c>
      <c r="C41" s="82">
        <f t="shared" si="7"/>
        <v>43979</v>
      </c>
      <c r="D41" s="39">
        <f t="shared" si="7"/>
        <v>43986</v>
      </c>
      <c r="E41" s="39">
        <f t="shared" si="7"/>
        <v>43988</v>
      </c>
      <c r="G41" s="22">
        <f t="shared" si="11"/>
        <v>44025</v>
      </c>
      <c r="H41" s="22">
        <f t="shared" si="11"/>
        <v>44026</v>
      </c>
      <c r="I41" s="22">
        <f t="shared" si="11"/>
        <v>44029</v>
      </c>
      <c r="J41" s="5"/>
      <c r="K41" s="5"/>
      <c r="L41" s="5"/>
    </row>
    <row r="42" spans="1:12" ht="15" hidden="1" customHeight="1" x14ac:dyDescent="0.2">
      <c r="A42" s="14"/>
      <c r="B42" s="5" t="s">
        <v>289</v>
      </c>
      <c r="C42" s="82">
        <f t="shared" si="7"/>
        <v>43986</v>
      </c>
      <c r="D42" s="39">
        <f t="shared" si="7"/>
        <v>43993</v>
      </c>
      <c r="E42" s="39">
        <f t="shared" si="7"/>
        <v>43995</v>
      </c>
      <c r="G42" s="22">
        <f t="shared" si="11"/>
        <v>44032</v>
      </c>
      <c r="H42" s="22">
        <f t="shared" si="11"/>
        <v>44033</v>
      </c>
      <c r="I42" s="22">
        <f t="shared" si="11"/>
        <v>44036</v>
      </c>
      <c r="J42" s="5"/>
      <c r="K42" s="5"/>
      <c r="L42" s="5"/>
    </row>
    <row r="43" spans="1:12" ht="15" hidden="1" customHeight="1" x14ac:dyDescent="0.2">
      <c r="A43" s="14"/>
      <c r="B43" s="5" t="s">
        <v>294</v>
      </c>
      <c r="C43" s="82">
        <f t="shared" si="7"/>
        <v>43993</v>
      </c>
      <c r="D43" s="39">
        <f t="shared" si="7"/>
        <v>44000</v>
      </c>
      <c r="E43" s="39">
        <f t="shared" si="7"/>
        <v>44002</v>
      </c>
      <c r="G43" s="24">
        <f t="shared" ref="G43:I45" si="12">G42+7</f>
        <v>44039</v>
      </c>
      <c r="H43" s="24">
        <f t="shared" si="12"/>
        <v>44040</v>
      </c>
      <c r="I43" s="24">
        <f t="shared" si="12"/>
        <v>44043</v>
      </c>
      <c r="J43" s="5"/>
      <c r="K43" s="5"/>
      <c r="L43" s="5"/>
    </row>
    <row r="44" spans="1:12" ht="15" hidden="1" customHeight="1" x14ac:dyDescent="0.2">
      <c r="A44" s="14"/>
      <c r="B44" s="5" t="s">
        <v>320</v>
      </c>
      <c r="C44" s="92">
        <f t="shared" si="7"/>
        <v>44000</v>
      </c>
      <c r="D44" s="93">
        <f t="shared" si="7"/>
        <v>44007</v>
      </c>
      <c r="E44" s="93">
        <f t="shared" si="7"/>
        <v>44009</v>
      </c>
      <c r="G44" s="22">
        <f t="shared" si="12"/>
        <v>44046</v>
      </c>
      <c r="H44" s="22">
        <f t="shared" si="12"/>
        <v>44047</v>
      </c>
      <c r="I44" s="22">
        <f t="shared" si="12"/>
        <v>44050</v>
      </c>
      <c r="J44" s="5"/>
      <c r="K44" s="5"/>
      <c r="L44" s="5"/>
    </row>
    <row r="45" spans="1:12" ht="15" hidden="1" customHeight="1" x14ac:dyDescent="0.2">
      <c r="A45" s="14"/>
      <c r="B45" s="5" t="s">
        <v>295</v>
      </c>
      <c r="C45" s="82">
        <f t="shared" ref="C45:E60" si="13">C44+7</f>
        <v>44007</v>
      </c>
      <c r="D45" s="39">
        <f t="shared" si="13"/>
        <v>44014</v>
      </c>
      <c r="E45" s="39">
        <f t="shared" si="13"/>
        <v>44016</v>
      </c>
      <c r="G45" s="22">
        <f t="shared" si="12"/>
        <v>44053</v>
      </c>
      <c r="H45" s="22">
        <f t="shared" si="12"/>
        <v>44054</v>
      </c>
      <c r="I45" s="22">
        <f t="shared" si="12"/>
        <v>44057</v>
      </c>
      <c r="J45" s="5"/>
      <c r="K45" s="5"/>
      <c r="L45" s="5"/>
    </row>
    <row r="46" spans="1:12" ht="15" hidden="1" customHeight="1" x14ac:dyDescent="0.2">
      <c r="A46" s="14"/>
      <c r="B46" s="5" t="s">
        <v>296</v>
      </c>
      <c r="C46" s="82">
        <f t="shared" si="13"/>
        <v>44014</v>
      </c>
      <c r="D46" s="39">
        <f t="shared" si="13"/>
        <v>44021</v>
      </c>
      <c r="E46" s="39">
        <f t="shared" si="13"/>
        <v>44023</v>
      </c>
      <c r="G46" s="22">
        <f t="shared" ref="G46:I53" si="14">G45+7</f>
        <v>44060</v>
      </c>
      <c r="H46" s="22">
        <f t="shared" si="14"/>
        <v>44061</v>
      </c>
      <c r="I46" s="22">
        <f t="shared" si="14"/>
        <v>44064</v>
      </c>
      <c r="J46" s="5"/>
      <c r="K46" s="5"/>
      <c r="L46" s="5"/>
    </row>
    <row r="47" spans="1:12" ht="15" hidden="1" customHeight="1" x14ac:dyDescent="0.2">
      <c r="A47" s="14"/>
      <c r="B47" s="5" t="s">
        <v>310</v>
      </c>
      <c r="C47" s="82">
        <f t="shared" si="13"/>
        <v>44021</v>
      </c>
      <c r="D47" s="39">
        <f t="shared" si="13"/>
        <v>44028</v>
      </c>
      <c r="E47" s="39">
        <f t="shared" si="13"/>
        <v>44030</v>
      </c>
      <c r="G47" s="22">
        <f t="shared" si="14"/>
        <v>44067</v>
      </c>
      <c r="H47" s="22">
        <f t="shared" si="14"/>
        <v>44068</v>
      </c>
      <c r="I47" s="22">
        <f t="shared" si="14"/>
        <v>44071</v>
      </c>
      <c r="J47" s="5"/>
      <c r="K47" s="5"/>
      <c r="L47" s="5"/>
    </row>
    <row r="48" spans="1:12" ht="15" hidden="1" customHeight="1" x14ac:dyDescent="0.2">
      <c r="A48" s="14"/>
      <c r="B48" s="5" t="s">
        <v>311</v>
      </c>
      <c r="C48" s="82">
        <f t="shared" si="13"/>
        <v>44028</v>
      </c>
      <c r="D48" s="39">
        <f t="shared" si="13"/>
        <v>44035</v>
      </c>
      <c r="E48" s="39">
        <f t="shared" si="13"/>
        <v>44037</v>
      </c>
      <c r="G48" s="22">
        <f t="shared" si="14"/>
        <v>44074</v>
      </c>
      <c r="H48" s="22">
        <f t="shared" si="14"/>
        <v>44075</v>
      </c>
      <c r="I48" s="22">
        <f t="shared" si="14"/>
        <v>44078</v>
      </c>
      <c r="J48" s="5"/>
      <c r="K48" s="5"/>
      <c r="L48" s="5"/>
    </row>
    <row r="49" spans="1:12" ht="15" hidden="1" customHeight="1" x14ac:dyDescent="0.2">
      <c r="A49" s="14"/>
      <c r="B49" s="5" t="s">
        <v>321</v>
      </c>
      <c r="C49" s="82">
        <f t="shared" si="13"/>
        <v>44035</v>
      </c>
      <c r="D49" s="39">
        <f t="shared" si="13"/>
        <v>44042</v>
      </c>
      <c r="E49" s="39">
        <f t="shared" si="13"/>
        <v>44044</v>
      </c>
      <c r="G49" s="22">
        <f t="shared" si="14"/>
        <v>44081</v>
      </c>
      <c r="H49" s="22">
        <f t="shared" si="14"/>
        <v>44082</v>
      </c>
      <c r="I49" s="22">
        <f t="shared" si="14"/>
        <v>44085</v>
      </c>
      <c r="J49" s="5"/>
      <c r="K49" s="5"/>
      <c r="L49" s="5"/>
    </row>
    <row r="50" spans="1:12" ht="15" hidden="1" customHeight="1" x14ac:dyDescent="0.2">
      <c r="A50" s="14"/>
      <c r="B50" s="5" t="s">
        <v>327</v>
      </c>
      <c r="C50" s="82">
        <f t="shared" si="13"/>
        <v>44042</v>
      </c>
      <c r="D50" s="39">
        <f t="shared" si="13"/>
        <v>44049</v>
      </c>
      <c r="E50" s="39">
        <f t="shared" si="13"/>
        <v>44051</v>
      </c>
      <c r="G50" s="22">
        <f t="shared" si="14"/>
        <v>44088</v>
      </c>
      <c r="H50" s="22">
        <f t="shared" si="14"/>
        <v>44089</v>
      </c>
      <c r="I50" s="22">
        <f t="shared" si="14"/>
        <v>44092</v>
      </c>
      <c r="J50" s="5"/>
      <c r="K50" s="5"/>
      <c r="L50" s="5"/>
    </row>
    <row r="51" spans="1:12" ht="15" hidden="1" customHeight="1" x14ac:dyDescent="0.2">
      <c r="A51" s="14"/>
      <c r="B51" s="5" t="s">
        <v>328</v>
      </c>
      <c r="C51" s="82">
        <f t="shared" si="13"/>
        <v>44049</v>
      </c>
      <c r="D51" s="39">
        <f t="shared" si="13"/>
        <v>44056</v>
      </c>
      <c r="E51" s="39">
        <f t="shared" si="13"/>
        <v>44058</v>
      </c>
      <c r="G51" s="22">
        <f t="shared" si="14"/>
        <v>44095</v>
      </c>
      <c r="H51" s="22">
        <f t="shared" si="14"/>
        <v>44096</v>
      </c>
      <c r="I51" s="22">
        <f t="shared" si="14"/>
        <v>44099</v>
      </c>
      <c r="J51" s="5"/>
      <c r="K51" s="5"/>
      <c r="L51" s="5"/>
    </row>
    <row r="52" spans="1:12" ht="15" hidden="1" customHeight="1" x14ac:dyDescent="0.2">
      <c r="A52" s="14"/>
      <c r="B52" s="5" t="s">
        <v>333</v>
      </c>
      <c r="C52" s="82">
        <f t="shared" si="13"/>
        <v>44056</v>
      </c>
      <c r="D52" s="39">
        <f t="shared" si="13"/>
        <v>44063</v>
      </c>
      <c r="E52" s="39">
        <f t="shared" si="13"/>
        <v>44065</v>
      </c>
      <c r="G52" s="22">
        <f t="shared" si="14"/>
        <v>44102</v>
      </c>
      <c r="H52" s="22">
        <f t="shared" si="14"/>
        <v>44103</v>
      </c>
      <c r="I52" s="22">
        <f t="shared" si="14"/>
        <v>44106</v>
      </c>
      <c r="J52" s="5"/>
      <c r="K52" s="5"/>
      <c r="L52" s="5"/>
    </row>
    <row r="53" spans="1:12" ht="15" hidden="1" customHeight="1" x14ac:dyDescent="0.2">
      <c r="A53" s="14"/>
      <c r="B53" s="5" t="s">
        <v>339</v>
      </c>
      <c r="C53" s="82">
        <f t="shared" si="13"/>
        <v>44063</v>
      </c>
      <c r="D53" s="39">
        <f t="shared" si="13"/>
        <v>44070</v>
      </c>
      <c r="E53" s="39">
        <f t="shared" si="13"/>
        <v>44072</v>
      </c>
      <c r="G53" s="60">
        <f t="shared" si="14"/>
        <v>44109</v>
      </c>
      <c r="H53" s="60">
        <f t="shared" si="14"/>
        <v>44110</v>
      </c>
      <c r="I53" s="60">
        <f t="shared" si="14"/>
        <v>44113</v>
      </c>
      <c r="J53" s="5"/>
      <c r="K53" s="5"/>
      <c r="L53" s="5"/>
    </row>
    <row r="54" spans="1:12" ht="15" hidden="1" customHeight="1" x14ac:dyDescent="0.2">
      <c r="A54" s="14"/>
      <c r="B54" s="5" t="s">
        <v>340</v>
      </c>
      <c r="C54" s="82">
        <f t="shared" si="13"/>
        <v>44070</v>
      </c>
      <c r="D54" s="39">
        <f t="shared" si="13"/>
        <v>44077</v>
      </c>
      <c r="E54" s="39">
        <f t="shared" si="13"/>
        <v>44079</v>
      </c>
      <c r="G54" s="61">
        <f t="shared" ref="G54:I55" si="15">G53+7</f>
        <v>44116</v>
      </c>
      <c r="H54" s="61">
        <f t="shared" si="15"/>
        <v>44117</v>
      </c>
      <c r="I54" s="61">
        <f t="shared" si="15"/>
        <v>44120</v>
      </c>
      <c r="J54" s="5"/>
      <c r="K54" s="5"/>
      <c r="L54" s="5"/>
    </row>
    <row r="55" spans="1:12" ht="15" hidden="1" customHeight="1" x14ac:dyDescent="0.2">
      <c r="A55" s="14"/>
      <c r="B55" s="5" t="s">
        <v>344</v>
      </c>
      <c r="C55" s="82">
        <f t="shared" si="13"/>
        <v>44077</v>
      </c>
      <c r="D55" s="39">
        <f t="shared" si="13"/>
        <v>44084</v>
      </c>
      <c r="E55" s="39">
        <f t="shared" si="13"/>
        <v>44086</v>
      </c>
      <c r="G55" s="22">
        <f t="shared" si="15"/>
        <v>44123</v>
      </c>
      <c r="H55" s="22">
        <f t="shared" si="15"/>
        <v>44124</v>
      </c>
      <c r="I55" s="22">
        <f t="shared" si="15"/>
        <v>44127</v>
      </c>
      <c r="J55" s="5"/>
      <c r="K55" s="5"/>
      <c r="L55" s="5"/>
    </row>
    <row r="56" spans="1:12" ht="15" hidden="1" customHeight="1" x14ac:dyDescent="0.2">
      <c r="A56" s="14"/>
      <c r="B56" s="5" t="s">
        <v>364</v>
      </c>
      <c r="C56" s="82">
        <f t="shared" si="13"/>
        <v>44084</v>
      </c>
      <c r="D56" s="39">
        <f t="shared" si="13"/>
        <v>44091</v>
      </c>
      <c r="E56" s="39">
        <f t="shared" si="13"/>
        <v>44093</v>
      </c>
      <c r="G56" s="22">
        <f t="shared" ref="G56:I59" si="16">G55+7</f>
        <v>44130</v>
      </c>
      <c r="H56" s="22">
        <f t="shared" si="16"/>
        <v>44131</v>
      </c>
      <c r="I56" s="22">
        <f t="shared" si="16"/>
        <v>44134</v>
      </c>
      <c r="J56" s="5"/>
      <c r="K56" s="5"/>
      <c r="L56" s="5"/>
    </row>
    <row r="57" spans="1:12" ht="15" hidden="1" customHeight="1" x14ac:dyDescent="0.2">
      <c r="A57" s="14"/>
      <c r="B57" s="5" t="s">
        <v>365</v>
      </c>
      <c r="C57" s="82">
        <f t="shared" si="13"/>
        <v>44091</v>
      </c>
      <c r="D57" s="39">
        <f t="shared" si="13"/>
        <v>44098</v>
      </c>
      <c r="E57" s="39">
        <f t="shared" si="13"/>
        <v>44100</v>
      </c>
      <c r="G57" s="27">
        <f t="shared" si="16"/>
        <v>44137</v>
      </c>
      <c r="H57" s="27">
        <f t="shared" si="16"/>
        <v>44138</v>
      </c>
      <c r="I57" s="27">
        <f t="shared" si="16"/>
        <v>44141</v>
      </c>
      <c r="J57" s="5"/>
      <c r="K57" s="5"/>
      <c r="L57" s="5"/>
    </row>
    <row r="58" spans="1:12" ht="15" hidden="1" customHeight="1" x14ac:dyDescent="0.2">
      <c r="A58" s="14"/>
      <c r="B58" s="5" t="s">
        <v>366</v>
      </c>
      <c r="C58" s="82">
        <f t="shared" si="13"/>
        <v>44098</v>
      </c>
      <c r="D58" s="39">
        <f t="shared" si="13"/>
        <v>44105</v>
      </c>
      <c r="E58" s="39">
        <f t="shared" si="13"/>
        <v>44107</v>
      </c>
      <c r="G58" s="29">
        <f t="shared" si="16"/>
        <v>44144</v>
      </c>
      <c r="H58" s="29">
        <f t="shared" si="16"/>
        <v>44145</v>
      </c>
      <c r="I58" s="29">
        <f t="shared" si="16"/>
        <v>44148</v>
      </c>
      <c r="J58" s="5"/>
      <c r="K58" s="5"/>
      <c r="L58" s="5"/>
    </row>
    <row r="59" spans="1:12" ht="15" hidden="1" customHeight="1" x14ac:dyDescent="0.2">
      <c r="A59" s="14"/>
      <c r="B59" s="5" t="s">
        <v>371</v>
      </c>
      <c r="C59" s="82">
        <f t="shared" si="13"/>
        <v>44105</v>
      </c>
      <c r="D59" s="39">
        <f t="shared" si="13"/>
        <v>44112</v>
      </c>
      <c r="E59" s="39">
        <f t="shared" si="13"/>
        <v>44114</v>
      </c>
      <c r="G59" s="29">
        <f t="shared" si="16"/>
        <v>44151</v>
      </c>
      <c r="H59" s="29">
        <f t="shared" si="16"/>
        <v>44152</v>
      </c>
      <c r="I59" s="29">
        <f t="shared" si="16"/>
        <v>44155</v>
      </c>
      <c r="J59" s="5"/>
      <c r="K59" s="5"/>
      <c r="L59" s="5"/>
    </row>
    <row r="60" spans="1:12" ht="15" hidden="1" customHeight="1" x14ac:dyDescent="0.2">
      <c r="A60" s="14"/>
      <c r="B60" s="5" t="s">
        <v>378</v>
      </c>
      <c r="C60" s="82">
        <f t="shared" si="13"/>
        <v>44112</v>
      </c>
      <c r="D60" s="39">
        <f t="shared" si="13"/>
        <v>44119</v>
      </c>
      <c r="E60" s="39">
        <f t="shared" si="13"/>
        <v>44121</v>
      </c>
      <c r="G60" s="27">
        <f t="shared" ref="G60:I61" si="17">G59+7</f>
        <v>44158</v>
      </c>
      <c r="H60" s="27">
        <f t="shared" si="17"/>
        <v>44159</v>
      </c>
      <c r="I60" s="35">
        <f t="shared" si="17"/>
        <v>44162</v>
      </c>
      <c r="J60" s="5"/>
      <c r="K60" s="5"/>
      <c r="L60" s="5"/>
    </row>
    <row r="61" spans="1:12" ht="15" hidden="1" customHeight="1" x14ac:dyDescent="0.2">
      <c r="A61" s="14"/>
      <c r="B61" s="5" t="s">
        <v>391</v>
      </c>
      <c r="C61" s="82">
        <f t="shared" ref="C61:E73" si="18">C60+7</f>
        <v>44119</v>
      </c>
      <c r="D61" s="39">
        <f t="shared" si="18"/>
        <v>44126</v>
      </c>
      <c r="E61" s="39">
        <f t="shared" si="18"/>
        <v>44128</v>
      </c>
      <c r="G61" s="27">
        <f t="shared" si="17"/>
        <v>44165</v>
      </c>
      <c r="H61" s="27">
        <f t="shared" si="17"/>
        <v>44166</v>
      </c>
      <c r="I61" s="27">
        <f t="shared" si="17"/>
        <v>44169</v>
      </c>
      <c r="J61" s="5"/>
      <c r="K61" s="5"/>
      <c r="L61" s="5"/>
    </row>
    <row r="62" spans="1:12" ht="15" hidden="1" customHeight="1" x14ac:dyDescent="0.2">
      <c r="A62" s="14"/>
      <c r="B62" s="5" t="s">
        <v>387</v>
      </c>
      <c r="C62" s="82">
        <f t="shared" si="18"/>
        <v>44126</v>
      </c>
      <c r="D62" s="39">
        <f t="shared" si="18"/>
        <v>44133</v>
      </c>
      <c r="E62" s="39">
        <f t="shared" si="18"/>
        <v>44135</v>
      </c>
      <c r="G62" s="35">
        <f>E62+37</f>
        <v>44172</v>
      </c>
      <c r="H62" s="35">
        <f>E62+38</f>
        <v>44173</v>
      </c>
      <c r="I62" s="35">
        <f>E62+41</f>
        <v>44176</v>
      </c>
      <c r="J62" s="5"/>
      <c r="K62" s="5"/>
      <c r="L62" s="5"/>
    </row>
    <row r="63" spans="1:12" ht="15" hidden="1" customHeight="1" x14ac:dyDescent="0.2">
      <c r="A63" s="14"/>
      <c r="B63" s="5" t="s">
        <v>395</v>
      </c>
      <c r="C63" s="82">
        <f t="shared" si="18"/>
        <v>44133</v>
      </c>
      <c r="D63" s="39">
        <f t="shared" si="18"/>
        <v>44140</v>
      </c>
      <c r="E63" s="39">
        <f t="shared" si="18"/>
        <v>44142</v>
      </c>
      <c r="G63" s="27">
        <f>E63+37</f>
        <v>44179</v>
      </c>
      <c r="H63" s="27">
        <f>E63+38</f>
        <v>44180</v>
      </c>
      <c r="I63" s="35">
        <f>I62+7</f>
        <v>44183</v>
      </c>
      <c r="J63" s="5"/>
      <c r="K63" s="5"/>
      <c r="L63" s="5"/>
    </row>
    <row r="64" spans="1:12" ht="15" hidden="1" customHeight="1" x14ac:dyDescent="0.2">
      <c r="A64" s="85">
        <v>46</v>
      </c>
      <c r="B64" s="5" t="s">
        <v>396</v>
      </c>
      <c r="C64" s="82">
        <f t="shared" si="18"/>
        <v>44140</v>
      </c>
      <c r="D64" s="39">
        <f t="shared" si="18"/>
        <v>44147</v>
      </c>
      <c r="E64" s="39">
        <f t="shared" si="18"/>
        <v>44149</v>
      </c>
      <c r="G64" s="27">
        <f>E64+37</f>
        <v>44186</v>
      </c>
      <c r="H64" s="27">
        <f>E64+38</f>
        <v>44187</v>
      </c>
      <c r="I64" s="35">
        <f>I63+7</f>
        <v>44190</v>
      </c>
      <c r="J64" s="5"/>
      <c r="K64" s="5"/>
      <c r="L64" s="5"/>
    </row>
    <row r="65" spans="1:12" ht="15" hidden="1" customHeight="1" x14ac:dyDescent="0.2">
      <c r="A65" s="85">
        <v>47</v>
      </c>
      <c r="B65" s="5" t="s">
        <v>400</v>
      </c>
      <c r="C65" s="82">
        <f t="shared" si="18"/>
        <v>44147</v>
      </c>
      <c r="D65" s="39">
        <f t="shared" si="18"/>
        <v>44154</v>
      </c>
      <c r="E65" s="39">
        <f t="shared" si="18"/>
        <v>44156</v>
      </c>
      <c r="G65" s="27">
        <f>E65+37</f>
        <v>44193</v>
      </c>
      <c r="H65" s="27">
        <f>E65+38</f>
        <v>44194</v>
      </c>
      <c r="I65" s="27">
        <f>I64+7</f>
        <v>44197</v>
      </c>
      <c r="J65" s="5"/>
      <c r="K65" s="5"/>
      <c r="L65" s="5"/>
    </row>
    <row r="66" spans="1:12" ht="15" hidden="1" customHeight="1" x14ac:dyDescent="0.2">
      <c r="A66" s="85">
        <v>48</v>
      </c>
      <c r="B66" s="5" t="s">
        <v>404</v>
      </c>
      <c r="C66" s="82">
        <f t="shared" si="18"/>
        <v>44154</v>
      </c>
      <c r="D66" s="39">
        <f t="shared" si="18"/>
        <v>44161</v>
      </c>
      <c r="E66" s="39">
        <f t="shared" si="18"/>
        <v>44163</v>
      </c>
      <c r="G66" s="27">
        <f>E66+37</f>
        <v>44200</v>
      </c>
      <c r="H66" s="27">
        <f>E66+38</f>
        <v>44201</v>
      </c>
      <c r="I66" s="27">
        <f t="shared" ref="I66:I71" si="19">I65+7</f>
        <v>44204</v>
      </c>
      <c r="J66" s="5"/>
      <c r="K66" s="5"/>
      <c r="L66" s="5"/>
    </row>
    <row r="67" spans="1:12" ht="15" hidden="1" customHeight="1" x14ac:dyDescent="0.2">
      <c r="A67" s="85">
        <v>49</v>
      </c>
      <c r="B67" s="5" t="s">
        <v>408</v>
      </c>
      <c r="C67" s="82">
        <f t="shared" si="18"/>
        <v>44161</v>
      </c>
      <c r="D67" s="39">
        <f t="shared" si="18"/>
        <v>44168</v>
      </c>
      <c r="E67" s="39">
        <f t="shared" si="18"/>
        <v>44170</v>
      </c>
      <c r="G67" s="47">
        <f>G68</f>
        <v>44214</v>
      </c>
      <c r="H67" s="47">
        <f>H68</f>
        <v>44215</v>
      </c>
      <c r="I67" s="47">
        <f>I68</f>
        <v>44218</v>
      </c>
      <c r="J67" s="5"/>
      <c r="K67" s="5"/>
      <c r="L67" s="5"/>
    </row>
    <row r="68" spans="1:12" ht="15" hidden="1" customHeight="1" x14ac:dyDescent="0.2">
      <c r="A68" s="85">
        <v>50</v>
      </c>
      <c r="B68" s="5" t="s">
        <v>409</v>
      </c>
      <c r="C68" s="82">
        <f t="shared" si="18"/>
        <v>44168</v>
      </c>
      <c r="D68" s="39">
        <f t="shared" si="18"/>
        <v>44175</v>
      </c>
      <c r="E68" s="39">
        <f t="shared" si="18"/>
        <v>44177</v>
      </c>
      <c r="G68" s="47">
        <f t="shared" ref="G68:G81" si="20">E68+37</f>
        <v>44214</v>
      </c>
      <c r="H68" s="47">
        <f t="shared" ref="H68:H81" si="21">E68+38</f>
        <v>44215</v>
      </c>
      <c r="I68" s="47">
        <f>E68+41</f>
        <v>44218</v>
      </c>
      <c r="J68" s="5"/>
      <c r="K68" s="5"/>
      <c r="L68" s="5"/>
    </row>
    <row r="69" spans="1:12" ht="15" hidden="1" customHeight="1" x14ac:dyDescent="0.2">
      <c r="A69" s="85">
        <v>51</v>
      </c>
      <c r="B69" s="5" t="s">
        <v>418</v>
      </c>
      <c r="C69" s="82">
        <f t="shared" si="18"/>
        <v>44175</v>
      </c>
      <c r="D69" s="39">
        <f t="shared" si="18"/>
        <v>44182</v>
      </c>
      <c r="E69" s="39">
        <f t="shared" si="18"/>
        <v>44184</v>
      </c>
      <c r="G69" s="27">
        <f t="shared" si="20"/>
        <v>44221</v>
      </c>
      <c r="H69" s="27">
        <f t="shared" si="21"/>
        <v>44222</v>
      </c>
      <c r="I69" s="27">
        <f>I67+7</f>
        <v>44225</v>
      </c>
      <c r="J69" s="5"/>
      <c r="K69" s="5"/>
      <c r="L69" s="5"/>
    </row>
    <row r="70" spans="1:12" ht="15" hidden="1" customHeight="1" x14ac:dyDescent="0.2">
      <c r="A70" s="85">
        <v>52</v>
      </c>
      <c r="B70" s="33" t="s">
        <v>425</v>
      </c>
      <c r="C70" s="82">
        <f t="shared" si="18"/>
        <v>44182</v>
      </c>
      <c r="D70" s="27">
        <f t="shared" si="18"/>
        <v>44189</v>
      </c>
      <c r="E70" s="39">
        <f t="shared" si="18"/>
        <v>44191</v>
      </c>
      <c r="G70" s="27">
        <f t="shared" si="20"/>
        <v>44228</v>
      </c>
      <c r="H70" s="27">
        <f t="shared" si="21"/>
        <v>44229</v>
      </c>
      <c r="I70" s="27">
        <f t="shared" si="19"/>
        <v>44232</v>
      </c>
      <c r="J70" s="5"/>
      <c r="K70" s="5"/>
      <c r="L70" s="5"/>
    </row>
    <row r="71" spans="1:12" ht="15" hidden="1" customHeight="1" x14ac:dyDescent="0.2">
      <c r="A71" s="38">
        <v>53</v>
      </c>
      <c r="B71" s="33" t="s">
        <v>447</v>
      </c>
      <c r="C71" s="83">
        <f t="shared" si="18"/>
        <v>44189</v>
      </c>
      <c r="D71" s="27">
        <f t="shared" si="18"/>
        <v>44196</v>
      </c>
      <c r="E71" s="84">
        <f t="shared" si="18"/>
        <v>44198</v>
      </c>
      <c r="G71" s="27">
        <f t="shared" si="20"/>
        <v>44235</v>
      </c>
      <c r="H71" s="27">
        <f t="shared" si="21"/>
        <v>44236</v>
      </c>
      <c r="I71" s="27">
        <f t="shared" si="19"/>
        <v>44239</v>
      </c>
      <c r="J71" s="5"/>
      <c r="K71" s="5"/>
      <c r="L71" s="5"/>
    </row>
    <row r="72" spans="1:12" ht="15" hidden="1" customHeight="1" x14ac:dyDescent="0.2">
      <c r="A72" s="38">
        <v>1</v>
      </c>
      <c r="B72" s="33" t="s">
        <v>448</v>
      </c>
      <c r="C72" s="26">
        <f t="shared" si="18"/>
        <v>44196</v>
      </c>
      <c r="D72" s="27">
        <f t="shared" si="18"/>
        <v>44203</v>
      </c>
      <c r="E72" s="27">
        <f t="shared" si="18"/>
        <v>44205</v>
      </c>
      <c r="G72" s="27">
        <f t="shared" si="20"/>
        <v>44242</v>
      </c>
      <c r="H72" s="27">
        <f t="shared" si="21"/>
        <v>44243</v>
      </c>
      <c r="I72" s="27">
        <f>I71+7</f>
        <v>44246</v>
      </c>
      <c r="J72" s="5"/>
      <c r="K72" s="5"/>
      <c r="L72" s="5"/>
    </row>
    <row r="73" spans="1:12" ht="15" hidden="1" customHeight="1" x14ac:dyDescent="0.2">
      <c r="A73" s="45">
        <v>2</v>
      </c>
      <c r="B73" s="63" t="s">
        <v>449</v>
      </c>
      <c r="C73" s="88">
        <f t="shared" si="18"/>
        <v>44203</v>
      </c>
      <c r="D73" s="27">
        <f t="shared" si="18"/>
        <v>44210</v>
      </c>
      <c r="E73" s="27">
        <f t="shared" si="18"/>
        <v>44212</v>
      </c>
      <c r="G73" s="27">
        <f t="shared" si="20"/>
        <v>44249</v>
      </c>
      <c r="H73" s="27">
        <f t="shared" si="21"/>
        <v>44250</v>
      </c>
      <c r="I73" s="27">
        <f t="shared" ref="I73:I79" si="22">I72+7</f>
        <v>44253</v>
      </c>
      <c r="J73" s="5"/>
      <c r="K73" s="5"/>
      <c r="L73" s="5"/>
    </row>
    <row r="74" spans="1:12" ht="15" hidden="1" customHeight="1" x14ac:dyDescent="0.2">
      <c r="A74" s="45">
        <v>3</v>
      </c>
      <c r="B74" s="33" t="s">
        <v>496</v>
      </c>
      <c r="C74" s="96">
        <f>C73+7</f>
        <v>44210</v>
      </c>
      <c r="D74" s="48"/>
      <c r="E74" s="48" t="s">
        <v>210</v>
      </c>
      <c r="G74" s="27" t="e">
        <f t="shared" si="20"/>
        <v>#VALUE!</v>
      </c>
      <c r="H74" s="27" t="e">
        <f t="shared" si="21"/>
        <v>#VALUE!</v>
      </c>
      <c r="I74" s="27">
        <f t="shared" si="22"/>
        <v>44260</v>
      </c>
      <c r="J74" s="5"/>
      <c r="K74" s="5"/>
      <c r="L74" s="5"/>
    </row>
    <row r="75" spans="1:12" ht="15" hidden="1" customHeight="1" x14ac:dyDescent="0.2">
      <c r="A75" s="42">
        <v>3</v>
      </c>
      <c r="B75" s="34" t="s">
        <v>496</v>
      </c>
      <c r="C75" s="96">
        <f>C73+7</f>
        <v>44210</v>
      </c>
      <c r="D75" s="48">
        <v>44217</v>
      </c>
      <c r="E75" s="48">
        <f>E73+7</f>
        <v>44219</v>
      </c>
      <c r="G75" s="27">
        <f t="shared" si="20"/>
        <v>44256</v>
      </c>
      <c r="H75" s="27">
        <f t="shared" si="21"/>
        <v>44257</v>
      </c>
      <c r="I75" s="27">
        <f t="shared" si="22"/>
        <v>44267</v>
      </c>
      <c r="J75" s="5"/>
      <c r="K75" s="5"/>
      <c r="L75" s="5"/>
    </row>
    <row r="76" spans="1:12" ht="15" hidden="1" customHeight="1" x14ac:dyDescent="0.2">
      <c r="A76" s="42">
        <v>4</v>
      </c>
      <c r="B76" s="34" t="s">
        <v>480</v>
      </c>
      <c r="C76" s="89">
        <f>C74+7</f>
        <v>44217</v>
      </c>
      <c r="D76" s="29">
        <f t="shared" ref="D76:E88" si="23">D75+7</f>
        <v>44224</v>
      </c>
      <c r="E76" s="29">
        <f t="shared" si="23"/>
        <v>44226</v>
      </c>
      <c r="G76" s="47">
        <f t="shared" si="20"/>
        <v>44263</v>
      </c>
      <c r="H76" s="47">
        <f t="shared" si="21"/>
        <v>44264</v>
      </c>
      <c r="I76" s="47">
        <f t="shared" si="22"/>
        <v>44274</v>
      </c>
      <c r="J76" s="5"/>
      <c r="K76" s="5"/>
      <c r="L76" s="5"/>
    </row>
    <row r="77" spans="1:12" ht="15" hidden="1" customHeight="1" x14ac:dyDescent="0.2">
      <c r="A77" s="85">
        <v>5</v>
      </c>
      <c r="B77" s="11" t="s">
        <v>481</v>
      </c>
      <c r="C77" s="88">
        <f t="shared" ref="C77:C89" si="24">C76+7</f>
        <v>44224</v>
      </c>
      <c r="D77" s="27">
        <f t="shared" si="23"/>
        <v>44231</v>
      </c>
      <c r="E77" s="27">
        <f t="shared" si="23"/>
        <v>44233</v>
      </c>
      <c r="G77" s="44">
        <f t="shared" si="20"/>
        <v>44270</v>
      </c>
      <c r="H77" s="44">
        <f t="shared" si="21"/>
        <v>44271</v>
      </c>
      <c r="I77" s="27">
        <f t="shared" si="22"/>
        <v>44281</v>
      </c>
      <c r="J77" s="5"/>
      <c r="K77" s="5"/>
      <c r="L77" s="5"/>
    </row>
    <row r="78" spans="1:12" ht="15" hidden="1" customHeight="1" x14ac:dyDescent="0.2">
      <c r="A78" s="38">
        <v>6</v>
      </c>
      <c r="B78" s="11" t="s">
        <v>482</v>
      </c>
      <c r="C78" s="88">
        <f t="shared" si="24"/>
        <v>44231</v>
      </c>
      <c r="D78" s="27">
        <f t="shared" si="23"/>
        <v>44238</v>
      </c>
      <c r="E78" s="27">
        <f t="shared" si="23"/>
        <v>44240</v>
      </c>
      <c r="G78" s="27">
        <f t="shared" si="20"/>
        <v>44277</v>
      </c>
      <c r="H78" s="27">
        <f t="shared" si="21"/>
        <v>44278</v>
      </c>
      <c r="I78" s="27">
        <f t="shared" si="22"/>
        <v>44288</v>
      </c>
      <c r="J78" s="5"/>
      <c r="K78" s="5"/>
      <c r="L78" s="5"/>
    </row>
    <row r="79" spans="1:12" ht="15" hidden="1" customHeight="1" x14ac:dyDescent="0.2">
      <c r="A79" s="38">
        <v>7</v>
      </c>
      <c r="B79" s="11" t="s">
        <v>483</v>
      </c>
      <c r="C79" s="88">
        <f t="shared" si="24"/>
        <v>44238</v>
      </c>
      <c r="D79" s="27">
        <f t="shared" si="23"/>
        <v>44245</v>
      </c>
      <c r="E79" s="27">
        <f t="shared" si="23"/>
        <v>44247</v>
      </c>
      <c r="G79" s="29">
        <f t="shared" si="20"/>
        <v>44284</v>
      </c>
      <c r="H79" s="29">
        <f t="shared" si="21"/>
        <v>44285</v>
      </c>
      <c r="I79" s="29">
        <f t="shared" si="22"/>
        <v>44295</v>
      </c>
      <c r="J79" s="5"/>
      <c r="K79" s="5"/>
      <c r="L79" s="5"/>
    </row>
    <row r="80" spans="1:12" ht="15" hidden="1" customHeight="1" x14ac:dyDescent="0.2">
      <c r="A80" s="85">
        <v>8</v>
      </c>
      <c r="B80" s="14" t="s">
        <v>479</v>
      </c>
      <c r="C80" s="89">
        <f t="shared" si="24"/>
        <v>44245</v>
      </c>
      <c r="D80" s="29">
        <f t="shared" si="23"/>
        <v>44252</v>
      </c>
      <c r="E80" s="29">
        <f t="shared" si="23"/>
        <v>44254</v>
      </c>
      <c r="G80" s="29">
        <f t="shared" si="20"/>
        <v>44291</v>
      </c>
      <c r="H80" s="29">
        <f t="shared" si="21"/>
        <v>44292</v>
      </c>
      <c r="I80" s="29">
        <f>E80+41</f>
        <v>44295</v>
      </c>
      <c r="J80" s="5"/>
      <c r="K80" s="5"/>
      <c r="L80" s="5"/>
    </row>
    <row r="81" spans="1:12" ht="15" hidden="1" customHeight="1" x14ac:dyDescent="0.2">
      <c r="A81" s="38">
        <v>9</v>
      </c>
      <c r="B81" s="11" t="s">
        <v>490</v>
      </c>
      <c r="C81" s="88">
        <f t="shared" si="24"/>
        <v>44252</v>
      </c>
      <c r="D81" s="27">
        <f t="shared" si="23"/>
        <v>44259</v>
      </c>
      <c r="E81" s="27">
        <f t="shared" si="23"/>
        <v>44261</v>
      </c>
      <c r="G81" s="29">
        <f t="shared" si="20"/>
        <v>44298</v>
      </c>
      <c r="H81" s="29">
        <f t="shared" si="21"/>
        <v>44299</v>
      </c>
      <c r="I81" s="29">
        <f>E81+41</f>
        <v>44302</v>
      </c>
      <c r="J81" s="5"/>
      <c r="K81" s="5"/>
      <c r="L81" s="5"/>
    </row>
    <row r="82" spans="1:12" ht="15" hidden="1" customHeight="1" x14ac:dyDescent="0.2">
      <c r="A82" s="38">
        <v>10</v>
      </c>
      <c r="B82" s="11" t="s">
        <v>502</v>
      </c>
      <c r="C82" s="88">
        <f t="shared" si="24"/>
        <v>44259</v>
      </c>
      <c r="D82" s="27">
        <f t="shared" si="23"/>
        <v>44266</v>
      </c>
      <c r="E82" s="27">
        <f t="shared" si="23"/>
        <v>44268</v>
      </c>
      <c r="G82" s="29">
        <f>D82+41</f>
        <v>44307</v>
      </c>
      <c r="H82" s="29">
        <f>D82+42</f>
        <v>44308</v>
      </c>
      <c r="I82" s="29">
        <f>D82+45</f>
        <v>44311</v>
      </c>
      <c r="J82" s="5"/>
      <c r="K82" s="5"/>
      <c r="L82" s="5"/>
    </row>
    <row r="83" spans="1:12" ht="15" hidden="1" customHeight="1" x14ac:dyDescent="0.2">
      <c r="A83" s="38">
        <v>11</v>
      </c>
      <c r="B83" s="11" t="s">
        <v>532</v>
      </c>
      <c r="C83" s="99">
        <f t="shared" si="24"/>
        <v>44266</v>
      </c>
      <c r="D83" s="47">
        <f t="shared" si="23"/>
        <v>44273</v>
      </c>
      <c r="E83" s="47">
        <f t="shared" si="23"/>
        <v>44275</v>
      </c>
      <c r="G83" s="29">
        <f t="shared" ref="G83:G118" si="25">E83+37</f>
        <v>44312</v>
      </c>
      <c r="H83" s="29">
        <f t="shared" ref="H83:H114" si="26">E83+38</f>
        <v>44313</v>
      </c>
      <c r="I83" s="29">
        <f t="shared" ref="I83:I114" si="27">E83+41</f>
        <v>44316</v>
      </c>
      <c r="J83" s="5"/>
      <c r="K83" s="5"/>
      <c r="L83" s="5"/>
    </row>
    <row r="84" spans="1:12" ht="15" hidden="1" customHeight="1" x14ac:dyDescent="0.2">
      <c r="A84" s="38">
        <v>12</v>
      </c>
      <c r="B84" s="11" t="s">
        <v>513</v>
      </c>
      <c r="C84" s="88">
        <f t="shared" si="24"/>
        <v>44273</v>
      </c>
      <c r="D84" s="44">
        <f t="shared" si="23"/>
        <v>44280</v>
      </c>
      <c r="E84" s="44">
        <f t="shared" si="23"/>
        <v>44282</v>
      </c>
      <c r="G84" s="29">
        <f t="shared" si="25"/>
        <v>44319</v>
      </c>
      <c r="H84" s="29">
        <f t="shared" si="26"/>
        <v>44320</v>
      </c>
      <c r="I84" s="29">
        <f t="shared" si="27"/>
        <v>44323</v>
      </c>
      <c r="J84" s="5"/>
      <c r="K84" s="5"/>
      <c r="L84" s="5"/>
    </row>
    <row r="85" spans="1:12" ht="15" hidden="1" customHeight="1" x14ac:dyDescent="0.2">
      <c r="A85" s="38">
        <v>13</v>
      </c>
      <c r="B85" s="11" t="s">
        <v>566</v>
      </c>
      <c r="C85" s="88">
        <f t="shared" si="24"/>
        <v>44280</v>
      </c>
      <c r="D85" s="27">
        <f t="shared" si="23"/>
        <v>44287</v>
      </c>
      <c r="E85" s="27">
        <f t="shared" si="23"/>
        <v>44289</v>
      </c>
      <c r="G85" s="29">
        <f t="shared" si="25"/>
        <v>44326</v>
      </c>
      <c r="H85" s="29">
        <f t="shared" si="26"/>
        <v>44327</v>
      </c>
      <c r="I85" s="29">
        <f t="shared" si="27"/>
        <v>44330</v>
      </c>
      <c r="J85" s="5"/>
      <c r="K85" s="5"/>
      <c r="L85" s="5"/>
    </row>
    <row r="86" spans="1:12" ht="15" hidden="1" customHeight="1" x14ac:dyDescent="0.2">
      <c r="A86" s="85">
        <v>14</v>
      </c>
      <c r="B86" s="14" t="s">
        <v>533</v>
      </c>
      <c r="C86" s="89">
        <f t="shared" si="24"/>
        <v>44287</v>
      </c>
      <c r="D86" s="29">
        <f t="shared" si="23"/>
        <v>44294</v>
      </c>
      <c r="E86" s="29">
        <f t="shared" si="23"/>
        <v>44296</v>
      </c>
      <c r="G86" s="27">
        <f t="shared" si="25"/>
        <v>44333</v>
      </c>
      <c r="H86" s="27">
        <f t="shared" si="26"/>
        <v>44334</v>
      </c>
      <c r="I86" s="27">
        <f t="shared" si="27"/>
        <v>44337</v>
      </c>
      <c r="J86" s="5"/>
      <c r="K86" s="5"/>
      <c r="L86" s="5"/>
    </row>
    <row r="87" spans="1:12" ht="15" hidden="1" customHeight="1" x14ac:dyDescent="0.2">
      <c r="A87" s="85">
        <v>15</v>
      </c>
      <c r="B87" s="14" t="s">
        <v>539</v>
      </c>
      <c r="C87" s="89">
        <f t="shared" si="24"/>
        <v>44294</v>
      </c>
      <c r="D87" s="29">
        <f t="shared" si="23"/>
        <v>44301</v>
      </c>
      <c r="E87" s="29">
        <f t="shared" si="23"/>
        <v>44303</v>
      </c>
      <c r="G87" s="27">
        <f t="shared" si="25"/>
        <v>44340</v>
      </c>
      <c r="H87" s="27">
        <f t="shared" si="26"/>
        <v>44341</v>
      </c>
      <c r="I87" s="27">
        <f t="shared" si="27"/>
        <v>44344</v>
      </c>
      <c r="J87" s="5"/>
      <c r="K87" s="5"/>
      <c r="L87" s="5"/>
    </row>
    <row r="88" spans="1:12" ht="15" hidden="1" customHeight="1" x14ac:dyDescent="0.2">
      <c r="A88" s="85">
        <v>16</v>
      </c>
      <c r="B88" s="14" t="s">
        <v>548</v>
      </c>
      <c r="C88" s="89">
        <f t="shared" si="24"/>
        <v>44301</v>
      </c>
      <c r="D88" s="29">
        <f t="shared" si="23"/>
        <v>44308</v>
      </c>
      <c r="E88" s="29">
        <f t="shared" si="23"/>
        <v>44310</v>
      </c>
      <c r="G88" s="29">
        <f t="shared" si="25"/>
        <v>44347</v>
      </c>
      <c r="H88" s="29">
        <f t="shared" si="26"/>
        <v>44348</v>
      </c>
      <c r="I88" s="29">
        <f t="shared" si="27"/>
        <v>44351</v>
      </c>
      <c r="J88" s="5"/>
      <c r="K88" s="5"/>
      <c r="L88" s="5"/>
    </row>
    <row r="89" spans="1:12" ht="15" hidden="1" customHeight="1" x14ac:dyDescent="0.2">
      <c r="A89" s="85">
        <v>17</v>
      </c>
      <c r="B89" s="14" t="s">
        <v>583</v>
      </c>
      <c r="C89" s="89">
        <f t="shared" si="24"/>
        <v>44308</v>
      </c>
      <c r="D89" s="29">
        <f>D88+7</f>
        <v>44315</v>
      </c>
      <c r="E89" s="102"/>
      <c r="G89" s="29">
        <f t="shared" si="25"/>
        <v>37</v>
      </c>
      <c r="H89" s="29">
        <f t="shared" si="26"/>
        <v>38</v>
      </c>
      <c r="I89" s="29">
        <f t="shared" si="27"/>
        <v>41</v>
      </c>
      <c r="J89" s="5"/>
      <c r="K89" s="5"/>
      <c r="L89" s="5"/>
    </row>
    <row r="90" spans="1:12" ht="15" hidden="1" customHeight="1" x14ac:dyDescent="0.2">
      <c r="A90" s="85">
        <v>18</v>
      </c>
      <c r="B90" s="14" t="s">
        <v>584</v>
      </c>
      <c r="C90" s="89">
        <f>C88+7</f>
        <v>44308</v>
      </c>
      <c r="D90" s="102"/>
      <c r="E90" s="29">
        <f>E88+14</f>
        <v>44324</v>
      </c>
      <c r="G90" s="29">
        <f t="shared" si="25"/>
        <v>44361</v>
      </c>
      <c r="H90" s="29">
        <f t="shared" si="26"/>
        <v>44362</v>
      </c>
      <c r="I90" s="29">
        <f t="shared" si="27"/>
        <v>44365</v>
      </c>
      <c r="J90" s="5"/>
      <c r="K90" s="5"/>
      <c r="L90" s="5"/>
    </row>
    <row r="91" spans="1:12" ht="15" hidden="1" customHeight="1" x14ac:dyDescent="0.2">
      <c r="A91" s="85">
        <v>19</v>
      </c>
      <c r="B91" s="14" t="s">
        <v>560</v>
      </c>
      <c r="C91" s="89">
        <f>C88+14</f>
        <v>44315</v>
      </c>
      <c r="D91" s="29">
        <f>D88+17</f>
        <v>44325</v>
      </c>
      <c r="E91" s="29">
        <f>E88+17</f>
        <v>44327</v>
      </c>
      <c r="G91" s="29">
        <f t="shared" si="25"/>
        <v>44364</v>
      </c>
      <c r="H91" s="29">
        <f t="shared" si="26"/>
        <v>44365</v>
      </c>
      <c r="I91" s="29">
        <f t="shared" si="27"/>
        <v>44368</v>
      </c>
      <c r="J91" s="5"/>
      <c r="K91" s="5"/>
      <c r="L91" s="5"/>
    </row>
    <row r="92" spans="1:12" ht="15" hidden="1" customHeight="1" x14ac:dyDescent="0.2">
      <c r="A92" s="85">
        <v>19</v>
      </c>
      <c r="B92" s="14" t="s">
        <v>567</v>
      </c>
      <c r="C92" s="89">
        <f t="shared" ref="C92:C105" si="28">C91+7</f>
        <v>44322</v>
      </c>
      <c r="D92" s="29">
        <f>D91+6</f>
        <v>44331</v>
      </c>
      <c r="E92" s="29">
        <f>E91+6</f>
        <v>44333</v>
      </c>
      <c r="G92" s="29">
        <f t="shared" si="25"/>
        <v>44370</v>
      </c>
      <c r="H92" s="29">
        <f t="shared" si="26"/>
        <v>44371</v>
      </c>
      <c r="I92" s="29">
        <f t="shared" si="27"/>
        <v>44374</v>
      </c>
      <c r="J92" s="5"/>
      <c r="K92" s="5"/>
      <c r="L92" s="5"/>
    </row>
    <row r="93" spans="1:12" ht="15" hidden="1" customHeight="1" x14ac:dyDescent="0.2">
      <c r="A93" s="38">
        <v>20</v>
      </c>
      <c r="B93" s="11" t="s">
        <v>575</v>
      </c>
      <c r="C93" s="88">
        <f t="shared" si="28"/>
        <v>44329</v>
      </c>
      <c r="D93" s="27">
        <f>D92+5</f>
        <v>44336</v>
      </c>
      <c r="E93" s="27">
        <f>E92+4</f>
        <v>44337</v>
      </c>
      <c r="G93" s="29">
        <f t="shared" si="25"/>
        <v>44374</v>
      </c>
      <c r="H93" s="29">
        <f t="shared" si="26"/>
        <v>44375</v>
      </c>
      <c r="I93" s="29">
        <f t="shared" si="27"/>
        <v>44378</v>
      </c>
      <c r="J93" s="5"/>
      <c r="K93" s="5"/>
      <c r="L93" s="5"/>
    </row>
    <row r="94" spans="1:12" ht="15" hidden="1" customHeight="1" x14ac:dyDescent="0.2">
      <c r="A94" s="38">
        <v>21</v>
      </c>
      <c r="B94" s="11" t="s">
        <v>592</v>
      </c>
      <c r="C94" s="88">
        <f t="shared" si="28"/>
        <v>44336</v>
      </c>
      <c r="D94" s="44">
        <f>D93+8</f>
        <v>44344</v>
      </c>
      <c r="E94" s="27">
        <f>E93+8</f>
        <v>44345</v>
      </c>
      <c r="G94" s="29">
        <f t="shared" si="25"/>
        <v>44382</v>
      </c>
      <c r="H94" s="29">
        <f t="shared" si="26"/>
        <v>44383</v>
      </c>
      <c r="I94" s="29">
        <f t="shared" si="27"/>
        <v>44386</v>
      </c>
      <c r="J94" s="5"/>
      <c r="K94" s="5"/>
      <c r="L94" s="5"/>
    </row>
    <row r="95" spans="1:12" ht="15" hidden="1" customHeight="1" x14ac:dyDescent="0.2">
      <c r="A95" s="85">
        <v>22</v>
      </c>
      <c r="B95" s="14" t="s">
        <v>593</v>
      </c>
      <c r="C95" s="89">
        <f t="shared" si="28"/>
        <v>44343</v>
      </c>
      <c r="D95" s="43">
        <f>D94+7</f>
        <v>44351</v>
      </c>
      <c r="E95" s="29">
        <f>E94+7</f>
        <v>44352</v>
      </c>
      <c r="G95" s="29">
        <f t="shared" si="25"/>
        <v>44389</v>
      </c>
      <c r="H95" s="29">
        <f t="shared" si="26"/>
        <v>44390</v>
      </c>
      <c r="I95" s="29">
        <f t="shared" si="27"/>
        <v>44393</v>
      </c>
      <c r="J95" s="5"/>
      <c r="K95" s="5"/>
      <c r="L95" s="5"/>
    </row>
    <row r="96" spans="1:12" ht="15" hidden="1" customHeight="1" x14ac:dyDescent="0.2">
      <c r="A96" s="85">
        <v>23</v>
      </c>
      <c r="B96" s="14" t="s">
        <v>599</v>
      </c>
      <c r="C96" s="89">
        <f t="shared" si="28"/>
        <v>44350</v>
      </c>
      <c r="D96" s="43">
        <f>D95+6</f>
        <v>44357</v>
      </c>
      <c r="E96" s="29">
        <f>E95+6</f>
        <v>44358</v>
      </c>
      <c r="G96" s="27">
        <f t="shared" si="25"/>
        <v>44395</v>
      </c>
      <c r="H96" s="27">
        <f t="shared" si="26"/>
        <v>44396</v>
      </c>
      <c r="I96" s="27">
        <f t="shared" si="27"/>
        <v>44399</v>
      </c>
      <c r="J96" s="5"/>
      <c r="K96" s="5"/>
      <c r="L96" s="5"/>
    </row>
    <row r="97" spans="1:12" ht="15" hidden="1" customHeight="1" x14ac:dyDescent="0.2">
      <c r="A97" s="85">
        <v>24</v>
      </c>
      <c r="B97" s="14" t="s">
        <v>608</v>
      </c>
      <c r="C97" s="89">
        <f t="shared" si="28"/>
        <v>44357</v>
      </c>
      <c r="D97" s="43">
        <f>D96+8</f>
        <v>44365</v>
      </c>
      <c r="E97" s="29">
        <f>E96+8</f>
        <v>44366</v>
      </c>
      <c r="G97" s="29">
        <f t="shared" si="25"/>
        <v>44403</v>
      </c>
      <c r="H97" s="29">
        <f t="shared" si="26"/>
        <v>44404</v>
      </c>
      <c r="I97" s="29">
        <f t="shared" si="27"/>
        <v>44407</v>
      </c>
      <c r="J97" s="5"/>
      <c r="K97" s="5"/>
      <c r="L97" s="5"/>
    </row>
    <row r="98" spans="1:12" ht="15" hidden="1" customHeight="1" x14ac:dyDescent="0.2">
      <c r="A98" s="85">
        <v>25</v>
      </c>
      <c r="B98" s="14" t="s">
        <v>609</v>
      </c>
      <c r="C98" s="89">
        <f t="shared" si="28"/>
        <v>44364</v>
      </c>
      <c r="D98" s="43">
        <f>D97+6</f>
        <v>44371</v>
      </c>
      <c r="E98" s="29">
        <f>E97+6</f>
        <v>44372</v>
      </c>
      <c r="G98" s="29">
        <f t="shared" si="25"/>
        <v>44409</v>
      </c>
      <c r="H98" s="29">
        <f t="shared" si="26"/>
        <v>44410</v>
      </c>
      <c r="I98" s="29">
        <f t="shared" si="27"/>
        <v>44413</v>
      </c>
      <c r="J98" s="5"/>
      <c r="K98" s="5"/>
      <c r="L98" s="5"/>
    </row>
    <row r="99" spans="1:12" ht="15" hidden="1" customHeight="1" x14ac:dyDescent="0.2">
      <c r="A99" s="85">
        <v>26</v>
      </c>
      <c r="B99" s="14" t="s">
        <v>615</v>
      </c>
      <c r="C99" s="89">
        <f t="shared" si="28"/>
        <v>44371</v>
      </c>
      <c r="D99" s="43">
        <f>D98+7</f>
        <v>44378</v>
      </c>
      <c r="E99" s="29">
        <f>E98+7</f>
        <v>44379</v>
      </c>
      <c r="G99" s="29">
        <f t="shared" si="25"/>
        <v>44416</v>
      </c>
      <c r="H99" s="29">
        <f t="shared" si="26"/>
        <v>44417</v>
      </c>
      <c r="I99" s="29">
        <f t="shared" si="27"/>
        <v>44420</v>
      </c>
      <c r="J99" s="5"/>
      <c r="K99" s="5"/>
      <c r="L99" s="5"/>
    </row>
    <row r="100" spans="1:12" ht="15" hidden="1" customHeight="1" x14ac:dyDescent="0.2">
      <c r="A100" s="85">
        <v>27</v>
      </c>
      <c r="B100" s="14" t="s">
        <v>652</v>
      </c>
      <c r="C100" s="89">
        <f t="shared" si="28"/>
        <v>44378</v>
      </c>
      <c r="D100" s="43">
        <f>D99+10</f>
        <v>44388</v>
      </c>
      <c r="E100" s="29">
        <f>E99+6</f>
        <v>44385</v>
      </c>
      <c r="G100" s="29">
        <f t="shared" si="25"/>
        <v>44422</v>
      </c>
      <c r="H100" s="29">
        <f t="shared" si="26"/>
        <v>44423</v>
      </c>
      <c r="I100" s="29">
        <f t="shared" si="27"/>
        <v>44426</v>
      </c>
      <c r="J100" s="5"/>
      <c r="K100" s="5"/>
      <c r="L100" s="5"/>
    </row>
    <row r="101" spans="1:12" ht="15" hidden="1" customHeight="1" x14ac:dyDescent="0.2">
      <c r="A101" s="85">
        <v>28</v>
      </c>
      <c r="B101" s="14" t="s">
        <v>633</v>
      </c>
      <c r="C101" s="89">
        <f>C100+7</f>
        <v>44385</v>
      </c>
      <c r="D101" s="43">
        <f>D100+9</f>
        <v>44397</v>
      </c>
      <c r="E101" s="29">
        <f>E100+9</f>
        <v>44394</v>
      </c>
      <c r="G101" s="29">
        <f t="shared" si="25"/>
        <v>44431</v>
      </c>
      <c r="H101" s="29">
        <f t="shared" si="26"/>
        <v>44432</v>
      </c>
      <c r="I101" s="29">
        <f t="shared" si="27"/>
        <v>44435</v>
      </c>
      <c r="J101" s="5"/>
      <c r="K101" s="5"/>
      <c r="L101" s="5"/>
    </row>
    <row r="102" spans="1:12" ht="15" hidden="1" customHeight="1" x14ac:dyDescent="0.2">
      <c r="A102" s="85">
        <v>29</v>
      </c>
      <c r="B102" s="14" t="s">
        <v>639</v>
      </c>
      <c r="C102" s="89">
        <f t="shared" si="28"/>
        <v>44392</v>
      </c>
      <c r="D102" s="43">
        <f>D101+2</f>
        <v>44399</v>
      </c>
      <c r="E102" s="29">
        <f>E101+6</f>
        <v>44400</v>
      </c>
      <c r="G102" s="29">
        <f t="shared" si="25"/>
        <v>44437</v>
      </c>
      <c r="H102" s="29">
        <f t="shared" si="26"/>
        <v>44438</v>
      </c>
      <c r="I102" s="29">
        <f t="shared" si="27"/>
        <v>44441</v>
      </c>
      <c r="J102" s="5"/>
      <c r="K102" s="5"/>
      <c r="L102" s="5"/>
    </row>
    <row r="103" spans="1:12" ht="15" hidden="1" customHeight="1" x14ac:dyDescent="0.2">
      <c r="A103" s="38">
        <v>30</v>
      </c>
      <c r="B103" s="11" t="s">
        <v>645</v>
      </c>
      <c r="C103" s="88">
        <f t="shared" si="28"/>
        <v>44399</v>
      </c>
      <c r="D103" s="27">
        <f>D102+5</f>
        <v>44404</v>
      </c>
      <c r="E103" s="27">
        <f>E102+7</f>
        <v>44407</v>
      </c>
      <c r="G103" s="29">
        <f t="shared" si="25"/>
        <v>44444</v>
      </c>
      <c r="H103" s="29">
        <f t="shared" si="26"/>
        <v>44445</v>
      </c>
      <c r="I103" s="29">
        <f t="shared" si="27"/>
        <v>44448</v>
      </c>
      <c r="J103" s="5"/>
      <c r="K103" s="5"/>
      <c r="L103" s="5"/>
    </row>
    <row r="104" spans="1:12" ht="15" hidden="1" customHeight="1" x14ac:dyDescent="0.2">
      <c r="A104" s="85">
        <v>31</v>
      </c>
      <c r="B104" s="14" t="s">
        <v>661</v>
      </c>
      <c r="C104" s="89">
        <f t="shared" si="28"/>
        <v>44406</v>
      </c>
      <c r="D104" s="29">
        <f>D103+9</f>
        <v>44413</v>
      </c>
      <c r="E104" s="29">
        <f>E103+8</f>
        <v>44415</v>
      </c>
      <c r="G104" s="29">
        <f t="shared" si="25"/>
        <v>44452</v>
      </c>
      <c r="H104" s="29">
        <f t="shared" si="26"/>
        <v>44453</v>
      </c>
      <c r="I104" s="29">
        <f t="shared" si="27"/>
        <v>44456</v>
      </c>
      <c r="J104" s="5"/>
      <c r="K104" s="5"/>
      <c r="L104" s="5"/>
    </row>
    <row r="105" spans="1:12" ht="15" hidden="1" customHeight="1" x14ac:dyDescent="0.2">
      <c r="A105" s="85">
        <v>32</v>
      </c>
      <c r="B105" s="14" t="s">
        <v>662</v>
      </c>
      <c r="C105" s="89">
        <f t="shared" si="28"/>
        <v>44413</v>
      </c>
      <c r="D105" s="29">
        <f>D104+14</f>
        <v>44427</v>
      </c>
      <c r="E105" s="29">
        <f>E104+7</f>
        <v>44422</v>
      </c>
      <c r="G105" s="29">
        <f t="shared" si="25"/>
        <v>44459</v>
      </c>
      <c r="H105" s="29">
        <f t="shared" si="26"/>
        <v>44460</v>
      </c>
      <c r="I105" s="29">
        <f t="shared" si="27"/>
        <v>44463</v>
      </c>
      <c r="J105" s="5"/>
      <c r="K105" s="5"/>
      <c r="L105" s="5"/>
    </row>
    <row r="106" spans="1:12" ht="15" hidden="1" customHeight="1" x14ac:dyDescent="0.2">
      <c r="A106" s="85">
        <v>33</v>
      </c>
      <c r="B106" s="14" t="s">
        <v>668</v>
      </c>
      <c r="C106" s="26">
        <f>E106-7</f>
        <v>44424</v>
      </c>
      <c r="D106" s="29">
        <f>D105+3</f>
        <v>44430</v>
      </c>
      <c r="E106" s="29">
        <f>E105+9</f>
        <v>44431</v>
      </c>
      <c r="G106" s="29">
        <f t="shared" si="25"/>
        <v>44468</v>
      </c>
      <c r="H106" s="29">
        <f t="shared" si="26"/>
        <v>44469</v>
      </c>
      <c r="I106" s="29">
        <f t="shared" si="27"/>
        <v>44472</v>
      </c>
      <c r="J106" s="5"/>
      <c r="K106" s="5"/>
      <c r="L106" s="5"/>
    </row>
    <row r="107" spans="1:12" ht="15" hidden="1" customHeight="1" x14ac:dyDescent="0.2">
      <c r="A107" s="85">
        <v>34</v>
      </c>
      <c r="B107" s="14" t="s">
        <v>674</v>
      </c>
      <c r="C107" s="28">
        <f t="shared" ref="C107:C170" si="29">E107-7</f>
        <v>44428</v>
      </c>
      <c r="D107" s="36">
        <f>D106+4</f>
        <v>44434</v>
      </c>
      <c r="E107" s="29">
        <f>E106+4</f>
        <v>44435</v>
      </c>
      <c r="G107" s="27">
        <f t="shared" si="25"/>
        <v>44472</v>
      </c>
      <c r="H107" s="27">
        <f t="shared" si="26"/>
        <v>44473</v>
      </c>
      <c r="I107" s="27">
        <f t="shared" si="27"/>
        <v>44476</v>
      </c>
      <c r="J107" s="5"/>
      <c r="K107" s="5"/>
      <c r="L107" s="5"/>
    </row>
    <row r="108" spans="1:12" ht="15" hidden="1" customHeight="1" x14ac:dyDescent="0.2">
      <c r="A108" s="85">
        <v>35</v>
      </c>
      <c r="B108" s="14" t="s">
        <v>687</v>
      </c>
      <c r="C108" s="28">
        <f t="shared" si="29"/>
        <v>44434</v>
      </c>
      <c r="D108" s="36">
        <f>D107+6</f>
        <v>44440</v>
      </c>
      <c r="E108" s="29">
        <f>E107+6</f>
        <v>44441</v>
      </c>
      <c r="G108" s="29">
        <f t="shared" si="25"/>
        <v>44478</v>
      </c>
      <c r="H108" s="29">
        <f t="shared" si="26"/>
        <v>44479</v>
      </c>
      <c r="I108" s="29">
        <f t="shared" si="27"/>
        <v>44482</v>
      </c>
      <c r="J108" s="5"/>
      <c r="K108" s="5"/>
      <c r="L108" s="5"/>
    </row>
    <row r="109" spans="1:12" ht="15" hidden="1" customHeight="1" x14ac:dyDescent="0.2">
      <c r="A109" s="85">
        <v>36</v>
      </c>
      <c r="B109" s="14" t="s">
        <v>688</v>
      </c>
      <c r="C109" s="28">
        <f t="shared" si="29"/>
        <v>44441</v>
      </c>
      <c r="D109" s="36">
        <f>D108+7</f>
        <v>44447</v>
      </c>
      <c r="E109" s="29">
        <f>E108+7</f>
        <v>44448</v>
      </c>
      <c r="G109" s="29">
        <f t="shared" si="25"/>
        <v>44485</v>
      </c>
      <c r="H109" s="29">
        <f t="shared" si="26"/>
        <v>44486</v>
      </c>
      <c r="I109" s="29">
        <f t="shared" si="27"/>
        <v>44489</v>
      </c>
      <c r="J109" s="5"/>
      <c r="K109" s="5"/>
      <c r="L109" s="5"/>
    </row>
    <row r="110" spans="1:12" ht="15" hidden="1" customHeight="1" x14ac:dyDescent="0.2">
      <c r="A110" s="85">
        <v>37</v>
      </c>
      <c r="B110" s="14" t="s">
        <v>694</v>
      </c>
      <c r="C110" s="28">
        <f t="shared" si="29"/>
        <v>44447</v>
      </c>
      <c r="D110" s="36">
        <f>D109+15</f>
        <v>44462</v>
      </c>
      <c r="E110" s="36">
        <f>E109+6</f>
        <v>44454</v>
      </c>
      <c r="G110" s="29">
        <f t="shared" si="25"/>
        <v>44491</v>
      </c>
      <c r="H110" s="29">
        <f t="shared" si="26"/>
        <v>44492</v>
      </c>
      <c r="I110" s="29">
        <f t="shared" si="27"/>
        <v>44495</v>
      </c>
      <c r="J110" s="5"/>
      <c r="K110" s="5"/>
      <c r="L110" s="5"/>
    </row>
    <row r="111" spans="1:12" ht="15" hidden="1" customHeight="1" x14ac:dyDescent="0.2">
      <c r="A111" s="85">
        <v>38</v>
      </c>
      <c r="B111" s="14" t="s">
        <v>704</v>
      </c>
      <c r="C111" s="28">
        <f t="shared" si="29"/>
        <v>44460</v>
      </c>
      <c r="D111" s="36">
        <f>D110+6</f>
        <v>44468</v>
      </c>
      <c r="E111" s="36">
        <f>E110+13</f>
        <v>44467</v>
      </c>
      <c r="G111" s="29">
        <f t="shared" si="25"/>
        <v>44504</v>
      </c>
      <c r="H111" s="29">
        <f t="shared" si="26"/>
        <v>44505</v>
      </c>
      <c r="I111" s="29">
        <f t="shared" si="27"/>
        <v>44508</v>
      </c>
      <c r="J111" s="5"/>
      <c r="K111" s="5"/>
      <c r="L111" s="5"/>
    </row>
    <row r="112" spans="1:12" ht="15" hidden="1" customHeight="1" x14ac:dyDescent="0.2">
      <c r="A112" s="85">
        <v>39</v>
      </c>
      <c r="B112" s="14" t="s">
        <v>705</v>
      </c>
      <c r="C112" s="28">
        <f t="shared" si="29"/>
        <v>44466</v>
      </c>
      <c r="D112" s="36">
        <f>D111+1</f>
        <v>44469</v>
      </c>
      <c r="E112" s="29">
        <f>E111+6</f>
        <v>44473</v>
      </c>
      <c r="G112" s="29">
        <f t="shared" si="25"/>
        <v>44510</v>
      </c>
      <c r="H112" s="29">
        <f t="shared" si="26"/>
        <v>44511</v>
      </c>
      <c r="I112" s="29">
        <f t="shared" si="27"/>
        <v>44514</v>
      </c>
      <c r="J112" s="5"/>
      <c r="K112" s="5"/>
      <c r="L112" s="5"/>
    </row>
    <row r="113" spans="1:12" ht="15" hidden="1" customHeight="1" x14ac:dyDescent="0.2">
      <c r="A113" s="85">
        <v>40</v>
      </c>
      <c r="B113" s="14" t="s">
        <v>713</v>
      </c>
      <c r="C113" s="28">
        <f t="shared" si="29"/>
        <v>44470</v>
      </c>
      <c r="D113" s="36">
        <f>D112+7</f>
        <v>44476</v>
      </c>
      <c r="E113" s="29">
        <f>E112+4</f>
        <v>44477</v>
      </c>
      <c r="G113" s="29">
        <f t="shared" si="25"/>
        <v>44514</v>
      </c>
      <c r="H113" s="29">
        <f t="shared" si="26"/>
        <v>44515</v>
      </c>
      <c r="I113" s="29">
        <f t="shared" si="27"/>
        <v>44518</v>
      </c>
      <c r="J113" s="5"/>
      <c r="K113" s="5"/>
      <c r="L113" s="5"/>
    </row>
    <row r="114" spans="1:12" ht="15" hidden="1" customHeight="1" x14ac:dyDescent="0.2">
      <c r="A114" s="38">
        <v>41</v>
      </c>
      <c r="B114" s="11" t="s">
        <v>716</v>
      </c>
      <c r="C114" s="88">
        <f t="shared" si="29"/>
        <v>44478</v>
      </c>
      <c r="D114" s="27">
        <f>D113+7</f>
        <v>44483</v>
      </c>
      <c r="E114" s="27">
        <f>E113+8</f>
        <v>44485</v>
      </c>
      <c r="G114" s="29">
        <f t="shared" si="25"/>
        <v>44522</v>
      </c>
      <c r="H114" s="29">
        <f t="shared" si="26"/>
        <v>44523</v>
      </c>
      <c r="I114" s="29">
        <f t="shared" si="27"/>
        <v>44526</v>
      </c>
      <c r="J114" s="5"/>
      <c r="K114" s="5"/>
      <c r="L114" s="5"/>
    </row>
    <row r="115" spans="1:12" ht="15" hidden="1" customHeight="1" x14ac:dyDescent="0.2">
      <c r="A115" s="85">
        <v>42</v>
      </c>
      <c r="B115" s="14" t="s">
        <v>746</v>
      </c>
      <c r="C115" s="89">
        <f t="shared" si="29"/>
        <v>44486</v>
      </c>
      <c r="D115" s="29">
        <f>D114+12</f>
        <v>44495</v>
      </c>
      <c r="E115" s="29">
        <f>E114+8</f>
        <v>44493</v>
      </c>
      <c r="G115" s="29">
        <f t="shared" si="25"/>
        <v>44530</v>
      </c>
      <c r="H115" s="29">
        <f t="shared" ref="H115:H146" si="30">E115+38</f>
        <v>44531</v>
      </c>
      <c r="I115" s="29">
        <f t="shared" ref="I115:I146" si="31">E115+41</f>
        <v>44534</v>
      </c>
      <c r="J115" s="5"/>
      <c r="K115" s="5"/>
      <c r="L115" s="5"/>
    </row>
    <row r="116" spans="1:12" ht="15" hidden="1" customHeight="1" x14ac:dyDescent="0.2">
      <c r="A116" s="85">
        <v>43</v>
      </c>
      <c r="B116" s="14" t="s">
        <v>729</v>
      </c>
      <c r="C116" s="89">
        <f t="shared" si="29"/>
        <v>44492</v>
      </c>
      <c r="D116" s="29">
        <f>D115+3</f>
        <v>44498</v>
      </c>
      <c r="E116" s="29">
        <f>E115+6</f>
        <v>44499</v>
      </c>
      <c r="G116" s="29">
        <f t="shared" si="25"/>
        <v>44536</v>
      </c>
      <c r="H116" s="29">
        <f t="shared" si="30"/>
        <v>44537</v>
      </c>
      <c r="I116" s="29">
        <f t="shared" si="31"/>
        <v>44540</v>
      </c>
      <c r="J116" s="5"/>
      <c r="K116" s="5"/>
      <c r="L116" s="5"/>
    </row>
    <row r="117" spans="1:12" ht="15" hidden="1" customHeight="1" x14ac:dyDescent="0.2">
      <c r="A117" s="85">
        <v>44</v>
      </c>
      <c r="B117" s="14" t="s">
        <v>733</v>
      </c>
      <c r="C117" s="89">
        <f t="shared" si="29"/>
        <v>44499</v>
      </c>
      <c r="D117" s="29">
        <f>D116+12</f>
        <v>44510</v>
      </c>
      <c r="E117" s="29">
        <f>E116+7</f>
        <v>44506</v>
      </c>
      <c r="G117" s="29">
        <f t="shared" si="25"/>
        <v>44543</v>
      </c>
      <c r="H117" s="29">
        <f t="shared" si="30"/>
        <v>44544</v>
      </c>
      <c r="I117" s="29">
        <f t="shared" si="31"/>
        <v>44547</v>
      </c>
      <c r="J117" s="5"/>
      <c r="K117" s="5"/>
      <c r="L117" s="5"/>
    </row>
    <row r="118" spans="1:12" ht="15" hidden="1" customHeight="1" x14ac:dyDescent="0.2">
      <c r="A118" s="85">
        <v>45</v>
      </c>
      <c r="B118" s="14" t="s">
        <v>747</v>
      </c>
      <c r="C118" s="89">
        <f t="shared" si="29"/>
        <v>44507</v>
      </c>
      <c r="D118" s="29">
        <f>D117+7</f>
        <v>44517</v>
      </c>
      <c r="E118" s="29">
        <f>E117+8</f>
        <v>44514</v>
      </c>
      <c r="G118" s="29">
        <f t="shared" si="25"/>
        <v>44551</v>
      </c>
      <c r="H118" s="29">
        <f t="shared" si="30"/>
        <v>44552</v>
      </c>
      <c r="I118" s="29">
        <f t="shared" si="31"/>
        <v>44555</v>
      </c>
      <c r="J118" s="5"/>
      <c r="K118" s="5"/>
      <c r="L118" s="5"/>
    </row>
    <row r="119" spans="1:12" ht="15" hidden="1" customHeight="1" x14ac:dyDescent="0.2">
      <c r="A119" s="85">
        <v>47</v>
      </c>
      <c r="B119" s="14" t="s">
        <v>748</v>
      </c>
      <c r="C119" s="89">
        <f t="shared" si="29"/>
        <v>44516</v>
      </c>
      <c r="D119" s="29">
        <f>D118+10</f>
        <v>44527</v>
      </c>
      <c r="E119" s="29">
        <f>E118+9</f>
        <v>44523</v>
      </c>
      <c r="G119" s="29">
        <f t="shared" ref="G119:G150" si="32">E119+33</f>
        <v>44556</v>
      </c>
      <c r="H119" s="29">
        <f t="shared" si="30"/>
        <v>44561</v>
      </c>
      <c r="I119" s="29">
        <f t="shared" si="31"/>
        <v>44564</v>
      </c>
      <c r="J119" s="5"/>
      <c r="K119" s="5"/>
      <c r="L119" s="5"/>
    </row>
    <row r="120" spans="1:12" ht="15" hidden="1" customHeight="1" x14ac:dyDescent="0.2">
      <c r="A120" s="85">
        <v>48</v>
      </c>
      <c r="B120" s="14" t="s">
        <v>778</v>
      </c>
      <c r="C120" s="89">
        <f t="shared" si="29"/>
        <v>44529</v>
      </c>
      <c r="D120" s="29">
        <f>D119+6</f>
        <v>44533</v>
      </c>
      <c r="E120" s="29">
        <f>E119+13</f>
        <v>44536</v>
      </c>
      <c r="G120" s="29">
        <f t="shared" si="32"/>
        <v>44569</v>
      </c>
      <c r="H120" s="29">
        <f t="shared" si="30"/>
        <v>44574</v>
      </c>
      <c r="I120" s="29">
        <f t="shared" si="31"/>
        <v>44577</v>
      </c>
      <c r="J120" s="5"/>
      <c r="K120" s="5"/>
      <c r="L120" s="5"/>
    </row>
    <row r="121" spans="1:12" ht="15" hidden="1" customHeight="1" x14ac:dyDescent="0.2">
      <c r="A121" s="85">
        <v>49</v>
      </c>
      <c r="B121" s="14" t="s">
        <v>779</v>
      </c>
      <c r="C121" s="89">
        <f t="shared" si="29"/>
        <v>44535</v>
      </c>
      <c r="D121" s="29">
        <f>D120+6</f>
        <v>44539</v>
      </c>
      <c r="E121" s="29">
        <f>E120+6</f>
        <v>44542</v>
      </c>
      <c r="G121" s="29">
        <f t="shared" si="32"/>
        <v>44575</v>
      </c>
      <c r="H121" s="29">
        <f t="shared" si="30"/>
        <v>44580</v>
      </c>
      <c r="I121" s="29">
        <f t="shared" si="31"/>
        <v>44583</v>
      </c>
      <c r="J121" s="5"/>
      <c r="K121" s="5"/>
      <c r="L121" s="5"/>
    </row>
    <row r="122" spans="1:12" ht="15" hidden="1" customHeight="1" x14ac:dyDescent="0.2">
      <c r="A122" s="85">
        <v>50</v>
      </c>
      <c r="B122" s="14" t="s">
        <v>780</v>
      </c>
      <c r="C122" s="89">
        <f t="shared" si="29"/>
        <v>44541</v>
      </c>
      <c r="D122" s="29">
        <f>D121+7</f>
        <v>44546</v>
      </c>
      <c r="E122" s="29">
        <f>E121+6</f>
        <v>44548</v>
      </c>
      <c r="G122" s="27">
        <f t="shared" si="32"/>
        <v>44581</v>
      </c>
      <c r="H122" s="27">
        <f t="shared" si="30"/>
        <v>44586</v>
      </c>
      <c r="I122" s="27">
        <f t="shared" si="31"/>
        <v>44589</v>
      </c>
      <c r="J122" s="5"/>
      <c r="K122" s="5"/>
      <c r="L122" s="5"/>
    </row>
    <row r="123" spans="1:12" ht="15" hidden="1" customHeight="1" x14ac:dyDescent="0.2">
      <c r="A123" s="85">
        <v>51</v>
      </c>
      <c r="B123" s="14" t="s">
        <v>762</v>
      </c>
      <c r="C123" s="89">
        <f t="shared" si="29"/>
        <v>44548</v>
      </c>
      <c r="D123" s="29">
        <f>D122+8</f>
        <v>44554</v>
      </c>
      <c r="E123" s="29">
        <f>E122+7</f>
        <v>44555</v>
      </c>
      <c r="G123" s="27">
        <f t="shared" si="32"/>
        <v>44588</v>
      </c>
      <c r="H123" s="27">
        <f t="shared" si="30"/>
        <v>44593</v>
      </c>
      <c r="I123" s="27">
        <f t="shared" si="31"/>
        <v>44596</v>
      </c>
      <c r="J123" s="5"/>
      <c r="K123" s="5"/>
      <c r="L123" s="5"/>
    </row>
    <row r="124" spans="1:12" ht="15" hidden="1" customHeight="1" x14ac:dyDescent="0.2">
      <c r="A124" s="85">
        <v>52</v>
      </c>
      <c r="B124" s="14" t="s">
        <v>792</v>
      </c>
      <c r="C124" s="89">
        <f t="shared" si="29"/>
        <v>44555</v>
      </c>
      <c r="D124" s="29">
        <f>D123+6</f>
        <v>44560</v>
      </c>
      <c r="E124" s="29">
        <f>E123+7</f>
        <v>44562</v>
      </c>
      <c r="G124" s="29">
        <f t="shared" si="32"/>
        <v>44595</v>
      </c>
      <c r="H124" s="29">
        <f t="shared" si="30"/>
        <v>44600</v>
      </c>
      <c r="I124" s="29">
        <f t="shared" si="31"/>
        <v>44603</v>
      </c>
      <c r="J124" s="5"/>
      <c r="K124" s="5"/>
      <c r="L124" s="5"/>
    </row>
    <row r="125" spans="1:12" ht="15" hidden="1" customHeight="1" x14ac:dyDescent="0.2">
      <c r="A125" s="85">
        <v>1</v>
      </c>
      <c r="B125" s="14" t="s">
        <v>793</v>
      </c>
      <c r="C125" s="89">
        <f t="shared" si="29"/>
        <v>44561</v>
      </c>
      <c r="D125" s="29">
        <f>D124+7</f>
        <v>44567</v>
      </c>
      <c r="E125" s="29">
        <f>E124+6</f>
        <v>44568</v>
      </c>
      <c r="G125" s="27">
        <f t="shared" si="32"/>
        <v>44601</v>
      </c>
      <c r="H125" s="27">
        <f t="shared" si="30"/>
        <v>44606</v>
      </c>
      <c r="I125" s="27">
        <f t="shared" si="31"/>
        <v>44609</v>
      </c>
      <c r="J125" s="5"/>
      <c r="K125" s="5"/>
      <c r="L125" s="5"/>
    </row>
    <row r="126" spans="1:12" ht="15" hidden="1" customHeight="1" x14ac:dyDescent="0.2">
      <c r="A126" s="85">
        <v>2</v>
      </c>
      <c r="B126" s="14" t="s">
        <v>799</v>
      </c>
      <c r="C126" s="89">
        <f t="shared" si="29"/>
        <v>44568</v>
      </c>
      <c r="D126" s="29">
        <f>D125+7</f>
        <v>44574</v>
      </c>
      <c r="E126" s="29">
        <f>E125+7</f>
        <v>44575</v>
      </c>
      <c r="G126" s="27">
        <f t="shared" si="32"/>
        <v>44608</v>
      </c>
      <c r="H126" s="27">
        <f t="shared" si="30"/>
        <v>44613</v>
      </c>
      <c r="I126" s="27">
        <f t="shared" si="31"/>
        <v>44616</v>
      </c>
      <c r="J126" s="5"/>
      <c r="K126" s="5"/>
      <c r="L126" s="5"/>
    </row>
    <row r="127" spans="1:12" ht="15" hidden="1" customHeight="1" x14ac:dyDescent="0.2">
      <c r="A127" s="85">
        <v>3</v>
      </c>
      <c r="B127" s="14" t="s">
        <v>837</v>
      </c>
      <c r="C127" s="89">
        <f t="shared" si="29"/>
        <v>44575</v>
      </c>
      <c r="D127" s="29">
        <f>D126+8</f>
        <v>44582</v>
      </c>
      <c r="E127" s="29">
        <f>E126+7</f>
        <v>44582</v>
      </c>
      <c r="G127" s="27">
        <f t="shared" si="32"/>
        <v>44615</v>
      </c>
      <c r="H127" s="27">
        <f t="shared" si="30"/>
        <v>44620</v>
      </c>
      <c r="I127" s="27">
        <f t="shared" si="31"/>
        <v>44623</v>
      </c>
      <c r="J127" s="5"/>
      <c r="K127" s="5"/>
      <c r="L127" s="5"/>
    </row>
    <row r="128" spans="1:12" ht="15" hidden="1" customHeight="1" x14ac:dyDescent="0.2">
      <c r="A128" s="85">
        <v>4</v>
      </c>
      <c r="B128" s="14" t="s">
        <v>838</v>
      </c>
      <c r="C128" s="89">
        <f t="shared" si="29"/>
        <v>44582</v>
      </c>
      <c r="D128" s="29">
        <f>D127+6</f>
        <v>44588</v>
      </c>
      <c r="E128" s="29">
        <f>E127+7</f>
        <v>44589</v>
      </c>
      <c r="G128" s="27">
        <f t="shared" si="32"/>
        <v>44622</v>
      </c>
      <c r="H128" s="27">
        <f t="shared" si="30"/>
        <v>44627</v>
      </c>
      <c r="I128" s="27">
        <f t="shared" si="31"/>
        <v>44630</v>
      </c>
      <c r="J128" s="5"/>
      <c r="K128" s="5"/>
      <c r="L128" s="5"/>
    </row>
    <row r="129" spans="1:12" ht="15" hidden="1" customHeight="1" x14ac:dyDescent="0.2">
      <c r="A129" s="38">
        <v>5</v>
      </c>
      <c r="B129" s="11" t="s">
        <v>814</v>
      </c>
      <c r="C129" s="88">
        <f t="shared" si="29"/>
        <v>44593</v>
      </c>
      <c r="D129" s="27">
        <f>D128+10</f>
        <v>44598</v>
      </c>
      <c r="E129" s="27">
        <f>E128+11</f>
        <v>44600</v>
      </c>
      <c r="G129" s="27">
        <f t="shared" si="32"/>
        <v>44633</v>
      </c>
      <c r="H129" s="27">
        <f t="shared" si="30"/>
        <v>44638</v>
      </c>
      <c r="I129" s="27">
        <f t="shared" si="31"/>
        <v>44641</v>
      </c>
      <c r="J129" s="5"/>
      <c r="K129" s="5"/>
      <c r="L129" s="5"/>
    </row>
    <row r="130" spans="1:12" ht="15" hidden="1" customHeight="1" x14ac:dyDescent="0.2">
      <c r="A130" s="38">
        <v>6</v>
      </c>
      <c r="B130" s="11" t="s">
        <v>819</v>
      </c>
      <c r="C130" s="88">
        <f t="shared" si="29"/>
        <v>44597</v>
      </c>
      <c r="D130" s="27">
        <v>44601</v>
      </c>
      <c r="E130" s="27">
        <v>44604</v>
      </c>
      <c r="G130" s="27">
        <f t="shared" si="32"/>
        <v>44637</v>
      </c>
      <c r="H130" s="27">
        <f t="shared" si="30"/>
        <v>44642</v>
      </c>
      <c r="I130" s="27">
        <f t="shared" si="31"/>
        <v>44645</v>
      </c>
      <c r="J130" s="5"/>
      <c r="K130" s="5"/>
      <c r="L130" s="5"/>
    </row>
    <row r="131" spans="1:12" ht="15" hidden="1" customHeight="1" x14ac:dyDescent="0.2">
      <c r="A131" s="85">
        <v>7</v>
      </c>
      <c r="B131" s="14" t="s">
        <v>852</v>
      </c>
      <c r="C131" s="89">
        <f t="shared" si="29"/>
        <v>44604</v>
      </c>
      <c r="D131" s="29">
        <v>44610</v>
      </c>
      <c r="E131" s="29">
        <v>44611</v>
      </c>
      <c r="G131" s="48">
        <f t="shared" si="32"/>
        <v>44644</v>
      </c>
      <c r="H131" s="48">
        <f t="shared" si="30"/>
        <v>44649</v>
      </c>
      <c r="I131" s="48">
        <f t="shared" si="31"/>
        <v>44652</v>
      </c>
      <c r="J131" s="5"/>
      <c r="K131" s="5"/>
      <c r="L131" s="5"/>
    </row>
    <row r="132" spans="1:12" ht="15" hidden="1" customHeight="1" x14ac:dyDescent="0.2">
      <c r="A132" s="38">
        <v>8</v>
      </c>
      <c r="B132" s="11" t="s">
        <v>853</v>
      </c>
      <c r="C132" s="88">
        <f t="shared" si="29"/>
        <v>44611</v>
      </c>
      <c r="D132" s="27">
        <v>44615</v>
      </c>
      <c r="E132" s="27">
        <v>44618</v>
      </c>
      <c r="G132" s="27">
        <f t="shared" si="32"/>
        <v>44651</v>
      </c>
      <c r="H132" s="27">
        <f t="shared" si="30"/>
        <v>44656</v>
      </c>
      <c r="I132" s="27">
        <f t="shared" si="31"/>
        <v>44659</v>
      </c>
      <c r="J132" s="5"/>
      <c r="K132" s="5"/>
      <c r="L132" s="5"/>
    </row>
    <row r="133" spans="1:12" ht="15" hidden="1" customHeight="1" x14ac:dyDescent="0.2">
      <c r="A133" s="38">
        <v>9</v>
      </c>
      <c r="B133" s="11" t="s">
        <v>854</v>
      </c>
      <c r="C133" s="88">
        <f t="shared" si="29"/>
        <v>44618</v>
      </c>
      <c r="D133" s="27">
        <v>44624</v>
      </c>
      <c r="E133" s="27">
        <v>44625</v>
      </c>
      <c r="G133" s="27">
        <f t="shared" si="32"/>
        <v>44658</v>
      </c>
      <c r="H133" s="27">
        <f t="shared" si="30"/>
        <v>44663</v>
      </c>
      <c r="I133" s="27">
        <f t="shared" si="31"/>
        <v>44666</v>
      </c>
    </row>
    <row r="134" spans="1:12" ht="15" hidden="1" customHeight="1" x14ac:dyDescent="0.2">
      <c r="A134" s="38">
        <v>10</v>
      </c>
      <c r="B134" s="11" t="s">
        <v>855</v>
      </c>
      <c r="C134" s="88">
        <f t="shared" si="29"/>
        <v>44625</v>
      </c>
      <c r="D134" s="27">
        <v>44631</v>
      </c>
      <c r="E134" s="27">
        <v>44632</v>
      </c>
      <c r="G134" s="27">
        <f t="shared" si="32"/>
        <v>44665</v>
      </c>
      <c r="H134" s="27">
        <f t="shared" si="30"/>
        <v>44670</v>
      </c>
      <c r="I134" s="27">
        <f t="shared" si="31"/>
        <v>44673</v>
      </c>
    </row>
    <row r="135" spans="1:12" ht="15" hidden="1" customHeight="1" x14ac:dyDescent="0.2">
      <c r="A135" s="38">
        <v>11</v>
      </c>
      <c r="B135" s="11" t="s">
        <v>856</v>
      </c>
      <c r="C135" s="88">
        <f t="shared" si="29"/>
        <v>44632</v>
      </c>
      <c r="D135" s="44">
        <v>44636</v>
      </c>
      <c r="E135" s="44">
        <v>44639</v>
      </c>
      <c r="G135" s="29">
        <f t="shared" si="32"/>
        <v>44672</v>
      </c>
      <c r="H135" s="29">
        <f t="shared" si="30"/>
        <v>44677</v>
      </c>
      <c r="I135" s="29">
        <f t="shared" si="31"/>
        <v>44680</v>
      </c>
    </row>
    <row r="136" spans="1:12" ht="15" hidden="1" customHeight="1" x14ac:dyDescent="0.2">
      <c r="A136" s="45">
        <v>12</v>
      </c>
      <c r="B136" s="5" t="s">
        <v>863</v>
      </c>
      <c r="C136" s="88">
        <f t="shared" si="29"/>
        <v>44639</v>
      </c>
      <c r="D136" s="27">
        <v>44645</v>
      </c>
      <c r="E136" s="27">
        <v>44646</v>
      </c>
      <c r="G136" s="27">
        <f t="shared" si="32"/>
        <v>44679</v>
      </c>
      <c r="H136" s="27">
        <f t="shared" si="30"/>
        <v>44684</v>
      </c>
      <c r="I136" s="27">
        <f t="shared" si="31"/>
        <v>44687</v>
      </c>
    </row>
    <row r="137" spans="1:12" ht="15" hidden="1" customHeight="1" x14ac:dyDescent="0.2">
      <c r="A137" s="38">
        <v>13</v>
      </c>
      <c r="B137" s="11" t="s">
        <v>890</v>
      </c>
      <c r="C137" s="88">
        <f t="shared" si="29"/>
        <v>44646</v>
      </c>
      <c r="D137" s="27">
        <f t="shared" ref="D137:D172" si="33">E137-2</f>
        <v>44651</v>
      </c>
      <c r="E137" s="27">
        <f>E136+7</f>
        <v>44653</v>
      </c>
      <c r="G137" s="27">
        <f t="shared" si="32"/>
        <v>44686</v>
      </c>
      <c r="H137" s="27">
        <f t="shared" si="30"/>
        <v>44691</v>
      </c>
      <c r="I137" s="27">
        <f t="shared" si="31"/>
        <v>44694</v>
      </c>
    </row>
    <row r="138" spans="1:12" ht="15" hidden="1" customHeight="1" x14ac:dyDescent="0.2">
      <c r="A138" s="85">
        <v>13</v>
      </c>
      <c r="B138" s="14" t="s">
        <v>896</v>
      </c>
      <c r="C138" s="89">
        <f>E138-7</f>
        <v>44648</v>
      </c>
      <c r="D138" s="29">
        <f t="shared" si="33"/>
        <v>44653</v>
      </c>
      <c r="E138" s="29">
        <v>44655</v>
      </c>
      <c r="G138" s="27">
        <f t="shared" si="32"/>
        <v>44688</v>
      </c>
      <c r="H138" s="27">
        <f t="shared" si="30"/>
        <v>44693</v>
      </c>
      <c r="I138" s="27">
        <f t="shared" si="31"/>
        <v>44696</v>
      </c>
    </row>
    <row r="139" spans="1:12" ht="15" hidden="1" customHeight="1" x14ac:dyDescent="0.2">
      <c r="A139" s="38">
        <v>14</v>
      </c>
      <c r="B139" s="11" t="s">
        <v>906</v>
      </c>
      <c r="C139" s="88">
        <f t="shared" si="29"/>
        <v>44653</v>
      </c>
      <c r="D139" s="27">
        <f t="shared" si="33"/>
        <v>44658</v>
      </c>
      <c r="E139" s="27">
        <f>E137+7</f>
        <v>44660</v>
      </c>
      <c r="G139" s="27">
        <f t="shared" si="32"/>
        <v>44693</v>
      </c>
      <c r="H139" s="27">
        <f t="shared" si="30"/>
        <v>44698</v>
      </c>
      <c r="I139" s="27">
        <f t="shared" si="31"/>
        <v>44701</v>
      </c>
    </row>
    <row r="140" spans="1:12" ht="15" hidden="1" customHeight="1" x14ac:dyDescent="0.2">
      <c r="A140" s="38">
        <v>15</v>
      </c>
      <c r="B140" s="11" t="s">
        <v>907</v>
      </c>
      <c r="C140" s="88">
        <f t="shared" si="29"/>
        <v>44660</v>
      </c>
      <c r="D140" s="27">
        <f t="shared" si="33"/>
        <v>44665</v>
      </c>
      <c r="E140" s="27">
        <f>E139+7</f>
        <v>44667</v>
      </c>
      <c r="G140" s="29">
        <f t="shared" si="32"/>
        <v>44700</v>
      </c>
      <c r="H140" s="29">
        <f t="shared" si="30"/>
        <v>44705</v>
      </c>
      <c r="I140" s="29">
        <f t="shared" si="31"/>
        <v>44708</v>
      </c>
    </row>
    <row r="141" spans="1:12" ht="15" hidden="1" customHeight="1" x14ac:dyDescent="0.2">
      <c r="A141" s="38">
        <v>17</v>
      </c>
      <c r="B141" s="11" t="s">
        <v>908</v>
      </c>
      <c r="C141" s="88">
        <f t="shared" si="29"/>
        <v>44674</v>
      </c>
      <c r="D141" s="27">
        <f t="shared" si="33"/>
        <v>44679</v>
      </c>
      <c r="E141" s="27">
        <f>E140+14</f>
        <v>44681</v>
      </c>
      <c r="G141" s="27">
        <f t="shared" si="32"/>
        <v>44714</v>
      </c>
      <c r="H141" s="27">
        <f t="shared" si="30"/>
        <v>44719</v>
      </c>
      <c r="I141" s="27">
        <f t="shared" si="31"/>
        <v>44722</v>
      </c>
    </row>
    <row r="142" spans="1:12" ht="15" hidden="1" customHeight="1" x14ac:dyDescent="0.2">
      <c r="A142" s="85">
        <v>18</v>
      </c>
      <c r="B142" s="14" t="s">
        <v>909</v>
      </c>
      <c r="C142" s="89">
        <f t="shared" si="29"/>
        <v>44681</v>
      </c>
      <c r="D142" s="29">
        <f t="shared" si="33"/>
        <v>44686</v>
      </c>
      <c r="E142" s="29">
        <f>E141+7</f>
        <v>44688</v>
      </c>
      <c r="G142" s="27">
        <f t="shared" si="32"/>
        <v>44721</v>
      </c>
      <c r="H142" s="27">
        <f t="shared" si="30"/>
        <v>44726</v>
      </c>
      <c r="I142" s="27">
        <f t="shared" si="31"/>
        <v>44729</v>
      </c>
    </row>
    <row r="143" spans="1:12" ht="15" hidden="1" customHeight="1" x14ac:dyDescent="0.2">
      <c r="A143" s="45">
        <v>19</v>
      </c>
      <c r="B143" s="11" t="s">
        <v>934</v>
      </c>
      <c r="C143" s="88">
        <f t="shared" si="29"/>
        <v>44688</v>
      </c>
      <c r="D143" s="27">
        <f t="shared" si="33"/>
        <v>44693</v>
      </c>
      <c r="E143" s="27">
        <f>E142+7</f>
        <v>44695</v>
      </c>
      <c r="G143" s="27">
        <f t="shared" si="32"/>
        <v>44728</v>
      </c>
      <c r="H143" s="27">
        <f t="shared" si="30"/>
        <v>44733</v>
      </c>
      <c r="I143" s="27">
        <f t="shared" si="31"/>
        <v>44736</v>
      </c>
    </row>
    <row r="144" spans="1:12" ht="15" hidden="1" customHeight="1" x14ac:dyDescent="0.2">
      <c r="A144" s="45">
        <v>20</v>
      </c>
      <c r="B144" s="11" t="s">
        <v>910</v>
      </c>
      <c r="C144" s="88">
        <f t="shared" si="29"/>
        <v>44695</v>
      </c>
      <c r="D144" s="27">
        <f t="shared" si="33"/>
        <v>44700</v>
      </c>
      <c r="E144" s="27">
        <f>E143+7</f>
        <v>44702</v>
      </c>
      <c r="G144" s="27">
        <f t="shared" si="32"/>
        <v>44735</v>
      </c>
      <c r="H144" s="27">
        <f t="shared" si="30"/>
        <v>44740</v>
      </c>
      <c r="I144" s="27">
        <f t="shared" si="31"/>
        <v>44743</v>
      </c>
    </row>
    <row r="145" spans="1:9" ht="15" hidden="1" customHeight="1" x14ac:dyDescent="0.2">
      <c r="A145" s="38">
        <v>22</v>
      </c>
      <c r="B145" s="11" t="s">
        <v>953</v>
      </c>
      <c r="C145" s="88">
        <f t="shared" si="29"/>
        <v>44710</v>
      </c>
      <c r="D145" s="27">
        <f t="shared" si="33"/>
        <v>44715</v>
      </c>
      <c r="E145" s="84">
        <v>44717</v>
      </c>
      <c r="G145" s="27">
        <f t="shared" si="32"/>
        <v>44750</v>
      </c>
      <c r="H145" s="27">
        <f t="shared" si="30"/>
        <v>44755</v>
      </c>
      <c r="I145" s="27">
        <f t="shared" si="31"/>
        <v>44758</v>
      </c>
    </row>
    <row r="146" spans="1:9" ht="15" hidden="1" customHeight="1" x14ac:dyDescent="0.2">
      <c r="A146" s="38">
        <v>23</v>
      </c>
      <c r="B146" s="11" t="s">
        <v>954</v>
      </c>
      <c r="C146" s="26">
        <f t="shared" si="29"/>
        <v>44712</v>
      </c>
      <c r="D146" s="35">
        <f t="shared" si="33"/>
        <v>44717</v>
      </c>
      <c r="E146" s="27">
        <v>44719</v>
      </c>
      <c r="G146" s="27">
        <f t="shared" si="32"/>
        <v>44752</v>
      </c>
      <c r="H146" s="27">
        <f t="shared" si="30"/>
        <v>44757</v>
      </c>
      <c r="I146" s="27">
        <f t="shared" si="31"/>
        <v>44760</v>
      </c>
    </row>
    <row r="147" spans="1:9" ht="15" hidden="1" customHeight="1" x14ac:dyDescent="0.2">
      <c r="A147" s="85">
        <v>23</v>
      </c>
      <c r="B147" s="14" t="s">
        <v>948</v>
      </c>
      <c r="C147" s="28">
        <f t="shared" si="29"/>
        <v>44716</v>
      </c>
      <c r="D147" s="36">
        <f t="shared" si="33"/>
        <v>44721</v>
      </c>
      <c r="E147" s="29">
        <v>44723</v>
      </c>
      <c r="G147" s="27">
        <f t="shared" si="32"/>
        <v>44756</v>
      </c>
      <c r="H147" s="27">
        <f t="shared" ref="H147:H178" si="34">E147+38</f>
        <v>44761</v>
      </c>
      <c r="I147" s="27">
        <f t="shared" ref="I147:I178" si="35">E147+41</f>
        <v>44764</v>
      </c>
    </row>
    <row r="148" spans="1:9" ht="15" hidden="1" customHeight="1" x14ac:dyDescent="0.2">
      <c r="A148" s="38">
        <v>24</v>
      </c>
      <c r="B148" s="11" t="s">
        <v>949</v>
      </c>
      <c r="C148" s="88">
        <f t="shared" si="29"/>
        <v>44723</v>
      </c>
      <c r="D148" s="27">
        <f t="shared" si="33"/>
        <v>44728</v>
      </c>
      <c r="E148" s="27">
        <f t="shared" ref="E148:E200" si="36">E147+7</f>
        <v>44730</v>
      </c>
      <c r="G148" s="27">
        <f t="shared" si="32"/>
        <v>44763</v>
      </c>
      <c r="H148" s="27">
        <f t="shared" si="34"/>
        <v>44768</v>
      </c>
      <c r="I148" s="27">
        <f t="shared" si="35"/>
        <v>44771</v>
      </c>
    </row>
    <row r="149" spans="1:9" ht="15" hidden="1" customHeight="1" x14ac:dyDescent="0.2">
      <c r="A149" s="38">
        <v>25</v>
      </c>
      <c r="B149" s="11" t="s">
        <v>947</v>
      </c>
      <c r="C149" s="88">
        <f t="shared" si="29"/>
        <v>44730</v>
      </c>
      <c r="D149" s="27">
        <f t="shared" si="33"/>
        <v>44735</v>
      </c>
      <c r="E149" s="27">
        <f t="shared" si="36"/>
        <v>44737</v>
      </c>
      <c r="G149" s="27">
        <f t="shared" si="32"/>
        <v>44770</v>
      </c>
      <c r="H149" s="27">
        <f t="shared" si="34"/>
        <v>44775</v>
      </c>
      <c r="I149" s="27">
        <f t="shared" si="35"/>
        <v>44778</v>
      </c>
    </row>
    <row r="150" spans="1:9" ht="15" hidden="1" customHeight="1" x14ac:dyDescent="0.2">
      <c r="A150" s="38">
        <v>26</v>
      </c>
      <c r="B150" s="11" t="s">
        <v>962</v>
      </c>
      <c r="C150" s="88">
        <f t="shared" si="29"/>
        <v>44737</v>
      </c>
      <c r="D150" s="27">
        <f t="shared" si="33"/>
        <v>44742</v>
      </c>
      <c r="E150" s="27">
        <f t="shared" si="36"/>
        <v>44744</v>
      </c>
      <c r="G150" s="27">
        <f t="shared" si="32"/>
        <v>44777</v>
      </c>
      <c r="H150" s="27">
        <f t="shared" si="34"/>
        <v>44782</v>
      </c>
      <c r="I150" s="27">
        <f t="shared" si="35"/>
        <v>44785</v>
      </c>
    </row>
    <row r="151" spans="1:9" ht="15" hidden="1" customHeight="1" x14ac:dyDescent="0.2">
      <c r="A151" s="38">
        <v>27</v>
      </c>
      <c r="B151" s="11" t="s">
        <v>982</v>
      </c>
      <c r="C151" s="88">
        <f t="shared" si="29"/>
        <v>44744</v>
      </c>
      <c r="D151" s="27">
        <f t="shared" si="33"/>
        <v>44749</v>
      </c>
      <c r="E151" s="27">
        <f t="shared" si="36"/>
        <v>44751</v>
      </c>
      <c r="G151" s="27">
        <f t="shared" ref="G151:G182" si="37">E151+33</f>
        <v>44784</v>
      </c>
      <c r="H151" s="27">
        <f t="shared" si="34"/>
        <v>44789</v>
      </c>
      <c r="I151" s="27">
        <f t="shared" si="35"/>
        <v>44792</v>
      </c>
    </row>
    <row r="152" spans="1:9" ht="15" hidden="1" customHeight="1" x14ac:dyDescent="0.2">
      <c r="A152" s="38">
        <v>28</v>
      </c>
      <c r="B152" s="11" t="s">
        <v>975</v>
      </c>
      <c r="C152" s="88">
        <f t="shared" si="29"/>
        <v>44751</v>
      </c>
      <c r="D152" s="27">
        <f t="shared" si="33"/>
        <v>44756</v>
      </c>
      <c r="E152" s="27">
        <f t="shared" si="36"/>
        <v>44758</v>
      </c>
      <c r="G152" s="27">
        <f t="shared" si="37"/>
        <v>44791</v>
      </c>
      <c r="H152" s="27">
        <f t="shared" si="34"/>
        <v>44796</v>
      </c>
      <c r="I152" s="27">
        <f t="shared" si="35"/>
        <v>44799</v>
      </c>
    </row>
    <row r="153" spans="1:9" ht="15" hidden="1" customHeight="1" x14ac:dyDescent="0.2">
      <c r="A153" s="38">
        <v>29</v>
      </c>
      <c r="B153" s="11" t="s">
        <v>976</v>
      </c>
      <c r="C153" s="88">
        <f t="shared" si="29"/>
        <v>44758</v>
      </c>
      <c r="D153" s="27">
        <f t="shared" si="33"/>
        <v>44763</v>
      </c>
      <c r="E153" s="27">
        <f t="shared" si="36"/>
        <v>44765</v>
      </c>
      <c r="G153" s="27">
        <f t="shared" si="37"/>
        <v>44798</v>
      </c>
      <c r="H153" s="27">
        <f t="shared" si="34"/>
        <v>44803</v>
      </c>
      <c r="I153" s="27">
        <f t="shared" si="35"/>
        <v>44806</v>
      </c>
    </row>
    <row r="154" spans="1:9" ht="15" hidden="1" customHeight="1" x14ac:dyDescent="0.2">
      <c r="A154" s="38">
        <v>30</v>
      </c>
      <c r="B154" s="11" t="s">
        <v>983</v>
      </c>
      <c r="C154" s="88">
        <f t="shared" si="29"/>
        <v>44765</v>
      </c>
      <c r="D154" s="27">
        <f t="shared" si="33"/>
        <v>44770</v>
      </c>
      <c r="E154" s="27">
        <f t="shared" si="36"/>
        <v>44772</v>
      </c>
      <c r="G154" s="27">
        <f t="shared" si="37"/>
        <v>44805</v>
      </c>
      <c r="H154" s="27">
        <f t="shared" si="34"/>
        <v>44810</v>
      </c>
      <c r="I154" s="27">
        <f t="shared" si="35"/>
        <v>44813</v>
      </c>
    </row>
    <row r="155" spans="1:9" ht="15" hidden="1" customHeight="1" x14ac:dyDescent="0.2">
      <c r="A155" s="38">
        <v>31</v>
      </c>
      <c r="B155" s="11" t="s">
        <v>1006</v>
      </c>
      <c r="C155" s="88">
        <f t="shared" si="29"/>
        <v>44772</v>
      </c>
      <c r="D155" s="27">
        <f t="shared" si="33"/>
        <v>44777</v>
      </c>
      <c r="E155" s="27">
        <f t="shared" si="36"/>
        <v>44779</v>
      </c>
      <c r="G155" s="29">
        <f t="shared" si="37"/>
        <v>44812</v>
      </c>
      <c r="H155" s="29">
        <f t="shared" si="34"/>
        <v>44817</v>
      </c>
      <c r="I155" s="29">
        <f t="shared" si="35"/>
        <v>44820</v>
      </c>
    </row>
    <row r="156" spans="1:9" ht="15" hidden="1" customHeight="1" x14ac:dyDescent="0.2">
      <c r="A156" s="38">
        <v>32</v>
      </c>
      <c r="B156" s="11" t="s">
        <v>1007</v>
      </c>
      <c r="C156" s="88">
        <f t="shared" si="29"/>
        <v>44779</v>
      </c>
      <c r="D156" s="27">
        <f t="shared" si="33"/>
        <v>44784</v>
      </c>
      <c r="E156" s="27">
        <f t="shared" si="36"/>
        <v>44786</v>
      </c>
      <c r="G156" s="29">
        <f t="shared" si="37"/>
        <v>44819</v>
      </c>
      <c r="H156" s="29">
        <f t="shared" si="34"/>
        <v>44824</v>
      </c>
      <c r="I156" s="29">
        <f t="shared" si="35"/>
        <v>44827</v>
      </c>
    </row>
    <row r="157" spans="1:9" ht="15" hidden="1" customHeight="1" x14ac:dyDescent="0.2">
      <c r="A157" s="38">
        <v>33</v>
      </c>
      <c r="B157" s="11" t="s">
        <v>1008</v>
      </c>
      <c r="C157" s="88">
        <f t="shared" si="29"/>
        <v>44786</v>
      </c>
      <c r="D157" s="27">
        <f t="shared" si="33"/>
        <v>44791</v>
      </c>
      <c r="E157" s="27">
        <f t="shared" si="36"/>
        <v>44793</v>
      </c>
      <c r="G157" s="29">
        <f t="shared" si="37"/>
        <v>44826</v>
      </c>
      <c r="H157" s="29">
        <f t="shared" si="34"/>
        <v>44831</v>
      </c>
      <c r="I157" s="29">
        <f t="shared" si="35"/>
        <v>44834</v>
      </c>
    </row>
    <row r="158" spans="1:9" ht="15" hidden="1" customHeight="1" x14ac:dyDescent="0.2">
      <c r="A158" s="38">
        <v>34</v>
      </c>
      <c r="B158" s="33" t="s">
        <v>1009</v>
      </c>
      <c r="C158" s="88">
        <f t="shared" si="29"/>
        <v>44793</v>
      </c>
      <c r="D158" s="27">
        <f t="shared" si="33"/>
        <v>44798</v>
      </c>
      <c r="E158" s="27">
        <f t="shared" si="36"/>
        <v>44800</v>
      </c>
      <c r="G158" s="29">
        <f t="shared" si="37"/>
        <v>44833</v>
      </c>
      <c r="H158" s="29">
        <f t="shared" si="34"/>
        <v>44838</v>
      </c>
      <c r="I158" s="29">
        <f t="shared" si="35"/>
        <v>44841</v>
      </c>
    </row>
    <row r="159" spans="1:9" ht="15" hidden="1" customHeight="1" x14ac:dyDescent="0.2">
      <c r="A159" s="38">
        <v>35</v>
      </c>
      <c r="B159" s="11" t="s">
        <v>1036</v>
      </c>
      <c r="C159" s="88">
        <f t="shared" si="29"/>
        <v>44800</v>
      </c>
      <c r="D159" s="27">
        <f t="shared" si="33"/>
        <v>44805</v>
      </c>
      <c r="E159" s="27">
        <f t="shared" si="36"/>
        <v>44807</v>
      </c>
      <c r="G159" s="29">
        <f t="shared" si="37"/>
        <v>44840</v>
      </c>
      <c r="H159" s="29">
        <f t="shared" si="34"/>
        <v>44845</v>
      </c>
      <c r="I159" s="29">
        <f t="shared" si="35"/>
        <v>44848</v>
      </c>
    </row>
    <row r="160" spans="1:9" ht="15" hidden="1" customHeight="1" x14ac:dyDescent="0.2">
      <c r="A160" s="38">
        <v>36</v>
      </c>
      <c r="B160" s="11" t="s">
        <v>1037</v>
      </c>
      <c r="C160" s="88">
        <f t="shared" si="29"/>
        <v>44807</v>
      </c>
      <c r="D160" s="27">
        <f t="shared" si="33"/>
        <v>44812</v>
      </c>
      <c r="E160" s="27">
        <f t="shared" si="36"/>
        <v>44814</v>
      </c>
      <c r="G160" s="27">
        <f t="shared" si="37"/>
        <v>44847</v>
      </c>
      <c r="H160" s="27">
        <f t="shared" si="34"/>
        <v>44852</v>
      </c>
      <c r="I160" s="27">
        <f t="shared" si="35"/>
        <v>44855</v>
      </c>
    </row>
    <row r="161" spans="1:9" ht="15" hidden="1" customHeight="1" x14ac:dyDescent="0.2">
      <c r="A161" s="38">
        <v>37</v>
      </c>
      <c r="B161" s="11" t="s">
        <v>1038</v>
      </c>
      <c r="C161" s="88">
        <f t="shared" si="29"/>
        <v>44814</v>
      </c>
      <c r="D161" s="27">
        <f t="shared" si="33"/>
        <v>44819</v>
      </c>
      <c r="E161" s="27">
        <f t="shared" si="36"/>
        <v>44821</v>
      </c>
      <c r="G161" s="27">
        <f t="shared" si="37"/>
        <v>44854</v>
      </c>
      <c r="H161" s="27">
        <f t="shared" si="34"/>
        <v>44859</v>
      </c>
      <c r="I161" s="27">
        <f t="shared" si="35"/>
        <v>44862</v>
      </c>
    </row>
    <row r="162" spans="1:9" ht="15" hidden="1" customHeight="1" x14ac:dyDescent="0.2">
      <c r="A162" s="85">
        <v>38</v>
      </c>
      <c r="B162" s="14" t="s">
        <v>1032</v>
      </c>
      <c r="C162" s="89">
        <f t="shared" si="29"/>
        <v>44821</v>
      </c>
      <c r="D162" s="29">
        <f t="shared" si="33"/>
        <v>44826</v>
      </c>
      <c r="E162" s="29">
        <f t="shared" si="36"/>
        <v>44828</v>
      </c>
      <c r="G162" s="27">
        <f t="shared" si="37"/>
        <v>44861</v>
      </c>
      <c r="H162" s="27">
        <f t="shared" si="34"/>
        <v>44866</v>
      </c>
      <c r="I162" s="27">
        <f t="shared" si="35"/>
        <v>44869</v>
      </c>
    </row>
    <row r="163" spans="1:9" ht="15" hidden="1" customHeight="1" x14ac:dyDescent="0.2">
      <c r="A163" s="85">
        <v>39</v>
      </c>
      <c r="B163" s="14" t="s">
        <v>1039</v>
      </c>
      <c r="C163" s="89">
        <f t="shared" si="29"/>
        <v>44828</v>
      </c>
      <c r="D163" s="29">
        <f t="shared" si="33"/>
        <v>44833</v>
      </c>
      <c r="E163" s="29">
        <f t="shared" si="36"/>
        <v>44835</v>
      </c>
      <c r="G163" s="27">
        <f t="shared" si="37"/>
        <v>44868</v>
      </c>
      <c r="H163" s="27">
        <f t="shared" si="34"/>
        <v>44873</v>
      </c>
      <c r="I163" s="27">
        <f t="shared" si="35"/>
        <v>44876</v>
      </c>
    </row>
    <row r="164" spans="1:9" ht="15" hidden="1" customHeight="1" x14ac:dyDescent="0.2">
      <c r="A164" s="85">
        <v>40</v>
      </c>
      <c r="B164" s="14" t="s">
        <v>1047</v>
      </c>
      <c r="C164" s="89">
        <f t="shared" si="29"/>
        <v>44835</v>
      </c>
      <c r="D164" s="29">
        <f t="shared" si="33"/>
        <v>44840</v>
      </c>
      <c r="E164" s="29">
        <f t="shared" si="36"/>
        <v>44842</v>
      </c>
      <c r="G164" s="27">
        <f t="shared" si="37"/>
        <v>44875</v>
      </c>
      <c r="H164" s="27">
        <f t="shared" si="34"/>
        <v>44880</v>
      </c>
      <c r="I164" s="27">
        <f t="shared" si="35"/>
        <v>44883</v>
      </c>
    </row>
    <row r="165" spans="1:9" ht="15" hidden="1" customHeight="1" x14ac:dyDescent="0.2">
      <c r="A165" s="85">
        <v>41</v>
      </c>
      <c r="B165" s="14" t="s">
        <v>1055</v>
      </c>
      <c r="C165" s="89">
        <f t="shared" si="29"/>
        <v>44842</v>
      </c>
      <c r="D165" s="29">
        <f t="shared" si="33"/>
        <v>44847</v>
      </c>
      <c r="E165" s="29">
        <f t="shared" si="36"/>
        <v>44849</v>
      </c>
      <c r="G165" s="27">
        <f t="shared" si="37"/>
        <v>44882</v>
      </c>
      <c r="H165" s="27">
        <f t="shared" si="34"/>
        <v>44887</v>
      </c>
      <c r="I165" s="27">
        <f t="shared" si="35"/>
        <v>44890</v>
      </c>
    </row>
    <row r="166" spans="1:9" ht="15" hidden="1" customHeight="1" x14ac:dyDescent="0.2">
      <c r="A166" s="85">
        <v>42</v>
      </c>
      <c r="B166" s="14" t="s">
        <v>1061</v>
      </c>
      <c r="C166" s="89">
        <f t="shared" si="29"/>
        <v>44849</v>
      </c>
      <c r="D166" s="29">
        <f t="shared" si="33"/>
        <v>44854</v>
      </c>
      <c r="E166" s="29">
        <f t="shared" si="36"/>
        <v>44856</v>
      </c>
      <c r="G166" s="29">
        <f t="shared" si="37"/>
        <v>44889</v>
      </c>
      <c r="H166" s="29">
        <f t="shared" si="34"/>
        <v>44894</v>
      </c>
      <c r="I166" s="29">
        <f t="shared" si="35"/>
        <v>44897</v>
      </c>
    </row>
    <row r="167" spans="1:9" ht="15" hidden="1" customHeight="1" x14ac:dyDescent="0.2">
      <c r="A167" s="38">
        <v>43</v>
      </c>
      <c r="B167" s="11" t="s">
        <v>1067</v>
      </c>
      <c r="C167" s="88">
        <f t="shared" si="29"/>
        <v>44856</v>
      </c>
      <c r="D167" s="27">
        <f t="shared" si="33"/>
        <v>44861</v>
      </c>
      <c r="E167" s="27">
        <f t="shared" si="36"/>
        <v>44863</v>
      </c>
      <c r="G167" s="29">
        <f t="shared" si="37"/>
        <v>44896</v>
      </c>
      <c r="H167" s="29">
        <f t="shared" si="34"/>
        <v>44901</v>
      </c>
      <c r="I167" s="29">
        <f t="shared" si="35"/>
        <v>44904</v>
      </c>
    </row>
    <row r="168" spans="1:9" ht="15" hidden="1" customHeight="1" x14ac:dyDescent="0.2">
      <c r="A168" s="38">
        <v>44</v>
      </c>
      <c r="B168" s="11" t="s">
        <v>1075</v>
      </c>
      <c r="C168" s="88">
        <f t="shared" si="29"/>
        <v>44863</v>
      </c>
      <c r="D168" s="27">
        <f t="shared" si="33"/>
        <v>44868</v>
      </c>
      <c r="E168" s="27">
        <f t="shared" si="36"/>
        <v>44870</v>
      </c>
      <c r="G168" s="29">
        <f t="shared" si="37"/>
        <v>44903</v>
      </c>
      <c r="H168" s="29">
        <f t="shared" si="34"/>
        <v>44908</v>
      </c>
      <c r="I168" s="29">
        <f t="shared" si="35"/>
        <v>44911</v>
      </c>
    </row>
    <row r="169" spans="1:9" ht="15" hidden="1" customHeight="1" x14ac:dyDescent="0.2">
      <c r="A169" s="38">
        <v>45</v>
      </c>
      <c r="B169" s="11" t="s">
        <v>1081</v>
      </c>
      <c r="C169" s="88">
        <f t="shared" si="29"/>
        <v>44870</v>
      </c>
      <c r="D169" s="27">
        <f t="shared" si="33"/>
        <v>44875</v>
      </c>
      <c r="E169" s="27">
        <f t="shared" si="36"/>
        <v>44877</v>
      </c>
      <c r="G169" s="29">
        <f t="shared" si="37"/>
        <v>44910</v>
      </c>
      <c r="H169" s="29">
        <f t="shared" si="34"/>
        <v>44915</v>
      </c>
      <c r="I169" s="29">
        <f t="shared" si="35"/>
        <v>44918</v>
      </c>
    </row>
    <row r="170" spans="1:9" ht="15" hidden="1" customHeight="1" x14ac:dyDescent="0.2">
      <c r="A170" s="38">
        <v>46</v>
      </c>
      <c r="B170" s="11" t="s">
        <v>1089</v>
      </c>
      <c r="C170" s="88">
        <f t="shared" si="29"/>
        <v>44877</v>
      </c>
      <c r="D170" s="27">
        <f t="shared" si="33"/>
        <v>44882</v>
      </c>
      <c r="E170" s="27">
        <f t="shared" si="36"/>
        <v>44884</v>
      </c>
      <c r="G170" s="29">
        <f t="shared" si="37"/>
        <v>44917</v>
      </c>
      <c r="H170" s="29">
        <f t="shared" si="34"/>
        <v>44922</v>
      </c>
      <c r="I170" s="29">
        <f t="shared" si="35"/>
        <v>44925</v>
      </c>
    </row>
    <row r="171" spans="1:9" ht="15" hidden="1" customHeight="1" x14ac:dyDescent="0.2">
      <c r="A171" s="38">
        <v>47</v>
      </c>
      <c r="B171" s="11" t="s">
        <v>1094</v>
      </c>
      <c r="C171" s="88">
        <f t="shared" ref="C171:C172" si="38">E171-7</f>
        <v>44884</v>
      </c>
      <c r="D171" s="27">
        <f t="shared" si="33"/>
        <v>44889</v>
      </c>
      <c r="E171" s="27">
        <f t="shared" si="36"/>
        <v>44891</v>
      </c>
      <c r="G171" s="29">
        <f t="shared" si="37"/>
        <v>44924</v>
      </c>
      <c r="H171" s="29">
        <f t="shared" si="34"/>
        <v>44929</v>
      </c>
      <c r="I171" s="29">
        <f t="shared" si="35"/>
        <v>44932</v>
      </c>
    </row>
    <row r="172" spans="1:9" ht="15" hidden="1" customHeight="1" x14ac:dyDescent="0.2">
      <c r="A172" s="38">
        <v>48</v>
      </c>
      <c r="B172" s="11" t="s">
        <v>1101</v>
      </c>
      <c r="C172" s="88">
        <f t="shared" si="38"/>
        <v>44891</v>
      </c>
      <c r="D172" s="27">
        <f t="shared" si="33"/>
        <v>44896</v>
      </c>
      <c r="E172" s="27">
        <f t="shared" si="36"/>
        <v>44898</v>
      </c>
      <c r="G172" s="29">
        <f t="shared" si="37"/>
        <v>44931</v>
      </c>
      <c r="H172" s="29">
        <f t="shared" si="34"/>
        <v>44936</v>
      </c>
      <c r="I172" s="29">
        <f t="shared" si="35"/>
        <v>44939</v>
      </c>
    </row>
    <row r="173" spans="1:9" ht="15" hidden="1" customHeight="1" x14ac:dyDescent="0.2">
      <c r="A173" s="85">
        <v>49</v>
      </c>
      <c r="B173" s="14" t="s">
        <v>1109</v>
      </c>
      <c r="C173" s="89">
        <f>E173-7</f>
        <v>44898</v>
      </c>
      <c r="D173" s="29">
        <f>E173-2</f>
        <v>44903</v>
      </c>
      <c r="E173" s="29">
        <f t="shared" si="36"/>
        <v>44905</v>
      </c>
      <c r="G173" s="29">
        <f t="shared" si="37"/>
        <v>44938</v>
      </c>
      <c r="H173" s="29">
        <f t="shared" si="34"/>
        <v>44943</v>
      </c>
      <c r="I173" s="29">
        <f t="shared" si="35"/>
        <v>44946</v>
      </c>
    </row>
    <row r="174" spans="1:9" ht="15" hidden="1" customHeight="1" x14ac:dyDescent="0.2">
      <c r="A174" s="85">
        <v>50</v>
      </c>
      <c r="B174" s="14" t="s">
        <v>1115</v>
      </c>
      <c r="C174" s="89">
        <f t="shared" ref="C174:C237" si="39">E174-7</f>
        <v>44905</v>
      </c>
      <c r="D174" s="29">
        <f t="shared" ref="D174:D237" si="40">E174-2</f>
        <v>44910</v>
      </c>
      <c r="E174" s="29">
        <f t="shared" si="36"/>
        <v>44912</v>
      </c>
      <c r="G174" s="29">
        <f t="shared" si="37"/>
        <v>44945</v>
      </c>
      <c r="H174" s="29">
        <f t="shared" si="34"/>
        <v>44950</v>
      </c>
      <c r="I174" s="29">
        <f t="shared" si="35"/>
        <v>44953</v>
      </c>
    </row>
    <row r="175" spans="1:9" ht="15" hidden="1" customHeight="1" x14ac:dyDescent="0.2">
      <c r="A175" s="85">
        <v>51</v>
      </c>
      <c r="B175" s="14" t="s">
        <v>1121</v>
      </c>
      <c r="C175" s="89">
        <f t="shared" si="39"/>
        <v>44912</v>
      </c>
      <c r="D175" s="29">
        <f t="shared" si="40"/>
        <v>44917</v>
      </c>
      <c r="E175" s="29">
        <f t="shared" si="36"/>
        <v>44919</v>
      </c>
      <c r="G175" s="29">
        <f t="shared" si="37"/>
        <v>44952</v>
      </c>
      <c r="H175" s="29">
        <f t="shared" si="34"/>
        <v>44957</v>
      </c>
      <c r="I175" s="29">
        <f t="shared" si="35"/>
        <v>44960</v>
      </c>
    </row>
    <row r="176" spans="1:9" ht="15" hidden="1" customHeight="1" x14ac:dyDescent="0.2">
      <c r="A176" s="85">
        <v>52</v>
      </c>
      <c r="B176" s="14" t="s">
        <v>1125</v>
      </c>
      <c r="C176" s="89">
        <f t="shared" si="39"/>
        <v>44919</v>
      </c>
      <c r="D176" s="29">
        <f t="shared" si="40"/>
        <v>44924</v>
      </c>
      <c r="E176" s="29">
        <f t="shared" si="36"/>
        <v>44926</v>
      </c>
      <c r="G176" s="29">
        <f t="shared" si="37"/>
        <v>44959</v>
      </c>
      <c r="H176" s="29">
        <f t="shared" si="34"/>
        <v>44964</v>
      </c>
      <c r="I176" s="29">
        <f t="shared" si="35"/>
        <v>44967</v>
      </c>
    </row>
    <row r="177" spans="1:9" ht="15" hidden="1" customHeight="1" x14ac:dyDescent="0.2">
      <c r="A177" s="85">
        <v>1</v>
      </c>
      <c r="B177" s="14" t="s">
        <v>1131</v>
      </c>
      <c r="C177" s="89">
        <f t="shared" si="39"/>
        <v>44926</v>
      </c>
      <c r="D177" s="29">
        <f t="shared" si="40"/>
        <v>44931</v>
      </c>
      <c r="E177" s="29">
        <f t="shared" si="36"/>
        <v>44933</v>
      </c>
      <c r="G177" s="29">
        <f t="shared" si="37"/>
        <v>44966</v>
      </c>
      <c r="H177" s="29">
        <f t="shared" si="34"/>
        <v>44971</v>
      </c>
      <c r="I177" s="29">
        <f t="shared" si="35"/>
        <v>44974</v>
      </c>
    </row>
    <row r="178" spans="1:9" ht="15" hidden="1" customHeight="1" x14ac:dyDescent="0.2">
      <c r="A178" s="85">
        <v>2</v>
      </c>
      <c r="B178" s="14" t="s">
        <v>1142</v>
      </c>
      <c r="C178" s="89">
        <f t="shared" si="39"/>
        <v>44933</v>
      </c>
      <c r="D178" s="29">
        <f t="shared" si="40"/>
        <v>44938</v>
      </c>
      <c r="E178" s="29">
        <f t="shared" si="36"/>
        <v>44940</v>
      </c>
      <c r="G178" s="29">
        <f t="shared" si="37"/>
        <v>44973</v>
      </c>
      <c r="H178" s="29">
        <f t="shared" si="34"/>
        <v>44978</v>
      </c>
      <c r="I178" s="29">
        <f t="shared" si="35"/>
        <v>44981</v>
      </c>
    </row>
    <row r="179" spans="1:9" ht="15" hidden="1" customHeight="1" x14ac:dyDescent="0.2">
      <c r="A179" s="85">
        <v>3</v>
      </c>
      <c r="B179" s="14" t="s">
        <v>1150</v>
      </c>
      <c r="C179" s="89">
        <f t="shared" si="39"/>
        <v>44940</v>
      </c>
      <c r="D179" s="29">
        <f t="shared" si="40"/>
        <v>44945</v>
      </c>
      <c r="E179" s="29">
        <f t="shared" si="36"/>
        <v>44947</v>
      </c>
      <c r="G179" s="29">
        <f t="shared" si="37"/>
        <v>44980</v>
      </c>
      <c r="H179" s="29">
        <f t="shared" ref="H179:H210" si="41">E179+38</f>
        <v>44985</v>
      </c>
      <c r="I179" s="29">
        <f t="shared" ref="I179:I210" si="42">E179+41</f>
        <v>44988</v>
      </c>
    </row>
    <row r="180" spans="1:9" ht="15" hidden="1" customHeight="1" x14ac:dyDescent="0.2">
      <c r="A180" s="85">
        <v>4</v>
      </c>
      <c r="B180" s="14" t="s">
        <v>1156</v>
      </c>
      <c r="C180" s="89">
        <f t="shared" si="39"/>
        <v>44947</v>
      </c>
      <c r="D180" s="29">
        <f t="shared" si="40"/>
        <v>44952</v>
      </c>
      <c r="E180" s="29">
        <f t="shared" si="36"/>
        <v>44954</v>
      </c>
      <c r="G180" s="29">
        <f t="shared" si="37"/>
        <v>44987</v>
      </c>
      <c r="H180" s="29">
        <f t="shared" si="41"/>
        <v>44992</v>
      </c>
      <c r="I180" s="29">
        <f t="shared" si="42"/>
        <v>44995</v>
      </c>
    </row>
    <row r="181" spans="1:9" ht="15" hidden="1" customHeight="1" x14ac:dyDescent="0.2">
      <c r="A181" s="85">
        <v>5</v>
      </c>
      <c r="B181" s="14" t="s">
        <v>1163</v>
      </c>
      <c r="C181" s="89">
        <f t="shared" si="39"/>
        <v>44954</v>
      </c>
      <c r="D181" s="29">
        <f t="shared" si="40"/>
        <v>44959</v>
      </c>
      <c r="E181" s="29">
        <f t="shared" si="36"/>
        <v>44961</v>
      </c>
      <c r="G181" s="29">
        <f t="shared" si="37"/>
        <v>44994</v>
      </c>
      <c r="H181" s="29">
        <f t="shared" si="41"/>
        <v>44999</v>
      </c>
      <c r="I181" s="29">
        <f t="shared" si="42"/>
        <v>45002</v>
      </c>
    </row>
    <row r="182" spans="1:9" ht="15" hidden="1" customHeight="1" x14ac:dyDescent="0.2">
      <c r="A182" s="85">
        <v>6</v>
      </c>
      <c r="B182" s="14" t="s">
        <v>1173</v>
      </c>
      <c r="C182" s="89">
        <f t="shared" si="39"/>
        <v>44961</v>
      </c>
      <c r="D182" s="29">
        <f t="shared" si="40"/>
        <v>44966</v>
      </c>
      <c r="E182" s="29">
        <f t="shared" si="36"/>
        <v>44968</v>
      </c>
      <c r="G182" s="29">
        <f t="shared" si="37"/>
        <v>45001</v>
      </c>
      <c r="H182" s="29">
        <f t="shared" si="41"/>
        <v>45006</v>
      </c>
      <c r="I182" s="29">
        <f t="shared" si="42"/>
        <v>45009</v>
      </c>
    </row>
    <row r="183" spans="1:9" ht="15" hidden="1" customHeight="1" x14ac:dyDescent="0.2">
      <c r="A183" s="85">
        <v>7</v>
      </c>
      <c r="B183" s="14" t="s">
        <v>1178</v>
      </c>
      <c r="C183" s="89">
        <f t="shared" si="39"/>
        <v>44968</v>
      </c>
      <c r="D183" s="29">
        <f t="shared" si="40"/>
        <v>44973</v>
      </c>
      <c r="E183" s="29">
        <f t="shared" si="36"/>
        <v>44975</v>
      </c>
      <c r="G183" s="29">
        <f t="shared" ref="G183:G214" si="43">E183+33</f>
        <v>45008</v>
      </c>
      <c r="H183" s="29">
        <f t="shared" si="41"/>
        <v>45013</v>
      </c>
      <c r="I183" s="29">
        <f t="shared" si="42"/>
        <v>45016</v>
      </c>
    </row>
    <row r="184" spans="1:9" ht="15" hidden="1" customHeight="1" x14ac:dyDescent="0.2">
      <c r="A184" s="85">
        <v>8</v>
      </c>
      <c r="B184" s="14" t="s">
        <v>1186</v>
      </c>
      <c r="C184" s="89">
        <f t="shared" si="39"/>
        <v>44975</v>
      </c>
      <c r="D184" s="29">
        <f t="shared" si="40"/>
        <v>44980</v>
      </c>
      <c r="E184" s="29">
        <f t="shared" si="36"/>
        <v>44982</v>
      </c>
      <c r="G184" s="29">
        <f t="shared" si="43"/>
        <v>45015</v>
      </c>
      <c r="H184" s="29">
        <f t="shared" si="41"/>
        <v>45020</v>
      </c>
      <c r="I184" s="29">
        <f t="shared" si="42"/>
        <v>45023</v>
      </c>
    </row>
    <row r="185" spans="1:9" ht="15" hidden="1" customHeight="1" x14ac:dyDescent="0.2">
      <c r="A185" s="85">
        <v>9</v>
      </c>
      <c r="B185" s="14" t="s">
        <v>1194</v>
      </c>
      <c r="C185" s="89">
        <f t="shared" si="39"/>
        <v>44982</v>
      </c>
      <c r="D185" s="29">
        <f t="shared" si="40"/>
        <v>44987</v>
      </c>
      <c r="E185" s="29">
        <f t="shared" si="36"/>
        <v>44989</v>
      </c>
      <c r="G185" s="29">
        <f t="shared" si="43"/>
        <v>45022</v>
      </c>
      <c r="H185" s="29">
        <f t="shared" si="41"/>
        <v>45027</v>
      </c>
      <c r="I185" s="29">
        <f t="shared" si="42"/>
        <v>45030</v>
      </c>
    </row>
    <row r="186" spans="1:9" ht="15" hidden="1" customHeight="1" x14ac:dyDescent="0.2">
      <c r="A186" s="85">
        <v>10</v>
      </c>
      <c r="B186" s="14" t="s">
        <v>1204</v>
      </c>
      <c r="C186" s="89">
        <f t="shared" si="39"/>
        <v>44989</v>
      </c>
      <c r="D186" s="29">
        <f t="shared" si="40"/>
        <v>44994</v>
      </c>
      <c r="E186" s="29">
        <f t="shared" si="36"/>
        <v>44996</v>
      </c>
      <c r="G186" s="29">
        <f t="shared" si="43"/>
        <v>45029</v>
      </c>
      <c r="H186" s="29">
        <f t="shared" si="41"/>
        <v>45034</v>
      </c>
      <c r="I186" s="29">
        <f t="shared" si="42"/>
        <v>45037</v>
      </c>
    </row>
    <row r="187" spans="1:9" ht="15" hidden="1" customHeight="1" x14ac:dyDescent="0.2">
      <c r="A187" s="85">
        <v>11</v>
      </c>
      <c r="B187" s="14" t="s">
        <v>1211</v>
      </c>
      <c r="C187" s="89">
        <f t="shared" si="39"/>
        <v>44996</v>
      </c>
      <c r="D187" s="29">
        <f t="shared" si="40"/>
        <v>45001</v>
      </c>
      <c r="E187" s="29">
        <f t="shared" si="36"/>
        <v>45003</v>
      </c>
      <c r="G187" s="29">
        <f t="shared" si="43"/>
        <v>45036</v>
      </c>
      <c r="H187" s="29">
        <f t="shared" si="41"/>
        <v>45041</v>
      </c>
      <c r="I187" s="29">
        <f t="shared" si="42"/>
        <v>45044</v>
      </c>
    </row>
    <row r="188" spans="1:9" ht="15" hidden="1" customHeight="1" x14ac:dyDescent="0.2">
      <c r="A188" s="85">
        <v>12</v>
      </c>
      <c r="B188" s="14" t="s">
        <v>1219</v>
      </c>
      <c r="C188" s="89">
        <f t="shared" si="39"/>
        <v>45003</v>
      </c>
      <c r="D188" s="29">
        <f t="shared" si="40"/>
        <v>45008</v>
      </c>
      <c r="E188" s="29">
        <f t="shared" si="36"/>
        <v>45010</v>
      </c>
      <c r="G188" s="29">
        <f t="shared" si="43"/>
        <v>45043</v>
      </c>
      <c r="H188" s="29">
        <f t="shared" si="41"/>
        <v>45048</v>
      </c>
      <c r="I188" s="29">
        <f t="shared" si="42"/>
        <v>45051</v>
      </c>
    </row>
    <row r="189" spans="1:9" ht="15" hidden="1" customHeight="1" x14ac:dyDescent="0.2">
      <c r="A189" s="85">
        <v>13</v>
      </c>
      <c r="B189" s="14" t="s">
        <v>1231</v>
      </c>
      <c r="C189" s="89">
        <f t="shared" si="39"/>
        <v>45010</v>
      </c>
      <c r="D189" s="29">
        <f t="shared" si="40"/>
        <v>45015</v>
      </c>
      <c r="E189" s="29">
        <f t="shared" si="36"/>
        <v>45017</v>
      </c>
      <c r="G189" s="29">
        <f t="shared" si="43"/>
        <v>45050</v>
      </c>
      <c r="H189" s="29">
        <f t="shared" si="41"/>
        <v>45055</v>
      </c>
      <c r="I189" s="29">
        <f t="shared" si="42"/>
        <v>45058</v>
      </c>
    </row>
    <row r="190" spans="1:9" ht="15" hidden="1" customHeight="1" x14ac:dyDescent="0.2">
      <c r="A190" s="85">
        <v>14</v>
      </c>
      <c r="B190" s="14" t="s">
        <v>1236</v>
      </c>
      <c r="C190" s="89">
        <f t="shared" si="39"/>
        <v>45017</v>
      </c>
      <c r="D190" s="29">
        <f t="shared" si="40"/>
        <v>45022</v>
      </c>
      <c r="E190" s="29">
        <f t="shared" si="36"/>
        <v>45024</v>
      </c>
      <c r="G190" s="29">
        <f t="shared" si="43"/>
        <v>45057</v>
      </c>
      <c r="H190" s="29">
        <f t="shared" si="41"/>
        <v>45062</v>
      </c>
      <c r="I190" s="29">
        <f t="shared" si="42"/>
        <v>45065</v>
      </c>
    </row>
    <row r="191" spans="1:9" ht="15" hidden="1" customHeight="1" x14ac:dyDescent="0.2">
      <c r="A191" s="85">
        <v>15</v>
      </c>
      <c r="B191" s="14" t="s">
        <v>1245</v>
      </c>
      <c r="C191" s="89">
        <f t="shared" si="39"/>
        <v>45024</v>
      </c>
      <c r="D191" s="29">
        <f t="shared" si="40"/>
        <v>45029</v>
      </c>
      <c r="E191" s="29">
        <f t="shared" si="36"/>
        <v>45031</v>
      </c>
      <c r="G191" s="29">
        <f t="shared" si="43"/>
        <v>45064</v>
      </c>
      <c r="H191" s="29">
        <f t="shared" si="41"/>
        <v>45069</v>
      </c>
      <c r="I191" s="29">
        <f t="shared" si="42"/>
        <v>45072</v>
      </c>
    </row>
    <row r="192" spans="1:9" ht="15" hidden="1" customHeight="1" x14ac:dyDescent="0.2">
      <c r="A192" s="85">
        <v>16</v>
      </c>
      <c r="B192" s="14" t="s">
        <v>1253</v>
      </c>
      <c r="C192" s="89">
        <f t="shared" si="39"/>
        <v>45031</v>
      </c>
      <c r="D192" s="29">
        <f t="shared" si="40"/>
        <v>45036</v>
      </c>
      <c r="E192" s="29">
        <f t="shared" si="36"/>
        <v>45038</v>
      </c>
      <c r="G192" s="29">
        <f t="shared" si="43"/>
        <v>45071</v>
      </c>
      <c r="H192" s="29">
        <f t="shared" si="41"/>
        <v>45076</v>
      </c>
      <c r="I192" s="29">
        <f t="shared" si="42"/>
        <v>45079</v>
      </c>
    </row>
    <row r="193" spans="1:9" ht="15" hidden="1" customHeight="1" x14ac:dyDescent="0.2">
      <c r="A193" s="85">
        <v>17</v>
      </c>
      <c r="B193" s="14" t="s">
        <v>1261</v>
      </c>
      <c r="C193" s="89">
        <f t="shared" si="39"/>
        <v>45038</v>
      </c>
      <c r="D193" s="29">
        <f t="shared" si="40"/>
        <v>45043</v>
      </c>
      <c r="E193" s="29">
        <f t="shared" si="36"/>
        <v>45045</v>
      </c>
      <c r="G193" s="29">
        <f t="shared" si="43"/>
        <v>45078</v>
      </c>
      <c r="H193" s="29">
        <f t="shared" si="41"/>
        <v>45083</v>
      </c>
      <c r="I193" s="29">
        <f t="shared" si="42"/>
        <v>45086</v>
      </c>
    </row>
    <row r="194" spans="1:9" ht="15" hidden="1" customHeight="1" x14ac:dyDescent="0.2">
      <c r="A194" s="85">
        <v>18</v>
      </c>
      <c r="B194" s="14" t="s">
        <v>1271</v>
      </c>
      <c r="C194" s="89">
        <f t="shared" si="39"/>
        <v>45045</v>
      </c>
      <c r="D194" s="29">
        <f t="shared" si="40"/>
        <v>45050</v>
      </c>
      <c r="E194" s="29">
        <f t="shared" si="36"/>
        <v>45052</v>
      </c>
      <c r="G194" s="29">
        <f t="shared" si="43"/>
        <v>45085</v>
      </c>
      <c r="H194" s="29">
        <f t="shared" si="41"/>
        <v>45090</v>
      </c>
      <c r="I194" s="29">
        <f t="shared" si="42"/>
        <v>45093</v>
      </c>
    </row>
    <row r="195" spans="1:9" ht="15" hidden="1" customHeight="1" x14ac:dyDescent="0.2">
      <c r="A195" s="85">
        <v>19</v>
      </c>
      <c r="B195" s="14" t="s">
        <v>1281</v>
      </c>
      <c r="C195" s="89">
        <f t="shared" si="39"/>
        <v>45052</v>
      </c>
      <c r="D195" s="29">
        <f t="shared" si="40"/>
        <v>45057</v>
      </c>
      <c r="E195" s="29">
        <f t="shared" si="36"/>
        <v>45059</v>
      </c>
      <c r="G195" s="29">
        <f t="shared" si="43"/>
        <v>45092</v>
      </c>
      <c r="H195" s="29">
        <f t="shared" si="41"/>
        <v>45097</v>
      </c>
      <c r="I195" s="29">
        <f t="shared" si="42"/>
        <v>45100</v>
      </c>
    </row>
    <row r="196" spans="1:9" ht="15" hidden="1" customHeight="1" x14ac:dyDescent="0.2">
      <c r="A196" s="85">
        <v>20</v>
      </c>
      <c r="B196" s="14" t="s">
        <v>1289</v>
      </c>
      <c r="C196" s="89">
        <f t="shared" si="39"/>
        <v>45059</v>
      </c>
      <c r="D196" s="29">
        <f t="shared" si="40"/>
        <v>45064</v>
      </c>
      <c r="E196" s="29">
        <f t="shared" si="36"/>
        <v>45066</v>
      </c>
      <c r="G196" s="29">
        <f t="shared" si="43"/>
        <v>45099</v>
      </c>
      <c r="H196" s="29">
        <f t="shared" si="41"/>
        <v>45104</v>
      </c>
      <c r="I196" s="29">
        <f t="shared" si="42"/>
        <v>45107</v>
      </c>
    </row>
    <row r="197" spans="1:9" ht="15" hidden="1" customHeight="1" x14ac:dyDescent="0.2">
      <c r="A197" s="85">
        <v>21</v>
      </c>
      <c r="B197" s="14" t="s">
        <v>1297</v>
      </c>
      <c r="C197" s="89">
        <f t="shared" si="39"/>
        <v>45066</v>
      </c>
      <c r="D197" s="29">
        <f t="shared" si="40"/>
        <v>45071</v>
      </c>
      <c r="E197" s="29">
        <f t="shared" si="36"/>
        <v>45073</v>
      </c>
      <c r="G197" s="29">
        <f t="shared" si="43"/>
        <v>45106</v>
      </c>
      <c r="H197" s="29">
        <f t="shared" si="41"/>
        <v>45111</v>
      </c>
      <c r="I197" s="29">
        <f t="shared" si="42"/>
        <v>45114</v>
      </c>
    </row>
    <row r="198" spans="1:9" ht="15" hidden="1" customHeight="1" x14ac:dyDescent="0.2">
      <c r="A198" s="85">
        <v>22</v>
      </c>
      <c r="B198" s="14" t="s">
        <v>1306</v>
      </c>
      <c r="C198" s="89">
        <f t="shared" si="39"/>
        <v>45073</v>
      </c>
      <c r="D198" s="29">
        <f t="shared" si="40"/>
        <v>45078</v>
      </c>
      <c r="E198" s="29">
        <f t="shared" si="36"/>
        <v>45080</v>
      </c>
      <c r="G198" s="29">
        <f t="shared" si="43"/>
        <v>45113</v>
      </c>
      <c r="H198" s="29">
        <f t="shared" si="41"/>
        <v>45118</v>
      </c>
      <c r="I198" s="29">
        <f t="shared" si="42"/>
        <v>45121</v>
      </c>
    </row>
    <row r="199" spans="1:9" ht="15" hidden="1" customHeight="1" x14ac:dyDescent="0.2">
      <c r="A199" s="85">
        <v>23</v>
      </c>
      <c r="B199" s="14" t="s">
        <v>1314</v>
      </c>
      <c r="C199" s="89">
        <f t="shared" si="39"/>
        <v>45080</v>
      </c>
      <c r="D199" s="29">
        <f t="shared" si="40"/>
        <v>45085</v>
      </c>
      <c r="E199" s="29">
        <f t="shared" si="36"/>
        <v>45087</v>
      </c>
      <c r="G199" s="29">
        <f t="shared" si="43"/>
        <v>45120</v>
      </c>
      <c r="H199" s="29">
        <f t="shared" si="41"/>
        <v>45125</v>
      </c>
      <c r="I199" s="29">
        <f t="shared" si="42"/>
        <v>45128</v>
      </c>
    </row>
    <row r="200" spans="1:9" ht="15" hidden="1" customHeight="1" x14ac:dyDescent="0.2">
      <c r="A200" s="85">
        <v>24</v>
      </c>
      <c r="B200" s="14" t="s">
        <v>1322</v>
      </c>
      <c r="C200" s="89">
        <f t="shared" si="39"/>
        <v>45087</v>
      </c>
      <c r="D200" s="29">
        <f t="shared" si="40"/>
        <v>45092</v>
      </c>
      <c r="E200" s="29">
        <f t="shared" si="36"/>
        <v>45094</v>
      </c>
      <c r="G200" s="29">
        <f t="shared" si="43"/>
        <v>45127</v>
      </c>
      <c r="H200" s="29">
        <f t="shared" si="41"/>
        <v>45132</v>
      </c>
      <c r="I200" s="29">
        <f t="shared" si="42"/>
        <v>45135</v>
      </c>
    </row>
    <row r="201" spans="1:9" ht="15" hidden="1" customHeight="1" x14ac:dyDescent="0.2">
      <c r="A201" s="85">
        <v>25</v>
      </c>
      <c r="B201" s="14" t="s">
        <v>1328</v>
      </c>
      <c r="C201" s="89">
        <f t="shared" si="39"/>
        <v>45094</v>
      </c>
      <c r="D201" s="29">
        <f t="shared" si="40"/>
        <v>45099</v>
      </c>
      <c r="E201" s="29">
        <f>E200+7</f>
        <v>45101</v>
      </c>
      <c r="G201" s="29">
        <f t="shared" si="43"/>
        <v>45134</v>
      </c>
      <c r="H201" s="29">
        <f t="shared" si="41"/>
        <v>45139</v>
      </c>
      <c r="I201" s="29">
        <f t="shared" si="42"/>
        <v>45142</v>
      </c>
    </row>
    <row r="202" spans="1:9" ht="15" hidden="1" customHeight="1" x14ac:dyDescent="0.2">
      <c r="A202" s="85">
        <v>26</v>
      </c>
      <c r="B202" s="14" t="s">
        <v>1372</v>
      </c>
      <c r="C202" s="89">
        <f t="shared" si="39"/>
        <v>45101</v>
      </c>
      <c r="D202" s="29">
        <f t="shared" si="40"/>
        <v>45106</v>
      </c>
      <c r="E202" s="29">
        <f t="shared" ref="E202:E265" si="44">E201+7</f>
        <v>45108</v>
      </c>
      <c r="G202" s="29">
        <f t="shared" si="43"/>
        <v>45141</v>
      </c>
      <c r="H202" s="29">
        <f t="shared" si="41"/>
        <v>45146</v>
      </c>
      <c r="I202" s="29">
        <f t="shared" si="42"/>
        <v>45149</v>
      </c>
    </row>
    <row r="203" spans="1:9" ht="15" hidden="1" customHeight="1" x14ac:dyDescent="0.2">
      <c r="A203" s="85">
        <v>27</v>
      </c>
      <c r="B203" s="14" t="s">
        <v>1383</v>
      </c>
      <c r="C203" s="89">
        <f t="shared" si="39"/>
        <v>45108</v>
      </c>
      <c r="D203" s="29">
        <f t="shared" si="40"/>
        <v>45113</v>
      </c>
      <c r="E203" s="29">
        <f t="shared" si="44"/>
        <v>45115</v>
      </c>
      <c r="G203" s="29">
        <f t="shared" si="43"/>
        <v>45148</v>
      </c>
      <c r="H203" s="29">
        <f t="shared" si="41"/>
        <v>45153</v>
      </c>
      <c r="I203" s="29">
        <f t="shared" si="42"/>
        <v>45156</v>
      </c>
    </row>
    <row r="204" spans="1:9" ht="15" hidden="1" customHeight="1" x14ac:dyDescent="0.2">
      <c r="A204" s="85">
        <v>28</v>
      </c>
      <c r="B204" s="14" t="s">
        <v>1355</v>
      </c>
      <c r="C204" s="89">
        <f t="shared" si="39"/>
        <v>45115</v>
      </c>
      <c r="D204" s="29">
        <f t="shared" si="40"/>
        <v>45120</v>
      </c>
      <c r="E204" s="29">
        <f t="shared" si="44"/>
        <v>45122</v>
      </c>
      <c r="G204" s="29">
        <f t="shared" si="43"/>
        <v>45155</v>
      </c>
      <c r="H204" s="29">
        <f t="shared" si="41"/>
        <v>45160</v>
      </c>
      <c r="I204" s="29">
        <f t="shared" si="42"/>
        <v>45163</v>
      </c>
    </row>
    <row r="205" spans="1:9" ht="15" hidden="1" customHeight="1" x14ac:dyDescent="0.2">
      <c r="A205" s="85">
        <v>29</v>
      </c>
      <c r="B205" s="14" t="s">
        <v>1361</v>
      </c>
      <c r="C205" s="89">
        <f t="shared" si="39"/>
        <v>45122</v>
      </c>
      <c r="D205" s="29">
        <f t="shared" si="40"/>
        <v>45127</v>
      </c>
      <c r="E205" s="29">
        <f t="shared" si="44"/>
        <v>45129</v>
      </c>
      <c r="G205" s="29">
        <f t="shared" si="43"/>
        <v>45162</v>
      </c>
      <c r="H205" s="29">
        <f t="shared" si="41"/>
        <v>45167</v>
      </c>
      <c r="I205" s="29">
        <f t="shared" si="42"/>
        <v>45170</v>
      </c>
    </row>
    <row r="206" spans="1:9" ht="15" hidden="1" customHeight="1" x14ac:dyDescent="0.2">
      <c r="A206" s="85">
        <v>30</v>
      </c>
      <c r="B206" s="14" t="s">
        <v>1373</v>
      </c>
      <c r="C206" s="89">
        <f t="shared" si="39"/>
        <v>45129</v>
      </c>
      <c r="D206" s="29">
        <f t="shared" si="40"/>
        <v>45134</v>
      </c>
      <c r="E206" s="29">
        <f t="shared" si="44"/>
        <v>45136</v>
      </c>
      <c r="G206" s="29">
        <f t="shared" si="43"/>
        <v>45169</v>
      </c>
      <c r="H206" s="29">
        <f t="shared" si="41"/>
        <v>45174</v>
      </c>
      <c r="I206" s="29">
        <f t="shared" si="42"/>
        <v>45177</v>
      </c>
    </row>
    <row r="207" spans="1:9" ht="15" hidden="1" customHeight="1" x14ac:dyDescent="0.2">
      <c r="A207" s="85">
        <v>31</v>
      </c>
      <c r="B207" s="14" t="s">
        <v>1384</v>
      </c>
      <c r="C207" s="89">
        <f t="shared" si="39"/>
        <v>45136</v>
      </c>
      <c r="D207" s="29">
        <f t="shared" si="40"/>
        <v>45141</v>
      </c>
      <c r="E207" s="29">
        <f t="shared" si="44"/>
        <v>45143</v>
      </c>
      <c r="G207" s="29">
        <f t="shared" si="43"/>
        <v>45176</v>
      </c>
      <c r="H207" s="29">
        <f t="shared" si="41"/>
        <v>45181</v>
      </c>
      <c r="I207" s="29">
        <f t="shared" si="42"/>
        <v>45184</v>
      </c>
    </row>
    <row r="208" spans="1:9" ht="15" hidden="1" customHeight="1" x14ac:dyDescent="0.2">
      <c r="A208" s="85">
        <v>32</v>
      </c>
      <c r="B208" s="14" t="s">
        <v>1401</v>
      </c>
      <c r="C208" s="89">
        <f t="shared" si="39"/>
        <v>45143</v>
      </c>
      <c r="D208" s="29">
        <f t="shared" si="40"/>
        <v>45148</v>
      </c>
      <c r="E208" s="29">
        <f t="shared" si="44"/>
        <v>45150</v>
      </c>
      <c r="G208" s="29">
        <f t="shared" si="43"/>
        <v>45183</v>
      </c>
      <c r="H208" s="29">
        <f t="shared" si="41"/>
        <v>45188</v>
      </c>
      <c r="I208" s="29">
        <f t="shared" si="42"/>
        <v>45191</v>
      </c>
    </row>
    <row r="209" spans="1:9" ht="15" hidden="1" customHeight="1" x14ac:dyDescent="0.2">
      <c r="A209" s="85">
        <v>33</v>
      </c>
      <c r="B209" s="14" t="s">
        <v>1400</v>
      </c>
      <c r="C209" s="89">
        <f t="shared" si="39"/>
        <v>45150</v>
      </c>
      <c r="D209" s="29">
        <f t="shared" si="40"/>
        <v>45155</v>
      </c>
      <c r="E209" s="29">
        <f t="shared" si="44"/>
        <v>45157</v>
      </c>
      <c r="G209" s="29">
        <f t="shared" si="43"/>
        <v>45190</v>
      </c>
      <c r="H209" s="29">
        <f t="shared" si="41"/>
        <v>45195</v>
      </c>
      <c r="I209" s="29">
        <f t="shared" si="42"/>
        <v>45198</v>
      </c>
    </row>
    <row r="210" spans="1:9" ht="15" hidden="1" customHeight="1" x14ac:dyDescent="0.2">
      <c r="A210" s="85">
        <v>34</v>
      </c>
      <c r="B210" s="14" t="s">
        <v>1410</v>
      </c>
      <c r="C210" s="89">
        <f t="shared" si="39"/>
        <v>45157</v>
      </c>
      <c r="D210" s="29">
        <f t="shared" si="40"/>
        <v>45162</v>
      </c>
      <c r="E210" s="29">
        <f t="shared" si="44"/>
        <v>45164</v>
      </c>
      <c r="G210" s="29">
        <f t="shared" si="43"/>
        <v>45197</v>
      </c>
      <c r="H210" s="29">
        <f t="shared" si="41"/>
        <v>45202</v>
      </c>
      <c r="I210" s="29">
        <f t="shared" si="42"/>
        <v>45205</v>
      </c>
    </row>
    <row r="211" spans="1:9" ht="15" hidden="1" customHeight="1" x14ac:dyDescent="0.2">
      <c r="A211" s="85">
        <v>35</v>
      </c>
      <c r="B211" s="14" t="s">
        <v>1421</v>
      </c>
      <c r="C211" s="89">
        <f t="shared" si="39"/>
        <v>45164</v>
      </c>
      <c r="D211" s="29">
        <f t="shared" si="40"/>
        <v>45169</v>
      </c>
      <c r="E211" s="29">
        <f t="shared" si="44"/>
        <v>45171</v>
      </c>
      <c r="G211" s="29">
        <f t="shared" si="43"/>
        <v>45204</v>
      </c>
      <c r="H211" s="29">
        <f t="shared" ref="H211:H222" si="45">E211+38</f>
        <v>45209</v>
      </c>
      <c r="I211" s="29">
        <f t="shared" ref="I211:I222" si="46">E211+41</f>
        <v>45212</v>
      </c>
    </row>
    <row r="212" spans="1:9" ht="15" hidden="1" customHeight="1" x14ac:dyDescent="0.2">
      <c r="A212" s="85">
        <v>36</v>
      </c>
      <c r="B212" s="14" t="s">
        <v>1423</v>
      </c>
      <c r="C212" s="89">
        <f t="shared" si="39"/>
        <v>45171</v>
      </c>
      <c r="D212" s="29">
        <f t="shared" si="40"/>
        <v>45176</v>
      </c>
      <c r="E212" s="29">
        <f t="shared" si="44"/>
        <v>45178</v>
      </c>
      <c r="G212" s="29">
        <f t="shared" si="43"/>
        <v>45211</v>
      </c>
      <c r="H212" s="29">
        <f t="shared" si="45"/>
        <v>45216</v>
      </c>
      <c r="I212" s="29">
        <f t="shared" si="46"/>
        <v>45219</v>
      </c>
    </row>
    <row r="213" spans="1:9" ht="15" hidden="1" customHeight="1" x14ac:dyDescent="0.2">
      <c r="A213" s="85">
        <v>37</v>
      </c>
      <c r="B213" s="14" t="s">
        <v>1430</v>
      </c>
      <c r="C213" s="89">
        <f t="shared" si="39"/>
        <v>45178</v>
      </c>
      <c r="D213" s="29">
        <f t="shared" si="40"/>
        <v>45183</v>
      </c>
      <c r="E213" s="29">
        <f t="shared" si="44"/>
        <v>45185</v>
      </c>
      <c r="G213" s="29">
        <f t="shared" si="43"/>
        <v>45218</v>
      </c>
      <c r="H213" s="29">
        <f t="shared" si="45"/>
        <v>45223</v>
      </c>
      <c r="I213" s="29">
        <f t="shared" si="46"/>
        <v>45226</v>
      </c>
    </row>
    <row r="214" spans="1:9" ht="15" hidden="1" customHeight="1" x14ac:dyDescent="0.2">
      <c r="A214" s="85">
        <v>38</v>
      </c>
      <c r="B214" s="14" t="s">
        <v>1437</v>
      </c>
      <c r="C214" s="89">
        <f t="shared" si="39"/>
        <v>45185</v>
      </c>
      <c r="D214" s="29">
        <f t="shared" si="40"/>
        <v>45190</v>
      </c>
      <c r="E214" s="29">
        <f t="shared" si="44"/>
        <v>45192</v>
      </c>
      <c r="G214" s="29">
        <f t="shared" si="43"/>
        <v>45225</v>
      </c>
      <c r="H214" s="29">
        <f t="shared" si="45"/>
        <v>45230</v>
      </c>
      <c r="I214" s="29">
        <f t="shared" si="46"/>
        <v>45233</v>
      </c>
    </row>
    <row r="215" spans="1:9" ht="15" hidden="1" customHeight="1" x14ac:dyDescent="0.2">
      <c r="A215" s="85">
        <v>39</v>
      </c>
      <c r="B215" s="14" t="s">
        <v>1451</v>
      </c>
      <c r="C215" s="89">
        <f t="shared" si="39"/>
        <v>45192</v>
      </c>
      <c r="D215" s="29">
        <f t="shared" si="40"/>
        <v>45197</v>
      </c>
      <c r="E215" s="29">
        <f t="shared" si="44"/>
        <v>45199</v>
      </c>
      <c r="G215" s="29">
        <f t="shared" ref="G215:G222" si="47">E215+33</f>
        <v>45232</v>
      </c>
      <c r="H215" s="29">
        <f t="shared" si="45"/>
        <v>45237</v>
      </c>
      <c r="I215" s="29">
        <f t="shared" si="46"/>
        <v>45240</v>
      </c>
    </row>
    <row r="216" spans="1:9" ht="15" hidden="1" customHeight="1" x14ac:dyDescent="0.2">
      <c r="A216" s="85">
        <v>40</v>
      </c>
      <c r="B216" s="14" t="s">
        <v>1460</v>
      </c>
      <c r="C216" s="89">
        <f t="shared" si="39"/>
        <v>45199</v>
      </c>
      <c r="D216" s="29">
        <f t="shared" si="40"/>
        <v>45204</v>
      </c>
      <c r="E216" s="29">
        <f t="shared" si="44"/>
        <v>45206</v>
      </c>
      <c r="G216" s="29">
        <f t="shared" si="47"/>
        <v>45239</v>
      </c>
      <c r="H216" s="29">
        <f t="shared" si="45"/>
        <v>45244</v>
      </c>
      <c r="I216" s="29">
        <f t="shared" si="46"/>
        <v>45247</v>
      </c>
    </row>
    <row r="217" spans="1:9" ht="15" hidden="1" customHeight="1" x14ac:dyDescent="0.2">
      <c r="A217" s="85">
        <v>41</v>
      </c>
      <c r="B217" s="14" t="s">
        <v>1468</v>
      </c>
      <c r="C217" s="89">
        <f t="shared" si="39"/>
        <v>45206</v>
      </c>
      <c r="D217" s="29">
        <f t="shared" si="40"/>
        <v>45211</v>
      </c>
      <c r="E217" s="29">
        <f t="shared" si="44"/>
        <v>45213</v>
      </c>
      <c r="G217" s="29">
        <f t="shared" si="47"/>
        <v>45246</v>
      </c>
      <c r="H217" s="29">
        <f t="shared" si="45"/>
        <v>45251</v>
      </c>
      <c r="I217" s="29">
        <f t="shared" si="46"/>
        <v>45254</v>
      </c>
    </row>
    <row r="218" spans="1:9" ht="15" hidden="1" customHeight="1" x14ac:dyDescent="0.2">
      <c r="A218" s="85">
        <v>42</v>
      </c>
      <c r="B218" s="14" t="s">
        <v>1477</v>
      </c>
      <c r="C218" s="89">
        <f t="shared" si="39"/>
        <v>45213</v>
      </c>
      <c r="D218" s="29">
        <f t="shared" si="40"/>
        <v>45218</v>
      </c>
      <c r="E218" s="29">
        <f t="shared" si="44"/>
        <v>45220</v>
      </c>
      <c r="G218" s="29">
        <f t="shared" si="47"/>
        <v>45253</v>
      </c>
      <c r="H218" s="29">
        <f t="shared" si="45"/>
        <v>45258</v>
      </c>
      <c r="I218" s="29">
        <f t="shared" si="46"/>
        <v>45261</v>
      </c>
    </row>
    <row r="219" spans="1:9" ht="15" hidden="1" customHeight="1" x14ac:dyDescent="0.2">
      <c r="A219" s="85">
        <v>43</v>
      </c>
      <c r="B219" s="14" t="s">
        <v>1485</v>
      </c>
      <c r="C219" s="89">
        <f t="shared" si="39"/>
        <v>45220</v>
      </c>
      <c r="D219" s="29">
        <f t="shared" si="40"/>
        <v>45225</v>
      </c>
      <c r="E219" s="29">
        <f t="shared" si="44"/>
        <v>45227</v>
      </c>
      <c r="G219" s="43">
        <f t="shared" si="47"/>
        <v>45260</v>
      </c>
      <c r="H219" s="43">
        <f t="shared" si="45"/>
        <v>45265</v>
      </c>
      <c r="I219" s="29">
        <f t="shared" si="46"/>
        <v>45268</v>
      </c>
    </row>
    <row r="220" spans="1:9" ht="15" hidden="1" customHeight="1" x14ac:dyDescent="0.2">
      <c r="A220" s="85">
        <v>44</v>
      </c>
      <c r="B220" s="14" t="s">
        <v>1493</v>
      </c>
      <c r="C220" s="89">
        <f t="shared" si="39"/>
        <v>45227</v>
      </c>
      <c r="D220" s="29">
        <f t="shared" si="40"/>
        <v>45232</v>
      </c>
      <c r="E220" s="29">
        <f t="shared" si="44"/>
        <v>45234</v>
      </c>
      <c r="G220" s="29">
        <f t="shared" si="47"/>
        <v>45267</v>
      </c>
      <c r="H220" s="29">
        <f t="shared" si="45"/>
        <v>45272</v>
      </c>
      <c r="I220" s="29">
        <f t="shared" si="46"/>
        <v>45275</v>
      </c>
    </row>
    <row r="221" spans="1:9" ht="15" hidden="1" customHeight="1" x14ac:dyDescent="0.2">
      <c r="A221" s="85">
        <v>45</v>
      </c>
      <c r="B221" s="14" t="s">
        <v>1502</v>
      </c>
      <c r="C221" s="89">
        <f t="shared" si="39"/>
        <v>45234</v>
      </c>
      <c r="D221" s="29">
        <f t="shared" si="40"/>
        <v>45239</v>
      </c>
      <c r="E221" s="29">
        <f t="shared" si="44"/>
        <v>45241</v>
      </c>
      <c r="G221" s="29">
        <f t="shared" si="47"/>
        <v>45274</v>
      </c>
      <c r="H221" s="29">
        <f t="shared" si="45"/>
        <v>45279</v>
      </c>
      <c r="I221" s="29">
        <f t="shared" si="46"/>
        <v>45282</v>
      </c>
    </row>
    <row r="222" spans="1:9" ht="15" hidden="1" customHeight="1" x14ac:dyDescent="0.2">
      <c r="A222" s="85">
        <v>46</v>
      </c>
      <c r="B222" s="14" t="s">
        <v>1512</v>
      </c>
      <c r="C222" s="89">
        <f t="shared" si="39"/>
        <v>45241</v>
      </c>
      <c r="D222" s="29">
        <f t="shared" si="40"/>
        <v>45246</v>
      </c>
      <c r="E222" s="29">
        <f t="shared" si="44"/>
        <v>45248</v>
      </c>
      <c r="G222" s="29">
        <f t="shared" si="47"/>
        <v>45281</v>
      </c>
      <c r="H222" s="29">
        <f t="shared" si="45"/>
        <v>45286</v>
      </c>
      <c r="I222" s="29">
        <f t="shared" si="46"/>
        <v>45289</v>
      </c>
    </row>
    <row r="223" spans="1:9" ht="15" hidden="1" customHeight="1" x14ac:dyDescent="0.2">
      <c r="A223" s="85">
        <v>47</v>
      </c>
      <c r="B223" s="14" t="s">
        <v>1517</v>
      </c>
      <c r="C223" s="89">
        <f t="shared" si="39"/>
        <v>45248</v>
      </c>
      <c r="D223" s="29">
        <f t="shared" si="40"/>
        <v>45253</v>
      </c>
      <c r="E223" s="29">
        <f t="shared" si="44"/>
        <v>45255</v>
      </c>
      <c r="G223" s="43">
        <f t="shared" ref="G223:G254" si="48">E223+32</f>
        <v>45287</v>
      </c>
      <c r="H223" s="43">
        <f t="shared" ref="H223:H254" si="49">E223+37</f>
        <v>45292</v>
      </c>
      <c r="I223" s="29">
        <f t="shared" ref="I223:I254" si="50">E223+39</f>
        <v>45294</v>
      </c>
    </row>
    <row r="224" spans="1:9" ht="15" hidden="1" customHeight="1" x14ac:dyDescent="0.2">
      <c r="A224" s="85">
        <v>48</v>
      </c>
      <c r="B224" s="14" t="s">
        <v>1518</v>
      </c>
      <c r="C224" s="89">
        <f t="shared" si="39"/>
        <v>45255</v>
      </c>
      <c r="D224" s="29">
        <f t="shared" si="40"/>
        <v>45260</v>
      </c>
      <c r="E224" s="29">
        <f t="shared" si="44"/>
        <v>45262</v>
      </c>
      <c r="G224" s="43">
        <f t="shared" si="48"/>
        <v>45294</v>
      </c>
      <c r="H224" s="43">
        <f t="shared" si="49"/>
        <v>45299</v>
      </c>
      <c r="I224" s="29">
        <f t="shared" si="50"/>
        <v>45301</v>
      </c>
    </row>
    <row r="225" spans="1:9" ht="15" hidden="1" customHeight="1" x14ac:dyDescent="0.2">
      <c r="A225" s="85">
        <v>49</v>
      </c>
      <c r="B225" s="14" t="s">
        <v>1535</v>
      </c>
      <c r="C225" s="89">
        <f t="shared" si="39"/>
        <v>45262</v>
      </c>
      <c r="D225" s="29">
        <f t="shared" si="40"/>
        <v>45267</v>
      </c>
      <c r="E225" s="43">
        <f t="shared" si="44"/>
        <v>45269</v>
      </c>
      <c r="G225" s="29">
        <f t="shared" si="48"/>
        <v>45301</v>
      </c>
      <c r="H225" s="29">
        <f t="shared" si="49"/>
        <v>45306</v>
      </c>
      <c r="I225" s="29">
        <f t="shared" si="50"/>
        <v>45308</v>
      </c>
    </row>
    <row r="226" spans="1:9" ht="15" hidden="1" customHeight="1" x14ac:dyDescent="0.2">
      <c r="A226" s="85">
        <v>50</v>
      </c>
      <c r="B226" s="14" t="s">
        <v>1541</v>
      </c>
      <c r="C226" s="89">
        <f t="shared" si="39"/>
        <v>45269</v>
      </c>
      <c r="D226" s="29">
        <f t="shared" si="40"/>
        <v>45274</v>
      </c>
      <c r="E226" s="43">
        <f t="shared" si="44"/>
        <v>45276</v>
      </c>
      <c r="G226" s="29">
        <f t="shared" si="48"/>
        <v>45308</v>
      </c>
      <c r="H226" s="29">
        <f t="shared" si="49"/>
        <v>45313</v>
      </c>
      <c r="I226" s="29">
        <f t="shared" si="50"/>
        <v>45315</v>
      </c>
    </row>
    <row r="227" spans="1:9" ht="15" hidden="1" customHeight="1" x14ac:dyDescent="0.2">
      <c r="A227" s="85">
        <v>51</v>
      </c>
      <c r="B227" s="14" t="s">
        <v>1549</v>
      </c>
      <c r="C227" s="89">
        <f t="shared" si="39"/>
        <v>45276</v>
      </c>
      <c r="D227" s="29">
        <f t="shared" si="40"/>
        <v>45281</v>
      </c>
      <c r="E227" s="43">
        <f t="shared" si="44"/>
        <v>45283</v>
      </c>
      <c r="G227" s="29">
        <f t="shared" si="48"/>
        <v>45315</v>
      </c>
      <c r="H227" s="29">
        <f t="shared" si="49"/>
        <v>45320</v>
      </c>
      <c r="I227" s="29">
        <f t="shared" si="50"/>
        <v>45322</v>
      </c>
    </row>
    <row r="228" spans="1:9" ht="15" hidden="1" customHeight="1" x14ac:dyDescent="0.2">
      <c r="A228" s="85">
        <v>52</v>
      </c>
      <c r="B228" s="14" t="s">
        <v>1575</v>
      </c>
      <c r="C228" s="28">
        <f t="shared" si="39"/>
        <v>45283</v>
      </c>
      <c r="D228" s="43">
        <f t="shared" si="40"/>
        <v>45288</v>
      </c>
      <c r="E228" s="29">
        <f t="shared" si="44"/>
        <v>45290</v>
      </c>
      <c r="G228" s="29">
        <f t="shared" si="48"/>
        <v>45322</v>
      </c>
      <c r="H228" s="29">
        <f t="shared" si="49"/>
        <v>45327</v>
      </c>
      <c r="I228" s="29">
        <f t="shared" si="50"/>
        <v>45329</v>
      </c>
    </row>
    <row r="229" spans="1:9" ht="15" hidden="1" customHeight="1" x14ac:dyDescent="0.2">
      <c r="A229" s="85">
        <v>1</v>
      </c>
      <c r="B229" s="14" t="s">
        <v>1576</v>
      </c>
      <c r="C229" s="89">
        <f t="shared" si="39"/>
        <v>45290</v>
      </c>
      <c r="D229" s="29">
        <f t="shared" si="40"/>
        <v>45295</v>
      </c>
      <c r="E229" s="43">
        <f t="shared" si="44"/>
        <v>45297</v>
      </c>
      <c r="G229" s="29">
        <f t="shared" si="48"/>
        <v>45329</v>
      </c>
      <c r="H229" s="29">
        <f t="shared" si="49"/>
        <v>45334</v>
      </c>
      <c r="I229" s="29">
        <f t="shared" si="50"/>
        <v>45336</v>
      </c>
    </row>
    <row r="230" spans="1:9" ht="15" hidden="1" customHeight="1" x14ac:dyDescent="0.2">
      <c r="A230" s="85">
        <v>2</v>
      </c>
      <c r="B230" s="14" t="s">
        <v>1580</v>
      </c>
      <c r="C230" s="89">
        <f t="shared" si="39"/>
        <v>45297</v>
      </c>
      <c r="D230" s="29">
        <f t="shared" si="40"/>
        <v>45302</v>
      </c>
      <c r="E230" s="43">
        <f t="shared" si="44"/>
        <v>45304</v>
      </c>
      <c r="G230" s="29">
        <f t="shared" si="48"/>
        <v>45336</v>
      </c>
      <c r="H230" s="29">
        <f t="shared" si="49"/>
        <v>45341</v>
      </c>
      <c r="I230" s="29">
        <f t="shared" si="50"/>
        <v>45343</v>
      </c>
    </row>
    <row r="231" spans="1:9" ht="15" hidden="1" customHeight="1" x14ac:dyDescent="0.2">
      <c r="A231" s="85">
        <v>3</v>
      </c>
      <c r="B231" s="14" t="s">
        <v>1587</v>
      </c>
      <c r="C231" s="28">
        <f t="shared" si="39"/>
        <v>45304</v>
      </c>
      <c r="D231" s="43">
        <f t="shared" si="40"/>
        <v>45309</v>
      </c>
      <c r="E231" s="29">
        <f t="shared" si="44"/>
        <v>45311</v>
      </c>
      <c r="G231" s="29">
        <f t="shared" si="48"/>
        <v>45343</v>
      </c>
      <c r="H231" s="29">
        <f t="shared" si="49"/>
        <v>45348</v>
      </c>
      <c r="I231" s="29">
        <f t="shared" si="50"/>
        <v>45350</v>
      </c>
    </row>
    <row r="232" spans="1:9" ht="15" hidden="1" customHeight="1" x14ac:dyDescent="0.2">
      <c r="A232" s="85">
        <v>4</v>
      </c>
      <c r="B232" s="14" t="s">
        <v>1594</v>
      </c>
      <c r="C232" s="28">
        <f t="shared" si="39"/>
        <v>45311</v>
      </c>
      <c r="D232" s="43">
        <f t="shared" si="40"/>
        <v>45316</v>
      </c>
      <c r="E232" s="29">
        <f t="shared" si="44"/>
        <v>45318</v>
      </c>
      <c r="G232" s="29">
        <f t="shared" si="48"/>
        <v>45350</v>
      </c>
      <c r="H232" s="29">
        <f t="shared" si="49"/>
        <v>45355</v>
      </c>
      <c r="I232" s="29">
        <f t="shared" si="50"/>
        <v>45357</v>
      </c>
    </row>
    <row r="233" spans="1:9" ht="15" hidden="1" customHeight="1" x14ac:dyDescent="0.2">
      <c r="A233" s="85">
        <v>5</v>
      </c>
      <c r="B233" s="14" t="s">
        <v>1609</v>
      </c>
      <c r="C233" s="28">
        <f t="shared" si="39"/>
        <v>45318</v>
      </c>
      <c r="D233" s="43">
        <f t="shared" si="40"/>
        <v>45323</v>
      </c>
      <c r="E233" s="29">
        <f t="shared" si="44"/>
        <v>45325</v>
      </c>
      <c r="G233" s="29">
        <f t="shared" si="48"/>
        <v>45357</v>
      </c>
      <c r="H233" s="29">
        <f t="shared" si="49"/>
        <v>45362</v>
      </c>
      <c r="I233" s="29">
        <f t="shared" si="50"/>
        <v>45364</v>
      </c>
    </row>
    <row r="234" spans="1:9" ht="15" hidden="1" customHeight="1" x14ac:dyDescent="0.2">
      <c r="A234" s="85">
        <v>6</v>
      </c>
      <c r="B234" s="14" t="s">
        <v>1608</v>
      </c>
      <c r="C234" s="28">
        <f t="shared" si="39"/>
        <v>45325</v>
      </c>
      <c r="D234" s="43">
        <f t="shared" si="40"/>
        <v>45330</v>
      </c>
      <c r="E234" s="29">
        <f t="shared" si="44"/>
        <v>45332</v>
      </c>
      <c r="G234" s="29">
        <f t="shared" si="48"/>
        <v>45364</v>
      </c>
      <c r="H234" s="29">
        <f t="shared" si="49"/>
        <v>45369</v>
      </c>
      <c r="I234" s="29">
        <f t="shared" si="50"/>
        <v>45371</v>
      </c>
    </row>
    <row r="235" spans="1:9" ht="15" hidden="1" customHeight="1" x14ac:dyDescent="0.2">
      <c r="A235" s="85">
        <v>7</v>
      </c>
      <c r="B235" s="14" t="s">
        <v>1643</v>
      </c>
      <c r="C235" s="28">
        <f t="shared" si="39"/>
        <v>45332</v>
      </c>
      <c r="D235" s="43">
        <f t="shared" si="40"/>
        <v>45337</v>
      </c>
      <c r="E235" s="29">
        <f t="shared" si="44"/>
        <v>45339</v>
      </c>
      <c r="G235" s="29">
        <f t="shared" si="48"/>
        <v>45371</v>
      </c>
      <c r="H235" s="29">
        <f t="shared" si="49"/>
        <v>45376</v>
      </c>
      <c r="I235" s="29">
        <f t="shared" si="50"/>
        <v>45378</v>
      </c>
    </row>
    <row r="236" spans="1:9" ht="15" hidden="1" customHeight="1" x14ac:dyDescent="0.2">
      <c r="A236" s="85">
        <v>8</v>
      </c>
      <c r="B236" s="14" t="s">
        <v>1644</v>
      </c>
      <c r="C236" s="28">
        <f t="shared" si="39"/>
        <v>45339</v>
      </c>
      <c r="D236" s="43">
        <f t="shared" si="40"/>
        <v>45344</v>
      </c>
      <c r="E236" s="29">
        <f t="shared" si="44"/>
        <v>45346</v>
      </c>
      <c r="G236" s="29">
        <f t="shared" si="48"/>
        <v>45378</v>
      </c>
      <c r="H236" s="29">
        <f t="shared" si="49"/>
        <v>45383</v>
      </c>
      <c r="I236" s="29">
        <f t="shared" si="50"/>
        <v>45385</v>
      </c>
    </row>
    <row r="237" spans="1:9" ht="15" hidden="1" customHeight="1" x14ac:dyDescent="0.2">
      <c r="A237" s="85">
        <v>9</v>
      </c>
      <c r="B237" s="14" t="s">
        <v>1645</v>
      </c>
      <c r="C237" s="28">
        <f t="shared" si="39"/>
        <v>45346</v>
      </c>
      <c r="D237" s="43">
        <f t="shared" si="40"/>
        <v>45351</v>
      </c>
      <c r="E237" s="29">
        <f t="shared" si="44"/>
        <v>45353</v>
      </c>
      <c r="G237" s="29">
        <f t="shared" si="48"/>
        <v>45385</v>
      </c>
      <c r="H237" s="29">
        <f t="shared" si="49"/>
        <v>45390</v>
      </c>
      <c r="I237" s="29">
        <f t="shared" si="50"/>
        <v>45392</v>
      </c>
    </row>
    <row r="238" spans="1:9" ht="15" hidden="1" customHeight="1" x14ac:dyDescent="0.2">
      <c r="A238" s="85">
        <v>10</v>
      </c>
      <c r="B238" s="14" t="s">
        <v>1654</v>
      </c>
      <c r="C238" s="28">
        <f t="shared" ref="C238:C285" si="51">E238-7</f>
        <v>45353</v>
      </c>
      <c r="D238" s="43">
        <f t="shared" ref="D238:D301" si="52">E238-2</f>
        <v>45358</v>
      </c>
      <c r="E238" s="29">
        <f t="shared" si="44"/>
        <v>45360</v>
      </c>
      <c r="G238" s="29">
        <f t="shared" si="48"/>
        <v>45392</v>
      </c>
      <c r="H238" s="29">
        <f t="shared" si="49"/>
        <v>45397</v>
      </c>
      <c r="I238" s="29">
        <f t="shared" si="50"/>
        <v>45399</v>
      </c>
    </row>
    <row r="239" spans="1:9" ht="15" hidden="1" customHeight="1" x14ac:dyDescent="0.2">
      <c r="A239" s="85">
        <v>11</v>
      </c>
      <c r="B239" s="14" t="s">
        <v>1660</v>
      </c>
      <c r="C239" s="28">
        <f t="shared" si="51"/>
        <v>45360</v>
      </c>
      <c r="D239" s="43">
        <f t="shared" si="52"/>
        <v>45365</v>
      </c>
      <c r="E239" s="29">
        <f t="shared" si="44"/>
        <v>45367</v>
      </c>
      <c r="G239" s="29">
        <f t="shared" si="48"/>
        <v>45399</v>
      </c>
      <c r="H239" s="29">
        <f t="shared" si="49"/>
        <v>45404</v>
      </c>
      <c r="I239" s="29">
        <f t="shared" si="50"/>
        <v>45406</v>
      </c>
    </row>
    <row r="240" spans="1:9" ht="15" hidden="1" customHeight="1" x14ac:dyDescent="0.2">
      <c r="A240" s="85">
        <v>12</v>
      </c>
      <c r="B240" s="14" t="s">
        <v>1666</v>
      </c>
      <c r="C240" s="28">
        <f t="shared" si="51"/>
        <v>45367</v>
      </c>
      <c r="D240" s="43">
        <f t="shared" si="52"/>
        <v>45372</v>
      </c>
      <c r="E240" s="29">
        <f t="shared" si="44"/>
        <v>45374</v>
      </c>
      <c r="G240" s="29">
        <f t="shared" si="48"/>
        <v>45406</v>
      </c>
      <c r="H240" s="29">
        <f t="shared" si="49"/>
        <v>45411</v>
      </c>
      <c r="I240" s="29">
        <f t="shared" si="50"/>
        <v>45413</v>
      </c>
    </row>
    <row r="241" spans="1:9" ht="15" hidden="1" customHeight="1" x14ac:dyDescent="0.2">
      <c r="A241" s="85">
        <v>13</v>
      </c>
      <c r="B241" s="14" t="s">
        <v>1678</v>
      </c>
      <c r="C241" s="28">
        <f t="shared" si="51"/>
        <v>45374</v>
      </c>
      <c r="D241" s="43">
        <f t="shared" si="52"/>
        <v>45379</v>
      </c>
      <c r="E241" s="29">
        <f t="shared" si="44"/>
        <v>45381</v>
      </c>
      <c r="G241" s="29">
        <f t="shared" si="48"/>
        <v>45413</v>
      </c>
      <c r="H241" s="29">
        <f t="shared" si="49"/>
        <v>45418</v>
      </c>
      <c r="I241" s="29">
        <f t="shared" si="50"/>
        <v>45420</v>
      </c>
    </row>
    <row r="242" spans="1:9" ht="15" hidden="1" customHeight="1" x14ac:dyDescent="0.2">
      <c r="A242" s="85">
        <v>14</v>
      </c>
      <c r="B242" s="14" t="s">
        <v>1682</v>
      </c>
      <c r="C242" s="28">
        <f t="shared" si="51"/>
        <v>45381</v>
      </c>
      <c r="D242" s="43">
        <f t="shared" si="52"/>
        <v>45386</v>
      </c>
      <c r="E242" s="29">
        <f t="shared" si="44"/>
        <v>45388</v>
      </c>
      <c r="G242" s="29">
        <f t="shared" si="48"/>
        <v>45420</v>
      </c>
      <c r="H242" s="29">
        <f t="shared" si="49"/>
        <v>45425</v>
      </c>
      <c r="I242" s="29">
        <f t="shared" si="50"/>
        <v>45427</v>
      </c>
    </row>
    <row r="243" spans="1:9" ht="15" hidden="1" customHeight="1" x14ac:dyDescent="0.2">
      <c r="A243" s="85">
        <v>15</v>
      </c>
      <c r="B243" s="14" t="s">
        <v>1688</v>
      </c>
      <c r="C243" s="28">
        <f t="shared" si="51"/>
        <v>45388</v>
      </c>
      <c r="D243" s="43">
        <f t="shared" si="52"/>
        <v>45393</v>
      </c>
      <c r="E243" s="29">
        <f t="shared" si="44"/>
        <v>45395</v>
      </c>
      <c r="G243" s="29">
        <f t="shared" si="48"/>
        <v>45427</v>
      </c>
      <c r="H243" s="29">
        <f t="shared" si="49"/>
        <v>45432</v>
      </c>
      <c r="I243" s="29">
        <f t="shared" si="50"/>
        <v>45434</v>
      </c>
    </row>
    <row r="244" spans="1:9" ht="15" hidden="1" customHeight="1" x14ac:dyDescent="0.2">
      <c r="A244" s="85">
        <v>16</v>
      </c>
      <c r="B244" s="14" t="s">
        <v>1695</v>
      </c>
      <c r="C244" s="28">
        <f t="shared" si="51"/>
        <v>45395</v>
      </c>
      <c r="D244" s="43">
        <f t="shared" si="52"/>
        <v>45400</v>
      </c>
      <c r="E244" s="29">
        <f t="shared" si="44"/>
        <v>45402</v>
      </c>
      <c r="G244" s="29">
        <f t="shared" si="48"/>
        <v>45434</v>
      </c>
      <c r="H244" s="29">
        <f t="shared" si="49"/>
        <v>45439</v>
      </c>
      <c r="I244" s="29">
        <f t="shared" si="50"/>
        <v>45441</v>
      </c>
    </row>
    <row r="245" spans="1:9" ht="15" hidden="1" customHeight="1" x14ac:dyDescent="0.2">
      <c r="A245" s="85">
        <v>17</v>
      </c>
      <c r="B245" s="14" t="s">
        <v>1703</v>
      </c>
      <c r="C245" s="28">
        <f t="shared" si="51"/>
        <v>45402</v>
      </c>
      <c r="D245" s="43">
        <f t="shared" si="52"/>
        <v>45407</v>
      </c>
      <c r="E245" s="29">
        <f t="shared" si="44"/>
        <v>45409</v>
      </c>
      <c r="G245" s="29">
        <f t="shared" si="48"/>
        <v>45441</v>
      </c>
      <c r="H245" s="29">
        <f t="shared" si="49"/>
        <v>45446</v>
      </c>
      <c r="I245" s="29">
        <f t="shared" si="50"/>
        <v>45448</v>
      </c>
    </row>
    <row r="246" spans="1:9" ht="15" hidden="1" customHeight="1" x14ac:dyDescent="0.2">
      <c r="A246" s="85">
        <v>18</v>
      </c>
      <c r="B246" s="14" t="s">
        <v>1711</v>
      </c>
      <c r="C246" s="28">
        <f t="shared" si="51"/>
        <v>45409</v>
      </c>
      <c r="D246" s="43">
        <f t="shared" si="52"/>
        <v>45414</v>
      </c>
      <c r="E246" s="29">
        <f t="shared" si="44"/>
        <v>45416</v>
      </c>
      <c r="G246" s="29">
        <f t="shared" si="48"/>
        <v>45448</v>
      </c>
      <c r="H246" s="29">
        <f t="shared" si="49"/>
        <v>45453</v>
      </c>
      <c r="I246" s="29">
        <f t="shared" si="50"/>
        <v>45455</v>
      </c>
    </row>
    <row r="247" spans="1:9" ht="15" hidden="1" customHeight="1" x14ac:dyDescent="0.2">
      <c r="A247" s="85">
        <v>19</v>
      </c>
      <c r="B247" s="14" t="s">
        <v>1719</v>
      </c>
      <c r="C247" s="28">
        <f t="shared" si="51"/>
        <v>45416</v>
      </c>
      <c r="D247" s="43">
        <f t="shared" si="52"/>
        <v>45421</v>
      </c>
      <c r="E247" s="29">
        <f t="shared" si="44"/>
        <v>45423</v>
      </c>
      <c r="G247" s="29">
        <f t="shared" si="48"/>
        <v>45455</v>
      </c>
      <c r="H247" s="29">
        <f t="shared" si="49"/>
        <v>45460</v>
      </c>
      <c r="I247" s="29">
        <f t="shared" si="50"/>
        <v>45462</v>
      </c>
    </row>
    <row r="248" spans="1:9" ht="15" hidden="1" customHeight="1" x14ac:dyDescent="0.2">
      <c r="A248" s="85">
        <v>20</v>
      </c>
      <c r="B248" s="14" t="s">
        <v>1727</v>
      </c>
      <c r="C248" s="28">
        <f t="shared" si="51"/>
        <v>45423</v>
      </c>
      <c r="D248" s="43">
        <f t="shared" si="52"/>
        <v>45428</v>
      </c>
      <c r="E248" s="29">
        <f t="shared" si="44"/>
        <v>45430</v>
      </c>
      <c r="G248" s="29">
        <f t="shared" si="48"/>
        <v>45462</v>
      </c>
      <c r="H248" s="29">
        <f t="shared" si="49"/>
        <v>45467</v>
      </c>
      <c r="I248" s="29">
        <f t="shared" si="50"/>
        <v>45469</v>
      </c>
    </row>
    <row r="249" spans="1:9" ht="15" hidden="1" customHeight="1" x14ac:dyDescent="0.2">
      <c r="A249" s="85">
        <v>21</v>
      </c>
      <c r="B249" s="14" t="s">
        <v>1735</v>
      </c>
      <c r="C249" s="28">
        <f t="shared" si="51"/>
        <v>45430</v>
      </c>
      <c r="D249" s="43">
        <f t="shared" si="52"/>
        <v>45435</v>
      </c>
      <c r="E249" s="29">
        <f t="shared" si="44"/>
        <v>45437</v>
      </c>
      <c r="G249" s="29">
        <f t="shared" si="48"/>
        <v>45469</v>
      </c>
      <c r="H249" s="29">
        <f t="shared" si="49"/>
        <v>45474</v>
      </c>
      <c r="I249" s="29">
        <f t="shared" si="50"/>
        <v>45476</v>
      </c>
    </row>
    <row r="250" spans="1:9" ht="15" hidden="1" customHeight="1" x14ac:dyDescent="0.2">
      <c r="A250" s="85">
        <v>22</v>
      </c>
      <c r="B250" s="14" t="s">
        <v>1742</v>
      </c>
      <c r="C250" s="28">
        <f t="shared" si="51"/>
        <v>45437</v>
      </c>
      <c r="D250" s="43">
        <f t="shared" si="52"/>
        <v>45442</v>
      </c>
      <c r="E250" s="29">
        <f t="shared" si="44"/>
        <v>45444</v>
      </c>
      <c r="G250" s="29">
        <f t="shared" si="48"/>
        <v>45476</v>
      </c>
      <c r="H250" s="29">
        <f t="shared" si="49"/>
        <v>45481</v>
      </c>
      <c r="I250" s="29">
        <f t="shared" si="50"/>
        <v>45483</v>
      </c>
    </row>
    <row r="251" spans="1:9" ht="15" hidden="1" customHeight="1" x14ac:dyDescent="0.2">
      <c r="A251" s="85">
        <v>23</v>
      </c>
      <c r="B251" s="14" t="s">
        <v>1750</v>
      </c>
      <c r="C251" s="28">
        <f t="shared" si="51"/>
        <v>45444</v>
      </c>
      <c r="D251" s="43">
        <f t="shared" si="52"/>
        <v>45449</v>
      </c>
      <c r="E251" s="29">
        <f t="shared" si="44"/>
        <v>45451</v>
      </c>
      <c r="G251" s="29">
        <f t="shared" si="48"/>
        <v>45483</v>
      </c>
      <c r="H251" s="29">
        <f t="shared" si="49"/>
        <v>45488</v>
      </c>
      <c r="I251" s="29">
        <f t="shared" si="50"/>
        <v>45490</v>
      </c>
    </row>
    <row r="252" spans="1:9" ht="15" hidden="1" customHeight="1" x14ac:dyDescent="0.2">
      <c r="A252" s="85">
        <v>24</v>
      </c>
      <c r="B252" s="14" t="s">
        <v>1756</v>
      </c>
      <c r="C252" s="28">
        <f t="shared" si="51"/>
        <v>45451</v>
      </c>
      <c r="D252" s="43">
        <f t="shared" si="52"/>
        <v>45456</v>
      </c>
      <c r="E252" s="29">
        <f t="shared" si="44"/>
        <v>45458</v>
      </c>
      <c r="G252" s="29">
        <f t="shared" si="48"/>
        <v>45490</v>
      </c>
      <c r="H252" s="29">
        <f t="shared" si="49"/>
        <v>45495</v>
      </c>
      <c r="I252" s="29">
        <f t="shared" si="50"/>
        <v>45497</v>
      </c>
    </row>
    <row r="253" spans="1:9" ht="15" hidden="1" customHeight="1" x14ac:dyDescent="0.2">
      <c r="A253" s="85">
        <v>25</v>
      </c>
      <c r="B253" s="14" t="s">
        <v>1791</v>
      </c>
      <c r="C253" s="28">
        <f t="shared" si="51"/>
        <v>45458</v>
      </c>
      <c r="D253" s="43">
        <f t="shared" si="52"/>
        <v>45463</v>
      </c>
      <c r="E253" s="29">
        <f t="shared" si="44"/>
        <v>45465</v>
      </c>
      <c r="G253" s="29">
        <f t="shared" si="48"/>
        <v>45497</v>
      </c>
      <c r="H253" s="29">
        <f t="shared" si="49"/>
        <v>45502</v>
      </c>
      <c r="I253" s="29">
        <f t="shared" si="50"/>
        <v>45504</v>
      </c>
    </row>
    <row r="254" spans="1:9" ht="15" hidden="1" customHeight="1" x14ac:dyDescent="0.2">
      <c r="A254" s="85">
        <v>26</v>
      </c>
      <c r="B254" s="14" t="s">
        <v>1771</v>
      </c>
      <c r="C254" s="28">
        <f t="shared" si="51"/>
        <v>45465</v>
      </c>
      <c r="D254" s="43">
        <f t="shared" si="52"/>
        <v>45470</v>
      </c>
      <c r="E254" s="29">
        <f t="shared" si="44"/>
        <v>45472</v>
      </c>
      <c r="G254" s="29">
        <f t="shared" si="48"/>
        <v>45504</v>
      </c>
      <c r="H254" s="29">
        <f t="shared" si="49"/>
        <v>45509</v>
      </c>
      <c r="I254" s="29">
        <f t="shared" si="50"/>
        <v>45511</v>
      </c>
    </row>
    <row r="255" spans="1:9" ht="15" hidden="1" customHeight="1" x14ac:dyDescent="0.2">
      <c r="A255" s="85">
        <v>27</v>
      </c>
      <c r="B255" s="14" t="s">
        <v>1776</v>
      </c>
      <c r="C255" s="28">
        <f t="shared" si="51"/>
        <v>45472</v>
      </c>
      <c r="D255" s="43">
        <f t="shared" si="52"/>
        <v>45477</v>
      </c>
      <c r="E255" s="29">
        <f t="shared" si="44"/>
        <v>45479</v>
      </c>
      <c r="G255" s="29">
        <f t="shared" ref="G255:G286" si="53">E255+32</f>
        <v>45511</v>
      </c>
      <c r="H255" s="29">
        <f t="shared" ref="H255:H286" si="54">E255+37</f>
        <v>45516</v>
      </c>
      <c r="I255" s="29">
        <f t="shared" ref="I255:I286" si="55">E255+39</f>
        <v>45518</v>
      </c>
    </row>
    <row r="256" spans="1:9" ht="15" hidden="1" customHeight="1" x14ac:dyDescent="0.2">
      <c r="A256" s="85">
        <v>28</v>
      </c>
      <c r="B256" s="14" t="s">
        <v>1783</v>
      </c>
      <c r="C256" s="28">
        <f t="shared" si="51"/>
        <v>45479</v>
      </c>
      <c r="D256" s="43">
        <f t="shared" si="52"/>
        <v>45484</v>
      </c>
      <c r="E256" s="29">
        <f t="shared" si="44"/>
        <v>45486</v>
      </c>
      <c r="G256" s="29">
        <f t="shared" si="53"/>
        <v>45518</v>
      </c>
      <c r="H256" s="29">
        <f t="shared" si="54"/>
        <v>45523</v>
      </c>
      <c r="I256" s="29">
        <f t="shared" si="55"/>
        <v>45525</v>
      </c>
    </row>
    <row r="257" spans="1:9" ht="15" hidden="1" customHeight="1" x14ac:dyDescent="0.2">
      <c r="A257" s="85">
        <v>29</v>
      </c>
      <c r="B257" s="14" t="s">
        <v>1792</v>
      </c>
      <c r="C257" s="28">
        <f t="shared" si="51"/>
        <v>45486</v>
      </c>
      <c r="D257" s="43">
        <f t="shared" si="52"/>
        <v>45491</v>
      </c>
      <c r="E257" s="29">
        <f t="shared" si="44"/>
        <v>45493</v>
      </c>
      <c r="G257" s="29">
        <f t="shared" si="53"/>
        <v>45525</v>
      </c>
      <c r="H257" s="29">
        <f t="shared" si="54"/>
        <v>45530</v>
      </c>
      <c r="I257" s="29">
        <f t="shared" si="55"/>
        <v>45532</v>
      </c>
    </row>
    <row r="258" spans="1:9" ht="15" hidden="1" customHeight="1" x14ac:dyDescent="0.2">
      <c r="A258" s="85">
        <v>30</v>
      </c>
      <c r="B258" s="14" t="s">
        <v>1800</v>
      </c>
      <c r="C258" s="28">
        <f t="shared" si="51"/>
        <v>45493</v>
      </c>
      <c r="D258" s="43">
        <f t="shared" si="52"/>
        <v>45498</v>
      </c>
      <c r="E258" s="29">
        <f t="shared" si="44"/>
        <v>45500</v>
      </c>
      <c r="G258" s="29">
        <f t="shared" si="53"/>
        <v>45532</v>
      </c>
      <c r="H258" s="29">
        <f t="shared" si="54"/>
        <v>45537</v>
      </c>
      <c r="I258" s="29">
        <f t="shared" si="55"/>
        <v>45539</v>
      </c>
    </row>
    <row r="259" spans="1:9" ht="15" hidden="1" customHeight="1" x14ac:dyDescent="0.2">
      <c r="A259" s="85">
        <v>31</v>
      </c>
      <c r="B259" s="14" t="s">
        <v>1805</v>
      </c>
      <c r="C259" s="28">
        <f t="shared" si="51"/>
        <v>45500</v>
      </c>
      <c r="D259" s="43">
        <f t="shared" si="52"/>
        <v>45505</v>
      </c>
      <c r="E259" s="29">
        <f t="shared" si="44"/>
        <v>45507</v>
      </c>
      <c r="G259" s="29">
        <f t="shared" si="53"/>
        <v>45539</v>
      </c>
      <c r="H259" s="29">
        <f t="shared" si="54"/>
        <v>45544</v>
      </c>
      <c r="I259" s="29">
        <f t="shared" si="55"/>
        <v>45546</v>
      </c>
    </row>
    <row r="260" spans="1:9" ht="15" hidden="1" customHeight="1" x14ac:dyDescent="0.2">
      <c r="A260" s="85">
        <v>32</v>
      </c>
      <c r="B260" s="14" t="s">
        <v>1822</v>
      </c>
      <c r="C260" s="28">
        <f t="shared" si="51"/>
        <v>45507</v>
      </c>
      <c r="D260" s="43">
        <f t="shared" si="52"/>
        <v>45512</v>
      </c>
      <c r="E260" s="29">
        <f t="shared" si="44"/>
        <v>45514</v>
      </c>
      <c r="G260" s="29">
        <f t="shared" si="53"/>
        <v>45546</v>
      </c>
      <c r="H260" s="29">
        <f t="shared" si="54"/>
        <v>45551</v>
      </c>
      <c r="I260" s="29">
        <f t="shared" si="55"/>
        <v>45553</v>
      </c>
    </row>
    <row r="261" spans="1:9" ht="15" hidden="1" customHeight="1" x14ac:dyDescent="0.2">
      <c r="A261" s="85">
        <v>33</v>
      </c>
      <c r="B261" s="14" t="s">
        <v>1833</v>
      </c>
      <c r="C261" s="28">
        <f t="shared" si="51"/>
        <v>45514</v>
      </c>
      <c r="D261" s="43">
        <f t="shared" si="52"/>
        <v>45519</v>
      </c>
      <c r="E261" s="29">
        <f t="shared" si="44"/>
        <v>45521</v>
      </c>
      <c r="G261" s="29">
        <f t="shared" si="53"/>
        <v>45553</v>
      </c>
      <c r="H261" s="29">
        <f t="shared" si="54"/>
        <v>45558</v>
      </c>
      <c r="I261" s="29">
        <f t="shared" si="55"/>
        <v>45560</v>
      </c>
    </row>
    <row r="262" spans="1:9" ht="15" hidden="1" customHeight="1" x14ac:dyDescent="0.2">
      <c r="A262" s="85">
        <v>34</v>
      </c>
      <c r="B262" s="14" t="s">
        <v>1834</v>
      </c>
      <c r="C262" s="28">
        <f t="shared" si="51"/>
        <v>45521</v>
      </c>
      <c r="D262" s="43">
        <f t="shared" si="52"/>
        <v>45526</v>
      </c>
      <c r="E262" s="29">
        <f t="shared" si="44"/>
        <v>45528</v>
      </c>
      <c r="G262" s="49">
        <f t="shared" si="53"/>
        <v>45560</v>
      </c>
      <c r="H262" s="49">
        <f t="shared" si="54"/>
        <v>45565</v>
      </c>
      <c r="I262" s="49">
        <f t="shared" si="55"/>
        <v>45567</v>
      </c>
    </row>
    <row r="263" spans="1:9" ht="15" hidden="1" customHeight="1" x14ac:dyDescent="0.2">
      <c r="A263" s="85">
        <v>35</v>
      </c>
      <c r="B263" s="14" t="s">
        <v>1835</v>
      </c>
      <c r="C263" s="28">
        <f t="shared" si="51"/>
        <v>45528</v>
      </c>
      <c r="D263" s="43">
        <f t="shared" si="52"/>
        <v>45533</v>
      </c>
      <c r="E263" s="29">
        <f t="shared" si="44"/>
        <v>45535</v>
      </c>
      <c r="G263" s="29">
        <f t="shared" si="53"/>
        <v>45567</v>
      </c>
      <c r="H263" s="29">
        <f t="shared" si="54"/>
        <v>45572</v>
      </c>
      <c r="I263" s="29">
        <f t="shared" si="55"/>
        <v>45574</v>
      </c>
    </row>
    <row r="264" spans="1:9" ht="15" hidden="1" customHeight="1" x14ac:dyDescent="0.2">
      <c r="A264" s="85">
        <v>36</v>
      </c>
      <c r="B264" s="14" t="s">
        <v>1849</v>
      </c>
      <c r="C264" s="28">
        <f t="shared" si="51"/>
        <v>45535</v>
      </c>
      <c r="D264" s="43">
        <f t="shared" si="52"/>
        <v>45540</v>
      </c>
      <c r="E264" s="29">
        <f t="shared" si="44"/>
        <v>45542</v>
      </c>
      <c r="G264" s="29">
        <f t="shared" si="53"/>
        <v>45574</v>
      </c>
      <c r="H264" s="29">
        <f t="shared" si="54"/>
        <v>45579</v>
      </c>
      <c r="I264" s="29">
        <f t="shared" si="55"/>
        <v>45581</v>
      </c>
    </row>
    <row r="265" spans="1:9" ht="15" hidden="1" customHeight="1" x14ac:dyDescent="0.2">
      <c r="A265" s="85">
        <v>37</v>
      </c>
      <c r="B265" s="14" t="s">
        <v>1848</v>
      </c>
      <c r="C265" s="28">
        <f t="shared" si="51"/>
        <v>45542</v>
      </c>
      <c r="D265" s="43">
        <f t="shared" si="52"/>
        <v>45547</v>
      </c>
      <c r="E265" s="29">
        <f t="shared" si="44"/>
        <v>45549</v>
      </c>
      <c r="G265" s="29">
        <f t="shared" si="53"/>
        <v>45581</v>
      </c>
      <c r="H265" s="29">
        <f t="shared" si="54"/>
        <v>45586</v>
      </c>
      <c r="I265" s="29">
        <f t="shared" si="55"/>
        <v>45588</v>
      </c>
    </row>
    <row r="266" spans="1:9" ht="15" hidden="1" customHeight="1" x14ac:dyDescent="0.2">
      <c r="A266" s="85">
        <v>38</v>
      </c>
      <c r="B266" s="14" t="s">
        <v>1857</v>
      </c>
      <c r="C266" s="28">
        <f t="shared" si="51"/>
        <v>45549</v>
      </c>
      <c r="D266" s="43">
        <f t="shared" si="52"/>
        <v>45554</v>
      </c>
      <c r="E266" s="29">
        <f t="shared" ref="E266:E278" si="56">E265+7</f>
        <v>45556</v>
      </c>
      <c r="G266" s="29">
        <f t="shared" si="53"/>
        <v>45588</v>
      </c>
      <c r="H266" s="29">
        <f t="shared" si="54"/>
        <v>45593</v>
      </c>
      <c r="I266" s="29">
        <f t="shared" si="55"/>
        <v>45595</v>
      </c>
    </row>
    <row r="267" spans="1:9" ht="15" hidden="1" customHeight="1" x14ac:dyDescent="0.2">
      <c r="A267" s="85">
        <v>39</v>
      </c>
      <c r="B267" s="14" t="s">
        <v>1865</v>
      </c>
      <c r="C267" s="28">
        <f t="shared" si="51"/>
        <v>45556</v>
      </c>
      <c r="D267" s="43">
        <f t="shared" si="52"/>
        <v>45561</v>
      </c>
      <c r="E267" s="29">
        <f t="shared" si="56"/>
        <v>45563</v>
      </c>
      <c r="G267" s="29">
        <f t="shared" si="53"/>
        <v>45595</v>
      </c>
      <c r="H267" s="29">
        <f t="shared" si="54"/>
        <v>45600</v>
      </c>
      <c r="I267" s="29">
        <f t="shared" si="55"/>
        <v>45602</v>
      </c>
    </row>
    <row r="268" spans="1:9" ht="15" hidden="1" customHeight="1" x14ac:dyDescent="0.2">
      <c r="A268" s="85">
        <v>40</v>
      </c>
      <c r="B268" s="14" t="s">
        <v>1870</v>
      </c>
      <c r="C268" s="28">
        <f t="shared" si="51"/>
        <v>45563</v>
      </c>
      <c r="D268" s="43">
        <f t="shared" si="52"/>
        <v>45568</v>
      </c>
      <c r="E268" s="29">
        <f t="shared" si="56"/>
        <v>45570</v>
      </c>
      <c r="G268" s="29">
        <f t="shared" si="53"/>
        <v>45602</v>
      </c>
      <c r="H268" s="29">
        <f t="shared" si="54"/>
        <v>45607</v>
      </c>
      <c r="I268" s="29">
        <f t="shared" si="55"/>
        <v>45609</v>
      </c>
    </row>
    <row r="269" spans="1:9" ht="15" hidden="1" customHeight="1" x14ac:dyDescent="0.2">
      <c r="A269" s="85">
        <v>41</v>
      </c>
      <c r="B269" s="14" t="s">
        <v>7</v>
      </c>
      <c r="C269" s="52">
        <f t="shared" si="51"/>
        <v>45570</v>
      </c>
      <c r="D269" s="151">
        <f t="shared" si="52"/>
        <v>45575</v>
      </c>
      <c r="E269" s="49">
        <f t="shared" si="56"/>
        <v>45577</v>
      </c>
      <c r="G269" s="29">
        <f t="shared" si="53"/>
        <v>45609</v>
      </c>
      <c r="H269" s="29">
        <f t="shared" si="54"/>
        <v>45614</v>
      </c>
      <c r="I269" s="29">
        <f t="shared" si="55"/>
        <v>45616</v>
      </c>
    </row>
    <row r="270" spans="1:9" ht="15" hidden="1" customHeight="1" x14ac:dyDescent="0.2">
      <c r="A270" s="85">
        <v>42</v>
      </c>
      <c r="B270" s="14" t="s">
        <v>1886</v>
      </c>
      <c r="C270" s="28">
        <f t="shared" si="51"/>
        <v>45577</v>
      </c>
      <c r="D270" s="43">
        <f t="shared" si="52"/>
        <v>45582</v>
      </c>
      <c r="E270" s="29">
        <f t="shared" si="56"/>
        <v>45584</v>
      </c>
      <c r="G270" s="29">
        <f t="shared" si="53"/>
        <v>45616</v>
      </c>
      <c r="H270" s="29">
        <f t="shared" si="54"/>
        <v>45621</v>
      </c>
      <c r="I270" s="29">
        <f t="shared" si="55"/>
        <v>45623</v>
      </c>
    </row>
    <row r="271" spans="1:9" ht="15" hidden="1" customHeight="1" x14ac:dyDescent="0.2">
      <c r="A271" s="85">
        <v>43</v>
      </c>
      <c r="B271" s="14" t="s">
        <v>1887</v>
      </c>
      <c r="C271" s="28">
        <f t="shared" si="51"/>
        <v>45584</v>
      </c>
      <c r="D271" s="43">
        <f t="shared" si="52"/>
        <v>45589</v>
      </c>
      <c r="E271" s="29">
        <f t="shared" si="56"/>
        <v>45591</v>
      </c>
      <c r="G271" s="29">
        <f t="shared" si="53"/>
        <v>45623</v>
      </c>
      <c r="H271" s="29">
        <f t="shared" si="54"/>
        <v>45628</v>
      </c>
      <c r="I271" s="29">
        <f t="shared" si="55"/>
        <v>45630</v>
      </c>
    </row>
    <row r="272" spans="1:9" ht="15" hidden="1" customHeight="1" x14ac:dyDescent="0.2">
      <c r="A272" s="85">
        <v>44</v>
      </c>
      <c r="B272" s="14" t="s">
        <v>1901</v>
      </c>
      <c r="C272" s="28">
        <f t="shared" si="51"/>
        <v>45591</v>
      </c>
      <c r="D272" s="43">
        <f t="shared" si="52"/>
        <v>45596</v>
      </c>
      <c r="E272" s="29">
        <f t="shared" si="56"/>
        <v>45598</v>
      </c>
      <c r="G272" s="29">
        <f t="shared" si="53"/>
        <v>45630</v>
      </c>
      <c r="H272" s="29">
        <f t="shared" si="54"/>
        <v>45635</v>
      </c>
      <c r="I272" s="29">
        <f t="shared" si="55"/>
        <v>45637</v>
      </c>
    </row>
    <row r="273" spans="1:9" ht="15" hidden="1" customHeight="1" x14ac:dyDescent="0.2">
      <c r="A273" s="85">
        <v>45</v>
      </c>
      <c r="B273" s="14" t="s">
        <v>1908</v>
      </c>
      <c r="C273" s="28">
        <f t="shared" si="51"/>
        <v>45598</v>
      </c>
      <c r="D273" s="43">
        <f t="shared" si="52"/>
        <v>45603</v>
      </c>
      <c r="E273" s="29">
        <f t="shared" si="56"/>
        <v>45605</v>
      </c>
      <c r="G273" s="29">
        <f t="shared" si="53"/>
        <v>45637</v>
      </c>
      <c r="H273" s="29">
        <f t="shared" si="54"/>
        <v>45642</v>
      </c>
      <c r="I273" s="29">
        <f t="shared" si="55"/>
        <v>45644</v>
      </c>
    </row>
    <row r="274" spans="1:9" ht="15" hidden="1" customHeight="1" x14ac:dyDescent="0.2">
      <c r="A274" s="85">
        <v>46</v>
      </c>
      <c r="B274" s="14" t="s">
        <v>1909</v>
      </c>
      <c r="C274" s="28">
        <f t="shared" si="51"/>
        <v>45605</v>
      </c>
      <c r="D274" s="43">
        <f t="shared" si="52"/>
        <v>45610</v>
      </c>
      <c r="E274" s="29">
        <f t="shared" si="56"/>
        <v>45612</v>
      </c>
      <c r="G274" s="29">
        <f t="shared" si="53"/>
        <v>45644</v>
      </c>
      <c r="H274" s="29">
        <f t="shared" si="54"/>
        <v>45649</v>
      </c>
      <c r="I274" s="29">
        <f t="shared" si="55"/>
        <v>45651</v>
      </c>
    </row>
    <row r="275" spans="1:9" ht="15" hidden="1" customHeight="1" x14ac:dyDescent="0.2">
      <c r="A275" s="85">
        <v>47</v>
      </c>
      <c r="B275" s="14" t="s">
        <v>1910</v>
      </c>
      <c r="C275" s="28">
        <f t="shared" si="51"/>
        <v>45612</v>
      </c>
      <c r="D275" s="43">
        <f t="shared" si="52"/>
        <v>45617</v>
      </c>
      <c r="E275" s="29">
        <f t="shared" si="56"/>
        <v>45619</v>
      </c>
      <c r="G275" s="29">
        <f t="shared" si="53"/>
        <v>45651</v>
      </c>
      <c r="H275" s="29">
        <f t="shared" si="54"/>
        <v>45656</v>
      </c>
      <c r="I275" s="29">
        <f t="shared" si="55"/>
        <v>45658</v>
      </c>
    </row>
    <row r="276" spans="1:9" ht="15" hidden="1" customHeight="1" x14ac:dyDescent="0.2">
      <c r="A276" s="85">
        <v>48</v>
      </c>
      <c r="B276" s="14" t="s">
        <v>1919</v>
      </c>
      <c r="C276" s="28">
        <f t="shared" si="51"/>
        <v>45619</v>
      </c>
      <c r="D276" s="43">
        <f t="shared" si="52"/>
        <v>45624</v>
      </c>
      <c r="E276" s="29">
        <f t="shared" si="56"/>
        <v>45626</v>
      </c>
      <c r="G276" s="29">
        <f t="shared" si="53"/>
        <v>45658</v>
      </c>
      <c r="H276" s="29">
        <f t="shared" si="54"/>
        <v>45663</v>
      </c>
      <c r="I276" s="29">
        <f t="shared" si="55"/>
        <v>45665</v>
      </c>
    </row>
    <row r="277" spans="1:9" ht="15" hidden="1" customHeight="1" x14ac:dyDescent="0.2">
      <c r="A277" s="85">
        <v>49</v>
      </c>
      <c r="B277" s="14" t="s">
        <v>1933</v>
      </c>
      <c r="C277" s="28">
        <f t="shared" si="51"/>
        <v>45626</v>
      </c>
      <c r="D277" s="43">
        <f t="shared" si="52"/>
        <v>45631</v>
      </c>
      <c r="E277" s="29">
        <f t="shared" si="56"/>
        <v>45633</v>
      </c>
      <c r="G277" s="29">
        <f t="shared" si="53"/>
        <v>45665</v>
      </c>
      <c r="H277" s="29">
        <f t="shared" si="54"/>
        <v>45670</v>
      </c>
      <c r="I277" s="29">
        <f t="shared" si="55"/>
        <v>45672</v>
      </c>
    </row>
    <row r="278" spans="1:9" ht="15" hidden="1" customHeight="1" x14ac:dyDescent="0.2">
      <c r="A278" s="109">
        <v>50</v>
      </c>
      <c r="B278" s="14" t="s">
        <v>1947</v>
      </c>
      <c r="C278" s="28">
        <f t="shared" si="51"/>
        <v>45633</v>
      </c>
      <c r="D278" s="43">
        <f t="shared" si="52"/>
        <v>45638</v>
      </c>
      <c r="E278" s="29">
        <f t="shared" si="56"/>
        <v>45640</v>
      </c>
      <c r="G278" s="29">
        <f t="shared" si="53"/>
        <v>45672</v>
      </c>
      <c r="H278" s="29">
        <f t="shared" si="54"/>
        <v>45677</v>
      </c>
      <c r="I278" s="29">
        <f t="shared" si="55"/>
        <v>45679</v>
      </c>
    </row>
    <row r="279" spans="1:9" ht="15" hidden="1" customHeight="1" x14ac:dyDescent="0.2">
      <c r="A279" s="109">
        <v>51</v>
      </c>
      <c r="B279" s="14" t="s">
        <v>1948</v>
      </c>
      <c r="C279" s="28">
        <f t="shared" si="51"/>
        <v>45641</v>
      </c>
      <c r="D279" s="43">
        <f t="shared" si="52"/>
        <v>45646</v>
      </c>
      <c r="E279" s="29">
        <v>45648</v>
      </c>
      <c r="G279" s="29">
        <f t="shared" si="53"/>
        <v>45680</v>
      </c>
      <c r="H279" s="29">
        <f t="shared" si="54"/>
        <v>45685</v>
      </c>
      <c r="I279" s="29">
        <f t="shared" si="55"/>
        <v>45687</v>
      </c>
    </row>
    <row r="280" spans="1:9" ht="15" hidden="1" customHeight="1" x14ac:dyDescent="0.2">
      <c r="A280" s="85">
        <v>52</v>
      </c>
      <c r="B280" s="14" t="s">
        <v>1958</v>
      </c>
      <c r="C280" s="28">
        <f t="shared" si="51"/>
        <v>45647</v>
      </c>
      <c r="D280" s="43">
        <f t="shared" si="52"/>
        <v>45652</v>
      </c>
      <c r="E280" s="29">
        <v>45654</v>
      </c>
      <c r="G280" s="29">
        <f t="shared" si="53"/>
        <v>45686</v>
      </c>
      <c r="H280" s="29">
        <f t="shared" si="54"/>
        <v>45691</v>
      </c>
      <c r="I280" s="29">
        <f t="shared" si="55"/>
        <v>45693</v>
      </c>
    </row>
    <row r="281" spans="1:9" ht="15" hidden="1" customHeight="1" x14ac:dyDescent="0.2">
      <c r="A281" s="85">
        <v>1</v>
      </c>
      <c r="B281" s="14" t="s">
        <v>1959</v>
      </c>
      <c r="C281" s="28">
        <f t="shared" si="51"/>
        <v>45654</v>
      </c>
      <c r="D281" s="43">
        <f t="shared" si="52"/>
        <v>45659</v>
      </c>
      <c r="E281" s="29">
        <f>E280+7</f>
        <v>45661</v>
      </c>
      <c r="G281" s="29">
        <f t="shared" si="53"/>
        <v>45693</v>
      </c>
      <c r="H281" s="29">
        <f t="shared" si="54"/>
        <v>45698</v>
      </c>
      <c r="I281" s="29">
        <f t="shared" si="55"/>
        <v>45700</v>
      </c>
    </row>
    <row r="282" spans="1:9" ht="15" hidden="1" customHeight="1" x14ac:dyDescent="0.2">
      <c r="A282" s="42">
        <v>2</v>
      </c>
      <c r="B282" s="34" t="s">
        <v>1972</v>
      </c>
      <c r="C282" s="28">
        <f t="shared" si="51"/>
        <v>45661</v>
      </c>
      <c r="D282" s="43">
        <f t="shared" si="52"/>
        <v>45666</v>
      </c>
      <c r="E282" s="29">
        <f>E281+7</f>
        <v>45668</v>
      </c>
      <c r="G282" s="29">
        <f t="shared" si="53"/>
        <v>45700</v>
      </c>
      <c r="H282" s="29">
        <f t="shared" si="54"/>
        <v>45705</v>
      </c>
      <c r="I282" s="29">
        <f t="shared" si="55"/>
        <v>45707</v>
      </c>
    </row>
    <row r="283" spans="1:9" ht="15" hidden="1" customHeight="1" x14ac:dyDescent="0.2">
      <c r="A283" s="42">
        <v>3</v>
      </c>
      <c r="B283" s="34" t="s">
        <v>1978</v>
      </c>
      <c r="C283" s="28">
        <f t="shared" si="51"/>
        <v>45668</v>
      </c>
      <c r="D283" s="43">
        <f t="shared" si="52"/>
        <v>45673</v>
      </c>
      <c r="E283" s="29">
        <f>E282+7</f>
        <v>45675</v>
      </c>
      <c r="G283" s="29">
        <f t="shared" si="53"/>
        <v>45707</v>
      </c>
      <c r="H283" s="29">
        <f t="shared" si="54"/>
        <v>45712</v>
      </c>
      <c r="I283" s="29">
        <f t="shared" si="55"/>
        <v>45714</v>
      </c>
    </row>
    <row r="284" spans="1:9" ht="15" hidden="1" customHeight="1" x14ac:dyDescent="0.2">
      <c r="A284" s="42">
        <v>4</v>
      </c>
      <c r="B284" s="34" t="s">
        <v>1979</v>
      </c>
      <c r="C284" s="28">
        <f t="shared" si="51"/>
        <v>45675</v>
      </c>
      <c r="D284" s="43">
        <f t="shared" si="52"/>
        <v>45680</v>
      </c>
      <c r="E284" s="29">
        <f t="shared" ref="E284:E285" si="57">E283+7</f>
        <v>45682</v>
      </c>
      <c r="G284" s="29">
        <f t="shared" si="53"/>
        <v>45714</v>
      </c>
      <c r="H284" s="29">
        <f t="shared" si="54"/>
        <v>45719</v>
      </c>
      <c r="I284" s="29">
        <f t="shared" si="55"/>
        <v>45721</v>
      </c>
    </row>
    <row r="285" spans="1:9" ht="15" hidden="1" customHeight="1" x14ac:dyDescent="0.2">
      <c r="A285" s="42">
        <v>5</v>
      </c>
      <c r="B285" s="34" t="s">
        <v>1996</v>
      </c>
      <c r="C285" s="28">
        <f t="shared" si="51"/>
        <v>45682</v>
      </c>
      <c r="D285" s="43">
        <f t="shared" si="52"/>
        <v>45687</v>
      </c>
      <c r="E285" s="29">
        <f t="shared" si="57"/>
        <v>45689</v>
      </c>
      <c r="G285" s="29">
        <f t="shared" si="53"/>
        <v>45721</v>
      </c>
      <c r="H285" s="29">
        <f t="shared" si="54"/>
        <v>45726</v>
      </c>
      <c r="I285" s="29">
        <f t="shared" si="55"/>
        <v>45728</v>
      </c>
    </row>
    <row r="286" spans="1:9" ht="15" hidden="1" customHeight="1" x14ac:dyDescent="0.2">
      <c r="A286" s="42">
        <v>6</v>
      </c>
      <c r="B286" s="34" t="s">
        <v>1989</v>
      </c>
      <c r="C286" s="28">
        <v>45690</v>
      </c>
      <c r="D286" s="43">
        <f t="shared" si="52"/>
        <v>45695</v>
      </c>
      <c r="E286" s="29">
        <f>C286+7</f>
        <v>45697</v>
      </c>
      <c r="G286" s="29">
        <f t="shared" si="53"/>
        <v>45729</v>
      </c>
      <c r="H286" s="29">
        <f t="shared" si="54"/>
        <v>45734</v>
      </c>
      <c r="I286" s="29">
        <f t="shared" si="55"/>
        <v>45736</v>
      </c>
    </row>
    <row r="287" spans="1:9" ht="15" hidden="1" customHeight="1" x14ac:dyDescent="0.2">
      <c r="A287" s="42">
        <v>7</v>
      </c>
      <c r="B287" s="34" t="s">
        <v>2015</v>
      </c>
      <c r="C287" s="28">
        <f t="shared" ref="C287:C334" si="58">E287-7</f>
        <v>45697</v>
      </c>
      <c r="D287" s="43">
        <f t="shared" si="52"/>
        <v>45702</v>
      </c>
      <c r="E287" s="29">
        <f>E286+7</f>
        <v>45704</v>
      </c>
      <c r="G287" s="29">
        <f t="shared" ref="G287:G322" si="59">E287+32</f>
        <v>45736</v>
      </c>
      <c r="H287" s="29">
        <f t="shared" ref="H287:H322" si="60">E287+37</f>
        <v>45741</v>
      </c>
      <c r="I287" s="29">
        <f t="shared" ref="I287:I315" si="61">E287+39</f>
        <v>45743</v>
      </c>
    </row>
    <row r="288" spans="1:9" ht="15" hidden="1" customHeight="1" x14ac:dyDescent="0.2">
      <c r="A288" s="204">
        <v>8</v>
      </c>
      <c r="B288" s="40" t="s">
        <v>2059</v>
      </c>
      <c r="C288" s="28">
        <f t="shared" si="58"/>
        <v>45702</v>
      </c>
      <c r="D288" s="43">
        <f t="shared" si="52"/>
        <v>45707</v>
      </c>
      <c r="E288" s="29">
        <v>45709</v>
      </c>
      <c r="G288" s="29">
        <f t="shared" si="59"/>
        <v>45741</v>
      </c>
      <c r="H288" s="29">
        <f t="shared" si="60"/>
        <v>45746</v>
      </c>
      <c r="I288" s="29">
        <f t="shared" si="61"/>
        <v>45748</v>
      </c>
    </row>
    <row r="289" spans="1:9" ht="15" hidden="1" customHeight="1" x14ac:dyDescent="0.2">
      <c r="A289" s="204">
        <v>9</v>
      </c>
      <c r="B289" s="40" t="s">
        <v>2034</v>
      </c>
      <c r="C289" s="28">
        <f t="shared" si="58"/>
        <v>45711</v>
      </c>
      <c r="D289" s="43">
        <f t="shared" si="52"/>
        <v>45716</v>
      </c>
      <c r="E289" s="29">
        <v>45718</v>
      </c>
      <c r="G289" s="29">
        <f t="shared" si="59"/>
        <v>45750</v>
      </c>
      <c r="H289" s="29">
        <f t="shared" si="60"/>
        <v>45755</v>
      </c>
      <c r="I289" s="29">
        <f t="shared" si="61"/>
        <v>45757</v>
      </c>
    </row>
    <row r="290" spans="1:9" ht="15" hidden="1" customHeight="1" x14ac:dyDescent="0.2">
      <c r="A290" s="204">
        <v>10</v>
      </c>
      <c r="B290" s="40" t="s">
        <v>2072</v>
      </c>
      <c r="C290" s="28">
        <f t="shared" si="58"/>
        <v>45718</v>
      </c>
      <c r="D290" s="43">
        <f t="shared" si="52"/>
        <v>45723</v>
      </c>
      <c r="E290" s="29">
        <f>E289+7</f>
        <v>45725</v>
      </c>
      <c r="G290" s="29">
        <f t="shared" si="59"/>
        <v>45757</v>
      </c>
      <c r="H290" s="29">
        <f t="shared" si="60"/>
        <v>45762</v>
      </c>
      <c r="I290" s="29">
        <f t="shared" si="61"/>
        <v>45764</v>
      </c>
    </row>
    <row r="291" spans="1:9" ht="15" hidden="1" customHeight="1" x14ac:dyDescent="0.2">
      <c r="A291" s="204">
        <v>11</v>
      </c>
      <c r="B291" s="40" t="s">
        <v>2091</v>
      </c>
      <c r="C291" s="28">
        <f t="shared" si="58"/>
        <v>45725</v>
      </c>
      <c r="D291" s="43">
        <f t="shared" si="52"/>
        <v>45730</v>
      </c>
      <c r="E291" s="29">
        <f t="shared" ref="E291:E302" si="62">E290+7</f>
        <v>45732</v>
      </c>
      <c r="G291" s="29">
        <f t="shared" si="59"/>
        <v>45764</v>
      </c>
      <c r="H291" s="29">
        <f t="shared" si="60"/>
        <v>45769</v>
      </c>
      <c r="I291" s="29">
        <f t="shared" si="61"/>
        <v>45771</v>
      </c>
    </row>
    <row r="292" spans="1:9" ht="15" hidden="1" customHeight="1" x14ac:dyDescent="0.2">
      <c r="A292" s="204">
        <v>12</v>
      </c>
      <c r="B292" s="40" t="s">
        <v>2092</v>
      </c>
      <c r="C292" s="28">
        <f t="shared" si="58"/>
        <v>45732</v>
      </c>
      <c r="D292" s="43">
        <f t="shared" si="52"/>
        <v>45737</v>
      </c>
      <c r="E292" s="29">
        <f t="shared" si="62"/>
        <v>45739</v>
      </c>
      <c r="G292" s="29">
        <f t="shared" si="59"/>
        <v>45771</v>
      </c>
      <c r="H292" s="29">
        <f t="shared" si="60"/>
        <v>45776</v>
      </c>
      <c r="I292" s="29">
        <f t="shared" si="61"/>
        <v>45778</v>
      </c>
    </row>
    <row r="293" spans="1:9" ht="15" hidden="1" customHeight="1" x14ac:dyDescent="0.2">
      <c r="A293" s="204">
        <v>13</v>
      </c>
      <c r="B293" s="40" t="s">
        <v>2093</v>
      </c>
      <c r="C293" s="28">
        <f t="shared" si="58"/>
        <v>45739</v>
      </c>
      <c r="D293" s="43">
        <f t="shared" si="52"/>
        <v>45744</v>
      </c>
      <c r="E293" s="29">
        <f t="shared" si="62"/>
        <v>45746</v>
      </c>
      <c r="G293" s="29">
        <f t="shared" si="59"/>
        <v>45778</v>
      </c>
      <c r="H293" s="29">
        <f t="shared" si="60"/>
        <v>45783</v>
      </c>
      <c r="I293" s="29">
        <f t="shared" si="61"/>
        <v>45785</v>
      </c>
    </row>
    <row r="294" spans="1:9" ht="15" hidden="1" customHeight="1" x14ac:dyDescent="0.2">
      <c r="A294" s="204">
        <v>14</v>
      </c>
      <c r="B294" s="40" t="s">
        <v>2094</v>
      </c>
      <c r="C294" s="28">
        <f t="shared" si="58"/>
        <v>45746</v>
      </c>
      <c r="D294" s="43">
        <f t="shared" si="52"/>
        <v>45751</v>
      </c>
      <c r="E294" s="29">
        <f t="shared" si="62"/>
        <v>45753</v>
      </c>
      <c r="G294" s="29">
        <f t="shared" si="59"/>
        <v>45785</v>
      </c>
      <c r="H294" s="29">
        <f t="shared" si="60"/>
        <v>45790</v>
      </c>
      <c r="I294" s="29">
        <f t="shared" si="61"/>
        <v>45792</v>
      </c>
    </row>
    <row r="295" spans="1:9" ht="15" hidden="1" customHeight="1" x14ac:dyDescent="0.2">
      <c r="A295" s="204">
        <v>15</v>
      </c>
      <c r="B295" s="40" t="s">
        <v>2095</v>
      </c>
      <c r="C295" s="28">
        <f t="shared" si="58"/>
        <v>45753</v>
      </c>
      <c r="D295" s="43">
        <f t="shared" si="52"/>
        <v>45758</v>
      </c>
      <c r="E295" s="29">
        <f t="shared" si="62"/>
        <v>45760</v>
      </c>
      <c r="G295" s="29">
        <f t="shared" si="59"/>
        <v>45792</v>
      </c>
      <c r="H295" s="29">
        <f t="shared" si="60"/>
        <v>45797</v>
      </c>
      <c r="I295" s="29">
        <f t="shared" si="61"/>
        <v>45799</v>
      </c>
    </row>
    <row r="296" spans="1:9" ht="15" hidden="1" customHeight="1" x14ac:dyDescent="0.2">
      <c r="A296" s="204">
        <v>16</v>
      </c>
      <c r="B296" s="40" t="s">
        <v>2096</v>
      </c>
      <c r="C296" s="28">
        <f t="shared" si="58"/>
        <v>45760</v>
      </c>
      <c r="D296" s="43">
        <f t="shared" si="52"/>
        <v>45765</v>
      </c>
      <c r="E296" s="29">
        <f t="shared" si="62"/>
        <v>45767</v>
      </c>
      <c r="G296" s="29">
        <f t="shared" si="59"/>
        <v>45799</v>
      </c>
      <c r="H296" s="29">
        <f t="shared" si="60"/>
        <v>45804</v>
      </c>
      <c r="I296" s="29">
        <f t="shared" si="61"/>
        <v>45806</v>
      </c>
    </row>
    <row r="297" spans="1:9" ht="15" hidden="1" customHeight="1" x14ac:dyDescent="0.2">
      <c r="A297" s="204">
        <v>17</v>
      </c>
      <c r="B297" s="40" t="s">
        <v>2109</v>
      </c>
      <c r="C297" s="28">
        <f t="shared" si="58"/>
        <v>45767</v>
      </c>
      <c r="D297" s="43">
        <f t="shared" si="52"/>
        <v>45772</v>
      </c>
      <c r="E297" s="29">
        <f t="shared" si="62"/>
        <v>45774</v>
      </c>
      <c r="G297" s="29">
        <f t="shared" si="59"/>
        <v>45806</v>
      </c>
      <c r="H297" s="29">
        <f t="shared" si="60"/>
        <v>45811</v>
      </c>
      <c r="I297" s="29">
        <f t="shared" si="61"/>
        <v>45813</v>
      </c>
    </row>
    <row r="298" spans="1:9" ht="15" hidden="1" customHeight="1" x14ac:dyDescent="0.2">
      <c r="A298" s="204">
        <v>18</v>
      </c>
      <c r="B298" s="40" t="s">
        <v>2110</v>
      </c>
      <c r="C298" s="28">
        <f t="shared" si="58"/>
        <v>45774</v>
      </c>
      <c r="D298" s="43">
        <f t="shared" si="52"/>
        <v>45779</v>
      </c>
      <c r="E298" s="29">
        <f t="shared" si="62"/>
        <v>45781</v>
      </c>
      <c r="G298" s="29">
        <f t="shared" si="59"/>
        <v>45813</v>
      </c>
      <c r="H298" s="29">
        <f t="shared" si="60"/>
        <v>45818</v>
      </c>
      <c r="I298" s="29">
        <f t="shared" si="61"/>
        <v>45820</v>
      </c>
    </row>
    <row r="299" spans="1:9" ht="15" hidden="1" customHeight="1" x14ac:dyDescent="0.2">
      <c r="A299" s="204">
        <v>19</v>
      </c>
      <c r="B299" s="40" t="s">
        <v>2118</v>
      </c>
      <c r="C299" s="28">
        <f t="shared" si="58"/>
        <v>45781</v>
      </c>
      <c r="D299" s="43">
        <f t="shared" si="52"/>
        <v>45786</v>
      </c>
      <c r="E299" s="29">
        <f t="shared" si="62"/>
        <v>45788</v>
      </c>
      <c r="G299" s="29">
        <f t="shared" si="59"/>
        <v>45820</v>
      </c>
      <c r="H299" s="29">
        <f t="shared" si="60"/>
        <v>45825</v>
      </c>
      <c r="I299" s="29">
        <f t="shared" si="61"/>
        <v>45827</v>
      </c>
    </row>
    <row r="300" spans="1:9" ht="15" hidden="1" customHeight="1" x14ac:dyDescent="0.2">
      <c r="A300" s="204">
        <v>20</v>
      </c>
      <c r="B300" s="40" t="s">
        <v>2130</v>
      </c>
      <c r="C300" s="28">
        <f t="shared" si="58"/>
        <v>45788</v>
      </c>
      <c r="D300" s="43">
        <f t="shared" si="52"/>
        <v>45793</v>
      </c>
      <c r="E300" s="29">
        <f t="shared" si="62"/>
        <v>45795</v>
      </c>
      <c r="G300" s="29">
        <f t="shared" si="59"/>
        <v>45827</v>
      </c>
      <c r="H300" s="29">
        <f t="shared" si="60"/>
        <v>45832</v>
      </c>
      <c r="I300" s="29">
        <f t="shared" si="61"/>
        <v>45834</v>
      </c>
    </row>
    <row r="301" spans="1:9" ht="15" hidden="1" customHeight="1" x14ac:dyDescent="0.2">
      <c r="A301" s="204">
        <v>21</v>
      </c>
      <c r="B301" s="40" t="s">
        <v>2137</v>
      </c>
      <c r="C301" s="28">
        <f t="shared" si="58"/>
        <v>45795</v>
      </c>
      <c r="D301" s="43">
        <f t="shared" si="52"/>
        <v>45800</v>
      </c>
      <c r="E301" s="29">
        <f t="shared" si="62"/>
        <v>45802</v>
      </c>
      <c r="G301" s="29">
        <f t="shared" si="59"/>
        <v>45834</v>
      </c>
      <c r="H301" s="29">
        <f t="shared" si="60"/>
        <v>45839</v>
      </c>
      <c r="I301" s="29">
        <f t="shared" si="61"/>
        <v>45841</v>
      </c>
    </row>
    <row r="302" spans="1:9" ht="15" hidden="1" customHeight="1" x14ac:dyDescent="0.2">
      <c r="A302" s="204">
        <v>22</v>
      </c>
      <c r="B302" s="40" t="s">
        <v>2144</v>
      </c>
      <c r="C302" s="28">
        <f t="shared" si="58"/>
        <v>45802</v>
      </c>
      <c r="D302" s="43">
        <f t="shared" ref="D302:D324" si="63">E302-2</f>
        <v>45807</v>
      </c>
      <c r="E302" s="29">
        <f t="shared" si="62"/>
        <v>45809</v>
      </c>
      <c r="G302" s="29">
        <f t="shared" si="59"/>
        <v>45841</v>
      </c>
      <c r="H302" s="29">
        <f t="shared" si="60"/>
        <v>45846</v>
      </c>
      <c r="I302" s="29">
        <f t="shared" si="61"/>
        <v>45848</v>
      </c>
    </row>
    <row r="303" spans="1:9" ht="15" hidden="1" customHeight="1" x14ac:dyDescent="0.2">
      <c r="A303" s="204">
        <v>23</v>
      </c>
      <c r="B303" s="40" t="s">
        <v>2154</v>
      </c>
      <c r="C303" s="28">
        <f t="shared" si="58"/>
        <v>45809</v>
      </c>
      <c r="D303" s="43">
        <f t="shared" si="63"/>
        <v>45814</v>
      </c>
      <c r="E303" s="29">
        <f>E302+7</f>
        <v>45816</v>
      </c>
      <c r="G303" s="110">
        <f t="shared" si="59"/>
        <v>45848</v>
      </c>
      <c r="H303" s="110">
        <f t="shared" si="60"/>
        <v>45853</v>
      </c>
      <c r="I303" s="110">
        <f t="shared" si="61"/>
        <v>45855</v>
      </c>
    </row>
    <row r="304" spans="1:9" ht="15" hidden="1" customHeight="1" x14ac:dyDescent="0.2">
      <c r="A304" s="204">
        <v>24</v>
      </c>
      <c r="B304" s="40" t="s">
        <v>2174</v>
      </c>
      <c r="C304" s="28">
        <f t="shared" si="58"/>
        <v>45816</v>
      </c>
      <c r="D304" s="43">
        <f t="shared" si="63"/>
        <v>45821</v>
      </c>
      <c r="E304" s="29">
        <f>E303+7</f>
        <v>45823</v>
      </c>
      <c r="G304" s="110">
        <f t="shared" si="59"/>
        <v>45855</v>
      </c>
      <c r="H304" s="110">
        <f t="shared" si="60"/>
        <v>45860</v>
      </c>
      <c r="I304" s="110">
        <f t="shared" si="61"/>
        <v>45862</v>
      </c>
    </row>
    <row r="305" spans="1:9" ht="15" hidden="1" customHeight="1" x14ac:dyDescent="0.2">
      <c r="A305" s="204">
        <v>25</v>
      </c>
      <c r="B305" s="40" t="s">
        <v>2189</v>
      </c>
      <c r="C305" s="28">
        <f t="shared" si="58"/>
        <v>45823</v>
      </c>
      <c r="D305" s="43">
        <f t="shared" si="63"/>
        <v>45828</v>
      </c>
      <c r="E305" s="29">
        <f>E304+7</f>
        <v>45830</v>
      </c>
      <c r="G305" s="110">
        <f t="shared" si="59"/>
        <v>45862</v>
      </c>
      <c r="H305" s="110">
        <f t="shared" si="60"/>
        <v>45867</v>
      </c>
      <c r="I305" s="110">
        <f t="shared" si="61"/>
        <v>45869</v>
      </c>
    </row>
    <row r="306" spans="1:9" ht="15" hidden="1" customHeight="1" x14ac:dyDescent="0.2">
      <c r="A306" s="204">
        <v>26</v>
      </c>
      <c r="B306" s="40" t="s">
        <v>2200</v>
      </c>
      <c r="C306" s="28">
        <f t="shared" si="58"/>
        <v>45830</v>
      </c>
      <c r="D306" s="43">
        <f t="shared" si="63"/>
        <v>45835</v>
      </c>
      <c r="E306" s="29">
        <f t="shared" ref="E306:E324" si="64">E305+7</f>
        <v>45837</v>
      </c>
      <c r="G306" s="110">
        <f t="shared" si="59"/>
        <v>45869</v>
      </c>
      <c r="H306" s="110">
        <f t="shared" si="60"/>
        <v>45874</v>
      </c>
      <c r="I306" s="110">
        <f t="shared" si="61"/>
        <v>45876</v>
      </c>
    </row>
    <row r="307" spans="1:9" ht="15" hidden="1" customHeight="1" x14ac:dyDescent="0.2">
      <c r="A307" s="204">
        <v>27</v>
      </c>
      <c r="B307" s="40" t="s">
        <v>2213</v>
      </c>
      <c r="C307" s="28">
        <f t="shared" si="58"/>
        <v>45837</v>
      </c>
      <c r="D307" s="43">
        <f t="shared" si="63"/>
        <v>45842</v>
      </c>
      <c r="E307" s="29">
        <f t="shared" si="64"/>
        <v>45844</v>
      </c>
      <c r="G307" s="110">
        <f t="shared" si="59"/>
        <v>45876</v>
      </c>
      <c r="H307" s="110">
        <f t="shared" si="60"/>
        <v>45881</v>
      </c>
      <c r="I307" s="110">
        <f t="shared" si="61"/>
        <v>45883</v>
      </c>
    </row>
    <row r="308" spans="1:9" ht="15" hidden="1" customHeight="1" x14ac:dyDescent="0.2">
      <c r="A308" s="204">
        <v>28</v>
      </c>
      <c r="B308" s="40" t="s">
        <v>2223</v>
      </c>
      <c r="C308" s="28">
        <f t="shared" si="58"/>
        <v>45844</v>
      </c>
      <c r="D308" s="43">
        <f t="shared" si="63"/>
        <v>45849</v>
      </c>
      <c r="E308" s="29">
        <f t="shared" si="64"/>
        <v>45851</v>
      </c>
      <c r="G308" s="110">
        <f t="shared" si="59"/>
        <v>45883</v>
      </c>
      <c r="H308" s="110">
        <f t="shared" si="60"/>
        <v>45888</v>
      </c>
      <c r="I308" s="110">
        <f t="shared" si="61"/>
        <v>45890</v>
      </c>
    </row>
    <row r="309" spans="1:9" ht="15" hidden="1" customHeight="1" x14ac:dyDescent="0.2">
      <c r="A309" s="204">
        <v>29</v>
      </c>
      <c r="B309" s="40" t="s">
        <v>2232</v>
      </c>
      <c r="C309" s="28">
        <f t="shared" si="58"/>
        <v>45851</v>
      </c>
      <c r="D309" s="43">
        <f t="shared" si="63"/>
        <v>45856</v>
      </c>
      <c r="E309" s="29">
        <f t="shared" si="64"/>
        <v>45858</v>
      </c>
      <c r="G309" s="110">
        <f t="shared" si="59"/>
        <v>45890</v>
      </c>
      <c r="H309" s="110">
        <f t="shared" si="60"/>
        <v>45895</v>
      </c>
      <c r="I309" s="110">
        <f t="shared" si="61"/>
        <v>45897</v>
      </c>
    </row>
    <row r="310" spans="1:9" ht="15" hidden="1" customHeight="1" x14ac:dyDescent="0.2">
      <c r="A310" s="204">
        <v>30</v>
      </c>
      <c r="B310" s="40" t="s">
        <v>2251</v>
      </c>
      <c r="C310" s="28">
        <f t="shared" si="58"/>
        <v>45858</v>
      </c>
      <c r="D310" s="110">
        <f t="shared" si="63"/>
        <v>45863</v>
      </c>
      <c r="E310" s="110">
        <f t="shared" si="64"/>
        <v>45865</v>
      </c>
      <c r="G310" s="110">
        <f t="shared" si="59"/>
        <v>45897</v>
      </c>
      <c r="H310" s="110">
        <f t="shared" si="60"/>
        <v>45902</v>
      </c>
      <c r="I310" s="110">
        <f t="shared" si="61"/>
        <v>45904</v>
      </c>
    </row>
    <row r="311" spans="1:9" ht="15" hidden="1" customHeight="1" x14ac:dyDescent="0.2">
      <c r="A311" s="204">
        <v>31</v>
      </c>
      <c r="B311" s="40" t="s">
        <v>2252</v>
      </c>
      <c r="C311" s="28">
        <f t="shared" si="58"/>
        <v>45865</v>
      </c>
      <c r="D311" s="110">
        <f t="shared" si="63"/>
        <v>45870</v>
      </c>
      <c r="E311" s="110">
        <f t="shared" si="64"/>
        <v>45872</v>
      </c>
      <c r="G311" s="110">
        <f t="shared" si="59"/>
        <v>45904</v>
      </c>
      <c r="H311" s="110">
        <f t="shared" si="60"/>
        <v>45909</v>
      </c>
      <c r="I311" s="110">
        <f t="shared" si="61"/>
        <v>45911</v>
      </c>
    </row>
    <row r="312" spans="1:9" ht="15" hidden="1" customHeight="1" x14ac:dyDescent="0.2">
      <c r="A312" s="204">
        <v>32</v>
      </c>
      <c r="B312" s="40" t="s">
        <v>2262</v>
      </c>
      <c r="C312" s="28">
        <f t="shared" si="58"/>
        <v>45872</v>
      </c>
      <c r="D312" s="110">
        <f t="shared" si="63"/>
        <v>45877</v>
      </c>
      <c r="E312" s="110">
        <f t="shared" si="64"/>
        <v>45879</v>
      </c>
      <c r="G312" s="110">
        <f t="shared" si="59"/>
        <v>45911</v>
      </c>
      <c r="H312" s="110">
        <f t="shared" si="60"/>
        <v>45916</v>
      </c>
      <c r="I312" s="110">
        <f t="shared" si="61"/>
        <v>45918</v>
      </c>
    </row>
    <row r="313" spans="1:9" ht="15" hidden="1" customHeight="1" x14ac:dyDescent="0.2">
      <c r="A313" s="204">
        <v>33</v>
      </c>
      <c r="B313" s="40" t="s">
        <v>2272</v>
      </c>
      <c r="C313" s="28">
        <f t="shared" si="58"/>
        <v>45879</v>
      </c>
      <c r="D313" s="110">
        <f t="shared" si="63"/>
        <v>45884</v>
      </c>
      <c r="E313" s="110">
        <f t="shared" si="64"/>
        <v>45886</v>
      </c>
      <c r="G313" s="110">
        <f t="shared" si="59"/>
        <v>45918</v>
      </c>
      <c r="H313" s="110">
        <f t="shared" si="60"/>
        <v>45923</v>
      </c>
      <c r="I313" s="110">
        <f t="shared" si="61"/>
        <v>45925</v>
      </c>
    </row>
    <row r="314" spans="1:9" ht="15" hidden="1" customHeight="1" x14ac:dyDescent="0.2">
      <c r="A314" s="204">
        <v>34</v>
      </c>
      <c r="B314" s="40" t="s">
        <v>2281</v>
      </c>
      <c r="C314" s="28">
        <f t="shared" si="58"/>
        <v>45886</v>
      </c>
      <c r="D314" s="110">
        <f t="shared" si="63"/>
        <v>45891</v>
      </c>
      <c r="E314" s="110">
        <f t="shared" si="64"/>
        <v>45893</v>
      </c>
      <c r="G314" s="110">
        <f t="shared" si="59"/>
        <v>45925</v>
      </c>
      <c r="H314" s="110">
        <f t="shared" si="60"/>
        <v>45930</v>
      </c>
      <c r="I314" s="110">
        <f t="shared" si="61"/>
        <v>45932</v>
      </c>
    </row>
    <row r="315" spans="1:9" ht="15" hidden="1" customHeight="1" x14ac:dyDescent="0.2">
      <c r="A315" s="204">
        <v>35</v>
      </c>
      <c r="B315" s="40" t="s">
        <v>2303</v>
      </c>
      <c r="C315" s="28">
        <f t="shared" si="58"/>
        <v>45893</v>
      </c>
      <c r="D315" s="110">
        <f t="shared" si="63"/>
        <v>45898</v>
      </c>
      <c r="E315" s="110">
        <f t="shared" si="64"/>
        <v>45900</v>
      </c>
      <c r="G315" s="110">
        <f t="shared" si="59"/>
        <v>45932</v>
      </c>
      <c r="H315" s="110">
        <f t="shared" si="60"/>
        <v>45937</v>
      </c>
      <c r="I315" s="110">
        <f t="shared" si="61"/>
        <v>45939</v>
      </c>
    </row>
    <row r="316" spans="1:9" ht="15" hidden="1" customHeight="1" x14ac:dyDescent="0.2">
      <c r="A316" s="204">
        <v>36</v>
      </c>
      <c r="B316" s="40" t="s">
        <v>2304</v>
      </c>
      <c r="C316" s="28">
        <f t="shared" si="58"/>
        <v>45900</v>
      </c>
      <c r="D316" s="110">
        <f t="shared" si="63"/>
        <v>45905</v>
      </c>
      <c r="E316" s="110">
        <f t="shared" si="64"/>
        <v>45907</v>
      </c>
      <c r="G316" s="110">
        <f t="shared" si="59"/>
        <v>45939</v>
      </c>
      <c r="H316" s="110">
        <f t="shared" si="60"/>
        <v>45944</v>
      </c>
      <c r="I316" s="110">
        <f t="shared" ref="I316:I322" si="65">E316+40</f>
        <v>45947</v>
      </c>
    </row>
    <row r="317" spans="1:9" ht="15" hidden="1" customHeight="1" x14ac:dyDescent="0.2">
      <c r="A317" s="204">
        <v>37</v>
      </c>
      <c r="B317" s="40" t="s">
        <v>2315</v>
      </c>
      <c r="C317" s="28">
        <f t="shared" si="58"/>
        <v>45907</v>
      </c>
      <c r="D317" s="110">
        <f t="shared" si="63"/>
        <v>45912</v>
      </c>
      <c r="E317" s="110">
        <f t="shared" si="64"/>
        <v>45914</v>
      </c>
      <c r="G317" s="110">
        <f t="shared" si="59"/>
        <v>45946</v>
      </c>
      <c r="H317" s="110">
        <f t="shared" si="60"/>
        <v>45951</v>
      </c>
      <c r="I317" s="110">
        <f t="shared" si="65"/>
        <v>45954</v>
      </c>
    </row>
    <row r="318" spans="1:9" ht="15" hidden="1" customHeight="1" x14ac:dyDescent="0.2">
      <c r="A318" s="204">
        <v>38</v>
      </c>
      <c r="B318" s="40" t="s">
        <v>2335</v>
      </c>
      <c r="C318" s="28">
        <f t="shared" si="58"/>
        <v>45914</v>
      </c>
      <c r="D318" s="110">
        <f t="shared" si="63"/>
        <v>45919</v>
      </c>
      <c r="E318" s="110">
        <f t="shared" si="64"/>
        <v>45921</v>
      </c>
      <c r="G318" s="110">
        <f t="shared" si="59"/>
        <v>45953</v>
      </c>
      <c r="H318" s="110">
        <f t="shared" si="60"/>
        <v>45958</v>
      </c>
      <c r="I318" s="110">
        <f t="shared" si="65"/>
        <v>45961</v>
      </c>
    </row>
    <row r="319" spans="1:9" ht="15" hidden="1" customHeight="1" x14ac:dyDescent="0.2">
      <c r="A319" s="204">
        <v>39</v>
      </c>
      <c r="B319" s="40" t="s">
        <v>2334</v>
      </c>
      <c r="C319" s="28">
        <f t="shared" si="58"/>
        <v>45921</v>
      </c>
      <c r="D319" s="110">
        <f t="shared" si="63"/>
        <v>45926</v>
      </c>
      <c r="E319" s="110">
        <f t="shared" si="64"/>
        <v>45928</v>
      </c>
      <c r="G319" s="110">
        <f t="shared" si="59"/>
        <v>45960</v>
      </c>
      <c r="H319" s="110">
        <f t="shared" si="60"/>
        <v>45965</v>
      </c>
      <c r="I319" s="110">
        <f t="shared" si="65"/>
        <v>45968</v>
      </c>
    </row>
    <row r="320" spans="1:9" ht="15" hidden="1" customHeight="1" x14ac:dyDescent="0.2">
      <c r="A320" s="204">
        <v>40</v>
      </c>
      <c r="B320" s="40" t="s">
        <v>2360</v>
      </c>
      <c r="C320" s="28">
        <f t="shared" si="58"/>
        <v>45928</v>
      </c>
      <c r="D320" s="110">
        <f t="shared" si="63"/>
        <v>45933</v>
      </c>
      <c r="E320" s="110">
        <f t="shared" si="64"/>
        <v>45935</v>
      </c>
      <c r="G320" s="110">
        <f t="shared" si="59"/>
        <v>45967</v>
      </c>
      <c r="H320" s="110">
        <f t="shared" si="60"/>
        <v>45972</v>
      </c>
      <c r="I320" s="110">
        <f t="shared" si="65"/>
        <v>45975</v>
      </c>
    </row>
    <row r="321" spans="1:12" ht="15" hidden="1" customHeight="1" x14ac:dyDescent="0.2">
      <c r="A321" s="204">
        <v>41</v>
      </c>
      <c r="B321" s="40" t="s">
        <v>2353</v>
      </c>
      <c r="C321" s="28">
        <f t="shared" si="58"/>
        <v>45935</v>
      </c>
      <c r="D321" s="110">
        <f t="shared" si="63"/>
        <v>45940</v>
      </c>
      <c r="E321" s="110">
        <f t="shared" si="64"/>
        <v>45942</v>
      </c>
      <c r="G321" s="110">
        <f t="shared" si="59"/>
        <v>45974</v>
      </c>
      <c r="H321" s="110">
        <f t="shared" si="60"/>
        <v>45979</v>
      </c>
      <c r="I321" s="110">
        <f t="shared" si="65"/>
        <v>45982</v>
      </c>
    </row>
    <row r="322" spans="1:12" ht="15" hidden="1" customHeight="1" x14ac:dyDescent="0.2">
      <c r="A322" s="204">
        <v>42</v>
      </c>
      <c r="B322" s="40" t="s">
        <v>2361</v>
      </c>
      <c r="C322" s="28">
        <f t="shared" si="58"/>
        <v>45942</v>
      </c>
      <c r="D322" s="110">
        <f t="shared" si="63"/>
        <v>45947</v>
      </c>
      <c r="E322" s="110">
        <f t="shared" si="64"/>
        <v>45949</v>
      </c>
      <c r="G322" s="110">
        <f t="shared" si="59"/>
        <v>45981</v>
      </c>
      <c r="H322" s="110">
        <f t="shared" si="60"/>
        <v>45986</v>
      </c>
      <c r="I322" s="110">
        <f t="shared" si="65"/>
        <v>45989</v>
      </c>
    </row>
    <row r="323" spans="1:12" hidden="1" x14ac:dyDescent="0.2">
      <c r="A323" s="204">
        <v>43</v>
      </c>
      <c r="B323" s="5" t="s">
        <v>2371</v>
      </c>
      <c r="C323" s="89">
        <f t="shared" si="58"/>
        <v>45949</v>
      </c>
      <c r="D323" s="110">
        <f t="shared" si="63"/>
        <v>45954</v>
      </c>
      <c r="E323" s="110">
        <f t="shared" si="64"/>
        <v>45956</v>
      </c>
    </row>
    <row r="324" spans="1:12" hidden="1" x14ac:dyDescent="0.2">
      <c r="A324" s="204">
        <v>44</v>
      </c>
      <c r="B324" s="5" t="s">
        <v>2379</v>
      </c>
      <c r="C324" s="89">
        <f t="shared" si="58"/>
        <v>45956</v>
      </c>
      <c r="D324" s="110">
        <f t="shared" si="63"/>
        <v>45961</v>
      </c>
      <c r="E324" s="110">
        <f t="shared" si="64"/>
        <v>45963</v>
      </c>
    </row>
    <row r="325" spans="1:12" hidden="1" x14ac:dyDescent="0.2">
      <c r="A325" s="204">
        <v>45</v>
      </c>
      <c r="B325" s="5" t="s">
        <v>2391</v>
      </c>
      <c r="C325" s="89">
        <f t="shared" si="58"/>
        <v>45963</v>
      </c>
      <c r="D325" s="110">
        <f>E325-2</f>
        <v>45968</v>
      </c>
      <c r="E325" s="110">
        <f>E324+7</f>
        <v>45970</v>
      </c>
    </row>
    <row r="326" spans="1:12" hidden="1" x14ac:dyDescent="0.2">
      <c r="A326" s="204">
        <v>46</v>
      </c>
      <c r="B326" s="5" t="s">
        <v>2398</v>
      </c>
      <c r="C326" s="89">
        <f t="shared" si="58"/>
        <v>45970</v>
      </c>
      <c r="D326" s="110">
        <f t="shared" ref="D326:D334" si="66">E326-2</f>
        <v>45975</v>
      </c>
      <c r="E326" s="110">
        <f t="shared" ref="E326:E333" si="67">E325+7</f>
        <v>45977</v>
      </c>
    </row>
    <row r="327" spans="1:12" hidden="1" x14ac:dyDescent="0.2">
      <c r="A327" s="204">
        <v>47</v>
      </c>
      <c r="B327" s="5" t="s">
        <v>2407</v>
      </c>
      <c r="C327" s="89">
        <f t="shared" si="58"/>
        <v>45977</v>
      </c>
      <c r="D327" s="110">
        <f t="shared" si="66"/>
        <v>45982</v>
      </c>
      <c r="E327" s="110">
        <f t="shared" si="67"/>
        <v>45984</v>
      </c>
    </row>
    <row r="328" spans="1:12" ht="15" hidden="1" customHeight="1" x14ac:dyDescent="0.2">
      <c r="A328" s="204">
        <v>48</v>
      </c>
      <c r="B328" s="5" t="s">
        <v>2446</v>
      </c>
      <c r="C328" s="89">
        <f t="shared" si="58"/>
        <v>45984</v>
      </c>
      <c r="D328" s="110">
        <f t="shared" si="66"/>
        <v>45989</v>
      </c>
      <c r="E328" s="110">
        <f t="shared" si="67"/>
        <v>45991</v>
      </c>
      <c r="G328" s="39"/>
      <c r="H328" s="39"/>
      <c r="I328" s="39"/>
    </row>
    <row r="329" spans="1:12" hidden="1" x14ac:dyDescent="0.2">
      <c r="A329" s="204">
        <v>49</v>
      </c>
      <c r="B329" s="230" t="s">
        <v>2437</v>
      </c>
      <c r="C329" s="89">
        <f t="shared" si="58"/>
        <v>45991</v>
      </c>
      <c r="D329" s="110">
        <f t="shared" si="66"/>
        <v>45996</v>
      </c>
      <c r="E329" s="110">
        <f t="shared" si="67"/>
        <v>45998</v>
      </c>
      <c r="G329" s="5"/>
      <c r="H329" s="5"/>
      <c r="I329" s="5"/>
      <c r="J329" s="5"/>
      <c r="K329" s="5"/>
      <c r="L329" s="5"/>
    </row>
    <row r="330" spans="1:12" hidden="1" x14ac:dyDescent="0.2">
      <c r="A330" s="204">
        <v>50</v>
      </c>
      <c r="B330" s="230" t="s">
        <v>2447</v>
      </c>
      <c r="C330" s="89">
        <f t="shared" si="58"/>
        <v>45996</v>
      </c>
      <c r="D330" s="110">
        <f t="shared" si="66"/>
        <v>46001</v>
      </c>
      <c r="E330" s="110">
        <v>46003</v>
      </c>
      <c r="G330" s="110">
        <f>E323+32</f>
        <v>45988</v>
      </c>
      <c r="H330" s="110">
        <f>E323+37</f>
        <v>45993</v>
      </c>
      <c r="I330" s="110">
        <f>E323+40</f>
        <v>45996</v>
      </c>
      <c r="J330" s="5"/>
      <c r="K330" s="5"/>
      <c r="L330" s="5"/>
    </row>
    <row r="331" spans="1:12" hidden="1" x14ac:dyDescent="0.2">
      <c r="A331" s="204">
        <v>51</v>
      </c>
      <c r="B331" s="230" t="s">
        <v>2492</v>
      </c>
      <c r="C331" s="89">
        <f t="shared" si="58"/>
        <v>46003</v>
      </c>
      <c r="D331" s="110">
        <f t="shared" si="66"/>
        <v>46008</v>
      </c>
      <c r="E331" s="110">
        <f t="shared" si="67"/>
        <v>46010</v>
      </c>
      <c r="G331" s="110">
        <f>E324+32</f>
        <v>45995</v>
      </c>
      <c r="H331" s="110">
        <f>E324+37</f>
        <v>46000</v>
      </c>
      <c r="I331" s="110">
        <f>E324+40</f>
        <v>46003</v>
      </c>
      <c r="J331" s="5"/>
      <c r="K331" s="5"/>
      <c r="L331" s="5"/>
    </row>
    <row r="332" spans="1:12" hidden="1" x14ac:dyDescent="0.2">
      <c r="A332" s="204">
        <v>52</v>
      </c>
      <c r="B332" s="230" t="s">
        <v>2480</v>
      </c>
      <c r="C332" s="89">
        <f t="shared" si="58"/>
        <v>46010</v>
      </c>
      <c r="D332" s="110">
        <f t="shared" si="66"/>
        <v>46015</v>
      </c>
      <c r="E332" s="110">
        <f t="shared" si="67"/>
        <v>46017</v>
      </c>
      <c r="G332" s="110">
        <f>E325+32</f>
        <v>46002</v>
      </c>
      <c r="H332" s="110">
        <f>E325+37</f>
        <v>46007</v>
      </c>
      <c r="I332" s="110">
        <f>E325+40</f>
        <v>46010</v>
      </c>
    </row>
    <row r="333" spans="1:12" hidden="1" x14ac:dyDescent="0.2">
      <c r="A333" s="204">
        <v>1</v>
      </c>
      <c r="B333" s="230" t="s">
        <v>2491</v>
      </c>
      <c r="C333" s="89">
        <f t="shared" si="58"/>
        <v>46017</v>
      </c>
      <c r="D333" s="110">
        <f t="shared" si="66"/>
        <v>46022</v>
      </c>
      <c r="E333" s="110">
        <f t="shared" si="67"/>
        <v>46024</v>
      </c>
      <c r="G333" s="110">
        <f>E326+32</f>
        <v>46009</v>
      </c>
      <c r="H333" s="110">
        <f>E326+37</f>
        <v>46014</v>
      </c>
      <c r="I333" s="110">
        <f>E326+40</f>
        <v>46017</v>
      </c>
    </row>
    <row r="334" spans="1:12" hidden="1" x14ac:dyDescent="0.2">
      <c r="A334" s="204">
        <v>2</v>
      </c>
      <c r="B334" s="230" t="s">
        <v>2502</v>
      </c>
      <c r="C334" s="89">
        <f t="shared" si="58"/>
        <v>46024</v>
      </c>
      <c r="D334" s="110">
        <f t="shared" si="66"/>
        <v>46029</v>
      </c>
      <c r="E334" s="110">
        <f>E333+7</f>
        <v>46031</v>
      </c>
      <c r="G334" s="110">
        <f>+E334+32</f>
        <v>46063</v>
      </c>
      <c r="H334" s="110">
        <f>+G334+37</f>
        <v>46100</v>
      </c>
      <c r="I334" s="110">
        <f>+E334+40</f>
        <v>46071</v>
      </c>
    </row>
    <row r="335" spans="1:12" hidden="1" x14ac:dyDescent="0.2">
      <c r="A335" s="239">
        <v>3</v>
      </c>
      <c r="B335" s="230" t="s">
        <v>2512</v>
      </c>
      <c r="C335" s="242">
        <v>46031</v>
      </c>
      <c r="D335" s="245">
        <f>F335-4</f>
        <v>46034</v>
      </c>
      <c r="E335" s="243" t="s">
        <v>782</v>
      </c>
      <c r="F335" s="245">
        <v>46038</v>
      </c>
      <c r="G335" s="110">
        <f>+F335+32</f>
        <v>46070</v>
      </c>
      <c r="H335" s="110">
        <f>+F335+37</f>
        <v>46075</v>
      </c>
      <c r="I335" s="110">
        <f>+F335+39</f>
        <v>46077</v>
      </c>
    </row>
    <row r="336" spans="1:12" hidden="1" x14ac:dyDescent="0.2">
      <c r="A336" s="239">
        <v>4</v>
      </c>
      <c r="B336" s="292" t="s">
        <v>2529</v>
      </c>
      <c r="C336" s="300">
        <v>46038</v>
      </c>
      <c r="D336" s="295">
        <f>E336-2</f>
        <v>46044</v>
      </c>
      <c r="E336" s="295">
        <v>46046</v>
      </c>
      <c r="F336" s="245" t="s">
        <v>782</v>
      </c>
      <c r="G336" s="110">
        <f t="shared" ref="G336:G341" si="68">+E336+32</f>
        <v>46078</v>
      </c>
      <c r="H336" s="119">
        <f>+E336+37</f>
        <v>46083</v>
      </c>
      <c r="I336" s="110">
        <f t="shared" ref="I336:I341" si="69">+E336+39</f>
        <v>46085</v>
      </c>
    </row>
    <row r="337" spans="1:9" hidden="1" x14ac:dyDescent="0.2">
      <c r="A337" s="239">
        <v>5</v>
      </c>
      <c r="B337" s="230" t="s">
        <v>2528</v>
      </c>
      <c r="C337" s="242">
        <v>46045</v>
      </c>
      <c r="D337" s="245">
        <f t="shared" ref="D337:D345" si="70">E337-2</f>
        <v>46051</v>
      </c>
      <c r="E337" s="243">
        <f>+E336+7</f>
        <v>46053</v>
      </c>
      <c r="F337" s="245" t="s">
        <v>782</v>
      </c>
      <c r="G337" s="110">
        <f t="shared" si="68"/>
        <v>46085</v>
      </c>
      <c r="H337" s="110">
        <f t="shared" ref="H337:H340" si="71">+E337+37</f>
        <v>46090</v>
      </c>
      <c r="I337" s="110">
        <f t="shared" si="69"/>
        <v>46092</v>
      </c>
    </row>
    <row r="338" spans="1:9" hidden="1" x14ac:dyDescent="0.2">
      <c r="A338" s="239">
        <v>6</v>
      </c>
      <c r="B338" s="230" t="s">
        <v>2562</v>
      </c>
      <c r="C338" s="242">
        <v>46052</v>
      </c>
      <c r="D338" s="245">
        <f t="shared" si="70"/>
        <v>46059</v>
      </c>
      <c r="E338" s="243">
        <f>E337+8</f>
        <v>46061</v>
      </c>
      <c r="F338" s="245" t="s">
        <v>782</v>
      </c>
      <c r="G338" s="110">
        <f t="shared" si="68"/>
        <v>46093</v>
      </c>
      <c r="H338" s="110">
        <f t="shared" si="71"/>
        <v>46098</v>
      </c>
      <c r="I338" s="110">
        <f t="shared" si="69"/>
        <v>46100</v>
      </c>
    </row>
    <row r="339" spans="1:9" hidden="1" x14ac:dyDescent="0.2">
      <c r="A339" s="239">
        <v>7</v>
      </c>
      <c r="B339" s="230" t="s">
        <v>2561</v>
      </c>
      <c r="C339" s="242">
        <v>46052</v>
      </c>
      <c r="D339" s="245">
        <f t="shared" si="70"/>
        <v>46064</v>
      </c>
      <c r="E339" s="243">
        <f>E338+5</f>
        <v>46066</v>
      </c>
      <c r="F339" s="245" t="s">
        <v>782</v>
      </c>
      <c r="G339" s="110">
        <f t="shared" si="68"/>
        <v>46098</v>
      </c>
      <c r="H339" s="110">
        <f t="shared" si="71"/>
        <v>46103</v>
      </c>
      <c r="I339" s="110">
        <f t="shared" si="69"/>
        <v>46105</v>
      </c>
    </row>
    <row r="340" spans="1:9" hidden="1" x14ac:dyDescent="0.2">
      <c r="A340" s="239">
        <v>8</v>
      </c>
      <c r="B340" s="230" t="s">
        <v>2602</v>
      </c>
      <c r="C340" s="242">
        <v>46053</v>
      </c>
      <c r="D340" s="245">
        <f t="shared" si="70"/>
        <v>46072</v>
      </c>
      <c r="E340" s="243">
        <f>E339+8</f>
        <v>46074</v>
      </c>
      <c r="F340" s="245" t="s">
        <v>782</v>
      </c>
      <c r="G340" s="110">
        <f t="shared" si="68"/>
        <v>46106</v>
      </c>
      <c r="H340" s="110">
        <f t="shared" si="71"/>
        <v>46111</v>
      </c>
      <c r="I340" s="110">
        <f t="shared" si="69"/>
        <v>46113</v>
      </c>
    </row>
    <row r="341" spans="1:9" x14ac:dyDescent="0.2">
      <c r="A341" s="239">
        <v>9</v>
      </c>
      <c r="B341" s="292" t="s">
        <v>2618</v>
      </c>
      <c r="C341" s="293">
        <f>E341-7</f>
        <v>46074</v>
      </c>
      <c r="D341" s="298">
        <f t="shared" si="70"/>
        <v>46079</v>
      </c>
      <c r="E341" s="294">
        <f>E340+7</f>
        <v>46081</v>
      </c>
      <c r="F341" s="245" t="s">
        <v>782</v>
      </c>
      <c r="G341" s="110">
        <f t="shared" si="68"/>
        <v>46113</v>
      </c>
      <c r="H341" s="110">
        <f t="shared" ref="H341" si="72">+E341+37</f>
        <v>46118</v>
      </c>
      <c r="I341" s="110">
        <f t="shared" si="69"/>
        <v>46120</v>
      </c>
    </row>
    <row r="342" spans="1:9" x14ac:dyDescent="0.2">
      <c r="A342" s="239">
        <v>10</v>
      </c>
      <c r="B342" s="230" t="s">
        <v>2632</v>
      </c>
      <c r="C342" s="266">
        <f t="shared" ref="C342:C345" si="73">E342-7</f>
        <v>46081</v>
      </c>
      <c r="D342" s="244">
        <f t="shared" si="70"/>
        <v>46086</v>
      </c>
      <c r="E342" s="243">
        <f>E341+7</f>
        <v>46088</v>
      </c>
      <c r="F342" s="245" t="s">
        <v>782</v>
      </c>
      <c r="G342" s="110">
        <f t="shared" ref="G342" si="74">+E342+32</f>
        <v>46120</v>
      </c>
      <c r="H342" s="110">
        <f t="shared" ref="H342" si="75">+E342+37</f>
        <v>46125</v>
      </c>
      <c r="I342" s="110">
        <f t="shared" ref="I342" si="76">+E342+39</f>
        <v>46127</v>
      </c>
    </row>
    <row r="343" spans="1:9" x14ac:dyDescent="0.2">
      <c r="A343" s="239">
        <v>11</v>
      </c>
      <c r="B343" s="230" t="s">
        <v>2663</v>
      </c>
      <c r="C343" s="266">
        <f t="shared" si="73"/>
        <v>46088</v>
      </c>
      <c r="D343" s="244">
        <f t="shared" si="70"/>
        <v>46093</v>
      </c>
      <c r="E343" s="243">
        <f>E342+7</f>
        <v>46095</v>
      </c>
      <c r="F343" s="245" t="s">
        <v>782</v>
      </c>
      <c r="G343" s="110">
        <f t="shared" ref="G343" si="77">+E343+32</f>
        <v>46127</v>
      </c>
      <c r="H343" s="110">
        <f t="shared" ref="H343" si="78">+E343+37</f>
        <v>46132</v>
      </c>
      <c r="I343" s="110">
        <f t="shared" ref="I343" si="79">+E343+39</f>
        <v>46134</v>
      </c>
    </row>
    <row r="344" spans="1:9" x14ac:dyDescent="0.2">
      <c r="A344" s="239">
        <v>12</v>
      </c>
      <c r="B344" s="230" t="s">
        <v>2681</v>
      </c>
      <c r="C344" s="266">
        <f t="shared" si="73"/>
        <v>46095</v>
      </c>
      <c r="D344" s="244">
        <f t="shared" si="70"/>
        <v>46100</v>
      </c>
      <c r="E344" s="243">
        <f>E343+7</f>
        <v>46102</v>
      </c>
      <c r="F344" s="245" t="s">
        <v>782</v>
      </c>
      <c r="G344" s="110">
        <f t="shared" ref="G344" si="80">+E344+32</f>
        <v>46134</v>
      </c>
      <c r="H344" s="110">
        <f t="shared" ref="H344" si="81">+E344+37</f>
        <v>46139</v>
      </c>
      <c r="I344" s="110">
        <f t="shared" ref="I344" si="82">+E344+39</f>
        <v>46141</v>
      </c>
    </row>
    <row r="345" spans="1:9" x14ac:dyDescent="0.2">
      <c r="A345" s="240">
        <v>13</v>
      </c>
      <c r="B345" s="309" t="s">
        <v>2696</v>
      </c>
      <c r="C345" s="465">
        <f t="shared" si="73"/>
        <v>46102</v>
      </c>
      <c r="D345" s="464">
        <f t="shared" si="70"/>
        <v>46107</v>
      </c>
      <c r="E345" s="312">
        <f>E344+7</f>
        <v>46109</v>
      </c>
      <c r="F345" s="311" t="s">
        <v>782</v>
      </c>
      <c r="G345" s="211">
        <f t="shared" ref="G345" si="83">+E345+32</f>
        <v>46141</v>
      </c>
      <c r="H345" s="211">
        <f t="shared" ref="H345" si="84">+E345+37</f>
        <v>46146</v>
      </c>
      <c r="I345" s="211">
        <f t="shared" ref="I345" si="85">+E345+39</f>
        <v>46148</v>
      </c>
    </row>
    <row r="347" spans="1:9" x14ac:dyDescent="0.2">
      <c r="A347" s="4" t="s">
        <v>432</v>
      </c>
    </row>
    <row r="348" spans="1:9" x14ac:dyDescent="0.2">
      <c r="A348" s="4" t="s">
        <v>433</v>
      </c>
    </row>
  </sheetData>
  <mergeCells count="1">
    <mergeCell ref="E4:H4"/>
  </mergeCells>
  <phoneticPr fontId="2" type="noConversion"/>
  <printOptions horizontalCentered="1"/>
  <pageMargins left="0.39370078740157483" right="0.39370078740157483" top="0.55118110236220474" bottom="0.35433070866141736" header="0" footer="0.31496062992125984"/>
  <pageSetup scale="70" orientation="landscape" horizontalDpi="360" verticalDpi="360" r:id="rId1"/>
  <ignoredErrors>
    <ignoredError sqref="G335 H335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661"/>
  <sheetViews>
    <sheetView showGridLines="0" zoomScale="85" zoomScaleNormal="85" workbookViewId="0">
      <selection activeCell="G5" sqref="G5:H5"/>
    </sheetView>
  </sheetViews>
  <sheetFormatPr baseColWidth="10" defaultColWidth="9.33203125" defaultRowHeight="15" x14ac:dyDescent="0.2"/>
  <cols>
    <col min="1" max="1" width="10.6640625" customWidth="1"/>
    <col min="2" max="2" width="45.5" customWidth="1"/>
    <col min="3" max="3" width="17.1640625" style="3" customWidth="1"/>
    <col min="4" max="4" width="15.1640625" customWidth="1"/>
    <col min="5" max="5" width="16.33203125" bestFit="1" customWidth="1"/>
    <col min="6" max="6" width="19.5" bestFit="1" customWidth="1"/>
    <col min="7" max="7" width="22.6640625" customWidth="1"/>
    <col min="8" max="8" width="18.33203125" bestFit="1" customWidth="1"/>
    <col min="9" max="10" width="16.33203125" bestFit="1" customWidth="1"/>
  </cols>
  <sheetData>
    <row r="1" spans="1:13" ht="16.5" customHeight="1" x14ac:dyDescent="0.2">
      <c r="A1" s="5"/>
      <c r="B1" s="5"/>
      <c r="C1" s="4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x14ac:dyDescent="0.2">
      <c r="A2" s="5"/>
      <c r="B2" s="5"/>
      <c r="C2" s="4"/>
      <c r="D2" s="5"/>
      <c r="E2" s="4"/>
      <c r="F2" s="4"/>
      <c r="G2" s="5"/>
      <c r="H2" s="5"/>
      <c r="I2" s="5"/>
      <c r="J2" s="5"/>
      <c r="K2" s="5"/>
      <c r="L2" s="5"/>
      <c r="M2" s="5"/>
    </row>
    <row r="3" spans="1:13" x14ac:dyDescent="0.2">
      <c r="A3" s="5"/>
      <c r="B3" s="5"/>
      <c r="C3" s="4"/>
      <c r="D3" s="5"/>
      <c r="E3" s="480"/>
      <c r="F3" s="480"/>
      <c r="G3" s="480"/>
      <c r="H3" s="480"/>
      <c r="I3" s="5"/>
      <c r="J3" s="5"/>
      <c r="K3" s="5"/>
      <c r="L3" s="5"/>
      <c r="M3" s="5"/>
    </row>
    <row r="4" spans="1:13" ht="21" x14ac:dyDescent="0.25">
      <c r="A4" s="62"/>
      <c r="B4" s="62"/>
      <c r="C4" s="62"/>
      <c r="D4" s="62"/>
      <c r="G4" s="62" t="s">
        <v>214</v>
      </c>
      <c r="H4" s="62"/>
      <c r="I4" s="62"/>
      <c r="J4" s="62"/>
      <c r="K4" s="62"/>
      <c r="L4" s="62"/>
      <c r="M4" s="62"/>
    </row>
    <row r="5" spans="1:13" ht="21" x14ac:dyDescent="0.25">
      <c r="B5" s="62"/>
      <c r="C5" s="62"/>
      <c r="D5" s="62"/>
      <c r="F5" s="62"/>
      <c r="G5" s="470" t="s">
        <v>2695</v>
      </c>
      <c r="H5" s="470"/>
      <c r="I5" s="62"/>
      <c r="J5" s="62"/>
      <c r="K5" s="62"/>
      <c r="L5" s="62"/>
      <c r="M5" s="62"/>
    </row>
    <row r="6" spans="1:13" x14ac:dyDescent="0.2">
      <c r="A6" s="5"/>
      <c r="B6" s="5"/>
      <c r="C6" s="4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x14ac:dyDescent="0.2">
      <c r="A7" s="345" t="s">
        <v>436</v>
      </c>
      <c r="B7" s="346" t="s">
        <v>439</v>
      </c>
      <c r="C7" s="346"/>
      <c r="D7" s="347"/>
      <c r="E7" s="5"/>
      <c r="F7" s="5"/>
      <c r="G7" s="5"/>
      <c r="H7" s="5"/>
      <c r="I7" s="5"/>
    </row>
    <row r="8" spans="1:13" x14ac:dyDescent="0.2">
      <c r="A8" s="348" t="s">
        <v>435</v>
      </c>
      <c r="B8" s="349" t="s">
        <v>440</v>
      </c>
      <c r="C8" s="349"/>
      <c r="D8" s="350"/>
      <c r="E8" s="5"/>
      <c r="F8" s="5"/>
      <c r="G8" s="5"/>
      <c r="H8" s="5"/>
      <c r="I8" s="5"/>
    </row>
    <row r="9" spans="1:13" x14ac:dyDescent="0.2">
      <c r="A9" s="351" t="s">
        <v>437</v>
      </c>
      <c r="B9" s="352" t="s">
        <v>2657</v>
      </c>
      <c r="C9" s="352"/>
      <c r="D9" s="353"/>
      <c r="E9" s="5"/>
      <c r="F9" s="5"/>
      <c r="G9" s="5"/>
      <c r="H9" s="5"/>
      <c r="I9" s="5"/>
    </row>
    <row r="10" spans="1:13" x14ac:dyDescent="0.2">
      <c r="A10" s="5"/>
      <c r="B10" s="5"/>
      <c r="C10" s="4"/>
      <c r="D10" s="5"/>
      <c r="E10" s="5"/>
      <c r="F10" s="5"/>
      <c r="G10" s="5"/>
      <c r="H10" s="5"/>
      <c r="I10" s="5"/>
    </row>
    <row r="11" spans="1:13" x14ac:dyDescent="0.2">
      <c r="A11" s="250" t="s">
        <v>434</v>
      </c>
      <c r="B11" s="250" t="s">
        <v>431</v>
      </c>
      <c r="C11" s="250" t="s">
        <v>0</v>
      </c>
      <c r="D11" s="250" t="s">
        <v>6</v>
      </c>
      <c r="E11" s="250" t="s">
        <v>5</v>
      </c>
      <c r="F11" s="64" t="s">
        <v>2584</v>
      </c>
      <c r="G11" s="220" t="s">
        <v>2025</v>
      </c>
      <c r="H11" s="220" t="s">
        <v>2430</v>
      </c>
      <c r="I11" s="220" t="s">
        <v>2026</v>
      </c>
    </row>
    <row r="12" spans="1:13" hidden="1" x14ac:dyDescent="0.2">
      <c r="A12" s="437"/>
      <c r="B12" s="5" t="s">
        <v>167</v>
      </c>
      <c r="C12" s="39">
        <f>D12-7</f>
        <v>43776</v>
      </c>
      <c r="D12" s="39">
        <v>43783</v>
      </c>
      <c r="E12" s="39">
        <f>D12+2</f>
        <v>43785</v>
      </c>
      <c r="F12" s="39">
        <f>E12+24</f>
        <v>43809</v>
      </c>
      <c r="G12" s="39">
        <f>F12+4</f>
        <v>43813</v>
      </c>
      <c r="H12" s="36">
        <f>F12+2</f>
        <v>43811</v>
      </c>
      <c r="I12" s="438" t="s">
        <v>1371</v>
      </c>
    </row>
    <row r="13" spans="1:13" hidden="1" x14ac:dyDescent="0.2">
      <c r="A13" s="14"/>
      <c r="B13" s="5" t="s">
        <v>165</v>
      </c>
      <c r="C13" s="39">
        <f t="shared" ref="C13:E24" si="0">C12+7</f>
        <v>43783</v>
      </c>
      <c r="D13" s="39">
        <f t="shared" si="0"/>
        <v>43790</v>
      </c>
      <c r="E13" s="39">
        <f t="shared" si="0"/>
        <v>43792</v>
      </c>
      <c r="F13" s="39">
        <f t="shared" ref="F13:H18" si="1">F12+7</f>
        <v>43816</v>
      </c>
      <c r="G13" s="39">
        <f t="shared" si="1"/>
        <v>43820</v>
      </c>
      <c r="H13" s="36">
        <f t="shared" si="1"/>
        <v>43818</v>
      </c>
      <c r="I13" s="64" t="s">
        <v>1371</v>
      </c>
    </row>
    <row r="14" spans="1:13" hidden="1" x14ac:dyDescent="0.2">
      <c r="A14" s="14"/>
      <c r="B14" s="5" t="s">
        <v>166</v>
      </c>
      <c r="C14" s="39">
        <f t="shared" si="0"/>
        <v>43790</v>
      </c>
      <c r="D14" s="39">
        <f t="shared" si="0"/>
        <v>43797</v>
      </c>
      <c r="E14" s="39">
        <f t="shared" si="0"/>
        <v>43799</v>
      </c>
      <c r="F14" s="39">
        <f t="shared" si="1"/>
        <v>43823</v>
      </c>
      <c r="G14" s="39">
        <f t="shared" si="1"/>
        <v>43827</v>
      </c>
      <c r="H14" s="36">
        <f t="shared" si="1"/>
        <v>43825</v>
      </c>
      <c r="I14" s="64" t="s">
        <v>1371</v>
      </c>
    </row>
    <row r="15" spans="1:13" hidden="1" x14ac:dyDescent="0.2">
      <c r="A15" s="14"/>
      <c r="B15" s="5" t="s">
        <v>172</v>
      </c>
      <c r="C15" s="39">
        <f t="shared" si="0"/>
        <v>43797</v>
      </c>
      <c r="D15" s="39">
        <f t="shared" si="0"/>
        <v>43804</v>
      </c>
      <c r="E15" s="39">
        <f t="shared" si="0"/>
        <v>43806</v>
      </c>
      <c r="F15" s="39">
        <f t="shared" si="1"/>
        <v>43830</v>
      </c>
      <c r="G15" s="39">
        <f t="shared" si="1"/>
        <v>43834</v>
      </c>
      <c r="H15" s="36">
        <f t="shared" si="1"/>
        <v>43832</v>
      </c>
      <c r="I15" s="64" t="s">
        <v>1371</v>
      </c>
    </row>
    <row r="16" spans="1:13" hidden="1" x14ac:dyDescent="0.2">
      <c r="A16" s="14"/>
      <c r="B16" s="5" t="s">
        <v>181</v>
      </c>
      <c r="C16" s="39">
        <f t="shared" si="0"/>
        <v>43804</v>
      </c>
      <c r="D16" s="39">
        <f t="shared" si="0"/>
        <v>43811</v>
      </c>
      <c r="E16" s="39">
        <f t="shared" si="0"/>
        <v>43813</v>
      </c>
      <c r="F16" s="39">
        <f t="shared" si="1"/>
        <v>43837</v>
      </c>
      <c r="G16" s="39">
        <f t="shared" si="1"/>
        <v>43841</v>
      </c>
      <c r="H16" s="36">
        <f t="shared" si="1"/>
        <v>43839</v>
      </c>
      <c r="I16" s="64" t="s">
        <v>1371</v>
      </c>
    </row>
    <row r="17" spans="1:9" hidden="1" x14ac:dyDescent="0.2">
      <c r="A17" s="14"/>
      <c r="B17" s="5" t="s">
        <v>182</v>
      </c>
      <c r="C17" s="39">
        <f t="shared" si="0"/>
        <v>43811</v>
      </c>
      <c r="D17" s="39">
        <f t="shared" si="0"/>
        <v>43818</v>
      </c>
      <c r="E17" s="39">
        <f t="shared" si="0"/>
        <v>43820</v>
      </c>
      <c r="F17" s="39">
        <f t="shared" si="1"/>
        <v>43844</v>
      </c>
      <c r="G17" s="39">
        <f t="shared" si="1"/>
        <v>43848</v>
      </c>
      <c r="H17" s="36">
        <f t="shared" si="1"/>
        <v>43846</v>
      </c>
      <c r="I17" s="64" t="s">
        <v>1371</v>
      </c>
    </row>
    <row r="18" spans="1:9" hidden="1" x14ac:dyDescent="0.2">
      <c r="A18" s="14"/>
      <c r="B18" s="5" t="s">
        <v>183</v>
      </c>
      <c r="C18" s="39">
        <f t="shared" si="0"/>
        <v>43818</v>
      </c>
      <c r="D18" s="39">
        <f t="shared" si="0"/>
        <v>43825</v>
      </c>
      <c r="E18" s="39">
        <f t="shared" si="0"/>
        <v>43827</v>
      </c>
      <c r="F18" s="39">
        <f t="shared" si="1"/>
        <v>43851</v>
      </c>
      <c r="G18" s="39">
        <f t="shared" si="1"/>
        <v>43855</v>
      </c>
      <c r="H18" s="36">
        <f t="shared" si="1"/>
        <v>43853</v>
      </c>
      <c r="I18" s="64" t="s">
        <v>1371</v>
      </c>
    </row>
    <row r="19" spans="1:9" hidden="1" x14ac:dyDescent="0.2">
      <c r="A19" s="14"/>
      <c r="B19" s="5" t="s">
        <v>188</v>
      </c>
      <c r="C19" s="39">
        <f t="shared" si="0"/>
        <v>43825</v>
      </c>
      <c r="D19" s="39">
        <f t="shared" si="0"/>
        <v>43832</v>
      </c>
      <c r="E19" s="39">
        <f t="shared" si="0"/>
        <v>43834</v>
      </c>
      <c r="F19" s="39">
        <f>E19+35</f>
        <v>43869</v>
      </c>
      <c r="G19" s="39">
        <f>E19+41</f>
        <v>43875</v>
      </c>
      <c r="H19" s="36">
        <f>G19+3</f>
        <v>43878</v>
      </c>
      <c r="I19" s="64" t="s">
        <v>1371</v>
      </c>
    </row>
    <row r="20" spans="1:9" hidden="1" x14ac:dyDescent="0.2">
      <c r="A20" s="14"/>
      <c r="B20" s="5" t="s">
        <v>189</v>
      </c>
      <c r="C20" s="39">
        <f t="shared" si="0"/>
        <v>43832</v>
      </c>
      <c r="D20" s="39">
        <f t="shared" si="0"/>
        <v>43839</v>
      </c>
      <c r="E20" s="39">
        <f t="shared" si="0"/>
        <v>43841</v>
      </c>
      <c r="F20" s="39">
        <f t="shared" ref="F20:H25" si="2">F19+7</f>
        <v>43876</v>
      </c>
      <c r="G20" s="39">
        <f t="shared" si="2"/>
        <v>43882</v>
      </c>
      <c r="H20" s="36">
        <f t="shared" si="2"/>
        <v>43885</v>
      </c>
      <c r="I20" s="64" t="s">
        <v>1371</v>
      </c>
    </row>
    <row r="21" spans="1:9" hidden="1" x14ac:dyDescent="0.2">
      <c r="A21" s="14"/>
      <c r="B21" s="5" t="s">
        <v>208</v>
      </c>
      <c r="C21" s="39">
        <f t="shared" si="0"/>
        <v>43839</v>
      </c>
      <c r="D21" s="39">
        <f t="shared" si="0"/>
        <v>43846</v>
      </c>
      <c r="E21" s="39">
        <f t="shared" si="0"/>
        <v>43848</v>
      </c>
      <c r="F21" s="39">
        <f t="shared" si="2"/>
        <v>43883</v>
      </c>
      <c r="G21" s="39">
        <f t="shared" si="2"/>
        <v>43889</v>
      </c>
      <c r="H21" s="36">
        <f t="shared" si="2"/>
        <v>43892</v>
      </c>
      <c r="I21" s="64" t="s">
        <v>1371</v>
      </c>
    </row>
    <row r="22" spans="1:9" hidden="1" x14ac:dyDescent="0.2">
      <c r="A22" s="14"/>
      <c r="B22" s="5" t="s">
        <v>209</v>
      </c>
      <c r="C22" s="39">
        <f t="shared" si="0"/>
        <v>43846</v>
      </c>
      <c r="D22" s="39">
        <f t="shared" si="0"/>
        <v>43853</v>
      </c>
      <c r="E22" s="39">
        <f t="shared" si="0"/>
        <v>43855</v>
      </c>
      <c r="F22" s="39">
        <f t="shared" si="2"/>
        <v>43890</v>
      </c>
      <c r="G22" s="39">
        <f t="shared" si="2"/>
        <v>43896</v>
      </c>
      <c r="H22" s="36">
        <f t="shared" si="2"/>
        <v>43899</v>
      </c>
      <c r="I22" s="64" t="s">
        <v>1371</v>
      </c>
    </row>
    <row r="23" spans="1:9" hidden="1" x14ac:dyDescent="0.2">
      <c r="A23" s="14"/>
      <c r="B23" s="5" t="s">
        <v>212</v>
      </c>
      <c r="C23" s="39">
        <f t="shared" si="0"/>
        <v>43853</v>
      </c>
      <c r="D23" s="39">
        <f t="shared" si="0"/>
        <v>43860</v>
      </c>
      <c r="E23" s="39">
        <f t="shared" ref="E23:E24" si="3">E22+7</f>
        <v>43862</v>
      </c>
      <c r="F23" s="39">
        <f t="shared" si="2"/>
        <v>43897</v>
      </c>
      <c r="G23" s="39">
        <f t="shared" si="2"/>
        <v>43903</v>
      </c>
      <c r="H23" s="36">
        <f t="shared" si="2"/>
        <v>43906</v>
      </c>
      <c r="I23" s="64" t="s">
        <v>1371</v>
      </c>
    </row>
    <row r="24" spans="1:9" hidden="1" x14ac:dyDescent="0.2">
      <c r="A24" s="14"/>
      <c r="B24" s="5" t="s">
        <v>228</v>
      </c>
      <c r="C24" s="39">
        <f t="shared" si="0"/>
        <v>43860</v>
      </c>
      <c r="D24" s="39">
        <f t="shared" si="0"/>
        <v>43867</v>
      </c>
      <c r="E24" s="39">
        <f t="shared" si="3"/>
        <v>43869</v>
      </c>
      <c r="F24" s="39">
        <f t="shared" si="2"/>
        <v>43904</v>
      </c>
      <c r="G24" s="39">
        <f t="shared" si="2"/>
        <v>43910</v>
      </c>
      <c r="H24" s="36">
        <f t="shared" si="2"/>
        <v>43913</v>
      </c>
      <c r="I24" s="64" t="s">
        <v>1371</v>
      </c>
    </row>
    <row r="25" spans="1:9" hidden="1" x14ac:dyDescent="0.2">
      <c r="A25" s="14"/>
      <c r="B25" s="5" t="s">
        <v>229</v>
      </c>
      <c r="C25" s="39">
        <f t="shared" ref="C25:E25" si="4">C24+7</f>
        <v>43867</v>
      </c>
      <c r="D25" s="39">
        <f t="shared" si="4"/>
        <v>43874</v>
      </c>
      <c r="E25" s="39">
        <f t="shared" si="4"/>
        <v>43876</v>
      </c>
      <c r="F25" s="39">
        <f t="shared" si="2"/>
        <v>43911</v>
      </c>
      <c r="G25" s="39">
        <f t="shared" si="2"/>
        <v>43917</v>
      </c>
      <c r="H25" s="36">
        <f t="shared" si="2"/>
        <v>43920</v>
      </c>
      <c r="I25" s="64" t="s">
        <v>1371</v>
      </c>
    </row>
    <row r="26" spans="1:9" hidden="1" x14ac:dyDescent="0.2">
      <c r="A26" s="14"/>
      <c r="B26" s="5" t="s">
        <v>230</v>
      </c>
      <c r="C26" s="39">
        <f t="shared" ref="C26:E27" si="5">C25+7</f>
        <v>43874</v>
      </c>
      <c r="D26" s="39">
        <f t="shared" si="5"/>
        <v>43881</v>
      </c>
      <c r="E26" s="39">
        <f t="shared" si="5"/>
        <v>43883</v>
      </c>
      <c r="F26" s="39">
        <f t="shared" ref="F26:H27" si="6">F25+7</f>
        <v>43918</v>
      </c>
      <c r="G26" s="39">
        <f t="shared" si="6"/>
        <v>43924</v>
      </c>
      <c r="H26" s="36">
        <f t="shared" si="6"/>
        <v>43927</v>
      </c>
      <c r="I26" s="64" t="s">
        <v>1371</v>
      </c>
    </row>
    <row r="27" spans="1:9" hidden="1" x14ac:dyDescent="0.2">
      <c r="A27" s="14"/>
      <c r="B27" s="5" t="s">
        <v>237</v>
      </c>
      <c r="C27" s="39">
        <f t="shared" si="5"/>
        <v>43881</v>
      </c>
      <c r="D27" s="39">
        <f t="shared" si="5"/>
        <v>43888</v>
      </c>
      <c r="E27" s="39">
        <f t="shared" si="5"/>
        <v>43890</v>
      </c>
      <c r="F27" s="39">
        <f t="shared" si="6"/>
        <v>43925</v>
      </c>
      <c r="G27" s="39">
        <f t="shared" si="6"/>
        <v>43931</v>
      </c>
      <c r="H27" s="36">
        <f t="shared" si="6"/>
        <v>43934</v>
      </c>
      <c r="I27" s="64" t="s">
        <v>1371</v>
      </c>
    </row>
    <row r="28" spans="1:9" hidden="1" x14ac:dyDescent="0.2">
      <c r="A28" s="14"/>
      <c r="B28" s="5" t="s">
        <v>238</v>
      </c>
      <c r="C28" s="39">
        <f t="shared" ref="C28:E28" si="7">C27+7</f>
        <v>43888</v>
      </c>
      <c r="D28" s="39">
        <f t="shared" si="7"/>
        <v>43895</v>
      </c>
      <c r="E28" s="39">
        <f t="shared" si="7"/>
        <v>43897</v>
      </c>
      <c r="F28" s="39">
        <f t="shared" ref="F28:F73" si="8">F27+7</f>
        <v>43932</v>
      </c>
      <c r="G28" s="39">
        <f t="shared" ref="G28:G73" si="9">G27+7</f>
        <v>43938</v>
      </c>
      <c r="H28" s="36">
        <f t="shared" ref="H28:H73" si="10">H27+7</f>
        <v>43941</v>
      </c>
      <c r="I28" s="64" t="s">
        <v>1371</v>
      </c>
    </row>
    <row r="29" spans="1:9" hidden="1" x14ac:dyDescent="0.2">
      <c r="A29" s="14"/>
      <c r="B29" s="5" t="s">
        <v>239</v>
      </c>
      <c r="C29" s="39">
        <f t="shared" ref="C29:E29" si="11">C28+7</f>
        <v>43895</v>
      </c>
      <c r="D29" s="39">
        <f t="shared" si="11"/>
        <v>43902</v>
      </c>
      <c r="E29" s="39">
        <f t="shared" si="11"/>
        <v>43904</v>
      </c>
      <c r="F29" s="39">
        <f t="shared" si="8"/>
        <v>43939</v>
      </c>
      <c r="G29" s="39">
        <f t="shared" si="9"/>
        <v>43945</v>
      </c>
      <c r="H29" s="36">
        <f t="shared" si="10"/>
        <v>43948</v>
      </c>
      <c r="I29" s="64" t="s">
        <v>1371</v>
      </c>
    </row>
    <row r="30" spans="1:9" hidden="1" x14ac:dyDescent="0.2">
      <c r="A30" s="14"/>
      <c r="B30" s="5" t="s">
        <v>240</v>
      </c>
      <c r="C30" s="39">
        <f t="shared" ref="C30:E30" si="12">C29+7</f>
        <v>43902</v>
      </c>
      <c r="D30" s="39">
        <f t="shared" si="12"/>
        <v>43909</v>
      </c>
      <c r="E30" s="39">
        <f t="shared" si="12"/>
        <v>43911</v>
      </c>
      <c r="F30" s="39">
        <f t="shared" si="8"/>
        <v>43946</v>
      </c>
      <c r="G30" s="39">
        <f t="shared" si="9"/>
        <v>43952</v>
      </c>
      <c r="H30" s="36">
        <f t="shared" si="10"/>
        <v>43955</v>
      </c>
      <c r="I30" s="64" t="s">
        <v>1371</v>
      </c>
    </row>
    <row r="31" spans="1:9" hidden="1" x14ac:dyDescent="0.2">
      <c r="A31" s="14"/>
      <c r="B31" s="5" t="s">
        <v>244</v>
      </c>
      <c r="C31" s="39">
        <f t="shared" ref="C31:E31" si="13">C30+7</f>
        <v>43909</v>
      </c>
      <c r="D31" s="39">
        <f t="shared" si="13"/>
        <v>43916</v>
      </c>
      <c r="E31" s="39">
        <f t="shared" si="13"/>
        <v>43918</v>
      </c>
      <c r="F31" s="39">
        <f t="shared" si="8"/>
        <v>43953</v>
      </c>
      <c r="G31" s="39">
        <f t="shared" si="9"/>
        <v>43959</v>
      </c>
      <c r="H31" s="36">
        <f t="shared" si="10"/>
        <v>43962</v>
      </c>
      <c r="I31" s="64" t="s">
        <v>1371</v>
      </c>
    </row>
    <row r="32" spans="1:9" hidden="1" x14ac:dyDescent="0.2">
      <c r="A32" s="14"/>
      <c r="B32" s="5" t="s">
        <v>255</v>
      </c>
      <c r="C32" s="39">
        <f t="shared" ref="C32:E32" si="14">C31+7</f>
        <v>43916</v>
      </c>
      <c r="D32" s="39">
        <f t="shared" si="14"/>
        <v>43923</v>
      </c>
      <c r="E32" s="39">
        <f t="shared" si="14"/>
        <v>43925</v>
      </c>
      <c r="F32" s="39">
        <f t="shared" si="8"/>
        <v>43960</v>
      </c>
      <c r="G32" s="39">
        <f t="shared" si="9"/>
        <v>43966</v>
      </c>
      <c r="H32" s="36">
        <f t="shared" si="10"/>
        <v>43969</v>
      </c>
      <c r="I32" s="64" t="s">
        <v>1371</v>
      </c>
    </row>
    <row r="33" spans="1:9" hidden="1" x14ac:dyDescent="0.2">
      <c r="A33" s="14"/>
      <c r="B33" s="5" t="s">
        <v>256</v>
      </c>
      <c r="C33" s="39">
        <f t="shared" ref="C33:E33" si="15">C32+7</f>
        <v>43923</v>
      </c>
      <c r="D33" s="39">
        <f t="shared" si="15"/>
        <v>43930</v>
      </c>
      <c r="E33" s="39">
        <f t="shared" si="15"/>
        <v>43932</v>
      </c>
      <c r="F33" s="39">
        <f t="shared" si="8"/>
        <v>43967</v>
      </c>
      <c r="G33" s="39">
        <f t="shared" si="9"/>
        <v>43973</v>
      </c>
      <c r="H33" s="36">
        <f t="shared" si="10"/>
        <v>43976</v>
      </c>
      <c r="I33" s="64" t="s">
        <v>1371</v>
      </c>
    </row>
    <row r="34" spans="1:9" hidden="1" x14ac:dyDescent="0.2">
      <c r="A34" s="14"/>
      <c r="B34" s="5" t="s">
        <v>257</v>
      </c>
      <c r="C34" s="39">
        <f t="shared" ref="C34:E34" si="16">C33+7</f>
        <v>43930</v>
      </c>
      <c r="D34" s="39">
        <f t="shared" si="16"/>
        <v>43937</v>
      </c>
      <c r="E34" s="39">
        <f t="shared" si="16"/>
        <v>43939</v>
      </c>
      <c r="F34" s="39">
        <f t="shared" si="8"/>
        <v>43974</v>
      </c>
      <c r="G34" s="39">
        <f t="shared" si="9"/>
        <v>43980</v>
      </c>
      <c r="H34" s="36">
        <f t="shared" si="10"/>
        <v>43983</v>
      </c>
      <c r="I34" s="64" t="s">
        <v>1371</v>
      </c>
    </row>
    <row r="35" spans="1:9" hidden="1" x14ac:dyDescent="0.2">
      <c r="A35" s="14"/>
      <c r="B35" s="5" t="s">
        <v>258</v>
      </c>
      <c r="C35" s="39">
        <f t="shared" ref="C35:E36" si="17">C34+7</f>
        <v>43937</v>
      </c>
      <c r="D35" s="39">
        <f t="shared" si="17"/>
        <v>43944</v>
      </c>
      <c r="E35" s="39">
        <f t="shared" si="17"/>
        <v>43946</v>
      </c>
      <c r="F35" s="39">
        <f t="shared" si="8"/>
        <v>43981</v>
      </c>
      <c r="G35" s="39">
        <f t="shared" si="9"/>
        <v>43987</v>
      </c>
      <c r="H35" s="36">
        <f t="shared" si="10"/>
        <v>43990</v>
      </c>
      <c r="I35" s="64" t="s">
        <v>1371</v>
      </c>
    </row>
    <row r="36" spans="1:9" hidden="1" x14ac:dyDescent="0.2">
      <c r="A36" s="14"/>
      <c r="B36" s="5" t="s">
        <v>263</v>
      </c>
      <c r="C36" s="39">
        <f t="shared" si="17"/>
        <v>43944</v>
      </c>
      <c r="D36" s="39">
        <f t="shared" si="17"/>
        <v>43951</v>
      </c>
      <c r="E36" s="39">
        <f t="shared" si="17"/>
        <v>43953</v>
      </c>
      <c r="F36" s="39">
        <f t="shared" si="8"/>
        <v>43988</v>
      </c>
      <c r="G36" s="39">
        <f t="shared" si="9"/>
        <v>43994</v>
      </c>
      <c r="H36" s="36">
        <f t="shared" si="10"/>
        <v>43997</v>
      </c>
      <c r="I36" s="64" t="s">
        <v>1371</v>
      </c>
    </row>
    <row r="37" spans="1:9" hidden="1" x14ac:dyDescent="0.2">
      <c r="A37" s="14"/>
      <c r="B37" s="5" t="s">
        <v>275</v>
      </c>
      <c r="C37" s="39">
        <f t="shared" ref="C37:E37" si="18">C36+7</f>
        <v>43951</v>
      </c>
      <c r="D37" s="39">
        <f t="shared" si="18"/>
        <v>43958</v>
      </c>
      <c r="E37" s="39">
        <f t="shared" si="18"/>
        <v>43960</v>
      </c>
      <c r="F37" s="39">
        <f t="shared" si="8"/>
        <v>43995</v>
      </c>
      <c r="G37" s="39">
        <f t="shared" si="9"/>
        <v>44001</v>
      </c>
      <c r="H37" s="36">
        <f t="shared" si="10"/>
        <v>44004</v>
      </c>
      <c r="I37" s="64" t="s">
        <v>1371</v>
      </c>
    </row>
    <row r="38" spans="1:9" hidden="1" x14ac:dyDescent="0.2">
      <c r="A38" s="14"/>
      <c r="B38" s="5" t="s">
        <v>274</v>
      </c>
      <c r="C38" s="39">
        <f t="shared" ref="C38:E38" si="19">C37+7</f>
        <v>43958</v>
      </c>
      <c r="D38" s="39">
        <f t="shared" si="19"/>
        <v>43965</v>
      </c>
      <c r="E38" s="39">
        <f t="shared" si="19"/>
        <v>43967</v>
      </c>
      <c r="F38" s="39">
        <f t="shared" si="8"/>
        <v>44002</v>
      </c>
      <c r="G38" s="39">
        <f t="shared" si="9"/>
        <v>44008</v>
      </c>
      <c r="H38" s="36">
        <f t="shared" si="10"/>
        <v>44011</v>
      </c>
      <c r="I38" s="64" t="s">
        <v>1371</v>
      </c>
    </row>
    <row r="39" spans="1:9" hidden="1" x14ac:dyDescent="0.2">
      <c r="A39" s="14"/>
      <c r="B39" s="5" t="s">
        <v>276</v>
      </c>
      <c r="C39" s="39">
        <f t="shared" ref="C39:E39" si="20">C38+7</f>
        <v>43965</v>
      </c>
      <c r="D39" s="39">
        <f t="shared" si="20"/>
        <v>43972</v>
      </c>
      <c r="E39" s="39">
        <f t="shared" si="20"/>
        <v>43974</v>
      </c>
      <c r="F39" s="39">
        <f t="shared" si="8"/>
        <v>44009</v>
      </c>
      <c r="G39" s="39">
        <f t="shared" si="9"/>
        <v>44015</v>
      </c>
      <c r="H39" s="36">
        <f t="shared" si="10"/>
        <v>44018</v>
      </c>
      <c r="I39" s="64" t="s">
        <v>1371</v>
      </c>
    </row>
    <row r="40" spans="1:9" hidden="1" x14ac:dyDescent="0.2">
      <c r="A40" s="14"/>
      <c r="B40" s="10" t="s">
        <v>277</v>
      </c>
      <c r="C40" s="39">
        <f t="shared" ref="C40:E40" si="21">C39+7</f>
        <v>43972</v>
      </c>
      <c r="D40" s="39">
        <f t="shared" si="21"/>
        <v>43979</v>
      </c>
      <c r="E40" s="39">
        <f t="shared" si="21"/>
        <v>43981</v>
      </c>
      <c r="F40" s="39">
        <f t="shared" si="8"/>
        <v>44016</v>
      </c>
      <c r="G40" s="39">
        <f t="shared" si="9"/>
        <v>44022</v>
      </c>
      <c r="H40" s="36">
        <f t="shared" si="10"/>
        <v>44025</v>
      </c>
      <c r="I40" s="64" t="s">
        <v>1371</v>
      </c>
    </row>
    <row r="41" spans="1:9" hidden="1" x14ac:dyDescent="0.2">
      <c r="A41" s="14"/>
      <c r="B41" s="10" t="s">
        <v>288</v>
      </c>
      <c r="C41" s="82">
        <f t="shared" ref="C41:E41" si="22">C40+7</f>
        <v>43979</v>
      </c>
      <c r="D41" s="39">
        <f t="shared" si="22"/>
        <v>43986</v>
      </c>
      <c r="E41" s="39">
        <f t="shared" si="22"/>
        <v>43988</v>
      </c>
      <c r="F41" s="39">
        <f t="shared" si="8"/>
        <v>44023</v>
      </c>
      <c r="G41" s="39">
        <f t="shared" si="9"/>
        <v>44029</v>
      </c>
      <c r="H41" s="36">
        <f t="shared" si="10"/>
        <v>44032</v>
      </c>
      <c r="I41" s="64" t="s">
        <v>1371</v>
      </c>
    </row>
    <row r="42" spans="1:9" hidden="1" x14ac:dyDescent="0.2">
      <c r="A42" s="14"/>
      <c r="B42" s="5" t="s">
        <v>289</v>
      </c>
      <c r="C42" s="82">
        <f t="shared" ref="C42:E42" si="23">C41+7</f>
        <v>43986</v>
      </c>
      <c r="D42" s="39">
        <f t="shared" si="23"/>
        <v>43993</v>
      </c>
      <c r="E42" s="39">
        <f t="shared" si="23"/>
        <v>43995</v>
      </c>
      <c r="F42" s="39">
        <f t="shared" si="8"/>
        <v>44030</v>
      </c>
      <c r="G42" s="39">
        <f t="shared" si="9"/>
        <v>44036</v>
      </c>
      <c r="H42" s="36">
        <f t="shared" si="10"/>
        <v>44039</v>
      </c>
      <c r="I42" s="64" t="s">
        <v>1371</v>
      </c>
    </row>
    <row r="43" spans="1:9" hidden="1" x14ac:dyDescent="0.2">
      <c r="A43" s="14"/>
      <c r="B43" s="5" t="s">
        <v>294</v>
      </c>
      <c r="C43" s="82">
        <f t="shared" ref="C43:E43" si="24">C42+7</f>
        <v>43993</v>
      </c>
      <c r="D43" s="39">
        <f t="shared" si="24"/>
        <v>44000</v>
      </c>
      <c r="E43" s="39">
        <f t="shared" si="24"/>
        <v>44002</v>
      </c>
      <c r="F43" s="39">
        <f t="shared" si="8"/>
        <v>44037</v>
      </c>
      <c r="G43" s="39">
        <f t="shared" si="9"/>
        <v>44043</v>
      </c>
      <c r="H43" s="36">
        <f t="shared" si="10"/>
        <v>44046</v>
      </c>
      <c r="I43" s="64" t="s">
        <v>1371</v>
      </c>
    </row>
    <row r="44" spans="1:9" hidden="1" x14ac:dyDescent="0.2">
      <c r="A44" s="14"/>
      <c r="B44" s="5" t="s">
        <v>320</v>
      </c>
      <c r="C44" s="92">
        <f t="shared" ref="C44:E44" si="25">C43+7</f>
        <v>44000</v>
      </c>
      <c r="D44" s="93">
        <f t="shared" si="25"/>
        <v>44007</v>
      </c>
      <c r="E44" s="93">
        <f t="shared" si="25"/>
        <v>44009</v>
      </c>
      <c r="F44" s="93">
        <f t="shared" si="8"/>
        <v>44044</v>
      </c>
      <c r="G44" s="93">
        <f t="shared" si="9"/>
        <v>44050</v>
      </c>
      <c r="H44" s="94">
        <f t="shared" si="10"/>
        <v>44053</v>
      </c>
      <c r="I44" s="64" t="s">
        <v>1371</v>
      </c>
    </row>
    <row r="45" spans="1:9" hidden="1" x14ac:dyDescent="0.2">
      <c r="A45" s="14"/>
      <c r="B45" s="5" t="s">
        <v>295</v>
      </c>
      <c r="C45" s="82">
        <f t="shared" ref="C45:E45" si="26">C44+7</f>
        <v>44007</v>
      </c>
      <c r="D45" s="39">
        <f t="shared" si="26"/>
        <v>44014</v>
      </c>
      <c r="E45" s="39">
        <f t="shared" si="26"/>
        <v>44016</v>
      </c>
      <c r="F45" s="39">
        <f t="shared" si="8"/>
        <v>44051</v>
      </c>
      <c r="G45" s="39">
        <f t="shared" si="9"/>
        <v>44057</v>
      </c>
      <c r="H45" s="36">
        <f t="shared" si="10"/>
        <v>44060</v>
      </c>
      <c r="I45" s="64" t="s">
        <v>1371</v>
      </c>
    </row>
    <row r="46" spans="1:9" hidden="1" x14ac:dyDescent="0.2">
      <c r="A46" s="14"/>
      <c r="B46" s="5" t="s">
        <v>296</v>
      </c>
      <c r="C46" s="82">
        <f t="shared" ref="C46:E46" si="27">C45+7</f>
        <v>44014</v>
      </c>
      <c r="D46" s="39">
        <f t="shared" si="27"/>
        <v>44021</v>
      </c>
      <c r="E46" s="39">
        <f t="shared" si="27"/>
        <v>44023</v>
      </c>
      <c r="F46" s="39">
        <f t="shared" si="8"/>
        <v>44058</v>
      </c>
      <c r="G46" s="39">
        <f t="shared" si="9"/>
        <v>44064</v>
      </c>
      <c r="H46" s="36">
        <f t="shared" si="10"/>
        <v>44067</v>
      </c>
      <c r="I46" s="64" t="s">
        <v>1371</v>
      </c>
    </row>
    <row r="47" spans="1:9" hidden="1" x14ac:dyDescent="0.2">
      <c r="A47" s="14"/>
      <c r="B47" s="5" t="s">
        <v>310</v>
      </c>
      <c r="C47" s="82">
        <f t="shared" ref="C47:E47" si="28">C46+7</f>
        <v>44021</v>
      </c>
      <c r="D47" s="39">
        <f t="shared" si="28"/>
        <v>44028</v>
      </c>
      <c r="E47" s="39">
        <f t="shared" si="28"/>
        <v>44030</v>
      </c>
      <c r="F47" s="39">
        <f t="shared" si="8"/>
        <v>44065</v>
      </c>
      <c r="G47" s="39">
        <f t="shared" si="9"/>
        <v>44071</v>
      </c>
      <c r="H47" s="36">
        <f t="shared" si="10"/>
        <v>44074</v>
      </c>
      <c r="I47" s="64" t="s">
        <v>1371</v>
      </c>
    </row>
    <row r="48" spans="1:9" hidden="1" x14ac:dyDescent="0.2">
      <c r="A48" s="14"/>
      <c r="B48" s="5" t="s">
        <v>311</v>
      </c>
      <c r="C48" s="82">
        <f t="shared" ref="C48:E49" si="29">C47+7</f>
        <v>44028</v>
      </c>
      <c r="D48" s="39">
        <f t="shared" si="29"/>
        <v>44035</v>
      </c>
      <c r="E48" s="39">
        <f t="shared" si="29"/>
        <v>44037</v>
      </c>
      <c r="F48" s="39">
        <f t="shared" si="8"/>
        <v>44072</v>
      </c>
      <c r="G48" s="39">
        <f t="shared" si="9"/>
        <v>44078</v>
      </c>
      <c r="H48" s="36">
        <f t="shared" si="10"/>
        <v>44081</v>
      </c>
      <c r="I48" s="64" t="s">
        <v>1371</v>
      </c>
    </row>
    <row r="49" spans="1:9" hidden="1" x14ac:dyDescent="0.2">
      <c r="A49" s="14"/>
      <c r="B49" s="5" t="s">
        <v>321</v>
      </c>
      <c r="C49" s="82">
        <f t="shared" si="29"/>
        <v>44035</v>
      </c>
      <c r="D49" s="39">
        <f t="shared" si="29"/>
        <v>44042</v>
      </c>
      <c r="E49" s="39">
        <f t="shared" si="29"/>
        <v>44044</v>
      </c>
      <c r="F49" s="39">
        <f t="shared" si="8"/>
        <v>44079</v>
      </c>
      <c r="G49" s="39">
        <f t="shared" si="9"/>
        <v>44085</v>
      </c>
      <c r="H49" s="36">
        <f t="shared" si="10"/>
        <v>44088</v>
      </c>
      <c r="I49" s="64" t="s">
        <v>1371</v>
      </c>
    </row>
    <row r="50" spans="1:9" hidden="1" x14ac:dyDescent="0.2">
      <c r="A50" s="14"/>
      <c r="B50" s="5" t="s">
        <v>327</v>
      </c>
      <c r="C50" s="82">
        <f t="shared" ref="C50:E50" si="30">C49+7</f>
        <v>44042</v>
      </c>
      <c r="D50" s="39">
        <f t="shared" si="30"/>
        <v>44049</v>
      </c>
      <c r="E50" s="39">
        <f t="shared" si="30"/>
        <v>44051</v>
      </c>
      <c r="F50" s="39">
        <f t="shared" si="8"/>
        <v>44086</v>
      </c>
      <c r="G50" s="39">
        <f t="shared" si="9"/>
        <v>44092</v>
      </c>
      <c r="H50" s="36">
        <f t="shared" si="10"/>
        <v>44095</v>
      </c>
      <c r="I50" s="64" t="s">
        <v>1371</v>
      </c>
    </row>
    <row r="51" spans="1:9" hidden="1" x14ac:dyDescent="0.2">
      <c r="A51" s="14"/>
      <c r="B51" s="5" t="s">
        <v>328</v>
      </c>
      <c r="C51" s="82">
        <f t="shared" ref="C51:E52" si="31">C50+7</f>
        <v>44049</v>
      </c>
      <c r="D51" s="39">
        <f t="shared" si="31"/>
        <v>44056</v>
      </c>
      <c r="E51" s="39">
        <f t="shared" si="31"/>
        <v>44058</v>
      </c>
      <c r="F51" s="39">
        <f t="shared" si="8"/>
        <v>44093</v>
      </c>
      <c r="G51" s="39">
        <f t="shared" si="9"/>
        <v>44099</v>
      </c>
      <c r="H51" s="36">
        <f t="shared" si="10"/>
        <v>44102</v>
      </c>
      <c r="I51" s="64" t="s">
        <v>1371</v>
      </c>
    </row>
    <row r="52" spans="1:9" hidden="1" x14ac:dyDescent="0.2">
      <c r="A52" s="14"/>
      <c r="B52" s="5" t="s">
        <v>333</v>
      </c>
      <c r="C52" s="82">
        <f t="shared" si="31"/>
        <v>44056</v>
      </c>
      <c r="D52" s="39">
        <f t="shared" si="31"/>
        <v>44063</v>
      </c>
      <c r="E52" s="39">
        <f t="shared" si="31"/>
        <v>44065</v>
      </c>
      <c r="F52" s="39">
        <f t="shared" si="8"/>
        <v>44100</v>
      </c>
      <c r="G52" s="39">
        <f t="shared" si="9"/>
        <v>44106</v>
      </c>
      <c r="H52" s="36">
        <f t="shared" si="10"/>
        <v>44109</v>
      </c>
      <c r="I52" s="64" t="s">
        <v>1371</v>
      </c>
    </row>
    <row r="53" spans="1:9" hidden="1" x14ac:dyDescent="0.2">
      <c r="A53" s="14"/>
      <c r="B53" s="5" t="s">
        <v>339</v>
      </c>
      <c r="C53" s="82">
        <f t="shared" ref="C53:E53" si="32">C52+7</f>
        <v>44063</v>
      </c>
      <c r="D53" s="39">
        <f t="shared" si="32"/>
        <v>44070</v>
      </c>
      <c r="E53" s="39">
        <f t="shared" si="32"/>
        <v>44072</v>
      </c>
      <c r="F53" s="39">
        <f t="shared" si="8"/>
        <v>44107</v>
      </c>
      <c r="G53" s="39">
        <f t="shared" si="9"/>
        <v>44113</v>
      </c>
      <c r="H53" s="36">
        <f t="shared" si="10"/>
        <v>44116</v>
      </c>
      <c r="I53" s="64" t="s">
        <v>1371</v>
      </c>
    </row>
    <row r="54" spans="1:9" hidden="1" x14ac:dyDescent="0.2">
      <c r="A54" s="14"/>
      <c r="B54" s="5" t="s">
        <v>340</v>
      </c>
      <c r="C54" s="82">
        <f t="shared" ref="C54:E60" si="33">C53+7</f>
        <v>44070</v>
      </c>
      <c r="D54" s="39">
        <f t="shared" si="33"/>
        <v>44077</v>
      </c>
      <c r="E54" s="39">
        <f t="shared" si="33"/>
        <v>44079</v>
      </c>
      <c r="F54" s="39">
        <f t="shared" si="8"/>
        <v>44114</v>
      </c>
      <c r="G54" s="39">
        <f t="shared" si="9"/>
        <v>44120</v>
      </c>
      <c r="H54" s="36">
        <f t="shared" si="10"/>
        <v>44123</v>
      </c>
      <c r="I54" s="64" t="s">
        <v>1371</v>
      </c>
    </row>
    <row r="55" spans="1:9" hidden="1" x14ac:dyDescent="0.2">
      <c r="A55" s="14"/>
      <c r="B55" s="5" t="s">
        <v>344</v>
      </c>
      <c r="C55" s="82">
        <f t="shared" si="33"/>
        <v>44077</v>
      </c>
      <c r="D55" s="39">
        <f t="shared" si="33"/>
        <v>44084</v>
      </c>
      <c r="E55" s="39">
        <f t="shared" si="33"/>
        <v>44086</v>
      </c>
      <c r="F55" s="39">
        <f t="shared" si="8"/>
        <v>44121</v>
      </c>
      <c r="G55" s="39">
        <f t="shared" si="9"/>
        <v>44127</v>
      </c>
      <c r="H55" s="36">
        <f t="shared" si="10"/>
        <v>44130</v>
      </c>
      <c r="I55" s="64" t="s">
        <v>1371</v>
      </c>
    </row>
    <row r="56" spans="1:9" hidden="1" x14ac:dyDescent="0.2">
      <c r="A56" s="14"/>
      <c r="B56" s="5" t="s">
        <v>364</v>
      </c>
      <c r="C56" s="82">
        <f t="shared" si="33"/>
        <v>44084</v>
      </c>
      <c r="D56" s="39">
        <f t="shared" si="33"/>
        <v>44091</v>
      </c>
      <c r="E56" s="39">
        <f t="shared" si="33"/>
        <v>44093</v>
      </c>
      <c r="F56" s="39">
        <f t="shared" si="8"/>
        <v>44128</v>
      </c>
      <c r="G56" s="39">
        <f t="shared" si="9"/>
        <v>44134</v>
      </c>
      <c r="H56" s="36">
        <f t="shared" si="10"/>
        <v>44137</v>
      </c>
      <c r="I56" s="64" t="s">
        <v>1371</v>
      </c>
    </row>
    <row r="57" spans="1:9" hidden="1" x14ac:dyDescent="0.2">
      <c r="A57" s="14"/>
      <c r="B57" s="5" t="s">
        <v>365</v>
      </c>
      <c r="C57" s="82">
        <f t="shared" si="33"/>
        <v>44091</v>
      </c>
      <c r="D57" s="39">
        <f t="shared" si="33"/>
        <v>44098</v>
      </c>
      <c r="E57" s="39">
        <f t="shared" si="33"/>
        <v>44100</v>
      </c>
      <c r="F57" s="39">
        <f t="shared" si="8"/>
        <v>44135</v>
      </c>
      <c r="G57" s="39">
        <f t="shared" si="9"/>
        <v>44141</v>
      </c>
      <c r="H57" s="36">
        <f t="shared" si="10"/>
        <v>44144</v>
      </c>
      <c r="I57" s="64" t="s">
        <v>1371</v>
      </c>
    </row>
    <row r="58" spans="1:9" hidden="1" x14ac:dyDescent="0.2">
      <c r="A58" s="14"/>
      <c r="B58" s="5" t="s">
        <v>366</v>
      </c>
      <c r="C58" s="82">
        <f t="shared" si="33"/>
        <v>44098</v>
      </c>
      <c r="D58" s="39">
        <f t="shared" si="33"/>
        <v>44105</v>
      </c>
      <c r="E58" s="39">
        <f t="shared" si="33"/>
        <v>44107</v>
      </c>
      <c r="F58" s="39">
        <f t="shared" si="8"/>
        <v>44142</v>
      </c>
      <c r="G58" s="39">
        <f t="shared" si="9"/>
        <v>44148</v>
      </c>
      <c r="H58" s="36">
        <f t="shared" si="10"/>
        <v>44151</v>
      </c>
      <c r="I58" s="64" t="s">
        <v>1371</v>
      </c>
    </row>
    <row r="59" spans="1:9" hidden="1" x14ac:dyDescent="0.2">
      <c r="A59" s="14"/>
      <c r="B59" s="5" t="s">
        <v>371</v>
      </c>
      <c r="C59" s="82">
        <f t="shared" si="33"/>
        <v>44105</v>
      </c>
      <c r="D59" s="39">
        <f t="shared" si="33"/>
        <v>44112</v>
      </c>
      <c r="E59" s="39">
        <f t="shared" si="33"/>
        <v>44114</v>
      </c>
      <c r="F59" s="39">
        <f t="shared" si="8"/>
        <v>44149</v>
      </c>
      <c r="G59" s="39">
        <f t="shared" si="9"/>
        <v>44155</v>
      </c>
      <c r="H59" s="36">
        <f t="shared" si="10"/>
        <v>44158</v>
      </c>
      <c r="I59" s="64" t="s">
        <v>1371</v>
      </c>
    </row>
    <row r="60" spans="1:9" hidden="1" x14ac:dyDescent="0.2">
      <c r="A60" s="14"/>
      <c r="B60" s="5" t="s">
        <v>378</v>
      </c>
      <c r="C60" s="82">
        <f t="shared" si="33"/>
        <v>44112</v>
      </c>
      <c r="D60" s="39">
        <f t="shared" si="33"/>
        <v>44119</v>
      </c>
      <c r="E60" s="39">
        <f t="shared" si="33"/>
        <v>44121</v>
      </c>
      <c r="F60" s="39">
        <f t="shared" si="8"/>
        <v>44156</v>
      </c>
      <c r="G60" s="39">
        <f t="shared" si="9"/>
        <v>44162</v>
      </c>
      <c r="H60" s="36">
        <f t="shared" si="10"/>
        <v>44165</v>
      </c>
      <c r="I60" s="64" t="s">
        <v>1371</v>
      </c>
    </row>
    <row r="61" spans="1:9" hidden="1" x14ac:dyDescent="0.2">
      <c r="A61" s="14"/>
      <c r="B61" s="5" t="s">
        <v>391</v>
      </c>
      <c r="C61" s="82">
        <f t="shared" ref="C61:E61" si="34">C60+7</f>
        <v>44119</v>
      </c>
      <c r="D61" s="39">
        <f t="shared" si="34"/>
        <v>44126</v>
      </c>
      <c r="E61" s="39">
        <f t="shared" si="34"/>
        <v>44128</v>
      </c>
      <c r="F61" s="39">
        <f t="shared" si="8"/>
        <v>44163</v>
      </c>
      <c r="G61" s="39">
        <f t="shared" si="9"/>
        <v>44169</v>
      </c>
      <c r="H61" s="36">
        <f t="shared" si="10"/>
        <v>44172</v>
      </c>
      <c r="I61" s="64" t="s">
        <v>1371</v>
      </c>
    </row>
    <row r="62" spans="1:9" hidden="1" x14ac:dyDescent="0.2">
      <c r="A62" s="14"/>
      <c r="B62" s="5" t="s">
        <v>387</v>
      </c>
      <c r="C62" s="82">
        <f t="shared" ref="C62:E66" si="35">C61+7</f>
        <v>44126</v>
      </c>
      <c r="D62" s="39">
        <f t="shared" si="35"/>
        <v>44133</v>
      </c>
      <c r="E62" s="39">
        <f t="shared" si="35"/>
        <v>44135</v>
      </c>
      <c r="F62" s="39">
        <f t="shared" si="8"/>
        <v>44170</v>
      </c>
      <c r="G62" s="39">
        <f t="shared" si="9"/>
        <v>44176</v>
      </c>
      <c r="H62" s="36">
        <f t="shared" si="10"/>
        <v>44179</v>
      </c>
      <c r="I62" s="64" t="s">
        <v>1371</v>
      </c>
    </row>
    <row r="63" spans="1:9" hidden="1" x14ac:dyDescent="0.2">
      <c r="A63" s="14"/>
      <c r="B63" s="5" t="s">
        <v>395</v>
      </c>
      <c r="C63" s="82">
        <f t="shared" si="35"/>
        <v>44133</v>
      </c>
      <c r="D63" s="39">
        <f t="shared" si="35"/>
        <v>44140</v>
      </c>
      <c r="E63" s="39">
        <f t="shared" si="35"/>
        <v>44142</v>
      </c>
      <c r="F63" s="39">
        <f t="shared" si="8"/>
        <v>44177</v>
      </c>
      <c r="G63" s="39">
        <f t="shared" si="9"/>
        <v>44183</v>
      </c>
      <c r="H63" s="36">
        <f t="shared" si="10"/>
        <v>44186</v>
      </c>
      <c r="I63" s="64" t="s">
        <v>1371</v>
      </c>
    </row>
    <row r="64" spans="1:9" hidden="1" x14ac:dyDescent="0.2">
      <c r="A64" s="85">
        <v>46</v>
      </c>
      <c r="B64" s="5" t="s">
        <v>396</v>
      </c>
      <c r="C64" s="82">
        <f t="shared" si="35"/>
        <v>44140</v>
      </c>
      <c r="D64" s="39">
        <f t="shared" si="35"/>
        <v>44147</v>
      </c>
      <c r="E64" s="39">
        <f t="shared" si="35"/>
        <v>44149</v>
      </c>
      <c r="F64" s="39">
        <f t="shared" si="8"/>
        <v>44184</v>
      </c>
      <c r="G64" s="39">
        <f t="shared" si="9"/>
        <v>44190</v>
      </c>
      <c r="H64" s="36">
        <f t="shared" si="10"/>
        <v>44193</v>
      </c>
      <c r="I64" s="64" t="s">
        <v>1371</v>
      </c>
    </row>
    <row r="65" spans="1:9" hidden="1" x14ac:dyDescent="0.2">
      <c r="A65" s="85">
        <v>47</v>
      </c>
      <c r="B65" s="5" t="s">
        <v>400</v>
      </c>
      <c r="C65" s="82">
        <f t="shared" si="35"/>
        <v>44147</v>
      </c>
      <c r="D65" s="39">
        <f t="shared" si="35"/>
        <v>44154</v>
      </c>
      <c r="E65" s="39">
        <f t="shared" si="35"/>
        <v>44156</v>
      </c>
      <c r="F65" s="39">
        <f t="shared" si="8"/>
        <v>44191</v>
      </c>
      <c r="G65" s="39">
        <f t="shared" si="9"/>
        <v>44197</v>
      </c>
      <c r="H65" s="36">
        <f t="shared" si="10"/>
        <v>44200</v>
      </c>
      <c r="I65" s="64" t="s">
        <v>1371</v>
      </c>
    </row>
    <row r="66" spans="1:9" hidden="1" x14ac:dyDescent="0.2">
      <c r="A66" s="85">
        <v>48</v>
      </c>
      <c r="B66" s="5" t="s">
        <v>404</v>
      </c>
      <c r="C66" s="82">
        <f t="shared" si="35"/>
        <v>44154</v>
      </c>
      <c r="D66" s="39">
        <f t="shared" si="35"/>
        <v>44161</v>
      </c>
      <c r="E66" s="39">
        <f t="shared" si="35"/>
        <v>44163</v>
      </c>
      <c r="F66" s="39">
        <f t="shared" si="8"/>
        <v>44198</v>
      </c>
      <c r="G66" s="39">
        <f t="shared" si="9"/>
        <v>44204</v>
      </c>
      <c r="H66" s="36">
        <f t="shared" si="10"/>
        <v>44207</v>
      </c>
      <c r="I66" s="64" t="s">
        <v>1371</v>
      </c>
    </row>
    <row r="67" spans="1:9" hidden="1" x14ac:dyDescent="0.2">
      <c r="A67" s="85">
        <v>49</v>
      </c>
      <c r="B67" s="5" t="s">
        <v>408</v>
      </c>
      <c r="C67" s="82">
        <f t="shared" ref="C67:E67" si="36">C66+7</f>
        <v>44161</v>
      </c>
      <c r="D67" s="39">
        <f t="shared" si="36"/>
        <v>44168</v>
      </c>
      <c r="E67" s="39">
        <f t="shared" si="36"/>
        <v>44170</v>
      </c>
      <c r="F67" s="39">
        <f t="shared" si="8"/>
        <v>44205</v>
      </c>
      <c r="G67" s="39">
        <f t="shared" si="9"/>
        <v>44211</v>
      </c>
      <c r="H67" s="36">
        <f t="shared" si="10"/>
        <v>44214</v>
      </c>
      <c r="I67" s="64" t="s">
        <v>1371</v>
      </c>
    </row>
    <row r="68" spans="1:9" hidden="1" x14ac:dyDescent="0.2">
      <c r="A68" s="85">
        <v>50</v>
      </c>
      <c r="B68" s="5" t="s">
        <v>409</v>
      </c>
      <c r="C68" s="82">
        <f t="shared" ref="C68:E70" si="37">C67+7</f>
        <v>44168</v>
      </c>
      <c r="D68" s="39">
        <f t="shared" si="37"/>
        <v>44175</v>
      </c>
      <c r="E68" s="39">
        <f t="shared" si="37"/>
        <v>44177</v>
      </c>
      <c r="F68" s="39">
        <f t="shared" si="8"/>
        <v>44212</v>
      </c>
      <c r="G68" s="39">
        <f t="shared" si="9"/>
        <v>44218</v>
      </c>
      <c r="H68" s="36">
        <f t="shared" si="10"/>
        <v>44221</v>
      </c>
      <c r="I68" s="64" t="s">
        <v>1371</v>
      </c>
    </row>
    <row r="69" spans="1:9" hidden="1" x14ac:dyDescent="0.2">
      <c r="A69" s="85">
        <v>51</v>
      </c>
      <c r="B69" s="5" t="s">
        <v>418</v>
      </c>
      <c r="C69" s="82">
        <f t="shared" si="37"/>
        <v>44175</v>
      </c>
      <c r="D69" s="39">
        <f t="shared" si="37"/>
        <v>44182</v>
      </c>
      <c r="E69" s="39">
        <f t="shared" si="37"/>
        <v>44184</v>
      </c>
      <c r="F69" s="39">
        <f t="shared" si="8"/>
        <v>44219</v>
      </c>
      <c r="G69" s="39">
        <f t="shared" si="9"/>
        <v>44225</v>
      </c>
      <c r="H69" s="36">
        <f t="shared" si="10"/>
        <v>44228</v>
      </c>
      <c r="I69" s="64" t="s">
        <v>1371</v>
      </c>
    </row>
    <row r="70" spans="1:9" hidden="1" x14ac:dyDescent="0.2">
      <c r="A70" s="85">
        <v>52</v>
      </c>
      <c r="B70" s="33" t="s">
        <v>425</v>
      </c>
      <c r="C70" s="82">
        <f t="shared" si="37"/>
        <v>44182</v>
      </c>
      <c r="D70" s="27">
        <f t="shared" si="37"/>
        <v>44189</v>
      </c>
      <c r="E70" s="39">
        <f t="shared" si="37"/>
        <v>44191</v>
      </c>
      <c r="F70" s="27">
        <f t="shared" si="8"/>
        <v>44226</v>
      </c>
      <c r="G70" s="39">
        <f t="shared" si="9"/>
        <v>44232</v>
      </c>
      <c r="H70" s="27">
        <f t="shared" si="10"/>
        <v>44235</v>
      </c>
      <c r="I70" s="64" t="s">
        <v>1371</v>
      </c>
    </row>
    <row r="71" spans="1:9" hidden="1" x14ac:dyDescent="0.2">
      <c r="A71" s="38">
        <v>53</v>
      </c>
      <c r="B71" s="33" t="s">
        <v>447</v>
      </c>
      <c r="C71" s="83">
        <f t="shared" ref="C71:E73" si="38">C70+7</f>
        <v>44189</v>
      </c>
      <c r="D71" s="27">
        <f t="shared" si="38"/>
        <v>44196</v>
      </c>
      <c r="E71" s="84">
        <f t="shared" si="38"/>
        <v>44198</v>
      </c>
      <c r="F71" s="27">
        <f t="shared" si="8"/>
        <v>44233</v>
      </c>
      <c r="G71" s="84">
        <f t="shared" si="9"/>
        <v>44239</v>
      </c>
      <c r="H71" s="27">
        <f t="shared" si="10"/>
        <v>44242</v>
      </c>
      <c r="I71" s="64" t="s">
        <v>1371</v>
      </c>
    </row>
    <row r="72" spans="1:9" hidden="1" x14ac:dyDescent="0.2">
      <c r="A72" s="38">
        <v>1</v>
      </c>
      <c r="B72" s="33" t="s">
        <v>448</v>
      </c>
      <c r="C72" s="26">
        <f t="shared" si="38"/>
        <v>44196</v>
      </c>
      <c r="D72" s="27">
        <f t="shared" si="38"/>
        <v>44203</v>
      </c>
      <c r="E72" s="27">
        <f t="shared" si="38"/>
        <v>44205</v>
      </c>
      <c r="F72" s="27">
        <f t="shared" si="8"/>
        <v>44240</v>
      </c>
      <c r="G72" s="27">
        <f t="shared" si="9"/>
        <v>44246</v>
      </c>
      <c r="H72" s="27">
        <f t="shared" si="10"/>
        <v>44249</v>
      </c>
      <c r="I72" s="64" t="s">
        <v>1371</v>
      </c>
    </row>
    <row r="73" spans="1:9" hidden="1" x14ac:dyDescent="0.2">
      <c r="A73" s="45">
        <v>2</v>
      </c>
      <c r="B73" s="63" t="s">
        <v>449</v>
      </c>
      <c r="C73" s="88">
        <f t="shared" si="38"/>
        <v>44203</v>
      </c>
      <c r="D73" s="27">
        <f t="shared" si="38"/>
        <v>44210</v>
      </c>
      <c r="E73" s="27">
        <f t="shared" si="38"/>
        <v>44212</v>
      </c>
      <c r="F73" s="27">
        <f t="shared" si="8"/>
        <v>44247</v>
      </c>
      <c r="G73" s="27">
        <f t="shared" si="9"/>
        <v>44253</v>
      </c>
      <c r="H73" s="27">
        <f t="shared" si="10"/>
        <v>44256</v>
      </c>
      <c r="I73" s="64" t="s">
        <v>1371</v>
      </c>
    </row>
    <row r="74" spans="1:9" hidden="1" x14ac:dyDescent="0.2">
      <c r="A74" s="45">
        <v>3</v>
      </c>
      <c r="B74" s="33" t="s">
        <v>496</v>
      </c>
      <c r="C74" s="96">
        <f>C73+7</f>
        <v>44210</v>
      </c>
      <c r="D74" s="48"/>
      <c r="E74" s="48" t="s">
        <v>210</v>
      </c>
      <c r="F74" s="48">
        <f>F75</f>
        <v>44254</v>
      </c>
      <c r="G74" s="48">
        <f>G75</f>
        <v>44260</v>
      </c>
      <c r="H74" s="48">
        <f>H75</f>
        <v>44263</v>
      </c>
      <c r="I74" s="64" t="s">
        <v>1371</v>
      </c>
    </row>
    <row r="75" spans="1:9" hidden="1" x14ac:dyDescent="0.2">
      <c r="A75" s="42">
        <v>3</v>
      </c>
      <c r="B75" s="34" t="s">
        <v>496</v>
      </c>
      <c r="C75" s="96">
        <f>C73+7</f>
        <v>44210</v>
      </c>
      <c r="D75" s="48">
        <v>44217</v>
      </c>
      <c r="E75" s="48">
        <f>E73+7</f>
        <v>44219</v>
      </c>
      <c r="F75" s="48">
        <f t="shared" ref="F75:F88" si="39">E75+35</f>
        <v>44254</v>
      </c>
      <c r="G75" s="48">
        <f t="shared" ref="G75:G88" si="40">E75+41</f>
        <v>44260</v>
      </c>
      <c r="H75" s="48">
        <f t="shared" ref="H75:H88" si="41">E75+44</f>
        <v>44263</v>
      </c>
      <c r="I75" s="64" t="s">
        <v>1371</v>
      </c>
    </row>
    <row r="76" spans="1:9" hidden="1" x14ac:dyDescent="0.2">
      <c r="A76" s="42">
        <v>4</v>
      </c>
      <c r="B76" s="34" t="s">
        <v>480</v>
      </c>
      <c r="C76" s="89">
        <f>C74+7</f>
        <v>44217</v>
      </c>
      <c r="D76" s="29">
        <f t="shared" ref="D76:D88" si="42">D75+7</f>
        <v>44224</v>
      </c>
      <c r="E76" s="29">
        <f t="shared" ref="E76:E88" si="43">E75+7</f>
        <v>44226</v>
      </c>
      <c r="F76" s="48">
        <f t="shared" si="39"/>
        <v>44261</v>
      </c>
      <c r="G76" s="48">
        <f t="shared" si="40"/>
        <v>44267</v>
      </c>
      <c r="H76" s="48">
        <f t="shared" si="41"/>
        <v>44270</v>
      </c>
      <c r="I76" s="64" t="s">
        <v>1371</v>
      </c>
    </row>
    <row r="77" spans="1:9" hidden="1" x14ac:dyDescent="0.2">
      <c r="A77" s="85">
        <v>5</v>
      </c>
      <c r="B77" s="11" t="s">
        <v>481</v>
      </c>
      <c r="C77" s="88">
        <f t="shared" ref="C77:C89" si="44">C76+7</f>
        <v>44224</v>
      </c>
      <c r="D77" s="27">
        <f t="shared" si="42"/>
        <v>44231</v>
      </c>
      <c r="E77" s="27">
        <f t="shared" si="43"/>
        <v>44233</v>
      </c>
      <c r="F77" s="27">
        <f t="shared" si="39"/>
        <v>44268</v>
      </c>
      <c r="G77" s="27">
        <f t="shared" si="40"/>
        <v>44274</v>
      </c>
      <c r="H77" s="27">
        <f t="shared" si="41"/>
        <v>44277</v>
      </c>
      <c r="I77" s="64" t="s">
        <v>1371</v>
      </c>
    </row>
    <row r="78" spans="1:9" hidden="1" x14ac:dyDescent="0.2">
      <c r="A78" s="38">
        <v>6</v>
      </c>
      <c r="B78" s="11" t="s">
        <v>482</v>
      </c>
      <c r="C78" s="88">
        <f t="shared" si="44"/>
        <v>44231</v>
      </c>
      <c r="D78" s="27">
        <f t="shared" si="42"/>
        <v>44238</v>
      </c>
      <c r="E78" s="27">
        <f t="shared" si="43"/>
        <v>44240</v>
      </c>
      <c r="F78" s="27">
        <f t="shared" si="39"/>
        <v>44275</v>
      </c>
      <c r="G78" s="27">
        <f t="shared" si="40"/>
        <v>44281</v>
      </c>
      <c r="H78" s="27">
        <f t="shared" si="41"/>
        <v>44284</v>
      </c>
      <c r="I78" s="64" t="s">
        <v>1371</v>
      </c>
    </row>
    <row r="79" spans="1:9" hidden="1" x14ac:dyDescent="0.2">
      <c r="A79" s="38">
        <v>7</v>
      </c>
      <c r="B79" s="11" t="s">
        <v>483</v>
      </c>
      <c r="C79" s="88">
        <f t="shared" si="44"/>
        <v>44238</v>
      </c>
      <c r="D79" s="27">
        <f t="shared" si="42"/>
        <v>44245</v>
      </c>
      <c r="E79" s="27">
        <f t="shared" si="43"/>
        <v>44247</v>
      </c>
      <c r="F79" s="27">
        <f t="shared" si="39"/>
        <v>44282</v>
      </c>
      <c r="G79" s="27">
        <f t="shared" si="40"/>
        <v>44288</v>
      </c>
      <c r="H79" s="27">
        <f t="shared" si="41"/>
        <v>44291</v>
      </c>
      <c r="I79" s="64" t="s">
        <v>1371</v>
      </c>
    </row>
    <row r="80" spans="1:9" hidden="1" x14ac:dyDescent="0.2">
      <c r="A80" s="85">
        <v>8</v>
      </c>
      <c r="B80" s="14" t="s">
        <v>479</v>
      </c>
      <c r="C80" s="89">
        <f t="shared" si="44"/>
        <v>44245</v>
      </c>
      <c r="D80" s="29">
        <f t="shared" si="42"/>
        <v>44252</v>
      </c>
      <c r="E80" s="29">
        <f t="shared" si="43"/>
        <v>44254</v>
      </c>
      <c r="F80" s="29">
        <f t="shared" si="39"/>
        <v>44289</v>
      </c>
      <c r="G80" s="29">
        <f t="shared" si="40"/>
        <v>44295</v>
      </c>
      <c r="H80" s="29">
        <f t="shared" si="41"/>
        <v>44298</v>
      </c>
      <c r="I80" s="64" t="s">
        <v>1371</v>
      </c>
    </row>
    <row r="81" spans="1:9" hidden="1" x14ac:dyDescent="0.2">
      <c r="A81" s="38">
        <v>9</v>
      </c>
      <c r="B81" s="11" t="s">
        <v>490</v>
      </c>
      <c r="C81" s="88">
        <f t="shared" si="44"/>
        <v>44252</v>
      </c>
      <c r="D81" s="27">
        <f t="shared" si="42"/>
        <v>44259</v>
      </c>
      <c r="E81" s="27">
        <f t="shared" si="43"/>
        <v>44261</v>
      </c>
      <c r="F81" s="27">
        <f t="shared" si="39"/>
        <v>44296</v>
      </c>
      <c r="G81" s="27">
        <f t="shared" si="40"/>
        <v>44302</v>
      </c>
      <c r="H81" s="27">
        <f t="shared" si="41"/>
        <v>44305</v>
      </c>
      <c r="I81" s="64" t="s">
        <v>1371</v>
      </c>
    </row>
    <row r="82" spans="1:9" hidden="1" x14ac:dyDescent="0.2">
      <c r="A82" s="38">
        <v>10</v>
      </c>
      <c r="B82" s="11" t="s">
        <v>502</v>
      </c>
      <c r="C82" s="88">
        <f t="shared" si="44"/>
        <v>44259</v>
      </c>
      <c r="D82" s="27">
        <f t="shared" si="42"/>
        <v>44266</v>
      </c>
      <c r="E82" s="27">
        <f t="shared" si="43"/>
        <v>44268</v>
      </c>
      <c r="F82" s="27">
        <f t="shared" si="39"/>
        <v>44303</v>
      </c>
      <c r="G82" s="27">
        <f t="shared" si="40"/>
        <v>44309</v>
      </c>
      <c r="H82" s="27">
        <f t="shared" si="41"/>
        <v>44312</v>
      </c>
      <c r="I82" s="64" t="s">
        <v>1371</v>
      </c>
    </row>
    <row r="83" spans="1:9" hidden="1" x14ac:dyDescent="0.2">
      <c r="A83" s="38">
        <v>11</v>
      </c>
      <c r="B83" s="11" t="s">
        <v>532</v>
      </c>
      <c r="C83" s="99">
        <f t="shared" si="44"/>
        <v>44266</v>
      </c>
      <c r="D83" s="47">
        <f t="shared" si="42"/>
        <v>44273</v>
      </c>
      <c r="E83" s="47">
        <f t="shared" si="43"/>
        <v>44275</v>
      </c>
      <c r="F83" s="47">
        <f t="shared" si="39"/>
        <v>44310</v>
      </c>
      <c r="G83" s="47">
        <f t="shared" si="40"/>
        <v>44316</v>
      </c>
      <c r="H83" s="47">
        <f t="shared" si="41"/>
        <v>44319</v>
      </c>
      <c r="I83" s="64" t="s">
        <v>1371</v>
      </c>
    </row>
    <row r="84" spans="1:9" hidden="1" x14ac:dyDescent="0.2">
      <c r="A84" s="38">
        <v>12</v>
      </c>
      <c r="B84" s="11" t="s">
        <v>513</v>
      </c>
      <c r="C84" s="88">
        <f t="shared" si="44"/>
        <v>44273</v>
      </c>
      <c r="D84" s="44">
        <f t="shared" si="42"/>
        <v>44280</v>
      </c>
      <c r="E84" s="44">
        <f t="shared" si="43"/>
        <v>44282</v>
      </c>
      <c r="F84" s="44">
        <f t="shared" si="39"/>
        <v>44317</v>
      </c>
      <c r="G84" s="44">
        <f t="shared" si="40"/>
        <v>44323</v>
      </c>
      <c r="H84" s="27">
        <f t="shared" si="41"/>
        <v>44326</v>
      </c>
      <c r="I84" s="64" t="s">
        <v>1371</v>
      </c>
    </row>
    <row r="85" spans="1:9" hidden="1" x14ac:dyDescent="0.2">
      <c r="A85" s="38">
        <v>13</v>
      </c>
      <c r="B85" s="11" t="s">
        <v>566</v>
      </c>
      <c r="C85" s="88">
        <f t="shared" si="44"/>
        <v>44280</v>
      </c>
      <c r="D85" s="27">
        <f t="shared" si="42"/>
        <v>44287</v>
      </c>
      <c r="E85" s="27">
        <f t="shared" si="43"/>
        <v>44289</v>
      </c>
      <c r="F85" s="27">
        <f t="shared" si="39"/>
        <v>44324</v>
      </c>
      <c r="G85" s="27">
        <f t="shared" si="40"/>
        <v>44330</v>
      </c>
      <c r="H85" s="27">
        <f t="shared" si="41"/>
        <v>44333</v>
      </c>
      <c r="I85" s="64" t="s">
        <v>1371</v>
      </c>
    </row>
    <row r="86" spans="1:9" hidden="1" x14ac:dyDescent="0.2">
      <c r="A86" s="85">
        <v>14</v>
      </c>
      <c r="B86" s="14" t="s">
        <v>533</v>
      </c>
      <c r="C86" s="89">
        <f t="shared" si="44"/>
        <v>44287</v>
      </c>
      <c r="D86" s="29">
        <f t="shared" si="42"/>
        <v>44294</v>
      </c>
      <c r="E86" s="29">
        <f t="shared" si="43"/>
        <v>44296</v>
      </c>
      <c r="F86" s="29">
        <f t="shared" si="39"/>
        <v>44331</v>
      </c>
      <c r="G86" s="29">
        <f t="shared" si="40"/>
        <v>44337</v>
      </c>
      <c r="H86" s="29">
        <f t="shared" si="41"/>
        <v>44340</v>
      </c>
      <c r="I86" s="64" t="s">
        <v>1371</v>
      </c>
    </row>
    <row r="87" spans="1:9" hidden="1" x14ac:dyDescent="0.2">
      <c r="A87" s="85">
        <v>15</v>
      </c>
      <c r="B87" s="14" t="s">
        <v>539</v>
      </c>
      <c r="C87" s="89">
        <f t="shared" si="44"/>
        <v>44294</v>
      </c>
      <c r="D87" s="29">
        <f t="shared" si="42"/>
        <v>44301</v>
      </c>
      <c r="E87" s="29">
        <f t="shared" si="43"/>
        <v>44303</v>
      </c>
      <c r="F87" s="29">
        <f t="shared" si="39"/>
        <v>44338</v>
      </c>
      <c r="G87" s="29">
        <f t="shared" si="40"/>
        <v>44344</v>
      </c>
      <c r="H87" s="29">
        <f t="shared" si="41"/>
        <v>44347</v>
      </c>
      <c r="I87" s="64" t="s">
        <v>1371</v>
      </c>
    </row>
    <row r="88" spans="1:9" hidden="1" x14ac:dyDescent="0.2">
      <c r="A88" s="85">
        <v>16</v>
      </c>
      <c r="B88" s="14" t="s">
        <v>548</v>
      </c>
      <c r="C88" s="89">
        <f t="shared" si="44"/>
        <v>44301</v>
      </c>
      <c r="D88" s="29">
        <f t="shared" si="42"/>
        <v>44308</v>
      </c>
      <c r="E88" s="29">
        <f t="shared" si="43"/>
        <v>44310</v>
      </c>
      <c r="F88" s="29">
        <f t="shared" si="39"/>
        <v>44345</v>
      </c>
      <c r="G88" s="29">
        <f t="shared" si="40"/>
        <v>44351</v>
      </c>
      <c r="H88" s="29">
        <f t="shared" si="41"/>
        <v>44354</v>
      </c>
      <c r="I88" s="64" t="s">
        <v>1371</v>
      </c>
    </row>
    <row r="89" spans="1:9" hidden="1" x14ac:dyDescent="0.2">
      <c r="A89" s="85">
        <v>17</v>
      </c>
      <c r="B89" s="14" t="s">
        <v>583</v>
      </c>
      <c r="C89" s="89">
        <f t="shared" si="44"/>
        <v>44308</v>
      </c>
      <c r="D89" s="29">
        <f>D88+7</f>
        <v>44315</v>
      </c>
      <c r="E89" s="102"/>
      <c r="F89" s="29">
        <f>D89+39</f>
        <v>44354</v>
      </c>
      <c r="G89" s="29">
        <f>D89+45</f>
        <v>44360</v>
      </c>
      <c r="H89" s="29">
        <f>D89+48</f>
        <v>44363</v>
      </c>
      <c r="I89" s="64" t="s">
        <v>1371</v>
      </c>
    </row>
    <row r="90" spans="1:9" hidden="1" x14ac:dyDescent="0.2">
      <c r="A90" s="85">
        <v>18</v>
      </c>
      <c r="B90" s="14" t="s">
        <v>584</v>
      </c>
      <c r="C90" s="89">
        <f>C88+7</f>
        <v>44308</v>
      </c>
      <c r="D90" s="102"/>
      <c r="E90" s="29">
        <f>E88+14</f>
        <v>44324</v>
      </c>
      <c r="F90" s="29">
        <f t="shared" ref="F90:F121" si="45">E90+35</f>
        <v>44359</v>
      </c>
      <c r="G90" s="29">
        <f t="shared" ref="G90:G121" si="46">E90+41</f>
        <v>44365</v>
      </c>
      <c r="H90" s="29">
        <f t="shared" ref="H90:H121" si="47">E90+44</f>
        <v>44368</v>
      </c>
      <c r="I90" s="64" t="s">
        <v>1371</v>
      </c>
    </row>
    <row r="91" spans="1:9" hidden="1" x14ac:dyDescent="0.2">
      <c r="A91" s="85">
        <v>19</v>
      </c>
      <c r="B91" s="14" t="s">
        <v>560</v>
      </c>
      <c r="C91" s="89">
        <f>C88+14</f>
        <v>44315</v>
      </c>
      <c r="D91" s="29">
        <f>D88+17</f>
        <v>44325</v>
      </c>
      <c r="E91" s="29">
        <f>E88+17</f>
        <v>44327</v>
      </c>
      <c r="F91" s="29">
        <f t="shared" si="45"/>
        <v>44362</v>
      </c>
      <c r="G91" s="29">
        <f t="shared" si="46"/>
        <v>44368</v>
      </c>
      <c r="H91" s="29">
        <f t="shared" si="47"/>
        <v>44371</v>
      </c>
      <c r="I91" s="64" t="s">
        <v>1371</v>
      </c>
    </row>
    <row r="92" spans="1:9" hidden="1" x14ac:dyDescent="0.2">
      <c r="A92" s="85">
        <v>19</v>
      </c>
      <c r="B92" s="14" t="s">
        <v>567</v>
      </c>
      <c r="C92" s="89">
        <f t="shared" ref="C92:C99" si="48">C91+7</f>
        <v>44322</v>
      </c>
      <c r="D92" s="29">
        <f>D91+6</f>
        <v>44331</v>
      </c>
      <c r="E92" s="29">
        <f>E91+6</f>
        <v>44333</v>
      </c>
      <c r="F92" s="29">
        <f t="shared" si="45"/>
        <v>44368</v>
      </c>
      <c r="G92" s="29">
        <f t="shared" si="46"/>
        <v>44374</v>
      </c>
      <c r="H92" s="29">
        <f t="shared" si="47"/>
        <v>44377</v>
      </c>
      <c r="I92" s="64" t="s">
        <v>1371</v>
      </c>
    </row>
    <row r="93" spans="1:9" hidden="1" x14ac:dyDescent="0.2">
      <c r="A93" s="38">
        <v>20</v>
      </c>
      <c r="B93" s="11" t="s">
        <v>575</v>
      </c>
      <c r="C93" s="88">
        <f t="shared" si="48"/>
        <v>44329</v>
      </c>
      <c r="D93" s="27">
        <f>D92+5</f>
        <v>44336</v>
      </c>
      <c r="E93" s="27">
        <f>E92+4</f>
        <v>44337</v>
      </c>
      <c r="F93" s="27">
        <f t="shared" si="45"/>
        <v>44372</v>
      </c>
      <c r="G93" s="27">
        <f t="shared" si="46"/>
        <v>44378</v>
      </c>
      <c r="H93" s="27">
        <f t="shared" si="47"/>
        <v>44381</v>
      </c>
      <c r="I93" s="64" t="s">
        <v>1371</v>
      </c>
    </row>
    <row r="94" spans="1:9" hidden="1" x14ac:dyDescent="0.2">
      <c r="A94" s="38">
        <v>21</v>
      </c>
      <c r="B94" s="11" t="s">
        <v>592</v>
      </c>
      <c r="C94" s="88">
        <f t="shared" si="48"/>
        <v>44336</v>
      </c>
      <c r="D94" s="44">
        <f>D93+8</f>
        <v>44344</v>
      </c>
      <c r="E94" s="27">
        <f>E93+8</f>
        <v>44345</v>
      </c>
      <c r="F94" s="27">
        <f t="shared" si="45"/>
        <v>44380</v>
      </c>
      <c r="G94" s="27">
        <f t="shared" si="46"/>
        <v>44386</v>
      </c>
      <c r="H94" s="27">
        <f t="shared" si="47"/>
        <v>44389</v>
      </c>
      <c r="I94" s="64" t="s">
        <v>1371</v>
      </c>
    </row>
    <row r="95" spans="1:9" hidden="1" x14ac:dyDescent="0.2">
      <c r="A95" s="85">
        <v>22</v>
      </c>
      <c r="B95" s="14" t="s">
        <v>593</v>
      </c>
      <c r="C95" s="89">
        <f t="shared" si="48"/>
        <v>44343</v>
      </c>
      <c r="D95" s="43">
        <f>D94+7</f>
        <v>44351</v>
      </c>
      <c r="E95" s="29">
        <f>E94+7</f>
        <v>44352</v>
      </c>
      <c r="F95" s="29">
        <f t="shared" si="45"/>
        <v>44387</v>
      </c>
      <c r="G95" s="29">
        <f t="shared" si="46"/>
        <v>44393</v>
      </c>
      <c r="H95" s="29">
        <f t="shared" si="47"/>
        <v>44396</v>
      </c>
      <c r="I95" s="64" t="s">
        <v>1371</v>
      </c>
    </row>
    <row r="96" spans="1:9" hidden="1" x14ac:dyDescent="0.2">
      <c r="A96" s="85">
        <v>23</v>
      </c>
      <c r="B96" s="14" t="s">
        <v>599</v>
      </c>
      <c r="C96" s="89">
        <f t="shared" si="48"/>
        <v>44350</v>
      </c>
      <c r="D96" s="43">
        <f>D95+6</f>
        <v>44357</v>
      </c>
      <c r="E96" s="29">
        <f>E95+6</f>
        <v>44358</v>
      </c>
      <c r="F96" s="29">
        <f t="shared" si="45"/>
        <v>44393</v>
      </c>
      <c r="G96" s="29">
        <f t="shared" si="46"/>
        <v>44399</v>
      </c>
      <c r="H96" s="29">
        <f t="shared" si="47"/>
        <v>44402</v>
      </c>
      <c r="I96" s="64" t="s">
        <v>1371</v>
      </c>
    </row>
    <row r="97" spans="1:9" hidden="1" x14ac:dyDescent="0.2">
      <c r="A97" s="85">
        <v>24</v>
      </c>
      <c r="B97" s="14" t="s">
        <v>608</v>
      </c>
      <c r="C97" s="89">
        <f t="shared" si="48"/>
        <v>44357</v>
      </c>
      <c r="D97" s="43">
        <f>D96+8</f>
        <v>44365</v>
      </c>
      <c r="E97" s="29">
        <f>E96+8</f>
        <v>44366</v>
      </c>
      <c r="F97" s="29">
        <f t="shared" si="45"/>
        <v>44401</v>
      </c>
      <c r="G97" s="29">
        <f t="shared" si="46"/>
        <v>44407</v>
      </c>
      <c r="H97" s="29">
        <f t="shared" si="47"/>
        <v>44410</v>
      </c>
      <c r="I97" s="64" t="s">
        <v>1371</v>
      </c>
    </row>
    <row r="98" spans="1:9" hidden="1" x14ac:dyDescent="0.2">
      <c r="A98" s="85">
        <v>25</v>
      </c>
      <c r="B98" s="14" t="s">
        <v>609</v>
      </c>
      <c r="C98" s="89">
        <f t="shared" si="48"/>
        <v>44364</v>
      </c>
      <c r="D98" s="43">
        <f>D97+6</f>
        <v>44371</v>
      </c>
      <c r="E98" s="29">
        <f>E97+6</f>
        <v>44372</v>
      </c>
      <c r="F98" s="29">
        <f t="shared" si="45"/>
        <v>44407</v>
      </c>
      <c r="G98" s="29">
        <f t="shared" si="46"/>
        <v>44413</v>
      </c>
      <c r="H98" s="29">
        <f t="shared" si="47"/>
        <v>44416</v>
      </c>
      <c r="I98" s="64" t="s">
        <v>1371</v>
      </c>
    </row>
    <row r="99" spans="1:9" hidden="1" x14ac:dyDescent="0.2">
      <c r="A99" s="85">
        <v>26</v>
      </c>
      <c r="B99" s="14" t="s">
        <v>615</v>
      </c>
      <c r="C99" s="89">
        <f t="shared" si="48"/>
        <v>44371</v>
      </c>
      <c r="D99" s="43">
        <f>D98+7</f>
        <v>44378</v>
      </c>
      <c r="E99" s="29">
        <f>E98+7</f>
        <v>44379</v>
      </c>
      <c r="F99" s="29">
        <f t="shared" si="45"/>
        <v>44414</v>
      </c>
      <c r="G99" s="29">
        <f t="shared" si="46"/>
        <v>44420</v>
      </c>
      <c r="H99" s="29">
        <f t="shared" si="47"/>
        <v>44423</v>
      </c>
      <c r="I99" s="64" t="s">
        <v>1371</v>
      </c>
    </row>
    <row r="100" spans="1:9" hidden="1" x14ac:dyDescent="0.2">
      <c r="A100" s="85">
        <v>27</v>
      </c>
      <c r="B100" s="14" t="s">
        <v>652</v>
      </c>
      <c r="C100" s="89">
        <f t="shared" ref="C100:C105" si="49">C99+7</f>
        <v>44378</v>
      </c>
      <c r="D100" s="43">
        <f>D99+10</f>
        <v>44388</v>
      </c>
      <c r="E100" s="29">
        <f>E99+6</f>
        <v>44385</v>
      </c>
      <c r="F100" s="29">
        <f t="shared" si="45"/>
        <v>44420</v>
      </c>
      <c r="G100" s="29">
        <f t="shared" si="46"/>
        <v>44426</v>
      </c>
      <c r="H100" s="29">
        <f t="shared" si="47"/>
        <v>44429</v>
      </c>
      <c r="I100" s="64" t="s">
        <v>1371</v>
      </c>
    </row>
    <row r="101" spans="1:9" hidden="1" x14ac:dyDescent="0.2">
      <c r="A101" s="85">
        <v>28</v>
      </c>
      <c r="B101" s="14" t="s">
        <v>633</v>
      </c>
      <c r="C101" s="89">
        <f>C100+7</f>
        <v>44385</v>
      </c>
      <c r="D101" s="43">
        <f>D100+9</f>
        <v>44397</v>
      </c>
      <c r="E101" s="29">
        <f>E100+9</f>
        <v>44394</v>
      </c>
      <c r="F101" s="29">
        <f t="shared" si="45"/>
        <v>44429</v>
      </c>
      <c r="G101" s="29">
        <f t="shared" si="46"/>
        <v>44435</v>
      </c>
      <c r="H101" s="29">
        <f t="shared" si="47"/>
        <v>44438</v>
      </c>
      <c r="I101" s="64" t="s">
        <v>1371</v>
      </c>
    </row>
    <row r="102" spans="1:9" hidden="1" x14ac:dyDescent="0.2">
      <c r="A102" s="85">
        <v>29</v>
      </c>
      <c r="B102" s="14" t="s">
        <v>639</v>
      </c>
      <c r="C102" s="89">
        <f t="shared" si="49"/>
        <v>44392</v>
      </c>
      <c r="D102" s="43">
        <f>D101+2</f>
        <v>44399</v>
      </c>
      <c r="E102" s="29">
        <f>E101+6</f>
        <v>44400</v>
      </c>
      <c r="F102" s="29">
        <f t="shared" si="45"/>
        <v>44435</v>
      </c>
      <c r="G102" s="29">
        <f t="shared" si="46"/>
        <v>44441</v>
      </c>
      <c r="H102" s="29">
        <f t="shared" si="47"/>
        <v>44444</v>
      </c>
      <c r="I102" s="64" t="s">
        <v>1371</v>
      </c>
    </row>
    <row r="103" spans="1:9" hidden="1" x14ac:dyDescent="0.2">
      <c r="A103" s="38">
        <v>30</v>
      </c>
      <c r="B103" s="11" t="s">
        <v>645</v>
      </c>
      <c r="C103" s="88">
        <f t="shared" si="49"/>
        <v>44399</v>
      </c>
      <c r="D103" s="27">
        <f>D102+5</f>
        <v>44404</v>
      </c>
      <c r="E103" s="27">
        <f>E102+7</f>
        <v>44407</v>
      </c>
      <c r="F103" s="27">
        <f t="shared" si="45"/>
        <v>44442</v>
      </c>
      <c r="G103" s="27">
        <f t="shared" si="46"/>
        <v>44448</v>
      </c>
      <c r="H103" s="27">
        <f t="shared" si="47"/>
        <v>44451</v>
      </c>
      <c r="I103" s="64" t="s">
        <v>1371</v>
      </c>
    </row>
    <row r="104" spans="1:9" hidden="1" x14ac:dyDescent="0.2">
      <c r="A104" s="85">
        <v>31</v>
      </c>
      <c r="B104" s="14" t="s">
        <v>661</v>
      </c>
      <c r="C104" s="89">
        <f t="shared" si="49"/>
        <v>44406</v>
      </c>
      <c r="D104" s="29">
        <f>D103+9</f>
        <v>44413</v>
      </c>
      <c r="E104" s="29">
        <f>E103+8</f>
        <v>44415</v>
      </c>
      <c r="F104" s="29">
        <f t="shared" si="45"/>
        <v>44450</v>
      </c>
      <c r="G104" s="29">
        <f t="shared" si="46"/>
        <v>44456</v>
      </c>
      <c r="H104" s="29">
        <f t="shared" si="47"/>
        <v>44459</v>
      </c>
      <c r="I104" s="64" t="s">
        <v>1371</v>
      </c>
    </row>
    <row r="105" spans="1:9" hidden="1" x14ac:dyDescent="0.2">
      <c r="A105" s="85">
        <v>32</v>
      </c>
      <c r="B105" s="14" t="s">
        <v>662</v>
      </c>
      <c r="C105" s="89">
        <f t="shared" si="49"/>
        <v>44413</v>
      </c>
      <c r="D105" s="29">
        <f>D104+14</f>
        <v>44427</v>
      </c>
      <c r="E105" s="29">
        <f>E104+7</f>
        <v>44422</v>
      </c>
      <c r="F105" s="29">
        <f t="shared" si="45"/>
        <v>44457</v>
      </c>
      <c r="G105" s="29">
        <f t="shared" si="46"/>
        <v>44463</v>
      </c>
      <c r="H105" s="29">
        <f t="shared" si="47"/>
        <v>44466</v>
      </c>
      <c r="I105" s="64" t="s">
        <v>1371</v>
      </c>
    </row>
    <row r="106" spans="1:9" hidden="1" x14ac:dyDescent="0.2">
      <c r="A106" s="85">
        <v>33</v>
      </c>
      <c r="B106" s="14" t="s">
        <v>668</v>
      </c>
      <c r="C106" s="26">
        <f>E106-7</f>
        <v>44424</v>
      </c>
      <c r="D106" s="29">
        <f>D105+3</f>
        <v>44430</v>
      </c>
      <c r="E106" s="29">
        <f>E105+9</f>
        <v>44431</v>
      </c>
      <c r="F106" s="29">
        <f t="shared" si="45"/>
        <v>44466</v>
      </c>
      <c r="G106" s="29">
        <f t="shared" si="46"/>
        <v>44472</v>
      </c>
      <c r="H106" s="29">
        <f t="shared" si="47"/>
        <v>44475</v>
      </c>
      <c r="I106" s="64" t="s">
        <v>1371</v>
      </c>
    </row>
    <row r="107" spans="1:9" hidden="1" x14ac:dyDescent="0.2">
      <c r="A107" s="85">
        <v>34</v>
      </c>
      <c r="B107" s="14" t="s">
        <v>674</v>
      </c>
      <c r="C107" s="28">
        <f t="shared" ref="C107:C133" si="50">E107-7</f>
        <v>44428</v>
      </c>
      <c r="D107" s="36">
        <f>D106+4</f>
        <v>44434</v>
      </c>
      <c r="E107" s="29">
        <f>E106+4</f>
        <v>44435</v>
      </c>
      <c r="F107" s="29">
        <f t="shared" si="45"/>
        <v>44470</v>
      </c>
      <c r="G107" s="29">
        <f t="shared" si="46"/>
        <v>44476</v>
      </c>
      <c r="H107" s="29">
        <f t="shared" si="47"/>
        <v>44479</v>
      </c>
      <c r="I107" s="64" t="s">
        <v>1371</v>
      </c>
    </row>
    <row r="108" spans="1:9" hidden="1" x14ac:dyDescent="0.2">
      <c r="A108" s="85">
        <v>35</v>
      </c>
      <c r="B108" s="14" t="s">
        <v>687</v>
      </c>
      <c r="C108" s="28">
        <f t="shared" si="50"/>
        <v>44434</v>
      </c>
      <c r="D108" s="36">
        <f>D107+6</f>
        <v>44440</v>
      </c>
      <c r="E108" s="29">
        <f>E107+6</f>
        <v>44441</v>
      </c>
      <c r="F108" s="29">
        <f t="shared" si="45"/>
        <v>44476</v>
      </c>
      <c r="G108" s="29">
        <f t="shared" si="46"/>
        <v>44482</v>
      </c>
      <c r="H108" s="29">
        <f t="shared" si="47"/>
        <v>44485</v>
      </c>
      <c r="I108" s="64" t="s">
        <v>1371</v>
      </c>
    </row>
    <row r="109" spans="1:9" hidden="1" x14ac:dyDescent="0.2">
      <c r="A109" s="85">
        <v>36</v>
      </c>
      <c r="B109" s="14" t="s">
        <v>688</v>
      </c>
      <c r="C109" s="28">
        <f t="shared" si="50"/>
        <v>44441</v>
      </c>
      <c r="D109" s="36">
        <f>D108+7</f>
        <v>44447</v>
      </c>
      <c r="E109" s="29">
        <f>E108+7</f>
        <v>44448</v>
      </c>
      <c r="F109" s="29">
        <f t="shared" si="45"/>
        <v>44483</v>
      </c>
      <c r="G109" s="29">
        <f t="shared" si="46"/>
        <v>44489</v>
      </c>
      <c r="H109" s="29">
        <f t="shared" si="47"/>
        <v>44492</v>
      </c>
      <c r="I109" s="64" t="s">
        <v>1371</v>
      </c>
    </row>
    <row r="110" spans="1:9" hidden="1" x14ac:dyDescent="0.2">
      <c r="A110" s="85">
        <v>37</v>
      </c>
      <c r="B110" s="14" t="s">
        <v>694</v>
      </c>
      <c r="C110" s="28">
        <f t="shared" si="50"/>
        <v>44447</v>
      </c>
      <c r="D110" s="36">
        <f>D109+15</f>
        <v>44462</v>
      </c>
      <c r="E110" s="36">
        <f>E109+6</f>
        <v>44454</v>
      </c>
      <c r="F110" s="29">
        <f t="shared" si="45"/>
        <v>44489</v>
      </c>
      <c r="G110" s="29">
        <f t="shared" si="46"/>
        <v>44495</v>
      </c>
      <c r="H110" s="29">
        <f t="shared" si="47"/>
        <v>44498</v>
      </c>
      <c r="I110" s="64" t="s">
        <v>1371</v>
      </c>
    </row>
    <row r="111" spans="1:9" hidden="1" x14ac:dyDescent="0.2">
      <c r="A111" s="85">
        <v>38</v>
      </c>
      <c r="B111" s="14" t="s">
        <v>704</v>
      </c>
      <c r="C111" s="28">
        <f t="shared" si="50"/>
        <v>44460</v>
      </c>
      <c r="D111" s="36">
        <f>D110+6</f>
        <v>44468</v>
      </c>
      <c r="E111" s="36">
        <f>E110+13</f>
        <v>44467</v>
      </c>
      <c r="F111" s="29">
        <f t="shared" si="45"/>
        <v>44502</v>
      </c>
      <c r="G111" s="29">
        <f t="shared" si="46"/>
        <v>44508</v>
      </c>
      <c r="H111" s="29">
        <f t="shared" si="47"/>
        <v>44511</v>
      </c>
      <c r="I111" s="64" t="s">
        <v>1371</v>
      </c>
    </row>
    <row r="112" spans="1:9" hidden="1" x14ac:dyDescent="0.2">
      <c r="A112" s="85">
        <v>39</v>
      </c>
      <c r="B112" s="14" t="s">
        <v>705</v>
      </c>
      <c r="C112" s="28">
        <f t="shared" si="50"/>
        <v>44466</v>
      </c>
      <c r="D112" s="36">
        <f>D111+1</f>
        <v>44469</v>
      </c>
      <c r="E112" s="29">
        <f>E111+6</f>
        <v>44473</v>
      </c>
      <c r="F112" s="29">
        <f t="shared" si="45"/>
        <v>44508</v>
      </c>
      <c r="G112" s="29">
        <f t="shared" si="46"/>
        <v>44514</v>
      </c>
      <c r="H112" s="29">
        <f t="shared" si="47"/>
        <v>44517</v>
      </c>
      <c r="I112" s="64" t="s">
        <v>1371</v>
      </c>
    </row>
    <row r="113" spans="1:9" hidden="1" x14ac:dyDescent="0.2">
      <c r="A113" s="85">
        <v>40</v>
      </c>
      <c r="B113" s="14" t="s">
        <v>713</v>
      </c>
      <c r="C113" s="28">
        <f t="shared" si="50"/>
        <v>44470</v>
      </c>
      <c r="D113" s="36">
        <f>D112+7</f>
        <v>44476</v>
      </c>
      <c r="E113" s="29">
        <f>E112+4</f>
        <v>44477</v>
      </c>
      <c r="F113" s="29">
        <f t="shared" si="45"/>
        <v>44512</v>
      </c>
      <c r="G113" s="29">
        <f t="shared" si="46"/>
        <v>44518</v>
      </c>
      <c r="H113" s="29">
        <f t="shared" si="47"/>
        <v>44521</v>
      </c>
      <c r="I113" s="64" t="s">
        <v>1371</v>
      </c>
    </row>
    <row r="114" spans="1:9" hidden="1" x14ac:dyDescent="0.2">
      <c r="A114" s="38">
        <v>41</v>
      </c>
      <c r="B114" s="11" t="s">
        <v>716</v>
      </c>
      <c r="C114" s="88">
        <f t="shared" si="50"/>
        <v>44478</v>
      </c>
      <c r="D114" s="27">
        <f>D113+7</f>
        <v>44483</v>
      </c>
      <c r="E114" s="27">
        <f>E113+8</f>
        <v>44485</v>
      </c>
      <c r="F114" s="27">
        <f t="shared" si="45"/>
        <v>44520</v>
      </c>
      <c r="G114" s="27">
        <f t="shared" si="46"/>
        <v>44526</v>
      </c>
      <c r="H114" s="27">
        <f t="shared" si="47"/>
        <v>44529</v>
      </c>
      <c r="I114" s="64" t="s">
        <v>1371</v>
      </c>
    </row>
    <row r="115" spans="1:9" hidden="1" x14ac:dyDescent="0.2">
      <c r="A115" s="85">
        <v>42</v>
      </c>
      <c r="B115" s="14" t="s">
        <v>746</v>
      </c>
      <c r="C115" s="89">
        <f t="shared" si="50"/>
        <v>44486</v>
      </c>
      <c r="D115" s="29">
        <f>D114+12</f>
        <v>44495</v>
      </c>
      <c r="E115" s="29">
        <f>E114+8</f>
        <v>44493</v>
      </c>
      <c r="F115" s="29">
        <f t="shared" si="45"/>
        <v>44528</v>
      </c>
      <c r="G115" s="29">
        <f t="shared" si="46"/>
        <v>44534</v>
      </c>
      <c r="H115" s="29">
        <f t="shared" si="47"/>
        <v>44537</v>
      </c>
      <c r="I115" s="64" t="s">
        <v>1371</v>
      </c>
    </row>
    <row r="116" spans="1:9" hidden="1" x14ac:dyDescent="0.2">
      <c r="A116" s="85">
        <v>43</v>
      </c>
      <c r="B116" s="14" t="s">
        <v>729</v>
      </c>
      <c r="C116" s="89">
        <f t="shared" si="50"/>
        <v>44492</v>
      </c>
      <c r="D116" s="29">
        <f>D115+3</f>
        <v>44498</v>
      </c>
      <c r="E116" s="29">
        <f>E115+6</f>
        <v>44499</v>
      </c>
      <c r="F116" s="29">
        <f t="shared" si="45"/>
        <v>44534</v>
      </c>
      <c r="G116" s="29">
        <f t="shared" si="46"/>
        <v>44540</v>
      </c>
      <c r="H116" s="29">
        <f t="shared" si="47"/>
        <v>44543</v>
      </c>
      <c r="I116" s="64" t="s">
        <v>1371</v>
      </c>
    </row>
    <row r="117" spans="1:9" hidden="1" x14ac:dyDescent="0.2">
      <c r="A117" s="85">
        <v>44</v>
      </c>
      <c r="B117" s="14" t="s">
        <v>733</v>
      </c>
      <c r="C117" s="89">
        <f t="shared" si="50"/>
        <v>44499</v>
      </c>
      <c r="D117" s="29">
        <f>D116+12</f>
        <v>44510</v>
      </c>
      <c r="E117" s="29">
        <f>E116+7</f>
        <v>44506</v>
      </c>
      <c r="F117" s="29">
        <f t="shared" si="45"/>
        <v>44541</v>
      </c>
      <c r="G117" s="29">
        <f t="shared" si="46"/>
        <v>44547</v>
      </c>
      <c r="H117" s="29">
        <f t="shared" si="47"/>
        <v>44550</v>
      </c>
      <c r="I117" s="64" t="s">
        <v>1371</v>
      </c>
    </row>
    <row r="118" spans="1:9" hidden="1" x14ac:dyDescent="0.2">
      <c r="A118" s="85">
        <v>45</v>
      </c>
      <c r="B118" s="14" t="s">
        <v>747</v>
      </c>
      <c r="C118" s="89">
        <f t="shared" si="50"/>
        <v>44507</v>
      </c>
      <c r="D118" s="29">
        <f>D117+7</f>
        <v>44517</v>
      </c>
      <c r="E118" s="29">
        <f>E117+8</f>
        <v>44514</v>
      </c>
      <c r="F118" s="29">
        <f t="shared" si="45"/>
        <v>44549</v>
      </c>
      <c r="G118" s="29">
        <f t="shared" si="46"/>
        <v>44555</v>
      </c>
      <c r="H118" s="29">
        <f t="shared" si="47"/>
        <v>44558</v>
      </c>
      <c r="I118" s="64" t="s">
        <v>1371</v>
      </c>
    </row>
    <row r="119" spans="1:9" hidden="1" x14ac:dyDescent="0.2">
      <c r="A119" s="85">
        <v>47</v>
      </c>
      <c r="B119" s="14" t="s">
        <v>748</v>
      </c>
      <c r="C119" s="89">
        <f t="shared" si="50"/>
        <v>44516</v>
      </c>
      <c r="D119" s="29">
        <f>D118+10</f>
        <v>44527</v>
      </c>
      <c r="E119" s="29">
        <f>E118+9</f>
        <v>44523</v>
      </c>
      <c r="F119" s="29">
        <f t="shared" si="45"/>
        <v>44558</v>
      </c>
      <c r="G119" s="29">
        <f t="shared" si="46"/>
        <v>44564</v>
      </c>
      <c r="H119" s="29">
        <f t="shared" si="47"/>
        <v>44567</v>
      </c>
      <c r="I119" s="64" t="s">
        <v>1371</v>
      </c>
    </row>
    <row r="120" spans="1:9" hidden="1" x14ac:dyDescent="0.2">
      <c r="A120" s="85">
        <v>48</v>
      </c>
      <c r="B120" s="14" t="s">
        <v>778</v>
      </c>
      <c r="C120" s="89">
        <f t="shared" si="50"/>
        <v>44529</v>
      </c>
      <c r="D120" s="29">
        <f>D119+6</f>
        <v>44533</v>
      </c>
      <c r="E120" s="29">
        <f>E119+13</f>
        <v>44536</v>
      </c>
      <c r="F120" s="29">
        <f t="shared" si="45"/>
        <v>44571</v>
      </c>
      <c r="G120" s="29">
        <f t="shared" si="46"/>
        <v>44577</v>
      </c>
      <c r="H120" s="29">
        <f t="shared" si="47"/>
        <v>44580</v>
      </c>
      <c r="I120" s="64" t="s">
        <v>1371</v>
      </c>
    </row>
    <row r="121" spans="1:9" hidden="1" x14ac:dyDescent="0.2">
      <c r="A121" s="85">
        <v>49</v>
      </c>
      <c r="B121" s="14" t="s">
        <v>779</v>
      </c>
      <c r="C121" s="89">
        <f t="shared" si="50"/>
        <v>44535</v>
      </c>
      <c r="D121" s="29">
        <f>D120+6</f>
        <v>44539</v>
      </c>
      <c r="E121" s="29">
        <f>E120+6</f>
        <v>44542</v>
      </c>
      <c r="F121" s="29">
        <f t="shared" si="45"/>
        <v>44577</v>
      </c>
      <c r="G121" s="29">
        <f t="shared" si="46"/>
        <v>44583</v>
      </c>
      <c r="H121" s="29">
        <f t="shared" si="47"/>
        <v>44586</v>
      </c>
      <c r="I121" s="64" t="s">
        <v>1371</v>
      </c>
    </row>
    <row r="122" spans="1:9" hidden="1" x14ac:dyDescent="0.2">
      <c r="A122" s="85">
        <v>50</v>
      </c>
      <c r="B122" s="14" t="s">
        <v>780</v>
      </c>
      <c r="C122" s="89">
        <f t="shared" si="50"/>
        <v>44541</v>
      </c>
      <c r="D122" s="29">
        <f>D121+7</f>
        <v>44546</v>
      </c>
      <c r="E122" s="29">
        <f>E121+6</f>
        <v>44548</v>
      </c>
      <c r="F122" s="29">
        <f t="shared" ref="F122:F153" si="51">E122+35</f>
        <v>44583</v>
      </c>
      <c r="G122" s="29">
        <f t="shared" ref="G122:G153" si="52">E122+41</f>
        <v>44589</v>
      </c>
      <c r="H122" s="29">
        <f t="shared" ref="H122:H153" si="53">E122+44</f>
        <v>44592</v>
      </c>
      <c r="I122" s="64" t="s">
        <v>1371</v>
      </c>
    </row>
    <row r="123" spans="1:9" hidden="1" x14ac:dyDescent="0.2">
      <c r="A123" s="85">
        <v>51</v>
      </c>
      <c r="B123" s="14" t="s">
        <v>762</v>
      </c>
      <c r="C123" s="89">
        <f t="shared" si="50"/>
        <v>44548</v>
      </c>
      <c r="D123" s="29">
        <f>D122+8</f>
        <v>44554</v>
      </c>
      <c r="E123" s="29">
        <f>E122+7</f>
        <v>44555</v>
      </c>
      <c r="F123" s="29">
        <f t="shared" si="51"/>
        <v>44590</v>
      </c>
      <c r="G123" s="29">
        <f t="shared" si="52"/>
        <v>44596</v>
      </c>
      <c r="H123" s="29">
        <f t="shared" si="53"/>
        <v>44599</v>
      </c>
      <c r="I123" s="64" t="s">
        <v>1371</v>
      </c>
    </row>
    <row r="124" spans="1:9" hidden="1" x14ac:dyDescent="0.2">
      <c r="A124" s="85">
        <v>52</v>
      </c>
      <c r="B124" s="14" t="s">
        <v>792</v>
      </c>
      <c r="C124" s="89">
        <f t="shared" si="50"/>
        <v>44555</v>
      </c>
      <c r="D124" s="29">
        <f>D123+6</f>
        <v>44560</v>
      </c>
      <c r="E124" s="29">
        <f>E123+7</f>
        <v>44562</v>
      </c>
      <c r="F124" s="29">
        <f t="shared" si="51"/>
        <v>44597</v>
      </c>
      <c r="G124" s="29">
        <f t="shared" si="52"/>
        <v>44603</v>
      </c>
      <c r="H124" s="29">
        <f t="shared" si="53"/>
        <v>44606</v>
      </c>
      <c r="I124" s="64" t="s">
        <v>1371</v>
      </c>
    </row>
    <row r="125" spans="1:9" hidden="1" x14ac:dyDescent="0.2">
      <c r="A125" s="85">
        <v>1</v>
      </c>
      <c r="B125" s="14" t="s">
        <v>793</v>
      </c>
      <c r="C125" s="89">
        <f t="shared" si="50"/>
        <v>44561</v>
      </c>
      <c r="D125" s="29">
        <f>D124+7</f>
        <v>44567</v>
      </c>
      <c r="E125" s="29">
        <f>E124+6</f>
        <v>44568</v>
      </c>
      <c r="F125" s="29">
        <f t="shared" si="51"/>
        <v>44603</v>
      </c>
      <c r="G125" s="29">
        <f t="shared" si="52"/>
        <v>44609</v>
      </c>
      <c r="H125" s="29">
        <f t="shared" si="53"/>
        <v>44612</v>
      </c>
      <c r="I125" s="64" t="s">
        <v>1371</v>
      </c>
    </row>
    <row r="126" spans="1:9" hidden="1" x14ac:dyDescent="0.2">
      <c r="A126" s="85">
        <v>2</v>
      </c>
      <c r="B126" s="14" t="s">
        <v>799</v>
      </c>
      <c r="C126" s="89">
        <f t="shared" si="50"/>
        <v>44568</v>
      </c>
      <c r="D126" s="29">
        <f>D125+7</f>
        <v>44574</v>
      </c>
      <c r="E126" s="29">
        <f>E125+7</f>
        <v>44575</v>
      </c>
      <c r="F126" s="29">
        <f t="shared" si="51"/>
        <v>44610</v>
      </c>
      <c r="G126" s="29">
        <f t="shared" si="52"/>
        <v>44616</v>
      </c>
      <c r="H126" s="29">
        <f t="shared" si="53"/>
        <v>44619</v>
      </c>
      <c r="I126" s="64" t="s">
        <v>1371</v>
      </c>
    </row>
    <row r="127" spans="1:9" hidden="1" x14ac:dyDescent="0.2">
      <c r="A127" s="85">
        <v>3</v>
      </c>
      <c r="B127" s="14" t="s">
        <v>837</v>
      </c>
      <c r="C127" s="89">
        <f t="shared" si="50"/>
        <v>44575</v>
      </c>
      <c r="D127" s="29">
        <f>D126+8</f>
        <v>44582</v>
      </c>
      <c r="E127" s="29">
        <f>E126+7</f>
        <v>44582</v>
      </c>
      <c r="F127" s="29">
        <f t="shared" si="51"/>
        <v>44617</v>
      </c>
      <c r="G127" s="29">
        <f t="shared" si="52"/>
        <v>44623</v>
      </c>
      <c r="H127" s="29">
        <f t="shared" si="53"/>
        <v>44626</v>
      </c>
      <c r="I127" s="64" t="s">
        <v>1371</v>
      </c>
    </row>
    <row r="128" spans="1:9" hidden="1" x14ac:dyDescent="0.2">
      <c r="A128" s="85">
        <v>4</v>
      </c>
      <c r="B128" s="14" t="s">
        <v>838</v>
      </c>
      <c r="C128" s="89">
        <f t="shared" si="50"/>
        <v>44582</v>
      </c>
      <c r="D128" s="29">
        <f>D127+6</f>
        <v>44588</v>
      </c>
      <c r="E128" s="29">
        <f>E127+7</f>
        <v>44589</v>
      </c>
      <c r="F128" s="29">
        <f t="shared" si="51"/>
        <v>44624</v>
      </c>
      <c r="G128" s="29">
        <f t="shared" si="52"/>
        <v>44630</v>
      </c>
      <c r="H128" s="29">
        <f t="shared" si="53"/>
        <v>44633</v>
      </c>
      <c r="I128" s="64" t="s">
        <v>1371</v>
      </c>
    </row>
    <row r="129" spans="1:9" hidden="1" x14ac:dyDescent="0.2">
      <c r="A129" s="38">
        <v>5</v>
      </c>
      <c r="B129" s="11" t="s">
        <v>814</v>
      </c>
      <c r="C129" s="88">
        <f t="shared" si="50"/>
        <v>44593</v>
      </c>
      <c r="D129" s="27">
        <f>D128+10</f>
        <v>44598</v>
      </c>
      <c r="E129" s="27">
        <f>E128+11</f>
        <v>44600</v>
      </c>
      <c r="F129" s="27">
        <f t="shared" si="51"/>
        <v>44635</v>
      </c>
      <c r="G129" s="27">
        <f t="shared" si="52"/>
        <v>44641</v>
      </c>
      <c r="H129" s="27">
        <f t="shared" si="53"/>
        <v>44644</v>
      </c>
      <c r="I129" s="64" t="s">
        <v>1371</v>
      </c>
    </row>
    <row r="130" spans="1:9" hidden="1" x14ac:dyDescent="0.2">
      <c r="A130" s="38">
        <v>6</v>
      </c>
      <c r="B130" s="11" t="s">
        <v>819</v>
      </c>
      <c r="C130" s="88">
        <f t="shared" si="50"/>
        <v>44597</v>
      </c>
      <c r="D130" s="27">
        <v>44601</v>
      </c>
      <c r="E130" s="27">
        <v>44604</v>
      </c>
      <c r="F130" s="27">
        <f t="shared" si="51"/>
        <v>44639</v>
      </c>
      <c r="G130" s="27">
        <f t="shared" si="52"/>
        <v>44645</v>
      </c>
      <c r="H130" s="27">
        <f t="shared" si="53"/>
        <v>44648</v>
      </c>
      <c r="I130" s="64" t="s">
        <v>1371</v>
      </c>
    </row>
    <row r="131" spans="1:9" hidden="1" x14ac:dyDescent="0.2">
      <c r="A131" s="85">
        <v>7</v>
      </c>
      <c r="B131" s="14" t="s">
        <v>852</v>
      </c>
      <c r="C131" s="89">
        <f t="shared" si="50"/>
        <v>44604</v>
      </c>
      <c r="D131" s="29">
        <v>44610</v>
      </c>
      <c r="E131" s="29">
        <v>44611</v>
      </c>
      <c r="F131" s="29">
        <f t="shared" si="51"/>
        <v>44646</v>
      </c>
      <c r="G131" s="29">
        <f t="shared" si="52"/>
        <v>44652</v>
      </c>
      <c r="H131" s="29">
        <f t="shared" si="53"/>
        <v>44655</v>
      </c>
      <c r="I131" s="64" t="s">
        <v>1371</v>
      </c>
    </row>
    <row r="132" spans="1:9" hidden="1" x14ac:dyDescent="0.2">
      <c r="A132" s="38">
        <v>8</v>
      </c>
      <c r="B132" s="11" t="s">
        <v>853</v>
      </c>
      <c r="C132" s="88">
        <f t="shared" si="50"/>
        <v>44611</v>
      </c>
      <c r="D132" s="27">
        <v>44615</v>
      </c>
      <c r="E132" s="27">
        <v>44618</v>
      </c>
      <c r="F132" s="27">
        <f t="shared" si="51"/>
        <v>44653</v>
      </c>
      <c r="G132" s="27">
        <f t="shared" si="52"/>
        <v>44659</v>
      </c>
      <c r="H132" s="27">
        <f t="shared" si="53"/>
        <v>44662</v>
      </c>
      <c r="I132" s="64" t="s">
        <v>1371</v>
      </c>
    </row>
    <row r="133" spans="1:9" hidden="1" x14ac:dyDescent="0.2">
      <c r="A133" s="38">
        <v>9</v>
      </c>
      <c r="B133" s="11" t="s">
        <v>854</v>
      </c>
      <c r="C133" s="88">
        <f t="shared" si="50"/>
        <v>44618</v>
      </c>
      <c r="D133" s="27">
        <v>44624</v>
      </c>
      <c r="E133" s="27">
        <v>44625</v>
      </c>
      <c r="F133" s="27">
        <f t="shared" si="51"/>
        <v>44660</v>
      </c>
      <c r="G133" s="27">
        <f t="shared" si="52"/>
        <v>44666</v>
      </c>
      <c r="H133" s="27">
        <f t="shared" si="53"/>
        <v>44669</v>
      </c>
      <c r="I133" s="64" t="s">
        <v>1371</v>
      </c>
    </row>
    <row r="134" spans="1:9" hidden="1" x14ac:dyDescent="0.2">
      <c r="A134" s="38">
        <v>10</v>
      </c>
      <c r="B134" s="11" t="s">
        <v>855</v>
      </c>
      <c r="C134" s="88">
        <f t="shared" ref="C134:C140" si="54">E134-7</f>
        <v>44625</v>
      </c>
      <c r="D134" s="27">
        <v>44631</v>
      </c>
      <c r="E134" s="27">
        <v>44632</v>
      </c>
      <c r="F134" s="27">
        <f t="shared" si="51"/>
        <v>44667</v>
      </c>
      <c r="G134" s="27">
        <f t="shared" si="52"/>
        <v>44673</v>
      </c>
      <c r="H134" s="27">
        <f t="shared" si="53"/>
        <v>44676</v>
      </c>
      <c r="I134" s="64" t="s">
        <v>1371</v>
      </c>
    </row>
    <row r="135" spans="1:9" hidden="1" x14ac:dyDescent="0.2">
      <c r="A135" s="38">
        <v>11</v>
      </c>
      <c r="B135" s="11" t="s">
        <v>856</v>
      </c>
      <c r="C135" s="88">
        <f t="shared" si="54"/>
        <v>44632</v>
      </c>
      <c r="D135" s="44">
        <v>44636</v>
      </c>
      <c r="E135" s="44">
        <v>44639</v>
      </c>
      <c r="F135" s="44">
        <f t="shared" si="51"/>
        <v>44674</v>
      </c>
      <c r="G135" s="44">
        <f t="shared" si="52"/>
        <v>44680</v>
      </c>
      <c r="H135" s="27">
        <f t="shared" si="53"/>
        <v>44683</v>
      </c>
      <c r="I135" s="64" t="s">
        <v>1371</v>
      </c>
    </row>
    <row r="136" spans="1:9" hidden="1" x14ac:dyDescent="0.2">
      <c r="A136" s="45">
        <v>12</v>
      </c>
      <c r="B136" s="5" t="s">
        <v>863</v>
      </c>
      <c r="C136" s="88">
        <f t="shared" si="54"/>
        <v>44639</v>
      </c>
      <c r="D136" s="27">
        <v>44645</v>
      </c>
      <c r="E136" s="27">
        <v>44646</v>
      </c>
      <c r="F136" s="27">
        <f t="shared" si="51"/>
        <v>44681</v>
      </c>
      <c r="G136" s="27">
        <f t="shared" si="52"/>
        <v>44687</v>
      </c>
      <c r="H136" s="27">
        <f t="shared" si="53"/>
        <v>44690</v>
      </c>
      <c r="I136" s="64" t="s">
        <v>1371</v>
      </c>
    </row>
    <row r="137" spans="1:9" hidden="1" x14ac:dyDescent="0.2">
      <c r="A137" s="38">
        <v>13</v>
      </c>
      <c r="B137" s="11" t="s">
        <v>890</v>
      </c>
      <c r="C137" s="88">
        <f t="shared" si="54"/>
        <v>44646</v>
      </c>
      <c r="D137" s="27">
        <f t="shared" ref="D137:D143" si="55">E137-2</f>
        <v>44651</v>
      </c>
      <c r="E137" s="27">
        <f>E136+7</f>
        <v>44653</v>
      </c>
      <c r="F137" s="27">
        <f t="shared" si="51"/>
        <v>44688</v>
      </c>
      <c r="G137" s="27">
        <f t="shared" si="52"/>
        <v>44694</v>
      </c>
      <c r="H137" s="27">
        <f t="shared" si="53"/>
        <v>44697</v>
      </c>
      <c r="I137" s="64" t="s">
        <v>1371</v>
      </c>
    </row>
    <row r="138" spans="1:9" hidden="1" x14ac:dyDescent="0.2">
      <c r="A138" s="85">
        <v>13</v>
      </c>
      <c r="B138" s="14" t="s">
        <v>896</v>
      </c>
      <c r="C138" s="89">
        <f>E138-7</f>
        <v>44648</v>
      </c>
      <c r="D138" s="29">
        <f t="shared" si="55"/>
        <v>44653</v>
      </c>
      <c r="E138" s="29">
        <v>44655</v>
      </c>
      <c r="F138" s="29">
        <f t="shared" si="51"/>
        <v>44690</v>
      </c>
      <c r="G138" s="29">
        <f t="shared" si="52"/>
        <v>44696</v>
      </c>
      <c r="H138" s="29">
        <f t="shared" si="53"/>
        <v>44699</v>
      </c>
      <c r="I138" s="64" t="s">
        <v>1371</v>
      </c>
    </row>
    <row r="139" spans="1:9" hidden="1" x14ac:dyDescent="0.2">
      <c r="A139" s="38">
        <v>14</v>
      </c>
      <c r="B139" s="11" t="s">
        <v>906</v>
      </c>
      <c r="C139" s="88">
        <f t="shared" si="54"/>
        <v>44653</v>
      </c>
      <c r="D139" s="27">
        <f t="shared" si="55"/>
        <v>44658</v>
      </c>
      <c r="E139" s="27">
        <f>E137+7</f>
        <v>44660</v>
      </c>
      <c r="F139" s="27">
        <f t="shared" si="51"/>
        <v>44695</v>
      </c>
      <c r="G139" s="27">
        <f t="shared" si="52"/>
        <v>44701</v>
      </c>
      <c r="H139" s="27">
        <f t="shared" si="53"/>
        <v>44704</v>
      </c>
      <c r="I139" s="64" t="s">
        <v>1371</v>
      </c>
    </row>
    <row r="140" spans="1:9" hidden="1" x14ac:dyDescent="0.2">
      <c r="A140" s="38">
        <v>15</v>
      </c>
      <c r="B140" s="11" t="s">
        <v>907</v>
      </c>
      <c r="C140" s="88">
        <f t="shared" si="54"/>
        <v>44660</v>
      </c>
      <c r="D140" s="27">
        <f t="shared" si="55"/>
        <v>44665</v>
      </c>
      <c r="E140" s="27">
        <f>E139+7</f>
        <v>44667</v>
      </c>
      <c r="F140" s="27">
        <f t="shared" si="51"/>
        <v>44702</v>
      </c>
      <c r="G140" s="27">
        <f t="shared" si="52"/>
        <v>44708</v>
      </c>
      <c r="H140" s="27">
        <f t="shared" si="53"/>
        <v>44711</v>
      </c>
      <c r="I140" s="64" t="s">
        <v>1371</v>
      </c>
    </row>
    <row r="141" spans="1:9" hidden="1" x14ac:dyDescent="0.2">
      <c r="A141" s="38">
        <v>17</v>
      </c>
      <c r="B141" s="11" t="s">
        <v>908</v>
      </c>
      <c r="C141" s="88">
        <f t="shared" ref="C141:C146" si="56">E141-7</f>
        <v>44674</v>
      </c>
      <c r="D141" s="27">
        <f t="shared" si="55"/>
        <v>44679</v>
      </c>
      <c r="E141" s="27">
        <f>E140+14</f>
        <v>44681</v>
      </c>
      <c r="F141" s="27">
        <f t="shared" si="51"/>
        <v>44716</v>
      </c>
      <c r="G141" s="27">
        <f t="shared" si="52"/>
        <v>44722</v>
      </c>
      <c r="H141" s="27">
        <f t="shared" si="53"/>
        <v>44725</v>
      </c>
      <c r="I141" s="64" t="s">
        <v>1371</v>
      </c>
    </row>
    <row r="142" spans="1:9" hidden="1" x14ac:dyDescent="0.2">
      <c r="A142" s="85">
        <v>18</v>
      </c>
      <c r="B142" s="14" t="s">
        <v>909</v>
      </c>
      <c r="C142" s="89">
        <f t="shared" si="56"/>
        <v>44681</v>
      </c>
      <c r="D142" s="29">
        <f t="shared" si="55"/>
        <v>44686</v>
      </c>
      <c r="E142" s="29">
        <f>E141+7</f>
        <v>44688</v>
      </c>
      <c r="F142" s="29">
        <f t="shared" si="51"/>
        <v>44723</v>
      </c>
      <c r="G142" s="29">
        <f t="shared" si="52"/>
        <v>44729</v>
      </c>
      <c r="H142" s="29">
        <f t="shared" si="53"/>
        <v>44732</v>
      </c>
      <c r="I142" s="64" t="s">
        <v>1371</v>
      </c>
    </row>
    <row r="143" spans="1:9" hidden="1" x14ac:dyDescent="0.2">
      <c r="A143" s="45">
        <v>19</v>
      </c>
      <c r="B143" s="11" t="s">
        <v>934</v>
      </c>
      <c r="C143" s="88">
        <f t="shared" si="56"/>
        <v>44688</v>
      </c>
      <c r="D143" s="27">
        <f t="shared" si="55"/>
        <v>44693</v>
      </c>
      <c r="E143" s="27">
        <f>E142+7</f>
        <v>44695</v>
      </c>
      <c r="F143" s="27">
        <f t="shared" si="51"/>
        <v>44730</v>
      </c>
      <c r="G143" s="27">
        <f t="shared" si="52"/>
        <v>44736</v>
      </c>
      <c r="H143" s="27">
        <f t="shared" si="53"/>
        <v>44739</v>
      </c>
      <c r="I143" s="64" t="s">
        <v>1371</v>
      </c>
    </row>
    <row r="144" spans="1:9" hidden="1" x14ac:dyDescent="0.2">
      <c r="A144" s="45">
        <v>20</v>
      </c>
      <c r="B144" s="11" t="s">
        <v>910</v>
      </c>
      <c r="C144" s="88">
        <f t="shared" si="56"/>
        <v>44695</v>
      </c>
      <c r="D144" s="27">
        <f t="shared" ref="D144:D150" si="57">E144-2</f>
        <v>44700</v>
      </c>
      <c r="E144" s="27">
        <f>E143+7</f>
        <v>44702</v>
      </c>
      <c r="F144" s="27">
        <f t="shared" si="51"/>
        <v>44737</v>
      </c>
      <c r="G144" s="27">
        <f t="shared" si="52"/>
        <v>44743</v>
      </c>
      <c r="H144" s="27">
        <f t="shared" si="53"/>
        <v>44746</v>
      </c>
      <c r="I144" s="64" t="s">
        <v>1371</v>
      </c>
    </row>
    <row r="145" spans="1:9" hidden="1" x14ac:dyDescent="0.2">
      <c r="A145" s="38">
        <v>22</v>
      </c>
      <c r="B145" s="11" t="s">
        <v>953</v>
      </c>
      <c r="C145" s="88">
        <f t="shared" si="56"/>
        <v>44710</v>
      </c>
      <c r="D145" s="27">
        <f t="shared" si="57"/>
        <v>44715</v>
      </c>
      <c r="E145" s="84">
        <v>44717</v>
      </c>
      <c r="F145" s="27">
        <f t="shared" si="51"/>
        <v>44752</v>
      </c>
      <c r="G145" s="27">
        <f t="shared" si="52"/>
        <v>44758</v>
      </c>
      <c r="H145" s="27">
        <f t="shared" si="53"/>
        <v>44761</v>
      </c>
      <c r="I145" s="64" t="s">
        <v>1371</v>
      </c>
    </row>
    <row r="146" spans="1:9" hidden="1" x14ac:dyDescent="0.2">
      <c r="A146" s="38">
        <v>23</v>
      </c>
      <c r="B146" s="11" t="s">
        <v>954</v>
      </c>
      <c r="C146" s="26">
        <f t="shared" si="56"/>
        <v>44712</v>
      </c>
      <c r="D146" s="35">
        <f t="shared" si="57"/>
        <v>44717</v>
      </c>
      <c r="E146" s="27">
        <v>44719</v>
      </c>
      <c r="F146" s="27">
        <f t="shared" si="51"/>
        <v>44754</v>
      </c>
      <c r="G146" s="27">
        <f t="shared" si="52"/>
        <v>44760</v>
      </c>
      <c r="H146" s="27">
        <f t="shared" si="53"/>
        <v>44763</v>
      </c>
      <c r="I146" s="64" t="s">
        <v>1371</v>
      </c>
    </row>
    <row r="147" spans="1:9" hidden="1" x14ac:dyDescent="0.2">
      <c r="A147" s="85">
        <v>23</v>
      </c>
      <c r="B147" s="14" t="s">
        <v>948</v>
      </c>
      <c r="C147" s="28">
        <f t="shared" ref="C147:C152" si="58">E147-7</f>
        <v>44716</v>
      </c>
      <c r="D147" s="36">
        <f t="shared" si="57"/>
        <v>44721</v>
      </c>
      <c r="E147" s="29">
        <v>44723</v>
      </c>
      <c r="F147" s="29">
        <f t="shared" si="51"/>
        <v>44758</v>
      </c>
      <c r="G147" s="29">
        <f t="shared" si="52"/>
        <v>44764</v>
      </c>
      <c r="H147" s="29">
        <f t="shared" si="53"/>
        <v>44767</v>
      </c>
      <c r="I147" s="64" t="s">
        <v>1371</v>
      </c>
    </row>
    <row r="148" spans="1:9" hidden="1" x14ac:dyDescent="0.2">
      <c r="A148" s="38">
        <v>24</v>
      </c>
      <c r="B148" s="11" t="s">
        <v>949</v>
      </c>
      <c r="C148" s="88">
        <f t="shared" si="58"/>
        <v>44723</v>
      </c>
      <c r="D148" s="27">
        <f t="shared" si="57"/>
        <v>44728</v>
      </c>
      <c r="E148" s="27">
        <f t="shared" ref="E148:E153" si="59">E147+7</f>
        <v>44730</v>
      </c>
      <c r="F148" s="27">
        <f t="shared" si="51"/>
        <v>44765</v>
      </c>
      <c r="G148" s="27">
        <f t="shared" si="52"/>
        <v>44771</v>
      </c>
      <c r="H148" s="27">
        <f t="shared" si="53"/>
        <v>44774</v>
      </c>
      <c r="I148" s="64" t="s">
        <v>1371</v>
      </c>
    </row>
    <row r="149" spans="1:9" hidden="1" x14ac:dyDescent="0.2">
      <c r="A149" s="38">
        <v>25</v>
      </c>
      <c r="B149" s="11" t="s">
        <v>947</v>
      </c>
      <c r="C149" s="88">
        <f t="shared" si="58"/>
        <v>44730</v>
      </c>
      <c r="D149" s="27">
        <f t="shared" si="57"/>
        <v>44735</v>
      </c>
      <c r="E149" s="27">
        <f t="shared" si="59"/>
        <v>44737</v>
      </c>
      <c r="F149" s="27">
        <f t="shared" si="51"/>
        <v>44772</v>
      </c>
      <c r="G149" s="27">
        <f t="shared" si="52"/>
        <v>44778</v>
      </c>
      <c r="H149" s="27">
        <f t="shared" si="53"/>
        <v>44781</v>
      </c>
      <c r="I149" s="64" t="s">
        <v>1371</v>
      </c>
    </row>
    <row r="150" spans="1:9" hidden="1" x14ac:dyDescent="0.2">
      <c r="A150" s="38">
        <v>26</v>
      </c>
      <c r="B150" s="11" t="s">
        <v>962</v>
      </c>
      <c r="C150" s="88">
        <f t="shared" si="58"/>
        <v>44737</v>
      </c>
      <c r="D150" s="27">
        <f t="shared" si="57"/>
        <v>44742</v>
      </c>
      <c r="E150" s="27">
        <f t="shared" si="59"/>
        <v>44744</v>
      </c>
      <c r="F150" s="27">
        <f t="shared" si="51"/>
        <v>44779</v>
      </c>
      <c r="G150" s="27">
        <f t="shared" si="52"/>
        <v>44785</v>
      </c>
      <c r="H150" s="27">
        <f t="shared" si="53"/>
        <v>44788</v>
      </c>
      <c r="I150" s="64" t="s">
        <v>1371</v>
      </c>
    </row>
    <row r="151" spans="1:9" hidden="1" x14ac:dyDescent="0.2">
      <c r="A151" s="38">
        <v>27</v>
      </c>
      <c r="B151" s="11" t="s">
        <v>982</v>
      </c>
      <c r="C151" s="88">
        <f t="shared" si="58"/>
        <v>44744</v>
      </c>
      <c r="D151" s="27">
        <f t="shared" ref="D151:D156" si="60">E151-2</f>
        <v>44749</v>
      </c>
      <c r="E151" s="27">
        <f t="shared" si="59"/>
        <v>44751</v>
      </c>
      <c r="F151" s="27">
        <f t="shared" si="51"/>
        <v>44786</v>
      </c>
      <c r="G151" s="27">
        <f t="shared" si="52"/>
        <v>44792</v>
      </c>
      <c r="H151" s="27">
        <f t="shared" si="53"/>
        <v>44795</v>
      </c>
      <c r="I151" s="64" t="s">
        <v>1371</v>
      </c>
    </row>
    <row r="152" spans="1:9" hidden="1" x14ac:dyDescent="0.2">
      <c r="A152" s="38">
        <v>28</v>
      </c>
      <c r="B152" s="11" t="s">
        <v>975</v>
      </c>
      <c r="C152" s="88">
        <f t="shared" si="58"/>
        <v>44751</v>
      </c>
      <c r="D152" s="27">
        <f t="shared" si="60"/>
        <v>44756</v>
      </c>
      <c r="E152" s="27">
        <f t="shared" si="59"/>
        <v>44758</v>
      </c>
      <c r="F152" s="27">
        <f t="shared" si="51"/>
        <v>44793</v>
      </c>
      <c r="G152" s="27">
        <f t="shared" si="52"/>
        <v>44799</v>
      </c>
      <c r="H152" s="27">
        <f t="shared" si="53"/>
        <v>44802</v>
      </c>
      <c r="I152" s="64" t="s">
        <v>1371</v>
      </c>
    </row>
    <row r="153" spans="1:9" hidden="1" x14ac:dyDescent="0.2">
      <c r="A153" s="38">
        <v>29</v>
      </c>
      <c r="B153" s="11" t="s">
        <v>976</v>
      </c>
      <c r="C153" s="88">
        <f t="shared" ref="C153:C158" si="61">E153-7</f>
        <v>44758</v>
      </c>
      <c r="D153" s="27">
        <f t="shared" si="60"/>
        <v>44763</v>
      </c>
      <c r="E153" s="27">
        <f t="shared" si="59"/>
        <v>44765</v>
      </c>
      <c r="F153" s="27">
        <f t="shared" si="51"/>
        <v>44800</v>
      </c>
      <c r="G153" s="27">
        <f t="shared" si="52"/>
        <v>44806</v>
      </c>
      <c r="H153" s="27">
        <f t="shared" si="53"/>
        <v>44809</v>
      </c>
      <c r="I153" s="64" t="s">
        <v>1371</v>
      </c>
    </row>
    <row r="154" spans="1:9" hidden="1" x14ac:dyDescent="0.2">
      <c r="A154" s="38">
        <v>30</v>
      </c>
      <c r="B154" s="11" t="s">
        <v>983</v>
      </c>
      <c r="C154" s="88">
        <f t="shared" si="61"/>
        <v>44765</v>
      </c>
      <c r="D154" s="27">
        <f t="shared" si="60"/>
        <v>44770</v>
      </c>
      <c r="E154" s="27">
        <f t="shared" ref="E154:E159" si="62">E153+7</f>
        <v>44772</v>
      </c>
      <c r="F154" s="27">
        <f t="shared" ref="F154:F185" si="63">E154+35</f>
        <v>44807</v>
      </c>
      <c r="G154" s="27">
        <f t="shared" ref="G154:G185" si="64">E154+41</f>
        <v>44813</v>
      </c>
      <c r="H154" s="27">
        <f t="shared" ref="H154:H185" si="65">E154+44</f>
        <v>44816</v>
      </c>
      <c r="I154" s="64" t="s">
        <v>1371</v>
      </c>
    </row>
    <row r="155" spans="1:9" hidden="1" x14ac:dyDescent="0.2">
      <c r="A155" s="38">
        <v>31</v>
      </c>
      <c r="B155" s="11" t="s">
        <v>1006</v>
      </c>
      <c r="C155" s="88">
        <f t="shared" si="61"/>
        <v>44772</v>
      </c>
      <c r="D155" s="27">
        <f t="shared" si="60"/>
        <v>44777</v>
      </c>
      <c r="E155" s="27">
        <f t="shared" si="62"/>
        <v>44779</v>
      </c>
      <c r="F155" s="27">
        <f t="shared" si="63"/>
        <v>44814</v>
      </c>
      <c r="G155" s="27">
        <f t="shared" si="64"/>
        <v>44820</v>
      </c>
      <c r="H155" s="27">
        <f t="shared" si="65"/>
        <v>44823</v>
      </c>
      <c r="I155" s="64" t="s">
        <v>1371</v>
      </c>
    </row>
    <row r="156" spans="1:9" hidden="1" x14ac:dyDescent="0.2">
      <c r="A156" s="38">
        <v>32</v>
      </c>
      <c r="B156" s="11" t="s">
        <v>1007</v>
      </c>
      <c r="C156" s="88">
        <f t="shared" si="61"/>
        <v>44779</v>
      </c>
      <c r="D156" s="27">
        <f t="shared" si="60"/>
        <v>44784</v>
      </c>
      <c r="E156" s="27">
        <f t="shared" si="62"/>
        <v>44786</v>
      </c>
      <c r="F156" s="27">
        <f t="shared" si="63"/>
        <v>44821</v>
      </c>
      <c r="G156" s="27">
        <f t="shared" si="64"/>
        <v>44827</v>
      </c>
      <c r="H156" s="27">
        <f t="shared" si="65"/>
        <v>44830</v>
      </c>
      <c r="I156" s="64" t="s">
        <v>1371</v>
      </c>
    </row>
    <row r="157" spans="1:9" hidden="1" x14ac:dyDescent="0.2">
      <c r="A157" s="38">
        <v>33</v>
      </c>
      <c r="B157" s="11" t="s">
        <v>1008</v>
      </c>
      <c r="C157" s="88">
        <f t="shared" si="61"/>
        <v>44786</v>
      </c>
      <c r="D157" s="27">
        <f t="shared" ref="D157:D170" si="66">E157-2</f>
        <v>44791</v>
      </c>
      <c r="E157" s="27">
        <f t="shared" si="62"/>
        <v>44793</v>
      </c>
      <c r="F157" s="27">
        <f t="shared" si="63"/>
        <v>44828</v>
      </c>
      <c r="G157" s="27">
        <f t="shared" si="64"/>
        <v>44834</v>
      </c>
      <c r="H157" s="27">
        <f t="shared" si="65"/>
        <v>44837</v>
      </c>
      <c r="I157" s="64" t="s">
        <v>1371</v>
      </c>
    </row>
    <row r="158" spans="1:9" hidden="1" x14ac:dyDescent="0.2">
      <c r="A158" s="38">
        <v>34</v>
      </c>
      <c r="B158" s="33" t="s">
        <v>1009</v>
      </c>
      <c r="C158" s="88">
        <f t="shared" si="61"/>
        <v>44793</v>
      </c>
      <c r="D158" s="27">
        <f t="shared" si="66"/>
        <v>44798</v>
      </c>
      <c r="E158" s="27">
        <f t="shared" si="62"/>
        <v>44800</v>
      </c>
      <c r="F158" s="27">
        <f t="shared" si="63"/>
        <v>44835</v>
      </c>
      <c r="G158" s="27">
        <f t="shared" si="64"/>
        <v>44841</v>
      </c>
      <c r="H158" s="27">
        <f t="shared" si="65"/>
        <v>44844</v>
      </c>
      <c r="I158" s="64" t="s">
        <v>1371</v>
      </c>
    </row>
    <row r="159" spans="1:9" hidden="1" x14ac:dyDescent="0.2">
      <c r="A159" s="38">
        <v>35</v>
      </c>
      <c r="B159" s="11" t="s">
        <v>1036</v>
      </c>
      <c r="C159" s="88">
        <f t="shared" ref="C159:C170" si="67">E159-7</f>
        <v>44800</v>
      </c>
      <c r="D159" s="27">
        <f t="shared" si="66"/>
        <v>44805</v>
      </c>
      <c r="E159" s="27">
        <f t="shared" si="62"/>
        <v>44807</v>
      </c>
      <c r="F159" s="27">
        <f t="shared" si="63"/>
        <v>44842</v>
      </c>
      <c r="G159" s="27">
        <f t="shared" si="64"/>
        <v>44848</v>
      </c>
      <c r="H159" s="27">
        <f t="shared" si="65"/>
        <v>44851</v>
      </c>
      <c r="I159" s="64" t="s">
        <v>1371</v>
      </c>
    </row>
    <row r="160" spans="1:9" hidden="1" x14ac:dyDescent="0.2">
      <c r="A160" s="38">
        <v>36</v>
      </c>
      <c r="B160" s="11" t="s">
        <v>1037</v>
      </c>
      <c r="C160" s="88">
        <f t="shared" si="67"/>
        <v>44807</v>
      </c>
      <c r="D160" s="27">
        <f t="shared" si="66"/>
        <v>44812</v>
      </c>
      <c r="E160" s="27">
        <f t="shared" ref="E160:E200" si="68">E159+7</f>
        <v>44814</v>
      </c>
      <c r="F160" s="27">
        <f t="shared" si="63"/>
        <v>44849</v>
      </c>
      <c r="G160" s="27">
        <f t="shared" si="64"/>
        <v>44855</v>
      </c>
      <c r="H160" s="27">
        <f t="shared" si="65"/>
        <v>44858</v>
      </c>
      <c r="I160" s="64" t="s">
        <v>1371</v>
      </c>
    </row>
    <row r="161" spans="1:9" hidden="1" x14ac:dyDescent="0.2">
      <c r="A161" s="38">
        <v>37</v>
      </c>
      <c r="B161" s="11" t="s">
        <v>1038</v>
      </c>
      <c r="C161" s="88">
        <f t="shared" si="67"/>
        <v>44814</v>
      </c>
      <c r="D161" s="27">
        <f t="shared" si="66"/>
        <v>44819</v>
      </c>
      <c r="E161" s="27">
        <f t="shared" si="68"/>
        <v>44821</v>
      </c>
      <c r="F161" s="27">
        <f t="shared" si="63"/>
        <v>44856</v>
      </c>
      <c r="G161" s="27">
        <f t="shared" si="64"/>
        <v>44862</v>
      </c>
      <c r="H161" s="27">
        <f t="shared" si="65"/>
        <v>44865</v>
      </c>
      <c r="I161" s="64" t="s">
        <v>1371</v>
      </c>
    </row>
    <row r="162" spans="1:9" hidden="1" x14ac:dyDescent="0.2">
      <c r="A162" s="85">
        <v>38</v>
      </c>
      <c r="B162" s="14" t="s">
        <v>1032</v>
      </c>
      <c r="C162" s="89">
        <f t="shared" si="67"/>
        <v>44821</v>
      </c>
      <c r="D162" s="29">
        <f t="shared" si="66"/>
        <v>44826</v>
      </c>
      <c r="E162" s="29">
        <f t="shared" si="68"/>
        <v>44828</v>
      </c>
      <c r="F162" s="29">
        <f t="shared" si="63"/>
        <v>44863</v>
      </c>
      <c r="G162" s="29">
        <f t="shared" si="64"/>
        <v>44869</v>
      </c>
      <c r="H162" s="29">
        <f t="shared" si="65"/>
        <v>44872</v>
      </c>
      <c r="I162" s="64" t="s">
        <v>1371</v>
      </c>
    </row>
    <row r="163" spans="1:9" hidden="1" x14ac:dyDescent="0.2">
      <c r="A163" s="85">
        <v>39</v>
      </c>
      <c r="B163" s="14" t="s">
        <v>1039</v>
      </c>
      <c r="C163" s="89">
        <f t="shared" si="67"/>
        <v>44828</v>
      </c>
      <c r="D163" s="29">
        <f t="shared" si="66"/>
        <v>44833</v>
      </c>
      <c r="E163" s="29">
        <f t="shared" si="68"/>
        <v>44835</v>
      </c>
      <c r="F163" s="29">
        <f t="shared" si="63"/>
        <v>44870</v>
      </c>
      <c r="G163" s="29">
        <f t="shared" si="64"/>
        <v>44876</v>
      </c>
      <c r="H163" s="29">
        <f t="shared" si="65"/>
        <v>44879</v>
      </c>
      <c r="I163" s="64" t="s">
        <v>1371</v>
      </c>
    </row>
    <row r="164" spans="1:9" hidden="1" x14ac:dyDescent="0.2">
      <c r="A164" s="85">
        <v>40</v>
      </c>
      <c r="B164" s="14" t="s">
        <v>1047</v>
      </c>
      <c r="C164" s="89">
        <f t="shared" si="67"/>
        <v>44835</v>
      </c>
      <c r="D164" s="29">
        <f t="shared" si="66"/>
        <v>44840</v>
      </c>
      <c r="E164" s="29">
        <f t="shared" si="68"/>
        <v>44842</v>
      </c>
      <c r="F164" s="29">
        <f t="shared" si="63"/>
        <v>44877</v>
      </c>
      <c r="G164" s="29">
        <f t="shared" si="64"/>
        <v>44883</v>
      </c>
      <c r="H164" s="29">
        <f t="shared" si="65"/>
        <v>44886</v>
      </c>
      <c r="I164" s="64" t="s">
        <v>1371</v>
      </c>
    </row>
    <row r="165" spans="1:9" hidden="1" x14ac:dyDescent="0.2">
      <c r="A165" s="85">
        <v>41</v>
      </c>
      <c r="B165" s="14" t="s">
        <v>1055</v>
      </c>
      <c r="C165" s="89">
        <f t="shared" si="67"/>
        <v>44842</v>
      </c>
      <c r="D165" s="29">
        <f t="shared" si="66"/>
        <v>44847</v>
      </c>
      <c r="E165" s="29">
        <f t="shared" si="68"/>
        <v>44849</v>
      </c>
      <c r="F165" s="29">
        <f t="shared" si="63"/>
        <v>44884</v>
      </c>
      <c r="G165" s="29">
        <f t="shared" si="64"/>
        <v>44890</v>
      </c>
      <c r="H165" s="29">
        <f t="shared" si="65"/>
        <v>44893</v>
      </c>
      <c r="I165" s="64" t="s">
        <v>1371</v>
      </c>
    </row>
    <row r="166" spans="1:9" hidden="1" x14ac:dyDescent="0.2">
      <c r="A166" s="85">
        <v>42</v>
      </c>
      <c r="B166" s="14" t="s">
        <v>1061</v>
      </c>
      <c r="C166" s="89">
        <f t="shared" si="67"/>
        <v>44849</v>
      </c>
      <c r="D166" s="29">
        <f t="shared" si="66"/>
        <v>44854</v>
      </c>
      <c r="E166" s="29">
        <f t="shared" si="68"/>
        <v>44856</v>
      </c>
      <c r="F166" s="29">
        <f t="shared" si="63"/>
        <v>44891</v>
      </c>
      <c r="G166" s="29">
        <f t="shared" si="64"/>
        <v>44897</v>
      </c>
      <c r="H166" s="29">
        <f t="shared" si="65"/>
        <v>44900</v>
      </c>
      <c r="I166" s="64" t="s">
        <v>1371</v>
      </c>
    </row>
    <row r="167" spans="1:9" hidden="1" x14ac:dyDescent="0.2">
      <c r="A167" s="38">
        <v>43</v>
      </c>
      <c r="B167" s="11" t="s">
        <v>1067</v>
      </c>
      <c r="C167" s="88">
        <f t="shared" si="67"/>
        <v>44856</v>
      </c>
      <c r="D167" s="27">
        <f t="shared" si="66"/>
        <v>44861</v>
      </c>
      <c r="E167" s="27">
        <f t="shared" si="68"/>
        <v>44863</v>
      </c>
      <c r="F167" s="27">
        <f t="shared" si="63"/>
        <v>44898</v>
      </c>
      <c r="G167" s="27">
        <f t="shared" si="64"/>
        <v>44904</v>
      </c>
      <c r="H167" s="27">
        <f t="shared" si="65"/>
        <v>44907</v>
      </c>
      <c r="I167" s="64" t="s">
        <v>1371</v>
      </c>
    </row>
    <row r="168" spans="1:9" hidden="1" x14ac:dyDescent="0.2">
      <c r="A168" s="38">
        <v>44</v>
      </c>
      <c r="B168" s="11" t="s">
        <v>1075</v>
      </c>
      <c r="C168" s="88">
        <f t="shared" si="67"/>
        <v>44863</v>
      </c>
      <c r="D168" s="27">
        <f t="shared" si="66"/>
        <v>44868</v>
      </c>
      <c r="E168" s="27">
        <f t="shared" si="68"/>
        <v>44870</v>
      </c>
      <c r="F168" s="27">
        <f t="shared" si="63"/>
        <v>44905</v>
      </c>
      <c r="G168" s="27">
        <f t="shared" si="64"/>
        <v>44911</v>
      </c>
      <c r="H168" s="27">
        <f t="shared" si="65"/>
        <v>44914</v>
      </c>
      <c r="I168" s="5"/>
    </row>
    <row r="169" spans="1:9" hidden="1" x14ac:dyDescent="0.2">
      <c r="A169" s="38">
        <v>45</v>
      </c>
      <c r="B169" s="11" t="s">
        <v>1081</v>
      </c>
      <c r="C169" s="88">
        <f t="shared" si="67"/>
        <v>44870</v>
      </c>
      <c r="D169" s="27">
        <f t="shared" si="66"/>
        <v>44875</v>
      </c>
      <c r="E169" s="27">
        <f t="shared" si="68"/>
        <v>44877</v>
      </c>
      <c r="F169" s="27">
        <f t="shared" si="63"/>
        <v>44912</v>
      </c>
      <c r="G169" s="27">
        <f t="shared" si="64"/>
        <v>44918</v>
      </c>
      <c r="H169" s="27">
        <f t="shared" si="65"/>
        <v>44921</v>
      </c>
      <c r="I169" s="5"/>
    </row>
    <row r="170" spans="1:9" hidden="1" x14ac:dyDescent="0.2">
      <c r="A170" s="38">
        <v>46</v>
      </c>
      <c r="B170" s="11" t="s">
        <v>1089</v>
      </c>
      <c r="C170" s="88">
        <f t="shared" si="67"/>
        <v>44877</v>
      </c>
      <c r="D170" s="27">
        <f t="shared" si="66"/>
        <v>44882</v>
      </c>
      <c r="E170" s="27">
        <f t="shared" si="68"/>
        <v>44884</v>
      </c>
      <c r="F170" s="27">
        <f t="shared" si="63"/>
        <v>44919</v>
      </c>
      <c r="G170" s="27">
        <f t="shared" si="64"/>
        <v>44925</v>
      </c>
      <c r="H170" s="27">
        <f t="shared" si="65"/>
        <v>44928</v>
      </c>
      <c r="I170" s="5"/>
    </row>
    <row r="171" spans="1:9" hidden="1" x14ac:dyDescent="0.2">
      <c r="A171" s="38">
        <v>47</v>
      </c>
      <c r="B171" s="11" t="s">
        <v>1094</v>
      </c>
      <c r="C171" s="88">
        <f t="shared" ref="C171:C172" si="69">E171-7</f>
        <v>44884</v>
      </c>
      <c r="D171" s="27">
        <f t="shared" ref="D171:D172" si="70">E171-2</f>
        <v>44889</v>
      </c>
      <c r="E171" s="27">
        <f t="shared" si="68"/>
        <v>44891</v>
      </c>
      <c r="F171" s="27">
        <f t="shared" si="63"/>
        <v>44926</v>
      </c>
      <c r="G171" s="27">
        <f t="shared" si="64"/>
        <v>44932</v>
      </c>
      <c r="H171" s="27">
        <f t="shared" si="65"/>
        <v>44935</v>
      </c>
      <c r="I171" s="5"/>
    </row>
    <row r="172" spans="1:9" hidden="1" x14ac:dyDescent="0.2">
      <c r="A172" s="38">
        <v>48</v>
      </c>
      <c r="B172" s="11" t="s">
        <v>1101</v>
      </c>
      <c r="C172" s="88">
        <f t="shared" si="69"/>
        <v>44891</v>
      </c>
      <c r="D172" s="27">
        <f t="shared" si="70"/>
        <v>44896</v>
      </c>
      <c r="E172" s="27">
        <f t="shared" si="68"/>
        <v>44898</v>
      </c>
      <c r="F172" s="27">
        <f t="shared" si="63"/>
        <v>44933</v>
      </c>
      <c r="G172" s="27">
        <f t="shared" si="64"/>
        <v>44939</v>
      </c>
      <c r="H172" s="27">
        <f t="shared" si="65"/>
        <v>44942</v>
      </c>
      <c r="I172" s="5"/>
    </row>
    <row r="173" spans="1:9" hidden="1" x14ac:dyDescent="0.2">
      <c r="A173" s="85">
        <v>49</v>
      </c>
      <c r="B173" s="14" t="s">
        <v>1109</v>
      </c>
      <c r="C173" s="89">
        <f>E173-7</f>
        <v>44898</v>
      </c>
      <c r="D173" s="29">
        <f>E173-2</f>
        <v>44903</v>
      </c>
      <c r="E173" s="29">
        <f t="shared" si="68"/>
        <v>44905</v>
      </c>
      <c r="F173" s="29">
        <f t="shared" si="63"/>
        <v>44940</v>
      </c>
      <c r="G173" s="29">
        <f t="shared" si="64"/>
        <v>44946</v>
      </c>
      <c r="H173" s="29">
        <f t="shared" si="65"/>
        <v>44949</v>
      </c>
      <c r="I173" s="5"/>
    </row>
    <row r="174" spans="1:9" hidden="1" x14ac:dyDescent="0.2">
      <c r="A174" s="85">
        <v>50</v>
      </c>
      <c r="B174" s="14" t="s">
        <v>1115</v>
      </c>
      <c r="C174" s="89">
        <f t="shared" ref="C174:C237" si="71">E174-7</f>
        <v>44905</v>
      </c>
      <c r="D174" s="29">
        <f t="shared" ref="D174:D237" si="72">E174-2</f>
        <v>44910</v>
      </c>
      <c r="E174" s="29">
        <f t="shared" si="68"/>
        <v>44912</v>
      </c>
      <c r="F174" s="29">
        <f t="shared" si="63"/>
        <v>44947</v>
      </c>
      <c r="G174" s="29">
        <f t="shared" si="64"/>
        <v>44953</v>
      </c>
      <c r="H174" s="29">
        <f t="shared" si="65"/>
        <v>44956</v>
      </c>
      <c r="I174" s="5"/>
    </row>
    <row r="175" spans="1:9" hidden="1" x14ac:dyDescent="0.2">
      <c r="A175" s="85">
        <v>51</v>
      </c>
      <c r="B175" s="14" t="s">
        <v>1121</v>
      </c>
      <c r="C175" s="89">
        <f t="shared" si="71"/>
        <v>44912</v>
      </c>
      <c r="D175" s="29">
        <f t="shared" si="72"/>
        <v>44917</v>
      </c>
      <c r="E175" s="29">
        <f t="shared" si="68"/>
        <v>44919</v>
      </c>
      <c r="F175" s="29">
        <f t="shared" si="63"/>
        <v>44954</v>
      </c>
      <c r="G175" s="29">
        <f t="shared" si="64"/>
        <v>44960</v>
      </c>
      <c r="H175" s="29">
        <f t="shared" si="65"/>
        <v>44963</v>
      </c>
      <c r="I175" s="5"/>
    </row>
    <row r="176" spans="1:9" hidden="1" x14ac:dyDescent="0.2">
      <c r="A176" s="85">
        <v>52</v>
      </c>
      <c r="B176" s="14" t="s">
        <v>1125</v>
      </c>
      <c r="C176" s="89">
        <f t="shared" si="71"/>
        <v>44919</v>
      </c>
      <c r="D176" s="29">
        <f t="shared" si="72"/>
        <v>44924</v>
      </c>
      <c r="E176" s="29">
        <f t="shared" si="68"/>
        <v>44926</v>
      </c>
      <c r="F176" s="29">
        <f t="shared" si="63"/>
        <v>44961</v>
      </c>
      <c r="G176" s="29">
        <f t="shared" si="64"/>
        <v>44967</v>
      </c>
      <c r="H176" s="29">
        <f t="shared" si="65"/>
        <v>44970</v>
      </c>
      <c r="I176" s="5"/>
    </row>
    <row r="177" spans="1:9" hidden="1" x14ac:dyDescent="0.2">
      <c r="A177" s="85">
        <v>1</v>
      </c>
      <c r="B177" s="14" t="s">
        <v>1131</v>
      </c>
      <c r="C177" s="89">
        <f t="shared" si="71"/>
        <v>44926</v>
      </c>
      <c r="D177" s="29">
        <f t="shared" si="72"/>
        <v>44931</v>
      </c>
      <c r="E177" s="29">
        <f t="shared" si="68"/>
        <v>44933</v>
      </c>
      <c r="F177" s="29">
        <f t="shared" si="63"/>
        <v>44968</v>
      </c>
      <c r="G177" s="29">
        <f t="shared" si="64"/>
        <v>44974</v>
      </c>
      <c r="H177" s="29">
        <f t="shared" si="65"/>
        <v>44977</v>
      </c>
      <c r="I177" s="5"/>
    </row>
    <row r="178" spans="1:9" hidden="1" x14ac:dyDescent="0.2">
      <c r="A178" s="85">
        <v>2</v>
      </c>
      <c r="B178" s="14" t="s">
        <v>1142</v>
      </c>
      <c r="C178" s="89">
        <f t="shared" si="71"/>
        <v>44933</v>
      </c>
      <c r="D178" s="29">
        <f t="shared" si="72"/>
        <v>44938</v>
      </c>
      <c r="E178" s="29">
        <f t="shared" si="68"/>
        <v>44940</v>
      </c>
      <c r="F178" s="29">
        <f t="shared" si="63"/>
        <v>44975</v>
      </c>
      <c r="G178" s="29">
        <f t="shared" si="64"/>
        <v>44981</v>
      </c>
      <c r="H178" s="29">
        <f t="shared" si="65"/>
        <v>44984</v>
      </c>
      <c r="I178" s="5"/>
    </row>
    <row r="179" spans="1:9" hidden="1" x14ac:dyDescent="0.2">
      <c r="A179" s="85">
        <v>3</v>
      </c>
      <c r="B179" s="14" t="s">
        <v>1150</v>
      </c>
      <c r="C179" s="89">
        <f t="shared" si="71"/>
        <v>44940</v>
      </c>
      <c r="D179" s="29">
        <f t="shared" si="72"/>
        <v>44945</v>
      </c>
      <c r="E179" s="29">
        <f t="shared" si="68"/>
        <v>44947</v>
      </c>
      <c r="F179" s="29">
        <f t="shared" si="63"/>
        <v>44982</v>
      </c>
      <c r="G179" s="29">
        <f t="shared" si="64"/>
        <v>44988</v>
      </c>
      <c r="H179" s="29">
        <f t="shared" si="65"/>
        <v>44991</v>
      </c>
      <c r="I179" s="5"/>
    </row>
    <row r="180" spans="1:9" hidden="1" x14ac:dyDescent="0.2">
      <c r="A180" s="85">
        <v>4</v>
      </c>
      <c r="B180" s="14" t="s">
        <v>1156</v>
      </c>
      <c r="C180" s="89">
        <f t="shared" si="71"/>
        <v>44947</v>
      </c>
      <c r="D180" s="29">
        <f t="shared" si="72"/>
        <v>44952</v>
      </c>
      <c r="E180" s="29">
        <f t="shared" si="68"/>
        <v>44954</v>
      </c>
      <c r="F180" s="29">
        <f t="shared" si="63"/>
        <v>44989</v>
      </c>
      <c r="G180" s="29">
        <f t="shared" si="64"/>
        <v>44995</v>
      </c>
      <c r="H180" s="29">
        <f t="shared" si="65"/>
        <v>44998</v>
      </c>
      <c r="I180" s="5"/>
    </row>
    <row r="181" spans="1:9" hidden="1" x14ac:dyDescent="0.2">
      <c r="A181" s="85">
        <v>5</v>
      </c>
      <c r="B181" s="14" t="s">
        <v>1163</v>
      </c>
      <c r="C181" s="89">
        <f t="shared" si="71"/>
        <v>44954</v>
      </c>
      <c r="D181" s="29">
        <f t="shared" si="72"/>
        <v>44959</v>
      </c>
      <c r="E181" s="29">
        <f t="shared" si="68"/>
        <v>44961</v>
      </c>
      <c r="F181" s="29">
        <f t="shared" si="63"/>
        <v>44996</v>
      </c>
      <c r="G181" s="29">
        <f t="shared" si="64"/>
        <v>45002</v>
      </c>
      <c r="H181" s="29">
        <f t="shared" si="65"/>
        <v>45005</v>
      </c>
      <c r="I181" s="5"/>
    </row>
    <row r="182" spans="1:9" hidden="1" x14ac:dyDescent="0.2">
      <c r="A182" s="85">
        <v>6</v>
      </c>
      <c r="B182" s="14" t="s">
        <v>1173</v>
      </c>
      <c r="C182" s="89">
        <f t="shared" si="71"/>
        <v>44961</v>
      </c>
      <c r="D182" s="29">
        <f t="shared" si="72"/>
        <v>44966</v>
      </c>
      <c r="E182" s="29">
        <f t="shared" si="68"/>
        <v>44968</v>
      </c>
      <c r="F182" s="29">
        <f t="shared" si="63"/>
        <v>45003</v>
      </c>
      <c r="G182" s="29">
        <f t="shared" si="64"/>
        <v>45009</v>
      </c>
      <c r="H182" s="29">
        <f t="shared" si="65"/>
        <v>45012</v>
      </c>
      <c r="I182" s="5"/>
    </row>
    <row r="183" spans="1:9" hidden="1" x14ac:dyDescent="0.2">
      <c r="A183" s="85">
        <v>7</v>
      </c>
      <c r="B183" s="14" t="s">
        <v>1178</v>
      </c>
      <c r="C183" s="89">
        <f t="shared" si="71"/>
        <v>44968</v>
      </c>
      <c r="D183" s="29">
        <f t="shared" si="72"/>
        <v>44973</v>
      </c>
      <c r="E183" s="29">
        <f t="shared" si="68"/>
        <v>44975</v>
      </c>
      <c r="F183" s="29">
        <f t="shared" si="63"/>
        <v>45010</v>
      </c>
      <c r="G183" s="29">
        <f t="shared" si="64"/>
        <v>45016</v>
      </c>
      <c r="H183" s="29">
        <f t="shared" si="65"/>
        <v>45019</v>
      </c>
      <c r="I183" s="5"/>
    </row>
    <row r="184" spans="1:9" hidden="1" x14ac:dyDescent="0.2">
      <c r="A184" s="85">
        <v>8</v>
      </c>
      <c r="B184" s="14" t="s">
        <v>1186</v>
      </c>
      <c r="C184" s="89">
        <f t="shared" si="71"/>
        <v>44975</v>
      </c>
      <c r="D184" s="29">
        <f t="shared" si="72"/>
        <v>44980</v>
      </c>
      <c r="E184" s="29">
        <f t="shared" si="68"/>
        <v>44982</v>
      </c>
      <c r="F184" s="29">
        <f t="shared" si="63"/>
        <v>45017</v>
      </c>
      <c r="G184" s="29">
        <f t="shared" si="64"/>
        <v>45023</v>
      </c>
      <c r="H184" s="29">
        <f t="shared" si="65"/>
        <v>45026</v>
      </c>
      <c r="I184" s="5"/>
    </row>
    <row r="185" spans="1:9" hidden="1" x14ac:dyDescent="0.2">
      <c r="A185" s="85">
        <v>9</v>
      </c>
      <c r="B185" s="14" t="s">
        <v>1194</v>
      </c>
      <c r="C185" s="89">
        <f t="shared" si="71"/>
        <v>44982</v>
      </c>
      <c r="D185" s="29">
        <f t="shared" si="72"/>
        <v>44987</v>
      </c>
      <c r="E185" s="29">
        <f t="shared" si="68"/>
        <v>44989</v>
      </c>
      <c r="F185" s="29">
        <f t="shared" si="63"/>
        <v>45024</v>
      </c>
      <c r="G185" s="29">
        <f t="shared" si="64"/>
        <v>45030</v>
      </c>
      <c r="H185" s="29">
        <f t="shared" si="65"/>
        <v>45033</v>
      </c>
      <c r="I185" s="5"/>
    </row>
    <row r="186" spans="1:9" hidden="1" x14ac:dyDescent="0.2">
      <c r="A186" s="85">
        <v>10</v>
      </c>
      <c r="B186" s="14" t="s">
        <v>1204</v>
      </c>
      <c r="C186" s="89">
        <f t="shared" si="71"/>
        <v>44989</v>
      </c>
      <c r="D186" s="29">
        <f t="shared" si="72"/>
        <v>44994</v>
      </c>
      <c r="E186" s="29">
        <f t="shared" si="68"/>
        <v>44996</v>
      </c>
      <c r="F186" s="29">
        <f t="shared" ref="F186:F217" si="73">E186+35</f>
        <v>45031</v>
      </c>
      <c r="G186" s="29">
        <f t="shared" ref="G186:G217" si="74">E186+41</f>
        <v>45037</v>
      </c>
      <c r="H186" s="29">
        <f t="shared" ref="H186:H217" si="75">E186+44</f>
        <v>45040</v>
      </c>
      <c r="I186" s="5"/>
    </row>
    <row r="187" spans="1:9" hidden="1" x14ac:dyDescent="0.2">
      <c r="A187" s="85">
        <v>11</v>
      </c>
      <c r="B187" s="14" t="s">
        <v>1211</v>
      </c>
      <c r="C187" s="89">
        <f t="shared" si="71"/>
        <v>44996</v>
      </c>
      <c r="D187" s="29">
        <f t="shared" si="72"/>
        <v>45001</v>
      </c>
      <c r="E187" s="29">
        <f t="shared" si="68"/>
        <v>45003</v>
      </c>
      <c r="F187" s="29">
        <f t="shared" si="73"/>
        <v>45038</v>
      </c>
      <c r="G187" s="29">
        <f t="shared" si="74"/>
        <v>45044</v>
      </c>
      <c r="H187" s="29">
        <f t="shared" si="75"/>
        <v>45047</v>
      </c>
      <c r="I187" s="5"/>
    </row>
    <row r="188" spans="1:9" hidden="1" x14ac:dyDescent="0.2">
      <c r="A188" s="85">
        <v>12</v>
      </c>
      <c r="B188" s="14" t="s">
        <v>1219</v>
      </c>
      <c r="C188" s="89">
        <f t="shared" si="71"/>
        <v>45003</v>
      </c>
      <c r="D188" s="29">
        <f t="shared" si="72"/>
        <v>45008</v>
      </c>
      <c r="E188" s="29">
        <f t="shared" si="68"/>
        <v>45010</v>
      </c>
      <c r="F188" s="29">
        <f t="shared" si="73"/>
        <v>45045</v>
      </c>
      <c r="G188" s="29">
        <f t="shared" si="74"/>
        <v>45051</v>
      </c>
      <c r="H188" s="29">
        <f t="shared" si="75"/>
        <v>45054</v>
      </c>
      <c r="I188" s="5"/>
    </row>
    <row r="189" spans="1:9" hidden="1" x14ac:dyDescent="0.2">
      <c r="A189" s="85">
        <v>13</v>
      </c>
      <c r="B189" s="14" t="s">
        <v>1231</v>
      </c>
      <c r="C189" s="89">
        <f t="shared" si="71"/>
        <v>45010</v>
      </c>
      <c r="D189" s="29">
        <f t="shared" si="72"/>
        <v>45015</v>
      </c>
      <c r="E189" s="29">
        <f t="shared" si="68"/>
        <v>45017</v>
      </c>
      <c r="F189" s="29">
        <f t="shared" si="73"/>
        <v>45052</v>
      </c>
      <c r="G189" s="29">
        <f t="shared" si="74"/>
        <v>45058</v>
      </c>
      <c r="H189" s="29">
        <f t="shared" si="75"/>
        <v>45061</v>
      </c>
      <c r="I189" s="5"/>
    </row>
    <row r="190" spans="1:9" hidden="1" x14ac:dyDescent="0.2">
      <c r="A190" s="85">
        <v>14</v>
      </c>
      <c r="B190" s="14" t="s">
        <v>1236</v>
      </c>
      <c r="C190" s="89">
        <f t="shared" si="71"/>
        <v>45017</v>
      </c>
      <c r="D190" s="29">
        <f t="shared" si="72"/>
        <v>45022</v>
      </c>
      <c r="E190" s="29">
        <f t="shared" si="68"/>
        <v>45024</v>
      </c>
      <c r="F190" s="29">
        <f t="shared" si="73"/>
        <v>45059</v>
      </c>
      <c r="G190" s="29">
        <f t="shared" si="74"/>
        <v>45065</v>
      </c>
      <c r="H190" s="29">
        <f t="shared" si="75"/>
        <v>45068</v>
      </c>
      <c r="I190" s="5"/>
    </row>
    <row r="191" spans="1:9" hidden="1" x14ac:dyDescent="0.2">
      <c r="A191" s="85">
        <v>15</v>
      </c>
      <c r="B191" s="14" t="s">
        <v>1245</v>
      </c>
      <c r="C191" s="89">
        <f t="shared" si="71"/>
        <v>45024</v>
      </c>
      <c r="D191" s="29">
        <f t="shared" si="72"/>
        <v>45029</v>
      </c>
      <c r="E191" s="29">
        <f t="shared" si="68"/>
        <v>45031</v>
      </c>
      <c r="F191" s="29">
        <f t="shared" si="73"/>
        <v>45066</v>
      </c>
      <c r="G191" s="29">
        <f t="shared" si="74"/>
        <v>45072</v>
      </c>
      <c r="H191" s="29">
        <f t="shared" si="75"/>
        <v>45075</v>
      </c>
      <c r="I191" s="5"/>
    </row>
    <row r="192" spans="1:9" hidden="1" x14ac:dyDescent="0.2">
      <c r="A192" s="85">
        <v>16</v>
      </c>
      <c r="B192" s="14" t="s">
        <v>1253</v>
      </c>
      <c r="C192" s="89">
        <f t="shared" si="71"/>
        <v>45031</v>
      </c>
      <c r="D192" s="29">
        <f t="shared" si="72"/>
        <v>45036</v>
      </c>
      <c r="E192" s="29">
        <f t="shared" si="68"/>
        <v>45038</v>
      </c>
      <c r="F192" s="29">
        <f t="shared" si="73"/>
        <v>45073</v>
      </c>
      <c r="G192" s="29">
        <f t="shared" si="74"/>
        <v>45079</v>
      </c>
      <c r="H192" s="29">
        <f t="shared" si="75"/>
        <v>45082</v>
      </c>
      <c r="I192" s="5"/>
    </row>
    <row r="193" spans="1:9" hidden="1" x14ac:dyDescent="0.2">
      <c r="A193" s="85">
        <v>17</v>
      </c>
      <c r="B193" s="14" t="s">
        <v>1261</v>
      </c>
      <c r="C193" s="89">
        <f t="shared" si="71"/>
        <v>45038</v>
      </c>
      <c r="D193" s="29">
        <f t="shared" si="72"/>
        <v>45043</v>
      </c>
      <c r="E193" s="29">
        <f t="shared" si="68"/>
        <v>45045</v>
      </c>
      <c r="F193" s="29">
        <f t="shared" si="73"/>
        <v>45080</v>
      </c>
      <c r="G193" s="29">
        <f t="shared" si="74"/>
        <v>45086</v>
      </c>
      <c r="H193" s="29">
        <f t="shared" si="75"/>
        <v>45089</v>
      </c>
      <c r="I193" s="5"/>
    </row>
    <row r="194" spans="1:9" hidden="1" x14ac:dyDescent="0.2">
      <c r="A194" s="85">
        <v>18</v>
      </c>
      <c r="B194" s="14" t="s">
        <v>1271</v>
      </c>
      <c r="C194" s="89">
        <f t="shared" si="71"/>
        <v>45045</v>
      </c>
      <c r="D194" s="29">
        <f t="shared" si="72"/>
        <v>45050</v>
      </c>
      <c r="E194" s="29">
        <f t="shared" si="68"/>
        <v>45052</v>
      </c>
      <c r="F194" s="29">
        <f t="shared" si="73"/>
        <v>45087</v>
      </c>
      <c r="G194" s="29">
        <f t="shared" si="74"/>
        <v>45093</v>
      </c>
      <c r="H194" s="29">
        <f t="shared" si="75"/>
        <v>45096</v>
      </c>
      <c r="I194" s="5"/>
    </row>
    <row r="195" spans="1:9" hidden="1" x14ac:dyDescent="0.2">
      <c r="A195" s="85">
        <v>19</v>
      </c>
      <c r="B195" s="14" t="s">
        <v>1281</v>
      </c>
      <c r="C195" s="89">
        <f t="shared" si="71"/>
        <v>45052</v>
      </c>
      <c r="D195" s="29">
        <f t="shared" si="72"/>
        <v>45057</v>
      </c>
      <c r="E195" s="29">
        <f t="shared" si="68"/>
        <v>45059</v>
      </c>
      <c r="F195" s="29">
        <f t="shared" si="73"/>
        <v>45094</v>
      </c>
      <c r="G195" s="29">
        <f t="shared" si="74"/>
        <v>45100</v>
      </c>
      <c r="H195" s="29">
        <f t="shared" si="75"/>
        <v>45103</v>
      </c>
      <c r="I195" s="5"/>
    </row>
    <row r="196" spans="1:9" hidden="1" x14ac:dyDescent="0.2">
      <c r="A196" s="85">
        <v>20</v>
      </c>
      <c r="B196" s="14" t="s">
        <v>1289</v>
      </c>
      <c r="C196" s="89">
        <f t="shared" si="71"/>
        <v>45059</v>
      </c>
      <c r="D196" s="29">
        <f t="shared" si="72"/>
        <v>45064</v>
      </c>
      <c r="E196" s="29">
        <f t="shared" si="68"/>
        <v>45066</v>
      </c>
      <c r="F196" s="29">
        <f t="shared" si="73"/>
        <v>45101</v>
      </c>
      <c r="G196" s="29">
        <f t="shared" si="74"/>
        <v>45107</v>
      </c>
      <c r="H196" s="29">
        <f t="shared" si="75"/>
        <v>45110</v>
      </c>
      <c r="I196" s="5"/>
    </row>
    <row r="197" spans="1:9" hidden="1" x14ac:dyDescent="0.2">
      <c r="A197" s="85">
        <v>21</v>
      </c>
      <c r="B197" s="14" t="s">
        <v>1297</v>
      </c>
      <c r="C197" s="89">
        <f t="shared" si="71"/>
        <v>45066</v>
      </c>
      <c r="D197" s="29">
        <f t="shared" si="72"/>
        <v>45071</v>
      </c>
      <c r="E197" s="29">
        <f t="shared" si="68"/>
        <v>45073</v>
      </c>
      <c r="F197" s="29">
        <f t="shared" si="73"/>
        <v>45108</v>
      </c>
      <c r="G197" s="29">
        <f t="shared" si="74"/>
        <v>45114</v>
      </c>
      <c r="H197" s="29">
        <f t="shared" si="75"/>
        <v>45117</v>
      </c>
      <c r="I197" s="5"/>
    </row>
    <row r="198" spans="1:9" hidden="1" x14ac:dyDescent="0.2">
      <c r="A198" s="85">
        <v>22</v>
      </c>
      <c r="B198" s="14" t="s">
        <v>1306</v>
      </c>
      <c r="C198" s="89">
        <f t="shared" si="71"/>
        <v>45073</v>
      </c>
      <c r="D198" s="29">
        <f t="shared" si="72"/>
        <v>45078</v>
      </c>
      <c r="E198" s="29">
        <f t="shared" si="68"/>
        <v>45080</v>
      </c>
      <c r="F198" s="29">
        <f t="shared" si="73"/>
        <v>45115</v>
      </c>
      <c r="G198" s="29">
        <f t="shared" si="74"/>
        <v>45121</v>
      </c>
      <c r="H198" s="29">
        <f t="shared" si="75"/>
        <v>45124</v>
      </c>
      <c r="I198" s="5"/>
    </row>
    <row r="199" spans="1:9" hidden="1" x14ac:dyDescent="0.2">
      <c r="A199" s="85">
        <v>23</v>
      </c>
      <c r="B199" s="14" t="s">
        <v>1314</v>
      </c>
      <c r="C199" s="89">
        <f t="shared" si="71"/>
        <v>45080</v>
      </c>
      <c r="D199" s="29">
        <f t="shared" si="72"/>
        <v>45085</v>
      </c>
      <c r="E199" s="29">
        <f t="shared" si="68"/>
        <v>45087</v>
      </c>
      <c r="F199" s="29">
        <f t="shared" si="73"/>
        <v>45122</v>
      </c>
      <c r="G199" s="29">
        <f t="shared" si="74"/>
        <v>45128</v>
      </c>
      <c r="H199" s="29">
        <f t="shared" si="75"/>
        <v>45131</v>
      </c>
      <c r="I199" s="5"/>
    </row>
    <row r="200" spans="1:9" hidden="1" x14ac:dyDescent="0.2">
      <c r="A200" s="85">
        <v>24</v>
      </c>
      <c r="B200" s="14" t="s">
        <v>1322</v>
      </c>
      <c r="C200" s="89">
        <f t="shared" si="71"/>
        <v>45087</v>
      </c>
      <c r="D200" s="29">
        <f t="shared" si="72"/>
        <v>45092</v>
      </c>
      <c r="E200" s="29">
        <f t="shared" si="68"/>
        <v>45094</v>
      </c>
      <c r="F200" s="29">
        <f t="shared" si="73"/>
        <v>45129</v>
      </c>
      <c r="G200" s="29">
        <f t="shared" si="74"/>
        <v>45135</v>
      </c>
      <c r="H200" s="29">
        <f t="shared" si="75"/>
        <v>45138</v>
      </c>
      <c r="I200" s="5"/>
    </row>
    <row r="201" spans="1:9" hidden="1" x14ac:dyDescent="0.2">
      <c r="A201" s="85">
        <v>25</v>
      </c>
      <c r="B201" s="14" t="s">
        <v>1328</v>
      </c>
      <c r="C201" s="89">
        <f t="shared" si="71"/>
        <v>45094</v>
      </c>
      <c r="D201" s="29">
        <f t="shared" si="72"/>
        <v>45099</v>
      </c>
      <c r="E201" s="29">
        <f>E200+7</f>
        <v>45101</v>
      </c>
      <c r="F201" s="29">
        <f t="shared" si="73"/>
        <v>45136</v>
      </c>
      <c r="G201" s="29">
        <f t="shared" si="74"/>
        <v>45142</v>
      </c>
      <c r="H201" s="29">
        <f t="shared" si="75"/>
        <v>45145</v>
      </c>
      <c r="I201" s="5"/>
    </row>
    <row r="202" spans="1:9" hidden="1" x14ac:dyDescent="0.2">
      <c r="A202" s="85">
        <v>26</v>
      </c>
      <c r="B202" s="14" t="s">
        <v>1372</v>
      </c>
      <c r="C202" s="89">
        <f t="shared" si="71"/>
        <v>45101</v>
      </c>
      <c r="D202" s="29">
        <f t="shared" si="72"/>
        <v>45106</v>
      </c>
      <c r="E202" s="29">
        <f t="shared" ref="E202:E273" si="76">E201+7</f>
        <v>45108</v>
      </c>
      <c r="F202" s="29">
        <f t="shared" si="73"/>
        <v>45143</v>
      </c>
      <c r="G202" s="29">
        <f t="shared" si="74"/>
        <v>45149</v>
      </c>
      <c r="H202" s="29">
        <f t="shared" si="75"/>
        <v>45152</v>
      </c>
      <c r="I202" s="5"/>
    </row>
    <row r="203" spans="1:9" hidden="1" x14ac:dyDescent="0.2">
      <c r="A203" s="85">
        <v>27</v>
      </c>
      <c r="B203" s="14" t="s">
        <v>1383</v>
      </c>
      <c r="C203" s="89">
        <f t="shared" si="71"/>
        <v>45108</v>
      </c>
      <c r="D203" s="29">
        <f t="shared" si="72"/>
        <v>45113</v>
      </c>
      <c r="E203" s="29">
        <f t="shared" si="76"/>
        <v>45115</v>
      </c>
      <c r="F203" s="29">
        <f t="shared" si="73"/>
        <v>45150</v>
      </c>
      <c r="G203" s="29">
        <f t="shared" si="74"/>
        <v>45156</v>
      </c>
      <c r="H203" s="29">
        <f t="shared" si="75"/>
        <v>45159</v>
      </c>
      <c r="I203" s="5"/>
    </row>
    <row r="204" spans="1:9" hidden="1" x14ac:dyDescent="0.2">
      <c r="A204" s="85">
        <v>28</v>
      </c>
      <c r="B204" s="14" t="s">
        <v>1355</v>
      </c>
      <c r="C204" s="89">
        <f t="shared" si="71"/>
        <v>45115</v>
      </c>
      <c r="D204" s="29">
        <f t="shared" si="72"/>
        <v>45120</v>
      </c>
      <c r="E204" s="29">
        <f t="shared" si="76"/>
        <v>45122</v>
      </c>
      <c r="F204" s="29">
        <f t="shared" si="73"/>
        <v>45157</v>
      </c>
      <c r="G204" s="29">
        <f t="shared" si="74"/>
        <v>45163</v>
      </c>
      <c r="H204" s="29">
        <f t="shared" si="75"/>
        <v>45166</v>
      </c>
      <c r="I204" s="5"/>
    </row>
    <row r="205" spans="1:9" hidden="1" x14ac:dyDescent="0.2">
      <c r="A205" s="85">
        <v>29</v>
      </c>
      <c r="B205" s="14" t="s">
        <v>1361</v>
      </c>
      <c r="C205" s="89">
        <f t="shared" si="71"/>
        <v>45122</v>
      </c>
      <c r="D205" s="29">
        <f t="shared" si="72"/>
        <v>45127</v>
      </c>
      <c r="E205" s="29">
        <f t="shared" si="76"/>
        <v>45129</v>
      </c>
      <c r="F205" s="29">
        <f t="shared" si="73"/>
        <v>45164</v>
      </c>
      <c r="G205" s="29">
        <f t="shared" si="74"/>
        <v>45170</v>
      </c>
      <c r="H205" s="29">
        <f t="shared" si="75"/>
        <v>45173</v>
      </c>
      <c r="I205" s="5"/>
    </row>
    <row r="206" spans="1:9" hidden="1" x14ac:dyDescent="0.2">
      <c r="A206" s="85">
        <v>30</v>
      </c>
      <c r="B206" s="14" t="s">
        <v>1373</v>
      </c>
      <c r="C206" s="89">
        <f t="shared" si="71"/>
        <v>45129</v>
      </c>
      <c r="D206" s="29">
        <f t="shared" si="72"/>
        <v>45134</v>
      </c>
      <c r="E206" s="29">
        <f t="shared" si="76"/>
        <v>45136</v>
      </c>
      <c r="F206" s="29">
        <f t="shared" si="73"/>
        <v>45171</v>
      </c>
      <c r="G206" s="29">
        <f t="shared" si="74"/>
        <v>45177</v>
      </c>
      <c r="H206" s="29">
        <f t="shared" si="75"/>
        <v>45180</v>
      </c>
      <c r="I206" s="5"/>
    </row>
    <row r="207" spans="1:9" hidden="1" x14ac:dyDescent="0.2">
      <c r="A207" s="85">
        <v>31</v>
      </c>
      <c r="B207" s="14" t="s">
        <v>1384</v>
      </c>
      <c r="C207" s="89">
        <f t="shared" si="71"/>
        <v>45136</v>
      </c>
      <c r="D207" s="29">
        <f t="shared" si="72"/>
        <v>45141</v>
      </c>
      <c r="E207" s="29">
        <f t="shared" si="76"/>
        <v>45143</v>
      </c>
      <c r="F207" s="29">
        <f t="shared" si="73"/>
        <v>45178</v>
      </c>
      <c r="G207" s="29">
        <f t="shared" si="74"/>
        <v>45184</v>
      </c>
      <c r="H207" s="29">
        <f t="shared" si="75"/>
        <v>45187</v>
      </c>
      <c r="I207" s="5"/>
    </row>
    <row r="208" spans="1:9" hidden="1" x14ac:dyDescent="0.2">
      <c r="A208" s="85">
        <v>32</v>
      </c>
      <c r="B208" s="14" t="s">
        <v>1401</v>
      </c>
      <c r="C208" s="89">
        <f t="shared" si="71"/>
        <v>45143</v>
      </c>
      <c r="D208" s="29">
        <f t="shared" si="72"/>
        <v>45148</v>
      </c>
      <c r="E208" s="29">
        <f t="shared" si="76"/>
        <v>45150</v>
      </c>
      <c r="F208" s="29">
        <f t="shared" si="73"/>
        <v>45185</v>
      </c>
      <c r="G208" s="29">
        <f t="shared" si="74"/>
        <v>45191</v>
      </c>
      <c r="H208" s="29">
        <f t="shared" si="75"/>
        <v>45194</v>
      </c>
      <c r="I208" s="5"/>
    </row>
    <row r="209" spans="1:9" hidden="1" x14ac:dyDescent="0.2">
      <c r="A209" s="85">
        <v>33</v>
      </c>
      <c r="B209" s="14" t="s">
        <v>1400</v>
      </c>
      <c r="C209" s="89">
        <f t="shared" si="71"/>
        <v>45150</v>
      </c>
      <c r="D209" s="29">
        <f t="shared" si="72"/>
        <v>45155</v>
      </c>
      <c r="E209" s="29">
        <f t="shared" si="76"/>
        <v>45157</v>
      </c>
      <c r="F209" s="29">
        <f t="shared" si="73"/>
        <v>45192</v>
      </c>
      <c r="G209" s="29">
        <f t="shared" si="74"/>
        <v>45198</v>
      </c>
      <c r="H209" s="29">
        <f t="shared" si="75"/>
        <v>45201</v>
      </c>
      <c r="I209" s="5"/>
    </row>
    <row r="210" spans="1:9" hidden="1" x14ac:dyDescent="0.2">
      <c r="A210" s="85">
        <v>34</v>
      </c>
      <c r="B210" s="14" t="s">
        <v>1410</v>
      </c>
      <c r="C210" s="89">
        <f t="shared" si="71"/>
        <v>45157</v>
      </c>
      <c r="D210" s="29">
        <f t="shared" si="72"/>
        <v>45162</v>
      </c>
      <c r="E210" s="29">
        <f t="shared" si="76"/>
        <v>45164</v>
      </c>
      <c r="F210" s="29">
        <f t="shared" si="73"/>
        <v>45199</v>
      </c>
      <c r="G210" s="29">
        <f t="shared" si="74"/>
        <v>45205</v>
      </c>
      <c r="H210" s="29">
        <f t="shared" si="75"/>
        <v>45208</v>
      </c>
      <c r="I210" s="5"/>
    </row>
    <row r="211" spans="1:9" hidden="1" x14ac:dyDescent="0.2">
      <c r="A211" s="85">
        <v>35</v>
      </c>
      <c r="B211" s="14" t="s">
        <v>1421</v>
      </c>
      <c r="C211" s="89">
        <f t="shared" si="71"/>
        <v>45164</v>
      </c>
      <c r="D211" s="29">
        <f t="shared" si="72"/>
        <v>45169</v>
      </c>
      <c r="E211" s="29">
        <f t="shared" si="76"/>
        <v>45171</v>
      </c>
      <c r="F211" s="29">
        <f t="shared" si="73"/>
        <v>45206</v>
      </c>
      <c r="G211" s="29">
        <f t="shared" si="74"/>
        <v>45212</v>
      </c>
      <c r="H211" s="29">
        <f t="shared" si="75"/>
        <v>45215</v>
      </c>
      <c r="I211" s="5"/>
    </row>
    <row r="212" spans="1:9" hidden="1" x14ac:dyDescent="0.2">
      <c r="A212" s="85">
        <v>36</v>
      </c>
      <c r="B212" s="14" t="s">
        <v>1423</v>
      </c>
      <c r="C212" s="89">
        <f t="shared" si="71"/>
        <v>45171</v>
      </c>
      <c r="D212" s="29">
        <f t="shared" si="72"/>
        <v>45176</v>
      </c>
      <c r="E212" s="29">
        <f t="shared" si="76"/>
        <v>45178</v>
      </c>
      <c r="F212" s="29">
        <f t="shared" si="73"/>
        <v>45213</v>
      </c>
      <c r="G212" s="29">
        <f t="shared" si="74"/>
        <v>45219</v>
      </c>
      <c r="H212" s="29">
        <f t="shared" si="75"/>
        <v>45222</v>
      </c>
      <c r="I212" s="5"/>
    </row>
    <row r="213" spans="1:9" hidden="1" x14ac:dyDescent="0.2">
      <c r="A213" s="85">
        <v>37</v>
      </c>
      <c r="B213" s="14" t="s">
        <v>1430</v>
      </c>
      <c r="C213" s="89">
        <f t="shared" si="71"/>
        <v>45178</v>
      </c>
      <c r="D213" s="29">
        <f t="shared" si="72"/>
        <v>45183</v>
      </c>
      <c r="E213" s="29">
        <f t="shared" si="76"/>
        <v>45185</v>
      </c>
      <c r="F213" s="29">
        <f t="shared" si="73"/>
        <v>45220</v>
      </c>
      <c r="G213" s="29">
        <f t="shared" si="74"/>
        <v>45226</v>
      </c>
      <c r="H213" s="29">
        <f t="shared" si="75"/>
        <v>45229</v>
      </c>
      <c r="I213" s="5"/>
    </row>
    <row r="214" spans="1:9" hidden="1" x14ac:dyDescent="0.2">
      <c r="A214" s="85">
        <v>38</v>
      </c>
      <c r="B214" s="14" t="s">
        <v>1437</v>
      </c>
      <c r="C214" s="89">
        <f t="shared" si="71"/>
        <v>45185</v>
      </c>
      <c r="D214" s="29">
        <f t="shared" si="72"/>
        <v>45190</v>
      </c>
      <c r="E214" s="29">
        <f t="shared" si="76"/>
        <v>45192</v>
      </c>
      <c r="F214" s="29">
        <f t="shared" si="73"/>
        <v>45227</v>
      </c>
      <c r="G214" s="29">
        <f t="shared" si="74"/>
        <v>45233</v>
      </c>
      <c r="H214" s="29">
        <f t="shared" si="75"/>
        <v>45236</v>
      </c>
      <c r="I214" s="5"/>
    </row>
    <row r="215" spans="1:9" hidden="1" x14ac:dyDescent="0.2">
      <c r="A215" s="85">
        <v>39</v>
      </c>
      <c r="B215" s="14" t="s">
        <v>1451</v>
      </c>
      <c r="C215" s="89">
        <f t="shared" si="71"/>
        <v>45192</v>
      </c>
      <c r="D215" s="29">
        <f t="shared" si="72"/>
        <v>45197</v>
      </c>
      <c r="E215" s="29">
        <f t="shared" si="76"/>
        <v>45199</v>
      </c>
      <c r="F215" s="29">
        <f t="shared" si="73"/>
        <v>45234</v>
      </c>
      <c r="G215" s="29">
        <f t="shared" si="74"/>
        <v>45240</v>
      </c>
      <c r="H215" s="29">
        <f t="shared" si="75"/>
        <v>45243</v>
      </c>
      <c r="I215" s="5"/>
    </row>
    <row r="216" spans="1:9" hidden="1" x14ac:dyDescent="0.2">
      <c r="A216" s="85">
        <v>40</v>
      </c>
      <c r="B216" s="14" t="s">
        <v>1460</v>
      </c>
      <c r="C216" s="89">
        <f t="shared" si="71"/>
        <v>45199</v>
      </c>
      <c r="D216" s="29">
        <f t="shared" si="72"/>
        <v>45204</v>
      </c>
      <c r="E216" s="29">
        <f t="shared" si="76"/>
        <v>45206</v>
      </c>
      <c r="F216" s="29">
        <f t="shared" si="73"/>
        <v>45241</v>
      </c>
      <c r="G216" s="29">
        <f t="shared" si="74"/>
        <v>45247</v>
      </c>
      <c r="H216" s="29">
        <f t="shared" si="75"/>
        <v>45250</v>
      </c>
      <c r="I216" s="5"/>
    </row>
    <row r="217" spans="1:9" hidden="1" x14ac:dyDescent="0.2">
      <c r="A217" s="85">
        <v>41</v>
      </c>
      <c r="B217" s="14" t="s">
        <v>1468</v>
      </c>
      <c r="C217" s="89">
        <f t="shared" si="71"/>
        <v>45206</v>
      </c>
      <c r="D217" s="29">
        <f t="shared" si="72"/>
        <v>45211</v>
      </c>
      <c r="E217" s="29">
        <f t="shared" si="76"/>
        <v>45213</v>
      </c>
      <c r="F217" s="29">
        <f t="shared" si="73"/>
        <v>45248</v>
      </c>
      <c r="G217" s="29">
        <f t="shared" si="74"/>
        <v>45254</v>
      </c>
      <c r="H217" s="29">
        <f t="shared" si="75"/>
        <v>45257</v>
      </c>
      <c r="I217" s="5"/>
    </row>
    <row r="218" spans="1:9" hidden="1" x14ac:dyDescent="0.2">
      <c r="A218" s="85">
        <v>42</v>
      </c>
      <c r="B218" s="14" t="s">
        <v>1477</v>
      </c>
      <c r="C218" s="89">
        <f t="shared" si="71"/>
        <v>45213</v>
      </c>
      <c r="D218" s="29">
        <f t="shared" si="72"/>
        <v>45218</v>
      </c>
      <c r="E218" s="29">
        <f t="shared" si="76"/>
        <v>45220</v>
      </c>
      <c r="F218" s="29">
        <f t="shared" ref="F218:F244" si="77">E218+35</f>
        <v>45255</v>
      </c>
      <c r="G218" s="29">
        <f t="shared" ref="G218:G249" si="78">E218+41</f>
        <v>45261</v>
      </c>
      <c r="H218" s="29">
        <f t="shared" ref="H218:H249" si="79">E218+44</f>
        <v>45264</v>
      </c>
      <c r="I218" s="5"/>
    </row>
    <row r="219" spans="1:9" hidden="1" x14ac:dyDescent="0.2">
      <c r="A219" s="85">
        <v>43</v>
      </c>
      <c r="B219" s="14" t="s">
        <v>1485</v>
      </c>
      <c r="C219" s="89">
        <f t="shared" si="71"/>
        <v>45220</v>
      </c>
      <c r="D219" s="29">
        <f t="shared" si="72"/>
        <v>45225</v>
      </c>
      <c r="E219" s="29">
        <f t="shared" si="76"/>
        <v>45227</v>
      </c>
      <c r="F219" s="29">
        <f t="shared" si="77"/>
        <v>45262</v>
      </c>
      <c r="G219" s="29">
        <f t="shared" si="78"/>
        <v>45268</v>
      </c>
      <c r="H219" s="29">
        <f t="shared" si="79"/>
        <v>45271</v>
      </c>
      <c r="I219" s="5"/>
    </row>
    <row r="220" spans="1:9" hidden="1" x14ac:dyDescent="0.2">
      <c r="A220" s="85">
        <v>44</v>
      </c>
      <c r="B220" s="14" t="s">
        <v>1493</v>
      </c>
      <c r="C220" s="89">
        <f t="shared" si="71"/>
        <v>45227</v>
      </c>
      <c r="D220" s="29">
        <f t="shared" si="72"/>
        <v>45232</v>
      </c>
      <c r="E220" s="29">
        <f t="shared" si="76"/>
        <v>45234</v>
      </c>
      <c r="F220" s="29">
        <f t="shared" si="77"/>
        <v>45269</v>
      </c>
      <c r="G220" s="29">
        <f t="shared" si="78"/>
        <v>45275</v>
      </c>
      <c r="H220" s="29">
        <f t="shared" si="79"/>
        <v>45278</v>
      </c>
      <c r="I220" s="5"/>
    </row>
    <row r="221" spans="1:9" hidden="1" x14ac:dyDescent="0.2">
      <c r="A221" s="85">
        <v>45</v>
      </c>
      <c r="B221" s="14" t="s">
        <v>1502</v>
      </c>
      <c r="C221" s="89">
        <f t="shared" si="71"/>
        <v>45234</v>
      </c>
      <c r="D221" s="29">
        <f t="shared" si="72"/>
        <v>45239</v>
      </c>
      <c r="E221" s="29">
        <f t="shared" si="76"/>
        <v>45241</v>
      </c>
      <c r="F221" s="29">
        <f t="shared" si="77"/>
        <v>45276</v>
      </c>
      <c r="G221" s="29">
        <f t="shared" si="78"/>
        <v>45282</v>
      </c>
      <c r="H221" s="29">
        <f t="shared" si="79"/>
        <v>45285</v>
      </c>
      <c r="I221" s="5"/>
    </row>
    <row r="222" spans="1:9" hidden="1" x14ac:dyDescent="0.2">
      <c r="A222" s="85">
        <v>46</v>
      </c>
      <c r="B222" s="14" t="s">
        <v>1512</v>
      </c>
      <c r="C222" s="89">
        <f t="shared" si="71"/>
        <v>45241</v>
      </c>
      <c r="D222" s="29">
        <f t="shared" si="72"/>
        <v>45246</v>
      </c>
      <c r="E222" s="29">
        <f t="shared" si="76"/>
        <v>45248</v>
      </c>
      <c r="F222" s="29">
        <f t="shared" si="77"/>
        <v>45283</v>
      </c>
      <c r="G222" s="29">
        <f t="shared" si="78"/>
        <v>45289</v>
      </c>
      <c r="H222" s="29">
        <f t="shared" si="79"/>
        <v>45292</v>
      </c>
      <c r="I222" s="5"/>
    </row>
    <row r="223" spans="1:9" hidden="1" x14ac:dyDescent="0.2">
      <c r="A223" s="85">
        <v>47</v>
      </c>
      <c r="B223" s="14" t="s">
        <v>1517</v>
      </c>
      <c r="C223" s="89">
        <f t="shared" si="71"/>
        <v>45248</v>
      </c>
      <c r="D223" s="29">
        <f t="shared" si="72"/>
        <v>45253</v>
      </c>
      <c r="E223" s="29">
        <f t="shared" si="76"/>
        <v>45255</v>
      </c>
      <c r="F223" s="29">
        <f t="shared" si="77"/>
        <v>45290</v>
      </c>
      <c r="G223" s="29">
        <f t="shared" si="78"/>
        <v>45296</v>
      </c>
      <c r="H223" s="29">
        <f t="shared" si="79"/>
        <v>45299</v>
      </c>
      <c r="I223" s="5"/>
    </row>
    <row r="224" spans="1:9" hidden="1" x14ac:dyDescent="0.2">
      <c r="A224" s="85">
        <v>48</v>
      </c>
      <c r="B224" s="14" t="s">
        <v>1518</v>
      </c>
      <c r="C224" s="89">
        <f t="shared" si="71"/>
        <v>45255</v>
      </c>
      <c r="D224" s="29">
        <f t="shared" si="72"/>
        <v>45260</v>
      </c>
      <c r="E224" s="29">
        <f t="shared" si="76"/>
        <v>45262</v>
      </c>
      <c r="F224" s="29">
        <f t="shared" si="77"/>
        <v>45297</v>
      </c>
      <c r="G224" s="29">
        <f t="shared" si="78"/>
        <v>45303</v>
      </c>
      <c r="H224" s="29">
        <f t="shared" si="79"/>
        <v>45306</v>
      </c>
      <c r="I224" s="5"/>
    </row>
    <row r="225" spans="1:9" hidden="1" x14ac:dyDescent="0.2">
      <c r="A225" s="85">
        <v>49</v>
      </c>
      <c r="B225" s="14" t="s">
        <v>1535</v>
      </c>
      <c r="C225" s="89">
        <f t="shared" si="71"/>
        <v>45262</v>
      </c>
      <c r="D225" s="29">
        <f t="shared" si="72"/>
        <v>45267</v>
      </c>
      <c r="E225" s="43">
        <f t="shared" si="76"/>
        <v>45269</v>
      </c>
      <c r="F225" s="29">
        <f t="shared" si="77"/>
        <v>45304</v>
      </c>
      <c r="G225" s="43">
        <f t="shared" si="78"/>
        <v>45310</v>
      </c>
      <c r="H225" s="29">
        <f t="shared" si="79"/>
        <v>45313</v>
      </c>
      <c r="I225" s="5"/>
    </row>
    <row r="226" spans="1:9" hidden="1" x14ac:dyDescent="0.2">
      <c r="A226" s="85">
        <v>50</v>
      </c>
      <c r="B226" s="14" t="s">
        <v>1541</v>
      </c>
      <c r="C226" s="89">
        <f t="shared" si="71"/>
        <v>45269</v>
      </c>
      <c r="D226" s="29">
        <f t="shared" si="72"/>
        <v>45274</v>
      </c>
      <c r="E226" s="43">
        <f t="shared" si="76"/>
        <v>45276</v>
      </c>
      <c r="F226" s="43">
        <f t="shared" si="77"/>
        <v>45311</v>
      </c>
      <c r="G226" s="29">
        <f t="shared" si="78"/>
        <v>45317</v>
      </c>
      <c r="H226" s="29">
        <f t="shared" si="79"/>
        <v>45320</v>
      </c>
      <c r="I226" s="5"/>
    </row>
    <row r="227" spans="1:9" hidden="1" x14ac:dyDescent="0.2">
      <c r="A227" s="85">
        <v>51</v>
      </c>
      <c r="B227" s="14" t="s">
        <v>1549</v>
      </c>
      <c r="C227" s="89">
        <f t="shared" si="71"/>
        <v>45276</v>
      </c>
      <c r="D227" s="29">
        <f t="shared" si="72"/>
        <v>45281</v>
      </c>
      <c r="E227" s="43">
        <f t="shared" si="76"/>
        <v>45283</v>
      </c>
      <c r="F227" s="29">
        <f t="shared" si="77"/>
        <v>45318</v>
      </c>
      <c r="G227" s="43">
        <f t="shared" si="78"/>
        <v>45324</v>
      </c>
      <c r="H227" s="29">
        <f t="shared" si="79"/>
        <v>45327</v>
      </c>
      <c r="I227" s="5"/>
    </row>
    <row r="228" spans="1:9" hidden="1" x14ac:dyDescent="0.2">
      <c r="A228" s="85">
        <v>52</v>
      </c>
      <c r="B228" s="14" t="s">
        <v>1575</v>
      </c>
      <c r="C228" s="28">
        <f t="shared" si="71"/>
        <v>45283</v>
      </c>
      <c r="D228" s="43">
        <f t="shared" si="72"/>
        <v>45288</v>
      </c>
      <c r="E228" s="29">
        <f t="shared" si="76"/>
        <v>45290</v>
      </c>
      <c r="F228" s="43">
        <f t="shared" si="77"/>
        <v>45325</v>
      </c>
      <c r="G228" s="29">
        <f t="shared" si="78"/>
        <v>45331</v>
      </c>
      <c r="H228" s="29">
        <f t="shared" si="79"/>
        <v>45334</v>
      </c>
      <c r="I228" s="5"/>
    </row>
    <row r="229" spans="1:9" hidden="1" x14ac:dyDescent="0.2">
      <c r="A229" s="85">
        <v>1</v>
      </c>
      <c r="B229" s="14" t="s">
        <v>1576</v>
      </c>
      <c r="C229" s="89">
        <f t="shared" si="71"/>
        <v>45290</v>
      </c>
      <c r="D229" s="29">
        <f t="shared" si="72"/>
        <v>45295</v>
      </c>
      <c r="E229" s="43">
        <f t="shared" si="76"/>
        <v>45297</v>
      </c>
      <c r="F229" s="29">
        <f t="shared" si="77"/>
        <v>45332</v>
      </c>
      <c r="G229" s="43">
        <f t="shared" si="78"/>
        <v>45338</v>
      </c>
      <c r="H229" s="29">
        <f t="shared" si="79"/>
        <v>45341</v>
      </c>
      <c r="I229" s="5"/>
    </row>
    <row r="230" spans="1:9" hidden="1" x14ac:dyDescent="0.2">
      <c r="A230" s="85">
        <v>2</v>
      </c>
      <c r="B230" s="14" t="s">
        <v>1580</v>
      </c>
      <c r="C230" s="89">
        <f t="shared" si="71"/>
        <v>45297</v>
      </c>
      <c r="D230" s="29">
        <f t="shared" si="72"/>
        <v>45302</v>
      </c>
      <c r="E230" s="43">
        <f t="shared" si="76"/>
        <v>45304</v>
      </c>
      <c r="F230" s="43">
        <f t="shared" si="77"/>
        <v>45339</v>
      </c>
      <c r="G230" s="29">
        <f t="shared" si="78"/>
        <v>45345</v>
      </c>
      <c r="H230" s="29">
        <f t="shared" si="79"/>
        <v>45348</v>
      </c>
      <c r="I230" s="29">
        <f t="shared" ref="I230:I254" si="80">E230+61</f>
        <v>45365</v>
      </c>
    </row>
    <row r="231" spans="1:9" hidden="1" x14ac:dyDescent="0.2">
      <c r="A231" s="85">
        <v>3</v>
      </c>
      <c r="B231" s="14" t="s">
        <v>1587</v>
      </c>
      <c r="C231" s="28">
        <f t="shared" si="71"/>
        <v>45304</v>
      </c>
      <c r="D231" s="43">
        <f t="shared" si="72"/>
        <v>45309</v>
      </c>
      <c r="E231" s="29">
        <f t="shared" si="76"/>
        <v>45311</v>
      </c>
      <c r="F231" s="43">
        <f t="shared" si="77"/>
        <v>45346</v>
      </c>
      <c r="G231" s="29">
        <f t="shared" si="78"/>
        <v>45352</v>
      </c>
      <c r="H231" s="29">
        <f t="shared" si="79"/>
        <v>45355</v>
      </c>
      <c r="I231" s="29">
        <f t="shared" si="80"/>
        <v>45372</v>
      </c>
    </row>
    <row r="232" spans="1:9" hidden="1" x14ac:dyDescent="0.2">
      <c r="A232" s="85">
        <v>4</v>
      </c>
      <c r="B232" s="14" t="s">
        <v>1594</v>
      </c>
      <c r="C232" s="28">
        <f t="shared" si="71"/>
        <v>45311</v>
      </c>
      <c r="D232" s="43">
        <f t="shared" si="72"/>
        <v>45316</v>
      </c>
      <c r="E232" s="29">
        <f t="shared" si="76"/>
        <v>45318</v>
      </c>
      <c r="F232" s="29">
        <f t="shared" si="77"/>
        <v>45353</v>
      </c>
      <c r="G232" s="43">
        <f t="shared" si="78"/>
        <v>45359</v>
      </c>
      <c r="H232" s="29">
        <f t="shared" si="79"/>
        <v>45362</v>
      </c>
      <c r="I232" s="29">
        <f t="shared" si="80"/>
        <v>45379</v>
      </c>
    </row>
    <row r="233" spans="1:9" hidden="1" x14ac:dyDescent="0.2">
      <c r="A233" s="85">
        <v>5</v>
      </c>
      <c r="B233" s="14" t="s">
        <v>1609</v>
      </c>
      <c r="C233" s="28">
        <f t="shared" si="71"/>
        <v>45318</v>
      </c>
      <c r="D233" s="43">
        <f t="shared" si="72"/>
        <v>45323</v>
      </c>
      <c r="E233" s="29">
        <f t="shared" si="76"/>
        <v>45325</v>
      </c>
      <c r="F233" s="29">
        <f t="shared" si="77"/>
        <v>45360</v>
      </c>
      <c r="G233" s="43">
        <f t="shared" si="78"/>
        <v>45366</v>
      </c>
      <c r="H233" s="29">
        <f t="shared" si="79"/>
        <v>45369</v>
      </c>
      <c r="I233" s="29">
        <f t="shared" si="80"/>
        <v>45386</v>
      </c>
    </row>
    <row r="234" spans="1:9" hidden="1" x14ac:dyDescent="0.2">
      <c r="A234" s="85">
        <v>6</v>
      </c>
      <c r="B234" s="14" t="s">
        <v>1608</v>
      </c>
      <c r="C234" s="28">
        <f t="shared" si="71"/>
        <v>45325</v>
      </c>
      <c r="D234" s="43">
        <f t="shared" si="72"/>
        <v>45330</v>
      </c>
      <c r="E234" s="29">
        <f t="shared" si="76"/>
        <v>45332</v>
      </c>
      <c r="F234" s="29">
        <f t="shared" si="77"/>
        <v>45367</v>
      </c>
      <c r="G234" s="43">
        <f t="shared" si="78"/>
        <v>45373</v>
      </c>
      <c r="H234" s="29">
        <f t="shared" si="79"/>
        <v>45376</v>
      </c>
      <c r="I234" s="29">
        <f t="shared" si="80"/>
        <v>45393</v>
      </c>
    </row>
    <row r="235" spans="1:9" hidden="1" x14ac:dyDescent="0.2">
      <c r="A235" s="85">
        <v>7</v>
      </c>
      <c r="B235" s="14" t="s">
        <v>1643</v>
      </c>
      <c r="C235" s="28">
        <f t="shared" si="71"/>
        <v>45332</v>
      </c>
      <c r="D235" s="43">
        <f t="shared" si="72"/>
        <v>45337</v>
      </c>
      <c r="E235" s="29">
        <f t="shared" si="76"/>
        <v>45339</v>
      </c>
      <c r="F235" s="29">
        <f t="shared" si="77"/>
        <v>45374</v>
      </c>
      <c r="G235" s="43">
        <f t="shared" si="78"/>
        <v>45380</v>
      </c>
      <c r="H235" s="29">
        <f t="shared" si="79"/>
        <v>45383</v>
      </c>
      <c r="I235" s="29">
        <f t="shared" si="80"/>
        <v>45400</v>
      </c>
    </row>
    <row r="236" spans="1:9" hidden="1" x14ac:dyDescent="0.2">
      <c r="A236" s="85">
        <v>8</v>
      </c>
      <c r="B236" s="14" t="s">
        <v>1644</v>
      </c>
      <c r="C236" s="28">
        <f t="shared" si="71"/>
        <v>45339</v>
      </c>
      <c r="D236" s="43">
        <f t="shared" si="72"/>
        <v>45344</v>
      </c>
      <c r="E236" s="29">
        <f t="shared" si="76"/>
        <v>45346</v>
      </c>
      <c r="F236" s="29">
        <f t="shared" si="77"/>
        <v>45381</v>
      </c>
      <c r="G236" s="43">
        <f t="shared" si="78"/>
        <v>45387</v>
      </c>
      <c r="H236" s="29">
        <f t="shared" si="79"/>
        <v>45390</v>
      </c>
      <c r="I236" s="29">
        <f t="shared" si="80"/>
        <v>45407</v>
      </c>
    </row>
    <row r="237" spans="1:9" hidden="1" x14ac:dyDescent="0.2">
      <c r="A237" s="85">
        <v>9</v>
      </c>
      <c r="B237" s="14" t="s">
        <v>1645</v>
      </c>
      <c r="C237" s="28">
        <f t="shared" si="71"/>
        <v>45346</v>
      </c>
      <c r="D237" s="43">
        <f t="shared" si="72"/>
        <v>45351</v>
      </c>
      <c r="E237" s="29">
        <f t="shared" si="76"/>
        <v>45353</v>
      </c>
      <c r="F237" s="29">
        <f t="shared" si="77"/>
        <v>45388</v>
      </c>
      <c r="G237" s="43">
        <f t="shared" si="78"/>
        <v>45394</v>
      </c>
      <c r="H237" s="29">
        <f t="shared" si="79"/>
        <v>45397</v>
      </c>
      <c r="I237" s="29">
        <f t="shared" si="80"/>
        <v>45414</v>
      </c>
    </row>
    <row r="238" spans="1:9" hidden="1" x14ac:dyDescent="0.2">
      <c r="A238" s="85">
        <v>10</v>
      </c>
      <c r="B238" s="14" t="s">
        <v>1654</v>
      </c>
      <c r="C238" s="28">
        <f t="shared" ref="C238:C285" si="81">E238-7</f>
        <v>45353</v>
      </c>
      <c r="D238" s="43">
        <f t="shared" ref="D238:D296" si="82">E238-2</f>
        <v>45358</v>
      </c>
      <c r="E238" s="29">
        <f t="shared" si="76"/>
        <v>45360</v>
      </c>
      <c r="F238" s="29">
        <f t="shared" si="77"/>
        <v>45395</v>
      </c>
      <c r="G238" s="43">
        <f t="shared" si="78"/>
        <v>45401</v>
      </c>
      <c r="H238" s="29">
        <f t="shared" si="79"/>
        <v>45404</v>
      </c>
      <c r="I238" s="29">
        <f t="shared" si="80"/>
        <v>45421</v>
      </c>
    </row>
    <row r="239" spans="1:9" hidden="1" x14ac:dyDescent="0.2">
      <c r="A239" s="85">
        <v>11</v>
      </c>
      <c r="B239" s="14" t="s">
        <v>1660</v>
      </c>
      <c r="C239" s="28">
        <f t="shared" si="81"/>
        <v>45360</v>
      </c>
      <c r="D239" s="43">
        <f t="shared" si="82"/>
        <v>45365</v>
      </c>
      <c r="E239" s="29">
        <f t="shared" si="76"/>
        <v>45367</v>
      </c>
      <c r="F239" s="29">
        <f t="shared" si="77"/>
        <v>45402</v>
      </c>
      <c r="G239" s="43">
        <f t="shared" si="78"/>
        <v>45408</v>
      </c>
      <c r="H239" s="29">
        <f t="shared" si="79"/>
        <v>45411</v>
      </c>
      <c r="I239" s="29">
        <f t="shared" si="80"/>
        <v>45428</v>
      </c>
    </row>
    <row r="240" spans="1:9" hidden="1" x14ac:dyDescent="0.2">
      <c r="A240" s="85">
        <v>12</v>
      </c>
      <c r="B240" s="14" t="s">
        <v>1666</v>
      </c>
      <c r="C240" s="28">
        <f t="shared" si="81"/>
        <v>45367</v>
      </c>
      <c r="D240" s="43">
        <f t="shared" si="82"/>
        <v>45372</v>
      </c>
      <c r="E240" s="29">
        <f t="shared" si="76"/>
        <v>45374</v>
      </c>
      <c r="F240" s="29">
        <f t="shared" si="77"/>
        <v>45409</v>
      </c>
      <c r="G240" s="43">
        <f t="shared" si="78"/>
        <v>45415</v>
      </c>
      <c r="H240" s="29">
        <f t="shared" si="79"/>
        <v>45418</v>
      </c>
      <c r="I240" s="29">
        <f t="shared" si="80"/>
        <v>45435</v>
      </c>
    </row>
    <row r="241" spans="1:9" hidden="1" x14ac:dyDescent="0.2">
      <c r="A241" s="85">
        <v>13</v>
      </c>
      <c r="B241" s="14" t="s">
        <v>1678</v>
      </c>
      <c r="C241" s="28">
        <f t="shared" si="81"/>
        <v>45374</v>
      </c>
      <c r="D241" s="43">
        <f t="shared" si="82"/>
        <v>45379</v>
      </c>
      <c r="E241" s="29">
        <f t="shared" si="76"/>
        <v>45381</v>
      </c>
      <c r="F241" s="29">
        <f t="shared" si="77"/>
        <v>45416</v>
      </c>
      <c r="G241" s="43">
        <f t="shared" si="78"/>
        <v>45422</v>
      </c>
      <c r="H241" s="29">
        <f t="shared" si="79"/>
        <v>45425</v>
      </c>
      <c r="I241" s="29">
        <f t="shared" si="80"/>
        <v>45442</v>
      </c>
    </row>
    <row r="242" spans="1:9" hidden="1" x14ac:dyDescent="0.2">
      <c r="A242" s="85">
        <v>14</v>
      </c>
      <c r="B242" s="14" t="s">
        <v>1682</v>
      </c>
      <c r="C242" s="28">
        <f t="shared" si="81"/>
        <v>45381</v>
      </c>
      <c r="D242" s="43">
        <f t="shared" si="82"/>
        <v>45386</v>
      </c>
      <c r="E242" s="29">
        <f t="shared" si="76"/>
        <v>45388</v>
      </c>
      <c r="F242" s="29">
        <f t="shared" si="77"/>
        <v>45423</v>
      </c>
      <c r="G242" s="43">
        <f t="shared" si="78"/>
        <v>45429</v>
      </c>
      <c r="H242" s="29">
        <f t="shared" si="79"/>
        <v>45432</v>
      </c>
      <c r="I242" s="29">
        <f t="shared" si="80"/>
        <v>45449</v>
      </c>
    </row>
    <row r="243" spans="1:9" hidden="1" x14ac:dyDescent="0.2">
      <c r="A243" s="85">
        <v>15</v>
      </c>
      <c r="B243" s="14" t="s">
        <v>1688</v>
      </c>
      <c r="C243" s="28">
        <f t="shared" si="81"/>
        <v>45388</v>
      </c>
      <c r="D243" s="43">
        <f t="shared" si="82"/>
        <v>45393</v>
      </c>
      <c r="E243" s="29">
        <f t="shared" si="76"/>
        <v>45395</v>
      </c>
      <c r="F243" s="29">
        <f t="shared" si="77"/>
        <v>45430</v>
      </c>
      <c r="G243" s="43">
        <f t="shared" si="78"/>
        <v>45436</v>
      </c>
      <c r="H243" s="29">
        <f t="shared" si="79"/>
        <v>45439</v>
      </c>
      <c r="I243" s="29">
        <f t="shared" si="80"/>
        <v>45456</v>
      </c>
    </row>
    <row r="244" spans="1:9" hidden="1" x14ac:dyDescent="0.2">
      <c r="A244" s="85">
        <v>16</v>
      </c>
      <c r="B244" s="14" t="s">
        <v>1695</v>
      </c>
      <c r="C244" s="28">
        <f t="shared" si="81"/>
        <v>45395</v>
      </c>
      <c r="D244" s="43">
        <f t="shared" si="82"/>
        <v>45400</v>
      </c>
      <c r="E244" s="29">
        <f t="shared" si="76"/>
        <v>45402</v>
      </c>
      <c r="F244" s="29">
        <f t="shared" si="77"/>
        <v>45437</v>
      </c>
      <c r="G244" s="43">
        <f t="shared" si="78"/>
        <v>45443</v>
      </c>
      <c r="H244" s="29">
        <f t="shared" si="79"/>
        <v>45446</v>
      </c>
      <c r="I244" s="29">
        <f t="shared" si="80"/>
        <v>45463</v>
      </c>
    </row>
    <row r="245" spans="1:9" hidden="1" x14ac:dyDescent="0.2">
      <c r="A245" s="85">
        <v>17</v>
      </c>
      <c r="B245" s="14" t="s">
        <v>1703</v>
      </c>
      <c r="C245" s="28">
        <f t="shared" si="81"/>
        <v>45402</v>
      </c>
      <c r="D245" s="43">
        <f t="shared" si="82"/>
        <v>45407</v>
      </c>
      <c r="E245" s="29">
        <f t="shared" si="76"/>
        <v>45409</v>
      </c>
      <c r="F245" s="29">
        <f t="shared" ref="F245:F283" si="83">E245+39</f>
        <v>45448</v>
      </c>
      <c r="G245" s="43">
        <f t="shared" si="78"/>
        <v>45450</v>
      </c>
      <c r="H245" s="29">
        <f t="shared" si="79"/>
        <v>45453</v>
      </c>
      <c r="I245" s="29">
        <f t="shared" si="80"/>
        <v>45470</v>
      </c>
    </row>
    <row r="246" spans="1:9" hidden="1" x14ac:dyDescent="0.2">
      <c r="A246" s="85">
        <v>18</v>
      </c>
      <c r="B246" s="14" t="s">
        <v>1711</v>
      </c>
      <c r="C246" s="28">
        <f t="shared" si="81"/>
        <v>45409</v>
      </c>
      <c r="D246" s="43">
        <f t="shared" si="82"/>
        <v>45414</v>
      </c>
      <c r="E246" s="29">
        <f t="shared" si="76"/>
        <v>45416</v>
      </c>
      <c r="F246" s="29">
        <f t="shared" si="83"/>
        <v>45455</v>
      </c>
      <c r="G246" s="43">
        <f t="shared" si="78"/>
        <v>45457</v>
      </c>
      <c r="H246" s="29">
        <f t="shared" si="79"/>
        <v>45460</v>
      </c>
      <c r="I246" s="29">
        <f t="shared" si="80"/>
        <v>45477</v>
      </c>
    </row>
    <row r="247" spans="1:9" hidden="1" x14ac:dyDescent="0.2">
      <c r="A247" s="85">
        <v>19</v>
      </c>
      <c r="B247" s="14" t="s">
        <v>1719</v>
      </c>
      <c r="C247" s="28">
        <f t="shared" si="81"/>
        <v>45416</v>
      </c>
      <c r="D247" s="43">
        <f t="shared" si="82"/>
        <v>45421</v>
      </c>
      <c r="E247" s="29">
        <f t="shared" si="76"/>
        <v>45423</v>
      </c>
      <c r="F247" s="29">
        <f t="shared" si="83"/>
        <v>45462</v>
      </c>
      <c r="G247" s="43">
        <f t="shared" si="78"/>
        <v>45464</v>
      </c>
      <c r="H247" s="29">
        <f t="shared" si="79"/>
        <v>45467</v>
      </c>
      <c r="I247" s="29">
        <f t="shared" si="80"/>
        <v>45484</v>
      </c>
    </row>
    <row r="248" spans="1:9" hidden="1" x14ac:dyDescent="0.2">
      <c r="A248" s="85">
        <v>20</v>
      </c>
      <c r="B248" s="14" t="s">
        <v>1727</v>
      </c>
      <c r="C248" s="28">
        <f t="shared" si="81"/>
        <v>45423</v>
      </c>
      <c r="D248" s="43">
        <f t="shared" si="82"/>
        <v>45428</v>
      </c>
      <c r="E248" s="29">
        <f t="shared" si="76"/>
        <v>45430</v>
      </c>
      <c r="F248" s="29">
        <f t="shared" si="83"/>
        <v>45469</v>
      </c>
      <c r="G248" s="43">
        <f t="shared" si="78"/>
        <v>45471</v>
      </c>
      <c r="H248" s="29">
        <f t="shared" si="79"/>
        <v>45474</v>
      </c>
      <c r="I248" s="29">
        <f t="shared" si="80"/>
        <v>45491</v>
      </c>
    </row>
    <row r="249" spans="1:9" hidden="1" x14ac:dyDescent="0.2">
      <c r="A249" s="85">
        <v>21</v>
      </c>
      <c r="B249" s="14" t="s">
        <v>1735</v>
      </c>
      <c r="C249" s="28">
        <f t="shared" si="81"/>
        <v>45430</v>
      </c>
      <c r="D249" s="43">
        <f t="shared" si="82"/>
        <v>45435</v>
      </c>
      <c r="E249" s="29">
        <f t="shared" si="76"/>
        <v>45437</v>
      </c>
      <c r="F249" s="29">
        <f t="shared" si="83"/>
        <v>45476</v>
      </c>
      <c r="G249" s="43">
        <f t="shared" si="78"/>
        <v>45478</v>
      </c>
      <c r="H249" s="29">
        <f t="shared" si="79"/>
        <v>45481</v>
      </c>
      <c r="I249" s="29">
        <f t="shared" si="80"/>
        <v>45498</v>
      </c>
    </row>
    <row r="250" spans="1:9" hidden="1" x14ac:dyDescent="0.2">
      <c r="A250" s="85">
        <v>22</v>
      </c>
      <c r="B250" s="14" t="s">
        <v>1742</v>
      </c>
      <c r="C250" s="28">
        <f t="shared" si="81"/>
        <v>45437</v>
      </c>
      <c r="D250" s="43">
        <f t="shared" si="82"/>
        <v>45442</v>
      </c>
      <c r="E250" s="29">
        <f t="shared" si="76"/>
        <v>45444</v>
      </c>
      <c r="F250" s="29">
        <f t="shared" si="83"/>
        <v>45483</v>
      </c>
      <c r="G250" s="43">
        <f t="shared" ref="G250:G283" si="84">E250+41</f>
        <v>45485</v>
      </c>
      <c r="H250" s="29">
        <f t="shared" ref="H250:H283" si="85">E250+44</f>
        <v>45488</v>
      </c>
      <c r="I250" s="29">
        <f t="shared" si="80"/>
        <v>45505</v>
      </c>
    </row>
    <row r="251" spans="1:9" hidden="1" x14ac:dyDescent="0.2">
      <c r="A251" s="85">
        <v>23</v>
      </c>
      <c r="B251" s="14" t="s">
        <v>1750</v>
      </c>
      <c r="C251" s="28">
        <f t="shared" si="81"/>
        <v>45444</v>
      </c>
      <c r="D251" s="43">
        <f t="shared" si="82"/>
        <v>45449</v>
      </c>
      <c r="E251" s="29">
        <f t="shared" si="76"/>
        <v>45451</v>
      </c>
      <c r="F251" s="29">
        <f t="shared" si="83"/>
        <v>45490</v>
      </c>
      <c r="G251" s="43">
        <f t="shared" si="84"/>
        <v>45492</v>
      </c>
      <c r="H251" s="29">
        <f t="shared" si="85"/>
        <v>45495</v>
      </c>
      <c r="I251" s="29">
        <f t="shared" si="80"/>
        <v>45512</v>
      </c>
    </row>
    <row r="252" spans="1:9" hidden="1" x14ac:dyDescent="0.2">
      <c r="A252" s="85">
        <v>24</v>
      </c>
      <c r="B252" s="14" t="s">
        <v>1756</v>
      </c>
      <c r="C252" s="28">
        <f t="shared" si="81"/>
        <v>45451</v>
      </c>
      <c r="D252" s="43">
        <f t="shared" si="82"/>
        <v>45456</v>
      </c>
      <c r="E252" s="29">
        <f t="shared" si="76"/>
        <v>45458</v>
      </c>
      <c r="F252" s="29">
        <f t="shared" si="83"/>
        <v>45497</v>
      </c>
      <c r="G252" s="43">
        <f t="shared" si="84"/>
        <v>45499</v>
      </c>
      <c r="H252" s="29">
        <f t="shared" si="85"/>
        <v>45502</v>
      </c>
      <c r="I252" s="29">
        <f t="shared" si="80"/>
        <v>45519</v>
      </c>
    </row>
    <row r="253" spans="1:9" hidden="1" x14ac:dyDescent="0.2">
      <c r="A253" s="85">
        <v>25</v>
      </c>
      <c r="B253" s="14" t="s">
        <v>1791</v>
      </c>
      <c r="C253" s="28">
        <f t="shared" si="81"/>
        <v>45458</v>
      </c>
      <c r="D253" s="43">
        <f t="shared" si="82"/>
        <v>45463</v>
      </c>
      <c r="E253" s="29">
        <f t="shared" si="76"/>
        <v>45465</v>
      </c>
      <c r="F253" s="29">
        <f t="shared" si="83"/>
        <v>45504</v>
      </c>
      <c r="G253" s="43">
        <f t="shared" si="84"/>
        <v>45506</v>
      </c>
      <c r="H253" s="29">
        <f t="shared" si="85"/>
        <v>45509</v>
      </c>
      <c r="I253" s="29">
        <f t="shared" si="80"/>
        <v>45526</v>
      </c>
    </row>
    <row r="254" spans="1:9" hidden="1" x14ac:dyDescent="0.2">
      <c r="A254" s="85">
        <v>26</v>
      </c>
      <c r="B254" s="14" t="s">
        <v>1771</v>
      </c>
      <c r="C254" s="28">
        <f t="shared" si="81"/>
        <v>45465</v>
      </c>
      <c r="D254" s="43">
        <f t="shared" si="82"/>
        <v>45470</v>
      </c>
      <c r="E254" s="29">
        <f t="shared" si="76"/>
        <v>45472</v>
      </c>
      <c r="F254" s="29">
        <f t="shared" si="83"/>
        <v>45511</v>
      </c>
      <c r="G254" s="43">
        <f t="shared" si="84"/>
        <v>45513</v>
      </c>
      <c r="H254" s="29">
        <f t="shared" si="85"/>
        <v>45516</v>
      </c>
      <c r="I254" s="29">
        <f t="shared" si="80"/>
        <v>45533</v>
      </c>
    </row>
    <row r="255" spans="1:9" hidden="1" x14ac:dyDescent="0.2">
      <c r="A255" s="85">
        <v>27</v>
      </c>
      <c r="B255" s="14" t="s">
        <v>1776</v>
      </c>
      <c r="C255" s="28">
        <f t="shared" si="81"/>
        <v>45472</v>
      </c>
      <c r="D255" s="43">
        <f t="shared" si="82"/>
        <v>45477</v>
      </c>
      <c r="E255" s="29">
        <f t="shared" si="76"/>
        <v>45479</v>
      </c>
      <c r="F255" s="29">
        <f t="shared" si="83"/>
        <v>45518</v>
      </c>
      <c r="G255" s="43">
        <f t="shared" si="84"/>
        <v>45520</v>
      </c>
      <c r="H255" s="29">
        <f t="shared" si="85"/>
        <v>45523</v>
      </c>
      <c r="I255" s="29">
        <f t="shared" ref="I255:I283" si="86">E255+52</f>
        <v>45531</v>
      </c>
    </row>
    <row r="256" spans="1:9" hidden="1" x14ac:dyDescent="0.2">
      <c r="A256" s="85">
        <v>28</v>
      </c>
      <c r="B256" s="14" t="s">
        <v>1783</v>
      </c>
      <c r="C256" s="28">
        <f t="shared" si="81"/>
        <v>45479</v>
      </c>
      <c r="D256" s="43">
        <f t="shared" si="82"/>
        <v>45484</v>
      </c>
      <c r="E256" s="29">
        <f t="shared" si="76"/>
        <v>45486</v>
      </c>
      <c r="F256" s="29">
        <f t="shared" si="83"/>
        <v>45525</v>
      </c>
      <c r="G256" s="43">
        <f t="shared" si="84"/>
        <v>45527</v>
      </c>
      <c r="H256" s="29">
        <f t="shared" si="85"/>
        <v>45530</v>
      </c>
      <c r="I256" s="29">
        <f t="shared" si="86"/>
        <v>45538</v>
      </c>
    </row>
    <row r="257" spans="1:9" hidden="1" x14ac:dyDescent="0.2">
      <c r="A257" s="85">
        <v>29</v>
      </c>
      <c r="B257" s="14" t="s">
        <v>1792</v>
      </c>
      <c r="C257" s="28">
        <f t="shared" si="81"/>
        <v>45486</v>
      </c>
      <c r="D257" s="43">
        <f t="shared" si="82"/>
        <v>45491</v>
      </c>
      <c r="E257" s="29">
        <f t="shared" si="76"/>
        <v>45493</v>
      </c>
      <c r="F257" s="29">
        <f t="shared" si="83"/>
        <v>45532</v>
      </c>
      <c r="G257" s="43">
        <f t="shared" si="84"/>
        <v>45534</v>
      </c>
      <c r="H257" s="29">
        <f t="shared" si="85"/>
        <v>45537</v>
      </c>
      <c r="I257" s="29">
        <f t="shared" si="86"/>
        <v>45545</v>
      </c>
    </row>
    <row r="258" spans="1:9" hidden="1" x14ac:dyDescent="0.2">
      <c r="A258" s="85">
        <v>30</v>
      </c>
      <c r="B258" s="14" t="s">
        <v>1800</v>
      </c>
      <c r="C258" s="28">
        <f t="shared" si="81"/>
        <v>45493</v>
      </c>
      <c r="D258" s="43">
        <f t="shared" si="82"/>
        <v>45498</v>
      </c>
      <c r="E258" s="29">
        <f t="shared" si="76"/>
        <v>45500</v>
      </c>
      <c r="F258" s="29">
        <f t="shared" si="83"/>
        <v>45539</v>
      </c>
      <c r="G258" s="43">
        <f t="shared" si="84"/>
        <v>45541</v>
      </c>
      <c r="H258" s="29">
        <f t="shared" si="85"/>
        <v>45544</v>
      </c>
      <c r="I258" s="29">
        <f t="shared" si="86"/>
        <v>45552</v>
      </c>
    </row>
    <row r="259" spans="1:9" hidden="1" x14ac:dyDescent="0.2">
      <c r="A259" s="85">
        <v>31</v>
      </c>
      <c r="B259" s="14" t="s">
        <v>1805</v>
      </c>
      <c r="C259" s="28">
        <f t="shared" si="81"/>
        <v>45500</v>
      </c>
      <c r="D259" s="43">
        <f t="shared" si="82"/>
        <v>45505</v>
      </c>
      <c r="E259" s="29">
        <f t="shared" si="76"/>
        <v>45507</v>
      </c>
      <c r="F259" s="29">
        <f t="shared" si="83"/>
        <v>45546</v>
      </c>
      <c r="G259" s="43">
        <f t="shared" si="84"/>
        <v>45548</v>
      </c>
      <c r="H259" s="29">
        <f t="shared" si="85"/>
        <v>45551</v>
      </c>
      <c r="I259" s="29">
        <f t="shared" si="86"/>
        <v>45559</v>
      </c>
    </row>
    <row r="260" spans="1:9" hidden="1" x14ac:dyDescent="0.2">
      <c r="A260" s="85">
        <v>32</v>
      </c>
      <c r="B260" s="14" t="s">
        <v>1822</v>
      </c>
      <c r="C260" s="28">
        <f t="shared" si="81"/>
        <v>45507</v>
      </c>
      <c r="D260" s="43">
        <f t="shared" si="82"/>
        <v>45512</v>
      </c>
      <c r="E260" s="29">
        <f t="shared" si="76"/>
        <v>45514</v>
      </c>
      <c r="F260" s="29">
        <f t="shared" si="83"/>
        <v>45553</v>
      </c>
      <c r="G260" s="43">
        <f t="shared" si="84"/>
        <v>45555</v>
      </c>
      <c r="H260" s="29">
        <f t="shared" si="85"/>
        <v>45558</v>
      </c>
      <c r="I260" s="29">
        <f t="shared" si="86"/>
        <v>45566</v>
      </c>
    </row>
    <row r="261" spans="1:9" hidden="1" x14ac:dyDescent="0.2">
      <c r="A261" s="85">
        <v>33</v>
      </c>
      <c r="B261" s="14" t="s">
        <v>1833</v>
      </c>
      <c r="C261" s="28">
        <f t="shared" si="81"/>
        <v>45514</v>
      </c>
      <c r="D261" s="43">
        <f t="shared" si="82"/>
        <v>45519</v>
      </c>
      <c r="E261" s="29">
        <f t="shared" si="76"/>
        <v>45521</v>
      </c>
      <c r="F261" s="29">
        <f t="shared" si="83"/>
        <v>45560</v>
      </c>
      <c r="G261" s="43">
        <f t="shared" si="84"/>
        <v>45562</v>
      </c>
      <c r="H261" s="29">
        <f t="shared" si="85"/>
        <v>45565</v>
      </c>
      <c r="I261" s="29">
        <f t="shared" si="86"/>
        <v>45573</v>
      </c>
    </row>
    <row r="262" spans="1:9" hidden="1" x14ac:dyDescent="0.2">
      <c r="A262" s="85">
        <v>34</v>
      </c>
      <c r="B262" s="14" t="s">
        <v>1834</v>
      </c>
      <c r="C262" s="28">
        <f t="shared" si="81"/>
        <v>45521</v>
      </c>
      <c r="D262" s="43">
        <f t="shared" si="82"/>
        <v>45526</v>
      </c>
      <c r="E262" s="29">
        <f t="shared" si="76"/>
        <v>45528</v>
      </c>
      <c r="F262" s="29">
        <f t="shared" si="83"/>
        <v>45567</v>
      </c>
      <c r="G262" s="43">
        <f t="shared" si="84"/>
        <v>45569</v>
      </c>
      <c r="H262" s="29">
        <f t="shared" si="85"/>
        <v>45572</v>
      </c>
      <c r="I262" s="29">
        <f t="shared" si="86"/>
        <v>45580</v>
      </c>
    </row>
    <row r="263" spans="1:9" hidden="1" x14ac:dyDescent="0.2">
      <c r="A263" s="85">
        <v>35</v>
      </c>
      <c r="B263" s="14" t="s">
        <v>1835</v>
      </c>
      <c r="C263" s="28">
        <f t="shared" si="81"/>
        <v>45528</v>
      </c>
      <c r="D263" s="43">
        <f t="shared" si="82"/>
        <v>45533</v>
      </c>
      <c r="E263" s="29">
        <f t="shared" si="76"/>
        <v>45535</v>
      </c>
      <c r="F263" s="29">
        <f t="shared" si="83"/>
        <v>45574</v>
      </c>
      <c r="G263" s="43">
        <f t="shared" si="84"/>
        <v>45576</v>
      </c>
      <c r="H263" s="29">
        <f t="shared" si="85"/>
        <v>45579</v>
      </c>
      <c r="I263" s="29">
        <f t="shared" si="86"/>
        <v>45587</v>
      </c>
    </row>
    <row r="264" spans="1:9" hidden="1" x14ac:dyDescent="0.2">
      <c r="A264" s="85">
        <v>36</v>
      </c>
      <c r="B264" s="14" t="s">
        <v>1849</v>
      </c>
      <c r="C264" s="28">
        <f t="shared" si="81"/>
        <v>45535</v>
      </c>
      <c r="D264" s="43">
        <f t="shared" si="82"/>
        <v>45540</v>
      </c>
      <c r="E264" s="29">
        <f t="shared" si="76"/>
        <v>45542</v>
      </c>
      <c r="F264" s="29">
        <f t="shared" si="83"/>
        <v>45581</v>
      </c>
      <c r="G264" s="43">
        <f t="shared" si="84"/>
        <v>45583</v>
      </c>
      <c r="H264" s="29">
        <f t="shared" si="85"/>
        <v>45586</v>
      </c>
      <c r="I264" s="29">
        <f t="shared" si="86"/>
        <v>45594</v>
      </c>
    </row>
    <row r="265" spans="1:9" hidden="1" x14ac:dyDescent="0.2">
      <c r="A265" s="85">
        <v>37</v>
      </c>
      <c r="B265" s="14" t="s">
        <v>1848</v>
      </c>
      <c r="C265" s="28">
        <f t="shared" si="81"/>
        <v>45542</v>
      </c>
      <c r="D265" s="43">
        <f t="shared" si="82"/>
        <v>45547</v>
      </c>
      <c r="E265" s="29">
        <f t="shared" si="76"/>
        <v>45549</v>
      </c>
      <c r="F265" s="29">
        <f t="shared" si="83"/>
        <v>45588</v>
      </c>
      <c r="G265" s="43">
        <f t="shared" si="84"/>
        <v>45590</v>
      </c>
      <c r="H265" s="29">
        <f t="shared" si="85"/>
        <v>45593</v>
      </c>
      <c r="I265" s="29">
        <f t="shared" si="86"/>
        <v>45601</v>
      </c>
    </row>
    <row r="266" spans="1:9" hidden="1" x14ac:dyDescent="0.2">
      <c r="A266" s="85">
        <v>38</v>
      </c>
      <c r="B266" s="14" t="s">
        <v>1857</v>
      </c>
      <c r="C266" s="28">
        <f t="shared" si="81"/>
        <v>45549</v>
      </c>
      <c r="D266" s="43">
        <f t="shared" si="82"/>
        <v>45554</v>
      </c>
      <c r="E266" s="29">
        <f t="shared" si="76"/>
        <v>45556</v>
      </c>
      <c r="F266" s="29">
        <f t="shared" si="83"/>
        <v>45595</v>
      </c>
      <c r="G266" s="43">
        <f t="shared" si="84"/>
        <v>45597</v>
      </c>
      <c r="H266" s="29">
        <f t="shared" si="85"/>
        <v>45600</v>
      </c>
      <c r="I266" s="29">
        <f t="shared" si="86"/>
        <v>45608</v>
      </c>
    </row>
    <row r="267" spans="1:9" hidden="1" x14ac:dyDescent="0.2">
      <c r="A267" s="85">
        <v>39</v>
      </c>
      <c r="B267" s="14" t="s">
        <v>1865</v>
      </c>
      <c r="C267" s="28">
        <f t="shared" si="81"/>
        <v>45556</v>
      </c>
      <c r="D267" s="43">
        <f t="shared" si="82"/>
        <v>45561</v>
      </c>
      <c r="E267" s="29">
        <f t="shared" si="76"/>
        <v>45563</v>
      </c>
      <c r="F267" s="29">
        <f t="shared" si="83"/>
        <v>45602</v>
      </c>
      <c r="G267" s="43">
        <f t="shared" si="84"/>
        <v>45604</v>
      </c>
      <c r="H267" s="29">
        <f t="shared" si="85"/>
        <v>45607</v>
      </c>
      <c r="I267" s="29">
        <f t="shared" si="86"/>
        <v>45615</v>
      </c>
    </row>
    <row r="268" spans="1:9" hidden="1" x14ac:dyDescent="0.2">
      <c r="A268" s="85">
        <v>40</v>
      </c>
      <c r="B268" s="14" t="s">
        <v>1870</v>
      </c>
      <c r="C268" s="28">
        <f t="shared" si="81"/>
        <v>45563</v>
      </c>
      <c r="D268" s="43">
        <f t="shared" si="82"/>
        <v>45568</v>
      </c>
      <c r="E268" s="29">
        <f t="shared" si="76"/>
        <v>45570</v>
      </c>
      <c r="F268" s="29">
        <f t="shared" si="83"/>
        <v>45609</v>
      </c>
      <c r="G268" s="43">
        <f t="shared" si="84"/>
        <v>45611</v>
      </c>
      <c r="H268" s="29">
        <f t="shared" si="85"/>
        <v>45614</v>
      </c>
      <c r="I268" s="29">
        <f t="shared" si="86"/>
        <v>45622</v>
      </c>
    </row>
    <row r="269" spans="1:9" hidden="1" x14ac:dyDescent="0.2">
      <c r="A269" s="85">
        <v>41</v>
      </c>
      <c r="B269" s="14" t="s">
        <v>7</v>
      </c>
      <c r="C269" s="52">
        <f t="shared" si="81"/>
        <v>45570</v>
      </c>
      <c r="D269" s="151">
        <f t="shared" si="82"/>
        <v>45575</v>
      </c>
      <c r="E269" s="49">
        <f t="shared" si="76"/>
        <v>45577</v>
      </c>
      <c r="F269" s="49">
        <f t="shared" si="83"/>
        <v>45616</v>
      </c>
      <c r="G269" s="151">
        <f t="shared" si="84"/>
        <v>45618</v>
      </c>
      <c r="H269" s="49">
        <f t="shared" si="85"/>
        <v>45621</v>
      </c>
      <c r="I269" s="49">
        <f t="shared" si="86"/>
        <v>45629</v>
      </c>
    </row>
    <row r="270" spans="1:9" hidden="1" x14ac:dyDescent="0.2">
      <c r="A270" s="85">
        <v>42</v>
      </c>
      <c r="B270" s="14" t="s">
        <v>1886</v>
      </c>
      <c r="C270" s="28">
        <f t="shared" si="81"/>
        <v>45577</v>
      </c>
      <c r="D270" s="43">
        <f t="shared" si="82"/>
        <v>45582</v>
      </c>
      <c r="E270" s="29">
        <f t="shared" si="76"/>
        <v>45584</v>
      </c>
      <c r="F270" s="29">
        <f t="shared" si="83"/>
        <v>45623</v>
      </c>
      <c r="G270" s="43">
        <f t="shared" si="84"/>
        <v>45625</v>
      </c>
      <c r="H270" s="29">
        <f t="shared" si="85"/>
        <v>45628</v>
      </c>
      <c r="I270" s="29">
        <f t="shared" si="86"/>
        <v>45636</v>
      </c>
    </row>
    <row r="271" spans="1:9" hidden="1" x14ac:dyDescent="0.2">
      <c r="A271" s="85">
        <v>43</v>
      </c>
      <c r="B271" s="14" t="s">
        <v>1887</v>
      </c>
      <c r="C271" s="28">
        <f t="shared" si="81"/>
        <v>45584</v>
      </c>
      <c r="D271" s="43">
        <f t="shared" si="82"/>
        <v>45589</v>
      </c>
      <c r="E271" s="29">
        <f t="shared" si="76"/>
        <v>45591</v>
      </c>
      <c r="F271" s="29">
        <f t="shared" si="83"/>
        <v>45630</v>
      </c>
      <c r="G271" s="43">
        <f t="shared" si="84"/>
        <v>45632</v>
      </c>
      <c r="H271" s="29">
        <f t="shared" si="85"/>
        <v>45635</v>
      </c>
      <c r="I271" s="29">
        <f t="shared" si="86"/>
        <v>45643</v>
      </c>
    </row>
    <row r="272" spans="1:9" hidden="1" x14ac:dyDescent="0.2">
      <c r="A272" s="85">
        <v>44</v>
      </c>
      <c r="B272" s="14" t="s">
        <v>1901</v>
      </c>
      <c r="C272" s="28">
        <f t="shared" si="81"/>
        <v>45591</v>
      </c>
      <c r="D272" s="43">
        <f t="shared" si="82"/>
        <v>45596</v>
      </c>
      <c r="E272" s="29">
        <f t="shared" si="76"/>
        <v>45598</v>
      </c>
      <c r="F272" s="29">
        <f t="shared" si="83"/>
        <v>45637</v>
      </c>
      <c r="G272" s="43">
        <f t="shared" si="84"/>
        <v>45639</v>
      </c>
      <c r="H272" s="29">
        <f t="shared" si="85"/>
        <v>45642</v>
      </c>
      <c r="I272" s="29">
        <f t="shared" si="86"/>
        <v>45650</v>
      </c>
    </row>
    <row r="273" spans="1:9" hidden="1" x14ac:dyDescent="0.2">
      <c r="A273" s="85">
        <v>45</v>
      </c>
      <c r="B273" s="14" t="s">
        <v>1908</v>
      </c>
      <c r="C273" s="28">
        <f t="shared" si="81"/>
        <v>45598</v>
      </c>
      <c r="D273" s="43">
        <f t="shared" si="82"/>
        <v>45603</v>
      </c>
      <c r="E273" s="29">
        <f t="shared" si="76"/>
        <v>45605</v>
      </c>
      <c r="F273" s="29">
        <f t="shared" si="83"/>
        <v>45644</v>
      </c>
      <c r="G273" s="43">
        <f t="shared" si="84"/>
        <v>45646</v>
      </c>
      <c r="H273" s="29">
        <f t="shared" si="85"/>
        <v>45649</v>
      </c>
      <c r="I273" s="29">
        <f t="shared" si="86"/>
        <v>45657</v>
      </c>
    </row>
    <row r="274" spans="1:9" hidden="1" x14ac:dyDescent="0.2">
      <c r="A274" s="85">
        <v>46</v>
      </c>
      <c r="B274" s="14" t="s">
        <v>1909</v>
      </c>
      <c r="C274" s="28">
        <f t="shared" si="81"/>
        <v>45605</v>
      </c>
      <c r="D274" s="43">
        <f t="shared" si="82"/>
        <v>45610</v>
      </c>
      <c r="E274" s="29">
        <f t="shared" ref="E274:E278" si="87">E273+7</f>
        <v>45612</v>
      </c>
      <c r="F274" s="29">
        <f t="shared" si="83"/>
        <v>45651</v>
      </c>
      <c r="G274" s="43">
        <f t="shared" si="84"/>
        <v>45653</v>
      </c>
      <c r="H274" s="29">
        <f t="shared" si="85"/>
        <v>45656</v>
      </c>
      <c r="I274" s="29">
        <f t="shared" si="86"/>
        <v>45664</v>
      </c>
    </row>
    <row r="275" spans="1:9" hidden="1" x14ac:dyDescent="0.2">
      <c r="A275" s="85">
        <v>47</v>
      </c>
      <c r="B275" s="14" t="s">
        <v>1910</v>
      </c>
      <c r="C275" s="28">
        <f t="shared" si="81"/>
        <v>45612</v>
      </c>
      <c r="D275" s="43">
        <f t="shared" si="82"/>
        <v>45617</v>
      </c>
      <c r="E275" s="29">
        <f t="shared" si="87"/>
        <v>45619</v>
      </c>
      <c r="F275" s="29">
        <f t="shared" si="83"/>
        <v>45658</v>
      </c>
      <c r="G275" s="43">
        <f t="shared" si="84"/>
        <v>45660</v>
      </c>
      <c r="H275" s="29">
        <f t="shared" si="85"/>
        <v>45663</v>
      </c>
      <c r="I275" s="29">
        <f t="shared" si="86"/>
        <v>45671</v>
      </c>
    </row>
    <row r="276" spans="1:9" hidden="1" x14ac:dyDescent="0.2">
      <c r="A276" s="85">
        <v>48</v>
      </c>
      <c r="B276" s="14" t="s">
        <v>1919</v>
      </c>
      <c r="C276" s="28">
        <f t="shared" si="81"/>
        <v>45619</v>
      </c>
      <c r="D276" s="43">
        <f t="shared" si="82"/>
        <v>45624</v>
      </c>
      <c r="E276" s="29">
        <f t="shared" si="87"/>
        <v>45626</v>
      </c>
      <c r="F276" s="29">
        <f t="shared" si="83"/>
        <v>45665</v>
      </c>
      <c r="G276" s="43">
        <f t="shared" si="84"/>
        <v>45667</v>
      </c>
      <c r="H276" s="29">
        <f t="shared" si="85"/>
        <v>45670</v>
      </c>
      <c r="I276" s="29">
        <f t="shared" si="86"/>
        <v>45678</v>
      </c>
    </row>
    <row r="277" spans="1:9" hidden="1" x14ac:dyDescent="0.2">
      <c r="A277" s="85">
        <v>49</v>
      </c>
      <c r="B277" s="14" t="s">
        <v>1933</v>
      </c>
      <c r="C277" s="28">
        <f t="shared" si="81"/>
        <v>45626</v>
      </c>
      <c r="D277" s="43">
        <f t="shared" si="82"/>
        <v>45631</v>
      </c>
      <c r="E277" s="29">
        <f t="shared" si="87"/>
        <v>45633</v>
      </c>
      <c r="F277" s="29">
        <f t="shared" si="83"/>
        <v>45672</v>
      </c>
      <c r="G277" s="43">
        <f t="shared" si="84"/>
        <v>45674</v>
      </c>
      <c r="H277" s="29">
        <f t="shared" si="85"/>
        <v>45677</v>
      </c>
      <c r="I277" s="29">
        <f t="shared" si="86"/>
        <v>45685</v>
      </c>
    </row>
    <row r="278" spans="1:9" hidden="1" x14ac:dyDescent="0.2">
      <c r="A278" s="109">
        <v>50</v>
      </c>
      <c r="B278" s="14" t="s">
        <v>1947</v>
      </c>
      <c r="C278" s="28">
        <f t="shared" si="81"/>
        <v>45633</v>
      </c>
      <c r="D278" s="43">
        <f t="shared" si="82"/>
        <v>45638</v>
      </c>
      <c r="E278" s="29">
        <f t="shared" si="87"/>
        <v>45640</v>
      </c>
      <c r="F278" s="29">
        <f t="shared" si="83"/>
        <v>45679</v>
      </c>
      <c r="G278" s="29">
        <f t="shared" si="84"/>
        <v>45681</v>
      </c>
      <c r="H278" s="29">
        <f t="shared" si="85"/>
        <v>45684</v>
      </c>
      <c r="I278" s="29">
        <f t="shared" si="86"/>
        <v>45692</v>
      </c>
    </row>
    <row r="279" spans="1:9" hidden="1" x14ac:dyDescent="0.2">
      <c r="A279" s="109">
        <v>51</v>
      </c>
      <c r="B279" s="14" t="s">
        <v>1948</v>
      </c>
      <c r="C279" s="28">
        <f t="shared" si="81"/>
        <v>45641</v>
      </c>
      <c r="D279" s="43">
        <f t="shared" si="82"/>
        <v>45646</v>
      </c>
      <c r="E279" s="29">
        <v>45648</v>
      </c>
      <c r="F279" s="29">
        <f t="shared" si="83"/>
        <v>45687</v>
      </c>
      <c r="G279" s="29">
        <f t="shared" si="84"/>
        <v>45689</v>
      </c>
      <c r="H279" s="29">
        <f t="shared" si="85"/>
        <v>45692</v>
      </c>
      <c r="I279" s="29">
        <f t="shared" si="86"/>
        <v>45700</v>
      </c>
    </row>
    <row r="280" spans="1:9" hidden="1" x14ac:dyDescent="0.2">
      <c r="A280" s="85">
        <v>52</v>
      </c>
      <c r="B280" s="14" t="s">
        <v>1958</v>
      </c>
      <c r="C280" s="28">
        <f t="shared" si="81"/>
        <v>45647</v>
      </c>
      <c r="D280" s="43">
        <f t="shared" si="82"/>
        <v>45652</v>
      </c>
      <c r="E280" s="29">
        <v>45654</v>
      </c>
      <c r="F280" s="29">
        <f t="shared" si="83"/>
        <v>45693</v>
      </c>
      <c r="G280" s="29">
        <f t="shared" si="84"/>
        <v>45695</v>
      </c>
      <c r="H280" s="29">
        <f t="shared" si="85"/>
        <v>45698</v>
      </c>
      <c r="I280" s="29">
        <f t="shared" si="86"/>
        <v>45706</v>
      </c>
    </row>
    <row r="281" spans="1:9" hidden="1" x14ac:dyDescent="0.2">
      <c r="A281" s="85">
        <v>1</v>
      </c>
      <c r="B281" s="14" t="s">
        <v>1959</v>
      </c>
      <c r="C281" s="28">
        <f t="shared" si="81"/>
        <v>45654</v>
      </c>
      <c r="D281" s="43">
        <f t="shared" si="82"/>
        <v>45659</v>
      </c>
      <c r="E281" s="29">
        <f>E280+7</f>
        <v>45661</v>
      </c>
      <c r="F281" s="29">
        <f t="shared" si="83"/>
        <v>45700</v>
      </c>
      <c r="G281" s="29">
        <f t="shared" si="84"/>
        <v>45702</v>
      </c>
      <c r="H281" s="29">
        <f t="shared" si="85"/>
        <v>45705</v>
      </c>
      <c r="I281" s="29">
        <f t="shared" si="86"/>
        <v>45713</v>
      </c>
    </row>
    <row r="282" spans="1:9" hidden="1" x14ac:dyDescent="0.2">
      <c r="A282" s="42">
        <v>2</v>
      </c>
      <c r="B282" s="34" t="s">
        <v>1972</v>
      </c>
      <c r="C282" s="28">
        <f t="shared" si="81"/>
        <v>45661</v>
      </c>
      <c r="D282" s="43">
        <f t="shared" si="82"/>
        <v>45666</v>
      </c>
      <c r="E282" s="29">
        <f>E281+7</f>
        <v>45668</v>
      </c>
      <c r="F282" s="29">
        <f t="shared" si="83"/>
        <v>45707</v>
      </c>
      <c r="G282" s="29">
        <f t="shared" si="84"/>
        <v>45709</v>
      </c>
      <c r="H282" s="29">
        <f t="shared" si="85"/>
        <v>45712</v>
      </c>
      <c r="I282" s="29">
        <f t="shared" si="86"/>
        <v>45720</v>
      </c>
    </row>
    <row r="283" spans="1:9" hidden="1" x14ac:dyDescent="0.2">
      <c r="A283" s="42">
        <v>3</v>
      </c>
      <c r="B283" s="34" t="s">
        <v>1978</v>
      </c>
      <c r="C283" s="28">
        <f t="shared" si="81"/>
        <v>45668</v>
      </c>
      <c r="D283" s="43">
        <f t="shared" si="82"/>
        <v>45673</v>
      </c>
      <c r="E283" s="29">
        <f>E282+7</f>
        <v>45675</v>
      </c>
      <c r="F283" s="29">
        <f t="shared" si="83"/>
        <v>45714</v>
      </c>
      <c r="G283" s="29">
        <f t="shared" si="84"/>
        <v>45716</v>
      </c>
      <c r="H283" s="29">
        <f t="shared" si="85"/>
        <v>45719</v>
      </c>
      <c r="I283" s="29">
        <f t="shared" si="86"/>
        <v>45727</v>
      </c>
    </row>
    <row r="284" spans="1:9" hidden="1" x14ac:dyDescent="0.2">
      <c r="A284" s="42">
        <v>4</v>
      </c>
      <c r="B284" s="34" t="s">
        <v>1979</v>
      </c>
      <c r="C284" s="28">
        <f t="shared" si="81"/>
        <v>45675</v>
      </c>
      <c r="D284" s="43">
        <f t="shared" si="82"/>
        <v>45680</v>
      </c>
      <c r="E284" s="29">
        <f t="shared" ref="E284:E285" si="88">E283+7</f>
        <v>45682</v>
      </c>
      <c r="F284" s="29">
        <f t="shared" ref="F284:F322" si="89">E284+40</f>
        <v>45722</v>
      </c>
      <c r="G284" s="29">
        <f t="shared" ref="G284:G315" si="90">E284+60</f>
        <v>45742</v>
      </c>
      <c r="H284" s="29">
        <f t="shared" ref="H284:H315" si="91">E284+63</f>
        <v>45745</v>
      </c>
      <c r="I284" s="29">
        <f t="shared" ref="I284:I315" si="92">E284+64</f>
        <v>45746</v>
      </c>
    </row>
    <row r="285" spans="1:9" hidden="1" x14ac:dyDescent="0.2">
      <c r="A285" s="42">
        <v>5</v>
      </c>
      <c r="B285" s="34" t="s">
        <v>1996</v>
      </c>
      <c r="C285" s="28">
        <f t="shared" si="81"/>
        <v>45682</v>
      </c>
      <c r="D285" s="43">
        <f t="shared" si="82"/>
        <v>45687</v>
      </c>
      <c r="E285" s="29">
        <f t="shared" si="88"/>
        <v>45689</v>
      </c>
      <c r="F285" s="29">
        <f t="shared" si="89"/>
        <v>45729</v>
      </c>
      <c r="G285" s="29">
        <f t="shared" si="90"/>
        <v>45749</v>
      </c>
      <c r="H285" s="29">
        <f t="shared" si="91"/>
        <v>45752</v>
      </c>
      <c r="I285" s="29">
        <f t="shared" si="92"/>
        <v>45753</v>
      </c>
    </row>
    <row r="286" spans="1:9" hidden="1" x14ac:dyDescent="0.2">
      <c r="A286" s="42">
        <v>6</v>
      </c>
      <c r="B286" s="34" t="s">
        <v>1989</v>
      </c>
      <c r="C286" s="28">
        <v>45690</v>
      </c>
      <c r="D286" s="43">
        <f t="shared" si="82"/>
        <v>45695</v>
      </c>
      <c r="E286" s="29">
        <f>C286+7</f>
        <v>45697</v>
      </c>
      <c r="F286" s="29">
        <f t="shared" si="89"/>
        <v>45737</v>
      </c>
      <c r="G286" s="29">
        <f t="shared" si="90"/>
        <v>45757</v>
      </c>
      <c r="H286" s="29">
        <f t="shared" si="91"/>
        <v>45760</v>
      </c>
      <c r="I286" s="29">
        <f t="shared" si="92"/>
        <v>45761</v>
      </c>
    </row>
    <row r="287" spans="1:9" hidden="1" x14ac:dyDescent="0.2">
      <c r="A287" s="42">
        <v>7</v>
      </c>
      <c r="B287" s="34" t="s">
        <v>2015</v>
      </c>
      <c r="C287" s="28">
        <f t="shared" ref="C287:C324" si="93">E287-7</f>
        <v>45697</v>
      </c>
      <c r="D287" s="43">
        <f t="shared" si="82"/>
        <v>45702</v>
      </c>
      <c r="E287" s="29">
        <f>E286+7</f>
        <v>45704</v>
      </c>
      <c r="F287" s="29">
        <f t="shared" si="89"/>
        <v>45744</v>
      </c>
      <c r="G287" s="29">
        <f t="shared" si="90"/>
        <v>45764</v>
      </c>
      <c r="H287" s="29">
        <f t="shared" si="91"/>
        <v>45767</v>
      </c>
      <c r="I287" s="29">
        <f t="shared" si="92"/>
        <v>45768</v>
      </c>
    </row>
    <row r="288" spans="1:9" hidden="1" x14ac:dyDescent="0.2">
      <c r="A288" s="204">
        <v>8</v>
      </c>
      <c r="B288" s="40" t="s">
        <v>2059</v>
      </c>
      <c r="C288" s="28">
        <f t="shared" si="93"/>
        <v>45702</v>
      </c>
      <c r="D288" s="43">
        <f t="shared" si="82"/>
        <v>45707</v>
      </c>
      <c r="E288" s="29">
        <v>45709</v>
      </c>
      <c r="F288" s="29">
        <f t="shared" si="89"/>
        <v>45749</v>
      </c>
      <c r="G288" s="29">
        <f t="shared" si="90"/>
        <v>45769</v>
      </c>
      <c r="H288" s="29">
        <f t="shared" si="91"/>
        <v>45772</v>
      </c>
      <c r="I288" s="29">
        <f t="shared" si="92"/>
        <v>45773</v>
      </c>
    </row>
    <row r="289" spans="1:9" hidden="1" x14ac:dyDescent="0.2">
      <c r="A289" s="204">
        <v>9</v>
      </c>
      <c r="B289" s="40" t="s">
        <v>2034</v>
      </c>
      <c r="C289" s="28">
        <f t="shared" si="93"/>
        <v>45711</v>
      </c>
      <c r="D289" s="43">
        <f t="shared" si="82"/>
        <v>45716</v>
      </c>
      <c r="E289" s="29">
        <v>45718</v>
      </c>
      <c r="F289" s="29">
        <f t="shared" si="89"/>
        <v>45758</v>
      </c>
      <c r="G289" s="29">
        <f t="shared" si="90"/>
        <v>45778</v>
      </c>
      <c r="H289" s="29">
        <f t="shared" si="91"/>
        <v>45781</v>
      </c>
      <c r="I289" s="29">
        <f t="shared" si="92"/>
        <v>45782</v>
      </c>
    </row>
    <row r="290" spans="1:9" hidden="1" x14ac:dyDescent="0.2">
      <c r="A290" s="204">
        <v>10</v>
      </c>
      <c r="B290" s="40" t="s">
        <v>2072</v>
      </c>
      <c r="C290" s="28">
        <f t="shared" si="93"/>
        <v>45718</v>
      </c>
      <c r="D290" s="43">
        <f t="shared" si="82"/>
        <v>45723</v>
      </c>
      <c r="E290" s="29">
        <f>E289+7</f>
        <v>45725</v>
      </c>
      <c r="F290" s="29">
        <f t="shared" si="89"/>
        <v>45765</v>
      </c>
      <c r="G290" s="29">
        <f t="shared" si="90"/>
        <v>45785</v>
      </c>
      <c r="H290" s="29">
        <f t="shared" si="91"/>
        <v>45788</v>
      </c>
      <c r="I290" s="29">
        <f t="shared" si="92"/>
        <v>45789</v>
      </c>
    </row>
    <row r="291" spans="1:9" hidden="1" x14ac:dyDescent="0.2">
      <c r="A291" s="204">
        <v>11</v>
      </c>
      <c r="B291" s="40" t="s">
        <v>2091</v>
      </c>
      <c r="C291" s="28">
        <f t="shared" si="93"/>
        <v>45725</v>
      </c>
      <c r="D291" s="43">
        <f t="shared" si="82"/>
        <v>45730</v>
      </c>
      <c r="E291" s="29">
        <f t="shared" ref="E291:E302" si="94">E290+7</f>
        <v>45732</v>
      </c>
      <c r="F291" s="29">
        <f t="shared" si="89"/>
        <v>45772</v>
      </c>
      <c r="G291" s="29">
        <f t="shared" si="90"/>
        <v>45792</v>
      </c>
      <c r="H291" s="29">
        <f t="shared" si="91"/>
        <v>45795</v>
      </c>
      <c r="I291" s="29">
        <f t="shared" si="92"/>
        <v>45796</v>
      </c>
    </row>
    <row r="292" spans="1:9" hidden="1" x14ac:dyDescent="0.2">
      <c r="A292" s="204">
        <v>12</v>
      </c>
      <c r="B292" s="40" t="s">
        <v>2092</v>
      </c>
      <c r="C292" s="28">
        <f t="shared" si="93"/>
        <v>45732</v>
      </c>
      <c r="D292" s="43">
        <f t="shared" si="82"/>
        <v>45737</v>
      </c>
      <c r="E292" s="29">
        <f t="shared" si="94"/>
        <v>45739</v>
      </c>
      <c r="F292" s="29">
        <f t="shared" si="89"/>
        <v>45779</v>
      </c>
      <c r="G292" s="29">
        <f t="shared" si="90"/>
        <v>45799</v>
      </c>
      <c r="H292" s="29">
        <f t="shared" si="91"/>
        <v>45802</v>
      </c>
      <c r="I292" s="29">
        <f t="shared" si="92"/>
        <v>45803</v>
      </c>
    </row>
    <row r="293" spans="1:9" hidden="1" x14ac:dyDescent="0.2">
      <c r="A293" s="204">
        <v>13</v>
      </c>
      <c r="B293" s="40" t="s">
        <v>2093</v>
      </c>
      <c r="C293" s="28">
        <f t="shared" si="93"/>
        <v>45739</v>
      </c>
      <c r="D293" s="43">
        <f t="shared" si="82"/>
        <v>45744</v>
      </c>
      <c r="E293" s="29">
        <f t="shared" si="94"/>
        <v>45746</v>
      </c>
      <c r="F293" s="29">
        <f t="shared" si="89"/>
        <v>45786</v>
      </c>
      <c r="G293" s="29">
        <f t="shared" si="90"/>
        <v>45806</v>
      </c>
      <c r="H293" s="29">
        <f t="shared" si="91"/>
        <v>45809</v>
      </c>
      <c r="I293" s="29">
        <f t="shared" si="92"/>
        <v>45810</v>
      </c>
    </row>
    <row r="294" spans="1:9" hidden="1" x14ac:dyDescent="0.2">
      <c r="A294" s="204">
        <v>14</v>
      </c>
      <c r="B294" s="40" t="s">
        <v>2094</v>
      </c>
      <c r="C294" s="28">
        <f t="shared" si="93"/>
        <v>45746</v>
      </c>
      <c r="D294" s="43">
        <f t="shared" si="82"/>
        <v>45751</v>
      </c>
      <c r="E294" s="29">
        <f t="shared" si="94"/>
        <v>45753</v>
      </c>
      <c r="F294" s="29">
        <f t="shared" si="89"/>
        <v>45793</v>
      </c>
      <c r="G294" s="29">
        <f t="shared" si="90"/>
        <v>45813</v>
      </c>
      <c r="H294" s="29">
        <f t="shared" si="91"/>
        <v>45816</v>
      </c>
      <c r="I294" s="29">
        <f t="shared" si="92"/>
        <v>45817</v>
      </c>
    </row>
    <row r="295" spans="1:9" hidden="1" x14ac:dyDescent="0.2">
      <c r="A295" s="204">
        <v>15</v>
      </c>
      <c r="B295" s="40" t="s">
        <v>2095</v>
      </c>
      <c r="C295" s="28">
        <f t="shared" si="93"/>
        <v>45753</v>
      </c>
      <c r="D295" s="43">
        <f t="shared" si="82"/>
        <v>45758</v>
      </c>
      <c r="E295" s="29">
        <f t="shared" si="94"/>
        <v>45760</v>
      </c>
      <c r="F295" s="29">
        <f t="shared" si="89"/>
        <v>45800</v>
      </c>
      <c r="G295" s="29">
        <f t="shared" si="90"/>
        <v>45820</v>
      </c>
      <c r="H295" s="29">
        <f t="shared" si="91"/>
        <v>45823</v>
      </c>
      <c r="I295" s="29">
        <f t="shared" si="92"/>
        <v>45824</v>
      </c>
    </row>
    <row r="296" spans="1:9" hidden="1" x14ac:dyDescent="0.2">
      <c r="A296" s="204">
        <v>16</v>
      </c>
      <c r="B296" s="40" t="s">
        <v>2096</v>
      </c>
      <c r="C296" s="28">
        <f t="shared" si="93"/>
        <v>45760</v>
      </c>
      <c r="D296" s="43">
        <f t="shared" si="82"/>
        <v>45765</v>
      </c>
      <c r="E296" s="29">
        <f t="shared" si="94"/>
        <v>45767</v>
      </c>
      <c r="F296" s="29">
        <f t="shared" si="89"/>
        <v>45807</v>
      </c>
      <c r="G296" s="29">
        <f t="shared" si="90"/>
        <v>45827</v>
      </c>
      <c r="H296" s="29">
        <f t="shared" si="91"/>
        <v>45830</v>
      </c>
      <c r="I296" s="29">
        <f t="shared" si="92"/>
        <v>45831</v>
      </c>
    </row>
    <row r="297" spans="1:9" hidden="1" x14ac:dyDescent="0.2">
      <c r="A297" s="204">
        <v>17</v>
      </c>
      <c r="B297" s="40" t="s">
        <v>2109</v>
      </c>
      <c r="C297" s="28">
        <f t="shared" si="93"/>
        <v>45767</v>
      </c>
      <c r="D297" s="43">
        <f t="shared" ref="D297" si="95">E297-2</f>
        <v>45772</v>
      </c>
      <c r="E297" s="29">
        <f t="shared" si="94"/>
        <v>45774</v>
      </c>
      <c r="F297" s="29">
        <f t="shared" si="89"/>
        <v>45814</v>
      </c>
      <c r="G297" s="29">
        <f t="shared" si="90"/>
        <v>45834</v>
      </c>
      <c r="H297" s="29">
        <f t="shared" si="91"/>
        <v>45837</v>
      </c>
      <c r="I297" s="29">
        <f t="shared" si="92"/>
        <v>45838</v>
      </c>
    </row>
    <row r="298" spans="1:9" hidden="1" x14ac:dyDescent="0.2">
      <c r="A298" s="204">
        <v>18</v>
      </c>
      <c r="B298" s="40" t="s">
        <v>2110</v>
      </c>
      <c r="C298" s="28">
        <f t="shared" si="93"/>
        <v>45774</v>
      </c>
      <c r="D298" s="43">
        <f t="shared" ref="D298:D305" si="96">E298-2</f>
        <v>45779</v>
      </c>
      <c r="E298" s="29">
        <f t="shared" si="94"/>
        <v>45781</v>
      </c>
      <c r="F298" s="29">
        <f t="shared" si="89"/>
        <v>45821</v>
      </c>
      <c r="G298" s="29">
        <f t="shared" si="90"/>
        <v>45841</v>
      </c>
      <c r="H298" s="29">
        <f t="shared" si="91"/>
        <v>45844</v>
      </c>
      <c r="I298" s="29">
        <f t="shared" si="92"/>
        <v>45845</v>
      </c>
    </row>
    <row r="299" spans="1:9" hidden="1" x14ac:dyDescent="0.2">
      <c r="A299" s="204">
        <v>19</v>
      </c>
      <c r="B299" s="40" t="s">
        <v>2118</v>
      </c>
      <c r="C299" s="28">
        <f t="shared" si="93"/>
        <v>45781</v>
      </c>
      <c r="D299" s="43">
        <f t="shared" si="96"/>
        <v>45786</v>
      </c>
      <c r="E299" s="29">
        <f t="shared" si="94"/>
        <v>45788</v>
      </c>
      <c r="F299" s="29">
        <f t="shared" si="89"/>
        <v>45828</v>
      </c>
      <c r="G299" s="29">
        <f t="shared" si="90"/>
        <v>45848</v>
      </c>
      <c r="H299" s="29">
        <f t="shared" si="91"/>
        <v>45851</v>
      </c>
      <c r="I299" s="29">
        <f t="shared" si="92"/>
        <v>45852</v>
      </c>
    </row>
    <row r="300" spans="1:9" hidden="1" x14ac:dyDescent="0.2">
      <c r="A300" s="204">
        <v>20</v>
      </c>
      <c r="B300" s="40" t="s">
        <v>2130</v>
      </c>
      <c r="C300" s="28">
        <f t="shared" si="93"/>
        <v>45788</v>
      </c>
      <c r="D300" s="43">
        <f t="shared" si="96"/>
        <v>45793</v>
      </c>
      <c r="E300" s="29">
        <f t="shared" si="94"/>
        <v>45795</v>
      </c>
      <c r="F300" s="29">
        <f t="shared" si="89"/>
        <v>45835</v>
      </c>
      <c r="G300" s="29">
        <f t="shared" si="90"/>
        <v>45855</v>
      </c>
      <c r="H300" s="29">
        <f t="shared" si="91"/>
        <v>45858</v>
      </c>
      <c r="I300" s="29">
        <f t="shared" si="92"/>
        <v>45859</v>
      </c>
    </row>
    <row r="301" spans="1:9" hidden="1" x14ac:dyDescent="0.2">
      <c r="A301" s="204">
        <v>21</v>
      </c>
      <c r="B301" s="40" t="s">
        <v>2137</v>
      </c>
      <c r="C301" s="28">
        <f t="shared" si="93"/>
        <v>45795</v>
      </c>
      <c r="D301" s="43">
        <f t="shared" si="96"/>
        <v>45800</v>
      </c>
      <c r="E301" s="29">
        <f t="shared" si="94"/>
        <v>45802</v>
      </c>
      <c r="F301" s="29">
        <f t="shared" si="89"/>
        <v>45842</v>
      </c>
      <c r="G301" s="29">
        <f t="shared" si="90"/>
        <v>45862</v>
      </c>
      <c r="H301" s="29">
        <f t="shared" si="91"/>
        <v>45865</v>
      </c>
      <c r="I301" s="29">
        <f t="shared" si="92"/>
        <v>45866</v>
      </c>
    </row>
    <row r="302" spans="1:9" hidden="1" x14ac:dyDescent="0.2">
      <c r="A302" s="204">
        <v>22</v>
      </c>
      <c r="B302" s="40" t="s">
        <v>2144</v>
      </c>
      <c r="C302" s="28">
        <f t="shared" si="93"/>
        <v>45802</v>
      </c>
      <c r="D302" s="43">
        <f t="shared" si="96"/>
        <v>45807</v>
      </c>
      <c r="E302" s="29">
        <f t="shared" si="94"/>
        <v>45809</v>
      </c>
      <c r="F302" s="29">
        <f t="shared" si="89"/>
        <v>45849</v>
      </c>
      <c r="G302" s="29">
        <f t="shared" si="90"/>
        <v>45869</v>
      </c>
      <c r="H302" s="29">
        <f t="shared" si="91"/>
        <v>45872</v>
      </c>
      <c r="I302" s="29">
        <f t="shared" si="92"/>
        <v>45873</v>
      </c>
    </row>
    <row r="303" spans="1:9" hidden="1" x14ac:dyDescent="0.2">
      <c r="A303" s="204">
        <v>23</v>
      </c>
      <c r="B303" s="40" t="s">
        <v>2154</v>
      </c>
      <c r="C303" s="28">
        <f t="shared" si="93"/>
        <v>45809</v>
      </c>
      <c r="D303" s="43">
        <f t="shared" si="96"/>
        <v>45814</v>
      </c>
      <c r="E303" s="29">
        <f>E302+7</f>
        <v>45816</v>
      </c>
      <c r="F303" s="29">
        <f t="shared" si="89"/>
        <v>45856</v>
      </c>
      <c r="G303" s="29">
        <f t="shared" si="90"/>
        <v>45876</v>
      </c>
      <c r="H303" s="29">
        <f t="shared" si="91"/>
        <v>45879</v>
      </c>
      <c r="I303" s="29">
        <f t="shared" si="92"/>
        <v>45880</v>
      </c>
    </row>
    <row r="304" spans="1:9" hidden="1" x14ac:dyDescent="0.2">
      <c r="A304" s="204">
        <v>24</v>
      </c>
      <c r="B304" s="40" t="s">
        <v>2174</v>
      </c>
      <c r="C304" s="28">
        <f t="shared" si="93"/>
        <v>45816</v>
      </c>
      <c r="D304" s="43">
        <f t="shared" si="96"/>
        <v>45821</v>
      </c>
      <c r="E304" s="29">
        <f>E303+7</f>
        <v>45823</v>
      </c>
      <c r="F304" s="29">
        <f t="shared" si="89"/>
        <v>45863</v>
      </c>
      <c r="G304" s="29">
        <f t="shared" si="90"/>
        <v>45883</v>
      </c>
      <c r="H304" s="29">
        <f t="shared" si="91"/>
        <v>45886</v>
      </c>
      <c r="I304" s="29">
        <f t="shared" si="92"/>
        <v>45887</v>
      </c>
    </row>
    <row r="305" spans="1:9" hidden="1" x14ac:dyDescent="0.2">
      <c r="A305" s="204">
        <v>25</v>
      </c>
      <c r="B305" s="40" t="s">
        <v>2189</v>
      </c>
      <c r="C305" s="28">
        <f t="shared" si="93"/>
        <v>45823</v>
      </c>
      <c r="D305" s="43">
        <f t="shared" si="96"/>
        <v>45828</v>
      </c>
      <c r="E305" s="29">
        <f>E304+7</f>
        <v>45830</v>
      </c>
      <c r="F305" s="29">
        <f t="shared" si="89"/>
        <v>45870</v>
      </c>
      <c r="G305" s="29">
        <f t="shared" si="90"/>
        <v>45890</v>
      </c>
      <c r="H305" s="29">
        <f t="shared" si="91"/>
        <v>45893</v>
      </c>
      <c r="I305" s="29">
        <f t="shared" si="92"/>
        <v>45894</v>
      </c>
    </row>
    <row r="306" spans="1:9" hidden="1" x14ac:dyDescent="0.2">
      <c r="A306" s="204">
        <v>26</v>
      </c>
      <c r="B306" s="40" t="s">
        <v>2200</v>
      </c>
      <c r="C306" s="28">
        <f t="shared" si="93"/>
        <v>45830</v>
      </c>
      <c r="D306" s="43">
        <f t="shared" ref="D306" si="97">E306-2</f>
        <v>45835</v>
      </c>
      <c r="E306" s="29">
        <f t="shared" ref="E306:E324" si="98">E305+7</f>
        <v>45837</v>
      </c>
      <c r="F306" s="29">
        <f t="shared" si="89"/>
        <v>45877</v>
      </c>
      <c r="G306" s="29">
        <f t="shared" si="90"/>
        <v>45897</v>
      </c>
      <c r="H306" s="29">
        <f t="shared" si="91"/>
        <v>45900</v>
      </c>
      <c r="I306" s="29">
        <f t="shared" si="92"/>
        <v>45901</v>
      </c>
    </row>
    <row r="307" spans="1:9" hidden="1" x14ac:dyDescent="0.2">
      <c r="A307" s="204">
        <v>27</v>
      </c>
      <c r="B307" s="40" t="s">
        <v>2213</v>
      </c>
      <c r="C307" s="28">
        <f t="shared" si="93"/>
        <v>45837</v>
      </c>
      <c r="D307" s="43">
        <f t="shared" ref="D307" si="99">E307-2</f>
        <v>45842</v>
      </c>
      <c r="E307" s="29">
        <f t="shared" si="98"/>
        <v>45844</v>
      </c>
      <c r="F307" s="29">
        <f t="shared" si="89"/>
        <v>45884</v>
      </c>
      <c r="G307" s="29">
        <f t="shared" si="90"/>
        <v>45904</v>
      </c>
      <c r="H307" s="29">
        <f t="shared" si="91"/>
        <v>45907</v>
      </c>
      <c r="I307" s="29">
        <f t="shared" si="92"/>
        <v>45908</v>
      </c>
    </row>
    <row r="308" spans="1:9" hidden="1" x14ac:dyDescent="0.2">
      <c r="A308" s="204">
        <v>28</v>
      </c>
      <c r="B308" s="40" t="s">
        <v>2223</v>
      </c>
      <c r="C308" s="28">
        <f t="shared" si="93"/>
        <v>45844</v>
      </c>
      <c r="D308" s="43">
        <f t="shared" ref="D308" si="100">E308-2</f>
        <v>45849</v>
      </c>
      <c r="E308" s="29">
        <f t="shared" si="98"/>
        <v>45851</v>
      </c>
      <c r="F308" s="29">
        <f t="shared" si="89"/>
        <v>45891</v>
      </c>
      <c r="G308" s="29">
        <f t="shared" si="90"/>
        <v>45911</v>
      </c>
      <c r="H308" s="29">
        <f t="shared" si="91"/>
        <v>45914</v>
      </c>
      <c r="I308" s="29">
        <f t="shared" si="92"/>
        <v>45915</v>
      </c>
    </row>
    <row r="309" spans="1:9" hidden="1" x14ac:dyDescent="0.2">
      <c r="A309" s="204">
        <v>29</v>
      </c>
      <c r="B309" s="40" t="s">
        <v>2232</v>
      </c>
      <c r="C309" s="28">
        <f t="shared" si="93"/>
        <v>45851</v>
      </c>
      <c r="D309" s="43">
        <f t="shared" ref="D309" si="101">E309-2</f>
        <v>45856</v>
      </c>
      <c r="E309" s="29">
        <f t="shared" si="98"/>
        <v>45858</v>
      </c>
      <c r="F309" s="29">
        <f t="shared" si="89"/>
        <v>45898</v>
      </c>
      <c r="G309" s="29">
        <f t="shared" si="90"/>
        <v>45918</v>
      </c>
      <c r="H309" s="29">
        <f t="shared" si="91"/>
        <v>45921</v>
      </c>
      <c r="I309" s="29">
        <f t="shared" si="92"/>
        <v>45922</v>
      </c>
    </row>
    <row r="310" spans="1:9" hidden="1" x14ac:dyDescent="0.2">
      <c r="A310" s="204">
        <v>30</v>
      </c>
      <c r="B310" s="40" t="s">
        <v>2251</v>
      </c>
      <c r="C310" s="28">
        <f t="shared" si="93"/>
        <v>45858</v>
      </c>
      <c r="D310" s="110">
        <f t="shared" ref="D310" si="102">E310-2</f>
        <v>45863</v>
      </c>
      <c r="E310" s="110">
        <f t="shared" si="98"/>
        <v>45865</v>
      </c>
      <c r="F310" s="110">
        <f t="shared" si="89"/>
        <v>45905</v>
      </c>
      <c r="G310" s="110">
        <f t="shared" si="90"/>
        <v>45925</v>
      </c>
      <c r="H310" s="110">
        <f t="shared" si="91"/>
        <v>45928</v>
      </c>
      <c r="I310" s="110">
        <f t="shared" si="92"/>
        <v>45929</v>
      </c>
    </row>
    <row r="311" spans="1:9" hidden="1" x14ac:dyDescent="0.2">
      <c r="A311" s="204">
        <v>31</v>
      </c>
      <c r="B311" s="40" t="s">
        <v>2252</v>
      </c>
      <c r="C311" s="28">
        <f t="shared" si="93"/>
        <v>45865</v>
      </c>
      <c r="D311" s="110">
        <f t="shared" ref="D311" si="103">E311-2</f>
        <v>45870</v>
      </c>
      <c r="E311" s="110">
        <f t="shared" si="98"/>
        <v>45872</v>
      </c>
      <c r="F311" s="110">
        <f t="shared" si="89"/>
        <v>45912</v>
      </c>
      <c r="G311" s="110">
        <f t="shared" si="90"/>
        <v>45932</v>
      </c>
      <c r="H311" s="110">
        <f t="shared" si="91"/>
        <v>45935</v>
      </c>
      <c r="I311" s="110">
        <f t="shared" si="92"/>
        <v>45936</v>
      </c>
    </row>
    <row r="312" spans="1:9" hidden="1" x14ac:dyDescent="0.2">
      <c r="A312" s="204">
        <v>32</v>
      </c>
      <c r="B312" s="40" t="s">
        <v>2262</v>
      </c>
      <c r="C312" s="28">
        <f t="shared" si="93"/>
        <v>45872</v>
      </c>
      <c r="D312" s="110">
        <f t="shared" ref="D312" si="104">E312-2</f>
        <v>45877</v>
      </c>
      <c r="E312" s="110">
        <f t="shared" si="98"/>
        <v>45879</v>
      </c>
      <c r="F312" s="110">
        <f t="shared" si="89"/>
        <v>45919</v>
      </c>
      <c r="G312" s="110">
        <f t="shared" si="90"/>
        <v>45939</v>
      </c>
      <c r="H312" s="110">
        <f t="shared" si="91"/>
        <v>45942</v>
      </c>
      <c r="I312" s="110">
        <f t="shared" si="92"/>
        <v>45943</v>
      </c>
    </row>
    <row r="313" spans="1:9" hidden="1" x14ac:dyDescent="0.2">
      <c r="A313" s="204">
        <v>33</v>
      </c>
      <c r="B313" s="40" t="s">
        <v>2272</v>
      </c>
      <c r="C313" s="28">
        <f t="shared" si="93"/>
        <v>45879</v>
      </c>
      <c r="D313" s="110">
        <f t="shared" ref="D313" si="105">E313-2</f>
        <v>45884</v>
      </c>
      <c r="E313" s="110">
        <f t="shared" si="98"/>
        <v>45886</v>
      </c>
      <c r="F313" s="110">
        <f t="shared" si="89"/>
        <v>45926</v>
      </c>
      <c r="G313" s="110">
        <f t="shared" si="90"/>
        <v>45946</v>
      </c>
      <c r="H313" s="110">
        <f t="shared" si="91"/>
        <v>45949</v>
      </c>
      <c r="I313" s="110">
        <f t="shared" si="92"/>
        <v>45950</v>
      </c>
    </row>
    <row r="314" spans="1:9" hidden="1" x14ac:dyDescent="0.2">
      <c r="A314" s="204">
        <v>34</v>
      </c>
      <c r="B314" s="40" t="s">
        <v>2281</v>
      </c>
      <c r="C314" s="28">
        <f t="shared" si="93"/>
        <v>45886</v>
      </c>
      <c r="D314" s="110">
        <f t="shared" ref="D314" si="106">E314-2</f>
        <v>45891</v>
      </c>
      <c r="E314" s="110">
        <f t="shared" si="98"/>
        <v>45893</v>
      </c>
      <c r="F314" s="110">
        <f t="shared" si="89"/>
        <v>45933</v>
      </c>
      <c r="G314" s="110">
        <f t="shared" si="90"/>
        <v>45953</v>
      </c>
      <c r="H314" s="110">
        <f t="shared" si="91"/>
        <v>45956</v>
      </c>
      <c r="I314" s="110">
        <f t="shared" si="92"/>
        <v>45957</v>
      </c>
    </row>
    <row r="315" spans="1:9" hidden="1" x14ac:dyDescent="0.2">
      <c r="A315" s="204">
        <v>35</v>
      </c>
      <c r="B315" s="40" t="s">
        <v>2303</v>
      </c>
      <c r="C315" s="28">
        <f t="shared" si="93"/>
        <v>45893</v>
      </c>
      <c r="D315" s="110">
        <f t="shared" ref="D315" si="107">E315-2</f>
        <v>45898</v>
      </c>
      <c r="E315" s="110">
        <f t="shared" si="98"/>
        <v>45900</v>
      </c>
      <c r="F315" s="110">
        <f t="shared" si="89"/>
        <v>45940</v>
      </c>
      <c r="G315" s="110">
        <f t="shared" si="90"/>
        <v>45960</v>
      </c>
      <c r="H315" s="110">
        <f t="shared" si="91"/>
        <v>45963</v>
      </c>
      <c r="I315" s="110">
        <f t="shared" si="92"/>
        <v>45964</v>
      </c>
    </row>
    <row r="316" spans="1:9" hidden="1" x14ac:dyDescent="0.2">
      <c r="A316" s="204">
        <v>36</v>
      </c>
      <c r="B316" s="40" t="s">
        <v>2304</v>
      </c>
      <c r="C316" s="28">
        <f t="shared" si="93"/>
        <v>45900</v>
      </c>
      <c r="D316" s="110">
        <f t="shared" ref="D316" si="108">E316-2</f>
        <v>45905</v>
      </c>
      <c r="E316" s="110">
        <f t="shared" si="98"/>
        <v>45907</v>
      </c>
      <c r="F316" s="110">
        <f t="shared" si="89"/>
        <v>45947</v>
      </c>
      <c r="G316" s="110">
        <f t="shared" ref="G316:G339" si="109">E316+60</f>
        <v>45967</v>
      </c>
      <c r="H316" s="110">
        <f t="shared" ref="H316:H339" si="110">E316+63</f>
        <v>45970</v>
      </c>
      <c r="I316" s="110">
        <f t="shared" ref="I316:I339" si="111">E316+64</f>
        <v>45971</v>
      </c>
    </row>
    <row r="317" spans="1:9" hidden="1" x14ac:dyDescent="0.2">
      <c r="A317" s="204">
        <v>37</v>
      </c>
      <c r="B317" s="40" t="s">
        <v>2315</v>
      </c>
      <c r="C317" s="28">
        <f t="shared" si="93"/>
        <v>45907</v>
      </c>
      <c r="D317" s="110">
        <f t="shared" ref="D317" si="112">E317-2</f>
        <v>45912</v>
      </c>
      <c r="E317" s="110">
        <f t="shared" si="98"/>
        <v>45914</v>
      </c>
      <c r="F317" s="110">
        <f t="shared" si="89"/>
        <v>45954</v>
      </c>
      <c r="G317" s="110">
        <f t="shared" si="109"/>
        <v>45974</v>
      </c>
      <c r="H317" s="110">
        <f t="shared" si="110"/>
        <v>45977</v>
      </c>
      <c r="I317" s="110">
        <f t="shared" si="111"/>
        <v>45978</v>
      </c>
    </row>
    <row r="318" spans="1:9" hidden="1" x14ac:dyDescent="0.2">
      <c r="A318" s="204">
        <v>38</v>
      </c>
      <c r="B318" s="40" t="s">
        <v>2335</v>
      </c>
      <c r="C318" s="28">
        <f t="shared" si="93"/>
        <v>45914</v>
      </c>
      <c r="D318" s="110">
        <f t="shared" ref="D318" si="113">E318-2</f>
        <v>45919</v>
      </c>
      <c r="E318" s="110">
        <f t="shared" si="98"/>
        <v>45921</v>
      </c>
      <c r="F318" s="110">
        <f t="shared" si="89"/>
        <v>45961</v>
      </c>
      <c r="G318" s="110">
        <f t="shared" si="109"/>
        <v>45981</v>
      </c>
      <c r="H318" s="110">
        <f t="shared" si="110"/>
        <v>45984</v>
      </c>
      <c r="I318" s="110">
        <f t="shared" si="111"/>
        <v>45985</v>
      </c>
    </row>
    <row r="319" spans="1:9" hidden="1" x14ac:dyDescent="0.2">
      <c r="A319" s="204">
        <v>39</v>
      </c>
      <c r="B319" s="40" t="s">
        <v>2334</v>
      </c>
      <c r="C319" s="28">
        <f t="shared" si="93"/>
        <v>45921</v>
      </c>
      <c r="D319" s="110">
        <f t="shared" ref="D319" si="114">E319-2</f>
        <v>45926</v>
      </c>
      <c r="E319" s="110">
        <f t="shared" si="98"/>
        <v>45928</v>
      </c>
      <c r="F319" s="110">
        <f t="shared" si="89"/>
        <v>45968</v>
      </c>
      <c r="G319" s="110">
        <f t="shared" si="109"/>
        <v>45988</v>
      </c>
      <c r="H319" s="110">
        <f t="shared" si="110"/>
        <v>45991</v>
      </c>
      <c r="I319" s="110">
        <f t="shared" si="111"/>
        <v>45992</v>
      </c>
    </row>
    <row r="320" spans="1:9" hidden="1" x14ac:dyDescent="0.2">
      <c r="A320" s="204">
        <v>40</v>
      </c>
      <c r="B320" s="40" t="s">
        <v>2360</v>
      </c>
      <c r="C320" s="28">
        <f t="shared" si="93"/>
        <v>45928</v>
      </c>
      <c r="D320" s="110">
        <f t="shared" ref="D320" si="115">E320-2</f>
        <v>45933</v>
      </c>
      <c r="E320" s="110">
        <f t="shared" si="98"/>
        <v>45935</v>
      </c>
      <c r="F320" s="110">
        <f t="shared" si="89"/>
        <v>45975</v>
      </c>
      <c r="G320" s="110">
        <f t="shared" si="109"/>
        <v>45995</v>
      </c>
      <c r="H320" s="110">
        <f t="shared" si="110"/>
        <v>45998</v>
      </c>
      <c r="I320" s="110">
        <f t="shared" si="111"/>
        <v>45999</v>
      </c>
    </row>
    <row r="321" spans="1:9" hidden="1" x14ac:dyDescent="0.2">
      <c r="A321" s="204">
        <v>41</v>
      </c>
      <c r="B321" s="40" t="s">
        <v>2353</v>
      </c>
      <c r="C321" s="28">
        <f t="shared" si="93"/>
        <v>45935</v>
      </c>
      <c r="D321" s="110">
        <f t="shared" ref="D321" si="116">E321-2</f>
        <v>45940</v>
      </c>
      <c r="E321" s="110">
        <f t="shared" si="98"/>
        <v>45942</v>
      </c>
      <c r="F321" s="110">
        <f t="shared" si="89"/>
        <v>45982</v>
      </c>
      <c r="G321" s="110">
        <f t="shared" si="109"/>
        <v>46002</v>
      </c>
      <c r="H321" s="110">
        <f t="shared" si="110"/>
        <v>46005</v>
      </c>
      <c r="I321" s="110">
        <f t="shared" si="111"/>
        <v>46006</v>
      </c>
    </row>
    <row r="322" spans="1:9" hidden="1" x14ac:dyDescent="0.2">
      <c r="A322" s="204">
        <v>42</v>
      </c>
      <c r="B322" s="40" t="s">
        <v>2361</v>
      </c>
      <c r="C322" s="28">
        <f t="shared" si="93"/>
        <v>45942</v>
      </c>
      <c r="D322" s="110">
        <f t="shared" ref="D322" si="117">E322-2</f>
        <v>45947</v>
      </c>
      <c r="E322" s="110">
        <f t="shared" si="98"/>
        <v>45949</v>
      </c>
      <c r="F322" s="110">
        <f t="shared" si="89"/>
        <v>45989</v>
      </c>
      <c r="G322" s="110">
        <f t="shared" si="109"/>
        <v>46009</v>
      </c>
      <c r="H322" s="110">
        <f t="shared" si="110"/>
        <v>46012</v>
      </c>
      <c r="I322" s="110">
        <f t="shared" si="111"/>
        <v>46013</v>
      </c>
    </row>
    <row r="323" spans="1:9" hidden="1" x14ac:dyDescent="0.2">
      <c r="A323" s="204">
        <v>43</v>
      </c>
      <c r="B323" s="5" t="s">
        <v>2371</v>
      </c>
      <c r="C323" s="89">
        <f t="shared" si="93"/>
        <v>45949</v>
      </c>
      <c r="D323" s="110">
        <f t="shared" ref="D323" si="118">E323-2</f>
        <v>45954</v>
      </c>
      <c r="E323" s="110">
        <f t="shared" si="98"/>
        <v>45956</v>
      </c>
      <c r="F323" s="110">
        <f>E323+42</f>
        <v>45998</v>
      </c>
      <c r="G323" s="110">
        <f t="shared" si="109"/>
        <v>46016</v>
      </c>
      <c r="H323" s="110">
        <f t="shared" si="110"/>
        <v>46019</v>
      </c>
      <c r="I323" s="110">
        <f t="shared" si="111"/>
        <v>46020</v>
      </c>
    </row>
    <row r="324" spans="1:9" hidden="1" x14ac:dyDescent="0.2">
      <c r="A324" s="204">
        <v>44</v>
      </c>
      <c r="B324" s="5" t="s">
        <v>2379</v>
      </c>
      <c r="C324" s="89">
        <f t="shared" si="93"/>
        <v>45956</v>
      </c>
      <c r="D324" s="110">
        <f t="shared" ref="D324" si="119">E324-2</f>
        <v>45961</v>
      </c>
      <c r="E324" s="110">
        <f t="shared" si="98"/>
        <v>45963</v>
      </c>
      <c r="F324" s="110">
        <f>E324+42</f>
        <v>46005</v>
      </c>
      <c r="G324" s="110">
        <f t="shared" si="109"/>
        <v>46023</v>
      </c>
      <c r="H324" s="110">
        <f t="shared" si="110"/>
        <v>46026</v>
      </c>
      <c r="I324" s="110">
        <f t="shared" si="111"/>
        <v>46027</v>
      </c>
    </row>
    <row r="325" spans="1:9" hidden="1" x14ac:dyDescent="0.2">
      <c r="A325" s="204">
        <v>45</v>
      </c>
      <c r="B325" s="5" t="s">
        <v>2391</v>
      </c>
      <c r="C325" s="89">
        <f t="shared" ref="C325:C330" si="120">E325-7</f>
        <v>45963</v>
      </c>
      <c r="D325" s="110">
        <f>E325-2</f>
        <v>45968</v>
      </c>
      <c r="E325" s="110">
        <f>E324+7</f>
        <v>45970</v>
      </c>
      <c r="F325" s="110">
        <f>E325+42</f>
        <v>46012</v>
      </c>
      <c r="G325" s="110">
        <f t="shared" si="109"/>
        <v>46030</v>
      </c>
      <c r="H325" s="110">
        <f t="shared" si="110"/>
        <v>46033</v>
      </c>
      <c r="I325" s="110">
        <f t="shared" si="111"/>
        <v>46034</v>
      </c>
    </row>
    <row r="326" spans="1:9" hidden="1" x14ac:dyDescent="0.2">
      <c r="A326" s="204">
        <v>46</v>
      </c>
      <c r="B326" s="5" t="s">
        <v>2398</v>
      </c>
      <c r="C326" s="89">
        <f t="shared" si="120"/>
        <v>45970</v>
      </c>
      <c r="D326" s="110">
        <f t="shared" ref="D326:D327" si="121">E326-2</f>
        <v>45975</v>
      </c>
      <c r="E326" s="110">
        <f t="shared" ref="E326:E334" si="122">E325+7</f>
        <v>45977</v>
      </c>
      <c r="F326" s="110">
        <f>E326+49</f>
        <v>46026</v>
      </c>
      <c r="G326" s="110">
        <f t="shared" si="109"/>
        <v>46037</v>
      </c>
      <c r="H326" s="110">
        <f t="shared" si="110"/>
        <v>46040</v>
      </c>
      <c r="I326" s="110">
        <f t="shared" si="111"/>
        <v>46041</v>
      </c>
    </row>
    <row r="327" spans="1:9" hidden="1" x14ac:dyDescent="0.2">
      <c r="A327" s="204">
        <v>47</v>
      </c>
      <c r="B327" s="5" t="s">
        <v>2407</v>
      </c>
      <c r="C327" s="89">
        <f t="shared" si="120"/>
        <v>45977</v>
      </c>
      <c r="D327" s="110">
        <f t="shared" si="121"/>
        <v>45982</v>
      </c>
      <c r="E327" s="110">
        <f t="shared" si="122"/>
        <v>45984</v>
      </c>
      <c r="F327" s="110">
        <f t="shared" ref="F327:F334" si="123">E327+42</f>
        <v>46026</v>
      </c>
      <c r="G327" s="110">
        <f t="shared" si="109"/>
        <v>46044</v>
      </c>
      <c r="H327" s="110">
        <f t="shared" si="110"/>
        <v>46047</v>
      </c>
      <c r="I327" s="110">
        <f t="shared" si="111"/>
        <v>46048</v>
      </c>
    </row>
    <row r="328" spans="1:9" hidden="1" x14ac:dyDescent="0.2">
      <c r="A328" s="204">
        <v>48</v>
      </c>
      <c r="B328" s="5" t="s">
        <v>2446</v>
      </c>
      <c r="C328" s="89">
        <f t="shared" si="120"/>
        <v>45984</v>
      </c>
      <c r="D328" s="110">
        <f t="shared" ref="D328" si="124">E328-2</f>
        <v>45989</v>
      </c>
      <c r="E328" s="110">
        <f t="shared" si="122"/>
        <v>45991</v>
      </c>
      <c r="F328" s="110">
        <f t="shared" si="123"/>
        <v>46033</v>
      </c>
      <c r="G328" s="110">
        <f t="shared" si="109"/>
        <v>46051</v>
      </c>
      <c r="H328" s="110">
        <f t="shared" si="110"/>
        <v>46054</v>
      </c>
      <c r="I328" s="110">
        <f t="shared" si="111"/>
        <v>46055</v>
      </c>
    </row>
    <row r="329" spans="1:9" hidden="1" x14ac:dyDescent="0.2">
      <c r="A329" s="204">
        <v>49</v>
      </c>
      <c r="B329" s="230" t="s">
        <v>2437</v>
      </c>
      <c r="C329" s="89">
        <f t="shared" si="120"/>
        <v>45991</v>
      </c>
      <c r="D329" s="110">
        <f t="shared" ref="D329" si="125">E329-2</f>
        <v>45996</v>
      </c>
      <c r="E329" s="110">
        <f t="shared" si="122"/>
        <v>45998</v>
      </c>
      <c r="F329" s="110">
        <f t="shared" si="123"/>
        <v>46040</v>
      </c>
      <c r="G329" s="110">
        <f t="shared" si="109"/>
        <v>46058</v>
      </c>
      <c r="H329" s="110">
        <f t="shared" si="110"/>
        <v>46061</v>
      </c>
      <c r="I329" s="110">
        <f t="shared" si="111"/>
        <v>46062</v>
      </c>
    </row>
    <row r="330" spans="1:9" hidden="1" x14ac:dyDescent="0.2">
      <c r="A330" s="204">
        <v>50</v>
      </c>
      <c r="B330" s="230" t="s">
        <v>2447</v>
      </c>
      <c r="C330" s="89">
        <f t="shared" si="120"/>
        <v>45996</v>
      </c>
      <c r="D330" s="110">
        <f t="shared" ref="D330" si="126">E330-2</f>
        <v>46001</v>
      </c>
      <c r="E330" s="110">
        <v>46003</v>
      </c>
      <c r="F330" s="110">
        <f t="shared" si="123"/>
        <v>46045</v>
      </c>
      <c r="G330" s="110">
        <f t="shared" si="109"/>
        <v>46063</v>
      </c>
      <c r="H330" s="110">
        <f t="shared" si="110"/>
        <v>46066</v>
      </c>
      <c r="I330" s="110">
        <f t="shared" si="111"/>
        <v>46067</v>
      </c>
    </row>
    <row r="331" spans="1:9" hidden="1" x14ac:dyDescent="0.2">
      <c r="A331" s="204">
        <v>51</v>
      </c>
      <c r="B331" s="230" t="s">
        <v>2492</v>
      </c>
      <c r="C331" s="89">
        <f t="shared" ref="C331" si="127">E331-7</f>
        <v>46003</v>
      </c>
      <c r="D331" s="110">
        <f t="shared" ref="D331" si="128">E331-2</f>
        <v>46008</v>
      </c>
      <c r="E331" s="110">
        <f t="shared" si="122"/>
        <v>46010</v>
      </c>
      <c r="F331" s="110">
        <f t="shared" si="123"/>
        <v>46052</v>
      </c>
      <c r="G331" s="110">
        <f t="shared" si="109"/>
        <v>46070</v>
      </c>
      <c r="H331" s="110">
        <f t="shared" si="110"/>
        <v>46073</v>
      </c>
      <c r="I331" s="110">
        <f t="shared" si="111"/>
        <v>46074</v>
      </c>
    </row>
    <row r="332" spans="1:9" hidden="1" x14ac:dyDescent="0.2">
      <c r="A332" s="204">
        <v>52</v>
      </c>
      <c r="B332" s="230" t="s">
        <v>2480</v>
      </c>
      <c r="C332" s="89">
        <f t="shared" ref="C332" si="129">E332-7</f>
        <v>46010</v>
      </c>
      <c r="D332" s="110">
        <f t="shared" ref="D332" si="130">E332-2</f>
        <v>46015</v>
      </c>
      <c r="E332" s="110">
        <f t="shared" si="122"/>
        <v>46017</v>
      </c>
      <c r="F332" s="110">
        <f t="shared" si="123"/>
        <v>46059</v>
      </c>
      <c r="G332" s="110">
        <f t="shared" si="109"/>
        <v>46077</v>
      </c>
      <c r="H332" s="110">
        <f t="shared" si="110"/>
        <v>46080</v>
      </c>
      <c r="I332" s="110">
        <f t="shared" si="111"/>
        <v>46081</v>
      </c>
    </row>
    <row r="333" spans="1:9" hidden="1" x14ac:dyDescent="0.2">
      <c r="A333" s="204">
        <v>1</v>
      </c>
      <c r="B333" s="230" t="s">
        <v>2491</v>
      </c>
      <c r="C333" s="89">
        <f t="shared" ref="C333" si="131">E333-7</f>
        <v>46017</v>
      </c>
      <c r="D333" s="110">
        <f t="shared" ref="D333" si="132">E333-2</f>
        <v>46022</v>
      </c>
      <c r="E333" s="110">
        <f t="shared" si="122"/>
        <v>46024</v>
      </c>
      <c r="F333" s="110">
        <f t="shared" si="123"/>
        <v>46066</v>
      </c>
      <c r="G333" s="110">
        <f t="shared" si="109"/>
        <v>46084</v>
      </c>
      <c r="H333" s="110">
        <f t="shared" si="110"/>
        <v>46087</v>
      </c>
      <c r="I333" s="110">
        <f t="shared" si="111"/>
        <v>46088</v>
      </c>
    </row>
    <row r="334" spans="1:9" hidden="1" x14ac:dyDescent="0.2">
      <c r="A334" s="204">
        <v>2</v>
      </c>
      <c r="B334" s="230" t="s">
        <v>2502</v>
      </c>
      <c r="C334" s="89">
        <f t="shared" ref="C334" si="133">E334-7</f>
        <v>46024</v>
      </c>
      <c r="D334" s="110">
        <f t="shared" ref="D334" si="134">E334-2</f>
        <v>46029</v>
      </c>
      <c r="E334" s="110">
        <f t="shared" si="122"/>
        <v>46031</v>
      </c>
      <c r="F334" s="110">
        <f t="shared" si="123"/>
        <v>46073</v>
      </c>
      <c r="G334" s="110">
        <f t="shared" si="109"/>
        <v>46091</v>
      </c>
      <c r="H334" s="110">
        <f t="shared" si="110"/>
        <v>46094</v>
      </c>
      <c r="I334" s="110">
        <f t="shared" si="111"/>
        <v>46095</v>
      </c>
    </row>
    <row r="335" spans="1:9" hidden="1" x14ac:dyDescent="0.2">
      <c r="A335" s="239">
        <v>3</v>
      </c>
      <c r="B335" s="230" t="s">
        <v>2512</v>
      </c>
      <c r="C335" s="242">
        <v>46031</v>
      </c>
      <c r="D335" s="245" t="e">
        <f>#REF!-4</f>
        <v>#REF!</v>
      </c>
      <c r="E335" s="243" t="s">
        <v>782</v>
      </c>
      <c r="F335" s="110" t="e">
        <f>#REF!+40</f>
        <v>#REF!</v>
      </c>
      <c r="G335" s="110" t="e">
        <f>#REF!+60</f>
        <v>#REF!</v>
      </c>
      <c r="H335" s="110" t="e">
        <f>#REF!+63</f>
        <v>#REF!</v>
      </c>
      <c r="I335" s="110" t="e">
        <f>#REF!+64</f>
        <v>#REF!</v>
      </c>
    </row>
    <row r="336" spans="1:9" hidden="1" x14ac:dyDescent="0.2">
      <c r="A336" s="239">
        <v>4</v>
      </c>
      <c r="B336" s="292" t="s">
        <v>2529</v>
      </c>
      <c r="C336" s="300">
        <v>46038</v>
      </c>
      <c r="D336" s="295">
        <f>E336-2</f>
        <v>46044</v>
      </c>
      <c r="E336" s="295">
        <v>46046</v>
      </c>
      <c r="F336" s="110">
        <f t="shared" ref="F336:F341" si="135">E336+40</f>
        <v>46086</v>
      </c>
      <c r="G336" s="110">
        <f t="shared" si="109"/>
        <v>46106</v>
      </c>
      <c r="H336" s="110">
        <f t="shared" si="110"/>
        <v>46109</v>
      </c>
      <c r="I336" s="110">
        <f t="shared" si="111"/>
        <v>46110</v>
      </c>
    </row>
    <row r="337" spans="1:9" hidden="1" x14ac:dyDescent="0.2">
      <c r="A337" s="239">
        <v>5</v>
      </c>
      <c r="B337" s="230" t="s">
        <v>2528</v>
      </c>
      <c r="C337" s="242">
        <v>46045</v>
      </c>
      <c r="D337" s="245">
        <f t="shared" ref="D337:D345" si="136">E337-2</f>
        <v>46051</v>
      </c>
      <c r="E337" s="243">
        <f>+E336+7</f>
        <v>46053</v>
      </c>
      <c r="F337" s="110">
        <f t="shared" si="135"/>
        <v>46093</v>
      </c>
      <c r="G337" s="110">
        <f t="shared" si="109"/>
        <v>46113</v>
      </c>
      <c r="H337" s="110">
        <f t="shared" si="110"/>
        <v>46116</v>
      </c>
      <c r="I337" s="110">
        <f t="shared" si="111"/>
        <v>46117</v>
      </c>
    </row>
    <row r="338" spans="1:9" hidden="1" x14ac:dyDescent="0.2">
      <c r="A338" s="239">
        <v>6</v>
      </c>
      <c r="B338" s="230" t="s">
        <v>2562</v>
      </c>
      <c r="C338" s="242">
        <v>46052</v>
      </c>
      <c r="D338" s="245">
        <f t="shared" si="136"/>
        <v>46059</v>
      </c>
      <c r="E338" s="243">
        <f>E337+8</f>
        <v>46061</v>
      </c>
      <c r="F338" s="110">
        <f t="shared" si="135"/>
        <v>46101</v>
      </c>
      <c r="G338" s="110">
        <f t="shared" si="109"/>
        <v>46121</v>
      </c>
      <c r="H338" s="110">
        <f t="shared" si="110"/>
        <v>46124</v>
      </c>
      <c r="I338" s="110">
        <f t="shared" si="111"/>
        <v>46125</v>
      </c>
    </row>
    <row r="339" spans="1:9" hidden="1" x14ac:dyDescent="0.2">
      <c r="A339" s="239">
        <v>7</v>
      </c>
      <c r="B339" s="230" t="s">
        <v>2561</v>
      </c>
      <c r="C339" s="242">
        <v>46052</v>
      </c>
      <c r="D339" s="245">
        <f t="shared" si="136"/>
        <v>46064</v>
      </c>
      <c r="E339" s="243">
        <f>E338+5</f>
        <v>46066</v>
      </c>
      <c r="F339" s="110">
        <f t="shared" si="135"/>
        <v>46106</v>
      </c>
      <c r="G339" s="110">
        <f t="shared" si="109"/>
        <v>46126</v>
      </c>
      <c r="H339" s="110">
        <f t="shared" si="110"/>
        <v>46129</v>
      </c>
      <c r="I339" s="110">
        <f t="shared" si="111"/>
        <v>46130</v>
      </c>
    </row>
    <row r="340" spans="1:9" hidden="1" x14ac:dyDescent="0.2">
      <c r="A340" s="239">
        <v>8</v>
      </c>
      <c r="B340" s="230" t="s">
        <v>2602</v>
      </c>
      <c r="C340" s="242">
        <v>46053</v>
      </c>
      <c r="D340" s="245">
        <f t="shared" si="136"/>
        <v>46072</v>
      </c>
      <c r="E340" s="243">
        <f>E339+8</f>
        <v>46074</v>
      </c>
      <c r="F340" s="110">
        <f t="shared" si="135"/>
        <v>46114</v>
      </c>
      <c r="G340" s="110">
        <f t="shared" ref="G340" si="137">E340+60</f>
        <v>46134</v>
      </c>
      <c r="H340" s="110">
        <f t="shared" ref="H340" si="138">E340+63</f>
        <v>46137</v>
      </c>
      <c r="I340" s="110">
        <f t="shared" ref="I340" si="139">E340+64</f>
        <v>46138</v>
      </c>
    </row>
    <row r="341" spans="1:9" x14ac:dyDescent="0.2">
      <c r="A341" s="239">
        <v>9</v>
      </c>
      <c r="B341" s="292" t="s">
        <v>2618</v>
      </c>
      <c r="C341" s="293">
        <f>E341-7</f>
        <v>46074</v>
      </c>
      <c r="D341" s="298">
        <f t="shared" si="136"/>
        <v>46079</v>
      </c>
      <c r="E341" s="294">
        <f>E340+7</f>
        <v>46081</v>
      </c>
      <c r="F341" s="110">
        <f t="shared" si="135"/>
        <v>46121</v>
      </c>
      <c r="G341" s="110">
        <f t="shared" ref="G341" si="140">E341+60</f>
        <v>46141</v>
      </c>
      <c r="H341" s="110">
        <f t="shared" ref="H341" si="141">E341+63</f>
        <v>46144</v>
      </c>
      <c r="I341" s="110">
        <f t="shared" ref="I341" si="142">E341+64</f>
        <v>46145</v>
      </c>
    </row>
    <row r="342" spans="1:9" x14ac:dyDescent="0.2">
      <c r="A342" s="239">
        <v>10</v>
      </c>
      <c r="B342" s="230" t="s">
        <v>2632</v>
      </c>
      <c r="C342" s="266">
        <f t="shared" ref="C342:C345" si="143">E342-7</f>
        <v>46081</v>
      </c>
      <c r="D342" s="244">
        <f t="shared" si="136"/>
        <v>46086</v>
      </c>
      <c r="E342" s="243">
        <f>E341+7</f>
        <v>46088</v>
      </c>
      <c r="F342" s="110">
        <f t="shared" ref="F342" si="144">E342+40</f>
        <v>46128</v>
      </c>
      <c r="G342" s="110">
        <f t="shared" ref="G342" si="145">E342+60</f>
        <v>46148</v>
      </c>
      <c r="H342" s="110">
        <f t="shared" ref="H342" si="146">E342+63</f>
        <v>46151</v>
      </c>
      <c r="I342" s="110">
        <f t="shared" ref="I342" si="147">E342+64</f>
        <v>46152</v>
      </c>
    </row>
    <row r="343" spans="1:9" x14ac:dyDescent="0.2">
      <c r="A343" s="239">
        <v>11</v>
      </c>
      <c r="B343" s="230" t="s">
        <v>2663</v>
      </c>
      <c r="C343" s="266">
        <f t="shared" si="143"/>
        <v>46088</v>
      </c>
      <c r="D343" s="244">
        <f t="shared" si="136"/>
        <v>46093</v>
      </c>
      <c r="E343" s="243">
        <f>E342+7</f>
        <v>46095</v>
      </c>
      <c r="F343" s="110">
        <f t="shared" ref="F343" si="148">E343+40</f>
        <v>46135</v>
      </c>
      <c r="G343" s="110">
        <f t="shared" ref="G343" si="149">E343+60</f>
        <v>46155</v>
      </c>
      <c r="H343" s="110">
        <f t="shared" ref="H343" si="150">E343+63</f>
        <v>46158</v>
      </c>
      <c r="I343" s="110">
        <f t="shared" ref="I343" si="151">E343+64</f>
        <v>46159</v>
      </c>
    </row>
    <row r="344" spans="1:9" x14ac:dyDescent="0.2">
      <c r="A344" s="239">
        <v>12</v>
      </c>
      <c r="B344" s="230" t="s">
        <v>2681</v>
      </c>
      <c r="C344" s="266">
        <f t="shared" si="143"/>
        <v>46095</v>
      </c>
      <c r="D344" s="244">
        <f t="shared" si="136"/>
        <v>46100</v>
      </c>
      <c r="E344" s="243">
        <f>E343+7</f>
        <v>46102</v>
      </c>
      <c r="F344" s="110">
        <f t="shared" ref="F344" si="152">E344+40</f>
        <v>46142</v>
      </c>
      <c r="G344" s="110">
        <f t="shared" ref="G344" si="153">E344+60</f>
        <v>46162</v>
      </c>
      <c r="H344" s="110">
        <f t="shared" ref="H344" si="154">E344+63</f>
        <v>46165</v>
      </c>
      <c r="I344" s="110">
        <f t="shared" ref="I344" si="155">E344+64</f>
        <v>46166</v>
      </c>
    </row>
    <row r="345" spans="1:9" x14ac:dyDescent="0.2">
      <c r="A345" s="240">
        <v>13</v>
      </c>
      <c r="B345" s="309" t="s">
        <v>2696</v>
      </c>
      <c r="C345" s="465">
        <f t="shared" si="143"/>
        <v>46102</v>
      </c>
      <c r="D345" s="464">
        <f t="shared" si="136"/>
        <v>46107</v>
      </c>
      <c r="E345" s="312">
        <f>E344+7</f>
        <v>46109</v>
      </c>
      <c r="F345" s="211">
        <f t="shared" ref="F345" si="156">E345+40</f>
        <v>46149</v>
      </c>
      <c r="G345" s="211">
        <f t="shared" ref="G345" si="157">E345+60</f>
        <v>46169</v>
      </c>
      <c r="H345" s="211">
        <f t="shared" ref="H345" si="158">E345+63</f>
        <v>46172</v>
      </c>
      <c r="I345" s="211">
        <f t="shared" ref="I345" si="159">E345+64</f>
        <v>46173</v>
      </c>
    </row>
    <row r="346" spans="1:9" x14ac:dyDescent="0.2">
      <c r="A346" s="25"/>
      <c r="B346" s="5"/>
      <c r="C346" s="10"/>
      <c r="D346" s="10"/>
      <c r="E346" s="10"/>
      <c r="F346" s="10"/>
      <c r="G346" s="10"/>
      <c r="H346" s="10"/>
      <c r="I346" s="5"/>
    </row>
    <row r="347" spans="1:9" x14ac:dyDescent="0.2">
      <c r="A347" s="378" t="s">
        <v>436</v>
      </c>
      <c r="B347" s="379" t="s">
        <v>443</v>
      </c>
      <c r="C347" s="379"/>
      <c r="D347" s="380"/>
      <c r="E347" s="10"/>
      <c r="F347" s="10"/>
      <c r="G347" s="10"/>
      <c r="H347" s="10"/>
      <c r="I347" s="5"/>
    </row>
    <row r="348" spans="1:9" x14ac:dyDescent="0.2">
      <c r="A348" s="381" t="s">
        <v>435</v>
      </c>
      <c r="B348" s="359" t="s">
        <v>444</v>
      </c>
      <c r="C348" s="359"/>
      <c r="D348" s="382"/>
      <c r="E348" s="10"/>
      <c r="F348" s="10"/>
      <c r="G348" s="10"/>
      <c r="H348" s="10"/>
      <c r="I348" s="5"/>
    </row>
    <row r="349" spans="1:9" x14ac:dyDescent="0.2">
      <c r="A349" s="383" t="s">
        <v>437</v>
      </c>
      <c r="B349" s="384" t="s">
        <v>2653</v>
      </c>
      <c r="C349" s="384"/>
      <c r="D349" s="385"/>
      <c r="E349" s="10"/>
      <c r="F349" s="10"/>
      <c r="G349" s="10"/>
      <c r="H349" s="10"/>
      <c r="I349" s="5"/>
    </row>
    <row r="350" spans="1:9" ht="7.25" customHeight="1" x14ac:dyDescent="0.2">
      <c r="A350" s="5"/>
      <c r="B350" s="5"/>
      <c r="C350" s="4"/>
      <c r="D350" s="5"/>
      <c r="E350" s="5"/>
      <c r="F350" s="5"/>
      <c r="G350" s="5"/>
      <c r="H350" s="5"/>
      <c r="I350" s="5"/>
    </row>
    <row r="351" spans="1:9" s="227" customFormat="1" x14ac:dyDescent="0.2">
      <c r="A351" s="209" t="s">
        <v>434</v>
      </c>
      <c r="B351" s="209" t="s">
        <v>431</v>
      </c>
      <c r="C351" s="209" t="s">
        <v>0</v>
      </c>
      <c r="D351" s="209" t="s">
        <v>5</v>
      </c>
      <c r="E351" s="209" t="s">
        <v>2661</v>
      </c>
      <c r="F351" s="209" t="s">
        <v>2333</v>
      </c>
      <c r="G351" s="225"/>
      <c r="H351" s="225"/>
      <c r="I351" s="226"/>
    </row>
    <row r="352" spans="1:9" hidden="1" x14ac:dyDescent="0.2">
      <c r="A352" s="120">
        <v>2</v>
      </c>
      <c r="B352" s="1" t="s">
        <v>1584</v>
      </c>
      <c r="C352" s="155">
        <f t="shared" ref="C352:C383" si="160">E352-7</f>
        <v>39</v>
      </c>
      <c r="D352" s="155"/>
      <c r="E352" s="143">
        <f t="shared" ref="E352:F365" si="161">D352+46</f>
        <v>46</v>
      </c>
      <c r="F352" s="143">
        <f t="shared" si="161"/>
        <v>92</v>
      </c>
      <c r="G352" s="10"/>
      <c r="H352" s="10"/>
      <c r="I352" s="5"/>
    </row>
    <row r="353" spans="1:9" hidden="1" x14ac:dyDescent="0.2">
      <c r="A353" s="120">
        <v>3</v>
      </c>
      <c r="B353" s="1" t="s">
        <v>1593</v>
      </c>
      <c r="C353" s="155">
        <f t="shared" si="160"/>
        <v>39</v>
      </c>
      <c r="D353" s="155"/>
      <c r="E353" s="143">
        <f t="shared" si="161"/>
        <v>46</v>
      </c>
      <c r="F353" s="143">
        <f t="shared" si="161"/>
        <v>92</v>
      </c>
      <c r="G353" s="10"/>
      <c r="H353" s="10"/>
      <c r="I353" s="5"/>
    </row>
    <row r="354" spans="1:9" hidden="1" x14ac:dyDescent="0.2">
      <c r="A354" s="120">
        <v>4</v>
      </c>
      <c r="B354" s="1" t="s">
        <v>1599</v>
      </c>
      <c r="C354" s="155">
        <f t="shared" si="160"/>
        <v>39</v>
      </c>
      <c r="D354" s="155"/>
      <c r="E354" s="143">
        <f t="shared" si="161"/>
        <v>46</v>
      </c>
      <c r="F354" s="143">
        <f t="shared" si="161"/>
        <v>92</v>
      </c>
      <c r="G354" s="10"/>
      <c r="H354" s="10"/>
      <c r="I354" s="5"/>
    </row>
    <row r="355" spans="1:9" hidden="1" x14ac:dyDescent="0.2">
      <c r="A355" s="120">
        <v>5</v>
      </c>
      <c r="B355" s="1" t="s">
        <v>1606</v>
      </c>
      <c r="C355" s="155">
        <f t="shared" si="160"/>
        <v>39</v>
      </c>
      <c r="D355" s="155"/>
      <c r="E355" s="143">
        <f t="shared" si="161"/>
        <v>46</v>
      </c>
      <c r="F355" s="143">
        <f t="shared" si="161"/>
        <v>92</v>
      </c>
      <c r="G355" s="10"/>
      <c r="H355" s="10"/>
      <c r="I355" s="5"/>
    </row>
    <row r="356" spans="1:9" hidden="1" x14ac:dyDescent="0.2">
      <c r="A356" s="120">
        <v>6</v>
      </c>
      <c r="B356" s="1" t="s">
        <v>1616</v>
      </c>
      <c r="C356" s="155">
        <f t="shared" si="160"/>
        <v>39</v>
      </c>
      <c r="D356" s="155"/>
      <c r="E356" s="143">
        <f t="shared" si="161"/>
        <v>46</v>
      </c>
      <c r="F356" s="143">
        <f t="shared" si="161"/>
        <v>92</v>
      </c>
      <c r="G356" s="10"/>
      <c r="H356" s="10"/>
      <c r="I356" s="5"/>
    </row>
    <row r="357" spans="1:9" hidden="1" x14ac:dyDescent="0.2">
      <c r="A357" s="120">
        <v>7</v>
      </c>
      <c r="B357" s="1" t="s">
        <v>1634</v>
      </c>
      <c r="C357" s="155">
        <f t="shared" si="160"/>
        <v>39</v>
      </c>
      <c r="D357" s="155"/>
      <c r="E357" s="143">
        <f t="shared" si="161"/>
        <v>46</v>
      </c>
      <c r="F357" s="143">
        <f t="shared" si="161"/>
        <v>92</v>
      </c>
      <c r="G357" s="10"/>
      <c r="H357" s="10"/>
      <c r="I357" s="5"/>
    </row>
    <row r="358" spans="1:9" hidden="1" x14ac:dyDescent="0.2">
      <c r="A358" s="120">
        <v>8</v>
      </c>
      <c r="B358" s="1" t="s">
        <v>1641</v>
      </c>
      <c r="C358" s="155">
        <f t="shared" si="160"/>
        <v>39</v>
      </c>
      <c r="D358" s="155"/>
      <c r="E358" s="143">
        <f t="shared" si="161"/>
        <v>46</v>
      </c>
      <c r="F358" s="143">
        <f t="shared" si="161"/>
        <v>92</v>
      </c>
      <c r="G358" s="10"/>
      <c r="H358" s="10"/>
      <c r="I358" s="5"/>
    </row>
    <row r="359" spans="1:9" hidden="1" x14ac:dyDescent="0.2">
      <c r="A359" s="120">
        <v>9</v>
      </c>
      <c r="B359" s="1" t="s">
        <v>1650</v>
      </c>
      <c r="C359" s="155">
        <f t="shared" si="160"/>
        <v>39</v>
      </c>
      <c r="D359" s="155"/>
      <c r="E359" s="143">
        <f t="shared" si="161"/>
        <v>46</v>
      </c>
      <c r="F359" s="143">
        <f t="shared" si="161"/>
        <v>92</v>
      </c>
      <c r="G359" s="10"/>
      <c r="H359" s="10"/>
      <c r="I359" s="5"/>
    </row>
    <row r="360" spans="1:9" hidden="1" x14ac:dyDescent="0.2">
      <c r="A360" s="120">
        <v>10</v>
      </c>
      <c r="B360" s="1" t="s">
        <v>1657</v>
      </c>
      <c r="C360" s="155">
        <f t="shared" si="160"/>
        <v>39</v>
      </c>
      <c r="D360" s="155"/>
      <c r="E360" s="143">
        <f t="shared" si="161"/>
        <v>46</v>
      </c>
      <c r="F360" s="143">
        <f t="shared" si="161"/>
        <v>92</v>
      </c>
      <c r="G360" s="10"/>
      <c r="H360" s="10"/>
      <c r="I360" s="5"/>
    </row>
    <row r="361" spans="1:9" hidden="1" x14ac:dyDescent="0.2">
      <c r="A361" s="120">
        <v>11</v>
      </c>
      <c r="B361" s="1" t="s">
        <v>1665</v>
      </c>
      <c r="C361" s="155">
        <f t="shared" si="160"/>
        <v>39</v>
      </c>
      <c r="D361" s="155"/>
      <c r="E361" s="143">
        <f t="shared" si="161"/>
        <v>46</v>
      </c>
      <c r="F361" s="143">
        <f t="shared" si="161"/>
        <v>92</v>
      </c>
      <c r="G361" s="10"/>
      <c r="H361" s="10"/>
      <c r="I361" s="5"/>
    </row>
    <row r="362" spans="1:9" hidden="1" x14ac:dyDescent="0.2">
      <c r="A362" s="120">
        <v>12</v>
      </c>
      <c r="B362" s="1" t="s">
        <v>1671</v>
      </c>
      <c r="C362" s="155">
        <f t="shared" si="160"/>
        <v>39</v>
      </c>
      <c r="D362" s="155"/>
      <c r="E362" s="143">
        <f t="shared" si="161"/>
        <v>46</v>
      </c>
      <c r="F362" s="143">
        <f t="shared" si="161"/>
        <v>92</v>
      </c>
      <c r="G362" s="10"/>
      <c r="H362" s="10"/>
      <c r="I362" s="5"/>
    </row>
    <row r="363" spans="1:9" hidden="1" x14ac:dyDescent="0.2">
      <c r="A363" s="120">
        <v>13</v>
      </c>
      <c r="B363" s="1" t="s">
        <v>1675</v>
      </c>
      <c r="C363" s="155">
        <f t="shared" si="160"/>
        <v>39</v>
      </c>
      <c r="D363" s="155"/>
      <c r="E363" s="143">
        <f t="shared" si="161"/>
        <v>46</v>
      </c>
      <c r="F363" s="143">
        <f t="shared" si="161"/>
        <v>92</v>
      </c>
      <c r="G363" s="10"/>
      <c r="H363" s="10"/>
      <c r="I363" s="5"/>
    </row>
    <row r="364" spans="1:9" hidden="1" x14ac:dyDescent="0.2">
      <c r="A364" s="120">
        <v>14</v>
      </c>
      <c r="B364" s="1" t="s">
        <v>7</v>
      </c>
      <c r="C364" s="159">
        <f t="shared" si="160"/>
        <v>39</v>
      </c>
      <c r="D364" s="159"/>
      <c r="E364" s="148">
        <f t="shared" si="161"/>
        <v>46</v>
      </c>
      <c r="F364" s="148">
        <f t="shared" si="161"/>
        <v>92</v>
      </c>
      <c r="G364" s="10"/>
      <c r="H364" s="10"/>
      <c r="I364" s="5"/>
    </row>
    <row r="365" spans="1:9" hidden="1" x14ac:dyDescent="0.2">
      <c r="A365" s="120">
        <v>15</v>
      </c>
      <c r="B365" s="1" t="s">
        <v>1692</v>
      </c>
      <c r="C365" s="155">
        <f t="shared" si="160"/>
        <v>39</v>
      </c>
      <c r="D365" s="155"/>
      <c r="E365" s="143">
        <f t="shared" si="161"/>
        <v>46</v>
      </c>
      <c r="F365" s="143">
        <f t="shared" si="161"/>
        <v>92</v>
      </c>
      <c r="G365" s="10"/>
      <c r="H365" s="10"/>
      <c r="I365" s="5"/>
    </row>
    <row r="366" spans="1:9" hidden="1" x14ac:dyDescent="0.2">
      <c r="A366" s="120">
        <v>16</v>
      </c>
      <c r="B366" s="1" t="s">
        <v>1700</v>
      </c>
      <c r="C366" s="155">
        <f t="shared" si="160"/>
        <v>40</v>
      </c>
      <c r="D366" s="155"/>
      <c r="E366" s="143">
        <f t="shared" ref="E366:F404" si="162">D366+47</f>
        <v>47</v>
      </c>
      <c r="F366" s="143">
        <f t="shared" si="162"/>
        <v>94</v>
      </c>
      <c r="G366" s="10"/>
      <c r="H366" s="10"/>
      <c r="I366" s="5"/>
    </row>
    <row r="367" spans="1:9" hidden="1" x14ac:dyDescent="0.2">
      <c r="A367" s="120">
        <v>17</v>
      </c>
      <c r="B367" s="1" t="s">
        <v>1708</v>
      </c>
      <c r="C367" s="155">
        <f t="shared" si="160"/>
        <v>40</v>
      </c>
      <c r="D367" s="155"/>
      <c r="E367" s="143">
        <f t="shared" si="162"/>
        <v>47</v>
      </c>
      <c r="F367" s="143">
        <f t="shared" si="162"/>
        <v>94</v>
      </c>
      <c r="G367" s="10"/>
      <c r="H367" s="10"/>
      <c r="I367" s="5"/>
    </row>
    <row r="368" spans="1:9" hidden="1" x14ac:dyDescent="0.2">
      <c r="A368" s="120">
        <v>18</v>
      </c>
      <c r="B368" s="1" t="s">
        <v>1716</v>
      </c>
      <c r="C368" s="155">
        <f t="shared" si="160"/>
        <v>40</v>
      </c>
      <c r="D368" s="155"/>
      <c r="E368" s="143">
        <f t="shared" si="162"/>
        <v>47</v>
      </c>
      <c r="F368" s="143">
        <f t="shared" si="162"/>
        <v>94</v>
      </c>
      <c r="G368" s="10"/>
      <c r="H368" s="10"/>
      <c r="I368" s="5"/>
    </row>
    <row r="369" spans="1:9" hidden="1" x14ac:dyDescent="0.2">
      <c r="A369" s="120">
        <v>19</v>
      </c>
      <c r="B369" s="1" t="s">
        <v>1725</v>
      </c>
      <c r="C369" s="155">
        <f t="shared" si="160"/>
        <v>40</v>
      </c>
      <c r="D369" s="155"/>
      <c r="E369" s="143">
        <f t="shared" si="162"/>
        <v>47</v>
      </c>
      <c r="F369" s="143">
        <f t="shared" si="162"/>
        <v>94</v>
      </c>
      <c r="G369" s="10"/>
      <c r="H369" s="10"/>
      <c r="I369" s="5"/>
    </row>
    <row r="370" spans="1:9" hidden="1" x14ac:dyDescent="0.2">
      <c r="A370" s="120">
        <v>20</v>
      </c>
      <c r="B370" s="1" t="s">
        <v>1732</v>
      </c>
      <c r="C370" s="155">
        <f t="shared" si="160"/>
        <v>40</v>
      </c>
      <c r="D370" s="155"/>
      <c r="E370" s="143">
        <f t="shared" si="162"/>
        <v>47</v>
      </c>
      <c r="F370" s="143">
        <f t="shared" si="162"/>
        <v>94</v>
      </c>
      <c r="G370" s="10"/>
      <c r="H370" s="10"/>
      <c r="I370" s="5"/>
    </row>
    <row r="371" spans="1:9" hidden="1" x14ac:dyDescent="0.2">
      <c r="A371" s="120">
        <v>21</v>
      </c>
      <c r="B371" s="1" t="s">
        <v>1740</v>
      </c>
      <c r="C371" s="155">
        <f t="shared" si="160"/>
        <v>40</v>
      </c>
      <c r="D371" s="155"/>
      <c r="E371" s="143">
        <f t="shared" si="162"/>
        <v>47</v>
      </c>
      <c r="F371" s="143">
        <f t="shared" si="162"/>
        <v>94</v>
      </c>
      <c r="G371" s="10"/>
      <c r="H371" s="10"/>
      <c r="I371" s="5"/>
    </row>
    <row r="372" spans="1:9" hidden="1" x14ac:dyDescent="0.2">
      <c r="A372" s="120">
        <v>22</v>
      </c>
      <c r="B372" s="1" t="s">
        <v>1747</v>
      </c>
      <c r="C372" s="155">
        <f t="shared" si="160"/>
        <v>40</v>
      </c>
      <c r="D372" s="155"/>
      <c r="E372" s="143">
        <f t="shared" si="162"/>
        <v>47</v>
      </c>
      <c r="F372" s="143">
        <f t="shared" si="162"/>
        <v>94</v>
      </c>
      <c r="G372" s="10"/>
      <c r="H372" s="10"/>
      <c r="I372" s="5"/>
    </row>
    <row r="373" spans="1:9" hidden="1" x14ac:dyDescent="0.2">
      <c r="A373" s="120">
        <v>23</v>
      </c>
      <c r="B373" s="1" t="s">
        <v>1761</v>
      </c>
      <c r="C373" s="155">
        <f t="shared" si="160"/>
        <v>40</v>
      </c>
      <c r="D373" s="155"/>
      <c r="E373" s="143">
        <f t="shared" si="162"/>
        <v>47</v>
      </c>
      <c r="F373" s="143">
        <f t="shared" si="162"/>
        <v>94</v>
      </c>
      <c r="G373" s="10"/>
      <c r="H373" s="10"/>
      <c r="I373" s="5"/>
    </row>
    <row r="374" spans="1:9" hidden="1" x14ac:dyDescent="0.2">
      <c r="A374" s="120">
        <v>24</v>
      </c>
      <c r="B374" s="1" t="s">
        <v>1762</v>
      </c>
      <c r="C374" s="155">
        <f t="shared" si="160"/>
        <v>40</v>
      </c>
      <c r="D374" s="155"/>
      <c r="E374" s="143">
        <f t="shared" si="162"/>
        <v>47</v>
      </c>
      <c r="F374" s="143">
        <f t="shared" si="162"/>
        <v>94</v>
      </c>
      <c r="G374" s="10"/>
      <c r="H374" s="10"/>
      <c r="I374" s="5"/>
    </row>
    <row r="375" spans="1:9" hidden="1" x14ac:dyDescent="0.2">
      <c r="A375" s="120">
        <v>25</v>
      </c>
      <c r="B375" s="1" t="s">
        <v>1769</v>
      </c>
      <c r="C375" s="155">
        <f t="shared" si="160"/>
        <v>40</v>
      </c>
      <c r="D375" s="155"/>
      <c r="E375" s="143">
        <f t="shared" si="162"/>
        <v>47</v>
      </c>
      <c r="F375" s="143">
        <f t="shared" si="162"/>
        <v>94</v>
      </c>
      <c r="G375" s="10"/>
      <c r="H375" s="10"/>
      <c r="I375" s="5"/>
    </row>
    <row r="376" spans="1:9" hidden="1" x14ac:dyDescent="0.2">
      <c r="A376" s="120">
        <v>26</v>
      </c>
      <c r="B376" s="1" t="s">
        <v>7</v>
      </c>
      <c r="C376" s="159">
        <f t="shared" si="160"/>
        <v>40</v>
      </c>
      <c r="D376" s="159"/>
      <c r="E376" s="148">
        <f t="shared" si="162"/>
        <v>47</v>
      </c>
      <c r="F376" s="148">
        <f t="shared" si="162"/>
        <v>94</v>
      </c>
      <c r="G376" s="10"/>
      <c r="H376" s="10"/>
      <c r="I376" s="5"/>
    </row>
    <row r="377" spans="1:9" hidden="1" x14ac:dyDescent="0.2">
      <c r="A377" s="120">
        <v>27</v>
      </c>
      <c r="B377" s="1" t="s">
        <v>1781</v>
      </c>
      <c r="C377" s="155">
        <f t="shared" si="160"/>
        <v>40</v>
      </c>
      <c r="D377" s="155"/>
      <c r="E377" s="143">
        <f t="shared" si="162"/>
        <v>47</v>
      </c>
      <c r="F377" s="143">
        <f t="shared" si="162"/>
        <v>94</v>
      </c>
      <c r="G377" s="10"/>
      <c r="H377" s="10"/>
      <c r="I377" s="5"/>
    </row>
    <row r="378" spans="1:9" hidden="1" x14ac:dyDescent="0.2">
      <c r="A378" s="120">
        <v>28</v>
      </c>
      <c r="B378" s="1" t="s">
        <v>1788</v>
      </c>
      <c r="C378" s="155">
        <f t="shared" si="160"/>
        <v>40</v>
      </c>
      <c r="D378" s="155"/>
      <c r="E378" s="143">
        <f t="shared" si="162"/>
        <v>47</v>
      </c>
      <c r="F378" s="143">
        <f t="shared" si="162"/>
        <v>94</v>
      </c>
      <c r="G378" s="10"/>
      <c r="H378" s="10"/>
      <c r="I378" s="5"/>
    </row>
    <row r="379" spans="1:9" hidden="1" x14ac:dyDescent="0.2">
      <c r="A379" s="120">
        <v>29</v>
      </c>
      <c r="B379" s="1" t="s">
        <v>1797</v>
      </c>
      <c r="C379" s="155">
        <f t="shared" si="160"/>
        <v>40</v>
      </c>
      <c r="D379" s="155"/>
      <c r="E379" s="143">
        <f t="shared" si="162"/>
        <v>47</v>
      </c>
      <c r="F379" s="143">
        <f t="shared" si="162"/>
        <v>94</v>
      </c>
      <c r="G379" s="10"/>
      <c r="H379" s="10"/>
      <c r="I379" s="5"/>
    </row>
    <row r="380" spans="1:9" hidden="1" x14ac:dyDescent="0.2">
      <c r="A380" s="120">
        <v>30</v>
      </c>
      <c r="B380" s="1" t="s">
        <v>1810</v>
      </c>
      <c r="C380" s="155">
        <f t="shared" si="160"/>
        <v>40</v>
      </c>
      <c r="D380" s="155"/>
      <c r="E380" s="143">
        <f t="shared" si="162"/>
        <v>47</v>
      </c>
      <c r="F380" s="143">
        <f t="shared" si="162"/>
        <v>94</v>
      </c>
      <c r="G380" s="10"/>
      <c r="H380" s="10"/>
      <c r="I380" s="5"/>
    </row>
    <row r="381" spans="1:9" hidden="1" x14ac:dyDescent="0.2">
      <c r="A381" s="120">
        <v>31</v>
      </c>
      <c r="B381" s="1" t="s">
        <v>1811</v>
      </c>
      <c r="C381" s="155">
        <f t="shared" si="160"/>
        <v>40</v>
      </c>
      <c r="D381" s="155"/>
      <c r="E381" s="143">
        <f t="shared" si="162"/>
        <v>47</v>
      </c>
      <c r="F381" s="143">
        <f t="shared" si="162"/>
        <v>94</v>
      </c>
      <c r="G381" s="10"/>
      <c r="H381" s="10"/>
      <c r="I381" s="5"/>
    </row>
    <row r="382" spans="1:9" hidden="1" x14ac:dyDescent="0.2">
      <c r="A382" s="120">
        <v>32</v>
      </c>
      <c r="B382" s="1" t="s">
        <v>1820</v>
      </c>
      <c r="C382" s="155">
        <f t="shared" si="160"/>
        <v>40</v>
      </c>
      <c r="D382" s="155"/>
      <c r="E382" s="143">
        <f t="shared" si="162"/>
        <v>47</v>
      </c>
      <c r="F382" s="143">
        <f t="shared" si="162"/>
        <v>94</v>
      </c>
      <c r="G382" s="10"/>
      <c r="H382" s="10"/>
      <c r="I382" s="5"/>
    </row>
    <row r="383" spans="1:9" hidden="1" x14ac:dyDescent="0.2">
      <c r="A383" s="120">
        <v>33</v>
      </c>
      <c r="B383" s="1" t="s">
        <v>1821</v>
      </c>
      <c r="C383" s="155">
        <f t="shared" si="160"/>
        <v>40</v>
      </c>
      <c r="D383" s="155"/>
      <c r="E383" s="143">
        <f t="shared" si="162"/>
        <v>47</v>
      </c>
      <c r="F383" s="143">
        <f t="shared" si="162"/>
        <v>94</v>
      </c>
      <c r="G383" s="10"/>
      <c r="H383" s="10"/>
      <c r="I383" s="5"/>
    </row>
    <row r="384" spans="1:9" hidden="1" x14ac:dyDescent="0.2">
      <c r="A384" s="120">
        <v>34</v>
      </c>
      <c r="B384" s="1" t="s">
        <v>1828</v>
      </c>
      <c r="C384" s="155">
        <f t="shared" ref="C384:C403" si="163">E384-7</f>
        <v>40</v>
      </c>
      <c r="D384" s="155"/>
      <c r="E384" s="143">
        <f t="shared" si="162"/>
        <v>47</v>
      </c>
      <c r="F384" s="143">
        <f t="shared" si="162"/>
        <v>94</v>
      </c>
      <c r="G384" s="10"/>
      <c r="H384" s="10"/>
      <c r="I384" s="5"/>
    </row>
    <row r="385" spans="1:9" hidden="1" x14ac:dyDescent="0.2">
      <c r="A385" s="120">
        <v>35</v>
      </c>
      <c r="B385" s="1" t="s">
        <v>1840</v>
      </c>
      <c r="C385" s="155">
        <f t="shared" si="163"/>
        <v>40</v>
      </c>
      <c r="D385" s="155"/>
      <c r="E385" s="143">
        <f t="shared" si="162"/>
        <v>47</v>
      </c>
      <c r="F385" s="143">
        <f t="shared" si="162"/>
        <v>94</v>
      </c>
      <c r="G385" s="10"/>
      <c r="H385" s="10"/>
      <c r="I385" s="5"/>
    </row>
    <row r="386" spans="1:9" hidden="1" x14ac:dyDescent="0.2">
      <c r="A386" s="120">
        <v>36</v>
      </c>
      <c r="B386" s="1" t="s">
        <v>1854</v>
      </c>
      <c r="C386" s="155">
        <f t="shared" si="163"/>
        <v>40</v>
      </c>
      <c r="D386" s="155"/>
      <c r="E386" s="143">
        <f t="shared" si="162"/>
        <v>47</v>
      </c>
      <c r="F386" s="143">
        <f t="shared" si="162"/>
        <v>94</v>
      </c>
      <c r="G386" s="10"/>
      <c r="H386" s="10"/>
      <c r="I386" s="5"/>
    </row>
    <row r="387" spans="1:9" hidden="1" x14ac:dyDescent="0.2">
      <c r="A387" s="120">
        <v>37</v>
      </c>
      <c r="B387" s="1" t="s">
        <v>7</v>
      </c>
      <c r="C387" s="159">
        <f t="shared" si="163"/>
        <v>40</v>
      </c>
      <c r="D387" s="159"/>
      <c r="E387" s="148">
        <f t="shared" si="162"/>
        <v>47</v>
      </c>
      <c r="F387" s="148">
        <f t="shared" si="162"/>
        <v>94</v>
      </c>
      <c r="G387" s="10"/>
      <c r="H387" s="10"/>
      <c r="I387" s="5"/>
    </row>
    <row r="388" spans="1:9" hidden="1" x14ac:dyDescent="0.2">
      <c r="A388" s="120">
        <v>38</v>
      </c>
      <c r="B388" s="1" t="s">
        <v>1862</v>
      </c>
      <c r="C388" s="155">
        <f t="shared" si="163"/>
        <v>40</v>
      </c>
      <c r="D388" s="155"/>
      <c r="E388" s="143">
        <f t="shared" si="162"/>
        <v>47</v>
      </c>
      <c r="F388" s="143">
        <f t="shared" si="162"/>
        <v>94</v>
      </c>
      <c r="G388" s="10"/>
      <c r="H388" s="10"/>
      <c r="I388" s="5"/>
    </row>
    <row r="389" spans="1:9" hidden="1" x14ac:dyDescent="0.2">
      <c r="A389" s="120">
        <v>39</v>
      </c>
      <c r="B389" s="1" t="s">
        <v>1869</v>
      </c>
      <c r="C389" s="155">
        <f t="shared" si="163"/>
        <v>40</v>
      </c>
      <c r="D389" s="155"/>
      <c r="E389" s="143">
        <f t="shared" si="162"/>
        <v>47</v>
      </c>
      <c r="F389" s="143">
        <f t="shared" si="162"/>
        <v>94</v>
      </c>
      <c r="G389" s="10"/>
      <c r="H389" s="10"/>
      <c r="I389" s="5"/>
    </row>
    <row r="390" spans="1:9" hidden="1" x14ac:dyDescent="0.2">
      <c r="A390" s="120">
        <v>40</v>
      </c>
      <c r="B390" s="1" t="s">
        <v>1876</v>
      </c>
      <c r="C390" s="155">
        <f t="shared" si="163"/>
        <v>40</v>
      </c>
      <c r="D390" s="155"/>
      <c r="E390" s="143">
        <f t="shared" si="162"/>
        <v>47</v>
      </c>
      <c r="F390" s="143">
        <f t="shared" si="162"/>
        <v>94</v>
      </c>
      <c r="G390" s="10"/>
      <c r="H390" s="10"/>
      <c r="I390" s="5"/>
    </row>
    <row r="391" spans="1:9" hidden="1" x14ac:dyDescent="0.2">
      <c r="A391" s="120">
        <v>41</v>
      </c>
      <c r="B391" s="1" t="s">
        <v>1879</v>
      </c>
      <c r="C391" s="155">
        <f t="shared" si="163"/>
        <v>40</v>
      </c>
      <c r="D391" s="155"/>
      <c r="E391" s="143">
        <f t="shared" si="162"/>
        <v>47</v>
      </c>
      <c r="F391" s="143">
        <f t="shared" si="162"/>
        <v>94</v>
      </c>
      <c r="G391" s="10"/>
      <c r="H391" s="10"/>
      <c r="I391" s="5"/>
    </row>
    <row r="392" spans="1:9" hidden="1" x14ac:dyDescent="0.2">
      <c r="A392" s="120">
        <v>42</v>
      </c>
      <c r="B392" s="1" t="s">
        <v>1892</v>
      </c>
      <c r="C392" s="155">
        <f t="shared" si="163"/>
        <v>40</v>
      </c>
      <c r="D392" s="155"/>
      <c r="E392" s="143">
        <f t="shared" si="162"/>
        <v>47</v>
      </c>
      <c r="F392" s="143">
        <f t="shared" si="162"/>
        <v>94</v>
      </c>
      <c r="G392" s="10"/>
      <c r="H392" s="10"/>
      <c r="I392" s="5"/>
    </row>
    <row r="393" spans="1:9" hidden="1" x14ac:dyDescent="0.2">
      <c r="A393" s="120">
        <v>43</v>
      </c>
      <c r="B393" s="1" t="s">
        <v>1898</v>
      </c>
      <c r="C393" s="155">
        <f t="shared" si="163"/>
        <v>40</v>
      </c>
      <c r="D393" s="155"/>
      <c r="E393" s="143">
        <f t="shared" si="162"/>
        <v>47</v>
      </c>
      <c r="F393" s="143">
        <f t="shared" si="162"/>
        <v>94</v>
      </c>
      <c r="G393" s="10"/>
      <c r="H393" s="10"/>
      <c r="I393" s="5"/>
    </row>
    <row r="394" spans="1:9" hidden="1" x14ac:dyDescent="0.2">
      <c r="A394" s="120">
        <v>44</v>
      </c>
      <c r="B394" s="1" t="s">
        <v>7</v>
      </c>
      <c r="C394" s="159">
        <f t="shared" si="163"/>
        <v>40</v>
      </c>
      <c r="D394" s="159"/>
      <c r="E394" s="148">
        <f t="shared" si="162"/>
        <v>47</v>
      </c>
      <c r="F394" s="148">
        <f t="shared" si="162"/>
        <v>94</v>
      </c>
      <c r="G394" s="10"/>
      <c r="H394" s="10"/>
      <c r="I394" s="5"/>
    </row>
    <row r="395" spans="1:9" hidden="1" x14ac:dyDescent="0.2">
      <c r="A395" s="120">
        <v>45</v>
      </c>
      <c r="B395" s="1" t="s">
        <v>1924</v>
      </c>
      <c r="C395" s="155">
        <f t="shared" si="163"/>
        <v>40</v>
      </c>
      <c r="D395" s="155"/>
      <c r="E395" s="143">
        <f t="shared" si="162"/>
        <v>47</v>
      </c>
      <c r="F395" s="143">
        <f t="shared" si="162"/>
        <v>94</v>
      </c>
      <c r="G395" s="10"/>
      <c r="H395" s="10"/>
      <c r="I395" s="5"/>
    </row>
    <row r="396" spans="1:9" hidden="1" x14ac:dyDescent="0.2">
      <c r="A396" s="120">
        <v>46</v>
      </c>
      <c r="B396" s="1" t="s">
        <v>1925</v>
      </c>
      <c r="C396" s="155">
        <f t="shared" si="163"/>
        <v>40</v>
      </c>
      <c r="D396" s="155"/>
      <c r="E396" s="143">
        <f t="shared" si="162"/>
        <v>47</v>
      </c>
      <c r="F396" s="143">
        <f t="shared" si="162"/>
        <v>94</v>
      </c>
      <c r="G396" s="10"/>
      <c r="H396" s="10"/>
      <c r="I396" s="5"/>
    </row>
    <row r="397" spans="1:9" hidden="1" x14ac:dyDescent="0.2">
      <c r="A397" s="120">
        <v>47</v>
      </c>
      <c r="B397" s="1" t="s">
        <v>1926</v>
      </c>
      <c r="C397" s="155">
        <f t="shared" si="163"/>
        <v>40</v>
      </c>
      <c r="D397" s="155"/>
      <c r="E397" s="143">
        <f t="shared" si="162"/>
        <v>47</v>
      </c>
      <c r="F397" s="143">
        <f t="shared" si="162"/>
        <v>94</v>
      </c>
      <c r="G397" s="10"/>
      <c r="H397" s="10"/>
      <c r="I397" s="5"/>
    </row>
    <row r="398" spans="1:9" hidden="1" x14ac:dyDescent="0.2">
      <c r="A398" s="120">
        <v>48</v>
      </c>
      <c r="B398" s="1" t="s">
        <v>7</v>
      </c>
      <c r="C398" s="159">
        <f t="shared" si="163"/>
        <v>40</v>
      </c>
      <c r="D398" s="159"/>
      <c r="E398" s="148">
        <f t="shared" si="162"/>
        <v>47</v>
      </c>
      <c r="F398" s="148">
        <f t="shared" si="162"/>
        <v>94</v>
      </c>
      <c r="G398" s="10"/>
      <c r="H398" s="10"/>
      <c r="I398" s="5"/>
    </row>
    <row r="399" spans="1:9" hidden="1" x14ac:dyDescent="0.2">
      <c r="A399" s="120">
        <v>49</v>
      </c>
      <c r="B399" s="1" t="s">
        <v>1937</v>
      </c>
      <c r="C399" s="155">
        <f t="shared" si="163"/>
        <v>40</v>
      </c>
      <c r="D399" s="155"/>
      <c r="E399" s="143">
        <f t="shared" si="162"/>
        <v>47</v>
      </c>
      <c r="F399" s="143">
        <f t="shared" si="162"/>
        <v>94</v>
      </c>
      <c r="G399" s="10"/>
      <c r="H399" s="10"/>
      <c r="I399" s="5"/>
    </row>
    <row r="400" spans="1:9" hidden="1" x14ac:dyDescent="0.2">
      <c r="A400" s="120">
        <v>50</v>
      </c>
      <c r="B400" s="1" t="s">
        <v>1944</v>
      </c>
      <c r="C400" s="155">
        <f t="shared" si="163"/>
        <v>40</v>
      </c>
      <c r="D400" s="155"/>
      <c r="E400" s="143">
        <f t="shared" si="162"/>
        <v>47</v>
      </c>
      <c r="F400" s="143">
        <f t="shared" si="162"/>
        <v>94</v>
      </c>
      <c r="G400" s="10"/>
      <c r="H400" s="10"/>
      <c r="I400" s="5"/>
    </row>
    <row r="401" spans="1:9" hidden="1" x14ac:dyDescent="0.2">
      <c r="A401" s="120">
        <v>51</v>
      </c>
      <c r="B401" s="1" t="s">
        <v>1953</v>
      </c>
      <c r="C401" s="155">
        <f t="shared" si="163"/>
        <v>40</v>
      </c>
      <c r="D401" s="155"/>
      <c r="E401" s="143">
        <f t="shared" si="162"/>
        <v>47</v>
      </c>
      <c r="F401" s="143">
        <f t="shared" si="162"/>
        <v>94</v>
      </c>
      <c r="G401" s="10"/>
      <c r="H401" s="10"/>
      <c r="I401" s="5"/>
    </row>
    <row r="402" spans="1:9" hidden="1" x14ac:dyDescent="0.2">
      <c r="A402" s="120">
        <v>52</v>
      </c>
      <c r="B402" s="32" t="s">
        <v>1964</v>
      </c>
      <c r="C402" s="155">
        <f t="shared" si="163"/>
        <v>40</v>
      </c>
      <c r="D402" s="155"/>
      <c r="E402" s="143">
        <f t="shared" si="162"/>
        <v>47</v>
      </c>
      <c r="F402" s="143">
        <f t="shared" si="162"/>
        <v>94</v>
      </c>
      <c r="G402" s="10"/>
      <c r="H402" s="10"/>
      <c r="I402" s="5"/>
    </row>
    <row r="403" spans="1:9" hidden="1" x14ac:dyDescent="0.2">
      <c r="A403" s="120">
        <v>1</v>
      </c>
      <c r="B403" s="1" t="s">
        <v>1965</v>
      </c>
      <c r="C403" s="155">
        <f t="shared" si="163"/>
        <v>40</v>
      </c>
      <c r="D403" s="155"/>
      <c r="E403" s="143">
        <f t="shared" si="162"/>
        <v>47</v>
      </c>
      <c r="F403" s="143">
        <f t="shared" si="162"/>
        <v>94</v>
      </c>
      <c r="G403" s="10"/>
      <c r="H403" s="10"/>
      <c r="I403" s="5"/>
    </row>
    <row r="404" spans="1:9" hidden="1" x14ac:dyDescent="0.2">
      <c r="A404" s="120">
        <v>2</v>
      </c>
      <c r="B404" s="34" t="s">
        <v>7</v>
      </c>
      <c r="C404" s="159">
        <f>D404-7</f>
        <v>45663</v>
      </c>
      <c r="D404" s="159">
        <v>45670</v>
      </c>
      <c r="E404" s="148">
        <f t="shared" si="162"/>
        <v>45717</v>
      </c>
      <c r="F404" s="148">
        <f t="shared" si="162"/>
        <v>45764</v>
      </c>
      <c r="G404" s="10"/>
      <c r="H404" s="10"/>
      <c r="I404" s="5"/>
    </row>
    <row r="405" spans="1:9" hidden="1" x14ac:dyDescent="0.2">
      <c r="A405" s="120">
        <v>3</v>
      </c>
      <c r="B405" s="34" t="s">
        <v>2002</v>
      </c>
      <c r="C405" s="155">
        <f>D405-7</f>
        <v>45697</v>
      </c>
      <c r="D405" s="155">
        <v>45704</v>
      </c>
      <c r="E405" s="143">
        <f>C405+47</f>
        <v>45744</v>
      </c>
      <c r="F405" s="143">
        <f>D405+47</f>
        <v>45751</v>
      </c>
      <c r="G405" s="10"/>
      <c r="H405" s="10"/>
      <c r="I405" s="5"/>
    </row>
    <row r="406" spans="1:9" hidden="1" x14ac:dyDescent="0.2">
      <c r="A406" s="120">
        <v>4</v>
      </c>
      <c r="B406" s="34" t="s">
        <v>1984</v>
      </c>
      <c r="C406" s="155">
        <f>E406-7</f>
        <v>40</v>
      </c>
      <c r="D406" s="155"/>
      <c r="E406" s="143">
        <f>D406+47</f>
        <v>47</v>
      </c>
      <c r="F406" s="143">
        <f>E406+47</f>
        <v>94</v>
      </c>
      <c r="G406" s="10"/>
      <c r="H406" s="10"/>
      <c r="I406" s="5"/>
    </row>
    <row r="407" spans="1:9" hidden="1" x14ac:dyDescent="0.2">
      <c r="A407" s="120">
        <v>5</v>
      </c>
      <c r="B407" s="34" t="s">
        <v>2016</v>
      </c>
      <c r="C407" s="155">
        <f>D407-7</f>
        <v>45679</v>
      </c>
      <c r="D407" s="143">
        <v>45686</v>
      </c>
      <c r="E407" s="143">
        <f>D407+47</f>
        <v>45733</v>
      </c>
      <c r="F407" s="143">
        <f>E407+47</f>
        <v>45780</v>
      </c>
      <c r="G407" s="10"/>
      <c r="H407" s="10"/>
      <c r="I407" s="5"/>
    </row>
    <row r="408" spans="1:9" hidden="1" x14ac:dyDescent="0.2">
      <c r="A408" s="120">
        <v>6</v>
      </c>
      <c r="B408" s="34" t="s">
        <v>2003</v>
      </c>
      <c r="C408" s="155">
        <f>D408-7</f>
        <v>45686</v>
      </c>
      <c r="D408" s="143">
        <v>45693</v>
      </c>
      <c r="E408" s="143">
        <f t="shared" ref="E408:F410" si="164">D408+47</f>
        <v>45740</v>
      </c>
      <c r="F408" s="143">
        <f t="shared" si="164"/>
        <v>45787</v>
      </c>
      <c r="G408" s="10"/>
      <c r="H408" s="10"/>
      <c r="I408" s="5"/>
    </row>
    <row r="409" spans="1:9" hidden="1" x14ac:dyDescent="0.2">
      <c r="A409" s="120">
        <v>7</v>
      </c>
      <c r="B409" s="34" t="s">
        <v>2008</v>
      </c>
      <c r="C409" s="155">
        <f t="shared" ref="C409:C412" si="165">D409-7</f>
        <v>45693</v>
      </c>
      <c r="D409" s="143">
        <f t="shared" ref="D409:D413" si="166">D408+7</f>
        <v>45700</v>
      </c>
      <c r="E409" s="143">
        <f t="shared" si="164"/>
        <v>45747</v>
      </c>
      <c r="F409" s="143">
        <f t="shared" si="164"/>
        <v>45794</v>
      </c>
      <c r="G409" s="10"/>
      <c r="H409" s="10"/>
      <c r="I409" s="5"/>
    </row>
    <row r="410" spans="1:9" hidden="1" x14ac:dyDescent="0.2">
      <c r="A410" s="120">
        <v>8</v>
      </c>
      <c r="B410" s="34" t="s">
        <v>2014</v>
      </c>
      <c r="C410" s="155">
        <f t="shared" si="165"/>
        <v>45700</v>
      </c>
      <c r="D410" s="143">
        <f t="shared" si="166"/>
        <v>45707</v>
      </c>
      <c r="E410" s="143">
        <f t="shared" si="164"/>
        <v>45754</v>
      </c>
      <c r="F410" s="143">
        <f t="shared" si="164"/>
        <v>45801</v>
      </c>
      <c r="G410" s="10"/>
      <c r="H410" s="10"/>
      <c r="I410" s="5"/>
    </row>
    <row r="411" spans="1:9" ht="14" hidden="1" customHeight="1" x14ac:dyDescent="0.2">
      <c r="A411" s="120">
        <v>9</v>
      </c>
      <c r="B411" s="34" t="s">
        <v>2031</v>
      </c>
      <c r="C411" s="155">
        <f t="shared" si="165"/>
        <v>45707</v>
      </c>
      <c r="D411" s="48">
        <f t="shared" si="166"/>
        <v>45714</v>
      </c>
      <c r="E411" s="143">
        <f t="shared" ref="E411:F411" si="167">D411+47</f>
        <v>45761</v>
      </c>
      <c r="F411" s="143">
        <f t="shared" si="167"/>
        <v>45808</v>
      </c>
      <c r="G411" s="10"/>
      <c r="H411" s="10"/>
      <c r="I411" s="5"/>
    </row>
    <row r="412" spans="1:9" ht="14" hidden="1" customHeight="1" x14ac:dyDescent="0.2">
      <c r="A412" s="120">
        <v>10</v>
      </c>
      <c r="B412" s="34" t="s">
        <v>2044</v>
      </c>
      <c r="C412" s="155">
        <f t="shared" si="165"/>
        <v>45714</v>
      </c>
      <c r="D412" s="48">
        <f t="shared" si="166"/>
        <v>45721</v>
      </c>
      <c r="E412" s="143">
        <f t="shared" ref="E412:F413" si="168">D412+47</f>
        <v>45768</v>
      </c>
      <c r="F412" s="143">
        <f t="shared" si="168"/>
        <v>45815</v>
      </c>
      <c r="G412" s="10"/>
      <c r="H412" s="10"/>
      <c r="I412" s="5"/>
    </row>
    <row r="413" spans="1:9" ht="14" hidden="1" customHeight="1" x14ac:dyDescent="0.2">
      <c r="A413" s="120">
        <v>11</v>
      </c>
      <c r="B413" s="34" t="s">
        <v>7</v>
      </c>
      <c r="C413" s="159">
        <f>D413-7</f>
        <v>45721</v>
      </c>
      <c r="D413" s="49">
        <f t="shared" si="166"/>
        <v>45728</v>
      </c>
      <c r="E413" s="148">
        <f t="shared" si="168"/>
        <v>45775</v>
      </c>
      <c r="F413" s="148">
        <f t="shared" si="168"/>
        <v>45822</v>
      </c>
      <c r="G413" s="10"/>
      <c r="H413" s="10"/>
      <c r="I413" s="5"/>
    </row>
    <row r="414" spans="1:9" ht="14" hidden="1" customHeight="1" x14ac:dyDescent="0.2">
      <c r="A414" s="120">
        <v>12</v>
      </c>
      <c r="B414" s="34" t="s">
        <v>7</v>
      </c>
      <c r="C414" s="159">
        <f>D414-7</f>
        <v>45726</v>
      </c>
      <c r="D414" s="49">
        <f>D413+5</f>
        <v>45733</v>
      </c>
      <c r="E414" s="148">
        <f t="shared" ref="E414:F415" si="169">D414+47</f>
        <v>45780</v>
      </c>
      <c r="F414" s="148">
        <f t="shared" si="169"/>
        <v>45827</v>
      </c>
      <c r="G414" s="10"/>
      <c r="H414" s="10"/>
      <c r="I414" s="5"/>
    </row>
    <row r="415" spans="1:9" ht="14" hidden="1" customHeight="1" x14ac:dyDescent="0.2">
      <c r="A415" s="120">
        <v>13</v>
      </c>
      <c r="B415" s="34" t="s">
        <v>7</v>
      </c>
      <c r="C415" s="159">
        <f t="shared" ref="C415:C446" si="170">D415-7</f>
        <v>45733</v>
      </c>
      <c r="D415" s="49">
        <f t="shared" ref="D415" si="171">D414+7</f>
        <v>45740</v>
      </c>
      <c r="E415" s="148">
        <f t="shared" si="169"/>
        <v>45787</v>
      </c>
      <c r="F415" s="148">
        <f t="shared" si="169"/>
        <v>45834</v>
      </c>
      <c r="G415" s="10"/>
      <c r="H415" s="10"/>
      <c r="I415" s="5"/>
    </row>
    <row r="416" spans="1:9" ht="14" hidden="1" customHeight="1" x14ac:dyDescent="0.2">
      <c r="A416" s="120">
        <v>14</v>
      </c>
      <c r="B416" s="34" t="s">
        <v>2076</v>
      </c>
      <c r="C416" s="114">
        <f t="shared" si="170"/>
        <v>45742</v>
      </c>
      <c r="D416" s="29">
        <f>D415+9</f>
        <v>45749</v>
      </c>
      <c r="E416" s="110">
        <f t="shared" ref="E416:F416" si="172">D416+47</f>
        <v>45796</v>
      </c>
      <c r="F416" s="110">
        <f t="shared" si="172"/>
        <v>45843</v>
      </c>
      <c r="G416" s="10"/>
      <c r="H416" s="10"/>
      <c r="I416" s="5"/>
    </row>
    <row r="417" spans="1:9" ht="14" hidden="1" customHeight="1" x14ac:dyDescent="0.2">
      <c r="A417" s="120">
        <v>15</v>
      </c>
      <c r="B417" s="34" t="s">
        <v>2086</v>
      </c>
      <c r="C417" s="114">
        <f t="shared" si="170"/>
        <v>45749</v>
      </c>
      <c r="D417" s="29">
        <f>D416+7</f>
        <v>45756</v>
      </c>
      <c r="E417" s="110">
        <f t="shared" ref="E417:F417" si="173">D417+47</f>
        <v>45803</v>
      </c>
      <c r="F417" s="110">
        <f t="shared" si="173"/>
        <v>45850</v>
      </c>
      <c r="G417" s="10"/>
      <c r="H417" s="10"/>
      <c r="I417" s="5"/>
    </row>
    <row r="418" spans="1:9" ht="14" hidden="1" customHeight="1" x14ac:dyDescent="0.2">
      <c r="A418" s="120">
        <v>16</v>
      </c>
      <c r="B418" s="34" t="s">
        <v>7</v>
      </c>
      <c r="C418" s="159">
        <f t="shared" si="170"/>
        <v>45756</v>
      </c>
      <c r="D418" s="49">
        <f t="shared" ref="D418:D425" si="174">D417+7</f>
        <v>45763</v>
      </c>
      <c r="E418" s="148">
        <f t="shared" ref="E418:F418" si="175">D418+47</f>
        <v>45810</v>
      </c>
      <c r="F418" s="148">
        <f t="shared" si="175"/>
        <v>45857</v>
      </c>
      <c r="G418" s="10"/>
      <c r="H418" s="10"/>
      <c r="I418" s="5"/>
    </row>
    <row r="419" spans="1:9" ht="14" hidden="1" customHeight="1" x14ac:dyDescent="0.2">
      <c r="A419" s="120">
        <v>17</v>
      </c>
      <c r="B419" s="34" t="s">
        <v>7</v>
      </c>
      <c r="C419" s="159">
        <f t="shared" si="170"/>
        <v>45763</v>
      </c>
      <c r="D419" s="49">
        <f t="shared" si="174"/>
        <v>45770</v>
      </c>
      <c r="E419" s="148">
        <f t="shared" ref="E419:F419" si="176">D419+47</f>
        <v>45817</v>
      </c>
      <c r="F419" s="148">
        <f t="shared" si="176"/>
        <v>45864</v>
      </c>
      <c r="G419" s="10"/>
      <c r="H419" s="10"/>
      <c r="I419" s="5"/>
    </row>
    <row r="420" spans="1:9" ht="14" hidden="1" customHeight="1" x14ac:dyDescent="0.2">
      <c r="A420" s="120">
        <v>18</v>
      </c>
      <c r="B420" s="34" t="s">
        <v>2116</v>
      </c>
      <c r="C420" s="114">
        <f t="shared" si="170"/>
        <v>45770</v>
      </c>
      <c r="D420" s="29">
        <f t="shared" si="174"/>
        <v>45777</v>
      </c>
      <c r="E420" s="110">
        <f t="shared" ref="E420:F420" si="177">D420+47</f>
        <v>45824</v>
      </c>
      <c r="F420" s="110">
        <f t="shared" si="177"/>
        <v>45871</v>
      </c>
      <c r="G420" s="10"/>
      <c r="H420" s="10"/>
      <c r="I420" s="5"/>
    </row>
    <row r="421" spans="1:9" ht="14" hidden="1" customHeight="1" x14ac:dyDescent="0.2">
      <c r="A421" s="120">
        <v>19</v>
      </c>
      <c r="B421" s="34" t="s">
        <v>2129</v>
      </c>
      <c r="C421" s="114">
        <f t="shared" si="170"/>
        <v>45777</v>
      </c>
      <c r="D421" s="29">
        <f t="shared" si="174"/>
        <v>45784</v>
      </c>
      <c r="E421" s="110">
        <f t="shared" ref="E421:F421" si="178">D421+47</f>
        <v>45831</v>
      </c>
      <c r="F421" s="110">
        <f t="shared" si="178"/>
        <v>45878</v>
      </c>
      <c r="G421" s="10"/>
      <c r="H421" s="10"/>
      <c r="I421" s="5"/>
    </row>
    <row r="422" spans="1:9" ht="14" hidden="1" customHeight="1" x14ac:dyDescent="0.2">
      <c r="A422" s="120">
        <v>20</v>
      </c>
      <c r="B422" s="34" t="s">
        <v>2163</v>
      </c>
      <c r="C422" s="114">
        <f t="shared" si="170"/>
        <v>45784</v>
      </c>
      <c r="D422" s="29">
        <f t="shared" si="174"/>
        <v>45791</v>
      </c>
      <c r="E422" s="110">
        <f t="shared" ref="E422:F422" si="179">D422+47</f>
        <v>45838</v>
      </c>
      <c r="F422" s="110">
        <f t="shared" si="179"/>
        <v>45885</v>
      </c>
      <c r="G422" s="10"/>
      <c r="H422" s="10"/>
      <c r="I422" s="5"/>
    </row>
    <row r="423" spans="1:9" ht="14" hidden="1" customHeight="1" x14ac:dyDescent="0.2">
      <c r="A423" s="120">
        <v>21</v>
      </c>
      <c r="B423" s="34" t="s">
        <v>7</v>
      </c>
      <c r="C423" s="159">
        <f t="shared" si="170"/>
        <v>45791</v>
      </c>
      <c r="D423" s="49">
        <f t="shared" si="174"/>
        <v>45798</v>
      </c>
      <c r="E423" s="148">
        <f t="shared" ref="E423:F427" si="180">D423+26</f>
        <v>45824</v>
      </c>
      <c r="F423" s="148">
        <f t="shared" si="180"/>
        <v>45850</v>
      </c>
      <c r="G423" s="10"/>
      <c r="H423" s="10"/>
      <c r="I423" s="5"/>
    </row>
    <row r="424" spans="1:9" ht="14" hidden="1" customHeight="1" x14ac:dyDescent="0.2">
      <c r="A424" s="120">
        <v>22</v>
      </c>
      <c r="B424" s="34" t="s">
        <v>2151</v>
      </c>
      <c r="C424" s="155">
        <f t="shared" si="170"/>
        <v>45798</v>
      </c>
      <c r="D424" s="48">
        <f t="shared" si="174"/>
        <v>45805</v>
      </c>
      <c r="E424" s="143">
        <f t="shared" si="180"/>
        <v>45831</v>
      </c>
      <c r="F424" s="143">
        <f t="shared" si="180"/>
        <v>45857</v>
      </c>
      <c r="G424" s="10"/>
      <c r="H424" s="10"/>
      <c r="I424" s="5"/>
    </row>
    <row r="425" spans="1:9" ht="14" hidden="1" customHeight="1" x14ac:dyDescent="0.2">
      <c r="A425" s="120">
        <v>23</v>
      </c>
      <c r="B425" s="34" t="s">
        <v>2164</v>
      </c>
      <c r="C425" s="155">
        <f t="shared" si="170"/>
        <v>45805</v>
      </c>
      <c r="D425" s="48">
        <f t="shared" si="174"/>
        <v>45812</v>
      </c>
      <c r="E425" s="143">
        <f t="shared" si="180"/>
        <v>45838</v>
      </c>
      <c r="F425" s="143">
        <f t="shared" si="180"/>
        <v>45864</v>
      </c>
      <c r="G425" s="10"/>
      <c r="H425" s="10"/>
      <c r="I425" s="5"/>
    </row>
    <row r="426" spans="1:9" ht="14" hidden="1" customHeight="1" x14ac:dyDescent="0.2">
      <c r="A426" s="120">
        <v>24</v>
      </c>
      <c r="B426" s="34" t="s">
        <v>2182</v>
      </c>
      <c r="C426" s="155">
        <f t="shared" si="170"/>
        <v>45812</v>
      </c>
      <c r="D426" s="48">
        <f>D425+7</f>
        <v>45819</v>
      </c>
      <c r="E426" s="143">
        <f t="shared" si="180"/>
        <v>45845</v>
      </c>
      <c r="F426" s="143">
        <f t="shared" si="180"/>
        <v>45871</v>
      </c>
      <c r="G426" s="10"/>
      <c r="H426" s="10"/>
      <c r="I426" s="5"/>
    </row>
    <row r="427" spans="1:9" ht="14" hidden="1" customHeight="1" x14ac:dyDescent="0.2">
      <c r="A427" s="120">
        <v>25</v>
      </c>
      <c r="B427" s="34" t="s">
        <v>2195</v>
      </c>
      <c r="C427" s="155">
        <f t="shared" si="170"/>
        <v>45819</v>
      </c>
      <c r="D427" s="48">
        <f>D426+7</f>
        <v>45826</v>
      </c>
      <c r="E427" s="143">
        <f t="shared" si="180"/>
        <v>45852</v>
      </c>
      <c r="F427" s="143">
        <f t="shared" si="180"/>
        <v>45878</v>
      </c>
      <c r="G427" s="10"/>
      <c r="H427" s="10"/>
      <c r="I427" s="5"/>
    </row>
    <row r="428" spans="1:9" ht="14" hidden="1" customHeight="1" x14ac:dyDescent="0.2">
      <c r="A428" s="120">
        <v>26</v>
      </c>
      <c r="B428" s="34" t="s">
        <v>2210</v>
      </c>
      <c r="C428" s="155">
        <f t="shared" si="170"/>
        <v>45826</v>
      </c>
      <c r="D428" s="48">
        <f t="shared" ref="D428:D446" si="181">D427+7</f>
        <v>45833</v>
      </c>
      <c r="E428" s="143">
        <f t="shared" ref="E428:F428" si="182">D428+26</f>
        <v>45859</v>
      </c>
      <c r="F428" s="143">
        <f t="shared" si="182"/>
        <v>45885</v>
      </c>
      <c r="G428" s="10"/>
      <c r="H428" s="10"/>
      <c r="I428" s="5"/>
    </row>
    <row r="429" spans="1:9" ht="14" hidden="1" customHeight="1" x14ac:dyDescent="0.2">
      <c r="A429" s="120">
        <v>27</v>
      </c>
      <c r="B429" s="34" t="s">
        <v>2217</v>
      </c>
      <c r="C429" s="155">
        <f t="shared" si="170"/>
        <v>45833</v>
      </c>
      <c r="D429" s="48">
        <f t="shared" si="181"/>
        <v>45840</v>
      </c>
      <c r="E429" s="143">
        <f>D429+47</f>
        <v>45887</v>
      </c>
      <c r="F429" s="143">
        <f>E429+47</f>
        <v>45934</v>
      </c>
      <c r="G429" s="10"/>
      <c r="H429" s="10"/>
      <c r="I429" s="5"/>
    </row>
    <row r="430" spans="1:9" ht="14" hidden="1" customHeight="1" x14ac:dyDescent="0.2">
      <c r="A430" s="120">
        <v>28</v>
      </c>
      <c r="B430" s="34" t="s">
        <v>2229</v>
      </c>
      <c r="C430" s="155">
        <f t="shared" si="170"/>
        <v>45840</v>
      </c>
      <c r="D430" s="48">
        <f t="shared" si="181"/>
        <v>45847</v>
      </c>
      <c r="E430" s="143">
        <f t="shared" ref="E430:F432" si="183">D430+47</f>
        <v>45894</v>
      </c>
      <c r="F430" s="143">
        <f t="shared" si="183"/>
        <v>45941</v>
      </c>
      <c r="G430" s="10"/>
      <c r="H430" s="10"/>
      <c r="I430" s="5"/>
    </row>
    <row r="431" spans="1:9" ht="14" hidden="1" customHeight="1" x14ac:dyDescent="0.2">
      <c r="A431" s="120">
        <v>29</v>
      </c>
      <c r="B431" s="34" t="s">
        <v>2237</v>
      </c>
      <c r="C431" s="155">
        <f t="shared" si="170"/>
        <v>45847</v>
      </c>
      <c r="D431" s="48">
        <f t="shared" si="181"/>
        <v>45854</v>
      </c>
      <c r="E431" s="143">
        <f t="shared" si="183"/>
        <v>45901</v>
      </c>
      <c r="F431" s="143">
        <f t="shared" si="183"/>
        <v>45948</v>
      </c>
      <c r="G431" s="10"/>
      <c r="H431" s="10"/>
      <c r="I431" s="5"/>
    </row>
    <row r="432" spans="1:9" ht="14" hidden="1" customHeight="1" x14ac:dyDescent="0.2">
      <c r="A432" s="120">
        <v>30</v>
      </c>
      <c r="B432" s="34" t="s">
        <v>2248</v>
      </c>
      <c r="C432" s="155">
        <f t="shared" si="170"/>
        <v>45854</v>
      </c>
      <c r="D432" s="48">
        <f t="shared" si="181"/>
        <v>45861</v>
      </c>
      <c r="E432" s="143">
        <f t="shared" si="183"/>
        <v>45908</v>
      </c>
      <c r="F432" s="143">
        <f t="shared" si="183"/>
        <v>45955</v>
      </c>
      <c r="G432" s="10"/>
      <c r="H432" s="10"/>
      <c r="I432" s="5"/>
    </row>
    <row r="433" spans="1:9" ht="14" hidden="1" customHeight="1" x14ac:dyDescent="0.2">
      <c r="A433" s="120">
        <v>31</v>
      </c>
      <c r="B433" s="34" t="s">
        <v>2260</v>
      </c>
      <c r="C433" s="155">
        <f t="shared" si="170"/>
        <v>45861</v>
      </c>
      <c r="D433" s="48">
        <f t="shared" si="181"/>
        <v>45868</v>
      </c>
      <c r="E433" s="143">
        <f t="shared" ref="E433:F433" si="184">D433+47</f>
        <v>45915</v>
      </c>
      <c r="F433" s="143">
        <f t="shared" si="184"/>
        <v>45962</v>
      </c>
      <c r="G433" s="10"/>
      <c r="H433" s="10"/>
      <c r="I433" s="5"/>
    </row>
    <row r="434" spans="1:9" ht="14" hidden="1" customHeight="1" x14ac:dyDescent="0.2">
      <c r="A434" s="120">
        <v>32</v>
      </c>
      <c r="B434" s="34" t="s">
        <v>2266</v>
      </c>
      <c r="C434" s="155">
        <f t="shared" si="170"/>
        <v>45868</v>
      </c>
      <c r="D434" s="48">
        <f t="shared" si="181"/>
        <v>45875</v>
      </c>
      <c r="E434" s="143">
        <f t="shared" ref="E434:F434" si="185">D434+47</f>
        <v>45922</v>
      </c>
      <c r="F434" s="143">
        <f t="shared" si="185"/>
        <v>45969</v>
      </c>
      <c r="G434" s="10"/>
      <c r="H434" s="10"/>
      <c r="I434" s="5"/>
    </row>
    <row r="435" spans="1:9" ht="14" hidden="1" customHeight="1" x14ac:dyDescent="0.2">
      <c r="A435" s="120">
        <v>33</v>
      </c>
      <c r="B435" s="34" t="s">
        <v>2278</v>
      </c>
      <c r="C435" s="155">
        <f t="shared" si="170"/>
        <v>45875</v>
      </c>
      <c r="D435" s="48">
        <f t="shared" si="181"/>
        <v>45882</v>
      </c>
      <c r="E435" s="143">
        <f t="shared" ref="E435:F435" si="186">D435+47</f>
        <v>45929</v>
      </c>
      <c r="F435" s="143">
        <f t="shared" si="186"/>
        <v>45976</v>
      </c>
      <c r="G435" s="10"/>
      <c r="H435" s="10"/>
      <c r="I435" s="5"/>
    </row>
    <row r="436" spans="1:9" ht="14" hidden="1" customHeight="1" x14ac:dyDescent="0.2">
      <c r="A436" s="120">
        <v>34</v>
      </c>
      <c r="B436" s="34" t="s">
        <v>2290</v>
      </c>
      <c r="C436" s="155">
        <f t="shared" si="170"/>
        <v>45882</v>
      </c>
      <c r="D436" s="48">
        <f t="shared" si="181"/>
        <v>45889</v>
      </c>
      <c r="E436" s="143">
        <f t="shared" ref="E436" si="187">D436+47</f>
        <v>45936</v>
      </c>
      <c r="F436" s="143">
        <f>D436+49</f>
        <v>45938</v>
      </c>
      <c r="G436" s="10"/>
      <c r="H436" s="10"/>
      <c r="I436" s="5"/>
    </row>
    <row r="437" spans="1:9" ht="14" hidden="1" customHeight="1" x14ac:dyDescent="0.2">
      <c r="A437" s="120">
        <v>35</v>
      </c>
      <c r="B437" s="34" t="s">
        <v>2300</v>
      </c>
      <c r="C437" s="155">
        <f t="shared" si="170"/>
        <v>45889</v>
      </c>
      <c r="D437" s="48">
        <f t="shared" si="181"/>
        <v>45896</v>
      </c>
      <c r="E437" s="143">
        <f t="shared" ref="E437" si="188">D437+47</f>
        <v>45943</v>
      </c>
      <c r="F437" s="143">
        <f t="shared" ref="F437:F439" si="189">D437+49</f>
        <v>45945</v>
      </c>
      <c r="G437" s="10"/>
      <c r="H437" s="10"/>
      <c r="I437" s="5"/>
    </row>
    <row r="438" spans="1:9" ht="14" hidden="1" customHeight="1" x14ac:dyDescent="0.2">
      <c r="A438" s="120">
        <v>36</v>
      </c>
      <c r="B438" s="34" t="s">
        <v>2313</v>
      </c>
      <c r="C438" s="155">
        <f t="shared" si="170"/>
        <v>45896</v>
      </c>
      <c r="D438" s="48">
        <f t="shared" si="181"/>
        <v>45903</v>
      </c>
      <c r="E438" s="143">
        <f t="shared" ref="E438" si="190">D438+47</f>
        <v>45950</v>
      </c>
      <c r="F438" s="143">
        <f t="shared" si="189"/>
        <v>45952</v>
      </c>
      <c r="G438" s="10"/>
      <c r="H438" s="10"/>
      <c r="I438" s="5"/>
    </row>
    <row r="439" spans="1:9" ht="14" hidden="1" customHeight="1" x14ac:dyDescent="0.2">
      <c r="A439" s="120">
        <v>37</v>
      </c>
      <c r="B439" s="34" t="s">
        <v>2323</v>
      </c>
      <c r="C439" s="155">
        <f t="shared" si="170"/>
        <v>45903</v>
      </c>
      <c r="D439" s="48">
        <f t="shared" si="181"/>
        <v>45910</v>
      </c>
      <c r="E439" s="143">
        <f t="shared" ref="E439" si="191">D439+47</f>
        <v>45957</v>
      </c>
      <c r="F439" s="143">
        <f t="shared" si="189"/>
        <v>45959</v>
      </c>
      <c r="G439" s="10"/>
      <c r="H439" s="10"/>
      <c r="I439" s="5"/>
    </row>
    <row r="440" spans="1:9" ht="14" hidden="1" customHeight="1" x14ac:dyDescent="0.2">
      <c r="A440" s="120">
        <v>38</v>
      </c>
      <c r="B440" s="34" t="s">
        <v>7</v>
      </c>
      <c r="C440" s="212">
        <f t="shared" si="170"/>
        <v>45910</v>
      </c>
      <c r="D440" s="212">
        <f t="shared" si="181"/>
        <v>45917</v>
      </c>
      <c r="E440" s="212">
        <f t="shared" ref="E440" si="192">D440+47</f>
        <v>45964</v>
      </c>
      <c r="F440" s="212">
        <f t="shared" ref="F440" si="193">D440+49</f>
        <v>45966</v>
      </c>
      <c r="G440" s="10"/>
      <c r="H440" s="10"/>
      <c r="I440" s="5"/>
    </row>
    <row r="441" spans="1:9" ht="14" hidden="1" customHeight="1" x14ac:dyDescent="0.2">
      <c r="A441" s="120">
        <v>39</v>
      </c>
      <c r="B441" s="34" t="s">
        <v>2329</v>
      </c>
      <c r="C441" s="155">
        <f t="shared" si="170"/>
        <v>45917</v>
      </c>
      <c r="D441" s="48">
        <f t="shared" si="181"/>
        <v>45924</v>
      </c>
      <c r="E441" s="143">
        <f t="shared" ref="E441" si="194">D441+47</f>
        <v>45971</v>
      </c>
      <c r="F441" s="143">
        <f t="shared" ref="F441" si="195">D441+49</f>
        <v>45973</v>
      </c>
      <c r="G441" s="10"/>
      <c r="H441" s="10"/>
      <c r="I441" s="5"/>
    </row>
    <row r="442" spans="1:9" ht="14" hidden="1" customHeight="1" x14ac:dyDescent="0.2">
      <c r="A442" s="120">
        <v>40</v>
      </c>
      <c r="B442" s="34" t="s">
        <v>2343</v>
      </c>
      <c r="C442" s="155">
        <f t="shared" si="170"/>
        <v>45924</v>
      </c>
      <c r="D442" s="48">
        <f t="shared" si="181"/>
        <v>45931</v>
      </c>
      <c r="E442" s="143">
        <f t="shared" ref="E442" si="196">D442+47</f>
        <v>45978</v>
      </c>
      <c r="F442" s="143">
        <f t="shared" ref="F442" si="197">D442+49</f>
        <v>45980</v>
      </c>
      <c r="G442" s="10"/>
      <c r="H442" s="10"/>
      <c r="I442" s="5"/>
    </row>
    <row r="443" spans="1:9" ht="14" hidden="1" customHeight="1" x14ac:dyDescent="0.2">
      <c r="A443" s="120">
        <v>41</v>
      </c>
      <c r="B443" s="34" t="s">
        <v>2359</v>
      </c>
      <c r="C443" s="155">
        <f t="shared" si="170"/>
        <v>45931</v>
      </c>
      <c r="D443" s="48">
        <f t="shared" si="181"/>
        <v>45938</v>
      </c>
      <c r="E443" s="143">
        <f t="shared" ref="E443" si="198">D443+47</f>
        <v>45985</v>
      </c>
      <c r="F443" s="143">
        <f t="shared" ref="F443" si="199">D443+49</f>
        <v>45987</v>
      </c>
      <c r="G443" s="10"/>
      <c r="H443" s="10"/>
      <c r="I443" s="5"/>
    </row>
    <row r="444" spans="1:9" ht="14" hidden="1" customHeight="1" x14ac:dyDescent="0.2">
      <c r="A444" s="120">
        <v>42</v>
      </c>
      <c r="B444" s="34" t="s">
        <v>2369</v>
      </c>
      <c r="C444" s="155">
        <f t="shared" si="170"/>
        <v>45938</v>
      </c>
      <c r="D444" s="48">
        <f t="shared" si="181"/>
        <v>45945</v>
      </c>
      <c r="E444" s="143">
        <f t="shared" ref="E444" si="200">D444+47</f>
        <v>45992</v>
      </c>
      <c r="F444" s="143">
        <f t="shared" ref="F444" si="201">D444+49</f>
        <v>45994</v>
      </c>
      <c r="G444" s="10"/>
      <c r="H444" s="10"/>
      <c r="I444" s="5"/>
    </row>
    <row r="445" spans="1:9" ht="5.5" hidden="1" customHeight="1" x14ac:dyDescent="0.2">
      <c r="A445" s="120">
        <v>43</v>
      </c>
      <c r="B445" s="34" t="s">
        <v>2375</v>
      </c>
      <c r="C445" s="155">
        <f t="shared" si="170"/>
        <v>45945</v>
      </c>
      <c r="D445" s="48">
        <f t="shared" si="181"/>
        <v>45952</v>
      </c>
      <c r="E445" s="143">
        <f t="shared" ref="E445" si="202">D445+47</f>
        <v>45999</v>
      </c>
      <c r="F445" s="143">
        <f t="shared" ref="F445" si="203">D445+49</f>
        <v>46001</v>
      </c>
      <c r="G445" s="10"/>
      <c r="H445" s="10"/>
      <c r="I445" s="5"/>
    </row>
    <row r="446" spans="1:9" ht="13.5" hidden="1" customHeight="1" x14ac:dyDescent="0.2">
      <c r="A446" s="123">
        <v>44</v>
      </c>
      <c r="B446" s="33" t="s">
        <v>2390</v>
      </c>
      <c r="C446" s="155">
        <f t="shared" si="170"/>
        <v>45952</v>
      </c>
      <c r="D446" s="48">
        <f t="shared" si="181"/>
        <v>45959</v>
      </c>
      <c r="E446" s="143">
        <f t="shared" ref="E446" si="204">D446+47</f>
        <v>46006</v>
      </c>
      <c r="F446" s="143">
        <f t="shared" ref="F446" si="205">D446+49</f>
        <v>46008</v>
      </c>
      <c r="G446" s="10"/>
      <c r="H446" s="10"/>
      <c r="I446" s="5"/>
    </row>
    <row r="447" spans="1:9" ht="14" hidden="1" customHeight="1" x14ac:dyDescent="0.2">
      <c r="A447" s="120">
        <v>45</v>
      </c>
      <c r="B447" s="34" t="s">
        <v>2395</v>
      </c>
      <c r="C447" s="155">
        <f t="shared" ref="C447:C452" si="206">D447-7</f>
        <v>45959</v>
      </c>
      <c r="D447" s="48">
        <f t="shared" ref="D447:D461" si="207">D446+7</f>
        <v>45966</v>
      </c>
      <c r="E447" s="143">
        <f t="shared" ref="E447:E452" si="208">D447+47</f>
        <v>46013</v>
      </c>
      <c r="F447" s="143">
        <f t="shared" ref="F447:F452" si="209">D447+49</f>
        <v>46015</v>
      </c>
      <c r="G447" s="10"/>
      <c r="H447" s="10"/>
      <c r="I447" s="5"/>
    </row>
    <row r="448" spans="1:9" ht="14" hidden="1" customHeight="1" x14ac:dyDescent="0.2">
      <c r="A448" s="120">
        <v>46</v>
      </c>
      <c r="B448" s="34" t="s">
        <v>2405</v>
      </c>
      <c r="C448" s="155">
        <f t="shared" si="206"/>
        <v>45966</v>
      </c>
      <c r="D448" s="48">
        <f t="shared" si="207"/>
        <v>45973</v>
      </c>
      <c r="E448" s="143">
        <f t="shared" si="208"/>
        <v>46020</v>
      </c>
      <c r="F448" s="143">
        <f t="shared" si="209"/>
        <v>46022</v>
      </c>
      <c r="G448" s="10"/>
      <c r="H448" s="10"/>
      <c r="I448" s="5"/>
    </row>
    <row r="449" spans="1:9" ht="14" hidden="1" customHeight="1" x14ac:dyDescent="0.2">
      <c r="A449" s="120">
        <v>47</v>
      </c>
      <c r="B449" s="34" t="s">
        <v>2413</v>
      </c>
      <c r="C449" s="155">
        <f t="shared" si="206"/>
        <v>45973</v>
      </c>
      <c r="D449" s="48">
        <f t="shared" si="207"/>
        <v>45980</v>
      </c>
      <c r="E449" s="143">
        <f t="shared" si="208"/>
        <v>46027</v>
      </c>
      <c r="F449" s="143">
        <f t="shared" si="209"/>
        <v>46029</v>
      </c>
      <c r="G449" s="10"/>
      <c r="H449" s="10"/>
      <c r="I449" s="5"/>
    </row>
    <row r="450" spans="1:9" ht="14" hidden="1" customHeight="1" x14ac:dyDescent="0.2">
      <c r="A450" s="120">
        <v>48</v>
      </c>
      <c r="B450" s="34" t="s">
        <v>2435</v>
      </c>
      <c r="C450" s="155">
        <f t="shared" si="206"/>
        <v>45980</v>
      </c>
      <c r="D450" s="48">
        <f t="shared" si="207"/>
        <v>45987</v>
      </c>
      <c r="E450" s="143">
        <f t="shared" si="208"/>
        <v>46034</v>
      </c>
      <c r="F450" s="143">
        <f t="shared" si="209"/>
        <v>46036</v>
      </c>
      <c r="G450" s="10"/>
      <c r="H450" s="10"/>
      <c r="I450" s="5"/>
    </row>
    <row r="451" spans="1:9" ht="14" hidden="1" customHeight="1" x14ac:dyDescent="0.2">
      <c r="A451" s="120">
        <v>49</v>
      </c>
      <c r="B451" s="34" t="s">
        <v>2444</v>
      </c>
      <c r="C451" s="155">
        <f t="shared" si="206"/>
        <v>45987</v>
      </c>
      <c r="D451" s="48">
        <f t="shared" si="207"/>
        <v>45994</v>
      </c>
      <c r="E451" s="143">
        <f t="shared" si="208"/>
        <v>46041</v>
      </c>
      <c r="F451" s="143">
        <f t="shared" si="209"/>
        <v>46043</v>
      </c>
      <c r="G451" s="10"/>
      <c r="H451" s="10"/>
      <c r="I451" s="5"/>
    </row>
    <row r="452" spans="1:9" ht="14" hidden="1" customHeight="1" x14ac:dyDescent="0.2">
      <c r="A452" s="120">
        <v>50</v>
      </c>
      <c r="B452" s="34" t="s">
        <v>2455</v>
      </c>
      <c r="C452" s="155">
        <f t="shared" si="206"/>
        <v>45994</v>
      </c>
      <c r="D452" s="48">
        <f t="shared" si="207"/>
        <v>46001</v>
      </c>
      <c r="E452" s="143">
        <f t="shared" si="208"/>
        <v>46048</v>
      </c>
      <c r="F452" s="143">
        <f t="shared" si="209"/>
        <v>46050</v>
      </c>
      <c r="G452" s="10"/>
      <c r="H452" s="10"/>
      <c r="I452" s="5"/>
    </row>
    <row r="453" spans="1:9" ht="14" hidden="1" customHeight="1" x14ac:dyDescent="0.2">
      <c r="A453" s="120">
        <v>51</v>
      </c>
      <c r="B453" s="34" t="s">
        <v>2474</v>
      </c>
      <c r="C453" s="155">
        <f t="shared" ref="C453" si="210">D453-7</f>
        <v>46001</v>
      </c>
      <c r="D453" s="48">
        <f t="shared" si="207"/>
        <v>46008</v>
      </c>
      <c r="E453" s="143">
        <f t="shared" ref="E453" si="211">D453+47</f>
        <v>46055</v>
      </c>
      <c r="F453" s="143">
        <f t="shared" ref="F453" si="212">D453+49</f>
        <v>46057</v>
      </c>
      <c r="G453" s="10"/>
      <c r="H453" s="10"/>
      <c r="I453" s="5"/>
    </row>
    <row r="454" spans="1:9" ht="14" hidden="1" customHeight="1" x14ac:dyDescent="0.2">
      <c r="A454" s="120">
        <v>52</v>
      </c>
      <c r="B454" s="34" t="s">
        <v>2487</v>
      </c>
      <c r="C454" s="155">
        <f t="shared" ref="C454" si="213">D454-7</f>
        <v>46008</v>
      </c>
      <c r="D454" s="48">
        <f t="shared" si="207"/>
        <v>46015</v>
      </c>
      <c r="E454" s="143">
        <f t="shared" ref="E454" si="214">D454+47</f>
        <v>46062</v>
      </c>
      <c r="F454" s="143">
        <f t="shared" ref="F454" si="215">D454+49</f>
        <v>46064</v>
      </c>
      <c r="G454" s="10"/>
      <c r="H454" s="10"/>
      <c r="I454" s="5"/>
    </row>
    <row r="455" spans="1:9" ht="14" hidden="1" customHeight="1" x14ac:dyDescent="0.2">
      <c r="A455" s="120">
        <v>1</v>
      </c>
      <c r="B455" s="33" t="s">
        <v>2498</v>
      </c>
      <c r="C455" s="155">
        <f t="shared" ref="C455" si="216">D455-7</f>
        <v>46015</v>
      </c>
      <c r="D455" s="48">
        <f t="shared" si="207"/>
        <v>46022</v>
      </c>
      <c r="E455" s="143">
        <f t="shared" ref="E455" si="217">D455+47</f>
        <v>46069</v>
      </c>
      <c r="F455" s="143">
        <f t="shared" ref="F455" si="218">D455+49</f>
        <v>46071</v>
      </c>
      <c r="G455" s="10"/>
      <c r="H455" s="10"/>
      <c r="I455" s="5"/>
    </row>
    <row r="456" spans="1:9" ht="14" hidden="1" customHeight="1" x14ac:dyDescent="0.2">
      <c r="A456" s="120">
        <v>2</v>
      </c>
      <c r="B456" s="34" t="s">
        <v>2509</v>
      </c>
      <c r="C456" s="155">
        <f t="shared" ref="C456" si="219">D456-7</f>
        <v>46022</v>
      </c>
      <c r="D456" s="48">
        <f t="shared" si="207"/>
        <v>46029</v>
      </c>
      <c r="E456" s="143">
        <f t="shared" ref="E456" si="220">D456+47</f>
        <v>46076</v>
      </c>
      <c r="F456" s="130">
        <f t="shared" ref="F456" si="221">D456+49</f>
        <v>46078</v>
      </c>
      <c r="G456" s="10"/>
      <c r="H456" s="10"/>
      <c r="I456" s="5"/>
    </row>
    <row r="457" spans="1:9" ht="14" hidden="1" customHeight="1" x14ac:dyDescent="0.2">
      <c r="A457" s="123">
        <v>3</v>
      </c>
      <c r="B457" s="33" t="s">
        <v>2519</v>
      </c>
      <c r="C457" s="169">
        <f t="shared" ref="C457:C467" si="222">D457-7</f>
        <v>46029</v>
      </c>
      <c r="D457" s="47">
        <f t="shared" si="207"/>
        <v>46036</v>
      </c>
      <c r="E457" s="130">
        <f t="shared" ref="E457" si="223">D457+47</f>
        <v>46083</v>
      </c>
      <c r="F457" s="130">
        <f t="shared" ref="F457" si="224">D457+49</f>
        <v>46085</v>
      </c>
      <c r="G457" s="10"/>
      <c r="H457" s="10"/>
      <c r="I457" s="5"/>
    </row>
    <row r="458" spans="1:9" ht="14" hidden="1" customHeight="1" x14ac:dyDescent="0.2">
      <c r="A458" s="120">
        <v>4</v>
      </c>
      <c r="B458" s="34" t="s">
        <v>2526</v>
      </c>
      <c r="C458" s="155">
        <f t="shared" si="222"/>
        <v>46036</v>
      </c>
      <c r="D458" s="48">
        <f t="shared" si="207"/>
        <v>46043</v>
      </c>
      <c r="E458" s="143">
        <f t="shared" ref="E458" si="225">D458+47</f>
        <v>46090</v>
      </c>
      <c r="F458" s="143">
        <f t="shared" ref="F458" si="226">D458+49</f>
        <v>46092</v>
      </c>
      <c r="G458" s="10"/>
      <c r="H458" s="10"/>
      <c r="I458" s="5"/>
    </row>
    <row r="459" spans="1:9" hidden="1" x14ac:dyDescent="0.2">
      <c r="A459" s="42">
        <v>5</v>
      </c>
      <c r="B459" s="34" t="s">
        <v>2533</v>
      </c>
      <c r="C459" s="155">
        <f t="shared" si="222"/>
        <v>46043</v>
      </c>
      <c r="D459" s="48">
        <f t="shared" si="207"/>
        <v>46050</v>
      </c>
      <c r="E459" s="110">
        <f t="shared" ref="E459" si="227">D459+47</f>
        <v>46097</v>
      </c>
      <c r="F459" s="110">
        <f t="shared" ref="F459" si="228">D459+49</f>
        <v>46099</v>
      </c>
      <c r="G459" s="214"/>
      <c r="H459" s="214"/>
      <c r="I459" s="214"/>
    </row>
    <row r="460" spans="1:9" ht="14" hidden="1" customHeight="1" x14ac:dyDescent="0.2">
      <c r="A460" s="42">
        <v>6</v>
      </c>
      <c r="B460" s="34" t="s">
        <v>2550</v>
      </c>
      <c r="C460" s="155">
        <f t="shared" si="222"/>
        <v>46050</v>
      </c>
      <c r="D460" s="48">
        <f t="shared" si="207"/>
        <v>46057</v>
      </c>
      <c r="E460" s="143">
        <f>D460+64</f>
        <v>46121</v>
      </c>
      <c r="F460" s="143">
        <f>D460+63</f>
        <v>46120</v>
      </c>
      <c r="G460" s="10"/>
      <c r="H460" s="10"/>
      <c r="I460" s="5"/>
    </row>
    <row r="461" spans="1:9" hidden="1" x14ac:dyDescent="0.2">
      <c r="A461" s="42">
        <v>7</v>
      </c>
      <c r="B461" s="201" t="s">
        <v>7</v>
      </c>
      <c r="C461" s="159">
        <f t="shared" si="222"/>
        <v>46057</v>
      </c>
      <c r="D461" s="49">
        <f t="shared" si="207"/>
        <v>46064</v>
      </c>
      <c r="E461" s="148">
        <f t="shared" ref="E461" si="229">D461+47</f>
        <v>46111</v>
      </c>
      <c r="F461" s="148">
        <f t="shared" ref="F461" si="230">D461+49</f>
        <v>46113</v>
      </c>
      <c r="G461" s="214"/>
      <c r="H461" s="214"/>
      <c r="I461" s="214"/>
    </row>
    <row r="462" spans="1:9" hidden="1" x14ac:dyDescent="0.2">
      <c r="A462" s="239">
        <v>8</v>
      </c>
      <c r="B462" s="34" t="s">
        <v>2573</v>
      </c>
      <c r="C462" s="122">
        <f t="shared" si="222"/>
        <v>46064</v>
      </c>
      <c r="D462" s="48">
        <f>D461+7</f>
        <v>46071</v>
      </c>
      <c r="E462" s="219">
        <f t="shared" ref="E462:E467" si="231">D462+47</f>
        <v>46118</v>
      </c>
      <c r="F462" s="143">
        <f>D462+49</f>
        <v>46120</v>
      </c>
      <c r="G462" s="133"/>
      <c r="H462" s="214"/>
      <c r="I462" s="214"/>
    </row>
    <row r="463" spans="1:9" x14ac:dyDescent="0.2">
      <c r="A463" s="42">
        <v>9</v>
      </c>
      <c r="B463" s="201" t="s">
        <v>2614</v>
      </c>
      <c r="C463" s="122">
        <f t="shared" si="222"/>
        <v>46071</v>
      </c>
      <c r="D463" s="48">
        <f t="shared" ref="D463:D467" si="232">D462+7</f>
        <v>46078</v>
      </c>
      <c r="E463" s="143">
        <f t="shared" si="231"/>
        <v>46125</v>
      </c>
      <c r="F463" s="143">
        <f t="shared" ref="F463" si="233">D463+49</f>
        <v>46127</v>
      </c>
      <c r="G463" s="214"/>
      <c r="H463" s="214"/>
      <c r="I463" s="214"/>
    </row>
    <row r="464" spans="1:9" x14ac:dyDescent="0.2">
      <c r="A464" s="42">
        <v>10</v>
      </c>
      <c r="B464" s="201" t="s">
        <v>2648</v>
      </c>
      <c r="C464" s="122">
        <f t="shared" si="222"/>
        <v>46078</v>
      </c>
      <c r="D464" s="48">
        <f t="shared" si="232"/>
        <v>46085</v>
      </c>
      <c r="E464" s="143">
        <f t="shared" si="231"/>
        <v>46132</v>
      </c>
      <c r="F464" s="143">
        <f t="shared" ref="F464" si="234">D464+49</f>
        <v>46134</v>
      </c>
      <c r="G464" s="214"/>
      <c r="H464" s="214"/>
      <c r="I464" s="214"/>
    </row>
    <row r="465" spans="1:9" x14ac:dyDescent="0.2">
      <c r="A465" s="42">
        <v>11</v>
      </c>
      <c r="B465" s="201" t="s">
        <v>2676</v>
      </c>
      <c r="C465" s="122">
        <f t="shared" si="222"/>
        <v>46085</v>
      </c>
      <c r="D465" s="48">
        <f t="shared" si="232"/>
        <v>46092</v>
      </c>
      <c r="E465" s="143">
        <f t="shared" si="231"/>
        <v>46139</v>
      </c>
      <c r="F465" s="143">
        <f t="shared" ref="F465" si="235">D465+49</f>
        <v>46141</v>
      </c>
      <c r="G465" s="214"/>
      <c r="H465" s="214"/>
      <c r="I465" s="214"/>
    </row>
    <row r="466" spans="1:9" x14ac:dyDescent="0.2">
      <c r="A466" s="42">
        <v>12</v>
      </c>
      <c r="B466" s="201" t="s">
        <v>2691</v>
      </c>
      <c r="C466" s="122">
        <f t="shared" si="222"/>
        <v>46092</v>
      </c>
      <c r="D466" s="48">
        <f t="shared" si="232"/>
        <v>46099</v>
      </c>
      <c r="E466" s="143">
        <f t="shared" si="231"/>
        <v>46146</v>
      </c>
      <c r="F466" s="143">
        <f t="shared" ref="F466" si="236">D466+49</f>
        <v>46148</v>
      </c>
      <c r="G466" s="214"/>
      <c r="H466" s="214"/>
      <c r="I466" s="214"/>
    </row>
    <row r="467" spans="1:9" ht="14" customHeight="1" x14ac:dyDescent="0.2">
      <c r="A467" s="181">
        <v>13</v>
      </c>
      <c r="B467" s="112" t="s">
        <v>7</v>
      </c>
      <c r="C467" s="461">
        <f t="shared" si="222"/>
        <v>46099</v>
      </c>
      <c r="D467" s="165">
        <f t="shared" si="232"/>
        <v>46106</v>
      </c>
      <c r="E467" s="454">
        <f t="shared" si="231"/>
        <v>46153</v>
      </c>
      <c r="F467" s="454">
        <f t="shared" ref="F467" si="237">D467+49</f>
        <v>46155</v>
      </c>
      <c r="G467" s="10"/>
      <c r="H467" s="10"/>
      <c r="I467" s="5"/>
    </row>
    <row r="468" spans="1:9" x14ac:dyDescent="0.2">
      <c r="A468" s="37"/>
      <c r="B468" s="5"/>
      <c r="C468" s="197"/>
      <c r="D468" s="198"/>
      <c r="E468" s="198"/>
      <c r="F468" s="10"/>
      <c r="G468" s="10"/>
      <c r="H468" s="10"/>
      <c r="I468" s="5"/>
    </row>
    <row r="469" spans="1:9" x14ac:dyDescent="0.2">
      <c r="A469" s="146" t="s">
        <v>436</v>
      </c>
      <c r="B469" s="146" t="s">
        <v>2535</v>
      </c>
      <c r="C469" s="74"/>
      <c r="D469" s="20"/>
      <c r="E469" s="10"/>
      <c r="F469" s="10"/>
      <c r="G469" s="10"/>
      <c r="H469" s="10"/>
      <c r="I469" s="5"/>
    </row>
    <row r="470" spans="1:9" x14ac:dyDescent="0.2">
      <c r="A470" s="146" t="s">
        <v>435</v>
      </c>
      <c r="B470" s="146" t="s">
        <v>1169</v>
      </c>
      <c r="C470" s="74"/>
      <c r="D470" s="20"/>
      <c r="E470" s="10"/>
      <c r="F470" s="10"/>
      <c r="G470" s="10"/>
      <c r="H470" s="10"/>
      <c r="I470" s="5"/>
    </row>
    <row r="471" spans="1:9" x14ac:dyDescent="0.2">
      <c r="A471" s="146" t="s">
        <v>437</v>
      </c>
      <c r="B471" s="404" t="s">
        <v>2655</v>
      </c>
      <c r="C471" s="74"/>
      <c r="D471" s="20"/>
      <c r="E471" s="10"/>
      <c r="F471" s="10"/>
      <c r="G471" s="10"/>
      <c r="H471" s="10"/>
      <c r="I471" s="5"/>
    </row>
    <row r="472" spans="1:9" ht="8.25" customHeight="1" x14ac:dyDescent="0.2">
      <c r="A472" s="5"/>
      <c r="B472" s="5"/>
      <c r="C472" s="74"/>
      <c r="D472" s="20"/>
      <c r="E472" s="10"/>
      <c r="F472" s="10"/>
      <c r="G472" s="10"/>
      <c r="H472" s="10"/>
      <c r="I472" s="5"/>
    </row>
    <row r="473" spans="1:9" s="227" customFormat="1" x14ac:dyDescent="0.2">
      <c r="A473" s="209" t="s">
        <v>434</v>
      </c>
      <c r="B473" s="228" t="s">
        <v>431</v>
      </c>
      <c r="C473" s="209" t="s">
        <v>0</v>
      </c>
      <c r="D473" s="229" t="s">
        <v>1</v>
      </c>
      <c r="E473" s="209" t="s">
        <v>2693</v>
      </c>
      <c r="F473" s="225"/>
      <c r="G473" s="225"/>
      <c r="H473" s="226"/>
    </row>
    <row r="474" spans="1:9" ht="14.75" hidden="1" customHeight="1" x14ac:dyDescent="0.2">
      <c r="A474" s="109">
        <v>2</v>
      </c>
      <c r="B474" s="1" t="s">
        <v>1586</v>
      </c>
      <c r="C474" s="155" t="e">
        <f>#REF!-7</f>
        <v>#REF!</v>
      </c>
      <c r="D474" s="170" t="e">
        <f>#REF!+48</f>
        <v>#REF!</v>
      </c>
      <c r="E474" s="143" t="e">
        <f t="shared" ref="E474:E476" si="238">D474+48</f>
        <v>#REF!</v>
      </c>
      <c r="F474" s="10"/>
      <c r="G474" s="10"/>
      <c r="H474" s="5"/>
    </row>
    <row r="475" spans="1:9" ht="14.75" hidden="1" customHeight="1" x14ac:dyDescent="0.2">
      <c r="A475" s="109">
        <v>3</v>
      </c>
      <c r="B475" s="1" t="s">
        <v>7</v>
      </c>
      <c r="C475" s="159" t="e">
        <f>#REF!-7</f>
        <v>#REF!</v>
      </c>
      <c r="D475" s="171" t="e">
        <f>#REF!+48</f>
        <v>#REF!</v>
      </c>
      <c r="E475" s="148" t="e">
        <f t="shared" si="238"/>
        <v>#REF!</v>
      </c>
      <c r="F475" s="10"/>
      <c r="G475" s="10"/>
      <c r="H475" s="5"/>
    </row>
    <row r="476" spans="1:9" ht="14.75" hidden="1" customHeight="1" x14ac:dyDescent="0.2">
      <c r="A476" s="109">
        <v>4</v>
      </c>
      <c r="B476" s="1" t="s">
        <v>1619</v>
      </c>
      <c r="C476" s="155" t="e">
        <f>#REF!-7</f>
        <v>#REF!</v>
      </c>
      <c r="D476" s="170" t="e">
        <f>#REF!+48</f>
        <v>#REF!</v>
      </c>
      <c r="E476" s="143" t="e">
        <f t="shared" si="238"/>
        <v>#REF!</v>
      </c>
      <c r="F476" s="10"/>
      <c r="G476" s="10"/>
      <c r="H476" s="5"/>
    </row>
    <row r="477" spans="1:9" ht="14.75" hidden="1" customHeight="1" x14ac:dyDescent="0.2">
      <c r="A477" s="109">
        <v>5</v>
      </c>
      <c r="B477" s="1" t="s">
        <v>7</v>
      </c>
      <c r="C477" s="159" t="e">
        <f>#REF!-7</f>
        <v>#REF!</v>
      </c>
      <c r="D477" s="171" t="e">
        <f>#REF!+41</f>
        <v>#REF!</v>
      </c>
      <c r="E477" s="148" t="e">
        <f>D477+41</f>
        <v>#REF!</v>
      </c>
      <c r="F477" s="10"/>
      <c r="G477" s="10"/>
      <c r="H477" s="5"/>
    </row>
    <row r="478" spans="1:9" ht="14.75" hidden="1" customHeight="1" x14ac:dyDescent="0.2">
      <c r="A478" s="109">
        <v>6</v>
      </c>
      <c r="B478" s="1" t="s">
        <v>1607</v>
      </c>
      <c r="C478" s="155" t="e">
        <f>#REF!-7</f>
        <v>#REF!</v>
      </c>
      <c r="D478" s="170" t="e">
        <f>#REF!+41</f>
        <v>#REF!</v>
      </c>
      <c r="E478" s="143" t="e">
        <f>D478+41</f>
        <v>#REF!</v>
      </c>
      <c r="F478" s="10"/>
      <c r="G478" s="10"/>
      <c r="H478" s="5"/>
    </row>
    <row r="479" spans="1:9" ht="14.75" hidden="1" customHeight="1" x14ac:dyDescent="0.2">
      <c r="A479" s="109">
        <v>6</v>
      </c>
      <c r="B479" s="1" t="s">
        <v>1620</v>
      </c>
      <c r="C479" s="155" t="e">
        <f>#REF!-7</f>
        <v>#REF!</v>
      </c>
      <c r="D479" s="170" t="e">
        <f>#REF!+41</f>
        <v>#REF!</v>
      </c>
      <c r="E479" s="143" t="e">
        <f t="shared" ref="E479:E480" si="239">D479+41</f>
        <v>#REF!</v>
      </c>
      <c r="F479" s="10"/>
      <c r="G479" s="10"/>
      <c r="H479" s="5"/>
    </row>
    <row r="480" spans="1:9" ht="14.75" hidden="1" customHeight="1" x14ac:dyDescent="0.2">
      <c r="A480" s="109">
        <v>7</v>
      </c>
      <c r="B480" s="1" t="s">
        <v>1636</v>
      </c>
      <c r="C480" s="155" t="e">
        <f>#REF!-7</f>
        <v>#REF!</v>
      </c>
      <c r="D480" s="170" t="e">
        <f>#REF!+41</f>
        <v>#REF!</v>
      </c>
      <c r="E480" s="143" t="e">
        <f t="shared" si="239"/>
        <v>#REF!</v>
      </c>
      <c r="F480" s="10"/>
      <c r="G480" s="10"/>
      <c r="H480" s="5"/>
    </row>
    <row r="481" spans="1:8" ht="14.75" hidden="1" customHeight="1" x14ac:dyDescent="0.2">
      <c r="A481" s="109">
        <v>8</v>
      </c>
      <c r="B481" s="1" t="s">
        <v>7</v>
      </c>
      <c r="C481" s="159" t="e">
        <f>#REF!-7</f>
        <v>#REF!</v>
      </c>
      <c r="D481" s="171" t="e">
        <f>#REF!+41</f>
        <v>#REF!</v>
      </c>
      <c r="E481" s="148" t="e">
        <f t="shared" ref="E481" si="240">D481+41</f>
        <v>#REF!</v>
      </c>
      <c r="F481" s="10"/>
      <c r="G481" s="10"/>
      <c r="H481" s="5"/>
    </row>
    <row r="482" spans="1:8" ht="14.75" hidden="1" customHeight="1" x14ac:dyDescent="0.2">
      <c r="A482" s="109">
        <v>9</v>
      </c>
      <c r="B482" s="1" t="s">
        <v>1652</v>
      </c>
      <c r="C482" s="155" t="e">
        <f>#REF!-7</f>
        <v>#REF!</v>
      </c>
      <c r="D482" s="170" t="e">
        <f>#REF!+41</f>
        <v>#REF!</v>
      </c>
      <c r="E482" s="143" t="e">
        <f t="shared" ref="E482" si="241">D482+41</f>
        <v>#REF!</v>
      </c>
      <c r="F482" s="10"/>
      <c r="G482" s="10"/>
      <c r="H482" s="5"/>
    </row>
    <row r="483" spans="1:8" ht="14.75" hidden="1" customHeight="1" x14ac:dyDescent="0.2">
      <c r="A483" s="109">
        <v>10</v>
      </c>
      <c r="B483" s="1" t="s">
        <v>1659</v>
      </c>
      <c r="C483" s="155" t="e">
        <f>#REF!-7</f>
        <v>#REF!</v>
      </c>
      <c r="D483" s="170" t="e">
        <f>#REF!+41</f>
        <v>#REF!</v>
      </c>
      <c r="E483" s="143" t="e">
        <f t="shared" ref="E483" si="242">D483+41</f>
        <v>#REF!</v>
      </c>
      <c r="F483" s="10"/>
      <c r="G483" s="10"/>
      <c r="H483" s="5"/>
    </row>
    <row r="484" spans="1:8" ht="14.75" hidden="1" customHeight="1" x14ac:dyDescent="0.2">
      <c r="A484" s="109">
        <v>11</v>
      </c>
      <c r="B484" s="1" t="s">
        <v>7</v>
      </c>
      <c r="C484" s="159" t="e">
        <f>#REF!-7</f>
        <v>#REF!</v>
      </c>
      <c r="D484" s="171" t="e">
        <f>#REF!+41</f>
        <v>#REF!</v>
      </c>
      <c r="E484" s="148" t="e">
        <f t="shared" ref="E484" si="243">D484+41</f>
        <v>#REF!</v>
      </c>
      <c r="F484" s="10"/>
      <c r="G484" s="10"/>
      <c r="H484" s="5"/>
    </row>
    <row r="485" spans="1:8" ht="14.75" hidden="1" customHeight="1" x14ac:dyDescent="0.2">
      <c r="A485" s="109">
        <v>12</v>
      </c>
      <c r="B485" s="1" t="s">
        <v>1681</v>
      </c>
      <c r="C485" s="155" t="e">
        <f>#REF!-7</f>
        <v>#REF!</v>
      </c>
      <c r="D485" s="170" t="e">
        <f>#REF!+41</f>
        <v>#REF!</v>
      </c>
      <c r="E485" s="143" t="e">
        <f t="shared" ref="E485" si="244">D485+41</f>
        <v>#REF!</v>
      </c>
      <c r="F485" s="10"/>
      <c r="G485" s="10"/>
      <c r="H485" s="5"/>
    </row>
    <row r="486" spans="1:8" ht="14.75" hidden="1" customHeight="1" x14ac:dyDescent="0.2">
      <c r="A486" s="109">
        <v>13</v>
      </c>
      <c r="B486" s="1" t="s">
        <v>1672</v>
      </c>
      <c r="C486" s="155" t="e">
        <f>#REF!-7</f>
        <v>#REF!</v>
      </c>
      <c r="D486" s="170" t="e">
        <f>#REF!+41</f>
        <v>#REF!</v>
      </c>
      <c r="E486" s="143" t="e">
        <f t="shared" ref="E486" si="245">D486+41</f>
        <v>#REF!</v>
      </c>
      <c r="F486" s="10"/>
      <c r="G486" s="10"/>
      <c r="H486" s="5"/>
    </row>
    <row r="487" spans="1:8" ht="14.75" hidden="1" customHeight="1" x14ac:dyDescent="0.2">
      <c r="A487" s="109">
        <v>14</v>
      </c>
      <c r="B487" s="1" t="s">
        <v>1694</v>
      </c>
      <c r="C487" s="155" t="e">
        <f>#REF!-7</f>
        <v>#REF!</v>
      </c>
      <c r="D487" s="170" t="e">
        <f>#REF!+41</f>
        <v>#REF!</v>
      </c>
      <c r="E487" s="143" t="e">
        <f t="shared" ref="E487" si="246">D487+41</f>
        <v>#REF!</v>
      </c>
      <c r="F487" s="10"/>
      <c r="G487" s="10"/>
      <c r="H487" s="5"/>
    </row>
    <row r="488" spans="1:8" ht="14.75" hidden="1" customHeight="1" x14ac:dyDescent="0.2">
      <c r="A488" s="109">
        <v>15</v>
      </c>
      <c r="B488" s="1" t="s">
        <v>7</v>
      </c>
      <c r="C488" s="159" t="e">
        <f>#REF!-7</f>
        <v>#REF!</v>
      </c>
      <c r="D488" s="171" t="e">
        <f>#REF!+41</f>
        <v>#REF!</v>
      </c>
      <c r="E488" s="148" t="e">
        <f t="shared" ref="E488" si="247">D488+41</f>
        <v>#REF!</v>
      </c>
      <c r="F488" s="10"/>
      <c r="G488" s="10"/>
      <c r="H488" s="5"/>
    </row>
    <row r="489" spans="1:8" ht="14.75" hidden="1" customHeight="1" x14ac:dyDescent="0.2">
      <c r="A489" s="109">
        <v>16</v>
      </c>
      <c r="B489" s="1" t="s">
        <v>1702</v>
      </c>
      <c r="C489" s="155" t="e">
        <f>#REF!-7</f>
        <v>#REF!</v>
      </c>
      <c r="D489" s="170" t="e">
        <f>#REF!+48</f>
        <v>#REF!</v>
      </c>
      <c r="E489" s="143" t="e">
        <f t="shared" ref="E489:E494" si="248">D489+48</f>
        <v>#REF!</v>
      </c>
      <c r="F489" s="10"/>
      <c r="G489" s="10"/>
      <c r="H489" s="5"/>
    </row>
    <row r="490" spans="1:8" ht="14.75" hidden="1" customHeight="1" x14ac:dyDescent="0.2">
      <c r="A490" s="109">
        <v>17</v>
      </c>
      <c r="B490" s="1" t="s">
        <v>1710</v>
      </c>
      <c r="C490" s="155" t="e">
        <f>#REF!-7</f>
        <v>#REF!</v>
      </c>
      <c r="D490" s="170" t="e">
        <f>#REF!+48</f>
        <v>#REF!</v>
      </c>
      <c r="E490" s="143" t="e">
        <f t="shared" si="248"/>
        <v>#REF!</v>
      </c>
      <c r="F490" s="10"/>
      <c r="G490" s="10"/>
      <c r="H490" s="5"/>
    </row>
    <row r="491" spans="1:8" ht="14.75" hidden="1" customHeight="1" x14ac:dyDescent="0.2">
      <c r="A491" s="109">
        <v>18</v>
      </c>
      <c r="B491" s="1" t="s">
        <v>1718</v>
      </c>
      <c r="C491" s="155" t="e">
        <f>#REF!-7</f>
        <v>#REF!</v>
      </c>
      <c r="D491" s="170" t="e">
        <f>#REF!+48</f>
        <v>#REF!</v>
      </c>
      <c r="E491" s="143" t="e">
        <f t="shared" si="248"/>
        <v>#REF!</v>
      </c>
      <c r="F491" s="10"/>
      <c r="G491" s="10"/>
      <c r="H491" s="5"/>
    </row>
    <row r="492" spans="1:8" ht="14.75" hidden="1" customHeight="1" x14ac:dyDescent="0.2">
      <c r="A492" s="109">
        <v>19</v>
      </c>
      <c r="B492" s="1" t="s">
        <v>1726</v>
      </c>
      <c r="C492" s="155" t="e">
        <f>#REF!-7</f>
        <v>#REF!</v>
      </c>
      <c r="D492" s="170" t="e">
        <f>#REF!+48</f>
        <v>#REF!</v>
      </c>
      <c r="E492" s="143" t="e">
        <f t="shared" si="248"/>
        <v>#REF!</v>
      </c>
      <c r="F492" s="10"/>
      <c r="G492" s="10"/>
      <c r="H492" s="5"/>
    </row>
    <row r="493" spans="1:8" ht="14.75" hidden="1" customHeight="1" x14ac:dyDescent="0.2">
      <c r="A493" s="109">
        <v>20</v>
      </c>
      <c r="B493" s="1" t="s">
        <v>7</v>
      </c>
      <c r="C493" s="159" t="e">
        <f>#REF!-7</f>
        <v>#REF!</v>
      </c>
      <c r="D493" s="171" t="e">
        <f>#REF!+48</f>
        <v>#REF!</v>
      </c>
      <c r="E493" s="148" t="e">
        <f t="shared" si="248"/>
        <v>#REF!</v>
      </c>
      <c r="F493" s="10"/>
      <c r="G493" s="10"/>
      <c r="H493" s="5"/>
    </row>
    <row r="494" spans="1:8" ht="14.75" hidden="1" customHeight="1" x14ac:dyDescent="0.2">
      <c r="A494" s="109">
        <v>21</v>
      </c>
      <c r="B494" s="1" t="s">
        <v>1734</v>
      </c>
      <c r="C494" s="155" t="e">
        <f>#REF!-7</f>
        <v>#REF!</v>
      </c>
      <c r="D494" s="170" t="e">
        <f>#REF!+48</f>
        <v>#REF!</v>
      </c>
      <c r="E494" s="143" t="e">
        <f t="shared" si="248"/>
        <v>#REF!</v>
      </c>
      <c r="F494" s="10"/>
      <c r="G494" s="10"/>
      <c r="H494" s="5"/>
    </row>
    <row r="495" spans="1:8" ht="14.75" hidden="1" customHeight="1" x14ac:dyDescent="0.2">
      <c r="A495" s="109">
        <v>22</v>
      </c>
      <c r="B495" s="1" t="s">
        <v>7</v>
      </c>
      <c r="C495" s="159" t="e">
        <f>#REF!-7</f>
        <v>#REF!</v>
      </c>
      <c r="D495" s="171" t="e">
        <f>#REF!+48</f>
        <v>#REF!</v>
      </c>
      <c r="E495" s="148" t="e">
        <f t="shared" ref="E495" si="249">D495+48</f>
        <v>#REF!</v>
      </c>
      <c r="F495" s="10"/>
      <c r="G495" s="10"/>
      <c r="H495" s="5"/>
    </row>
    <row r="496" spans="1:8" ht="14.75" hidden="1" customHeight="1" x14ac:dyDescent="0.2">
      <c r="A496" s="109">
        <v>23</v>
      </c>
      <c r="B496" s="1" t="s">
        <v>1749</v>
      </c>
      <c r="C496" s="155" t="e">
        <f>#REF!-7</f>
        <v>#REF!</v>
      </c>
      <c r="D496" s="170" t="e">
        <f>#REF!+48</f>
        <v>#REF!</v>
      </c>
      <c r="E496" s="143" t="e">
        <f t="shared" ref="E496" si="250">D496+48</f>
        <v>#REF!</v>
      </c>
      <c r="F496" s="10"/>
      <c r="G496" s="10"/>
      <c r="H496" s="5"/>
    </row>
    <row r="497" spans="1:8" ht="14.75" hidden="1" customHeight="1" x14ac:dyDescent="0.2">
      <c r="A497" s="109">
        <v>24</v>
      </c>
      <c r="B497" s="1" t="s">
        <v>1755</v>
      </c>
      <c r="C497" s="155" t="e">
        <f>#REF!-7</f>
        <v>#REF!</v>
      </c>
      <c r="D497" s="170" t="e">
        <f>#REF!+48</f>
        <v>#REF!</v>
      </c>
      <c r="E497" s="143" t="e">
        <f t="shared" ref="E497" si="251">D497+48</f>
        <v>#REF!</v>
      </c>
      <c r="F497" s="10"/>
      <c r="G497" s="10"/>
      <c r="H497" s="5"/>
    </row>
    <row r="498" spans="1:8" ht="14.75" hidden="1" customHeight="1" x14ac:dyDescent="0.2">
      <c r="A498" s="109">
        <v>25</v>
      </c>
      <c r="B498" s="1" t="s">
        <v>1764</v>
      </c>
      <c r="C498" s="155" t="e">
        <f>#REF!-7</f>
        <v>#REF!</v>
      </c>
      <c r="D498" s="170" t="e">
        <f>#REF!+48</f>
        <v>#REF!</v>
      </c>
      <c r="E498" s="143" t="e">
        <f t="shared" ref="E498" si="252">D498+48</f>
        <v>#REF!</v>
      </c>
      <c r="F498" s="10"/>
      <c r="G498" s="10"/>
      <c r="H498" s="5"/>
    </row>
    <row r="499" spans="1:8" ht="14.75" hidden="1" customHeight="1" x14ac:dyDescent="0.2">
      <c r="A499" s="109">
        <v>26</v>
      </c>
      <c r="B499" s="1" t="s">
        <v>1775</v>
      </c>
      <c r="C499" s="155" t="e">
        <f>#REF!-7</f>
        <v>#REF!</v>
      </c>
      <c r="D499" s="170" t="e">
        <f>#REF!+48</f>
        <v>#REF!</v>
      </c>
      <c r="E499" s="143" t="e">
        <f t="shared" ref="E499" si="253">D499+48</f>
        <v>#REF!</v>
      </c>
      <c r="F499" s="10"/>
      <c r="G499" s="10"/>
      <c r="H499" s="5"/>
    </row>
    <row r="500" spans="1:8" ht="14.75" hidden="1" customHeight="1" x14ac:dyDescent="0.2">
      <c r="A500" s="109">
        <v>27</v>
      </c>
      <c r="B500" s="1" t="s">
        <v>1782</v>
      </c>
      <c r="C500" s="155" t="e">
        <f>#REF!-7</f>
        <v>#REF!</v>
      </c>
      <c r="D500" s="170" t="e">
        <f>#REF!+48</f>
        <v>#REF!</v>
      </c>
      <c r="E500" s="143" t="e">
        <f t="shared" ref="E500" si="254">D500+48</f>
        <v>#REF!</v>
      </c>
      <c r="F500" s="10"/>
      <c r="G500" s="10"/>
      <c r="H500" s="5"/>
    </row>
    <row r="501" spans="1:8" ht="14.75" hidden="1" customHeight="1" x14ac:dyDescent="0.2">
      <c r="A501" s="109">
        <v>28</v>
      </c>
      <c r="B501" s="1" t="s">
        <v>1799</v>
      </c>
      <c r="C501" s="155" t="e">
        <f>#REF!-7</f>
        <v>#REF!</v>
      </c>
      <c r="D501" s="170" t="e">
        <f>#REF!+48</f>
        <v>#REF!</v>
      </c>
      <c r="E501" s="143" t="e">
        <f t="shared" ref="E501" si="255">D501+48</f>
        <v>#REF!</v>
      </c>
      <c r="F501" s="10"/>
      <c r="G501" s="10"/>
      <c r="H501" s="5"/>
    </row>
    <row r="502" spans="1:8" ht="14.75" hidden="1" customHeight="1" x14ac:dyDescent="0.2">
      <c r="A502" s="109">
        <v>29</v>
      </c>
      <c r="B502" s="1" t="s">
        <v>7</v>
      </c>
      <c r="C502" s="159" t="e">
        <f>#REF!-7</f>
        <v>#REF!</v>
      </c>
      <c r="D502" s="171" t="e">
        <f>#REF!+48</f>
        <v>#REF!</v>
      </c>
      <c r="E502" s="148" t="e">
        <f t="shared" ref="E502" si="256">D502+48</f>
        <v>#REF!</v>
      </c>
      <c r="F502" s="10"/>
      <c r="G502" s="10"/>
      <c r="H502" s="5"/>
    </row>
    <row r="503" spans="1:8" ht="14.75" hidden="1" customHeight="1" x14ac:dyDescent="0.2">
      <c r="A503" s="109">
        <v>30</v>
      </c>
      <c r="B503" s="1" t="s">
        <v>1790</v>
      </c>
      <c r="C503" s="155" t="e">
        <f>#REF!-7</f>
        <v>#REF!</v>
      </c>
      <c r="D503" s="170" t="e">
        <f>#REF!+48</f>
        <v>#REF!</v>
      </c>
      <c r="E503" s="143" t="e">
        <f t="shared" ref="E503" si="257">D503+48</f>
        <v>#REF!</v>
      </c>
      <c r="F503" s="10"/>
      <c r="G503" s="10"/>
      <c r="H503" s="5"/>
    </row>
    <row r="504" spans="1:8" ht="14.75" hidden="1" customHeight="1" x14ac:dyDescent="0.2">
      <c r="A504" s="109">
        <v>31</v>
      </c>
      <c r="B504" s="1" t="s">
        <v>1799</v>
      </c>
      <c r="C504" s="155" t="e">
        <f>#REF!-7</f>
        <v>#REF!</v>
      </c>
      <c r="D504" s="170" t="e">
        <f>#REF!+48</f>
        <v>#REF!</v>
      </c>
      <c r="E504" s="143" t="e">
        <f t="shared" ref="E504" si="258">D504+48</f>
        <v>#REF!</v>
      </c>
      <c r="F504" s="10"/>
      <c r="G504" s="10"/>
      <c r="H504" s="5"/>
    </row>
    <row r="505" spans="1:8" ht="14.75" hidden="1" customHeight="1" x14ac:dyDescent="0.2">
      <c r="A505" s="109">
        <v>32</v>
      </c>
      <c r="B505" s="1" t="s">
        <v>7</v>
      </c>
      <c r="C505" s="159" t="e">
        <f>#REF!-7</f>
        <v>#REF!</v>
      </c>
      <c r="D505" s="171" t="e">
        <f>#REF!+48</f>
        <v>#REF!</v>
      </c>
      <c r="E505" s="148" t="e">
        <f t="shared" ref="E505:E506" si="259">D505+48</f>
        <v>#REF!</v>
      </c>
      <c r="F505" s="10"/>
      <c r="G505" s="10"/>
      <c r="H505" s="5"/>
    </row>
    <row r="506" spans="1:8" ht="14.75" hidden="1" customHeight="1" x14ac:dyDescent="0.2">
      <c r="A506" s="109">
        <v>33</v>
      </c>
      <c r="B506" s="1" t="s">
        <v>1812</v>
      </c>
      <c r="C506" s="155" t="e">
        <f>#REF!-7</f>
        <v>#REF!</v>
      </c>
      <c r="D506" s="170" t="e">
        <f>#REF!+48</f>
        <v>#REF!</v>
      </c>
      <c r="E506" s="143" t="e">
        <f t="shared" si="259"/>
        <v>#REF!</v>
      </c>
      <c r="F506" s="10"/>
      <c r="G506" s="10"/>
      <c r="H506" s="5"/>
    </row>
    <row r="507" spans="1:8" ht="14.75" hidden="1" customHeight="1" x14ac:dyDescent="0.2">
      <c r="A507" s="109">
        <v>34</v>
      </c>
      <c r="B507" s="1" t="s">
        <v>7</v>
      </c>
      <c r="C507" s="159" t="e">
        <f>#REF!-7</f>
        <v>#REF!</v>
      </c>
      <c r="D507" s="171" t="e">
        <f>#REF!+48</f>
        <v>#REF!</v>
      </c>
      <c r="E507" s="148" t="e">
        <f t="shared" ref="E507" si="260">D507+48</f>
        <v>#REF!</v>
      </c>
      <c r="F507" s="10"/>
      <c r="G507" s="10"/>
      <c r="H507" s="5"/>
    </row>
    <row r="508" spans="1:8" ht="14.75" hidden="1" customHeight="1" x14ac:dyDescent="0.2">
      <c r="A508" s="109">
        <v>35</v>
      </c>
      <c r="B508" s="1" t="s">
        <v>1842</v>
      </c>
      <c r="C508" s="155" t="e">
        <f>#REF!-7</f>
        <v>#REF!</v>
      </c>
      <c r="D508" s="170" t="e">
        <f>#REF!+48</f>
        <v>#REF!</v>
      </c>
      <c r="E508" s="143" t="e">
        <f t="shared" ref="E508" si="261">D508+48</f>
        <v>#REF!</v>
      </c>
      <c r="F508" s="10"/>
      <c r="G508" s="10"/>
      <c r="H508" s="5"/>
    </row>
    <row r="509" spans="1:8" ht="14.75" hidden="1" customHeight="1" x14ac:dyDescent="0.2">
      <c r="A509" s="109">
        <v>36</v>
      </c>
      <c r="B509" s="1" t="s">
        <v>1847</v>
      </c>
      <c r="C509" s="155" t="e">
        <f>#REF!-7</f>
        <v>#REF!</v>
      </c>
      <c r="D509" s="170" t="e">
        <f>#REF!+48</f>
        <v>#REF!</v>
      </c>
      <c r="E509" s="143" t="e">
        <f t="shared" ref="E509" si="262">D509+48</f>
        <v>#REF!</v>
      </c>
      <c r="F509" s="10"/>
      <c r="G509" s="10"/>
      <c r="H509" s="5"/>
    </row>
    <row r="510" spans="1:8" ht="14.75" hidden="1" customHeight="1" x14ac:dyDescent="0.2">
      <c r="A510" s="109">
        <v>37</v>
      </c>
      <c r="B510" s="1" t="s">
        <v>1856</v>
      </c>
      <c r="C510" s="155" t="e">
        <f>#REF!-7</f>
        <v>#REF!</v>
      </c>
      <c r="D510" s="170" t="e">
        <f>#REF!+48</f>
        <v>#REF!</v>
      </c>
      <c r="E510" s="143" t="e">
        <f t="shared" ref="E510" si="263">D510+48</f>
        <v>#REF!</v>
      </c>
      <c r="F510" s="10"/>
      <c r="G510" s="10"/>
      <c r="H510" s="5"/>
    </row>
    <row r="511" spans="1:8" ht="14.75" hidden="1" customHeight="1" x14ac:dyDescent="0.2">
      <c r="A511" s="109">
        <v>38</v>
      </c>
      <c r="B511" s="1" t="s">
        <v>1863</v>
      </c>
      <c r="C511" s="155" t="e">
        <f>#REF!-7</f>
        <v>#REF!</v>
      </c>
      <c r="D511" s="170" t="e">
        <f>#REF!+48</f>
        <v>#REF!</v>
      </c>
      <c r="E511" s="143" t="e">
        <f t="shared" ref="E511:E512" si="264">D511+48</f>
        <v>#REF!</v>
      </c>
      <c r="F511" s="10"/>
      <c r="G511" s="10"/>
      <c r="H511" s="5"/>
    </row>
    <row r="512" spans="1:8" ht="14.75" hidden="1" customHeight="1" x14ac:dyDescent="0.2">
      <c r="A512" s="109">
        <v>39</v>
      </c>
      <c r="B512" s="1" t="s">
        <v>1864</v>
      </c>
      <c r="C512" s="155" t="e">
        <f>#REF!-7</f>
        <v>#REF!</v>
      </c>
      <c r="D512" s="170" t="e">
        <f>#REF!+48</f>
        <v>#REF!</v>
      </c>
      <c r="E512" s="143" t="e">
        <f t="shared" si="264"/>
        <v>#REF!</v>
      </c>
      <c r="F512" s="10"/>
      <c r="G512" s="10"/>
      <c r="H512" s="5"/>
    </row>
    <row r="513" spans="1:8" ht="14.75" hidden="1" customHeight="1" x14ac:dyDescent="0.2">
      <c r="A513" s="109">
        <v>40</v>
      </c>
      <c r="B513" s="1" t="s">
        <v>1878</v>
      </c>
      <c r="C513" s="155" t="e">
        <f>#REF!-7</f>
        <v>#REF!</v>
      </c>
      <c r="D513" s="170" t="e">
        <f>#REF!+48</f>
        <v>#REF!</v>
      </c>
      <c r="E513" s="143" t="e">
        <f t="shared" ref="E513" si="265">D513+48</f>
        <v>#REF!</v>
      </c>
      <c r="F513" s="10"/>
      <c r="G513" s="10"/>
      <c r="H513" s="5"/>
    </row>
    <row r="514" spans="1:8" ht="14.75" hidden="1" customHeight="1" x14ac:dyDescent="0.2">
      <c r="A514" s="109">
        <v>41</v>
      </c>
      <c r="B514" s="1" t="s">
        <v>1885</v>
      </c>
      <c r="C514" s="155" t="e">
        <f>#REF!-7</f>
        <v>#REF!</v>
      </c>
      <c r="D514" s="170" t="e">
        <f>#REF!+48</f>
        <v>#REF!</v>
      </c>
      <c r="E514" s="143" t="e">
        <f t="shared" ref="E514" si="266">D514+48</f>
        <v>#REF!</v>
      </c>
      <c r="F514" s="10"/>
      <c r="G514" s="10"/>
      <c r="H514" s="5"/>
    </row>
    <row r="515" spans="1:8" ht="14.75" hidden="1" customHeight="1" x14ac:dyDescent="0.2">
      <c r="A515" s="109">
        <v>42</v>
      </c>
      <c r="B515" s="1" t="s">
        <v>1894</v>
      </c>
      <c r="C515" s="155" t="e">
        <f>#REF!-7</f>
        <v>#REF!</v>
      </c>
      <c r="D515" s="170" t="e">
        <f>#REF!+48</f>
        <v>#REF!</v>
      </c>
      <c r="E515" s="143" t="e">
        <f t="shared" ref="E515" si="267">D515+48</f>
        <v>#REF!</v>
      </c>
      <c r="F515" s="10"/>
      <c r="G515" s="10"/>
      <c r="H515" s="5"/>
    </row>
    <row r="516" spans="1:8" ht="14.75" hidden="1" customHeight="1" x14ac:dyDescent="0.2">
      <c r="A516" s="109">
        <v>43</v>
      </c>
      <c r="B516" s="1" t="s">
        <v>1900</v>
      </c>
      <c r="C516" s="155" t="e">
        <f>#REF!-7</f>
        <v>#REF!</v>
      </c>
      <c r="D516" s="170" t="e">
        <f>#REF!+48</f>
        <v>#REF!</v>
      </c>
      <c r="E516" s="143" t="e">
        <f t="shared" ref="E516" si="268">D516+48</f>
        <v>#REF!</v>
      </c>
      <c r="F516" s="10"/>
      <c r="G516" s="10"/>
      <c r="H516" s="5"/>
    </row>
    <row r="517" spans="1:8" ht="14.75" hidden="1" customHeight="1" x14ac:dyDescent="0.2">
      <c r="A517" s="109">
        <v>44</v>
      </c>
      <c r="B517" s="1" t="s">
        <v>7</v>
      </c>
      <c r="C517" s="159" t="e">
        <f>#REF!-7</f>
        <v>#REF!</v>
      </c>
      <c r="D517" s="171" t="e">
        <f>#REF!+48</f>
        <v>#REF!</v>
      </c>
      <c r="E517" s="148" t="e">
        <f t="shared" ref="E517" si="269">D517+48</f>
        <v>#REF!</v>
      </c>
      <c r="F517" s="10"/>
      <c r="G517" s="10"/>
      <c r="H517" s="5"/>
    </row>
    <row r="518" spans="1:8" ht="14.75" hidden="1" customHeight="1" x14ac:dyDescent="0.2">
      <c r="A518" s="109">
        <v>45</v>
      </c>
      <c r="B518" s="1" t="s">
        <v>1900</v>
      </c>
      <c r="C518" s="155" t="e">
        <f>#REF!-7</f>
        <v>#REF!</v>
      </c>
      <c r="D518" s="170" t="e">
        <f>#REF!+48</f>
        <v>#REF!</v>
      </c>
      <c r="E518" s="143" t="e">
        <f t="shared" ref="E518:E522" si="270">D518+48</f>
        <v>#REF!</v>
      </c>
      <c r="F518" s="10"/>
      <c r="G518" s="10"/>
      <c r="H518" s="5"/>
    </row>
    <row r="519" spans="1:8" ht="14.75" hidden="1" customHeight="1" x14ac:dyDescent="0.2">
      <c r="A519" s="109">
        <v>45</v>
      </c>
      <c r="B519" s="1" t="s">
        <v>1907</v>
      </c>
      <c r="C519" s="155" t="e">
        <f>#REF!-7</f>
        <v>#REF!</v>
      </c>
      <c r="D519" s="170" t="e">
        <f>#REF!+48</f>
        <v>#REF!</v>
      </c>
      <c r="E519" s="143" t="e">
        <f t="shared" si="270"/>
        <v>#REF!</v>
      </c>
      <c r="F519" s="10"/>
      <c r="G519" s="10"/>
      <c r="H519" s="5"/>
    </row>
    <row r="520" spans="1:8" ht="14.75" hidden="1" customHeight="1" x14ac:dyDescent="0.2">
      <c r="A520" s="109">
        <v>46</v>
      </c>
      <c r="B520" s="1" t="s">
        <v>1931</v>
      </c>
      <c r="C520" s="155" t="e">
        <f>#REF!-7</f>
        <v>#REF!</v>
      </c>
      <c r="D520" s="170" t="e">
        <f>#REF!+48</f>
        <v>#REF!</v>
      </c>
      <c r="E520" s="143" t="e">
        <f t="shared" si="270"/>
        <v>#REF!</v>
      </c>
      <c r="F520" s="10"/>
      <c r="G520" s="10"/>
      <c r="H520" s="5"/>
    </row>
    <row r="521" spans="1:8" ht="14.75" hidden="1" customHeight="1" x14ac:dyDescent="0.2">
      <c r="A521" s="109">
        <v>47</v>
      </c>
      <c r="B521" s="1" t="s">
        <v>1932</v>
      </c>
      <c r="C521" s="155" t="e">
        <f>#REF!-7</f>
        <v>#REF!</v>
      </c>
      <c r="D521" s="170" t="e">
        <f>#REF!+48</f>
        <v>#REF!</v>
      </c>
      <c r="E521" s="143" t="e">
        <f t="shared" si="270"/>
        <v>#REF!</v>
      </c>
      <c r="F521" s="10"/>
      <c r="G521" s="10"/>
      <c r="H521" s="5"/>
    </row>
    <row r="522" spans="1:8" ht="14.75" hidden="1" customHeight="1" x14ac:dyDescent="0.2">
      <c r="A522" s="117">
        <v>48</v>
      </c>
      <c r="B522" s="7" t="s">
        <v>1930</v>
      </c>
      <c r="C522" s="169" t="e">
        <f>#REF!-7</f>
        <v>#REF!</v>
      </c>
      <c r="D522" s="130" t="e">
        <f>#REF!+48</f>
        <v>#REF!</v>
      </c>
      <c r="E522" s="130" t="e">
        <f t="shared" si="270"/>
        <v>#REF!</v>
      </c>
      <c r="F522" s="10"/>
      <c r="G522" s="10"/>
      <c r="H522" s="5"/>
    </row>
    <row r="523" spans="1:8" ht="14.75" hidden="1" customHeight="1" x14ac:dyDescent="0.2">
      <c r="A523" s="109">
        <v>49</v>
      </c>
      <c r="B523" s="1" t="s">
        <v>1956</v>
      </c>
      <c r="C523" s="155" t="e">
        <f>#REF!-7</f>
        <v>#REF!</v>
      </c>
      <c r="D523" s="143" t="e">
        <f>#REF!+48</f>
        <v>#REF!</v>
      </c>
      <c r="E523" s="143" t="e">
        <f t="shared" ref="E523:E525" si="271">D523+48</f>
        <v>#REF!</v>
      </c>
      <c r="F523" s="10"/>
      <c r="G523" s="10"/>
      <c r="H523" s="5"/>
    </row>
    <row r="524" spans="1:8" ht="14.75" hidden="1" customHeight="1" x14ac:dyDescent="0.2">
      <c r="A524" s="109">
        <v>50</v>
      </c>
      <c r="B524" s="1" t="s">
        <v>1939</v>
      </c>
      <c r="C524" s="143" t="e">
        <f>#REF!-7</f>
        <v>#REF!</v>
      </c>
      <c r="D524" s="143" t="e">
        <f>#REF!+48</f>
        <v>#REF!</v>
      </c>
      <c r="E524" s="143" t="e">
        <f t="shared" si="271"/>
        <v>#REF!</v>
      </c>
      <c r="F524" s="10"/>
      <c r="G524" s="10"/>
      <c r="H524" s="5"/>
    </row>
    <row r="525" spans="1:8" ht="14.75" hidden="1" customHeight="1" x14ac:dyDescent="0.2">
      <c r="A525" s="109">
        <v>51</v>
      </c>
      <c r="B525" s="1" t="s">
        <v>1955</v>
      </c>
      <c r="C525" s="143" t="e">
        <f>#REF!-7</f>
        <v>#REF!</v>
      </c>
      <c r="D525" s="143" t="e">
        <f>#REF!+48</f>
        <v>#REF!</v>
      </c>
      <c r="E525" s="143" t="e">
        <f t="shared" si="271"/>
        <v>#REF!</v>
      </c>
      <c r="F525" s="10"/>
      <c r="G525" s="10"/>
      <c r="H525" s="5"/>
    </row>
    <row r="526" spans="1:8" ht="14.75" hidden="1" customHeight="1" x14ac:dyDescent="0.2">
      <c r="A526" s="109">
        <v>51</v>
      </c>
      <c r="B526" s="1" t="s">
        <v>1955</v>
      </c>
      <c r="C526" s="143" t="e">
        <f>#REF!-7</f>
        <v>#REF!</v>
      </c>
      <c r="D526" s="143" t="e">
        <f>#REF!+48</f>
        <v>#REF!</v>
      </c>
      <c r="E526" s="143" t="e">
        <f>D526+48</f>
        <v>#REF!</v>
      </c>
      <c r="F526" s="10"/>
      <c r="G526" s="10"/>
      <c r="H526" s="5"/>
    </row>
    <row r="527" spans="1:8" ht="14.75" hidden="1" customHeight="1" x14ac:dyDescent="0.2">
      <c r="A527" s="109">
        <v>51</v>
      </c>
      <c r="B527" s="1" t="s">
        <v>1946</v>
      </c>
      <c r="C527" s="143" t="e">
        <f>#REF!-7</f>
        <v>#REF!</v>
      </c>
      <c r="D527" s="143" t="e">
        <f>#REF!+48</f>
        <v>#REF!</v>
      </c>
      <c r="E527" s="143" t="e">
        <f>D527+48</f>
        <v>#REF!</v>
      </c>
      <c r="F527" s="10"/>
      <c r="G527" s="10"/>
      <c r="H527" s="5"/>
    </row>
    <row r="528" spans="1:8" ht="14.75" hidden="1" customHeight="1" x14ac:dyDescent="0.2">
      <c r="A528" s="109">
        <v>52</v>
      </c>
      <c r="B528" s="1" t="s">
        <v>1946</v>
      </c>
      <c r="C528" s="143" t="e">
        <f>#REF!-7</f>
        <v>#REF!</v>
      </c>
      <c r="D528" s="143" t="e">
        <f>#REF!+48</f>
        <v>#REF!</v>
      </c>
      <c r="E528" s="143" t="e">
        <f t="shared" ref="E528" si="272">D528+48</f>
        <v>#REF!</v>
      </c>
      <c r="F528" s="10"/>
      <c r="G528" s="10"/>
      <c r="H528" s="5"/>
    </row>
    <row r="529" spans="1:8" ht="13.25" hidden="1" customHeight="1" x14ac:dyDescent="0.2">
      <c r="A529" s="109">
        <v>1</v>
      </c>
      <c r="B529" s="1" t="s">
        <v>1957</v>
      </c>
      <c r="C529" s="143" t="e">
        <f>#REF!-7</f>
        <v>#REF!</v>
      </c>
      <c r="D529" s="143" t="e">
        <f>#REF!+48</f>
        <v>#REF!</v>
      </c>
      <c r="E529" s="143" t="e">
        <f t="shared" ref="E529" si="273">D529+48</f>
        <v>#REF!</v>
      </c>
      <c r="F529" s="10"/>
      <c r="G529" s="10"/>
      <c r="H529" s="5"/>
    </row>
    <row r="530" spans="1:8" ht="13.25" hidden="1" customHeight="1" x14ac:dyDescent="0.2">
      <c r="A530" s="120">
        <v>2</v>
      </c>
      <c r="B530" s="196" t="s">
        <v>1987</v>
      </c>
      <c r="C530" s="143" t="e">
        <f>#REF!-7</f>
        <v>#REF!</v>
      </c>
      <c r="D530" s="143" t="e">
        <f>#REF!+48</f>
        <v>#REF!</v>
      </c>
      <c r="E530" s="143" t="e">
        <f t="shared" ref="E530" si="274">D530+48</f>
        <v>#REF!</v>
      </c>
      <c r="F530" s="10"/>
      <c r="G530" s="10"/>
      <c r="H530" s="5"/>
    </row>
    <row r="531" spans="1:8" ht="13.25" hidden="1" customHeight="1" x14ac:dyDescent="0.2">
      <c r="A531" s="42">
        <v>3</v>
      </c>
      <c r="B531" s="34" t="s">
        <v>1988</v>
      </c>
      <c r="C531" s="48" t="e">
        <f>#REF!-7</f>
        <v>#REF!</v>
      </c>
      <c r="D531" s="143" t="e">
        <f>#REF!+48</f>
        <v>#REF!</v>
      </c>
      <c r="E531" s="143" t="e">
        <f t="shared" ref="E531" si="275">D531+48</f>
        <v>#REF!</v>
      </c>
      <c r="F531" s="10"/>
      <c r="G531" s="10"/>
      <c r="H531" s="5"/>
    </row>
    <row r="532" spans="1:8" ht="13.25" hidden="1" customHeight="1" x14ac:dyDescent="0.2">
      <c r="A532" s="42">
        <v>4</v>
      </c>
      <c r="B532" s="40" t="s">
        <v>7</v>
      </c>
      <c r="C532" s="49" t="e">
        <f>#REF!-7</f>
        <v>#REF!</v>
      </c>
      <c r="D532" s="148" t="e">
        <f>#REF!+56</f>
        <v>#REF!</v>
      </c>
      <c r="E532" s="148" t="e">
        <f>D532+56</f>
        <v>#REF!</v>
      </c>
      <c r="F532" s="10"/>
      <c r="G532" s="10"/>
      <c r="H532" s="5"/>
    </row>
    <row r="533" spans="1:8" ht="13.25" hidden="1" customHeight="1" x14ac:dyDescent="0.2">
      <c r="A533" s="42">
        <v>5</v>
      </c>
      <c r="B533" s="34" t="s">
        <v>1995</v>
      </c>
      <c r="C533" s="48" t="e">
        <f>#REF!-7</f>
        <v>#REF!</v>
      </c>
      <c r="D533" s="110" t="e">
        <f>#REF!+56</f>
        <v>#REF!</v>
      </c>
      <c r="E533" s="110" t="e">
        <f t="shared" ref="E533:E536" si="276">D533+56</f>
        <v>#REF!</v>
      </c>
      <c r="F533" s="10"/>
      <c r="G533" s="10"/>
      <c r="H533" s="5"/>
    </row>
    <row r="534" spans="1:8" ht="13.25" hidden="1" customHeight="1" x14ac:dyDescent="0.2">
      <c r="A534" s="42">
        <v>6</v>
      </c>
      <c r="B534" s="34" t="s">
        <v>1995</v>
      </c>
      <c r="C534" s="29" t="e">
        <f>#REF!-7</f>
        <v>#REF!</v>
      </c>
      <c r="D534" s="110" t="e">
        <f>#REF!+56</f>
        <v>#REF!</v>
      </c>
      <c r="E534" s="110" t="e">
        <f t="shared" si="276"/>
        <v>#REF!</v>
      </c>
      <c r="F534" s="10"/>
      <c r="G534" s="10"/>
      <c r="H534" s="5"/>
    </row>
    <row r="535" spans="1:8" ht="13.25" hidden="1" customHeight="1" x14ac:dyDescent="0.2">
      <c r="A535" s="42">
        <v>7</v>
      </c>
      <c r="B535" s="34" t="s">
        <v>7</v>
      </c>
      <c r="C535" s="49" t="e">
        <f>#REF!-7</f>
        <v>#REF!</v>
      </c>
      <c r="D535" s="148"/>
      <c r="E535" s="148"/>
      <c r="F535" s="10"/>
      <c r="G535" s="10"/>
      <c r="H535" s="5"/>
    </row>
    <row r="536" spans="1:8" ht="13.25" hidden="1" customHeight="1" x14ac:dyDescent="0.2">
      <c r="A536" s="42">
        <v>8</v>
      </c>
      <c r="B536" s="34" t="s">
        <v>2010</v>
      </c>
      <c r="C536" s="29" t="e">
        <f>#REF!-7</f>
        <v>#REF!</v>
      </c>
      <c r="D536" s="110" t="e">
        <f>#REF!+56</f>
        <v>#REF!</v>
      </c>
      <c r="E536" s="110" t="e">
        <f t="shared" si="276"/>
        <v>#REF!</v>
      </c>
      <c r="F536" s="10"/>
      <c r="G536" s="10"/>
      <c r="H536" s="5"/>
    </row>
    <row r="537" spans="1:8" hidden="1" x14ac:dyDescent="0.2">
      <c r="A537" s="42">
        <v>9</v>
      </c>
      <c r="B537" s="34" t="s">
        <v>2013</v>
      </c>
      <c r="C537" s="48" t="e">
        <f>#REF!-7</f>
        <v>#REF!</v>
      </c>
      <c r="D537" s="110" t="e">
        <f>#REF!+56</f>
        <v>#REF!</v>
      </c>
      <c r="E537" s="110" t="e">
        <f t="shared" ref="E537" si="277">D537+56</f>
        <v>#REF!</v>
      </c>
      <c r="F537" s="10"/>
      <c r="G537" s="10"/>
      <c r="H537" s="5"/>
    </row>
    <row r="538" spans="1:8" hidden="1" x14ac:dyDescent="0.2">
      <c r="A538" s="42">
        <v>10</v>
      </c>
      <c r="B538" s="34" t="s">
        <v>2036</v>
      </c>
      <c r="C538" s="48" t="e">
        <f>#REF!-7</f>
        <v>#REF!</v>
      </c>
      <c r="D538" s="110" t="e">
        <f>#REF!+56</f>
        <v>#REF!</v>
      </c>
      <c r="E538" s="110" t="e">
        <f t="shared" ref="E538" si="278">D538+56</f>
        <v>#REF!</v>
      </c>
      <c r="F538" s="10"/>
      <c r="G538" s="10"/>
      <c r="H538" s="5"/>
    </row>
    <row r="539" spans="1:8" hidden="1" x14ac:dyDescent="0.2">
      <c r="A539" s="42">
        <v>11</v>
      </c>
      <c r="B539" s="34" t="s">
        <v>2050</v>
      </c>
      <c r="C539" s="48" t="e">
        <f>#REF!-7</f>
        <v>#REF!</v>
      </c>
      <c r="D539" s="110" t="e">
        <f>#REF!+56</f>
        <v>#REF!</v>
      </c>
      <c r="E539" s="110" t="e">
        <f t="shared" ref="E539" si="279">D539+56</f>
        <v>#REF!</v>
      </c>
      <c r="F539" s="10"/>
      <c r="G539" s="10"/>
      <c r="H539" s="5"/>
    </row>
    <row r="540" spans="1:8" hidden="1" x14ac:dyDescent="0.2">
      <c r="A540" s="42">
        <v>12</v>
      </c>
      <c r="B540" s="34" t="s">
        <v>2063</v>
      </c>
      <c r="C540" s="48" t="e">
        <f>#REF!-7</f>
        <v>#REF!</v>
      </c>
      <c r="D540" s="110" t="e">
        <f>#REF!+56</f>
        <v>#REF!</v>
      </c>
      <c r="E540" s="110" t="e">
        <f t="shared" ref="E540" si="280">D540+56</f>
        <v>#REF!</v>
      </c>
      <c r="F540" s="10"/>
      <c r="G540" s="10"/>
      <c r="H540" s="5"/>
    </row>
    <row r="541" spans="1:8" hidden="1" x14ac:dyDescent="0.2">
      <c r="A541" s="42">
        <v>13</v>
      </c>
      <c r="B541" s="34" t="s">
        <v>7</v>
      </c>
      <c r="C541" s="49" t="e">
        <f>#REF!-7</f>
        <v>#REF!</v>
      </c>
      <c r="D541" s="148" t="e">
        <f>#REF!+56</f>
        <v>#REF!</v>
      </c>
      <c r="E541" s="148" t="e">
        <f t="shared" ref="E541" si="281">D541+56</f>
        <v>#REF!</v>
      </c>
      <c r="F541" s="10"/>
      <c r="G541" s="10"/>
      <c r="H541" s="5"/>
    </row>
    <row r="542" spans="1:8" hidden="1" x14ac:dyDescent="0.2">
      <c r="A542" s="42">
        <v>14</v>
      </c>
      <c r="B542" s="34" t="s">
        <v>2077</v>
      </c>
      <c r="C542" s="29" t="e">
        <f>#REF!-7</f>
        <v>#REF!</v>
      </c>
      <c r="D542" s="110" t="e">
        <f>#REF!+56</f>
        <v>#REF!</v>
      </c>
      <c r="E542" s="110" t="e">
        <f t="shared" ref="E542" si="282">D542+56</f>
        <v>#REF!</v>
      </c>
      <c r="F542" s="10"/>
      <c r="G542" s="10"/>
      <c r="H542" s="5"/>
    </row>
    <row r="543" spans="1:8" hidden="1" x14ac:dyDescent="0.2">
      <c r="A543" s="42">
        <v>15</v>
      </c>
      <c r="B543" s="34" t="s">
        <v>2087</v>
      </c>
      <c r="C543" s="29" t="e">
        <f>#REF!-7</f>
        <v>#REF!</v>
      </c>
      <c r="D543" s="110" t="e">
        <f>#REF!+56</f>
        <v>#REF!</v>
      </c>
      <c r="E543" s="110" t="e">
        <f t="shared" ref="E543" si="283">D543+56</f>
        <v>#REF!</v>
      </c>
      <c r="F543" s="10"/>
      <c r="G543" s="10"/>
      <c r="H543" s="5"/>
    </row>
    <row r="544" spans="1:8" hidden="1" x14ac:dyDescent="0.2">
      <c r="A544" s="42">
        <v>16</v>
      </c>
      <c r="B544" s="34" t="s">
        <v>2101</v>
      </c>
      <c r="C544" s="29" t="e">
        <f>#REF!-7</f>
        <v>#REF!</v>
      </c>
      <c r="D544" s="110" t="e">
        <f>#REF!+50</f>
        <v>#REF!</v>
      </c>
      <c r="E544" s="110" t="e">
        <f>D544+50</f>
        <v>#REF!</v>
      </c>
      <c r="F544" s="10"/>
      <c r="G544" s="10"/>
      <c r="H544" s="5"/>
    </row>
    <row r="545" spans="1:8" hidden="1" x14ac:dyDescent="0.2">
      <c r="A545" s="42">
        <v>17</v>
      </c>
      <c r="B545" s="34" t="s">
        <v>2106</v>
      </c>
      <c r="C545" s="29" t="e">
        <f>#REF!-7</f>
        <v>#REF!</v>
      </c>
      <c r="D545" s="110" t="e">
        <f>#REF!+50</f>
        <v>#REF!</v>
      </c>
      <c r="E545" s="110" t="e">
        <f t="shared" ref="E545:E546" si="284">D545+50</f>
        <v>#REF!</v>
      </c>
      <c r="F545" s="10"/>
      <c r="G545" s="10"/>
      <c r="H545" s="5"/>
    </row>
    <row r="546" spans="1:8" hidden="1" x14ac:dyDescent="0.2">
      <c r="A546" s="42">
        <v>18</v>
      </c>
      <c r="B546" s="34" t="s">
        <v>2152</v>
      </c>
      <c r="C546" s="49" t="e">
        <f>#REF!-7</f>
        <v>#REF!</v>
      </c>
      <c r="D546" s="49" t="e">
        <f>#REF!+26</f>
        <v>#REF!</v>
      </c>
      <c r="E546" s="148" t="e">
        <f t="shared" si="284"/>
        <v>#REF!</v>
      </c>
      <c r="F546" s="10"/>
      <c r="G546" s="10"/>
      <c r="H546" s="5"/>
    </row>
    <row r="547" spans="1:8" hidden="1" x14ac:dyDescent="0.2">
      <c r="A547" s="42">
        <v>19</v>
      </c>
      <c r="B547" s="34" t="s">
        <v>2117</v>
      </c>
      <c r="C547" s="29" t="e">
        <f>#REF!-7</f>
        <v>#REF!</v>
      </c>
      <c r="D547" s="49" t="e">
        <f>#REF!+26</f>
        <v>#REF!</v>
      </c>
      <c r="E547" s="110" t="e">
        <f>#REF!+50</f>
        <v>#REF!</v>
      </c>
      <c r="F547" s="10"/>
      <c r="G547" s="10"/>
      <c r="H547" s="5"/>
    </row>
    <row r="548" spans="1:8" hidden="1" x14ac:dyDescent="0.2">
      <c r="A548" s="42">
        <v>19</v>
      </c>
      <c r="B548" s="34" t="s">
        <v>2128</v>
      </c>
      <c r="C548" s="29" t="e">
        <f>#REF!-7</f>
        <v>#REF!</v>
      </c>
      <c r="D548" s="49" t="e">
        <f>#REF!+26</f>
        <v>#REF!</v>
      </c>
      <c r="E548" s="110" t="e">
        <f>#REF!+50</f>
        <v>#REF!</v>
      </c>
      <c r="F548" s="10"/>
      <c r="G548" s="10"/>
      <c r="H548" s="5"/>
    </row>
    <row r="549" spans="1:8" hidden="1" x14ac:dyDescent="0.2">
      <c r="A549" s="42">
        <v>20</v>
      </c>
      <c r="B549" s="34" t="s">
        <v>2136</v>
      </c>
      <c r="C549" s="29" t="e">
        <f>#REF!-7</f>
        <v>#REF!</v>
      </c>
      <c r="D549" s="49" t="e">
        <f>#REF!+26</f>
        <v>#REF!</v>
      </c>
      <c r="E549" s="110" t="e">
        <f>#REF!+50</f>
        <v>#REF!</v>
      </c>
      <c r="F549" s="10"/>
      <c r="G549" s="10"/>
      <c r="H549" s="5"/>
    </row>
    <row r="550" spans="1:8" hidden="1" x14ac:dyDescent="0.2">
      <c r="A550" s="42">
        <v>21</v>
      </c>
      <c r="B550" s="34" t="s">
        <v>2141</v>
      </c>
      <c r="C550" s="29">
        <f t="shared" ref="C550:C573" si="285">D550-7</f>
        <v>45793</v>
      </c>
      <c r="D550" s="29">
        <v>45800</v>
      </c>
      <c r="E550" s="110">
        <f>D550+50</f>
        <v>45850</v>
      </c>
      <c r="F550" s="10"/>
      <c r="G550" s="10"/>
      <c r="H550" s="5"/>
    </row>
    <row r="551" spans="1:8" hidden="1" x14ac:dyDescent="0.2">
      <c r="A551" s="42">
        <v>22</v>
      </c>
      <c r="B551" s="34" t="s">
        <v>2153</v>
      </c>
      <c r="C551" s="29">
        <f t="shared" si="285"/>
        <v>45800</v>
      </c>
      <c r="D551" s="29">
        <v>45807</v>
      </c>
      <c r="E551" s="110">
        <f t="shared" ref="E551" si="286">D551+50</f>
        <v>45857</v>
      </c>
      <c r="F551" s="10"/>
      <c r="G551" s="10"/>
      <c r="H551" s="5"/>
    </row>
    <row r="552" spans="1:8" hidden="1" x14ac:dyDescent="0.2">
      <c r="A552" s="42">
        <v>23</v>
      </c>
      <c r="B552" s="34" t="s">
        <v>2184</v>
      </c>
      <c r="C552" s="29">
        <f t="shared" si="285"/>
        <v>45807</v>
      </c>
      <c r="D552" s="29">
        <f>D551+7</f>
        <v>45814</v>
      </c>
      <c r="E552" s="110">
        <f t="shared" ref="E552" si="287">D552+50</f>
        <v>45864</v>
      </c>
      <c r="F552" s="10"/>
      <c r="G552" s="10"/>
      <c r="H552" s="5"/>
    </row>
    <row r="553" spans="1:8" hidden="1" x14ac:dyDescent="0.2">
      <c r="A553" s="42">
        <v>24</v>
      </c>
      <c r="B553" s="34" t="s">
        <v>2185</v>
      </c>
      <c r="C553" s="29">
        <f t="shared" si="285"/>
        <v>45814</v>
      </c>
      <c r="D553" s="29">
        <f>D552+7</f>
        <v>45821</v>
      </c>
      <c r="E553" s="110">
        <f t="shared" ref="E553" si="288">D553+50</f>
        <v>45871</v>
      </c>
      <c r="F553" s="10"/>
      <c r="G553" s="10"/>
      <c r="H553" s="5"/>
    </row>
    <row r="554" spans="1:8" hidden="1" x14ac:dyDescent="0.2">
      <c r="A554" s="42">
        <v>25</v>
      </c>
      <c r="B554" s="34" t="s">
        <v>2196</v>
      </c>
      <c r="C554" s="29">
        <f t="shared" si="285"/>
        <v>45821</v>
      </c>
      <c r="D554" s="29">
        <f>D553+7</f>
        <v>45828</v>
      </c>
      <c r="E554" s="110">
        <f t="shared" ref="E554" si="289">D554+50</f>
        <v>45878</v>
      </c>
      <c r="F554" s="10"/>
      <c r="G554" s="10"/>
      <c r="H554" s="5"/>
    </row>
    <row r="555" spans="1:8" hidden="1" x14ac:dyDescent="0.2">
      <c r="A555" s="42">
        <v>26</v>
      </c>
      <c r="B555" s="34" t="s">
        <v>2212</v>
      </c>
      <c r="C555" s="29">
        <f t="shared" si="285"/>
        <v>45828</v>
      </c>
      <c r="D555" s="29">
        <f t="shared" ref="D555:D573" si="290">D554+7</f>
        <v>45835</v>
      </c>
      <c r="E555" s="110">
        <f t="shared" ref="E555" si="291">D555+50</f>
        <v>45885</v>
      </c>
      <c r="F555" s="10"/>
      <c r="G555" s="10"/>
      <c r="H555" s="5"/>
    </row>
    <row r="556" spans="1:8" hidden="1" x14ac:dyDescent="0.2">
      <c r="A556" s="42">
        <v>27</v>
      </c>
      <c r="B556" s="34" t="s">
        <v>2218</v>
      </c>
      <c r="C556" s="29">
        <f t="shared" si="285"/>
        <v>45835</v>
      </c>
      <c r="D556" s="29">
        <f t="shared" si="290"/>
        <v>45842</v>
      </c>
      <c r="E556" s="110">
        <f>D556+48</f>
        <v>45890</v>
      </c>
      <c r="F556" s="10"/>
      <c r="G556" s="10"/>
      <c r="H556" s="5"/>
    </row>
    <row r="557" spans="1:8" hidden="1" x14ac:dyDescent="0.2">
      <c r="A557" s="42">
        <v>28</v>
      </c>
      <c r="B557" s="34" t="s">
        <v>2230</v>
      </c>
      <c r="C557" s="29">
        <f t="shared" si="285"/>
        <v>45842</v>
      </c>
      <c r="D557" s="29">
        <f t="shared" si="290"/>
        <v>45849</v>
      </c>
      <c r="E557" s="110">
        <f t="shared" ref="E557:E559" si="292">D557+48</f>
        <v>45897</v>
      </c>
      <c r="F557" s="10"/>
      <c r="G557" s="10"/>
      <c r="H557" s="5"/>
    </row>
    <row r="558" spans="1:8" hidden="1" x14ac:dyDescent="0.2">
      <c r="A558" s="42">
        <v>29</v>
      </c>
      <c r="B558" s="34" t="s">
        <v>2240</v>
      </c>
      <c r="C558" s="28">
        <f t="shared" si="285"/>
        <v>45849</v>
      </c>
      <c r="D558" s="29">
        <f t="shared" si="290"/>
        <v>45856</v>
      </c>
      <c r="E558" s="110">
        <f t="shared" si="292"/>
        <v>45904</v>
      </c>
      <c r="F558" s="10"/>
      <c r="G558" s="10"/>
      <c r="H558" s="5"/>
    </row>
    <row r="559" spans="1:8" hidden="1" x14ac:dyDescent="0.2">
      <c r="A559" s="42">
        <v>30</v>
      </c>
      <c r="B559" s="34" t="s">
        <v>2249</v>
      </c>
      <c r="C559" s="29">
        <f t="shared" si="285"/>
        <v>45856</v>
      </c>
      <c r="D559" s="29">
        <f t="shared" si="290"/>
        <v>45863</v>
      </c>
      <c r="E559" s="110">
        <f t="shared" si="292"/>
        <v>45911</v>
      </c>
      <c r="F559" s="10"/>
      <c r="G559" s="10"/>
      <c r="H559" s="5"/>
    </row>
    <row r="560" spans="1:8" hidden="1" x14ac:dyDescent="0.2">
      <c r="A560" s="42">
        <v>31</v>
      </c>
      <c r="B560" s="34" t="s">
        <v>2288</v>
      </c>
      <c r="C560" s="28">
        <f t="shared" si="285"/>
        <v>45863</v>
      </c>
      <c r="D560" s="29">
        <f t="shared" si="290"/>
        <v>45870</v>
      </c>
      <c r="E560" s="110">
        <f t="shared" ref="E560" si="293">D560+48</f>
        <v>45918</v>
      </c>
      <c r="F560" s="10"/>
      <c r="G560" s="10"/>
      <c r="H560" s="5"/>
    </row>
    <row r="561" spans="1:8" hidden="1" x14ac:dyDescent="0.2">
      <c r="A561" s="42">
        <v>32</v>
      </c>
      <c r="B561" s="34" t="s">
        <v>2269</v>
      </c>
      <c r="C561" s="28">
        <f t="shared" si="285"/>
        <v>45870</v>
      </c>
      <c r="D561" s="29">
        <f t="shared" si="290"/>
        <v>45877</v>
      </c>
      <c r="E561" s="110">
        <f t="shared" ref="E561" si="294">D561+48</f>
        <v>45925</v>
      </c>
      <c r="F561" s="10"/>
      <c r="G561" s="10"/>
      <c r="H561" s="5"/>
    </row>
    <row r="562" spans="1:8" hidden="1" x14ac:dyDescent="0.2">
      <c r="A562" s="42">
        <v>33</v>
      </c>
      <c r="B562" s="34" t="s">
        <v>2287</v>
      </c>
      <c r="C562" s="28">
        <f t="shared" si="285"/>
        <v>45877</v>
      </c>
      <c r="D562" s="29">
        <f t="shared" si="290"/>
        <v>45884</v>
      </c>
      <c r="E562" s="110">
        <f t="shared" ref="E562" si="295">D562+48</f>
        <v>45932</v>
      </c>
      <c r="F562" s="10"/>
      <c r="G562" s="10"/>
      <c r="H562" s="5"/>
    </row>
    <row r="563" spans="1:8" hidden="1" x14ac:dyDescent="0.2">
      <c r="A563" s="42">
        <v>34</v>
      </c>
      <c r="B563" s="34" t="s">
        <v>2286</v>
      </c>
      <c r="C563" s="28">
        <f t="shared" si="285"/>
        <v>45884</v>
      </c>
      <c r="D563" s="29">
        <f t="shared" si="290"/>
        <v>45891</v>
      </c>
      <c r="E563" s="110">
        <f t="shared" ref="E563" si="296">D563+48</f>
        <v>45939</v>
      </c>
      <c r="F563" s="10"/>
      <c r="G563" s="10"/>
      <c r="H563" s="5"/>
    </row>
    <row r="564" spans="1:8" hidden="1" x14ac:dyDescent="0.2">
      <c r="A564" s="42">
        <v>35</v>
      </c>
      <c r="B564" s="34" t="s">
        <v>2301</v>
      </c>
      <c r="C564" s="28">
        <f t="shared" si="285"/>
        <v>45891</v>
      </c>
      <c r="D564" s="29">
        <f t="shared" si="290"/>
        <v>45898</v>
      </c>
      <c r="E564" s="110">
        <f t="shared" ref="E564" si="297">D564+48</f>
        <v>45946</v>
      </c>
      <c r="F564" s="10"/>
      <c r="G564" s="10"/>
      <c r="H564" s="5"/>
    </row>
    <row r="565" spans="1:8" hidden="1" x14ac:dyDescent="0.2">
      <c r="A565" s="42">
        <v>36</v>
      </c>
      <c r="B565" s="34" t="s">
        <v>2312</v>
      </c>
      <c r="C565" s="28">
        <f t="shared" si="285"/>
        <v>45898</v>
      </c>
      <c r="D565" s="29">
        <f t="shared" si="290"/>
        <v>45905</v>
      </c>
      <c r="E565" s="110">
        <f t="shared" ref="E565" si="298">D565+48</f>
        <v>45953</v>
      </c>
      <c r="F565" s="10"/>
      <c r="G565" s="10"/>
      <c r="H565" s="5"/>
    </row>
    <row r="566" spans="1:8" hidden="1" x14ac:dyDescent="0.2">
      <c r="A566" s="42">
        <v>37</v>
      </c>
      <c r="B566" s="34" t="s">
        <v>2324</v>
      </c>
      <c r="C566" s="28">
        <f t="shared" si="285"/>
        <v>45905</v>
      </c>
      <c r="D566" s="29">
        <f t="shared" si="290"/>
        <v>45912</v>
      </c>
      <c r="E566" s="110">
        <f t="shared" ref="E566" si="299">D566+48</f>
        <v>45960</v>
      </c>
      <c r="F566" s="10"/>
      <c r="G566" s="10"/>
      <c r="H566" s="5"/>
    </row>
    <row r="567" spans="1:8" hidden="1" x14ac:dyDescent="0.2">
      <c r="A567" s="42">
        <v>38</v>
      </c>
      <c r="B567" s="34" t="s">
        <v>2332</v>
      </c>
      <c r="C567" s="28">
        <f t="shared" si="285"/>
        <v>45912</v>
      </c>
      <c r="D567" s="29">
        <f t="shared" si="290"/>
        <v>45919</v>
      </c>
      <c r="E567" s="110">
        <f t="shared" ref="E567" si="300">D567+48</f>
        <v>45967</v>
      </c>
      <c r="F567" s="10"/>
      <c r="G567" s="10"/>
      <c r="H567" s="5"/>
    </row>
    <row r="568" spans="1:8" hidden="1" x14ac:dyDescent="0.2">
      <c r="A568" s="42">
        <v>39</v>
      </c>
      <c r="B568" s="34" t="s">
        <v>2344</v>
      </c>
      <c r="C568" s="28">
        <f t="shared" si="285"/>
        <v>45919</v>
      </c>
      <c r="D568" s="29">
        <f t="shared" si="290"/>
        <v>45926</v>
      </c>
      <c r="E568" s="110">
        <f t="shared" ref="E568" si="301">D568+48</f>
        <v>45974</v>
      </c>
      <c r="F568" s="10"/>
      <c r="G568" s="10"/>
      <c r="H568" s="5"/>
    </row>
    <row r="569" spans="1:8" hidden="1" x14ac:dyDescent="0.2">
      <c r="A569" s="42">
        <v>40</v>
      </c>
      <c r="B569" s="34" t="s">
        <v>2352</v>
      </c>
      <c r="C569" s="28">
        <f t="shared" si="285"/>
        <v>45926</v>
      </c>
      <c r="D569" s="29">
        <f t="shared" si="290"/>
        <v>45933</v>
      </c>
      <c r="E569" s="110">
        <f t="shared" ref="E569" si="302">D569+48</f>
        <v>45981</v>
      </c>
      <c r="F569" s="10"/>
      <c r="G569" s="10"/>
      <c r="H569" s="5"/>
    </row>
    <row r="570" spans="1:8" hidden="1" x14ac:dyDescent="0.2">
      <c r="A570" s="42">
        <v>41</v>
      </c>
      <c r="B570" s="34" t="s">
        <v>2355</v>
      </c>
      <c r="C570" s="28">
        <f t="shared" si="285"/>
        <v>45933</v>
      </c>
      <c r="D570" s="29">
        <f t="shared" si="290"/>
        <v>45940</v>
      </c>
      <c r="E570" s="110">
        <f t="shared" ref="E570" si="303">D570+48</f>
        <v>45988</v>
      </c>
      <c r="F570" s="10"/>
      <c r="G570" s="10"/>
      <c r="H570" s="5"/>
    </row>
    <row r="571" spans="1:8" hidden="1" x14ac:dyDescent="0.2">
      <c r="A571" s="42">
        <v>42</v>
      </c>
      <c r="B571" s="34" t="s">
        <v>2370</v>
      </c>
      <c r="C571" s="28">
        <f t="shared" si="285"/>
        <v>45940</v>
      </c>
      <c r="D571" s="29">
        <f t="shared" si="290"/>
        <v>45947</v>
      </c>
      <c r="E571" s="110">
        <f t="shared" ref="E571" si="304">D571+48</f>
        <v>45995</v>
      </c>
      <c r="F571" s="10"/>
      <c r="G571" s="10"/>
      <c r="H571" s="5"/>
    </row>
    <row r="572" spans="1:8" hidden="1" x14ac:dyDescent="0.2">
      <c r="A572" s="42">
        <v>43</v>
      </c>
      <c r="B572" s="34" t="s">
        <v>2376</v>
      </c>
      <c r="C572" s="28">
        <f t="shared" si="285"/>
        <v>45947</v>
      </c>
      <c r="D572" s="29">
        <f t="shared" si="290"/>
        <v>45954</v>
      </c>
      <c r="E572" s="110">
        <f>D572+55</f>
        <v>46009</v>
      </c>
      <c r="F572" s="10"/>
      <c r="G572" s="10"/>
      <c r="H572" s="5"/>
    </row>
    <row r="573" spans="1:8" hidden="1" x14ac:dyDescent="0.2">
      <c r="A573" s="42">
        <v>44</v>
      </c>
      <c r="B573" s="34" t="s">
        <v>2389</v>
      </c>
      <c r="C573" s="28">
        <f t="shared" si="285"/>
        <v>45954</v>
      </c>
      <c r="D573" s="29">
        <f t="shared" si="290"/>
        <v>45961</v>
      </c>
      <c r="E573" s="110">
        <f t="shared" ref="E573:E576" si="305">D573+55</f>
        <v>46016</v>
      </c>
      <c r="F573" s="10"/>
      <c r="G573" s="10"/>
      <c r="H573" s="5"/>
    </row>
    <row r="574" spans="1:8" hidden="1" x14ac:dyDescent="0.2">
      <c r="A574" s="42">
        <v>45</v>
      </c>
      <c r="B574" s="34" t="s">
        <v>2397</v>
      </c>
      <c r="C574" s="28">
        <f t="shared" ref="C574:C579" si="306">D574-7</f>
        <v>45961</v>
      </c>
      <c r="D574" s="29">
        <f t="shared" ref="D574:D584" si="307">D573+7</f>
        <v>45968</v>
      </c>
      <c r="E574" s="110">
        <f t="shared" si="305"/>
        <v>46023</v>
      </c>
      <c r="F574" s="10"/>
      <c r="G574" s="10"/>
      <c r="H574" s="5"/>
    </row>
    <row r="575" spans="1:8" hidden="1" x14ac:dyDescent="0.2">
      <c r="A575" s="42">
        <v>46</v>
      </c>
      <c r="B575" s="34" t="s">
        <v>2406</v>
      </c>
      <c r="C575" s="28">
        <f t="shared" si="306"/>
        <v>45968</v>
      </c>
      <c r="D575" s="29">
        <f t="shared" si="307"/>
        <v>45975</v>
      </c>
      <c r="E575" s="110">
        <f t="shared" si="305"/>
        <v>46030</v>
      </c>
      <c r="F575" s="10"/>
      <c r="G575" s="10"/>
      <c r="H575" s="5"/>
    </row>
    <row r="576" spans="1:8" hidden="1" x14ac:dyDescent="0.2">
      <c r="A576" s="42">
        <v>47</v>
      </c>
      <c r="B576" s="34" t="s">
        <v>2414</v>
      </c>
      <c r="C576" s="28">
        <f t="shared" si="306"/>
        <v>45975</v>
      </c>
      <c r="D576" s="29">
        <f t="shared" si="307"/>
        <v>45982</v>
      </c>
      <c r="E576" s="110">
        <f t="shared" si="305"/>
        <v>46037</v>
      </c>
      <c r="F576" s="10"/>
      <c r="G576" s="10"/>
      <c r="H576" s="5"/>
    </row>
    <row r="577" spans="1:10" hidden="1" x14ac:dyDescent="0.2">
      <c r="A577" s="42">
        <v>48</v>
      </c>
      <c r="B577" s="34" t="s">
        <v>7</v>
      </c>
      <c r="C577" s="52">
        <f t="shared" si="306"/>
        <v>45982</v>
      </c>
      <c r="D577" s="49">
        <f t="shared" si="307"/>
        <v>45989</v>
      </c>
      <c r="E577" s="148">
        <f t="shared" ref="E577" si="308">D577+55</f>
        <v>46044</v>
      </c>
      <c r="F577" s="10"/>
      <c r="G577" s="10"/>
      <c r="H577" s="5"/>
    </row>
    <row r="578" spans="1:10" hidden="1" x14ac:dyDescent="0.2">
      <c r="A578" s="221">
        <v>49</v>
      </c>
      <c r="B578" s="222" t="s">
        <v>2445</v>
      </c>
      <c r="C578" s="223">
        <f t="shared" si="306"/>
        <v>45989</v>
      </c>
      <c r="D578" s="224">
        <f t="shared" si="307"/>
        <v>45996</v>
      </c>
      <c r="E578" s="224">
        <f t="shared" ref="E578" si="309">D578+55</f>
        <v>46051</v>
      </c>
      <c r="F578" s="10"/>
      <c r="G578" s="10"/>
      <c r="H578" s="5"/>
    </row>
    <row r="579" spans="1:10" hidden="1" x14ac:dyDescent="0.2">
      <c r="A579" s="221">
        <v>50</v>
      </c>
      <c r="B579" s="222" t="s">
        <v>2456</v>
      </c>
      <c r="C579" s="223">
        <f t="shared" si="306"/>
        <v>45996</v>
      </c>
      <c r="D579" s="224">
        <f t="shared" si="307"/>
        <v>46003</v>
      </c>
      <c r="E579" s="224">
        <f t="shared" ref="E579" si="310">D579+55</f>
        <v>46058</v>
      </c>
      <c r="F579" s="10"/>
      <c r="G579" s="10"/>
      <c r="H579" s="5"/>
    </row>
    <row r="580" spans="1:10" hidden="1" x14ac:dyDescent="0.2">
      <c r="A580" s="120">
        <v>51</v>
      </c>
      <c r="B580" s="32" t="s">
        <v>2475</v>
      </c>
      <c r="C580" s="114">
        <f t="shared" ref="C580" si="311">D580-7</f>
        <v>46004</v>
      </c>
      <c r="D580" s="110">
        <v>46011</v>
      </c>
      <c r="E580" s="110">
        <f t="shared" ref="E580" si="312">D580+55</f>
        <v>46066</v>
      </c>
      <c r="F580" s="10"/>
      <c r="G580" s="10"/>
      <c r="H580" s="5"/>
    </row>
    <row r="581" spans="1:10" hidden="1" x14ac:dyDescent="0.2">
      <c r="A581" s="120">
        <v>52</v>
      </c>
      <c r="B581" s="32" t="s">
        <v>2489</v>
      </c>
      <c r="C581" s="114">
        <f t="shared" ref="C581" si="313">D581-7</f>
        <v>46011</v>
      </c>
      <c r="D581" s="110">
        <f t="shared" si="307"/>
        <v>46018</v>
      </c>
      <c r="E581" s="110">
        <f t="shared" ref="E581" si="314">D581+55</f>
        <v>46073</v>
      </c>
      <c r="F581" s="10"/>
      <c r="G581" s="10"/>
      <c r="H581" s="5"/>
    </row>
    <row r="582" spans="1:10" hidden="1" x14ac:dyDescent="0.2">
      <c r="A582" s="120">
        <v>1</v>
      </c>
      <c r="B582" s="32" t="s">
        <v>2499</v>
      </c>
      <c r="C582" s="114">
        <f t="shared" ref="C582" si="315">D582-7</f>
        <v>46018</v>
      </c>
      <c r="D582" s="110">
        <f t="shared" si="307"/>
        <v>46025</v>
      </c>
      <c r="E582" s="110">
        <f t="shared" ref="E582" si="316">D582+55</f>
        <v>46080</v>
      </c>
      <c r="F582" s="10"/>
      <c r="G582" s="10"/>
      <c r="H582" s="5"/>
    </row>
    <row r="583" spans="1:10" hidden="1" x14ac:dyDescent="0.2">
      <c r="A583" s="120">
        <v>2</v>
      </c>
      <c r="B583" s="32" t="s">
        <v>2511</v>
      </c>
      <c r="C583" s="114">
        <f t="shared" ref="C583" si="317">D583-7</f>
        <v>46025</v>
      </c>
      <c r="D583" s="110">
        <f t="shared" si="307"/>
        <v>46032</v>
      </c>
      <c r="E583" s="110">
        <f t="shared" ref="E583" si="318">D583+55</f>
        <v>46087</v>
      </c>
      <c r="F583" s="10"/>
      <c r="G583" s="10"/>
      <c r="H583" s="5"/>
    </row>
    <row r="584" spans="1:10" hidden="1" x14ac:dyDescent="0.2">
      <c r="A584" s="120">
        <v>3</v>
      </c>
      <c r="B584" s="34" t="s">
        <v>2520</v>
      </c>
      <c r="C584" s="114">
        <f t="shared" ref="C584:C594" si="319">D584-7</f>
        <v>46032</v>
      </c>
      <c r="D584" s="110">
        <f t="shared" si="307"/>
        <v>46039</v>
      </c>
      <c r="E584" s="110">
        <f t="shared" ref="E584" si="320">D584+55</f>
        <v>46094</v>
      </c>
      <c r="F584" s="10"/>
      <c r="G584" s="10"/>
      <c r="H584" s="5"/>
    </row>
    <row r="585" spans="1:10" hidden="1" x14ac:dyDescent="0.2">
      <c r="A585" s="120">
        <v>4</v>
      </c>
      <c r="B585" s="32" t="s">
        <v>2527</v>
      </c>
      <c r="C585" s="122">
        <f t="shared" si="319"/>
        <v>46038</v>
      </c>
      <c r="D585" s="48">
        <v>46045</v>
      </c>
      <c r="E585" s="110">
        <f t="shared" ref="E585:E588" si="321">D585+50</f>
        <v>46095</v>
      </c>
      <c r="F585" s="10"/>
      <c r="G585" s="10"/>
      <c r="H585" s="5"/>
    </row>
    <row r="586" spans="1:10" hidden="1" x14ac:dyDescent="0.2">
      <c r="A586" s="204">
        <v>5</v>
      </c>
      <c r="B586" s="32" t="s">
        <v>2534</v>
      </c>
      <c r="C586" s="122">
        <f t="shared" si="319"/>
        <v>46045</v>
      </c>
      <c r="D586" s="48">
        <f t="shared" ref="D586:D594" si="322">D585+7</f>
        <v>46052</v>
      </c>
      <c r="E586" s="110">
        <f t="shared" si="321"/>
        <v>46102</v>
      </c>
      <c r="F586" s="214"/>
      <c r="G586" s="214"/>
      <c r="H586" s="214"/>
      <c r="I586" s="214"/>
    </row>
    <row r="587" spans="1:10" hidden="1" x14ac:dyDescent="0.2">
      <c r="A587" s="120">
        <v>6</v>
      </c>
      <c r="B587" s="32" t="s">
        <v>2575</v>
      </c>
      <c r="C587" s="122">
        <f t="shared" si="319"/>
        <v>46052</v>
      </c>
      <c r="D587" s="48">
        <f t="shared" si="322"/>
        <v>46059</v>
      </c>
      <c r="E587" s="110">
        <f t="shared" si="321"/>
        <v>46109</v>
      </c>
      <c r="F587" s="10"/>
      <c r="G587" s="10"/>
      <c r="H587" s="5"/>
      <c r="I587" s="5"/>
      <c r="J587" s="5"/>
    </row>
    <row r="588" spans="1:10" hidden="1" x14ac:dyDescent="0.2">
      <c r="A588" s="204">
        <v>7</v>
      </c>
      <c r="B588" s="32" t="s">
        <v>2576</v>
      </c>
      <c r="C588" s="122">
        <f t="shared" si="319"/>
        <v>46059</v>
      </c>
      <c r="D588" s="48">
        <f t="shared" si="322"/>
        <v>46066</v>
      </c>
      <c r="E588" s="110">
        <f t="shared" si="321"/>
        <v>46116</v>
      </c>
      <c r="F588" s="214"/>
      <c r="G588" s="39"/>
      <c r="H588" s="39"/>
      <c r="I588" s="39"/>
      <c r="J588" s="5"/>
    </row>
    <row r="589" spans="1:10" hidden="1" x14ac:dyDescent="0.2">
      <c r="A589" s="239">
        <v>8</v>
      </c>
      <c r="B589" s="32" t="s">
        <v>2616</v>
      </c>
      <c r="C589" s="122">
        <f t="shared" si="319"/>
        <v>46066</v>
      </c>
      <c r="D589" s="48">
        <f t="shared" si="322"/>
        <v>46073</v>
      </c>
      <c r="E589" s="243">
        <f>+D589+59</f>
        <v>46132</v>
      </c>
      <c r="F589" s="214"/>
      <c r="G589" s="39"/>
      <c r="H589" s="39"/>
      <c r="I589" s="39"/>
      <c r="J589" s="5"/>
    </row>
    <row r="590" spans="1:10" x14ac:dyDescent="0.2">
      <c r="A590" s="239">
        <v>9</v>
      </c>
      <c r="B590" s="32" t="s">
        <v>2627</v>
      </c>
      <c r="C590" s="122">
        <f t="shared" si="319"/>
        <v>46073</v>
      </c>
      <c r="D590" s="48">
        <f t="shared" si="322"/>
        <v>46080</v>
      </c>
      <c r="E590" s="243">
        <f t="shared" ref="E590:E593" si="323">+D590+59</f>
        <v>46139</v>
      </c>
      <c r="F590" s="214"/>
      <c r="G590" s="39"/>
      <c r="H590" s="39"/>
      <c r="I590" s="39"/>
      <c r="J590" s="5"/>
    </row>
    <row r="591" spans="1:10" x14ac:dyDescent="0.2">
      <c r="A591" s="239">
        <v>10</v>
      </c>
      <c r="B591" s="32" t="s">
        <v>2649</v>
      </c>
      <c r="C591" s="122">
        <f t="shared" si="319"/>
        <v>46080</v>
      </c>
      <c r="D591" s="48">
        <f t="shared" si="322"/>
        <v>46087</v>
      </c>
      <c r="E591" s="243">
        <f t="shared" si="323"/>
        <v>46146</v>
      </c>
      <c r="F591" s="214"/>
      <c r="G591" s="39"/>
      <c r="H591" s="39"/>
      <c r="I591" s="39"/>
      <c r="J591" s="5"/>
    </row>
    <row r="592" spans="1:10" x14ac:dyDescent="0.2">
      <c r="A592" s="239">
        <v>11</v>
      </c>
      <c r="B592" s="32" t="s">
        <v>2675</v>
      </c>
      <c r="C592" s="122">
        <f t="shared" si="319"/>
        <v>46087</v>
      </c>
      <c r="D592" s="48">
        <f t="shared" si="322"/>
        <v>46094</v>
      </c>
      <c r="E592" s="243">
        <f t="shared" si="323"/>
        <v>46153</v>
      </c>
      <c r="F592" s="214"/>
      <c r="G592" s="39"/>
      <c r="H592" s="39"/>
      <c r="I592" s="39"/>
      <c r="J592" s="5"/>
    </row>
    <row r="593" spans="1:10" x14ac:dyDescent="0.2">
      <c r="A593" s="239">
        <v>12</v>
      </c>
      <c r="B593" s="32" t="s">
        <v>2692</v>
      </c>
      <c r="C593" s="122">
        <f t="shared" si="319"/>
        <v>46094</v>
      </c>
      <c r="D593" s="48">
        <f t="shared" si="322"/>
        <v>46101</v>
      </c>
      <c r="E593" s="243">
        <f t="shared" si="323"/>
        <v>46160</v>
      </c>
      <c r="F593" s="214"/>
      <c r="G593" s="39"/>
      <c r="H593" s="39"/>
      <c r="I593" s="39"/>
      <c r="J593" s="5"/>
    </row>
    <row r="594" spans="1:10" x14ac:dyDescent="0.2">
      <c r="A594" s="183">
        <v>13</v>
      </c>
      <c r="B594" s="460" t="s">
        <v>7</v>
      </c>
      <c r="C594" s="462">
        <f t="shared" si="319"/>
        <v>46101</v>
      </c>
      <c r="D594" s="165">
        <f t="shared" si="322"/>
        <v>46108</v>
      </c>
      <c r="E594" s="312">
        <f t="shared" ref="E594" si="324">+D594+59</f>
        <v>46167</v>
      </c>
      <c r="F594" s="10"/>
      <c r="G594" s="10"/>
      <c r="H594" s="5"/>
    </row>
    <row r="595" spans="1:10" s="10" customFormat="1" x14ac:dyDescent="0.2"/>
    <row r="596" spans="1:10" x14ac:dyDescent="0.2">
      <c r="A596" s="4" t="s">
        <v>432</v>
      </c>
      <c r="B596" s="5"/>
      <c r="C596" s="10"/>
      <c r="D596" s="10"/>
      <c r="E596" s="10"/>
      <c r="F596" s="10"/>
      <c r="G596" s="10"/>
      <c r="H596" s="10"/>
      <c r="I596" s="5"/>
    </row>
    <row r="597" spans="1:10" x14ac:dyDescent="0.2">
      <c r="A597" s="4" t="s">
        <v>433</v>
      </c>
      <c r="B597" s="5"/>
      <c r="C597" s="10"/>
      <c r="D597" s="10"/>
      <c r="E597" s="10"/>
      <c r="F597" s="10"/>
      <c r="G597" s="10"/>
      <c r="H597" s="10"/>
      <c r="I597" s="5"/>
    </row>
    <row r="598" spans="1:10" x14ac:dyDescent="0.2">
      <c r="A598" s="5"/>
      <c r="B598" s="5"/>
      <c r="C598" s="10"/>
      <c r="D598" s="10"/>
      <c r="E598" s="10"/>
      <c r="F598" s="10"/>
      <c r="G598" s="10"/>
      <c r="H598" s="10"/>
      <c r="I598" s="5"/>
    </row>
    <row r="599" spans="1:10" x14ac:dyDescent="0.2">
      <c r="A599" s="5"/>
      <c r="B599" s="5"/>
      <c r="C599" s="10"/>
      <c r="D599" s="10"/>
      <c r="E599" s="10"/>
      <c r="F599" s="10"/>
      <c r="G599" s="10"/>
      <c r="H599" s="10"/>
      <c r="I599" s="5"/>
    </row>
    <row r="600" spans="1:10" x14ac:dyDescent="0.2">
      <c r="C600" s="2"/>
      <c r="D600" s="2"/>
      <c r="E600" s="2"/>
      <c r="F600" s="2"/>
      <c r="G600" s="2"/>
      <c r="H600" s="2"/>
    </row>
    <row r="601" spans="1:10" x14ac:dyDescent="0.2">
      <c r="C601" s="2"/>
      <c r="D601" s="2"/>
      <c r="E601" s="2"/>
      <c r="F601" s="2"/>
      <c r="G601" s="2"/>
      <c r="H601" s="2"/>
    </row>
    <row r="602" spans="1:10" x14ac:dyDescent="0.2">
      <c r="C602" s="2"/>
      <c r="D602" s="2"/>
      <c r="E602" s="2"/>
      <c r="F602" s="2"/>
      <c r="G602" s="2"/>
      <c r="H602" s="2"/>
    </row>
    <row r="603" spans="1:10" x14ac:dyDescent="0.2">
      <c r="C603" s="2"/>
      <c r="D603" s="2"/>
      <c r="E603" s="2"/>
      <c r="F603" s="2"/>
      <c r="G603" s="2"/>
      <c r="H603" s="2"/>
    </row>
    <row r="604" spans="1:10" x14ac:dyDescent="0.2">
      <c r="C604" s="2"/>
      <c r="D604" s="2"/>
      <c r="E604" s="2"/>
      <c r="F604" s="2"/>
      <c r="G604" s="2"/>
      <c r="H604" s="2"/>
    </row>
    <row r="605" spans="1:10" x14ac:dyDescent="0.2">
      <c r="C605" s="2"/>
      <c r="D605" s="2"/>
      <c r="E605" s="2"/>
      <c r="F605" s="2"/>
      <c r="G605" s="2"/>
      <c r="H605" s="2"/>
    </row>
    <row r="606" spans="1:10" x14ac:dyDescent="0.2">
      <c r="C606" s="2"/>
      <c r="D606" s="2"/>
      <c r="E606" s="2"/>
      <c r="F606" s="2"/>
      <c r="G606" s="2"/>
      <c r="H606" s="2"/>
    </row>
    <row r="607" spans="1:10" x14ac:dyDescent="0.2">
      <c r="C607" s="2"/>
      <c r="D607" s="2"/>
      <c r="E607" s="2"/>
      <c r="F607" s="2"/>
      <c r="G607" s="2"/>
      <c r="H607" s="2"/>
    </row>
    <row r="608" spans="1:10" x14ac:dyDescent="0.2">
      <c r="C608" s="2"/>
      <c r="D608" s="2"/>
      <c r="E608" s="2"/>
      <c r="F608" s="2"/>
      <c r="G608" s="2"/>
      <c r="H608" s="2"/>
    </row>
    <row r="609" spans="3:8" x14ac:dyDescent="0.2">
      <c r="C609" s="2"/>
      <c r="D609" s="2"/>
      <c r="E609" s="2"/>
      <c r="F609" s="2"/>
      <c r="G609" s="2"/>
      <c r="H609" s="2"/>
    </row>
    <row r="610" spans="3:8" x14ac:dyDescent="0.2">
      <c r="C610" s="2"/>
      <c r="D610" s="2"/>
      <c r="E610" s="2"/>
      <c r="F610" s="2"/>
      <c r="G610" s="2"/>
      <c r="H610" s="2"/>
    </row>
    <row r="611" spans="3:8" x14ac:dyDescent="0.2">
      <c r="C611" s="2"/>
      <c r="D611" s="2"/>
      <c r="E611" s="2"/>
      <c r="F611" s="2"/>
      <c r="G611" s="2"/>
      <c r="H611" s="2"/>
    </row>
    <row r="612" spans="3:8" x14ac:dyDescent="0.2">
      <c r="C612" s="2"/>
      <c r="D612" s="2"/>
      <c r="E612" s="2"/>
      <c r="F612" s="2"/>
      <c r="G612" s="2"/>
      <c r="H612" s="2"/>
    </row>
    <row r="613" spans="3:8" x14ac:dyDescent="0.2">
      <c r="C613" s="2"/>
      <c r="D613" s="2"/>
      <c r="E613" s="2"/>
      <c r="F613" s="2"/>
      <c r="G613" s="2"/>
      <c r="H613" s="2"/>
    </row>
    <row r="614" spans="3:8" x14ac:dyDescent="0.2">
      <c r="C614" s="2"/>
      <c r="D614" s="2"/>
      <c r="E614" s="2"/>
      <c r="F614" s="2"/>
      <c r="G614" s="2"/>
      <c r="H614" s="2"/>
    </row>
    <row r="615" spans="3:8" x14ac:dyDescent="0.2">
      <c r="C615" s="2"/>
      <c r="D615" s="2"/>
      <c r="E615" s="2"/>
      <c r="F615" s="2"/>
      <c r="G615" s="2"/>
      <c r="H615" s="2"/>
    </row>
    <row r="616" spans="3:8" x14ac:dyDescent="0.2">
      <c r="C616" s="2"/>
      <c r="D616" s="2"/>
      <c r="E616" s="2"/>
      <c r="F616" s="2"/>
      <c r="G616" s="2"/>
      <c r="H616" s="2"/>
    </row>
    <row r="617" spans="3:8" x14ac:dyDescent="0.2">
      <c r="C617" s="2"/>
      <c r="D617" s="2"/>
      <c r="E617" s="2"/>
      <c r="F617" s="2"/>
      <c r="G617" s="2"/>
      <c r="H617" s="2"/>
    </row>
    <row r="618" spans="3:8" x14ac:dyDescent="0.2">
      <c r="C618" s="2"/>
      <c r="D618" s="2"/>
      <c r="E618" s="2"/>
      <c r="F618" s="2"/>
      <c r="G618" s="2"/>
      <c r="H618" s="2"/>
    </row>
    <row r="619" spans="3:8" x14ac:dyDescent="0.2">
      <c r="C619" s="2"/>
      <c r="D619" s="2"/>
      <c r="E619" s="2"/>
      <c r="F619" s="2"/>
      <c r="G619" s="2"/>
      <c r="H619" s="2"/>
    </row>
    <row r="620" spans="3:8" x14ac:dyDescent="0.2">
      <c r="C620" s="2"/>
      <c r="D620" s="2"/>
      <c r="E620" s="2"/>
      <c r="F620" s="2"/>
      <c r="G620" s="2"/>
      <c r="H620" s="2"/>
    </row>
    <row r="621" spans="3:8" x14ac:dyDescent="0.2">
      <c r="C621" s="2"/>
      <c r="D621" s="2"/>
      <c r="E621" s="2"/>
      <c r="F621" s="2"/>
      <c r="G621" s="2"/>
      <c r="H621" s="2"/>
    </row>
    <row r="622" spans="3:8" x14ac:dyDescent="0.2">
      <c r="C622" s="2"/>
      <c r="D622" s="2"/>
      <c r="E622" s="2"/>
      <c r="F622" s="2"/>
      <c r="G622" s="2"/>
      <c r="H622" s="2"/>
    </row>
    <row r="623" spans="3:8" x14ac:dyDescent="0.2">
      <c r="C623" s="2"/>
      <c r="D623" s="2"/>
      <c r="E623" s="2"/>
      <c r="F623" s="2"/>
      <c r="G623" s="2"/>
      <c r="H623" s="2"/>
    </row>
    <row r="624" spans="3:8" x14ac:dyDescent="0.2">
      <c r="C624" s="2"/>
      <c r="D624" s="2"/>
      <c r="E624" s="2"/>
      <c r="F624" s="2"/>
      <c r="G624" s="2"/>
      <c r="H624" s="2"/>
    </row>
    <row r="625" spans="3:8" x14ac:dyDescent="0.2">
      <c r="C625" s="2"/>
      <c r="D625" s="2"/>
      <c r="E625" s="2"/>
      <c r="F625" s="2"/>
      <c r="G625" s="2"/>
      <c r="H625" s="2"/>
    </row>
    <row r="626" spans="3:8" x14ac:dyDescent="0.2">
      <c r="C626" s="2"/>
      <c r="D626" s="2"/>
      <c r="E626" s="2"/>
      <c r="F626" s="2"/>
      <c r="G626" s="2"/>
      <c r="H626" s="2"/>
    </row>
    <row r="627" spans="3:8" x14ac:dyDescent="0.2">
      <c r="C627" s="2"/>
      <c r="D627" s="2"/>
      <c r="E627" s="2"/>
      <c r="F627" s="2"/>
      <c r="G627" s="2"/>
      <c r="H627" s="2"/>
    </row>
    <row r="628" spans="3:8" x14ac:dyDescent="0.2">
      <c r="C628" s="2"/>
      <c r="D628" s="2"/>
      <c r="E628" s="2"/>
      <c r="F628" s="2"/>
      <c r="G628" s="2"/>
      <c r="H628" s="2"/>
    </row>
    <row r="629" spans="3:8" x14ac:dyDescent="0.2">
      <c r="C629" s="2"/>
      <c r="D629" s="2"/>
      <c r="E629" s="2"/>
      <c r="F629" s="2"/>
      <c r="G629" s="2"/>
      <c r="H629" s="2"/>
    </row>
    <row r="630" spans="3:8" x14ac:dyDescent="0.2">
      <c r="C630" s="2"/>
      <c r="D630" s="2"/>
      <c r="E630" s="2"/>
      <c r="F630" s="2"/>
      <c r="G630" s="2"/>
      <c r="H630" s="2"/>
    </row>
    <row r="631" spans="3:8" x14ac:dyDescent="0.2">
      <c r="C631" s="2"/>
      <c r="D631" s="2"/>
      <c r="E631" s="2"/>
      <c r="F631" s="2"/>
      <c r="G631" s="2"/>
      <c r="H631" s="2"/>
    </row>
    <row r="632" spans="3:8" x14ac:dyDescent="0.2">
      <c r="C632" s="2"/>
      <c r="D632" s="2"/>
      <c r="E632" s="2"/>
      <c r="F632" s="2"/>
      <c r="G632" s="2"/>
      <c r="H632" s="2"/>
    </row>
    <row r="633" spans="3:8" x14ac:dyDescent="0.2">
      <c r="C633" s="2"/>
      <c r="D633" s="2"/>
      <c r="E633" s="2"/>
      <c r="F633" s="2"/>
      <c r="G633" s="2"/>
      <c r="H633" s="2"/>
    </row>
    <row r="634" spans="3:8" x14ac:dyDescent="0.2">
      <c r="C634" s="2"/>
      <c r="D634" s="2"/>
      <c r="E634" s="2"/>
      <c r="F634" s="2"/>
      <c r="G634" s="2"/>
      <c r="H634" s="2"/>
    </row>
    <row r="635" spans="3:8" x14ac:dyDescent="0.2">
      <c r="C635" s="2"/>
      <c r="D635" s="2"/>
      <c r="E635" s="2"/>
      <c r="F635" s="2"/>
      <c r="G635" s="2"/>
      <c r="H635" s="2"/>
    </row>
    <row r="636" spans="3:8" x14ac:dyDescent="0.2">
      <c r="C636" s="2"/>
      <c r="D636" s="2"/>
      <c r="E636" s="2"/>
      <c r="F636" s="2"/>
      <c r="G636" s="2"/>
      <c r="H636" s="2"/>
    </row>
    <row r="637" spans="3:8" x14ac:dyDescent="0.2">
      <c r="C637" s="2"/>
      <c r="D637" s="2"/>
      <c r="E637" s="2"/>
      <c r="F637" s="2"/>
      <c r="G637" s="2"/>
      <c r="H637" s="2"/>
    </row>
    <row r="638" spans="3:8" x14ac:dyDescent="0.2">
      <c r="C638" s="2"/>
      <c r="D638" s="2"/>
      <c r="E638" s="2"/>
      <c r="F638" s="2"/>
      <c r="G638" s="2"/>
      <c r="H638" s="2"/>
    </row>
    <row r="639" spans="3:8" x14ac:dyDescent="0.2">
      <c r="C639" s="2"/>
      <c r="D639" s="2"/>
      <c r="E639" s="2"/>
      <c r="F639" s="2"/>
      <c r="G639" s="2"/>
      <c r="H639" s="2"/>
    </row>
    <row r="640" spans="3:8" x14ac:dyDescent="0.2">
      <c r="C640" s="2"/>
      <c r="D640" s="2"/>
      <c r="E640" s="2"/>
      <c r="F640" s="2"/>
      <c r="G640" s="2"/>
      <c r="H640" s="2"/>
    </row>
    <row r="641" spans="3:8" x14ac:dyDescent="0.2">
      <c r="C641" s="2"/>
      <c r="D641" s="2"/>
      <c r="E641" s="2"/>
      <c r="F641" s="2"/>
      <c r="G641" s="2"/>
      <c r="H641" s="2"/>
    </row>
    <row r="642" spans="3:8" x14ac:dyDescent="0.2">
      <c r="C642" s="2"/>
      <c r="D642" s="2"/>
      <c r="E642" s="2"/>
      <c r="F642" s="2"/>
      <c r="G642" s="2"/>
      <c r="H642" s="2"/>
    </row>
    <row r="643" spans="3:8" x14ac:dyDescent="0.2">
      <c r="C643" s="2"/>
      <c r="D643" s="2"/>
      <c r="E643" s="2"/>
      <c r="F643" s="2"/>
      <c r="G643" s="2"/>
      <c r="H643" s="2"/>
    </row>
    <row r="644" spans="3:8" x14ac:dyDescent="0.2">
      <c r="C644" s="2"/>
      <c r="D644" s="2"/>
      <c r="E644" s="2"/>
      <c r="F644" s="2"/>
      <c r="G644" s="2"/>
      <c r="H644" s="2"/>
    </row>
    <row r="645" spans="3:8" x14ac:dyDescent="0.2">
      <c r="C645" s="2"/>
      <c r="D645" s="2"/>
      <c r="E645" s="2"/>
      <c r="F645" s="2"/>
      <c r="G645" s="2"/>
      <c r="H645" s="2"/>
    </row>
    <row r="646" spans="3:8" x14ac:dyDescent="0.2">
      <c r="C646" s="2"/>
      <c r="D646" s="2"/>
      <c r="E646" s="2"/>
      <c r="F646" s="2"/>
      <c r="G646" s="2"/>
      <c r="H646" s="2"/>
    </row>
    <row r="647" spans="3:8" x14ac:dyDescent="0.2">
      <c r="C647" s="2"/>
      <c r="D647" s="2"/>
      <c r="E647" s="2"/>
      <c r="F647" s="2"/>
      <c r="G647" s="2"/>
      <c r="H647" s="2"/>
    </row>
    <row r="648" spans="3:8" x14ac:dyDescent="0.2">
      <c r="C648" s="2"/>
      <c r="D648" s="2"/>
      <c r="E648" s="2"/>
      <c r="F648" s="2"/>
      <c r="G648" s="2"/>
      <c r="H648" s="2"/>
    </row>
    <row r="649" spans="3:8" x14ac:dyDescent="0.2">
      <c r="C649" s="2"/>
      <c r="D649" s="2"/>
      <c r="E649" s="2"/>
      <c r="F649" s="2"/>
      <c r="G649" s="2"/>
      <c r="H649" s="2"/>
    </row>
    <row r="650" spans="3:8" x14ac:dyDescent="0.2">
      <c r="C650" s="2"/>
      <c r="D650" s="2"/>
      <c r="E650" s="2"/>
      <c r="F650" s="2"/>
      <c r="G650" s="2"/>
      <c r="H650" s="2"/>
    </row>
    <row r="651" spans="3:8" x14ac:dyDescent="0.2">
      <c r="C651" s="2"/>
      <c r="D651" s="2"/>
      <c r="E651" s="2"/>
      <c r="F651" s="2"/>
      <c r="G651" s="2"/>
      <c r="H651" s="2"/>
    </row>
    <row r="652" spans="3:8" x14ac:dyDescent="0.2">
      <c r="C652" s="2"/>
      <c r="D652" s="2"/>
      <c r="E652" s="2"/>
      <c r="F652" s="2"/>
      <c r="G652" s="2"/>
      <c r="H652" s="2"/>
    </row>
    <row r="653" spans="3:8" x14ac:dyDescent="0.2">
      <c r="C653" s="2"/>
      <c r="D653" s="2"/>
      <c r="E653" s="2"/>
      <c r="F653" s="2"/>
      <c r="G653" s="2"/>
      <c r="H653" s="2"/>
    </row>
    <row r="654" spans="3:8" x14ac:dyDescent="0.2">
      <c r="C654" s="2"/>
      <c r="D654" s="2"/>
      <c r="E654" s="2"/>
      <c r="F654" s="2"/>
      <c r="G654" s="2"/>
      <c r="H654" s="2"/>
    </row>
    <row r="655" spans="3:8" x14ac:dyDescent="0.2">
      <c r="C655" s="2"/>
      <c r="D655" s="2"/>
      <c r="E655" s="2"/>
      <c r="F655" s="2"/>
      <c r="G655" s="2"/>
      <c r="H655" s="2"/>
    </row>
    <row r="656" spans="3:8" x14ac:dyDescent="0.2">
      <c r="C656" s="2"/>
      <c r="D656" s="2"/>
      <c r="E656" s="2"/>
      <c r="F656" s="2"/>
      <c r="G656" s="2"/>
      <c r="H656" s="2"/>
    </row>
    <row r="657" spans="3:8" x14ac:dyDescent="0.2">
      <c r="C657" s="2"/>
      <c r="D657" s="2"/>
      <c r="E657" s="2"/>
      <c r="F657" s="2"/>
      <c r="G657" s="2"/>
      <c r="H657" s="2"/>
    </row>
    <row r="658" spans="3:8" x14ac:dyDescent="0.2">
      <c r="C658" s="2"/>
      <c r="D658" s="2"/>
      <c r="E658" s="2"/>
      <c r="F658" s="2"/>
      <c r="G658" s="2"/>
      <c r="H658" s="2"/>
    </row>
    <row r="659" spans="3:8" x14ac:dyDescent="0.2">
      <c r="C659" s="2"/>
      <c r="D659" s="2"/>
      <c r="E659" s="2"/>
      <c r="F659" s="2"/>
      <c r="G659" s="2"/>
      <c r="H659" s="2"/>
    </row>
    <row r="660" spans="3:8" x14ac:dyDescent="0.2">
      <c r="C660" s="2"/>
      <c r="D660" s="2"/>
      <c r="E660" s="2"/>
      <c r="F660" s="2"/>
      <c r="G660" s="2"/>
      <c r="H660" s="2"/>
    </row>
    <row r="661" spans="3:8" x14ac:dyDescent="0.2">
      <c r="C661" s="2"/>
      <c r="D661" s="2"/>
      <c r="E661" s="2"/>
      <c r="F661" s="2"/>
      <c r="G661" s="2"/>
      <c r="H661" s="2"/>
    </row>
  </sheetData>
  <mergeCells count="2">
    <mergeCell ref="E3:H3"/>
    <mergeCell ref="G5:H5"/>
  </mergeCells>
  <phoneticPr fontId="3" type="noConversion"/>
  <printOptions horizontalCentered="1"/>
  <pageMargins left="0.39370078740157483" right="0.39370078740157483" top="0.55118110236220474" bottom="0.35433070866141736" header="0.31496062992125984" footer="0.31496062992125984"/>
  <pageSetup scale="79" orientation="landscape" horizontalDpi="360" verticalDpi="360" r:id="rId1"/>
  <ignoredErrors>
    <ignoredError sqref="D97:E97 E101 E104 D105 E109 E111 D123:D124 E125 C406 E286 D414 D416 G335:I335 E33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Norte de Europa</vt:lpstr>
      <vt:lpstr>America</vt:lpstr>
      <vt:lpstr>Far East</vt:lpstr>
      <vt:lpstr>Oceania</vt:lpstr>
      <vt:lpstr>Medio Oriente</vt:lpstr>
      <vt:lpstr>America!Área_de_impresión</vt:lpstr>
      <vt:lpstr>'Far East'!Área_de_impresión</vt:lpstr>
      <vt:lpstr>'Medio Oriente'!Área_de_impresión</vt:lpstr>
      <vt:lpstr>'Norte de Europa'!Área_de_impresión</vt:lpstr>
      <vt:lpstr>Oceania!Área_de_impresión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OPB-4</dc:creator>
  <cp:lastModifiedBy>Herbert Roth</cp:lastModifiedBy>
  <cp:lastPrinted>2020-11-13T21:58:53Z</cp:lastPrinted>
  <dcterms:created xsi:type="dcterms:W3CDTF">2017-11-29T13:30:43Z</dcterms:created>
  <dcterms:modified xsi:type="dcterms:W3CDTF">2026-02-27T16:23:39Z</dcterms:modified>
</cp:coreProperties>
</file>